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Vanessa\Documents\ANDREW\ANDREW\Documents\2024\q updates\"/>
    </mc:Choice>
  </mc:AlternateContent>
  <xr:revisionPtr revIDLastSave="0" documentId="8_{8D418D5F-838C-4FC8-8D05-305CB714DDB6}" xr6:coauthVersionLast="47" xr6:coauthVersionMax="47" xr10:uidLastSave="{00000000-0000-0000-0000-000000000000}"/>
  <bookViews>
    <workbookView xWindow="-108" yWindow="-108" windowWidth="23256" windowHeight="12456" xr2:uid="{E1067C26-5A76-49E2-B337-582E93130E27}"/>
  </bookViews>
  <sheets>
    <sheet name="Chart" sheetId="6" r:id="rId1"/>
    <sheet name="q calc" sheetId="1" r:id="rId2"/>
    <sheet name="Sheet1 (2)" sheetId="2" r:id="rId3"/>
    <sheet name="Data" sheetId="3" r:id="rId4"/>
    <sheet name="CAPE calculation" sheetId="4" r:id="rId5"/>
    <sheet name="Q &amp; CAPE for Chart" sheetId="5" r:id="rId6"/>
  </sheets>
  <externalReferences>
    <externalReference r:id="rId7"/>
    <externalReference r:id="rId8"/>
    <externalReference r:id="rId9"/>
  </externalReferences>
  <definedNames>
    <definedName name="_xlnm._FilterDatabase" localSheetId="1" hidden="1">'q calc'!$I$7:$O$502</definedName>
    <definedName name="_Regression_Int">1</definedName>
    <definedName name="CIQWBGuid" hidden="1">"d5c96f1c-0b8a-4f1d-9499-e87469d8b72c"</definedName>
    <definedName name="IQ_ADDIN" hidden="1">"AUTO"</definedName>
    <definedName name="IQ_CH">110000</definedName>
    <definedName name="IQ_CONV_RATE" hidden="1">"c2192"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43637.646724537</definedName>
    <definedName name="IQ_NTM">6000</definedName>
    <definedName name="IQ_OG_TOTAL_OIL_PRODUCTON" hidden="1">"c2059"</definedName>
    <definedName name="IQ_QTD" hidden="1">750000</definedName>
    <definedName name="IQ_SHAREOUTSTANDING" hidden="1">"c1347"</definedName>
    <definedName name="IQ_TODAY" hidden="1">0</definedName>
    <definedName name="IQ_WEEK">50000</definedName>
    <definedName name="IQ_YTD">3000</definedName>
    <definedName name="IQ_YTDMONTH" hidden="1">130000</definedName>
    <definedName name="_xlnm.Print_Area" localSheetId="4">#REF!</definedName>
    <definedName name="_xlnm.Print_Area">Data!$A$1546:$M$1557</definedName>
    <definedName name="Print_Area_MI" localSheetId="4">#REF!</definedName>
    <definedName name="Print_Area_MI">Data!$A$1546:$M$1557</definedName>
    <definedName name="SPWS_WBID">"D59E1A16-371E-4D0F-A93D-481B765CD67C"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511" i="5" l="1"/>
  <c r="H510" i="5"/>
  <c r="L7" i="5"/>
  <c r="L8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L48" i="5"/>
  <c r="L49" i="5"/>
  <c r="L50" i="5"/>
  <c r="L51" i="5"/>
  <c r="L52" i="5"/>
  <c r="L53" i="5"/>
  <c r="L54" i="5"/>
  <c r="L55" i="5"/>
  <c r="L56" i="5"/>
  <c r="L57" i="5"/>
  <c r="L58" i="5"/>
  <c r="L59" i="5"/>
  <c r="L60" i="5"/>
  <c r="L61" i="5"/>
  <c r="L62" i="5"/>
  <c r="L63" i="5"/>
  <c r="L64" i="5"/>
  <c r="L65" i="5"/>
  <c r="L66" i="5"/>
  <c r="L67" i="5"/>
  <c r="L68" i="5"/>
  <c r="L69" i="5"/>
  <c r="L70" i="5"/>
  <c r="L71" i="5"/>
  <c r="L72" i="5"/>
  <c r="L73" i="5"/>
  <c r="L74" i="5"/>
  <c r="L75" i="5"/>
  <c r="L76" i="5"/>
  <c r="L77" i="5"/>
  <c r="L78" i="5"/>
  <c r="L79" i="5"/>
  <c r="L80" i="5"/>
  <c r="L81" i="5"/>
  <c r="L82" i="5"/>
  <c r="L83" i="5"/>
  <c r="L84" i="5"/>
  <c r="L85" i="5"/>
  <c r="L86" i="5"/>
  <c r="L87" i="5"/>
  <c r="L88" i="5"/>
  <c r="L89" i="5"/>
  <c r="L90" i="5"/>
  <c r="L91" i="5"/>
  <c r="L92" i="5"/>
  <c r="L93" i="5"/>
  <c r="L94" i="5"/>
  <c r="L95" i="5"/>
  <c r="L96" i="5"/>
  <c r="L97" i="5"/>
  <c r="L98" i="5"/>
  <c r="L99" i="5"/>
  <c r="L100" i="5"/>
  <c r="L101" i="5"/>
  <c r="L102" i="5"/>
  <c r="L103" i="5"/>
  <c r="L104" i="5"/>
  <c r="L105" i="5"/>
  <c r="L106" i="5"/>
  <c r="L107" i="5"/>
  <c r="L108" i="5"/>
  <c r="L109" i="5"/>
  <c r="L110" i="5"/>
  <c r="L111" i="5"/>
  <c r="L112" i="5"/>
  <c r="L113" i="5"/>
  <c r="L114" i="5"/>
  <c r="L115" i="5"/>
  <c r="L116" i="5"/>
  <c r="L117" i="5"/>
  <c r="L118" i="5"/>
  <c r="L119" i="5"/>
  <c r="L120" i="5"/>
  <c r="L121" i="5"/>
  <c r="L122" i="5"/>
  <c r="L123" i="5"/>
  <c r="L124" i="5"/>
  <c r="L125" i="5"/>
  <c r="L126" i="5"/>
  <c r="L127" i="5"/>
  <c r="L128" i="5"/>
  <c r="L129" i="5"/>
  <c r="L130" i="5"/>
  <c r="L131" i="5"/>
  <c r="L132" i="5"/>
  <c r="L133" i="5"/>
  <c r="L134" i="5"/>
  <c r="L135" i="5"/>
  <c r="L136" i="5"/>
  <c r="L137" i="5"/>
  <c r="L138" i="5"/>
  <c r="L139" i="5"/>
  <c r="L140" i="5"/>
  <c r="L141" i="5"/>
  <c r="L142" i="5"/>
  <c r="L143" i="5"/>
  <c r="L144" i="5"/>
  <c r="L145" i="5"/>
  <c r="L146" i="5"/>
  <c r="L147" i="5"/>
  <c r="L148" i="5"/>
  <c r="L149" i="5"/>
  <c r="L150" i="5"/>
  <c r="L151" i="5"/>
  <c r="L152" i="5"/>
  <c r="L153" i="5"/>
  <c r="L154" i="5"/>
  <c r="L155" i="5"/>
  <c r="L156" i="5"/>
  <c r="L157" i="5"/>
  <c r="L158" i="5"/>
  <c r="L159" i="5"/>
  <c r="L160" i="5"/>
  <c r="L161" i="5"/>
  <c r="L162" i="5"/>
  <c r="L163" i="5"/>
  <c r="L164" i="5"/>
  <c r="L165" i="5"/>
  <c r="L166" i="5"/>
  <c r="L167" i="5"/>
  <c r="L168" i="5"/>
  <c r="L169" i="5"/>
  <c r="L170" i="5"/>
  <c r="L171" i="5"/>
  <c r="L172" i="5"/>
  <c r="L173" i="5"/>
  <c r="L174" i="5"/>
  <c r="L175" i="5"/>
  <c r="L176" i="5"/>
  <c r="L177" i="5"/>
  <c r="L178" i="5"/>
  <c r="L179" i="5"/>
  <c r="L180" i="5"/>
  <c r="L181" i="5"/>
  <c r="L182" i="5"/>
  <c r="L183" i="5"/>
  <c r="L184" i="5"/>
  <c r="L185" i="5"/>
  <c r="L186" i="5"/>
  <c r="L187" i="5"/>
  <c r="L188" i="5"/>
  <c r="L189" i="5"/>
  <c r="L190" i="5"/>
  <c r="L191" i="5"/>
  <c r="L192" i="5"/>
  <c r="L193" i="5"/>
  <c r="L194" i="5"/>
  <c r="L195" i="5"/>
  <c r="L196" i="5"/>
  <c r="L197" i="5"/>
  <c r="L198" i="5"/>
  <c r="L199" i="5"/>
  <c r="L200" i="5"/>
  <c r="L201" i="5"/>
  <c r="L202" i="5"/>
  <c r="L203" i="5"/>
  <c r="L204" i="5"/>
  <c r="L205" i="5"/>
  <c r="L206" i="5"/>
  <c r="L207" i="5"/>
  <c r="L208" i="5"/>
  <c r="L209" i="5"/>
  <c r="L210" i="5"/>
  <c r="L211" i="5"/>
  <c r="L212" i="5"/>
  <c r="L213" i="5"/>
  <c r="L214" i="5"/>
  <c r="L215" i="5"/>
  <c r="L216" i="5"/>
  <c r="L217" i="5"/>
  <c r="L218" i="5"/>
  <c r="L219" i="5"/>
  <c r="L220" i="5"/>
  <c r="L221" i="5"/>
  <c r="L222" i="5"/>
  <c r="L223" i="5"/>
  <c r="L224" i="5"/>
  <c r="L225" i="5"/>
  <c r="L226" i="5"/>
  <c r="L227" i="5"/>
  <c r="L228" i="5"/>
  <c r="L229" i="5"/>
  <c r="L230" i="5"/>
  <c r="L231" i="5"/>
  <c r="L232" i="5"/>
  <c r="L233" i="5"/>
  <c r="L234" i="5"/>
  <c r="L235" i="5"/>
  <c r="L236" i="5"/>
  <c r="L237" i="5"/>
  <c r="L238" i="5"/>
  <c r="L239" i="5"/>
  <c r="L240" i="5"/>
  <c r="L241" i="5"/>
  <c r="L242" i="5"/>
  <c r="L243" i="5"/>
  <c r="L244" i="5"/>
  <c r="L245" i="5"/>
  <c r="L246" i="5"/>
  <c r="L247" i="5"/>
  <c r="L248" i="5"/>
  <c r="L249" i="5"/>
  <c r="L250" i="5"/>
  <c r="L251" i="5"/>
  <c r="L252" i="5"/>
  <c r="L253" i="5"/>
  <c r="L254" i="5"/>
  <c r="L255" i="5"/>
  <c r="L256" i="5"/>
  <c r="L257" i="5"/>
  <c r="L258" i="5"/>
  <c r="L259" i="5"/>
  <c r="L260" i="5"/>
  <c r="L261" i="5"/>
  <c r="L262" i="5"/>
  <c r="L263" i="5"/>
  <c r="L264" i="5"/>
  <c r="L265" i="5"/>
  <c r="L266" i="5"/>
  <c r="L267" i="5"/>
  <c r="L268" i="5"/>
  <c r="L269" i="5"/>
  <c r="L270" i="5"/>
  <c r="L271" i="5"/>
  <c r="L272" i="5"/>
  <c r="L273" i="5"/>
  <c r="L274" i="5"/>
  <c r="L275" i="5"/>
  <c r="L276" i="5"/>
  <c r="L277" i="5"/>
  <c r="L278" i="5"/>
  <c r="L279" i="5"/>
  <c r="L280" i="5"/>
  <c r="L281" i="5"/>
  <c r="L282" i="5"/>
  <c r="L283" i="5"/>
  <c r="L284" i="5"/>
  <c r="L285" i="5"/>
  <c r="L286" i="5"/>
  <c r="L287" i="5"/>
  <c r="L288" i="5"/>
  <c r="L289" i="5"/>
  <c r="L290" i="5"/>
  <c r="L291" i="5"/>
  <c r="L292" i="5"/>
  <c r="L293" i="5"/>
  <c r="L294" i="5"/>
  <c r="L295" i="5"/>
  <c r="L296" i="5"/>
  <c r="L297" i="5"/>
  <c r="L298" i="5"/>
  <c r="L299" i="5"/>
  <c r="L300" i="5"/>
  <c r="L301" i="5"/>
  <c r="L302" i="5"/>
  <c r="L303" i="5"/>
  <c r="L304" i="5"/>
  <c r="L305" i="5"/>
  <c r="L306" i="5"/>
  <c r="L307" i="5"/>
  <c r="L308" i="5"/>
  <c r="L309" i="5"/>
  <c r="L310" i="5"/>
  <c r="L311" i="5"/>
  <c r="L312" i="5"/>
  <c r="L313" i="5"/>
  <c r="L314" i="5"/>
  <c r="L315" i="5"/>
  <c r="L316" i="5"/>
  <c r="L317" i="5"/>
  <c r="L318" i="5"/>
  <c r="L319" i="5"/>
  <c r="L320" i="5"/>
  <c r="L321" i="5"/>
  <c r="L322" i="5"/>
  <c r="L323" i="5"/>
  <c r="L324" i="5"/>
  <c r="L325" i="5"/>
  <c r="L326" i="5"/>
  <c r="L327" i="5"/>
  <c r="L328" i="5"/>
  <c r="L329" i="5"/>
  <c r="L330" i="5"/>
  <c r="L331" i="5"/>
  <c r="L332" i="5"/>
  <c r="L333" i="5"/>
  <c r="L334" i="5"/>
  <c r="L335" i="5"/>
  <c r="L336" i="5"/>
  <c r="L337" i="5"/>
  <c r="L338" i="5"/>
  <c r="L339" i="5"/>
  <c r="L340" i="5"/>
  <c r="L341" i="5"/>
  <c r="L342" i="5"/>
  <c r="L343" i="5"/>
  <c r="L344" i="5"/>
  <c r="L345" i="5"/>
  <c r="L346" i="5"/>
  <c r="L347" i="5"/>
  <c r="L348" i="5"/>
  <c r="L349" i="5"/>
  <c r="L350" i="5"/>
  <c r="L351" i="5"/>
  <c r="L352" i="5"/>
  <c r="L353" i="5"/>
  <c r="L354" i="5"/>
  <c r="L355" i="5"/>
  <c r="L356" i="5"/>
  <c r="L357" i="5"/>
  <c r="L358" i="5"/>
  <c r="L359" i="5"/>
  <c r="L360" i="5"/>
  <c r="L361" i="5"/>
  <c r="L362" i="5"/>
  <c r="L363" i="5"/>
  <c r="L364" i="5"/>
  <c r="L365" i="5"/>
  <c r="L366" i="5"/>
  <c r="L367" i="5"/>
  <c r="L368" i="5"/>
  <c r="L369" i="5"/>
  <c r="L370" i="5"/>
  <c r="L371" i="5"/>
  <c r="L372" i="5"/>
  <c r="L373" i="5"/>
  <c r="L374" i="5"/>
  <c r="L375" i="5"/>
  <c r="L376" i="5"/>
  <c r="L377" i="5"/>
  <c r="L378" i="5"/>
  <c r="L379" i="5"/>
  <c r="L380" i="5"/>
  <c r="L381" i="5"/>
  <c r="L382" i="5"/>
  <c r="L383" i="5"/>
  <c r="L384" i="5"/>
  <c r="L385" i="5"/>
  <c r="L386" i="5"/>
  <c r="L387" i="5"/>
  <c r="L388" i="5"/>
  <c r="L389" i="5"/>
  <c r="L390" i="5"/>
  <c r="L391" i="5"/>
  <c r="L392" i="5"/>
  <c r="L393" i="5"/>
  <c r="L394" i="5"/>
  <c r="L395" i="5"/>
  <c r="L396" i="5"/>
  <c r="L397" i="5"/>
  <c r="L398" i="5"/>
  <c r="L399" i="5"/>
  <c r="L400" i="5"/>
  <c r="L401" i="5"/>
  <c r="L402" i="5"/>
  <c r="L403" i="5"/>
  <c r="L404" i="5"/>
  <c r="L405" i="5"/>
  <c r="L406" i="5"/>
  <c r="L407" i="5"/>
  <c r="L408" i="5"/>
  <c r="L409" i="5"/>
  <c r="L410" i="5"/>
  <c r="L411" i="5"/>
  <c r="L412" i="5"/>
  <c r="L413" i="5"/>
  <c r="L414" i="5"/>
  <c r="L415" i="5"/>
  <c r="L416" i="5"/>
  <c r="L417" i="5"/>
  <c r="L418" i="5"/>
  <c r="L419" i="5"/>
  <c r="L420" i="5"/>
  <c r="L421" i="5"/>
  <c r="L422" i="5"/>
  <c r="L423" i="5"/>
  <c r="L424" i="5"/>
  <c r="L425" i="5"/>
  <c r="L426" i="5"/>
  <c r="L427" i="5"/>
  <c r="L428" i="5"/>
  <c r="L429" i="5"/>
  <c r="L430" i="5"/>
  <c r="L431" i="5"/>
  <c r="L432" i="5"/>
  <c r="L433" i="5"/>
  <c r="L434" i="5"/>
  <c r="L435" i="5"/>
  <c r="L436" i="5"/>
  <c r="L437" i="5"/>
  <c r="L438" i="5"/>
  <c r="L439" i="5"/>
  <c r="L440" i="5"/>
  <c r="L441" i="5"/>
  <c r="L442" i="5"/>
  <c r="L443" i="5"/>
  <c r="L444" i="5"/>
  <c r="L445" i="5"/>
  <c r="L446" i="5"/>
  <c r="L447" i="5"/>
  <c r="L448" i="5"/>
  <c r="L449" i="5"/>
  <c r="L450" i="5"/>
  <c r="L451" i="5"/>
  <c r="L452" i="5"/>
  <c r="L453" i="5"/>
  <c r="L454" i="5"/>
  <c r="L455" i="5"/>
  <c r="L456" i="5"/>
  <c r="L457" i="5"/>
  <c r="L458" i="5"/>
  <c r="L459" i="5"/>
  <c r="L460" i="5"/>
  <c r="L461" i="5"/>
  <c r="L462" i="5"/>
  <c r="L463" i="5"/>
  <c r="L464" i="5"/>
  <c r="L465" i="5"/>
  <c r="L466" i="5"/>
  <c r="L467" i="5"/>
  <c r="L468" i="5"/>
  <c r="L469" i="5"/>
  <c r="L470" i="5"/>
  <c r="L471" i="5"/>
  <c r="L472" i="5"/>
  <c r="L473" i="5"/>
  <c r="L474" i="5"/>
  <c r="L475" i="5"/>
  <c r="L476" i="5"/>
  <c r="L477" i="5"/>
  <c r="L478" i="5"/>
  <c r="L479" i="5"/>
  <c r="L480" i="5"/>
  <c r="L481" i="5"/>
  <c r="L482" i="5"/>
  <c r="L483" i="5"/>
  <c r="L484" i="5"/>
  <c r="L485" i="5"/>
  <c r="L486" i="5"/>
  <c r="L487" i="5"/>
  <c r="L488" i="5"/>
  <c r="L489" i="5"/>
  <c r="L490" i="5"/>
  <c r="L491" i="5"/>
  <c r="L492" i="5"/>
  <c r="L493" i="5"/>
  <c r="L494" i="5"/>
  <c r="L495" i="5"/>
  <c r="L496" i="5"/>
  <c r="L497" i="5"/>
  <c r="L498" i="5"/>
  <c r="L499" i="5"/>
  <c r="L500" i="5"/>
  <c r="L501" i="5"/>
  <c r="L502" i="5"/>
  <c r="L6" i="5"/>
  <c r="G510" i="5"/>
  <c r="K500" i="5"/>
  <c r="K501" i="5"/>
  <c r="K502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7" i="5"/>
  <c r="J188" i="5"/>
  <c r="J189" i="5"/>
  <c r="J190" i="5"/>
  <c r="J191" i="5"/>
  <c r="J192" i="5"/>
  <c r="J193" i="5"/>
  <c r="J194" i="5"/>
  <c r="J195" i="5"/>
  <c r="J196" i="5"/>
  <c r="J197" i="5"/>
  <c r="J198" i="5"/>
  <c r="J199" i="5"/>
  <c r="J200" i="5"/>
  <c r="J201" i="5"/>
  <c r="J202" i="5"/>
  <c r="J203" i="5"/>
  <c r="J204" i="5"/>
  <c r="J205" i="5"/>
  <c r="J206" i="5"/>
  <c r="J207" i="5"/>
  <c r="J208" i="5"/>
  <c r="J209" i="5"/>
  <c r="J210" i="5"/>
  <c r="J211" i="5"/>
  <c r="J212" i="5"/>
  <c r="J213" i="5"/>
  <c r="J214" i="5"/>
  <c r="J215" i="5"/>
  <c r="J216" i="5"/>
  <c r="J217" i="5"/>
  <c r="J218" i="5"/>
  <c r="J219" i="5"/>
  <c r="J220" i="5"/>
  <c r="J221" i="5"/>
  <c r="J222" i="5"/>
  <c r="J223" i="5"/>
  <c r="J224" i="5"/>
  <c r="J225" i="5"/>
  <c r="J226" i="5"/>
  <c r="J227" i="5"/>
  <c r="J228" i="5"/>
  <c r="J229" i="5"/>
  <c r="J230" i="5"/>
  <c r="J231" i="5"/>
  <c r="J232" i="5"/>
  <c r="J233" i="5"/>
  <c r="J234" i="5"/>
  <c r="J235" i="5"/>
  <c r="J236" i="5"/>
  <c r="J237" i="5"/>
  <c r="J238" i="5"/>
  <c r="J239" i="5"/>
  <c r="J240" i="5"/>
  <c r="J241" i="5"/>
  <c r="J242" i="5"/>
  <c r="J243" i="5"/>
  <c r="J244" i="5"/>
  <c r="J245" i="5"/>
  <c r="J246" i="5"/>
  <c r="J247" i="5"/>
  <c r="J248" i="5"/>
  <c r="J249" i="5"/>
  <c r="J250" i="5"/>
  <c r="J251" i="5"/>
  <c r="J252" i="5"/>
  <c r="J253" i="5"/>
  <c r="J254" i="5"/>
  <c r="J255" i="5"/>
  <c r="J256" i="5"/>
  <c r="J257" i="5"/>
  <c r="J258" i="5"/>
  <c r="J259" i="5"/>
  <c r="J260" i="5"/>
  <c r="J261" i="5"/>
  <c r="J262" i="5"/>
  <c r="J263" i="5"/>
  <c r="J264" i="5"/>
  <c r="J265" i="5"/>
  <c r="J266" i="5"/>
  <c r="J267" i="5"/>
  <c r="J268" i="5"/>
  <c r="J269" i="5"/>
  <c r="J270" i="5"/>
  <c r="J271" i="5"/>
  <c r="J272" i="5"/>
  <c r="J273" i="5"/>
  <c r="J274" i="5"/>
  <c r="J275" i="5"/>
  <c r="J276" i="5"/>
  <c r="J277" i="5"/>
  <c r="J278" i="5"/>
  <c r="J279" i="5"/>
  <c r="J280" i="5"/>
  <c r="J281" i="5"/>
  <c r="J282" i="5"/>
  <c r="J283" i="5"/>
  <c r="J284" i="5"/>
  <c r="J285" i="5"/>
  <c r="J286" i="5"/>
  <c r="J287" i="5"/>
  <c r="J288" i="5"/>
  <c r="J289" i="5"/>
  <c r="J290" i="5"/>
  <c r="J291" i="5"/>
  <c r="J292" i="5"/>
  <c r="J293" i="5"/>
  <c r="J294" i="5"/>
  <c r="J295" i="5"/>
  <c r="J296" i="5"/>
  <c r="J297" i="5"/>
  <c r="J298" i="5"/>
  <c r="J299" i="5"/>
  <c r="J300" i="5"/>
  <c r="J301" i="5"/>
  <c r="J302" i="5"/>
  <c r="J303" i="5"/>
  <c r="J304" i="5"/>
  <c r="J305" i="5"/>
  <c r="J306" i="5"/>
  <c r="J307" i="5"/>
  <c r="J308" i="5"/>
  <c r="J309" i="5"/>
  <c r="J310" i="5"/>
  <c r="J311" i="5"/>
  <c r="J312" i="5"/>
  <c r="J313" i="5"/>
  <c r="J314" i="5"/>
  <c r="J315" i="5"/>
  <c r="J316" i="5"/>
  <c r="J317" i="5"/>
  <c r="J318" i="5"/>
  <c r="J319" i="5"/>
  <c r="J320" i="5"/>
  <c r="J321" i="5"/>
  <c r="J322" i="5"/>
  <c r="J323" i="5"/>
  <c r="J324" i="5"/>
  <c r="J325" i="5"/>
  <c r="J326" i="5"/>
  <c r="J327" i="5"/>
  <c r="J328" i="5"/>
  <c r="J329" i="5"/>
  <c r="J330" i="5"/>
  <c r="J331" i="5"/>
  <c r="J332" i="5"/>
  <c r="J333" i="5"/>
  <c r="J334" i="5"/>
  <c r="J335" i="5"/>
  <c r="J336" i="5"/>
  <c r="J337" i="5"/>
  <c r="J338" i="5"/>
  <c r="J339" i="5"/>
  <c r="J340" i="5"/>
  <c r="J341" i="5"/>
  <c r="J342" i="5"/>
  <c r="J343" i="5"/>
  <c r="J344" i="5"/>
  <c r="J345" i="5"/>
  <c r="J346" i="5"/>
  <c r="J347" i="5"/>
  <c r="J348" i="5"/>
  <c r="J349" i="5"/>
  <c r="J350" i="5"/>
  <c r="J351" i="5"/>
  <c r="J352" i="5"/>
  <c r="J353" i="5"/>
  <c r="J354" i="5"/>
  <c r="J355" i="5"/>
  <c r="J356" i="5"/>
  <c r="J357" i="5"/>
  <c r="J358" i="5"/>
  <c r="J359" i="5"/>
  <c r="J360" i="5"/>
  <c r="J361" i="5"/>
  <c r="J362" i="5"/>
  <c r="J363" i="5"/>
  <c r="J364" i="5"/>
  <c r="J365" i="5"/>
  <c r="J366" i="5"/>
  <c r="J367" i="5"/>
  <c r="J368" i="5"/>
  <c r="J369" i="5"/>
  <c r="J370" i="5"/>
  <c r="J371" i="5"/>
  <c r="J372" i="5"/>
  <c r="J373" i="5"/>
  <c r="J374" i="5"/>
  <c r="J375" i="5"/>
  <c r="J376" i="5"/>
  <c r="J377" i="5"/>
  <c r="J378" i="5"/>
  <c r="J379" i="5"/>
  <c r="J380" i="5"/>
  <c r="J381" i="5"/>
  <c r="J382" i="5"/>
  <c r="J383" i="5"/>
  <c r="J384" i="5"/>
  <c r="J385" i="5"/>
  <c r="J386" i="5"/>
  <c r="J387" i="5"/>
  <c r="J388" i="5"/>
  <c r="J389" i="5"/>
  <c r="J390" i="5"/>
  <c r="J391" i="5"/>
  <c r="J392" i="5"/>
  <c r="J393" i="5"/>
  <c r="J394" i="5"/>
  <c r="J395" i="5"/>
  <c r="J396" i="5"/>
  <c r="J397" i="5"/>
  <c r="J398" i="5"/>
  <c r="J399" i="5"/>
  <c r="J400" i="5"/>
  <c r="J401" i="5"/>
  <c r="J402" i="5"/>
  <c r="J403" i="5"/>
  <c r="J404" i="5"/>
  <c r="J405" i="5"/>
  <c r="J406" i="5"/>
  <c r="J407" i="5"/>
  <c r="J408" i="5"/>
  <c r="J409" i="5"/>
  <c r="J410" i="5"/>
  <c r="J411" i="5"/>
  <c r="J412" i="5"/>
  <c r="J413" i="5"/>
  <c r="J414" i="5"/>
  <c r="J415" i="5"/>
  <c r="J416" i="5"/>
  <c r="J417" i="5"/>
  <c r="J418" i="5"/>
  <c r="J419" i="5"/>
  <c r="J420" i="5"/>
  <c r="J421" i="5"/>
  <c r="J422" i="5"/>
  <c r="J423" i="5"/>
  <c r="J424" i="5"/>
  <c r="J425" i="5"/>
  <c r="J426" i="5"/>
  <c r="J427" i="5"/>
  <c r="J428" i="5"/>
  <c r="J429" i="5"/>
  <c r="J430" i="5"/>
  <c r="J431" i="5"/>
  <c r="J432" i="5"/>
  <c r="J433" i="5"/>
  <c r="J434" i="5"/>
  <c r="J435" i="5"/>
  <c r="J436" i="5"/>
  <c r="J437" i="5"/>
  <c r="J438" i="5"/>
  <c r="J439" i="5"/>
  <c r="J440" i="5"/>
  <c r="J441" i="5"/>
  <c r="J442" i="5"/>
  <c r="J443" i="5"/>
  <c r="J444" i="5"/>
  <c r="J445" i="5"/>
  <c r="J446" i="5"/>
  <c r="J447" i="5"/>
  <c r="J448" i="5"/>
  <c r="J449" i="5"/>
  <c r="J450" i="5"/>
  <c r="J451" i="5"/>
  <c r="J452" i="5"/>
  <c r="J453" i="5"/>
  <c r="J454" i="5"/>
  <c r="J455" i="5"/>
  <c r="J456" i="5"/>
  <c r="J457" i="5"/>
  <c r="J458" i="5"/>
  <c r="J459" i="5"/>
  <c r="J460" i="5"/>
  <c r="J461" i="5"/>
  <c r="J462" i="5"/>
  <c r="J463" i="5"/>
  <c r="J464" i="5"/>
  <c r="J465" i="5"/>
  <c r="J466" i="5"/>
  <c r="J467" i="5"/>
  <c r="J468" i="5"/>
  <c r="J469" i="5"/>
  <c r="J470" i="5"/>
  <c r="J471" i="5"/>
  <c r="J472" i="5"/>
  <c r="J473" i="5"/>
  <c r="J474" i="5"/>
  <c r="J475" i="5"/>
  <c r="J476" i="5"/>
  <c r="J477" i="5"/>
  <c r="J478" i="5"/>
  <c r="J479" i="5"/>
  <c r="J480" i="5"/>
  <c r="J481" i="5"/>
  <c r="J482" i="5"/>
  <c r="J483" i="5"/>
  <c r="J484" i="5"/>
  <c r="J485" i="5"/>
  <c r="J486" i="5"/>
  <c r="J487" i="5"/>
  <c r="J488" i="5"/>
  <c r="J489" i="5"/>
  <c r="J490" i="5"/>
  <c r="J491" i="5"/>
  <c r="J492" i="5"/>
  <c r="J493" i="5"/>
  <c r="J494" i="5"/>
  <c r="J495" i="5"/>
  <c r="J496" i="5"/>
  <c r="J497" i="5"/>
  <c r="J498" i="5"/>
  <c r="J499" i="5"/>
  <c r="J500" i="5"/>
  <c r="J501" i="5"/>
  <c r="J502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27" i="5"/>
  <c r="I228" i="5"/>
  <c r="I229" i="5"/>
  <c r="I230" i="5"/>
  <c r="I231" i="5"/>
  <c r="I232" i="5"/>
  <c r="I233" i="5"/>
  <c r="I234" i="5"/>
  <c r="I235" i="5"/>
  <c r="I236" i="5"/>
  <c r="I237" i="5"/>
  <c r="I238" i="5"/>
  <c r="I239" i="5"/>
  <c r="I240" i="5"/>
  <c r="I241" i="5"/>
  <c r="I242" i="5"/>
  <c r="I243" i="5"/>
  <c r="I244" i="5"/>
  <c r="I245" i="5"/>
  <c r="I246" i="5"/>
  <c r="I247" i="5"/>
  <c r="I248" i="5"/>
  <c r="I249" i="5"/>
  <c r="I250" i="5"/>
  <c r="I251" i="5"/>
  <c r="I252" i="5"/>
  <c r="I253" i="5"/>
  <c r="I254" i="5"/>
  <c r="I255" i="5"/>
  <c r="I256" i="5"/>
  <c r="I257" i="5"/>
  <c r="I258" i="5"/>
  <c r="I259" i="5"/>
  <c r="I260" i="5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314" i="5"/>
  <c r="I315" i="5"/>
  <c r="I316" i="5"/>
  <c r="I317" i="5"/>
  <c r="I318" i="5"/>
  <c r="I319" i="5"/>
  <c r="I320" i="5"/>
  <c r="I321" i="5"/>
  <c r="I322" i="5"/>
  <c r="I323" i="5"/>
  <c r="I324" i="5"/>
  <c r="I325" i="5"/>
  <c r="I326" i="5"/>
  <c r="I327" i="5"/>
  <c r="I328" i="5"/>
  <c r="I329" i="5"/>
  <c r="I330" i="5"/>
  <c r="I331" i="5"/>
  <c r="I332" i="5"/>
  <c r="I333" i="5"/>
  <c r="I334" i="5"/>
  <c r="I335" i="5"/>
  <c r="I336" i="5"/>
  <c r="I337" i="5"/>
  <c r="I338" i="5"/>
  <c r="I339" i="5"/>
  <c r="I340" i="5"/>
  <c r="I341" i="5"/>
  <c r="I342" i="5"/>
  <c r="I343" i="5"/>
  <c r="I344" i="5"/>
  <c r="I345" i="5"/>
  <c r="I346" i="5"/>
  <c r="I347" i="5"/>
  <c r="I348" i="5"/>
  <c r="I349" i="5"/>
  <c r="I350" i="5"/>
  <c r="I351" i="5"/>
  <c r="I352" i="5"/>
  <c r="I353" i="5"/>
  <c r="I354" i="5"/>
  <c r="I355" i="5"/>
  <c r="I356" i="5"/>
  <c r="I357" i="5"/>
  <c r="I358" i="5"/>
  <c r="I359" i="5"/>
  <c r="I360" i="5"/>
  <c r="I361" i="5"/>
  <c r="I362" i="5"/>
  <c r="I363" i="5"/>
  <c r="I364" i="5"/>
  <c r="I365" i="5"/>
  <c r="I366" i="5"/>
  <c r="I367" i="5"/>
  <c r="I368" i="5"/>
  <c r="I369" i="5"/>
  <c r="I370" i="5"/>
  <c r="I371" i="5"/>
  <c r="I372" i="5"/>
  <c r="I373" i="5"/>
  <c r="I374" i="5"/>
  <c r="I375" i="5"/>
  <c r="I376" i="5"/>
  <c r="I377" i="5"/>
  <c r="I378" i="5"/>
  <c r="I379" i="5"/>
  <c r="I380" i="5"/>
  <c r="I381" i="5"/>
  <c r="I382" i="5"/>
  <c r="I383" i="5"/>
  <c r="I384" i="5"/>
  <c r="I385" i="5"/>
  <c r="I386" i="5"/>
  <c r="I387" i="5"/>
  <c r="I388" i="5"/>
  <c r="I389" i="5"/>
  <c r="I390" i="5"/>
  <c r="I391" i="5"/>
  <c r="I392" i="5"/>
  <c r="I393" i="5"/>
  <c r="I394" i="5"/>
  <c r="I395" i="5"/>
  <c r="I396" i="5"/>
  <c r="I397" i="5"/>
  <c r="I398" i="5"/>
  <c r="I399" i="5"/>
  <c r="I400" i="5"/>
  <c r="I401" i="5"/>
  <c r="I402" i="5"/>
  <c r="I403" i="5"/>
  <c r="I404" i="5"/>
  <c r="I405" i="5"/>
  <c r="I406" i="5"/>
  <c r="I407" i="5"/>
  <c r="I408" i="5"/>
  <c r="I409" i="5"/>
  <c r="I410" i="5"/>
  <c r="I411" i="5"/>
  <c r="I412" i="5"/>
  <c r="I413" i="5"/>
  <c r="I414" i="5"/>
  <c r="I415" i="5"/>
  <c r="I416" i="5"/>
  <c r="I417" i="5"/>
  <c r="I418" i="5"/>
  <c r="I419" i="5"/>
  <c r="I420" i="5"/>
  <c r="I421" i="5"/>
  <c r="I422" i="5"/>
  <c r="I423" i="5"/>
  <c r="I424" i="5"/>
  <c r="I425" i="5"/>
  <c r="I426" i="5"/>
  <c r="I427" i="5"/>
  <c r="I428" i="5"/>
  <c r="I429" i="5"/>
  <c r="I430" i="5"/>
  <c r="I431" i="5"/>
  <c r="I432" i="5"/>
  <c r="I433" i="5"/>
  <c r="I434" i="5"/>
  <c r="I435" i="5"/>
  <c r="I436" i="5"/>
  <c r="I437" i="5"/>
  <c r="I438" i="5"/>
  <c r="I439" i="5"/>
  <c r="I440" i="5"/>
  <c r="I441" i="5"/>
  <c r="I442" i="5"/>
  <c r="I443" i="5"/>
  <c r="I444" i="5"/>
  <c r="I445" i="5"/>
  <c r="I446" i="5"/>
  <c r="I447" i="5"/>
  <c r="I448" i="5"/>
  <c r="I449" i="5"/>
  <c r="I450" i="5"/>
  <c r="I451" i="5"/>
  <c r="I452" i="5"/>
  <c r="I453" i="5"/>
  <c r="I454" i="5"/>
  <c r="I455" i="5"/>
  <c r="I456" i="5"/>
  <c r="I457" i="5"/>
  <c r="I458" i="5"/>
  <c r="I459" i="5"/>
  <c r="I460" i="5"/>
  <c r="I461" i="5"/>
  <c r="I462" i="5"/>
  <c r="I463" i="5"/>
  <c r="I464" i="5"/>
  <c r="I465" i="5"/>
  <c r="I466" i="5"/>
  <c r="I467" i="5"/>
  <c r="I468" i="5"/>
  <c r="I469" i="5"/>
  <c r="I470" i="5"/>
  <c r="I471" i="5"/>
  <c r="I472" i="5"/>
  <c r="I473" i="5"/>
  <c r="I474" i="5"/>
  <c r="I475" i="5"/>
  <c r="I476" i="5"/>
  <c r="I477" i="5"/>
  <c r="I478" i="5"/>
  <c r="I479" i="5"/>
  <c r="I480" i="5"/>
  <c r="I481" i="5"/>
  <c r="I482" i="5"/>
  <c r="I483" i="5"/>
  <c r="I484" i="5"/>
  <c r="I485" i="5"/>
  <c r="I486" i="5"/>
  <c r="I487" i="5"/>
  <c r="I488" i="5"/>
  <c r="I489" i="5"/>
  <c r="I490" i="5"/>
  <c r="I491" i="5"/>
  <c r="I492" i="5"/>
  <c r="I493" i="5"/>
  <c r="I494" i="5"/>
  <c r="I495" i="5"/>
  <c r="I496" i="5"/>
  <c r="I497" i="5"/>
  <c r="I498" i="5"/>
  <c r="I499" i="5"/>
  <c r="I500" i="5"/>
  <c r="I501" i="5"/>
  <c r="I502" i="5"/>
  <c r="H502" i="5"/>
  <c r="G502" i="5"/>
  <c r="F502" i="5"/>
  <c r="E502" i="5"/>
  <c r="H501" i="5"/>
  <c r="F501" i="5"/>
  <c r="E501" i="5"/>
  <c r="H500" i="5"/>
  <c r="F500" i="5"/>
  <c r="E500" i="5"/>
  <c r="H499" i="5"/>
  <c r="F499" i="5"/>
  <c r="E499" i="5"/>
  <c r="H498" i="5"/>
  <c r="F498" i="5"/>
  <c r="E498" i="5"/>
  <c r="H497" i="5"/>
  <c r="F497" i="5"/>
  <c r="E497" i="5"/>
  <c r="H496" i="5"/>
  <c r="F496" i="5"/>
  <c r="E496" i="5"/>
  <c r="H495" i="5"/>
  <c r="F495" i="5"/>
  <c r="E495" i="5"/>
  <c r="H494" i="5"/>
  <c r="F494" i="5"/>
  <c r="E494" i="5"/>
  <c r="H493" i="5"/>
  <c r="F493" i="5"/>
  <c r="E493" i="5"/>
  <c r="H492" i="5"/>
  <c r="F492" i="5"/>
  <c r="E492" i="5"/>
  <c r="H491" i="5"/>
  <c r="F491" i="5"/>
  <c r="E491" i="5"/>
  <c r="H490" i="5"/>
  <c r="F490" i="5"/>
  <c r="E490" i="5"/>
  <c r="H489" i="5"/>
  <c r="F489" i="5"/>
  <c r="E489" i="5"/>
  <c r="H488" i="5"/>
  <c r="F488" i="5"/>
  <c r="E488" i="5"/>
  <c r="H487" i="5"/>
  <c r="F487" i="5"/>
  <c r="E487" i="5"/>
  <c r="H486" i="5"/>
  <c r="F486" i="5"/>
  <c r="E486" i="5"/>
  <c r="H485" i="5"/>
  <c r="F485" i="5"/>
  <c r="E485" i="5"/>
  <c r="H484" i="5"/>
  <c r="F484" i="5"/>
  <c r="E484" i="5"/>
  <c r="H483" i="5"/>
  <c r="F483" i="5"/>
  <c r="E483" i="5"/>
  <c r="H482" i="5"/>
  <c r="F482" i="5"/>
  <c r="E482" i="5"/>
  <c r="H481" i="5"/>
  <c r="F481" i="5"/>
  <c r="E481" i="5"/>
  <c r="H480" i="5"/>
  <c r="F480" i="5"/>
  <c r="E480" i="5"/>
  <c r="H479" i="5"/>
  <c r="F479" i="5"/>
  <c r="E479" i="5"/>
  <c r="H478" i="5"/>
  <c r="F478" i="5"/>
  <c r="E478" i="5"/>
  <c r="H477" i="5"/>
  <c r="F477" i="5"/>
  <c r="E477" i="5"/>
  <c r="H476" i="5"/>
  <c r="F476" i="5"/>
  <c r="E476" i="5"/>
  <c r="H475" i="5"/>
  <c r="F475" i="5"/>
  <c r="E475" i="5"/>
  <c r="H474" i="5"/>
  <c r="F474" i="5"/>
  <c r="E474" i="5"/>
  <c r="H473" i="5"/>
  <c r="F473" i="5"/>
  <c r="E473" i="5"/>
  <c r="H472" i="5"/>
  <c r="F472" i="5"/>
  <c r="E472" i="5"/>
  <c r="H471" i="5"/>
  <c r="F471" i="5"/>
  <c r="E471" i="5"/>
  <c r="H470" i="5"/>
  <c r="F470" i="5"/>
  <c r="E470" i="5"/>
  <c r="H469" i="5"/>
  <c r="F469" i="5"/>
  <c r="E469" i="5"/>
  <c r="H468" i="5"/>
  <c r="F468" i="5"/>
  <c r="E468" i="5"/>
  <c r="H467" i="5"/>
  <c r="F467" i="5"/>
  <c r="E467" i="5"/>
  <c r="H466" i="5"/>
  <c r="F466" i="5"/>
  <c r="E466" i="5"/>
  <c r="H465" i="5"/>
  <c r="F465" i="5"/>
  <c r="E465" i="5"/>
  <c r="H464" i="5"/>
  <c r="F464" i="5"/>
  <c r="E464" i="5"/>
  <c r="H463" i="5"/>
  <c r="F463" i="5"/>
  <c r="E463" i="5"/>
  <c r="H462" i="5"/>
  <c r="F462" i="5"/>
  <c r="E462" i="5"/>
  <c r="H461" i="5"/>
  <c r="F461" i="5"/>
  <c r="E461" i="5"/>
  <c r="H460" i="5"/>
  <c r="F460" i="5"/>
  <c r="E460" i="5"/>
  <c r="H459" i="5"/>
  <c r="F459" i="5"/>
  <c r="E459" i="5"/>
  <c r="H458" i="5"/>
  <c r="F458" i="5"/>
  <c r="E458" i="5"/>
  <c r="H457" i="5"/>
  <c r="F457" i="5"/>
  <c r="E457" i="5"/>
  <c r="H456" i="5"/>
  <c r="F456" i="5"/>
  <c r="E456" i="5"/>
  <c r="H455" i="5"/>
  <c r="F455" i="5"/>
  <c r="E455" i="5"/>
  <c r="H454" i="5"/>
  <c r="F454" i="5"/>
  <c r="E454" i="5"/>
  <c r="H453" i="5"/>
  <c r="F453" i="5"/>
  <c r="E453" i="5"/>
  <c r="H452" i="5"/>
  <c r="F452" i="5"/>
  <c r="E452" i="5"/>
  <c r="H451" i="5"/>
  <c r="F451" i="5"/>
  <c r="E451" i="5"/>
  <c r="H450" i="5"/>
  <c r="F450" i="5"/>
  <c r="E450" i="5"/>
  <c r="H449" i="5"/>
  <c r="F449" i="5"/>
  <c r="E449" i="5"/>
  <c r="H448" i="5"/>
  <c r="F448" i="5"/>
  <c r="E448" i="5"/>
  <c r="H447" i="5"/>
  <c r="F447" i="5"/>
  <c r="E447" i="5"/>
  <c r="H446" i="5"/>
  <c r="F446" i="5"/>
  <c r="E446" i="5"/>
  <c r="H445" i="5"/>
  <c r="F445" i="5"/>
  <c r="E445" i="5"/>
  <c r="H444" i="5"/>
  <c r="F444" i="5"/>
  <c r="E444" i="5"/>
  <c r="H443" i="5"/>
  <c r="F443" i="5"/>
  <c r="E443" i="5"/>
  <c r="H442" i="5"/>
  <c r="F442" i="5"/>
  <c r="E442" i="5"/>
  <c r="H441" i="5"/>
  <c r="F441" i="5"/>
  <c r="E441" i="5"/>
  <c r="H440" i="5"/>
  <c r="F440" i="5"/>
  <c r="E440" i="5"/>
  <c r="H439" i="5"/>
  <c r="F439" i="5"/>
  <c r="E439" i="5"/>
  <c r="H438" i="5"/>
  <c r="F438" i="5"/>
  <c r="E438" i="5"/>
  <c r="H437" i="5"/>
  <c r="F437" i="5"/>
  <c r="E437" i="5"/>
  <c r="H436" i="5"/>
  <c r="F436" i="5"/>
  <c r="E436" i="5"/>
  <c r="H435" i="5"/>
  <c r="F435" i="5"/>
  <c r="E435" i="5"/>
  <c r="H434" i="5"/>
  <c r="F434" i="5"/>
  <c r="E434" i="5"/>
  <c r="H433" i="5"/>
  <c r="F433" i="5"/>
  <c r="E433" i="5"/>
  <c r="H432" i="5"/>
  <c r="F432" i="5"/>
  <c r="E432" i="5"/>
  <c r="H431" i="5"/>
  <c r="F431" i="5"/>
  <c r="E431" i="5"/>
  <c r="H430" i="5"/>
  <c r="F430" i="5"/>
  <c r="E430" i="5"/>
  <c r="H429" i="5"/>
  <c r="F429" i="5"/>
  <c r="E429" i="5"/>
  <c r="H428" i="5"/>
  <c r="F428" i="5"/>
  <c r="E428" i="5"/>
  <c r="H427" i="5"/>
  <c r="F427" i="5"/>
  <c r="E427" i="5"/>
  <c r="H426" i="5"/>
  <c r="F426" i="5"/>
  <c r="E426" i="5"/>
  <c r="H425" i="5"/>
  <c r="F425" i="5"/>
  <c r="E425" i="5"/>
  <c r="H424" i="5"/>
  <c r="F424" i="5"/>
  <c r="E424" i="5"/>
  <c r="H423" i="5"/>
  <c r="F423" i="5"/>
  <c r="E423" i="5"/>
  <c r="H422" i="5"/>
  <c r="F422" i="5"/>
  <c r="E422" i="5"/>
  <c r="H421" i="5"/>
  <c r="F421" i="5"/>
  <c r="E421" i="5"/>
  <c r="H420" i="5"/>
  <c r="F420" i="5"/>
  <c r="E420" i="5"/>
  <c r="H419" i="5"/>
  <c r="F419" i="5"/>
  <c r="E419" i="5"/>
  <c r="H418" i="5"/>
  <c r="F418" i="5"/>
  <c r="E418" i="5"/>
  <c r="H417" i="5"/>
  <c r="F417" i="5"/>
  <c r="E417" i="5"/>
  <c r="H416" i="5"/>
  <c r="F416" i="5"/>
  <c r="E416" i="5"/>
  <c r="H415" i="5"/>
  <c r="F415" i="5"/>
  <c r="E415" i="5"/>
  <c r="H414" i="5"/>
  <c r="F414" i="5"/>
  <c r="E414" i="5"/>
  <c r="H413" i="5"/>
  <c r="F413" i="5"/>
  <c r="E413" i="5"/>
  <c r="H412" i="5"/>
  <c r="F412" i="5"/>
  <c r="E412" i="5"/>
  <c r="H411" i="5"/>
  <c r="F411" i="5"/>
  <c r="E411" i="5"/>
  <c r="H410" i="5"/>
  <c r="F410" i="5"/>
  <c r="E410" i="5"/>
  <c r="H409" i="5"/>
  <c r="F409" i="5"/>
  <c r="E409" i="5"/>
  <c r="H408" i="5"/>
  <c r="F408" i="5"/>
  <c r="E408" i="5"/>
  <c r="H407" i="5"/>
  <c r="F407" i="5"/>
  <c r="E407" i="5"/>
  <c r="H406" i="5"/>
  <c r="F406" i="5"/>
  <c r="E406" i="5"/>
  <c r="H405" i="5"/>
  <c r="F405" i="5"/>
  <c r="E405" i="5"/>
  <c r="H404" i="5"/>
  <c r="F404" i="5"/>
  <c r="E404" i="5"/>
  <c r="H403" i="5"/>
  <c r="F403" i="5"/>
  <c r="E403" i="5"/>
  <c r="H402" i="5"/>
  <c r="F402" i="5"/>
  <c r="E402" i="5"/>
  <c r="H401" i="5"/>
  <c r="F401" i="5"/>
  <c r="E401" i="5"/>
  <c r="H400" i="5"/>
  <c r="F400" i="5"/>
  <c r="E400" i="5"/>
  <c r="H399" i="5"/>
  <c r="F399" i="5"/>
  <c r="E399" i="5"/>
  <c r="H398" i="5"/>
  <c r="F398" i="5"/>
  <c r="E398" i="5"/>
  <c r="H397" i="5"/>
  <c r="F397" i="5"/>
  <c r="E397" i="5"/>
  <c r="H396" i="5"/>
  <c r="F396" i="5"/>
  <c r="E396" i="5"/>
  <c r="H395" i="5"/>
  <c r="F395" i="5"/>
  <c r="E395" i="5"/>
  <c r="H394" i="5"/>
  <c r="F394" i="5"/>
  <c r="E394" i="5"/>
  <c r="H393" i="5"/>
  <c r="F393" i="5"/>
  <c r="E393" i="5"/>
  <c r="H392" i="5"/>
  <c r="F392" i="5"/>
  <c r="E392" i="5"/>
  <c r="H391" i="5"/>
  <c r="F391" i="5"/>
  <c r="E391" i="5"/>
  <c r="H390" i="5"/>
  <c r="F390" i="5"/>
  <c r="E390" i="5"/>
  <c r="H389" i="5"/>
  <c r="F389" i="5"/>
  <c r="E389" i="5"/>
  <c r="H388" i="5"/>
  <c r="F388" i="5"/>
  <c r="E388" i="5"/>
  <c r="H387" i="5"/>
  <c r="F387" i="5"/>
  <c r="E387" i="5"/>
  <c r="H386" i="5"/>
  <c r="F386" i="5"/>
  <c r="E386" i="5"/>
  <c r="H385" i="5"/>
  <c r="F385" i="5"/>
  <c r="E385" i="5"/>
  <c r="H384" i="5"/>
  <c r="F384" i="5"/>
  <c r="E384" i="5"/>
  <c r="H383" i="5"/>
  <c r="F383" i="5"/>
  <c r="E383" i="5"/>
  <c r="H382" i="5"/>
  <c r="F382" i="5"/>
  <c r="E382" i="5"/>
  <c r="H381" i="5"/>
  <c r="F381" i="5"/>
  <c r="E381" i="5"/>
  <c r="H380" i="5"/>
  <c r="F380" i="5"/>
  <c r="E380" i="5"/>
  <c r="H379" i="5"/>
  <c r="F379" i="5"/>
  <c r="E379" i="5"/>
  <c r="H378" i="5"/>
  <c r="F378" i="5"/>
  <c r="E378" i="5"/>
  <c r="H377" i="5"/>
  <c r="F377" i="5"/>
  <c r="E377" i="5"/>
  <c r="H376" i="5"/>
  <c r="F376" i="5"/>
  <c r="E376" i="5"/>
  <c r="H375" i="5"/>
  <c r="F375" i="5"/>
  <c r="E375" i="5"/>
  <c r="H374" i="5"/>
  <c r="F374" i="5"/>
  <c r="E374" i="5"/>
  <c r="H373" i="5"/>
  <c r="F373" i="5"/>
  <c r="E373" i="5"/>
  <c r="H372" i="5"/>
  <c r="F372" i="5"/>
  <c r="E372" i="5"/>
  <c r="H371" i="5"/>
  <c r="F371" i="5"/>
  <c r="E371" i="5"/>
  <c r="H370" i="5"/>
  <c r="F370" i="5"/>
  <c r="E370" i="5"/>
  <c r="H369" i="5"/>
  <c r="F369" i="5"/>
  <c r="E369" i="5"/>
  <c r="H368" i="5"/>
  <c r="F368" i="5"/>
  <c r="E368" i="5"/>
  <c r="H367" i="5"/>
  <c r="F367" i="5"/>
  <c r="E367" i="5"/>
  <c r="H366" i="5"/>
  <c r="F366" i="5"/>
  <c r="E366" i="5"/>
  <c r="H365" i="5"/>
  <c r="F365" i="5"/>
  <c r="E365" i="5"/>
  <c r="H364" i="5"/>
  <c r="F364" i="5"/>
  <c r="E364" i="5"/>
  <c r="H363" i="5"/>
  <c r="F363" i="5"/>
  <c r="E363" i="5"/>
  <c r="H362" i="5"/>
  <c r="F362" i="5"/>
  <c r="E362" i="5"/>
  <c r="H361" i="5"/>
  <c r="F361" i="5"/>
  <c r="E361" i="5"/>
  <c r="H360" i="5"/>
  <c r="F360" i="5"/>
  <c r="E360" i="5"/>
  <c r="H359" i="5"/>
  <c r="F359" i="5"/>
  <c r="E359" i="5"/>
  <c r="H358" i="5"/>
  <c r="F358" i="5"/>
  <c r="E358" i="5"/>
  <c r="H357" i="5"/>
  <c r="F357" i="5"/>
  <c r="E357" i="5"/>
  <c r="H356" i="5"/>
  <c r="F356" i="5"/>
  <c r="E356" i="5"/>
  <c r="H355" i="5"/>
  <c r="F355" i="5"/>
  <c r="E355" i="5"/>
  <c r="H354" i="5"/>
  <c r="F354" i="5"/>
  <c r="E354" i="5"/>
  <c r="H353" i="5"/>
  <c r="F353" i="5"/>
  <c r="E353" i="5"/>
  <c r="H352" i="5"/>
  <c r="F352" i="5"/>
  <c r="E352" i="5"/>
  <c r="H351" i="5"/>
  <c r="F351" i="5"/>
  <c r="E351" i="5"/>
  <c r="H350" i="5"/>
  <c r="F350" i="5"/>
  <c r="E350" i="5"/>
  <c r="H349" i="5"/>
  <c r="F349" i="5"/>
  <c r="E349" i="5"/>
  <c r="H348" i="5"/>
  <c r="F348" i="5"/>
  <c r="E348" i="5"/>
  <c r="H347" i="5"/>
  <c r="F347" i="5"/>
  <c r="E347" i="5"/>
  <c r="H346" i="5"/>
  <c r="F346" i="5"/>
  <c r="E346" i="5"/>
  <c r="H345" i="5"/>
  <c r="F345" i="5"/>
  <c r="E345" i="5"/>
  <c r="H344" i="5"/>
  <c r="F344" i="5"/>
  <c r="E344" i="5"/>
  <c r="H343" i="5"/>
  <c r="F343" i="5"/>
  <c r="E343" i="5"/>
  <c r="H342" i="5"/>
  <c r="F342" i="5"/>
  <c r="E342" i="5"/>
  <c r="H341" i="5"/>
  <c r="F341" i="5"/>
  <c r="E341" i="5"/>
  <c r="H340" i="5"/>
  <c r="F340" i="5"/>
  <c r="E340" i="5"/>
  <c r="H339" i="5"/>
  <c r="F339" i="5"/>
  <c r="E339" i="5"/>
  <c r="H338" i="5"/>
  <c r="F338" i="5"/>
  <c r="E338" i="5"/>
  <c r="H337" i="5"/>
  <c r="F337" i="5"/>
  <c r="E337" i="5"/>
  <c r="H336" i="5"/>
  <c r="F336" i="5"/>
  <c r="E336" i="5"/>
  <c r="H335" i="5"/>
  <c r="F335" i="5"/>
  <c r="E335" i="5"/>
  <c r="H334" i="5"/>
  <c r="F334" i="5"/>
  <c r="E334" i="5"/>
  <c r="H333" i="5"/>
  <c r="F333" i="5"/>
  <c r="E333" i="5"/>
  <c r="H332" i="5"/>
  <c r="F332" i="5"/>
  <c r="E332" i="5"/>
  <c r="H331" i="5"/>
  <c r="F331" i="5"/>
  <c r="E331" i="5"/>
  <c r="H330" i="5"/>
  <c r="F330" i="5"/>
  <c r="E330" i="5"/>
  <c r="H329" i="5"/>
  <c r="F329" i="5"/>
  <c r="E329" i="5"/>
  <c r="H328" i="5"/>
  <c r="F328" i="5"/>
  <c r="E328" i="5"/>
  <c r="H327" i="5"/>
  <c r="F327" i="5"/>
  <c r="E327" i="5"/>
  <c r="H326" i="5"/>
  <c r="F326" i="5"/>
  <c r="E326" i="5"/>
  <c r="H325" i="5"/>
  <c r="F325" i="5"/>
  <c r="E325" i="5"/>
  <c r="H324" i="5"/>
  <c r="F324" i="5"/>
  <c r="E324" i="5"/>
  <c r="H323" i="5"/>
  <c r="F323" i="5"/>
  <c r="E323" i="5"/>
  <c r="H322" i="5"/>
  <c r="F322" i="5"/>
  <c r="E322" i="5"/>
  <c r="H321" i="5"/>
  <c r="F321" i="5"/>
  <c r="E321" i="5"/>
  <c r="H320" i="5"/>
  <c r="F320" i="5"/>
  <c r="E320" i="5"/>
  <c r="H319" i="5"/>
  <c r="F319" i="5"/>
  <c r="E319" i="5"/>
  <c r="H318" i="5"/>
  <c r="F318" i="5"/>
  <c r="E318" i="5"/>
  <c r="H317" i="5"/>
  <c r="F317" i="5"/>
  <c r="E317" i="5"/>
  <c r="H316" i="5"/>
  <c r="F316" i="5"/>
  <c r="E316" i="5"/>
  <c r="H315" i="5"/>
  <c r="F315" i="5"/>
  <c r="E315" i="5"/>
  <c r="H314" i="5"/>
  <c r="F314" i="5"/>
  <c r="E314" i="5"/>
  <c r="H313" i="5"/>
  <c r="F313" i="5"/>
  <c r="E313" i="5"/>
  <c r="H312" i="5"/>
  <c r="F312" i="5"/>
  <c r="E312" i="5"/>
  <c r="H311" i="5"/>
  <c r="F311" i="5"/>
  <c r="E311" i="5"/>
  <c r="H310" i="5"/>
  <c r="F310" i="5"/>
  <c r="E310" i="5"/>
  <c r="H309" i="5"/>
  <c r="F309" i="5"/>
  <c r="E309" i="5"/>
  <c r="H308" i="5"/>
  <c r="F308" i="5"/>
  <c r="E308" i="5"/>
  <c r="H307" i="5"/>
  <c r="F307" i="5"/>
  <c r="E307" i="5"/>
  <c r="H306" i="5"/>
  <c r="F306" i="5"/>
  <c r="E306" i="5"/>
  <c r="H305" i="5"/>
  <c r="F305" i="5"/>
  <c r="E305" i="5"/>
  <c r="H304" i="5"/>
  <c r="F304" i="5"/>
  <c r="E304" i="5"/>
  <c r="H303" i="5"/>
  <c r="F303" i="5"/>
  <c r="E303" i="5"/>
  <c r="H302" i="5"/>
  <c r="F302" i="5"/>
  <c r="E302" i="5"/>
  <c r="H301" i="5"/>
  <c r="F301" i="5"/>
  <c r="E301" i="5"/>
  <c r="H300" i="5"/>
  <c r="F300" i="5"/>
  <c r="E300" i="5"/>
  <c r="H299" i="5"/>
  <c r="F299" i="5"/>
  <c r="E299" i="5"/>
  <c r="H298" i="5"/>
  <c r="F298" i="5"/>
  <c r="E298" i="5"/>
  <c r="H297" i="5"/>
  <c r="F297" i="5"/>
  <c r="E297" i="5"/>
  <c r="H296" i="5"/>
  <c r="F296" i="5"/>
  <c r="E296" i="5"/>
  <c r="H295" i="5"/>
  <c r="F295" i="5"/>
  <c r="E295" i="5"/>
  <c r="H294" i="5"/>
  <c r="F294" i="5"/>
  <c r="E294" i="5"/>
  <c r="H293" i="5"/>
  <c r="F293" i="5"/>
  <c r="E293" i="5"/>
  <c r="H292" i="5"/>
  <c r="F292" i="5"/>
  <c r="E292" i="5"/>
  <c r="H291" i="5"/>
  <c r="F291" i="5"/>
  <c r="E291" i="5"/>
  <c r="H290" i="5"/>
  <c r="F290" i="5"/>
  <c r="E290" i="5"/>
  <c r="H289" i="5"/>
  <c r="F289" i="5"/>
  <c r="E289" i="5"/>
  <c r="H288" i="5"/>
  <c r="F288" i="5"/>
  <c r="E288" i="5"/>
  <c r="H287" i="5"/>
  <c r="F287" i="5"/>
  <c r="E287" i="5"/>
  <c r="H286" i="5"/>
  <c r="F286" i="5"/>
  <c r="E286" i="5"/>
  <c r="H285" i="5"/>
  <c r="F285" i="5"/>
  <c r="E285" i="5"/>
  <c r="H284" i="5"/>
  <c r="F284" i="5"/>
  <c r="E284" i="5"/>
  <c r="H283" i="5"/>
  <c r="F283" i="5"/>
  <c r="E283" i="5"/>
  <c r="H282" i="5"/>
  <c r="F282" i="5"/>
  <c r="E282" i="5"/>
  <c r="H281" i="5"/>
  <c r="F281" i="5"/>
  <c r="E281" i="5"/>
  <c r="H280" i="5"/>
  <c r="F280" i="5"/>
  <c r="E280" i="5"/>
  <c r="H279" i="5"/>
  <c r="F279" i="5"/>
  <c r="E279" i="5"/>
  <c r="H278" i="5"/>
  <c r="F278" i="5"/>
  <c r="E278" i="5"/>
  <c r="H277" i="5"/>
  <c r="F277" i="5"/>
  <c r="E277" i="5"/>
  <c r="H276" i="5"/>
  <c r="F276" i="5"/>
  <c r="E276" i="5"/>
  <c r="H275" i="5"/>
  <c r="F275" i="5"/>
  <c r="E275" i="5"/>
  <c r="H274" i="5"/>
  <c r="F274" i="5"/>
  <c r="E274" i="5"/>
  <c r="H273" i="5"/>
  <c r="F273" i="5"/>
  <c r="E273" i="5"/>
  <c r="H272" i="5"/>
  <c r="F272" i="5"/>
  <c r="E272" i="5"/>
  <c r="H271" i="5"/>
  <c r="F271" i="5"/>
  <c r="E271" i="5"/>
  <c r="H270" i="5"/>
  <c r="F270" i="5"/>
  <c r="E270" i="5"/>
  <c r="H269" i="5"/>
  <c r="F269" i="5"/>
  <c r="E269" i="5"/>
  <c r="H268" i="5"/>
  <c r="F268" i="5"/>
  <c r="E268" i="5"/>
  <c r="H267" i="5"/>
  <c r="F267" i="5"/>
  <c r="E267" i="5"/>
  <c r="H266" i="5"/>
  <c r="F266" i="5"/>
  <c r="E266" i="5"/>
  <c r="H265" i="5"/>
  <c r="F265" i="5"/>
  <c r="E265" i="5"/>
  <c r="H264" i="5"/>
  <c r="F264" i="5"/>
  <c r="E264" i="5"/>
  <c r="H263" i="5"/>
  <c r="F263" i="5"/>
  <c r="E263" i="5"/>
  <c r="H262" i="5"/>
  <c r="F262" i="5"/>
  <c r="E262" i="5"/>
  <c r="H261" i="5"/>
  <c r="F261" i="5"/>
  <c r="E261" i="5"/>
  <c r="H260" i="5"/>
  <c r="F260" i="5"/>
  <c r="E260" i="5"/>
  <c r="H259" i="5"/>
  <c r="F259" i="5"/>
  <c r="E259" i="5"/>
  <c r="H258" i="5"/>
  <c r="F258" i="5"/>
  <c r="E258" i="5"/>
  <c r="H257" i="5"/>
  <c r="F257" i="5"/>
  <c r="E257" i="5"/>
  <c r="H256" i="5"/>
  <c r="F256" i="5"/>
  <c r="E256" i="5"/>
  <c r="H255" i="5"/>
  <c r="F255" i="5"/>
  <c r="E255" i="5"/>
  <c r="H254" i="5"/>
  <c r="F254" i="5"/>
  <c r="E254" i="5"/>
  <c r="H253" i="5"/>
  <c r="F253" i="5"/>
  <c r="E253" i="5"/>
  <c r="H252" i="5"/>
  <c r="F252" i="5"/>
  <c r="E252" i="5"/>
  <c r="H251" i="5"/>
  <c r="F251" i="5"/>
  <c r="E251" i="5"/>
  <c r="H250" i="5"/>
  <c r="F250" i="5"/>
  <c r="E250" i="5"/>
  <c r="H249" i="5"/>
  <c r="F249" i="5"/>
  <c r="E249" i="5"/>
  <c r="H248" i="5"/>
  <c r="F248" i="5"/>
  <c r="E248" i="5"/>
  <c r="H247" i="5"/>
  <c r="F247" i="5"/>
  <c r="E247" i="5"/>
  <c r="H246" i="5"/>
  <c r="F246" i="5"/>
  <c r="E246" i="5"/>
  <c r="H245" i="5"/>
  <c r="F245" i="5"/>
  <c r="E245" i="5"/>
  <c r="H244" i="5"/>
  <c r="F244" i="5"/>
  <c r="E244" i="5"/>
  <c r="H243" i="5"/>
  <c r="F243" i="5"/>
  <c r="E243" i="5"/>
  <c r="H242" i="5"/>
  <c r="F242" i="5"/>
  <c r="E242" i="5"/>
  <c r="H241" i="5"/>
  <c r="F241" i="5"/>
  <c r="E241" i="5"/>
  <c r="H240" i="5"/>
  <c r="F240" i="5"/>
  <c r="E240" i="5"/>
  <c r="H239" i="5"/>
  <c r="F239" i="5"/>
  <c r="E239" i="5"/>
  <c r="H238" i="5"/>
  <c r="F238" i="5"/>
  <c r="E238" i="5"/>
  <c r="H237" i="5"/>
  <c r="F237" i="5"/>
  <c r="E237" i="5"/>
  <c r="H236" i="5"/>
  <c r="F236" i="5"/>
  <c r="E236" i="5"/>
  <c r="H235" i="5"/>
  <c r="F235" i="5"/>
  <c r="E235" i="5"/>
  <c r="H234" i="5"/>
  <c r="F234" i="5"/>
  <c r="E234" i="5"/>
  <c r="C234" i="5"/>
  <c r="C238" i="5" s="1"/>
  <c r="C242" i="5" s="1"/>
  <c r="C246" i="5" s="1"/>
  <c r="C250" i="5" s="1"/>
  <c r="C254" i="5" s="1"/>
  <c r="C258" i="5" s="1"/>
  <c r="C262" i="5" s="1"/>
  <c r="C266" i="5" s="1"/>
  <c r="C270" i="5" s="1"/>
  <c r="C274" i="5" s="1"/>
  <c r="C278" i="5" s="1"/>
  <c r="C282" i="5" s="1"/>
  <c r="C286" i="5" s="1"/>
  <c r="C290" i="5" s="1"/>
  <c r="C294" i="5" s="1"/>
  <c r="C298" i="5" s="1"/>
  <c r="C302" i="5" s="1"/>
  <c r="C306" i="5" s="1"/>
  <c r="C310" i="5" s="1"/>
  <c r="C314" i="5" s="1"/>
  <c r="C318" i="5" s="1"/>
  <c r="C322" i="5" s="1"/>
  <c r="C326" i="5" s="1"/>
  <c r="C330" i="5" s="1"/>
  <c r="C334" i="5" s="1"/>
  <c r="C338" i="5" s="1"/>
  <c r="C342" i="5" s="1"/>
  <c r="C346" i="5" s="1"/>
  <c r="C350" i="5" s="1"/>
  <c r="C354" i="5" s="1"/>
  <c r="C358" i="5" s="1"/>
  <c r="C362" i="5" s="1"/>
  <c r="C366" i="5" s="1"/>
  <c r="C370" i="5" s="1"/>
  <c r="C374" i="5" s="1"/>
  <c r="C378" i="5" s="1"/>
  <c r="C382" i="5" s="1"/>
  <c r="C386" i="5" s="1"/>
  <c r="C390" i="5" s="1"/>
  <c r="C394" i="5" s="1"/>
  <c r="C398" i="5" s="1"/>
  <c r="C402" i="5" s="1"/>
  <c r="C406" i="5" s="1"/>
  <c r="C410" i="5" s="1"/>
  <c r="C414" i="5" s="1"/>
  <c r="C418" i="5" s="1"/>
  <c r="C422" i="5" s="1"/>
  <c r="C426" i="5" s="1"/>
  <c r="C430" i="5" s="1"/>
  <c r="C434" i="5" s="1"/>
  <c r="C438" i="5" s="1"/>
  <c r="C442" i="5" s="1"/>
  <c r="C446" i="5" s="1"/>
  <c r="C450" i="5" s="1"/>
  <c r="C454" i="5" s="1"/>
  <c r="C458" i="5" s="1"/>
  <c r="C462" i="5" s="1"/>
  <c r="C466" i="5" s="1"/>
  <c r="C470" i="5" s="1"/>
  <c r="C474" i="5" s="1"/>
  <c r="C478" i="5" s="1"/>
  <c r="C482" i="5" s="1"/>
  <c r="C486" i="5" s="1"/>
  <c r="C490" i="5" s="1"/>
  <c r="C494" i="5" s="1"/>
  <c r="H233" i="5"/>
  <c r="F233" i="5"/>
  <c r="E233" i="5"/>
  <c r="H232" i="5"/>
  <c r="F232" i="5"/>
  <c r="E232" i="5"/>
  <c r="H231" i="5"/>
  <c r="F231" i="5"/>
  <c r="E231" i="5"/>
  <c r="H230" i="5"/>
  <c r="F230" i="5"/>
  <c r="E230" i="5"/>
  <c r="H229" i="5"/>
  <c r="F229" i="5"/>
  <c r="E229" i="5"/>
  <c r="H228" i="5"/>
  <c r="F228" i="5"/>
  <c r="E228" i="5"/>
  <c r="H227" i="5"/>
  <c r="F227" i="5"/>
  <c r="E227" i="5"/>
  <c r="H226" i="5"/>
  <c r="F226" i="5"/>
  <c r="E226" i="5"/>
  <c r="H225" i="5"/>
  <c r="F225" i="5"/>
  <c r="E225" i="5"/>
  <c r="H224" i="5"/>
  <c r="F224" i="5"/>
  <c r="E224" i="5"/>
  <c r="H223" i="5"/>
  <c r="F223" i="5"/>
  <c r="E223" i="5"/>
  <c r="H222" i="5"/>
  <c r="F222" i="5"/>
  <c r="E222" i="5"/>
  <c r="C222" i="5"/>
  <c r="C226" i="5" s="1"/>
  <c r="C230" i="5" s="1"/>
  <c r="H221" i="5"/>
  <c r="F221" i="5"/>
  <c r="E221" i="5"/>
  <c r="H220" i="5"/>
  <c r="F220" i="5"/>
  <c r="E220" i="5"/>
  <c r="H219" i="5"/>
  <c r="F219" i="5"/>
  <c r="E219" i="5"/>
  <c r="H218" i="5"/>
  <c r="F218" i="5"/>
  <c r="E218" i="5"/>
  <c r="C218" i="5"/>
  <c r="H217" i="5"/>
  <c r="F217" i="5"/>
  <c r="E217" i="5"/>
  <c r="H216" i="5"/>
  <c r="F216" i="5"/>
  <c r="E216" i="5"/>
  <c r="H215" i="5"/>
  <c r="F215" i="5"/>
  <c r="E215" i="5"/>
  <c r="H214" i="5"/>
  <c r="F214" i="5"/>
  <c r="E214" i="5"/>
  <c r="H213" i="5"/>
  <c r="F213" i="5"/>
  <c r="E213" i="5"/>
  <c r="H212" i="5"/>
  <c r="F212" i="5"/>
  <c r="E212" i="5"/>
  <c r="H211" i="5"/>
  <c r="F211" i="5"/>
  <c r="E211" i="5"/>
  <c r="H210" i="5"/>
  <c r="F210" i="5"/>
  <c r="E210" i="5"/>
  <c r="H209" i="5"/>
  <c r="F209" i="5"/>
  <c r="E209" i="5"/>
  <c r="H208" i="5"/>
  <c r="F208" i="5"/>
  <c r="E208" i="5"/>
  <c r="H207" i="5"/>
  <c r="F207" i="5"/>
  <c r="E207" i="5"/>
  <c r="H206" i="5"/>
  <c r="F206" i="5"/>
  <c r="E206" i="5"/>
  <c r="H205" i="5"/>
  <c r="F205" i="5"/>
  <c r="E205" i="5"/>
  <c r="H204" i="5"/>
  <c r="F204" i="5"/>
  <c r="E204" i="5"/>
  <c r="H203" i="5"/>
  <c r="F203" i="5"/>
  <c r="E203" i="5"/>
  <c r="H202" i="5"/>
  <c r="F202" i="5"/>
  <c r="E202" i="5"/>
  <c r="H201" i="5"/>
  <c r="F201" i="5"/>
  <c r="E201" i="5"/>
  <c r="H200" i="5"/>
  <c r="F200" i="5"/>
  <c r="E200" i="5"/>
  <c r="H199" i="5"/>
  <c r="F199" i="5"/>
  <c r="E199" i="5"/>
  <c r="H198" i="5"/>
  <c r="F198" i="5"/>
  <c r="E198" i="5"/>
  <c r="H197" i="5"/>
  <c r="F197" i="5"/>
  <c r="E197" i="5"/>
  <c r="H196" i="5"/>
  <c r="F196" i="5"/>
  <c r="E196" i="5"/>
  <c r="H195" i="5"/>
  <c r="F195" i="5"/>
  <c r="E195" i="5"/>
  <c r="H194" i="5"/>
  <c r="F194" i="5"/>
  <c r="E194" i="5"/>
  <c r="H193" i="5"/>
  <c r="F193" i="5"/>
  <c r="E193" i="5"/>
  <c r="H192" i="5"/>
  <c r="F192" i="5"/>
  <c r="E192" i="5"/>
  <c r="H191" i="5"/>
  <c r="F191" i="5"/>
  <c r="E191" i="5"/>
  <c r="H190" i="5"/>
  <c r="F190" i="5"/>
  <c r="E190" i="5"/>
  <c r="H189" i="5"/>
  <c r="F189" i="5"/>
  <c r="E189" i="5"/>
  <c r="H188" i="5"/>
  <c r="F188" i="5"/>
  <c r="E188" i="5"/>
  <c r="H187" i="5"/>
  <c r="F187" i="5"/>
  <c r="E187" i="5"/>
  <c r="H186" i="5"/>
  <c r="F186" i="5"/>
  <c r="E186" i="5"/>
  <c r="H185" i="5"/>
  <c r="F185" i="5"/>
  <c r="E185" i="5"/>
  <c r="H184" i="5"/>
  <c r="F184" i="5"/>
  <c r="E184" i="5"/>
  <c r="H183" i="5"/>
  <c r="F183" i="5"/>
  <c r="E183" i="5"/>
  <c r="H182" i="5"/>
  <c r="F182" i="5"/>
  <c r="E182" i="5"/>
  <c r="H181" i="5"/>
  <c r="F181" i="5"/>
  <c r="E181" i="5"/>
  <c r="H180" i="5"/>
  <c r="F180" i="5"/>
  <c r="E180" i="5"/>
  <c r="H179" i="5"/>
  <c r="F179" i="5"/>
  <c r="E179" i="5"/>
  <c r="H178" i="5"/>
  <c r="F178" i="5"/>
  <c r="E178" i="5"/>
  <c r="H177" i="5"/>
  <c r="F177" i="5"/>
  <c r="E177" i="5"/>
  <c r="H176" i="5"/>
  <c r="F176" i="5"/>
  <c r="E176" i="5"/>
  <c r="H175" i="5"/>
  <c r="F175" i="5"/>
  <c r="E175" i="5"/>
  <c r="H174" i="5"/>
  <c r="F174" i="5"/>
  <c r="E174" i="5"/>
  <c r="H173" i="5"/>
  <c r="F173" i="5"/>
  <c r="E173" i="5"/>
  <c r="H172" i="5"/>
  <c r="F172" i="5"/>
  <c r="E172" i="5"/>
  <c r="H171" i="5"/>
  <c r="F171" i="5"/>
  <c r="E171" i="5"/>
  <c r="H170" i="5"/>
  <c r="F170" i="5"/>
  <c r="E170" i="5"/>
  <c r="H169" i="5"/>
  <c r="F169" i="5"/>
  <c r="E169" i="5"/>
  <c r="H168" i="5"/>
  <c r="F168" i="5"/>
  <c r="E168" i="5"/>
  <c r="H167" i="5"/>
  <c r="F167" i="5"/>
  <c r="E167" i="5"/>
  <c r="H166" i="5"/>
  <c r="F166" i="5"/>
  <c r="E166" i="5"/>
  <c r="H165" i="5"/>
  <c r="F165" i="5"/>
  <c r="E165" i="5"/>
  <c r="H164" i="5"/>
  <c r="F164" i="5"/>
  <c r="E164" i="5"/>
  <c r="H163" i="5"/>
  <c r="F163" i="5"/>
  <c r="E163" i="5"/>
  <c r="H162" i="5"/>
  <c r="F162" i="5"/>
  <c r="E162" i="5"/>
  <c r="H161" i="5"/>
  <c r="F161" i="5"/>
  <c r="E161" i="5"/>
  <c r="H160" i="5"/>
  <c r="F160" i="5"/>
  <c r="E160" i="5"/>
  <c r="H159" i="5"/>
  <c r="F159" i="5"/>
  <c r="E159" i="5"/>
  <c r="H158" i="5"/>
  <c r="F158" i="5"/>
  <c r="E158" i="5"/>
  <c r="H157" i="5"/>
  <c r="F157" i="5"/>
  <c r="E157" i="5"/>
  <c r="H156" i="5"/>
  <c r="F156" i="5"/>
  <c r="E156" i="5"/>
  <c r="H155" i="5"/>
  <c r="F155" i="5"/>
  <c r="E155" i="5"/>
  <c r="H154" i="5"/>
  <c r="F154" i="5"/>
  <c r="E154" i="5"/>
  <c r="H153" i="5"/>
  <c r="F153" i="5"/>
  <c r="E153" i="5"/>
  <c r="H152" i="5"/>
  <c r="F152" i="5"/>
  <c r="E152" i="5"/>
  <c r="H151" i="5"/>
  <c r="F151" i="5"/>
  <c r="E151" i="5"/>
  <c r="H150" i="5"/>
  <c r="F150" i="5"/>
  <c r="E150" i="5"/>
  <c r="H149" i="5"/>
  <c r="F149" i="5"/>
  <c r="E149" i="5"/>
  <c r="H148" i="5"/>
  <c r="F148" i="5"/>
  <c r="E148" i="5"/>
  <c r="H147" i="5"/>
  <c r="F147" i="5"/>
  <c r="E147" i="5"/>
  <c r="H146" i="5"/>
  <c r="F146" i="5"/>
  <c r="E146" i="5"/>
  <c r="H145" i="5"/>
  <c r="F145" i="5"/>
  <c r="E145" i="5"/>
  <c r="H144" i="5"/>
  <c r="F144" i="5"/>
  <c r="E144" i="5"/>
  <c r="H143" i="5"/>
  <c r="F143" i="5"/>
  <c r="E143" i="5"/>
  <c r="H142" i="5"/>
  <c r="F142" i="5"/>
  <c r="E142" i="5"/>
  <c r="H141" i="5"/>
  <c r="F141" i="5"/>
  <c r="E141" i="5"/>
  <c r="H140" i="5"/>
  <c r="F140" i="5"/>
  <c r="E140" i="5"/>
  <c r="H139" i="5"/>
  <c r="F139" i="5"/>
  <c r="E139" i="5"/>
  <c r="H138" i="5"/>
  <c r="F138" i="5"/>
  <c r="E138" i="5"/>
  <c r="H137" i="5"/>
  <c r="F137" i="5"/>
  <c r="E137" i="5"/>
  <c r="H136" i="5"/>
  <c r="F136" i="5"/>
  <c r="E136" i="5"/>
  <c r="H135" i="5"/>
  <c r="F135" i="5"/>
  <c r="E135" i="5"/>
  <c r="H134" i="5"/>
  <c r="F134" i="5"/>
  <c r="E134" i="5"/>
  <c r="H133" i="5"/>
  <c r="F133" i="5"/>
  <c r="E133" i="5"/>
  <c r="H132" i="5"/>
  <c r="F132" i="5"/>
  <c r="E132" i="5"/>
  <c r="H131" i="5"/>
  <c r="F131" i="5"/>
  <c r="E131" i="5"/>
  <c r="H130" i="5"/>
  <c r="F130" i="5"/>
  <c r="E130" i="5"/>
  <c r="H129" i="5"/>
  <c r="F129" i="5"/>
  <c r="E129" i="5"/>
  <c r="H128" i="5"/>
  <c r="F128" i="5"/>
  <c r="E128" i="5"/>
  <c r="H127" i="5"/>
  <c r="F127" i="5"/>
  <c r="E127" i="5"/>
  <c r="H126" i="5"/>
  <c r="F126" i="5"/>
  <c r="E126" i="5"/>
  <c r="H125" i="5"/>
  <c r="F125" i="5"/>
  <c r="E125" i="5"/>
  <c r="H124" i="5"/>
  <c r="F124" i="5"/>
  <c r="E124" i="5"/>
  <c r="N123" i="5"/>
  <c r="H123" i="5"/>
  <c r="F123" i="5"/>
  <c r="E123" i="5"/>
  <c r="N122" i="5"/>
  <c r="H122" i="5"/>
  <c r="F122" i="5"/>
  <c r="E122" i="5"/>
  <c r="H121" i="5"/>
  <c r="F121" i="5"/>
  <c r="E121" i="5"/>
  <c r="H120" i="5"/>
  <c r="F120" i="5"/>
  <c r="E120" i="5"/>
  <c r="H119" i="5"/>
  <c r="F119" i="5"/>
  <c r="E119" i="5"/>
  <c r="H118" i="5"/>
  <c r="F118" i="5"/>
  <c r="E118" i="5"/>
  <c r="H117" i="5"/>
  <c r="F117" i="5"/>
  <c r="E117" i="5"/>
  <c r="H116" i="5"/>
  <c r="F116" i="5"/>
  <c r="E116" i="5"/>
  <c r="H115" i="5"/>
  <c r="F115" i="5"/>
  <c r="E115" i="5"/>
  <c r="H114" i="5"/>
  <c r="F114" i="5"/>
  <c r="E114" i="5"/>
  <c r="H113" i="5"/>
  <c r="F113" i="5"/>
  <c r="E113" i="5"/>
  <c r="H112" i="5"/>
  <c r="F112" i="5"/>
  <c r="E112" i="5"/>
  <c r="H111" i="5"/>
  <c r="F111" i="5"/>
  <c r="E111" i="5"/>
  <c r="H110" i="5"/>
  <c r="F110" i="5"/>
  <c r="E110" i="5"/>
  <c r="H109" i="5"/>
  <c r="F109" i="5"/>
  <c r="E109" i="5"/>
  <c r="H108" i="5"/>
  <c r="F108" i="5"/>
  <c r="E108" i="5"/>
  <c r="H107" i="5"/>
  <c r="F107" i="5"/>
  <c r="E107" i="5"/>
  <c r="H106" i="5"/>
  <c r="F106" i="5"/>
  <c r="E106" i="5"/>
  <c r="H105" i="5"/>
  <c r="F105" i="5"/>
  <c r="E105" i="5"/>
  <c r="H104" i="5"/>
  <c r="F104" i="5"/>
  <c r="E104" i="5"/>
  <c r="H103" i="5"/>
  <c r="F103" i="5"/>
  <c r="E103" i="5"/>
  <c r="H102" i="5"/>
  <c r="F102" i="5"/>
  <c r="E102" i="5"/>
  <c r="H101" i="5"/>
  <c r="F101" i="5"/>
  <c r="E101" i="5"/>
  <c r="H100" i="5"/>
  <c r="F100" i="5"/>
  <c r="E100" i="5"/>
  <c r="H99" i="5"/>
  <c r="F99" i="5"/>
  <c r="E99" i="5"/>
  <c r="H98" i="5"/>
  <c r="F98" i="5"/>
  <c r="E98" i="5"/>
  <c r="H97" i="5"/>
  <c r="F97" i="5"/>
  <c r="E97" i="5"/>
  <c r="H96" i="5"/>
  <c r="F96" i="5"/>
  <c r="E96" i="5"/>
  <c r="H95" i="5"/>
  <c r="F95" i="5"/>
  <c r="E95" i="5"/>
  <c r="H94" i="5"/>
  <c r="F94" i="5"/>
  <c r="E94" i="5"/>
  <c r="H93" i="5"/>
  <c r="F93" i="5"/>
  <c r="E93" i="5"/>
  <c r="H92" i="5"/>
  <c r="F92" i="5"/>
  <c r="E92" i="5"/>
  <c r="H91" i="5"/>
  <c r="F91" i="5"/>
  <c r="E91" i="5"/>
  <c r="H90" i="5"/>
  <c r="F90" i="5"/>
  <c r="E90" i="5"/>
  <c r="H89" i="5"/>
  <c r="F89" i="5"/>
  <c r="E89" i="5"/>
  <c r="H88" i="5"/>
  <c r="F88" i="5"/>
  <c r="E88" i="5"/>
  <c r="H87" i="5"/>
  <c r="F87" i="5"/>
  <c r="E87" i="5"/>
  <c r="H86" i="5"/>
  <c r="F86" i="5"/>
  <c r="E86" i="5"/>
  <c r="H85" i="5"/>
  <c r="F85" i="5"/>
  <c r="E85" i="5"/>
  <c r="H84" i="5"/>
  <c r="F84" i="5"/>
  <c r="E84" i="5"/>
  <c r="H83" i="5"/>
  <c r="F83" i="5"/>
  <c r="E83" i="5"/>
  <c r="H82" i="5"/>
  <c r="F82" i="5"/>
  <c r="E82" i="5"/>
  <c r="H81" i="5"/>
  <c r="F81" i="5"/>
  <c r="E81" i="5"/>
  <c r="H80" i="5"/>
  <c r="F80" i="5"/>
  <c r="E80" i="5"/>
  <c r="H79" i="5"/>
  <c r="F79" i="5"/>
  <c r="E79" i="5"/>
  <c r="H78" i="5"/>
  <c r="F78" i="5"/>
  <c r="E78" i="5"/>
  <c r="H77" i="5"/>
  <c r="F77" i="5"/>
  <c r="E77" i="5"/>
  <c r="H76" i="5"/>
  <c r="F76" i="5"/>
  <c r="E76" i="5"/>
  <c r="H75" i="5"/>
  <c r="F75" i="5"/>
  <c r="E75" i="5"/>
  <c r="H74" i="5"/>
  <c r="F74" i="5"/>
  <c r="E74" i="5"/>
  <c r="H73" i="5"/>
  <c r="F73" i="5"/>
  <c r="E73" i="5"/>
  <c r="H72" i="5"/>
  <c r="F72" i="5"/>
  <c r="E72" i="5"/>
  <c r="H71" i="5"/>
  <c r="F71" i="5"/>
  <c r="E71" i="5"/>
  <c r="H70" i="5"/>
  <c r="F70" i="5"/>
  <c r="E70" i="5"/>
  <c r="H69" i="5"/>
  <c r="F69" i="5"/>
  <c r="E69" i="5"/>
  <c r="H68" i="5"/>
  <c r="F68" i="5"/>
  <c r="E68" i="5"/>
  <c r="H67" i="5"/>
  <c r="F67" i="5"/>
  <c r="E67" i="5"/>
  <c r="H66" i="5"/>
  <c r="F66" i="5"/>
  <c r="E66" i="5"/>
  <c r="H65" i="5"/>
  <c r="F65" i="5"/>
  <c r="E65" i="5"/>
  <c r="H64" i="5"/>
  <c r="F64" i="5"/>
  <c r="E64" i="5"/>
  <c r="H63" i="5"/>
  <c r="F63" i="5"/>
  <c r="E63" i="5"/>
  <c r="H62" i="5"/>
  <c r="F62" i="5"/>
  <c r="E62" i="5"/>
  <c r="H61" i="5"/>
  <c r="F61" i="5"/>
  <c r="E61" i="5"/>
  <c r="H60" i="5"/>
  <c r="F60" i="5"/>
  <c r="E60" i="5"/>
  <c r="H59" i="5"/>
  <c r="F59" i="5"/>
  <c r="E59" i="5"/>
  <c r="H58" i="5"/>
  <c r="F58" i="5"/>
  <c r="E58" i="5"/>
  <c r="H57" i="5"/>
  <c r="F57" i="5"/>
  <c r="E57" i="5"/>
  <c r="H56" i="5"/>
  <c r="F56" i="5"/>
  <c r="E56" i="5"/>
  <c r="H55" i="5"/>
  <c r="F55" i="5"/>
  <c r="E55" i="5"/>
  <c r="H54" i="5"/>
  <c r="F54" i="5"/>
  <c r="E54" i="5"/>
  <c r="H53" i="5"/>
  <c r="F53" i="5"/>
  <c r="E53" i="5"/>
  <c r="H52" i="5"/>
  <c r="F52" i="5"/>
  <c r="E52" i="5"/>
  <c r="H51" i="5"/>
  <c r="F51" i="5"/>
  <c r="E51" i="5"/>
  <c r="H50" i="5"/>
  <c r="F50" i="5"/>
  <c r="E50" i="5"/>
  <c r="H49" i="5"/>
  <c r="F49" i="5"/>
  <c r="E49" i="5"/>
  <c r="H48" i="5"/>
  <c r="F48" i="5"/>
  <c r="E48" i="5"/>
  <c r="H47" i="5"/>
  <c r="F47" i="5"/>
  <c r="E47" i="5"/>
  <c r="H46" i="5"/>
  <c r="F46" i="5"/>
  <c r="E46" i="5"/>
  <c r="H45" i="5"/>
  <c r="F45" i="5"/>
  <c r="E45" i="5"/>
  <c r="H44" i="5"/>
  <c r="F44" i="5"/>
  <c r="E44" i="5"/>
  <c r="H43" i="5"/>
  <c r="F43" i="5"/>
  <c r="E43" i="5"/>
  <c r="H42" i="5"/>
  <c r="F42" i="5"/>
  <c r="E42" i="5"/>
  <c r="H41" i="5"/>
  <c r="F41" i="5"/>
  <c r="E41" i="5"/>
  <c r="H40" i="5"/>
  <c r="F40" i="5"/>
  <c r="E40" i="5"/>
  <c r="H39" i="5"/>
  <c r="F39" i="5"/>
  <c r="E39" i="5"/>
  <c r="H38" i="5"/>
  <c r="F38" i="5"/>
  <c r="E38" i="5"/>
  <c r="H37" i="5"/>
  <c r="F37" i="5"/>
  <c r="E37" i="5"/>
  <c r="H36" i="5"/>
  <c r="F36" i="5"/>
  <c r="E36" i="5"/>
  <c r="H35" i="5"/>
  <c r="F35" i="5"/>
  <c r="E35" i="5"/>
  <c r="H34" i="5"/>
  <c r="F34" i="5"/>
  <c r="E34" i="5"/>
  <c r="H33" i="5"/>
  <c r="F33" i="5"/>
  <c r="E33" i="5"/>
  <c r="H32" i="5"/>
  <c r="F32" i="5"/>
  <c r="E32" i="5"/>
  <c r="H31" i="5"/>
  <c r="F31" i="5"/>
  <c r="E31" i="5"/>
  <c r="H30" i="5"/>
  <c r="F30" i="5"/>
  <c r="E30" i="5"/>
  <c r="H29" i="5"/>
  <c r="F29" i="5"/>
  <c r="E29" i="5"/>
  <c r="H28" i="5"/>
  <c r="F28" i="5"/>
  <c r="E28" i="5"/>
  <c r="H27" i="5"/>
  <c r="F27" i="5"/>
  <c r="E27" i="5"/>
  <c r="H26" i="5"/>
  <c r="F26" i="5"/>
  <c r="E26" i="5"/>
  <c r="H25" i="5"/>
  <c r="F25" i="5"/>
  <c r="E25" i="5"/>
  <c r="H24" i="5"/>
  <c r="F24" i="5"/>
  <c r="E24" i="5"/>
  <c r="H23" i="5"/>
  <c r="F23" i="5"/>
  <c r="E23" i="5"/>
  <c r="H22" i="5"/>
  <c r="F22" i="5"/>
  <c r="E22" i="5"/>
  <c r="H21" i="5"/>
  <c r="F21" i="5"/>
  <c r="E21" i="5"/>
  <c r="H20" i="5"/>
  <c r="F20" i="5"/>
  <c r="E20" i="5"/>
  <c r="H19" i="5"/>
  <c r="F19" i="5"/>
  <c r="E19" i="5"/>
  <c r="H18" i="5"/>
  <c r="F18" i="5"/>
  <c r="E18" i="5"/>
  <c r="H17" i="5"/>
  <c r="F17" i="5"/>
  <c r="E17" i="5"/>
  <c r="H16" i="5"/>
  <c r="F16" i="5"/>
  <c r="E16" i="5"/>
  <c r="H15" i="5"/>
  <c r="F15" i="5"/>
  <c r="E15" i="5"/>
  <c r="H14" i="5"/>
  <c r="F14" i="5"/>
  <c r="E14" i="5"/>
  <c r="H13" i="5"/>
  <c r="F13" i="5"/>
  <c r="E13" i="5"/>
  <c r="H12" i="5"/>
  <c r="F12" i="5"/>
  <c r="E12" i="5"/>
  <c r="H11" i="5"/>
  <c r="F11" i="5"/>
  <c r="E11" i="5"/>
  <c r="H10" i="5"/>
  <c r="F10" i="5"/>
  <c r="E10" i="5"/>
  <c r="H9" i="5"/>
  <c r="F9" i="5"/>
  <c r="E9" i="5"/>
  <c r="H8" i="5"/>
  <c r="F8" i="5"/>
  <c r="E8" i="5"/>
  <c r="H7" i="5"/>
  <c r="F7" i="5"/>
  <c r="E7" i="5"/>
  <c r="J6" i="5"/>
  <c r="H6" i="5"/>
  <c r="F6" i="5"/>
  <c r="E6" i="5"/>
  <c r="N701" i="4"/>
  <c r="O701" i="4"/>
  <c r="P701" i="4" s="1"/>
  <c r="N702" i="4"/>
  <c r="O702" i="4"/>
  <c r="P702" i="4" s="1"/>
  <c r="N703" i="4"/>
  <c r="O703" i="4"/>
  <c r="P703" i="4" s="1"/>
  <c r="K1854" i="4"/>
  <c r="H1840" i="4"/>
  <c r="I1840" i="4"/>
  <c r="J1840" i="4" s="1"/>
  <c r="K1840" i="4" s="1"/>
  <c r="H1841" i="4"/>
  <c r="I1841" i="4"/>
  <c r="J1841" i="4"/>
  <c r="K1841" i="4" s="1"/>
  <c r="H1842" i="4"/>
  <c r="I1842" i="4"/>
  <c r="J1842" i="4" s="1"/>
  <c r="K1842" i="4" s="1"/>
  <c r="L1842" i="4" s="1"/>
  <c r="H1843" i="4"/>
  <c r="I1843" i="4"/>
  <c r="J1843" i="4"/>
  <c r="K1843" i="4" s="1"/>
  <c r="H1844" i="4"/>
  <c r="I1844" i="4"/>
  <c r="J1844" i="4"/>
  <c r="K1844" i="4"/>
  <c r="L1844" i="4" s="1"/>
  <c r="H1845" i="4"/>
  <c r="I1845" i="4"/>
  <c r="J1845" i="4"/>
  <c r="K1845" i="4" s="1"/>
  <c r="H1846" i="4"/>
  <c r="I1846" i="4"/>
  <c r="J1846" i="4" s="1"/>
  <c r="K1846" i="4" s="1"/>
  <c r="H1847" i="4"/>
  <c r="I1847" i="4"/>
  <c r="J1847" i="4" s="1"/>
  <c r="K1847" i="4" s="1"/>
  <c r="H1848" i="4"/>
  <c r="I1848" i="4"/>
  <c r="J1848" i="4" s="1"/>
  <c r="K1848" i="4" s="1"/>
  <c r="L1848" i="4" s="1"/>
  <c r="F1286" i="4"/>
  <c r="F1302" i="4"/>
  <c r="F1318" i="4"/>
  <c r="F1350" i="4"/>
  <c r="F1366" i="4"/>
  <c r="F1382" i="4"/>
  <c r="F1414" i="4"/>
  <c r="G1428" i="4"/>
  <c r="G1434" i="4"/>
  <c r="G1439" i="4"/>
  <c r="G1444" i="4"/>
  <c r="G1455" i="4"/>
  <c r="G1460" i="4"/>
  <c r="G1466" i="4"/>
  <c r="G1471" i="4"/>
  <c r="G1476" i="4"/>
  <c r="G1487" i="4"/>
  <c r="G1492" i="4"/>
  <c r="G1498" i="4"/>
  <c r="G1508" i="4"/>
  <c r="G1514" i="4"/>
  <c r="G1519" i="4"/>
  <c r="G1530" i="4"/>
  <c r="G1535" i="4"/>
  <c r="G1546" i="4"/>
  <c r="G1551" i="4"/>
  <c r="G1556" i="4"/>
  <c r="G1562" i="4"/>
  <c r="G1583" i="4"/>
  <c r="G1588" i="4"/>
  <c r="G1594" i="4"/>
  <c r="G1599" i="4"/>
  <c r="G1615" i="4"/>
  <c r="F1620" i="4"/>
  <c r="F1629" i="4"/>
  <c r="F1634" i="4"/>
  <c r="G1638" i="4"/>
  <c r="F1643" i="4"/>
  <c r="G1647" i="4"/>
  <c r="F1652" i="4"/>
  <c r="G1656" i="4"/>
  <c r="F1661" i="4"/>
  <c r="F1666" i="4"/>
  <c r="G1670" i="4"/>
  <c r="F1675" i="4"/>
  <c r="G1679" i="4"/>
  <c r="G1692" i="4"/>
  <c r="G1696" i="4"/>
  <c r="G1704" i="4"/>
  <c r="G1708" i="4"/>
  <c r="G1712" i="4"/>
  <c r="G1716" i="4"/>
  <c r="G1724" i="4"/>
  <c r="G1728" i="4"/>
  <c r="G1732" i="4"/>
  <c r="G1736" i="4"/>
  <c r="G1740" i="4"/>
  <c r="G1744" i="4"/>
  <c r="G1748" i="4"/>
  <c r="G1752" i="4"/>
  <c r="G1760" i="4"/>
  <c r="G1764" i="4"/>
  <c r="G1768" i="4"/>
  <c r="G1772" i="4"/>
  <c r="G1776" i="4"/>
  <c r="G1780" i="4"/>
  <c r="G1784" i="4"/>
  <c r="G1792" i="4"/>
  <c r="G1796" i="4"/>
  <c r="G1800" i="4"/>
  <c r="G1804" i="4"/>
  <c r="G1808" i="4"/>
  <c r="G1812" i="4"/>
  <c r="G1824" i="4"/>
  <c r="G1828" i="4"/>
  <c r="G1832" i="4"/>
  <c r="G1836" i="4"/>
  <c r="G1840" i="4"/>
  <c r="G1844" i="4"/>
  <c r="G1848" i="4"/>
  <c r="C1839" i="4"/>
  <c r="D1839" i="4"/>
  <c r="G1839" i="4" s="1"/>
  <c r="E1839" i="4"/>
  <c r="C1840" i="4"/>
  <c r="D1840" i="4"/>
  <c r="E1840" i="4"/>
  <c r="C1841" i="4"/>
  <c r="D1841" i="4"/>
  <c r="E1841" i="4"/>
  <c r="C1842" i="4"/>
  <c r="D1842" i="4"/>
  <c r="E1842" i="4"/>
  <c r="C1843" i="4"/>
  <c r="D1843" i="4"/>
  <c r="G1843" i="4" s="1"/>
  <c r="E1843" i="4"/>
  <c r="C1844" i="4"/>
  <c r="D1844" i="4"/>
  <c r="E1844" i="4"/>
  <c r="C1845" i="4"/>
  <c r="D1845" i="4"/>
  <c r="G1845" i="4" s="1"/>
  <c r="E1845" i="4"/>
  <c r="C1846" i="4"/>
  <c r="D1846" i="4"/>
  <c r="E1846" i="4"/>
  <c r="C1847" i="4"/>
  <c r="D1847" i="4"/>
  <c r="G1847" i="4" s="1"/>
  <c r="E1847" i="4"/>
  <c r="C1848" i="4"/>
  <c r="D1848" i="4"/>
  <c r="E1848" i="4"/>
  <c r="F1801" i="4" s="1"/>
  <c r="E1849" i="4"/>
  <c r="E1851" i="4" s="1"/>
  <c r="B1839" i="4"/>
  <c r="F1839" i="4" s="1"/>
  <c r="B1840" i="4"/>
  <c r="F1840" i="4" s="1"/>
  <c r="B1841" i="4"/>
  <c r="F1841" i="4" s="1"/>
  <c r="B1842" i="4"/>
  <c r="B1843" i="4"/>
  <c r="F1843" i="4" s="1"/>
  <c r="B1844" i="4"/>
  <c r="F1844" i="4" s="1"/>
  <c r="B1845" i="4"/>
  <c r="F1845" i="4" s="1"/>
  <c r="B1846" i="4"/>
  <c r="B1847" i="4"/>
  <c r="F1847" i="4" s="1"/>
  <c r="B1848" i="4"/>
  <c r="F1848" i="4" s="1"/>
  <c r="B1849" i="4"/>
  <c r="F1849" i="4" s="1"/>
  <c r="B1850" i="4"/>
  <c r="F1850" i="4" s="1"/>
  <c r="B1854" i="4"/>
  <c r="B1851" i="4"/>
  <c r="A1842" i="4"/>
  <c r="A1843" i="4"/>
  <c r="A1844" i="4"/>
  <c r="A1845" i="4"/>
  <c r="A1846" i="4"/>
  <c r="A1847" i="4"/>
  <c r="A1848" i="4"/>
  <c r="A1849" i="4"/>
  <c r="A1850" i="4"/>
  <c r="A1851" i="4"/>
  <c r="A1841" i="4"/>
  <c r="A1840" i="4"/>
  <c r="A1839" i="4"/>
  <c r="E1838" i="4"/>
  <c r="D1838" i="4"/>
  <c r="C1838" i="4"/>
  <c r="B1838" i="4"/>
  <c r="F1838" i="4" s="1"/>
  <c r="A1838" i="4"/>
  <c r="E1837" i="4"/>
  <c r="D1837" i="4"/>
  <c r="C1837" i="4"/>
  <c r="B1837" i="4"/>
  <c r="F1837" i="4" s="1"/>
  <c r="A1837" i="4"/>
  <c r="E1836" i="4"/>
  <c r="D1836" i="4"/>
  <c r="C1836" i="4"/>
  <c r="B1836" i="4"/>
  <c r="F1836" i="4" s="1"/>
  <c r="A1836" i="4"/>
  <c r="R1835" i="4"/>
  <c r="S1835" i="4" s="1"/>
  <c r="E1835" i="4"/>
  <c r="D1835" i="4"/>
  <c r="G1835" i="4" s="1"/>
  <c r="C1835" i="4"/>
  <c r="B1835" i="4"/>
  <c r="F1835" i="4" s="1"/>
  <c r="A1835" i="4"/>
  <c r="E1834" i="4"/>
  <c r="D1834" i="4"/>
  <c r="G1834" i="4" s="1"/>
  <c r="C1834" i="4"/>
  <c r="B1834" i="4"/>
  <c r="F1834" i="4" s="1"/>
  <c r="A1834" i="4"/>
  <c r="E1833" i="4"/>
  <c r="D1833" i="4"/>
  <c r="C1833" i="4"/>
  <c r="B1833" i="4"/>
  <c r="A1833" i="4"/>
  <c r="E1832" i="4"/>
  <c r="D1832" i="4"/>
  <c r="C1832" i="4"/>
  <c r="B1832" i="4"/>
  <c r="F1832" i="4" s="1"/>
  <c r="A1832" i="4"/>
  <c r="E1831" i="4"/>
  <c r="D1831" i="4"/>
  <c r="G1831" i="4" s="1"/>
  <c r="C1831" i="4"/>
  <c r="B1831" i="4"/>
  <c r="R1831" i="4" s="1"/>
  <c r="S1831" i="4" s="1"/>
  <c r="A1831" i="4"/>
  <c r="R1830" i="4"/>
  <c r="S1830" i="4" s="1"/>
  <c r="E1830" i="4"/>
  <c r="D1830" i="4"/>
  <c r="C1830" i="4"/>
  <c r="B1830" i="4"/>
  <c r="A1830" i="4"/>
  <c r="E1829" i="4"/>
  <c r="D1829" i="4"/>
  <c r="G1829" i="4" s="1"/>
  <c r="C1829" i="4"/>
  <c r="B1829" i="4"/>
  <c r="F1829" i="4" s="1"/>
  <c r="A1829" i="4"/>
  <c r="E1828" i="4"/>
  <c r="D1828" i="4"/>
  <c r="C1828" i="4"/>
  <c r="B1828" i="4"/>
  <c r="F1828" i="4" s="1"/>
  <c r="A1828" i="4"/>
  <c r="E1827" i="4"/>
  <c r="D1827" i="4"/>
  <c r="G1827" i="4" s="1"/>
  <c r="C1827" i="4"/>
  <c r="B1827" i="4"/>
  <c r="F1827" i="4" s="1"/>
  <c r="A1827" i="4"/>
  <c r="R1826" i="4"/>
  <c r="S1826" i="4" s="1"/>
  <c r="E1826" i="4"/>
  <c r="D1826" i="4"/>
  <c r="C1826" i="4"/>
  <c r="B1826" i="4"/>
  <c r="F1826" i="4" s="1"/>
  <c r="A1826" i="4"/>
  <c r="E1825" i="4"/>
  <c r="D1825" i="4"/>
  <c r="C1825" i="4"/>
  <c r="B1825" i="4"/>
  <c r="F1825" i="4" s="1"/>
  <c r="A1825" i="4"/>
  <c r="E1824" i="4"/>
  <c r="D1824" i="4"/>
  <c r="C1824" i="4"/>
  <c r="B1824" i="4"/>
  <c r="F1824" i="4" s="1"/>
  <c r="A1824" i="4"/>
  <c r="E1823" i="4"/>
  <c r="D1823" i="4"/>
  <c r="C1823" i="4"/>
  <c r="B1823" i="4"/>
  <c r="F1823" i="4" s="1"/>
  <c r="A1823" i="4"/>
  <c r="E1822" i="4"/>
  <c r="D1822" i="4"/>
  <c r="C1822" i="4"/>
  <c r="B1822" i="4"/>
  <c r="F1822" i="4" s="1"/>
  <c r="A1822" i="4"/>
  <c r="E1821" i="4"/>
  <c r="D1821" i="4"/>
  <c r="G1821" i="4" s="1"/>
  <c r="C1821" i="4"/>
  <c r="B1821" i="4"/>
  <c r="A1821" i="4"/>
  <c r="E1820" i="4"/>
  <c r="G1820" i="4" s="1"/>
  <c r="D1820" i="4"/>
  <c r="C1820" i="4"/>
  <c r="B1820" i="4"/>
  <c r="A1820" i="4"/>
  <c r="E1819" i="4"/>
  <c r="D1819" i="4"/>
  <c r="G1819" i="4" s="1"/>
  <c r="C1819" i="4"/>
  <c r="B1819" i="4"/>
  <c r="F1819" i="4" s="1"/>
  <c r="A1819" i="4"/>
  <c r="E1818" i="4"/>
  <c r="D1818" i="4"/>
  <c r="R1818" i="4" s="1"/>
  <c r="S1818" i="4" s="1"/>
  <c r="C1818" i="4"/>
  <c r="B1818" i="4"/>
  <c r="A1818" i="4"/>
  <c r="S1817" i="4"/>
  <c r="E1817" i="4"/>
  <c r="D1817" i="4"/>
  <c r="R1817" i="4" s="1"/>
  <c r="C1817" i="4"/>
  <c r="B1817" i="4"/>
  <c r="A1817" i="4"/>
  <c r="E1816" i="4"/>
  <c r="D1816" i="4"/>
  <c r="G1816" i="4" s="1"/>
  <c r="C1816" i="4"/>
  <c r="B1816" i="4"/>
  <c r="F1816" i="4" s="1"/>
  <c r="A1816" i="4"/>
  <c r="E1815" i="4"/>
  <c r="D1815" i="4"/>
  <c r="G1815" i="4" s="1"/>
  <c r="C1815" i="4"/>
  <c r="B1815" i="4"/>
  <c r="F1815" i="4" s="1"/>
  <c r="A1815" i="4"/>
  <c r="E1814" i="4"/>
  <c r="D1814" i="4"/>
  <c r="R1814" i="4" s="1"/>
  <c r="S1814" i="4" s="1"/>
  <c r="C1814" i="4"/>
  <c r="B1814" i="4"/>
  <c r="A1814" i="4"/>
  <c r="R1813" i="4"/>
  <c r="S1813" i="4" s="1"/>
  <c r="E1813" i="4"/>
  <c r="D1813" i="4"/>
  <c r="G1813" i="4" s="1"/>
  <c r="C1813" i="4"/>
  <c r="B1813" i="4"/>
  <c r="F1813" i="4" s="1"/>
  <c r="A1813" i="4"/>
  <c r="E1812" i="4"/>
  <c r="D1812" i="4"/>
  <c r="C1812" i="4"/>
  <c r="B1812" i="4"/>
  <c r="F1812" i="4" s="1"/>
  <c r="A1812" i="4"/>
  <c r="E1811" i="4"/>
  <c r="D1811" i="4"/>
  <c r="G1811" i="4" s="1"/>
  <c r="C1811" i="4"/>
  <c r="B1811" i="4"/>
  <c r="F1811" i="4" s="1"/>
  <c r="A1811" i="4"/>
  <c r="R1810" i="4"/>
  <c r="S1810" i="4" s="1"/>
  <c r="E1810" i="4"/>
  <c r="D1810" i="4"/>
  <c r="C1810" i="4"/>
  <c r="B1810" i="4"/>
  <c r="F1810" i="4" s="1"/>
  <c r="A1810" i="4"/>
  <c r="E1809" i="4"/>
  <c r="D1809" i="4"/>
  <c r="C1809" i="4"/>
  <c r="B1809" i="4"/>
  <c r="F1809" i="4" s="1"/>
  <c r="A1809" i="4"/>
  <c r="E1808" i="4"/>
  <c r="D1808" i="4"/>
  <c r="C1808" i="4"/>
  <c r="B1808" i="4"/>
  <c r="F1808" i="4" s="1"/>
  <c r="A1808" i="4"/>
  <c r="E1807" i="4"/>
  <c r="D1807" i="4"/>
  <c r="G1807" i="4" s="1"/>
  <c r="C1807" i="4"/>
  <c r="B1807" i="4"/>
  <c r="F1807" i="4" s="1"/>
  <c r="A1807" i="4"/>
  <c r="E1806" i="4"/>
  <c r="D1806" i="4"/>
  <c r="C1806" i="4"/>
  <c r="B1806" i="4"/>
  <c r="F1806" i="4" s="1"/>
  <c r="A1806" i="4"/>
  <c r="E1805" i="4"/>
  <c r="D1805" i="4"/>
  <c r="C1805" i="4"/>
  <c r="B1805" i="4"/>
  <c r="A1805" i="4"/>
  <c r="E1804" i="4"/>
  <c r="D1804" i="4"/>
  <c r="C1804" i="4"/>
  <c r="B1804" i="4"/>
  <c r="F1804" i="4" s="1"/>
  <c r="A1804" i="4"/>
  <c r="E1803" i="4"/>
  <c r="D1803" i="4"/>
  <c r="G1803" i="4" s="1"/>
  <c r="C1803" i="4"/>
  <c r="B1803" i="4"/>
  <c r="F1803" i="4" s="1"/>
  <c r="A1803" i="4"/>
  <c r="E1802" i="4"/>
  <c r="D1802" i="4"/>
  <c r="C1802" i="4"/>
  <c r="B1802" i="4"/>
  <c r="A1802" i="4"/>
  <c r="E1801" i="4"/>
  <c r="D1801" i="4"/>
  <c r="G1801" i="4" s="1"/>
  <c r="C1801" i="4"/>
  <c r="B1801" i="4"/>
  <c r="A1801" i="4"/>
  <c r="E1800" i="4"/>
  <c r="D1800" i="4"/>
  <c r="C1800" i="4"/>
  <c r="B1800" i="4"/>
  <c r="F1800" i="4" s="1"/>
  <c r="A1800" i="4"/>
  <c r="E1799" i="4"/>
  <c r="D1799" i="4"/>
  <c r="G1799" i="4" s="1"/>
  <c r="C1799" i="4"/>
  <c r="B1799" i="4"/>
  <c r="F1799" i="4" s="1"/>
  <c r="A1799" i="4"/>
  <c r="E1798" i="4"/>
  <c r="D1798" i="4"/>
  <c r="R1798" i="4" s="1"/>
  <c r="S1798" i="4" s="1"/>
  <c r="C1798" i="4"/>
  <c r="B1798" i="4"/>
  <c r="A1798" i="4"/>
  <c r="E1797" i="4"/>
  <c r="D1797" i="4"/>
  <c r="G1797" i="4" s="1"/>
  <c r="C1797" i="4"/>
  <c r="B1797" i="4"/>
  <c r="A1797" i="4"/>
  <c r="E1796" i="4"/>
  <c r="D1796" i="4"/>
  <c r="C1796" i="4"/>
  <c r="B1796" i="4"/>
  <c r="R1796" i="4" s="1"/>
  <c r="S1796" i="4" s="1"/>
  <c r="A1796" i="4"/>
  <c r="E1795" i="4"/>
  <c r="D1795" i="4"/>
  <c r="G1795" i="4" s="1"/>
  <c r="C1795" i="4"/>
  <c r="B1795" i="4"/>
  <c r="F1795" i="4" s="1"/>
  <c r="A1795" i="4"/>
  <c r="E1794" i="4"/>
  <c r="D1794" i="4"/>
  <c r="G1794" i="4" s="1"/>
  <c r="C1794" i="4"/>
  <c r="B1794" i="4"/>
  <c r="F1794" i="4" s="1"/>
  <c r="A1794" i="4"/>
  <c r="E1793" i="4"/>
  <c r="D1793" i="4"/>
  <c r="G1793" i="4" s="1"/>
  <c r="C1793" i="4"/>
  <c r="B1793" i="4"/>
  <c r="R1793" i="4" s="1"/>
  <c r="S1793" i="4" s="1"/>
  <c r="A1793" i="4"/>
  <c r="E1792" i="4"/>
  <c r="D1792" i="4"/>
  <c r="C1792" i="4"/>
  <c r="B1792" i="4"/>
  <c r="F1792" i="4" s="1"/>
  <c r="A1792" i="4"/>
  <c r="E1791" i="4"/>
  <c r="D1791" i="4"/>
  <c r="G1791" i="4" s="1"/>
  <c r="C1791" i="4"/>
  <c r="B1791" i="4"/>
  <c r="F1791" i="4" s="1"/>
  <c r="A1791" i="4"/>
  <c r="R1790" i="4"/>
  <c r="S1790" i="4" s="1"/>
  <c r="E1790" i="4"/>
  <c r="D1790" i="4"/>
  <c r="C1790" i="4"/>
  <c r="B1790" i="4"/>
  <c r="F1790" i="4" s="1"/>
  <c r="A1790" i="4"/>
  <c r="E1789" i="4"/>
  <c r="D1789" i="4"/>
  <c r="G1789" i="4" s="1"/>
  <c r="C1789" i="4"/>
  <c r="B1789" i="4"/>
  <c r="F1789" i="4" s="1"/>
  <c r="A1789" i="4"/>
  <c r="E1788" i="4"/>
  <c r="D1788" i="4"/>
  <c r="G1788" i="4" s="1"/>
  <c r="C1788" i="4"/>
  <c r="B1788" i="4"/>
  <c r="R1788" i="4" s="1"/>
  <c r="S1788" i="4" s="1"/>
  <c r="A1788" i="4"/>
  <c r="E1787" i="4"/>
  <c r="D1787" i="4"/>
  <c r="G1787" i="4" s="1"/>
  <c r="C1787" i="4"/>
  <c r="B1787" i="4"/>
  <c r="R1787" i="4" s="1"/>
  <c r="S1787" i="4" s="1"/>
  <c r="A1787" i="4"/>
  <c r="E1786" i="4"/>
  <c r="D1786" i="4"/>
  <c r="R1786" i="4" s="1"/>
  <c r="S1786" i="4" s="1"/>
  <c r="C1786" i="4"/>
  <c r="B1786" i="4"/>
  <c r="F1786" i="4" s="1"/>
  <c r="A1786" i="4"/>
  <c r="E1785" i="4"/>
  <c r="D1785" i="4"/>
  <c r="G1785" i="4" s="1"/>
  <c r="C1785" i="4"/>
  <c r="B1785" i="4"/>
  <c r="F1785" i="4" s="1"/>
  <c r="A1785" i="4"/>
  <c r="E1784" i="4"/>
  <c r="D1784" i="4"/>
  <c r="C1784" i="4"/>
  <c r="B1784" i="4"/>
  <c r="A1784" i="4"/>
  <c r="E1783" i="4"/>
  <c r="D1783" i="4"/>
  <c r="R1783" i="4" s="1"/>
  <c r="S1783" i="4" s="1"/>
  <c r="C1783" i="4"/>
  <c r="B1783" i="4"/>
  <c r="F1783" i="4" s="1"/>
  <c r="A1783" i="4"/>
  <c r="E1782" i="4"/>
  <c r="D1782" i="4"/>
  <c r="C1782" i="4"/>
  <c r="B1782" i="4"/>
  <c r="F1782" i="4" s="1"/>
  <c r="A1782" i="4"/>
  <c r="E1781" i="4"/>
  <c r="D1781" i="4"/>
  <c r="G1781" i="4" s="1"/>
  <c r="C1781" i="4"/>
  <c r="B1781" i="4"/>
  <c r="F1781" i="4" s="1"/>
  <c r="A1781" i="4"/>
  <c r="E1780" i="4"/>
  <c r="D1780" i="4"/>
  <c r="C1780" i="4"/>
  <c r="B1780" i="4"/>
  <c r="F1780" i="4" s="1"/>
  <c r="A1780" i="4"/>
  <c r="E1779" i="4"/>
  <c r="D1779" i="4"/>
  <c r="C1779" i="4"/>
  <c r="B1779" i="4"/>
  <c r="F1779" i="4" s="1"/>
  <c r="A1779" i="4"/>
  <c r="E1778" i="4"/>
  <c r="D1778" i="4"/>
  <c r="C1778" i="4"/>
  <c r="B1778" i="4"/>
  <c r="A1778" i="4"/>
  <c r="E1777" i="4"/>
  <c r="D1777" i="4"/>
  <c r="G1777" i="4" s="1"/>
  <c r="C1777" i="4"/>
  <c r="B1777" i="4"/>
  <c r="A1777" i="4"/>
  <c r="E1776" i="4"/>
  <c r="D1776" i="4"/>
  <c r="C1776" i="4"/>
  <c r="B1776" i="4"/>
  <c r="F1776" i="4" s="1"/>
  <c r="A1776" i="4"/>
  <c r="E1775" i="4"/>
  <c r="D1775" i="4"/>
  <c r="G1775" i="4" s="1"/>
  <c r="C1775" i="4"/>
  <c r="B1775" i="4"/>
  <c r="F1775" i="4" s="1"/>
  <c r="A1775" i="4"/>
  <c r="E1774" i="4"/>
  <c r="D1774" i="4"/>
  <c r="R1774" i="4" s="1"/>
  <c r="S1774" i="4" s="1"/>
  <c r="C1774" i="4"/>
  <c r="B1774" i="4"/>
  <c r="F1774" i="4" s="1"/>
  <c r="A1774" i="4"/>
  <c r="E1773" i="4"/>
  <c r="D1773" i="4"/>
  <c r="C1773" i="4"/>
  <c r="B1773" i="4"/>
  <c r="R1773" i="4" s="1"/>
  <c r="S1773" i="4" s="1"/>
  <c r="A1773" i="4"/>
  <c r="E1772" i="4"/>
  <c r="D1772" i="4"/>
  <c r="C1772" i="4"/>
  <c r="B1772" i="4"/>
  <c r="A1772" i="4"/>
  <c r="E1771" i="4"/>
  <c r="D1771" i="4"/>
  <c r="G1771" i="4" s="1"/>
  <c r="C1771" i="4"/>
  <c r="B1771" i="4"/>
  <c r="F1771" i="4" s="1"/>
  <c r="A1771" i="4"/>
  <c r="E1770" i="4"/>
  <c r="D1770" i="4"/>
  <c r="G1770" i="4" s="1"/>
  <c r="C1770" i="4"/>
  <c r="B1770" i="4"/>
  <c r="F1770" i="4" s="1"/>
  <c r="A1770" i="4"/>
  <c r="E1769" i="4"/>
  <c r="D1769" i="4"/>
  <c r="G1769" i="4" s="1"/>
  <c r="C1769" i="4"/>
  <c r="B1769" i="4"/>
  <c r="R1769" i="4" s="1"/>
  <c r="S1769" i="4" s="1"/>
  <c r="A1769" i="4"/>
  <c r="E1768" i="4"/>
  <c r="D1768" i="4"/>
  <c r="C1768" i="4"/>
  <c r="B1768" i="4"/>
  <c r="F1768" i="4" s="1"/>
  <c r="A1768" i="4"/>
  <c r="E1767" i="4"/>
  <c r="D1767" i="4"/>
  <c r="G1767" i="4" s="1"/>
  <c r="C1767" i="4"/>
  <c r="B1767" i="4"/>
  <c r="F1767" i="4" s="1"/>
  <c r="A1767" i="4"/>
  <c r="E1766" i="4"/>
  <c r="D1766" i="4"/>
  <c r="G1766" i="4" s="1"/>
  <c r="C1766" i="4"/>
  <c r="B1766" i="4"/>
  <c r="A1766" i="4"/>
  <c r="E1765" i="4"/>
  <c r="D1765" i="4"/>
  <c r="C1765" i="4"/>
  <c r="B1765" i="4"/>
  <c r="A1765" i="4"/>
  <c r="E1764" i="4"/>
  <c r="D1764" i="4"/>
  <c r="C1764" i="4"/>
  <c r="B1764" i="4"/>
  <c r="F1764" i="4" s="1"/>
  <c r="A1764" i="4"/>
  <c r="E1763" i="4"/>
  <c r="D1763" i="4"/>
  <c r="G1763" i="4" s="1"/>
  <c r="C1763" i="4"/>
  <c r="B1763" i="4"/>
  <c r="F1763" i="4" s="1"/>
  <c r="A1763" i="4"/>
  <c r="E1762" i="4"/>
  <c r="D1762" i="4"/>
  <c r="G1762" i="4" s="1"/>
  <c r="C1762" i="4"/>
  <c r="B1762" i="4"/>
  <c r="F1762" i="4" s="1"/>
  <c r="A1762" i="4"/>
  <c r="E1761" i="4"/>
  <c r="D1761" i="4"/>
  <c r="G1761" i="4" s="1"/>
  <c r="C1761" i="4"/>
  <c r="B1761" i="4"/>
  <c r="F1761" i="4" s="1"/>
  <c r="A1761" i="4"/>
  <c r="E1760" i="4"/>
  <c r="D1760" i="4"/>
  <c r="C1760" i="4"/>
  <c r="B1760" i="4"/>
  <c r="F1760" i="4" s="1"/>
  <c r="A1760" i="4"/>
  <c r="E1759" i="4"/>
  <c r="D1759" i="4"/>
  <c r="G1759" i="4" s="1"/>
  <c r="C1759" i="4"/>
  <c r="B1759" i="4"/>
  <c r="R1759" i="4" s="1"/>
  <c r="S1759" i="4" s="1"/>
  <c r="A1759" i="4"/>
  <c r="S1758" i="4"/>
  <c r="E1758" i="4"/>
  <c r="D1758" i="4"/>
  <c r="C1758" i="4"/>
  <c r="B1758" i="4"/>
  <c r="R1758" i="4" s="1"/>
  <c r="A1758" i="4"/>
  <c r="E1757" i="4"/>
  <c r="D1757" i="4"/>
  <c r="G1757" i="4" s="1"/>
  <c r="C1757" i="4"/>
  <c r="B1757" i="4"/>
  <c r="F1757" i="4" s="1"/>
  <c r="A1757" i="4"/>
  <c r="E1756" i="4"/>
  <c r="D1756" i="4"/>
  <c r="G1756" i="4" s="1"/>
  <c r="C1756" i="4"/>
  <c r="B1756" i="4"/>
  <c r="F1756" i="4" s="1"/>
  <c r="A1756" i="4"/>
  <c r="E1755" i="4"/>
  <c r="D1755" i="4"/>
  <c r="G1755" i="4" s="1"/>
  <c r="C1755" i="4"/>
  <c r="B1755" i="4"/>
  <c r="F1755" i="4" s="1"/>
  <c r="A1755" i="4"/>
  <c r="E1754" i="4"/>
  <c r="D1754" i="4"/>
  <c r="G1754" i="4" s="1"/>
  <c r="C1754" i="4"/>
  <c r="B1754" i="4"/>
  <c r="R1754" i="4" s="1"/>
  <c r="S1754" i="4" s="1"/>
  <c r="A1754" i="4"/>
  <c r="E1753" i="4"/>
  <c r="D1753" i="4"/>
  <c r="G1753" i="4" s="1"/>
  <c r="C1753" i="4"/>
  <c r="B1753" i="4"/>
  <c r="F1753" i="4" s="1"/>
  <c r="A1753" i="4"/>
  <c r="E1752" i="4"/>
  <c r="D1752" i="4"/>
  <c r="C1752" i="4"/>
  <c r="B1752" i="4"/>
  <c r="F1752" i="4" s="1"/>
  <c r="A1752" i="4"/>
  <c r="E1751" i="4"/>
  <c r="D1751" i="4"/>
  <c r="G1751" i="4" s="1"/>
  <c r="C1751" i="4"/>
  <c r="B1751" i="4"/>
  <c r="F1751" i="4" s="1"/>
  <c r="A1751" i="4"/>
  <c r="E1750" i="4"/>
  <c r="D1750" i="4"/>
  <c r="G1750" i="4" s="1"/>
  <c r="C1750" i="4"/>
  <c r="B1750" i="4"/>
  <c r="F1750" i="4" s="1"/>
  <c r="A1750" i="4"/>
  <c r="E1749" i="4"/>
  <c r="D1749" i="4"/>
  <c r="G1749" i="4" s="1"/>
  <c r="C1749" i="4"/>
  <c r="B1749" i="4"/>
  <c r="F1749" i="4" s="1"/>
  <c r="A1749" i="4"/>
  <c r="E1748" i="4"/>
  <c r="D1748" i="4"/>
  <c r="C1748" i="4"/>
  <c r="B1748" i="4"/>
  <c r="R1748" i="4" s="1"/>
  <c r="S1748" i="4" s="1"/>
  <c r="A1748" i="4"/>
  <c r="E1747" i="4"/>
  <c r="D1747" i="4"/>
  <c r="G1747" i="4" s="1"/>
  <c r="C1747" i="4"/>
  <c r="B1747" i="4"/>
  <c r="F1747" i="4" s="1"/>
  <c r="A1747" i="4"/>
  <c r="E1746" i="4"/>
  <c r="D1746" i="4"/>
  <c r="G1746" i="4" s="1"/>
  <c r="C1746" i="4"/>
  <c r="B1746" i="4"/>
  <c r="A1746" i="4"/>
  <c r="E1745" i="4"/>
  <c r="D1745" i="4"/>
  <c r="C1745" i="4"/>
  <c r="B1745" i="4"/>
  <c r="A1745" i="4"/>
  <c r="E1744" i="4"/>
  <c r="D1744" i="4"/>
  <c r="C1744" i="4"/>
  <c r="B1744" i="4"/>
  <c r="F1744" i="4" s="1"/>
  <c r="A1744" i="4"/>
  <c r="E1743" i="4"/>
  <c r="D1743" i="4"/>
  <c r="G1743" i="4" s="1"/>
  <c r="C1743" i="4"/>
  <c r="B1743" i="4"/>
  <c r="F1743" i="4" s="1"/>
  <c r="A1743" i="4"/>
  <c r="E1742" i="4"/>
  <c r="D1742" i="4"/>
  <c r="G1742" i="4" s="1"/>
  <c r="C1742" i="4"/>
  <c r="B1742" i="4"/>
  <c r="R1742" i="4" s="1"/>
  <c r="S1742" i="4" s="1"/>
  <c r="A1742" i="4"/>
  <c r="E1741" i="4"/>
  <c r="D1741" i="4"/>
  <c r="G1741" i="4" s="1"/>
  <c r="C1741" i="4"/>
  <c r="B1741" i="4"/>
  <c r="F1741" i="4" s="1"/>
  <c r="A1741" i="4"/>
  <c r="E1740" i="4"/>
  <c r="D1740" i="4"/>
  <c r="C1740" i="4"/>
  <c r="B1740" i="4"/>
  <c r="F1740" i="4" s="1"/>
  <c r="A1740" i="4"/>
  <c r="E1739" i="4"/>
  <c r="D1739" i="4"/>
  <c r="C1739" i="4"/>
  <c r="B1739" i="4"/>
  <c r="F1739" i="4" s="1"/>
  <c r="A1739" i="4"/>
  <c r="E1738" i="4"/>
  <c r="D1738" i="4"/>
  <c r="C1738" i="4"/>
  <c r="B1738" i="4"/>
  <c r="R1738" i="4" s="1"/>
  <c r="S1738" i="4" s="1"/>
  <c r="A1738" i="4"/>
  <c r="E1737" i="4"/>
  <c r="D1737" i="4"/>
  <c r="G1737" i="4" s="1"/>
  <c r="C1737" i="4"/>
  <c r="B1737" i="4"/>
  <c r="F1737" i="4" s="1"/>
  <c r="A1737" i="4"/>
  <c r="E1736" i="4"/>
  <c r="D1736" i="4"/>
  <c r="C1736" i="4"/>
  <c r="B1736" i="4"/>
  <c r="F1736" i="4" s="1"/>
  <c r="A1736" i="4"/>
  <c r="E1735" i="4"/>
  <c r="D1735" i="4"/>
  <c r="G1735" i="4" s="1"/>
  <c r="C1735" i="4"/>
  <c r="B1735" i="4"/>
  <c r="F1735" i="4" s="1"/>
  <c r="A1735" i="4"/>
  <c r="E1734" i="4"/>
  <c r="D1734" i="4"/>
  <c r="G1734" i="4" s="1"/>
  <c r="C1734" i="4"/>
  <c r="B1734" i="4"/>
  <c r="A1734" i="4"/>
  <c r="E1733" i="4"/>
  <c r="D1733" i="4"/>
  <c r="G1733" i="4" s="1"/>
  <c r="C1733" i="4"/>
  <c r="B1733" i="4"/>
  <c r="A1733" i="4"/>
  <c r="E1732" i="4"/>
  <c r="D1732" i="4"/>
  <c r="C1732" i="4"/>
  <c r="B1732" i="4"/>
  <c r="R1732" i="4" s="1"/>
  <c r="S1732" i="4" s="1"/>
  <c r="A1732" i="4"/>
  <c r="E1731" i="4"/>
  <c r="D1731" i="4"/>
  <c r="G1731" i="4" s="1"/>
  <c r="C1731" i="4"/>
  <c r="B1731" i="4"/>
  <c r="F1731" i="4" s="1"/>
  <c r="A1731" i="4"/>
  <c r="S1730" i="4"/>
  <c r="E1730" i="4"/>
  <c r="D1730" i="4"/>
  <c r="G1730" i="4" s="1"/>
  <c r="C1730" i="4"/>
  <c r="B1730" i="4"/>
  <c r="R1730" i="4" s="1"/>
  <c r="A1730" i="4"/>
  <c r="E1729" i="4"/>
  <c r="D1729" i="4"/>
  <c r="G1729" i="4" s="1"/>
  <c r="C1729" i="4"/>
  <c r="B1729" i="4"/>
  <c r="F1729" i="4" s="1"/>
  <c r="A1729" i="4"/>
  <c r="E1728" i="4"/>
  <c r="D1728" i="4"/>
  <c r="R1728" i="4" s="1"/>
  <c r="S1728" i="4" s="1"/>
  <c r="C1728" i="4"/>
  <c r="B1728" i="4"/>
  <c r="F1728" i="4" s="1"/>
  <c r="A1728" i="4"/>
  <c r="E1727" i="4"/>
  <c r="D1727" i="4"/>
  <c r="G1727" i="4" s="1"/>
  <c r="C1727" i="4"/>
  <c r="B1727" i="4"/>
  <c r="F1727" i="4" s="1"/>
  <c r="A1727" i="4"/>
  <c r="E1726" i="4"/>
  <c r="D1726" i="4"/>
  <c r="G1726" i="4" s="1"/>
  <c r="C1726" i="4"/>
  <c r="B1726" i="4"/>
  <c r="F1726" i="4" s="1"/>
  <c r="A1726" i="4"/>
  <c r="E1725" i="4"/>
  <c r="D1725" i="4"/>
  <c r="G1725" i="4" s="1"/>
  <c r="C1725" i="4"/>
  <c r="B1725" i="4"/>
  <c r="F1725" i="4" s="1"/>
  <c r="A1725" i="4"/>
  <c r="E1724" i="4"/>
  <c r="D1724" i="4"/>
  <c r="C1724" i="4"/>
  <c r="B1724" i="4"/>
  <c r="R1724" i="4" s="1"/>
  <c r="S1724" i="4" s="1"/>
  <c r="A1724" i="4"/>
  <c r="E1723" i="4"/>
  <c r="D1723" i="4"/>
  <c r="G1723" i="4" s="1"/>
  <c r="C1723" i="4"/>
  <c r="B1723" i="4"/>
  <c r="F1723" i="4" s="1"/>
  <c r="A1723" i="4"/>
  <c r="E1722" i="4"/>
  <c r="D1722" i="4"/>
  <c r="G1722" i="4" s="1"/>
  <c r="C1722" i="4"/>
  <c r="B1722" i="4"/>
  <c r="A1722" i="4"/>
  <c r="E1721" i="4"/>
  <c r="D1721" i="4"/>
  <c r="R1721" i="4" s="1"/>
  <c r="S1721" i="4" s="1"/>
  <c r="C1721" i="4"/>
  <c r="B1721" i="4"/>
  <c r="F1721" i="4" s="1"/>
  <c r="A1721" i="4"/>
  <c r="E1720" i="4"/>
  <c r="D1720" i="4"/>
  <c r="R1720" i="4" s="1"/>
  <c r="S1720" i="4" s="1"/>
  <c r="C1720" i="4"/>
  <c r="B1720" i="4"/>
  <c r="F1720" i="4" s="1"/>
  <c r="A1720" i="4"/>
  <c r="E1719" i="4"/>
  <c r="D1719" i="4"/>
  <c r="G1719" i="4" s="1"/>
  <c r="C1719" i="4"/>
  <c r="B1719" i="4"/>
  <c r="F1719" i="4" s="1"/>
  <c r="A1719" i="4"/>
  <c r="E1718" i="4"/>
  <c r="D1718" i="4"/>
  <c r="G1718" i="4" s="1"/>
  <c r="C1718" i="4"/>
  <c r="B1718" i="4"/>
  <c r="A1718" i="4"/>
  <c r="E1717" i="4"/>
  <c r="D1717" i="4"/>
  <c r="G1717" i="4" s="1"/>
  <c r="C1717" i="4"/>
  <c r="B1717" i="4"/>
  <c r="F1717" i="4" s="1"/>
  <c r="A1717" i="4"/>
  <c r="E1716" i="4"/>
  <c r="D1716" i="4"/>
  <c r="C1716" i="4"/>
  <c r="B1716" i="4"/>
  <c r="F1716" i="4" s="1"/>
  <c r="A1716" i="4"/>
  <c r="E1715" i="4"/>
  <c r="D1715" i="4"/>
  <c r="R1715" i="4" s="1"/>
  <c r="S1715" i="4" s="1"/>
  <c r="C1715" i="4"/>
  <c r="B1715" i="4"/>
  <c r="F1715" i="4" s="1"/>
  <c r="A1715" i="4"/>
  <c r="E1714" i="4"/>
  <c r="D1714" i="4"/>
  <c r="G1714" i="4" s="1"/>
  <c r="C1714" i="4"/>
  <c r="B1714" i="4"/>
  <c r="F1714" i="4" s="1"/>
  <c r="A1714" i="4"/>
  <c r="E1713" i="4"/>
  <c r="D1713" i="4"/>
  <c r="G1713" i="4" s="1"/>
  <c r="C1713" i="4"/>
  <c r="B1713" i="4"/>
  <c r="A1713" i="4"/>
  <c r="E1712" i="4"/>
  <c r="D1712" i="4"/>
  <c r="C1712" i="4"/>
  <c r="B1712" i="4"/>
  <c r="F1712" i="4" s="1"/>
  <c r="A1712" i="4"/>
  <c r="E1711" i="4"/>
  <c r="D1711" i="4"/>
  <c r="G1711" i="4" s="1"/>
  <c r="C1711" i="4"/>
  <c r="B1711" i="4"/>
  <c r="F1711" i="4" s="1"/>
  <c r="A1711" i="4"/>
  <c r="S1710" i="4"/>
  <c r="E1710" i="4"/>
  <c r="D1710" i="4"/>
  <c r="G1710" i="4" s="1"/>
  <c r="C1710" i="4"/>
  <c r="B1710" i="4"/>
  <c r="R1710" i="4" s="1"/>
  <c r="A1710" i="4"/>
  <c r="E1709" i="4"/>
  <c r="D1709" i="4"/>
  <c r="R1709" i="4" s="1"/>
  <c r="S1709" i="4" s="1"/>
  <c r="C1709" i="4"/>
  <c r="B1709" i="4"/>
  <c r="F1709" i="4" s="1"/>
  <c r="A1709" i="4"/>
  <c r="E1708" i="4"/>
  <c r="D1708" i="4"/>
  <c r="C1708" i="4"/>
  <c r="B1708" i="4"/>
  <c r="F1708" i="4" s="1"/>
  <c r="A1708" i="4"/>
  <c r="E1707" i="4"/>
  <c r="D1707" i="4"/>
  <c r="G1707" i="4" s="1"/>
  <c r="C1707" i="4"/>
  <c r="B1707" i="4"/>
  <c r="R1707" i="4" s="1"/>
  <c r="S1707" i="4" s="1"/>
  <c r="A1707" i="4"/>
  <c r="E1706" i="4"/>
  <c r="D1706" i="4"/>
  <c r="G1706" i="4" s="1"/>
  <c r="C1706" i="4"/>
  <c r="B1706" i="4"/>
  <c r="F1706" i="4" s="1"/>
  <c r="A1706" i="4"/>
  <c r="E1705" i="4"/>
  <c r="D1705" i="4"/>
  <c r="G1705" i="4" s="1"/>
  <c r="C1705" i="4"/>
  <c r="B1705" i="4"/>
  <c r="R1705" i="4" s="1"/>
  <c r="S1705" i="4" s="1"/>
  <c r="A1705" i="4"/>
  <c r="E1704" i="4"/>
  <c r="D1704" i="4"/>
  <c r="R1704" i="4" s="1"/>
  <c r="S1704" i="4" s="1"/>
  <c r="C1704" i="4"/>
  <c r="B1704" i="4"/>
  <c r="F1704" i="4" s="1"/>
  <c r="A1704" i="4"/>
  <c r="E1703" i="4"/>
  <c r="D1703" i="4"/>
  <c r="G1703" i="4" s="1"/>
  <c r="C1703" i="4"/>
  <c r="B1703" i="4"/>
  <c r="A1703" i="4"/>
  <c r="E1702" i="4"/>
  <c r="D1702" i="4"/>
  <c r="G1702" i="4" s="1"/>
  <c r="C1702" i="4"/>
  <c r="B1702" i="4"/>
  <c r="R1702" i="4" s="1"/>
  <c r="S1702" i="4" s="1"/>
  <c r="A1702" i="4"/>
  <c r="E1701" i="4"/>
  <c r="D1701" i="4"/>
  <c r="G1701" i="4" s="1"/>
  <c r="C1701" i="4"/>
  <c r="B1701" i="4"/>
  <c r="F1701" i="4" s="1"/>
  <c r="A1701" i="4"/>
  <c r="E1700" i="4"/>
  <c r="G1700" i="4" s="1"/>
  <c r="D1700" i="4"/>
  <c r="C1700" i="4"/>
  <c r="B1700" i="4"/>
  <c r="A1700" i="4"/>
  <c r="E1699" i="4"/>
  <c r="D1699" i="4"/>
  <c r="G1699" i="4" s="1"/>
  <c r="C1699" i="4"/>
  <c r="B1699" i="4"/>
  <c r="F1699" i="4" s="1"/>
  <c r="A1699" i="4"/>
  <c r="E1698" i="4"/>
  <c r="D1698" i="4"/>
  <c r="R1698" i="4" s="1"/>
  <c r="S1698" i="4" s="1"/>
  <c r="C1698" i="4"/>
  <c r="B1698" i="4"/>
  <c r="F1698" i="4" s="1"/>
  <c r="A1698" i="4"/>
  <c r="E1697" i="4"/>
  <c r="D1697" i="4"/>
  <c r="G1697" i="4" s="1"/>
  <c r="C1697" i="4"/>
  <c r="B1697" i="4"/>
  <c r="A1697" i="4"/>
  <c r="E1696" i="4"/>
  <c r="D1696" i="4"/>
  <c r="C1696" i="4"/>
  <c r="B1696" i="4"/>
  <c r="F1696" i="4" s="1"/>
  <c r="A1696" i="4"/>
  <c r="S1695" i="4"/>
  <c r="R1695" i="4"/>
  <c r="E1695" i="4"/>
  <c r="D1695" i="4"/>
  <c r="G1695" i="4" s="1"/>
  <c r="C1695" i="4"/>
  <c r="B1695" i="4"/>
  <c r="F1695" i="4" s="1"/>
  <c r="A1695" i="4"/>
  <c r="E1694" i="4"/>
  <c r="D1694" i="4"/>
  <c r="G1694" i="4" s="1"/>
  <c r="C1694" i="4"/>
  <c r="B1694" i="4"/>
  <c r="F1694" i="4" s="1"/>
  <c r="A1694" i="4"/>
  <c r="E1693" i="4"/>
  <c r="D1693" i="4"/>
  <c r="C1693" i="4"/>
  <c r="B1693" i="4"/>
  <c r="F1693" i="4" s="1"/>
  <c r="A1693" i="4"/>
  <c r="E1692" i="4"/>
  <c r="D1692" i="4"/>
  <c r="C1692" i="4"/>
  <c r="B1692" i="4"/>
  <c r="F1692" i="4" s="1"/>
  <c r="A1692" i="4"/>
  <c r="E1691" i="4"/>
  <c r="D1691" i="4"/>
  <c r="G1691" i="4" s="1"/>
  <c r="C1691" i="4"/>
  <c r="B1691" i="4"/>
  <c r="R1691" i="4" s="1"/>
  <c r="S1691" i="4" s="1"/>
  <c r="A1691" i="4"/>
  <c r="E1690" i="4"/>
  <c r="D1690" i="4"/>
  <c r="C1690" i="4"/>
  <c r="B1690" i="4"/>
  <c r="F1690" i="4" s="1"/>
  <c r="A1690" i="4"/>
  <c r="E1689" i="4"/>
  <c r="D1689" i="4"/>
  <c r="G1689" i="4" s="1"/>
  <c r="C1689" i="4"/>
  <c r="B1689" i="4"/>
  <c r="F1689" i="4" s="1"/>
  <c r="A1689" i="4"/>
  <c r="E1688" i="4"/>
  <c r="D1688" i="4"/>
  <c r="R1688" i="4" s="1"/>
  <c r="S1688" i="4" s="1"/>
  <c r="C1688" i="4"/>
  <c r="B1688" i="4"/>
  <c r="F1688" i="4" s="1"/>
  <c r="A1688" i="4"/>
  <c r="E1687" i="4"/>
  <c r="D1687" i="4"/>
  <c r="G1687" i="4" s="1"/>
  <c r="C1687" i="4"/>
  <c r="B1687" i="4"/>
  <c r="F1687" i="4" s="1"/>
  <c r="A1687" i="4"/>
  <c r="E1686" i="4"/>
  <c r="D1686" i="4"/>
  <c r="R1686" i="4" s="1"/>
  <c r="S1686" i="4" s="1"/>
  <c r="C1686" i="4"/>
  <c r="B1686" i="4"/>
  <c r="F1686" i="4" s="1"/>
  <c r="A1686" i="4"/>
  <c r="E1685" i="4"/>
  <c r="D1685" i="4"/>
  <c r="C1685" i="4"/>
  <c r="B1685" i="4"/>
  <c r="A1685" i="4"/>
  <c r="E1684" i="4"/>
  <c r="D1684" i="4"/>
  <c r="C1684" i="4"/>
  <c r="B1684" i="4"/>
  <c r="F1684" i="4" s="1"/>
  <c r="A1684" i="4"/>
  <c r="E1683" i="4"/>
  <c r="D1683" i="4"/>
  <c r="R1683" i="4" s="1"/>
  <c r="S1683" i="4" s="1"/>
  <c r="C1683" i="4"/>
  <c r="B1683" i="4"/>
  <c r="F1683" i="4" s="1"/>
  <c r="A1683" i="4"/>
  <c r="E1682" i="4"/>
  <c r="D1682" i="4"/>
  <c r="G1682" i="4" s="1"/>
  <c r="C1682" i="4"/>
  <c r="B1682" i="4"/>
  <c r="F1682" i="4" s="1"/>
  <c r="A1682" i="4"/>
  <c r="E1681" i="4"/>
  <c r="D1681" i="4"/>
  <c r="G1681" i="4" s="1"/>
  <c r="C1681" i="4"/>
  <c r="B1681" i="4"/>
  <c r="F1681" i="4" s="1"/>
  <c r="A1681" i="4"/>
  <c r="E1680" i="4"/>
  <c r="D1680" i="4"/>
  <c r="G1680" i="4" s="1"/>
  <c r="C1680" i="4"/>
  <c r="B1680" i="4"/>
  <c r="F1680" i="4" s="1"/>
  <c r="A1680" i="4"/>
  <c r="E1679" i="4"/>
  <c r="D1679" i="4"/>
  <c r="R1679" i="4" s="1"/>
  <c r="S1679" i="4" s="1"/>
  <c r="C1679" i="4"/>
  <c r="B1679" i="4"/>
  <c r="F1679" i="4" s="1"/>
  <c r="A1679" i="4"/>
  <c r="E1678" i="4"/>
  <c r="D1678" i="4"/>
  <c r="C1678" i="4"/>
  <c r="B1678" i="4"/>
  <c r="F1678" i="4" s="1"/>
  <c r="A1678" i="4"/>
  <c r="E1677" i="4"/>
  <c r="D1677" i="4"/>
  <c r="G1677" i="4" s="1"/>
  <c r="C1677" i="4"/>
  <c r="B1677" i="4"/>
  <c r="F1677" i="4" s="1"/>
  <c r="A1677" i="4"/>
  <c r="E1676" i="4"/>
  <c r="D1676" i="4"/>
  <c r="R1676" i="4" s="1"/>
  <c r="S1676" i="4" s="1"/>
  <c r="C1676" i="4"/>
  <c r="B1676" i="4"/>
  <c r="F1676" i="4" s="1"/>
  <c r="A1676" i="4"/>
  <c r="E1675" i="4"/>
  <c r="D1675" i="4"/>
  <c r="G1675" i="4" s="1"/>
  <c r="C1675" i="4"/>
  <c r="B1675" i="4"/>
  <c r="A1675" i="4"/>
  <c r="E1674" i="4"/>
  <c r="D1674" i="4"/>
  <c r="G1674" i="4" s="1"/>
  <c r="C1674" i="4"/>
  <c r="B1674" i="4"/>
  <c r="F1674" i="4" s="1"/>
  <c r="A1674" i="4"/>
  <c r="E1673" i="4"/>
  <c r="D1673" i="4"/>
  <c r="G1673" i="4" s="1"/>
  <c r="C1673" i="4"/>
  <c r="B1673" i="4"/>
  <c r="F1673" i="4" s="1"/>
  <c r="A1673" i="4"/>
  <c r="E1672" i="4"/>
  <c r="D1672" i="4"/>
  <c r="C1672" i="4"/>
  <c r="B1672" i="4"/>
  <c r="A1672" i="4"/>
  <c r="E1671" i="4"/>
  <c r="D1671" i="4"/>
  <c r="G1671" i="4" s="1"/>
  <c r="C1671" i="4"/>
  <c r="B1671" i="4"/>
  <c r="F1671" i="4" s="1"/>
  <c r="A1671" i="4"/>
  <c r="E1670" i="4"/>
  <c r="D1670" i="4"/>
  <c r="C1670" i="4"/>
  <c r="B1670" i="4"/>
  <c r="A1670" i="4"/>
  <c r="E1669" i="4"/>
  <c r="D1669" i="4"/>
  <c r="C1669" i="4"/>
  <c r="B1669" i="4"/>
  <c r="F1669" i="4" s="1"/>
  <c r="A1669" i="4"/>
  <c r="E1668" i="4"/>
  <c r="D1668" i="4"/>
  <c r="G1668" i="4" s="1"/>
  <c r="C1668" i="4"/>
  <c r="B1668" i="4"/>
  <c r="F1668" i="4" s="1"/>
  <c r="A1668" i="4"/>
  <c r="E1667" i="4"/>
  <c r="D1667" i="4"/>
  <c r="G1667" i="4" s="1"/>
  <c r="C1667" i="4"/>
  <c r="B1667" i="4"/>
  <c r="A1667" i="4"/>
  <c r="E1666" i="4"/>
  <c r="D1666" i="4"/>
  <c r="G1666" i="4" s="1"/>
  <c r="C1666" i="4"/>
  <c r="B1666" i="4"/>
  <c r="A1666" i="4"/>
  <c r="E1665" i="4"/>
  <c r="D1665" i="4"/>
  <c r="G1665" i="4" s="1"/>
  <c r="C1665" i="4"/>
  <c r="B1665" i="4"/>
  <c r="F1665" i="4" s="1"/>
  <c r="A1665" i="4"/>
  <c r="E1664" i="4"/>
  <c r="D1664" i="4"/>
  <c r="G1664" i="4" s="1"/>
  <c r="C1664" i="4"/>
  <c r="B1664" i="4"/>
  <c r="F1664" i="4" s="1"/>
  <c r="A1664" i="4"/>
  <c r="E1663" i="4"/>
  <c r="D1663" i="4"/>
  <c r="G1663" i="4" s="1"/>
  <c r="C1663" i="4"/>
  <c r="B1663" i="4"/>
  <c r="F1663" i="4" s="1"/>
  <c r="A1663" i="4"/>
  <c r="E1662" i="4"/>
  <c r="D1662" i="4"/>
  <c r="G1662" i="4" s="1"/>
  <c r="C1662" i="4"/>
  <c r="B1662" i="4"/>
  <c r="F1662" i="4" s="1"/>
  <c r="A1662" i="4"/>
  <c r="R1661" i="4"/>
  <c r="S1661" i="4" s="1"/>
  <c r="E1661" i="4"/>
  <c r="D1661" i="4"/>
  <c r="C1661" i="4"/>
  <c r="B1661" i="4"/>
  <c r="A1661" i="4"/>
  <c r="E1660" i="4"/>
  <c r="D1660" i="4"/>
  <c r="G1660" i="4" s="1"/>
  <c r="C1660" i="4"/>
  <c r="B1660" i="4"/>
  <c r="F1660" i="4" s="1"/>
  <c r="A1660" i="4"/>
  <c r="E1659" i="4"/>
  <c r="D1659" i="4"/>
  <c r="G1659" i="4" s="1"/>
  <c r="C1659" i="4"/>
  <c r="B1659" i="4"/>
  <c r="R1659" i="4" s="1"/>
  <c r="S1659" i="4" s="1"/>
  <c r="A1659" i="4"/>
  <c r="R1658" i="4"/>
  <c r="S1658" i="4" s="1"/>
  <c r="E1658" i="4"/>
  <c r="D1658" i="4"/>
  <c r="G1658" i="4" s="1"/>
  <c r="C1658" i="4"/>
  <c r="B1658" i="4"/>
  <c r="F1658" i="4" s="1"/>
  <c r="A1658" i="4"/>
  <c r="E1657" i="4"/>
  <c r="D1657" i="4"/>
  <c r="G1657" i="4" s="1"/>
  <c r="C1657" i="4"/>
  <c r="B1657" i="4"/>
  <c r="F1657" i="4" s="1"/>
  <c r="A1657" i="4"/>
  <c r="E1656" i="4"/>
  <c r="D1656" i="4"/>
  <c r="C1656" i="4"/>
  <c r="B1656" i="4"/>
  <c r="F1656" i="4" s="1"/>
  <c r="A1656" i="4"/>
  <c r="E1655" i="4"/>
  <c r="D1655" i="4"/>
  <c r="G1655" i="4" s="1"/>
  <c r="C1655" i="4"/>
  <c r="B1655" i="4"/>
  <c r="F1655" i="4" s="1"/>
  <c r="A1655" i="4"/>
  <c r="R1654" i="4"/>
  <c r="S1654" i="4" s="1"/>
  <c r="E1654" i="4"/>
  <c r="D1654" i="4"/>
  <c r="G1654" i="4" s="1"/>
  <c r="C1654" i="4"/>
  <c r="B1654" i="4"/>
  <c r="F1654" i="4" s="1"/>
  <c r="A1654" i="4"/>
  <c r="E1653" i="4"/>
  <c r="D1653" i="4"/>
  <c r="G1653" i="4" s="1"/>
  <c r="C1653" i="4"/>
  <c r="B1653" i="4"/>
  <c r="F1653" i="4" s="1"/>
  <c r="A1653" i="4"/>
  <c r="E1652" i="4"/>
  <c r="D1652" i="4"/>
  <c r="R1652" i="4" s="1"/>
  <c r="S1652" i="4" s="1"/>
  <c r="C1652" i="4"/>
  <c r="B1652" i="4"/>
  <c r="A1652" i="4"/>
  <c r="E1651" i="4"/>
  <c r="D1651" i="4"/>
  <c r="G1651" i="4" s="1"/>
  <c r="C1651" i="4"/>
  <c r="B1651" i="4"/>
  <c r="F1651" i="4" s="1"/>
  <c r="A1651" i="4"/>
  <c r="E1650" i="4"/>
  <c r="D1650" i="4"/>
  <c r="C1650" i="4"/>
  <c r="B1650" i="4"/>
  <c r="F1650" i="4" s="1"/>
  <c r="A1650" i="4"/>
  <c r="E1649" i="4"/>
  <c r="D1649" i="4"/>
  <c r="G1649" i="4" s="1"/>
  <c r="C1649" i="4"/>
  <c r="B1649" i="4"/>
  <c r="F1649" i="4" s="1"/>
  <c r="A1649" i="4"/>
  <c r="R1648" i="4"/>
  <c r="S1648" i="4" s="1"/>
  <c r="E1648" i="4"/>
  <c r="D1648" i="4"/>
  <c r="G1648" i="4" s="1"/>
  <c r="C1648" i="4"/>
  <c r="B1648" i="4"/>
  <c r="F1648" i="4" s="1"/>
  <c r="A1648" i="4"/>
  <c r="E1647" i="4"/>
  <c r="D1647" i="4"/>
  <c r="C1647" i="4"/>
  <c r="B1647" i="4"/>
  <c r="A1647" i="4"/>
  <c r="E1646" i="4"/>
  <c r="D1646" i="4"/>
  <c r="G1646" i="4" s="1"/>
  <c r="C1646" i="4"/>
  <c r="B1646" i="4"/>
  <c r="F1646" i="4" s="1"/>
  <c r="A1646" i="4"/>
  <c r="E1645" i="4"/>
  <c r="D1645" i="4"/>
  <c r="G1645" i="4" s="1"/>
  <c r="C1645" i="4"/>
  <c r="B1645" i="4"/>
  <c r="F1645" i="4" s="1"/>
  <c r="A1645" i="4"/>
  <c r="R1644" i="4"/>
  <c r="S1644" i="4" s="1"/>
  <c r="E1644" i="4"/>
  <c r="D1644" i="4"/>
  <c r="G1644" i="4" s="1"/>
  <c r="C1644" i="4"/>
  <c r="B1644" i="4"/>
  <c r="F1644" i="4" s="1"/>
  <c r="A1644" i="4"/>
  <c r="E1643" i="4"/>
  <c r="D1643" i="4"/>
  <c r="G1643" i="4" s="1"/>
  <c r="C1643" i="4"/>
  <c r="B1643" i="4"/>
  <c r="A1643" i="4"/>
  <c r="E1642" i="4"/>
  <c r="D1642" i="4"/>
  <c r="G1642" i="4" s="1"/>
  <c r="C1642" i="4"/>
  <c r="B1642" i="4"/>
  <c r="F1642" i="4" s="1"/>
  <c r="A1642" i="4"/>
  <c r="E1641" i="4"/>
  <c r="D1641" i="4"/>
  <c r="C1641" i="4"/>
  <c r="B1641" i="4"/>
  <c r="F1641" i="4" s="1"/>
  <c r="A1641" i="4"/>
  <c r="E1640" i="4"/>
  <c r="D1640" i="4"/>
  <c r="G1640" i="4" s="1"/>
  <c r="C1640" i="4"/>
  <c r="B1640" i="4"/>
  <c r="F1640" i="4" s="1"/>
  <c r="A1640" i="4"/>
  <c r="E1639" i="4"/>
  <c r="D1639" i="4"/>
  <c r="G1639" i="4" s="1"/>
  <c r="C1639" i="4"/>
  <c r="B1639" i="4"/>
  <c r="A1639" i="4"/>
  <c r="E1638" i="4"/>
  <c r="D1638" i="4"/>
  <c r="C1638" i="4"/>
  <c r="B1638" i="4"/>
  <c r="F1638" i="4" s="1"/>
  <c r="A1638" i="4"/>
  <c r="E1637" i="4"/>
  <c r="D1637" i="4"/>
  <c r="C1637" i="4"/>
  <c r="B1637" i="4"/>
  <c r="F1637" i="4" s="1"/>
  <c r="A1637" i="4"/>
  <c r="E1636" i="4"/>
  <c r="D1636" i="4"/>
  <c r="G1636" i="4" s="1"/>
  <c r="C1636" i="4"/>
  <c r="B1636" i="4"/>
  <c r="A1636" i="4"/>
  <c r="E1635" i="4"/>
  <c r="D1635" i="4"/>
  <c r="G1635" i="4" s="1"/>
  <c r="C1635" i="4"/>
  <c r="B1635" i="4"/>
  <c r="A1635" i="4"/>
  <c r="E1634" i="4"/>
  <c r="D1634" i="4"/>
  <c r="C1634" i="4"/>
  <c r="B1634" i="4"/>
  <c r="R1634" i="4" s="1"/>
  <c r="S1634" i="4" s="1"/>
  <c r="A1634" i="4"/>
  <c r="E1633" i="4"/>
  <c r="D1633" i="4"/>
  <c r="C1633" i="4"/>
  <c r="B1633" i="4"/>
  <c r="A1633" i="4"/>
  <c r="E1632" i="4"/>
  <c r="D1632" i="4"/>
  <c r="G1632" i="4" s="1"/>
  <c r="C1632" i="4"/>
  <c r="B1632" i="4"/>
  <c r="F1632" i="4" s="1"/>
  <c r="A1632" i="4"/>
  <c r="E1631" i="4"/>
  <c r="D1631" i="4"/>
  <c r="G1631" i="4" s="1"/>
  <c r="C1631" i="4"/>
  <c r="B1631" i="4"/>
  <c r="F1631" i="4" s="1"/>
  <c r="A1631" i="4"/>
  <c r="E1630" i="4"/>
  <c r="D1630" i="4"/>
  <c r="G1630" i="4" s="1"/>
  <c r="C1630" i="4"/>
  <c r="B1630" i="4"/>
  <c r="A1630" i="4"/>
  <c r="E1629" i="4"/>
  <c r="D1629" i="4"/>
  <c r="G1629" i="4" s="1"/>
  <c r="C1629" i="4"/>
  <c r="B1629" i="4"/>
  <c r="A1629" i="4"/>
  <c r="E1628" i="4"/>
  <c r="D1628" i="4"/>
  <c r="G1628" i="4" s="1"/>
  <c r="C1628" i="4"/>
  <c r="B1628" i="4"/>
  <c r="A1628" i="4"/>
  <c r="E1627" i="4"/>
  <c r="D1627" i="4"/>
  <c r="G1627" i="4" s="1"/>
  <c r="C1627" i="4"/>
  <c r="B1627" i="4"/>
  <c r="F1627" i="4" s="1"/>
  <c r="A1627" i="4"/>
  <c r="R1626" i="4"/>
  <c r="S1626" i="4" s="1"/>
  <c r="E1626" i="4"/>
  <c r="D1626" i="4"/>
  <c r="G1626" i="4" s="1"/>
  <c r="C1626" i="4"/>
  <c r="B1626" i="4"/>
  <c r="F1626" i="4" s="1"/>
  <c r="A1626" i="4"/>
  <c r="E1625" i="4"/>
  <c r="D1625" i="4"/>
  <c r="C1625" i="4"/>
  <c r="B1625" i="4"/>
  <c r="F1625" i="4" s="1"/>
  <c r="A1625" i="4"/>
  <c r="E1624" i="4"/>
  <c r="D1624" i="4"/>
  <c r="G1624" i="4" s="1"/>
  <c r="C1624" i="4"/>
  <c r="B1624" i="4"/>
  <c r="F1624" i="4" s="1"/>
  <c r="A1624" i="4"/>
  <c r="E1623" i="4"/>
  <c r="D1623" i="4"/>
  <c r="G1623" i="4" s="1"/>
  <c r="C1623" i="4"/>
  <c r="B1623" i="4"/>
  <c r="F1623" i="4" s="1"/>
  <c r="A1623" i="4"/>
  <c r="E1622" i="4"/>
  <c r="D1622" i="4"/>
  <c r="G1622" i="4" s="1"/>
  <c r="C1622" i="4"/>
  <c r="B1622" i="4"/>
  <c r="F1622" i="4" s="1"/>
  <c r="A1622" i="4"/>
  <c r="E1621" i="4"/>
  <c r="D1621" i="4"/>
  <c r="C1621" i="4"/>
  <c r="B1621" i="4"/>
  <c r="F1621" i="4" s="1"/>
  <c r="A1621" i="4"/>
  <c r="E1620" i="4"/>
  <c r="D1620" i="4"/>
  <c r="G1620" i="4" s="1"/>
  <c r="C1620" i="4"/>
  <c r="B1620" i="4"/>
  <c r="A1620" i="4"/>
  <c r="E1619" i="4"/>
  <c r="D1619" i="4"/>
  <c r="G1619" i="4" s="1"/>
  <c r="C1619" i="4"/>
  <c r="B1619" i="4"/>
  <c r="A1619" i="4"/>
  <c r="E1618" i="4"/>
  <c r="D1618" i="4"/>
  <c r="G1618" i="4" s="1"/>
  <c r="C1618" i="4"/>
  <c r="B1618" i="4"/>
  <c r="F1618" i="4" s="1"/>
  <c r="A1618" i="4"/>
  <c r="E1617" i="4"/>
  <c r="D1617" i="4"/>
  <c r="G1617" i="4" s="1"/>
  <c r="C1617" i="4"/>
  <c r="B1617" i="4"/>
  <c r="A1617" i="4"/>
  <c r="E1616" i="4"/>
  <c r="D1616" i="4"/>
  <c r="G1616" i="4" s="1"/>
  <c r="C1616" i="4"/>
  <c r="B1616" i="4"/>
  <c r="A1616" i="4"/>
  <c r="E1615" i="4"/>
  <c r="D1615" i="4"/>
  <c r="C1615" i="4"/>
  <c r="B1615" i="4"/>
  <c r="F1615" i="4" s="1"/>
  <c r="A1615" i="4"/>
  <c r="S1614" i="4"/>
  <c r="R1614" i="4"/>
  <c r="E1614" i="4"/>
  <c r="D1614" i="4"/>
  <c r="G1614" i="4" s="1"/>
  <c r="C1614" i="4"/>
  <c r="B1614" i="4"/>
  <c r="F1614" i="4" s="1"/>
  <c r="A1614" i="4"/>
  <c r="E1613" i="4"/>
  <c r="D1613" i="4"/>
  <c r="G1613" i="4" s="1"/>
  <c r="C1613" i="4"/>
  <c r="B1613" i="4"/>
  <c r="F1613" i="4" s="1"/>
  <c r="A1613" i="4"/>
  <c r="E1612" i="4"/>
  <c r="D1612" i="4"/>
  <c r="G1612" i="4" s="1"/>
  <c r="C1612" i="4"/>
  <c r="B1612" i="4"/>
  <c r="R1612" i="4" s="1"/>
  <c r="S1612" i="4" s="1"/>
  <c r="A1612" i="4"/>
  <c r="E1611" i="4"/>
  <c r="D1611" i="4"/>
  <c r="G1611" i="4" s="1"/>
  <c r="C1611" i="4"/>
  <c r="B1611" i="4"/>
  <c r="F1611" i="4" s="1"/>
  <c r="A1611" i="4"/>
  <c r="E1610" i="4"/>
  <c r="G1610" i="4" s="1"/>
  <c r="D1610" i="4"/>
  <c r="C1610" i="4"/>
  <c r="B1610" i="4"/>
  <c r="A1610" i="4"/>
  <c r="E1609" i="4"/>
  <c r="D1609" i="4"/>
  <c r="G1609" i="4" s="1"/>
  <c r="C1609" i="4"/>
  <c r="B1609" i="4"/>
  <c r="A1609" i="4"/>
  <c r="E1608" i="4"/>
  <c r="D1608" i="4"/>
  <c r="G1608" i="4" s="1"/>
  <c r="C1608" i="4"/>
  <c r="B1608" i="4"/>
  <c r="F1608" i="4" s="1"/>
  <c r="A1608" i="4"/>
  <c r="E1607" i="4"/>
  <c r="D1607" i="4"/>
  <c r="C1607" i="4"/>
  <c r="B1607" i="4"/>
  <c r="A1607" i="4"/>
  <c r="E1606" i="4"/>
  <c r="D1606" i="4"/>
  <c r="G1606" i="4" s="1"/>
  <c r="C1606" i="4"/>
  <c r="B1606" i="4"/>
  <c r="F1606" i="4" s="1"/>
  <c r="A1606" i="4"/>
  <c r="E1605" i="4"/>
  <c r="D1605" i="4"/>
  <c r="C1605" i="4"/>
  <c r="B1605" i="4"/>
  <c r="A1605" i="4"/>
  <c r="E1604" i="4"/>
  <c r="D1604" i="4"/>
  <c r="G1604" i="4" s="1"/>
  <c r="C1604" i="4"/>
  <c r="B1604" i="4"/>
  <c r="F1604" i="4" s="1"/>
  <c r="A1604" i="4"/>
  <c r="E1603" i="4"/>
  <c r="D1603" i="4"/>
  <c r="G1603" i="4" s="1"/>
  <c r="C1603" i="4"/>
  <c r="B1603" i="4"/>
  <c r="F1603" i="4" s="1"/>
  <c r="A1603" i="4"/>
  <c r="E1602" i="4"/>
  <c r="D1602" i="4"/>
  <c r="G1602" i="4" s="1"/>
  <c r="C1602" i="4"/>
  <c r="B1602" i="4"/>
  <c r="F1602" i="4" s="1"/>
  <c r="A1602" i="4"/>
  <c r="E1601" i="4"/>
  <c r="D1601" i="4"/>
  <c r="G1601" i="4" s="1"/>
  <c r="C1601" i="4"/>
  <c r="B1601" i="4"/>
  <c r="A1601" i="4"/>
  <c r="E1600" i="4"/>
  <c r="D1600" i="4"/>
  <c r="G1600" i="4" s="1"/>
  <c r="C1600" i="4"/>
  <c r="B1600" i="4"/>
  <c r="F1600" i="4" s="1"/>
  <c r="A1600" i="4"/>
  <c r="E1599" i="4"/>
  <c r="D1599" i="4"/>
  <c r="R1599" i="4" s="1"/>
  <c r="S1599" i="4" s="1"/>
  <c r="C1599" i="4"/>
  <c r="B1599" i="4"/>
  <c r="F1599" i="4" s="1"/>
  <c r="A1599" i="4"/>
  <c r="E1598" i="4"/>
  <c r="D1598" i="4"/>
  <c r="C1598" i="4"/>
  <c r="B1598" i="4"/>
  <c r="F1598" i="4" s="1"/>
  <c r="A1598" i="4"/>
  <c r="E1597" i="4"/>
  <c r="D1597" i="4"/>
  <c r="G1597" i="4" s="1"/>
  <c r="C1597" i="4"/>
  <c r="B1597" i="4"/>
  <c r="F1597" i="4" s="1"/>
  <c r="A1597" i="4"/>
  <c r="E1596" i="4"/>
  <c r="D1596" i="4"/>
  <c r="R1596" i="4" s="1"/>
  <c r="S1596" i="4" s="1"/>
  <c r="C1596" i="4"/>
  <c r="B1596" i="4"/>
  <c r="F1596" i="4" s="1"/>
  <c r="A1596" i="4"/>
  <c r="E1595" i="4"/>
  <c r="D1595" i="4"/>
  <c r="G1595" i="4" s="1"/>
  <c r="C1595" i="4"/>
  <c r="B1595" i="4"/>
  <c r="A1595" i="4"/>
  <c r="E1594" i="4"/>
  <c r="D1594" i="4"/>
  <c r="C1594" i="4"/>
  <c r="B1594" i="4"/>
  <c r="F1594" i="4" s="1"/>
  <c r="A1594" i="4"/>
  <c r="E1593" i="4"/>
  <c r="D1593" i="4"/>
  <c r="G1593" i="4" s="1"/>
  <c r="C1593" i="4"/>
  <c r="B1593" i="4"/>
  <c r="A1593" i="4"/>
  <c r="E1592" i="4"/>
  <c r="D1592" i="4"/>
  <c r="C1592" i="4"/>
  <c r="B1592" i="4"/>
  <c r="A1592" i="4"/>
  <c r="E1591" i="4"/>
  <c r="D1591" i="4"/>
  <c r="G1591" i="4" s="1"/>
  <c r="C1591" i="4"/>
  <c r="B1591" i="4"/>
  <c r="F1591" i="4" s="1"/>
  <c r="A1591" i="4"/>
  <c r="E1590" i="4"/>
  <c r="D1590" i="4"/>
  <c r="G1590" i="4" s="1"/>
  <c r="C1590" i="4"/>
  <c r="B1590" i="4"/>
  <c r="R1590" i="4" s="1"/>
  <c r="S1590" i="4" s="1"/>
  <c r="A1590" i="4"/>
  <c r="E1589" i="4"/>
  <c r="D1589" i="4"/>
  <c r="C1589" i="4"/>
  <c r="B1589" i="4"/>
  <c r="R1589" i="4" s="1"/>
  <c r="S1589" i="4" s="1"/>
  <c r="A1589" i="4"/>
  <c r="E1588" i="4"/>
  <c r="D1588" i="4"/>
  <c r="C1588" i="4"/>
  <c r="B1588" i="4"/>
  <c r="F1588" i="4" s="1"/>
  <c r="A1588" i="4"/>
  <c r="E1587" i="4"/>
  <c r="D1587" i="4"/>
  <c r="G1587" i="4" s="1"/>
  <c r="C1587" i="4"/>
  <c r="B1587" i="4"/>
  <c r="F1587" i="4" s="1"/>
  <c r="A1587" i="4"/>
  <c r="E1586" i="4"/>
  <c r="D1586" i="4"/>
  <c r="G1586" i="4" s="1"/>
  <c r="C1586" i="4"/>
  <c r="B1586" i="4"/>
  <c r="F1586" i="4" s="1"/>
  <c r="A1586" i="4"/>
  <c r="E1585" i="4"/>
  <c r="D1585" i="4"/>
  <c r="C1585" i="4"/>
  <c r="B1585" i="4"/>
  <c r="A1585" i="4"/>
  <c r="E1584" i="4"/>
  <c r="D1584" i="4"/>
  <c r="G1584" i="4" s="1"/>
  <c r="C1584" i="4"/>
  <c r="B1584" i="4"/>
  <c r="R1584" i="4" s="1"/>
  <c r="S1584" i="4" s="1"/>
  <c r="A1584" i="4"/>
  <c r="E1583" i="4"/>
  <c r="D1583" i="4"/>
  <c r="C1583" i="4"/>
  <c r="B1583" i="4"/>
  <c r="F1583" i="4" s="1"/>
  <c r="A1583" i="4"/>
  <c r="E1582" i="4"/>
  <c r="D1582" i="4"/>
  <c r="G1582" i="4" s="1"/>
  <c r="C1582" i="4"/>
  <c r="B1582" i="4"/>
  <c r="A1582" i="4"/>
  <c r="E1581" i="4"/>
  <c r="D1581" i="4"/>
  <c r="C1581" i="4"/>
  <c r="B1581" i="4"/>
  <c r="A1581" i="4"/>
  <c r="E1580" i="4"/>
  <c r="D1580" i="4"/>
  <c r="G1580" i="4" s="1"/>
  <c r="C1580" i="4"/>
  <c r="B1580" i="4"/>
  <c r="F1580" i="4" s="1"/>
  <c r="A1580" i="4"/>
  <c r="E1579" i="4"/>
  <c r="D1579" i="4"/>
  <c r="G1579" i="4" s="1"/>
  <c r="C1579" i="4"/>
  <c r="B1579" i="4"/>
  <c r="F1579" i="4" s="1"/>
  <c r="A1579" i="4"/>
  <c r="E1578" i="4"/>
  <c r="D1578" i="4"/>
  <c r="G1578" i="4" s="1"/>
  <c r="C1578" i="4"/>
  <c r="B1578" i="4"/>
  <c r="F1578" i="4" s="1"/>
  <c r="A1578" i="4"/>
  <c r="E1577" i="4"/>
  <c r="D1577" i="4"/>
  <c r="C1577" i="4"/>
  <c r="B1577" i="4"/>
  <c r="A1577" i="4"/>
  <c r="E1576" i="4"/>
  <c r="D1576" i="4"/>
  <c r="G1576" i="4" s="1"/>
  <c r="C1576" i="4"/>
  <c r="B1576" i="4"/>
  <c r="R1576" i="4" s="1"/>
  <c r="S1576" i="4" s="1"/>
  <c r="A1576" i="4"/>
  <c r="E1575" i="4"/>
  <c r="D1575" i="4"/>
  <c r="G1575" i="4" s="1"/>
  <c r="C1575" i="4"/>
  <c r="B1575" i="4"/>
  <c r="F1575" i="4" s="1"/>
  <c r="A1575" i="4"/>
  <c r="E1574" i="4"/>
  <c r="D1574" i="4"/>
  <c r="G1574" i="4" s="1"/>
  <c r="C1574" i="4"/>
  <c r="B1574" i="4"/>
  <c r="A1574" i="4"/>
  <c r="E1573" i="4"/>
  <c r="D1573" i="4"/>
  <c r="G1573" i="4" s="1"/>
  <c r="C1573" i="4"/>
  <c r="B1573" i="4"/>
  <c r="F1573" i="4" s="1"/>
  <c r="A1573" i="4"/>
  <c r="E1572" i="4"/>
  <c r="D1572" i="4"/>
  <c r="G1572" i="4" s="1"/>
  <c r="C1572" i="4"/>
  <c r="B1572" i="4"/>
  <c r="F1572" i="4" s="1"/>
  <c r="A1572" i="4"/>
  <c r="E1571" i="4"/>
  <c r="D1571" i="4"/>
  <c r="G1571" i="4" s="1"/>
  <c r="C1571" i="4"/>
  <c r="B1571" i="4"/>
  <c r="F1571" i="4" s="1"/>
  <c r="A1571" i="4"/>
  <c r="E1570" i="4"/>
  <c r="D1570" i="4"/>
  <c r="G1570" i="4" s="1"/>
  <c r="C1570" i="4"/>
  <c r="B1570" i="4"/>
  <c r="R1570" i="4" s="1"/>
  <c r="S1570" i="4" s="1"/>
  <c r="A1570" i="4"/>
  <c r="E1569" i="4"/>
  <c r="D1569" i="4"/>
  <c r="C1569" i="4"/>
  <c r="B1569" i="4"/>
  <c r="F1569" i="4" s="1"/>
  <c r="A1569" i="4"/>
  <c r="E1568" i="4"/>
  <c r="D1568" i="4"/>
  <c r="G1568" i="4" s="1"/>
  <c r="C1568" i="4"/>
  <c r="B1568" i="4"/>
  <c r="F1568" i="4" s="1"/>
  <c r="A1568" i="4"/>
  <c r="E1567" i="4"/>
  <c r="G1567" i="4" s="1"/>
  <c r="D1567" i="4"/>
  <c r="C1567" i="4"/>
  <c r="B1567" i="4"/>
  <c r="A1567" i="4"/>
  <c r="E1566" i="4"/>
  <c r="D1566" i="4"/>
  <c r="G1566" i="4" s="1"/>
  <c r="C1566" i="4"/>
  <c r="B1566" i="4"/>
  <c r="A1566" i="4"/>
  <c r="E1565" i="4"/>
  <c r="D1565" i="4"/>
  <c r="G1565" i="4" s="1"/>
  <c r="C1565" i="4"/>
  <c r="B1565" i="4"/>
  <c r="F1565" i="4" s="1"/>
  <c r="A1565" i="4"/>
  <c r="E1564" i="4"/>
  <c r="D1564" i="4"/>
  <c r="C1564" i="4"/>
  <c r="B1564" i="4"/>
  <c r="R1564" i="4" s="1"/>
  <c r="S1564" i="4" s="1"/>
  <c r="A1564" i="4"/>
  <c r="E1563" i="4"/>
  <c r="D1563" i="4"/>
  <c r="G1563" i="4" s="1"/>
  <c r="C1563" i="4"/>
  <c r="B1563" i="4"/>
  <c r="F1563" i="4" s="1"/>
  <c r="A1563" i="4"/>
  <c r="E1562" i="4"/>
  <c r="D1562" i="4"/>
  <c r="C1562" i="4"/>
  <c r="B1562" i="4"/>
  <c r="R1562" i="4" s="1"/>
  <c r="S1562" i="4" s="1"/>
  <c r="A1562" i="4"/>
  <c r="E1561" i="4"/>
  <c r="D1561" i="4"/>
  <c r="C1561" i="4"/>
  <c r="B1561" i="4"/>
  <c r="F1561" i="4" s="1"/>
  <c r="A1561" i="4"/>
  <c r="E1560" i="4"/>
  <c r="D1560" i="4"/>
  <c r="G1560" i="4" s="1"/>
  <c r="C1560" i="4"/>
  <c r="B1560" i="4"/>
  <c r="F1560" i="4" s="1"/>
  <c r="A1560" i="4"/>
  <c r="E1559" i="4"/>
  <c r="D1559" i="4"/>
  <c r="G1559" i="4" s="1"/>
  <c r="C1559" i="4"/>
  <c r="B1559" i="4"/>
  <c r="F1559" i="4" s="1"/>
  <c r="A1559" i="4"/>
  <c r="E1558" i="4"/>
  <c r="D1558" i="4"/>
  <c r="G1558" i="4" s="1"/>
  <c r="C1558" i="4"/>
  <c r="B1558" i="4"/>
  <c r="R1558" i="4" s="1"/>
  <c r="S1558" i="4" s="1"/>
  <c r="A1558" i="4"/>
  <c r="E1557" i="4"/>
  <c r="D1557" i="4"/>
  <c r="C1557" i="4"/>
  <c r="B1557" i="4"/>
  <c r="A1557" i="4"/>
  <c r="E1556" i="4"/>
  <c r="D1556" i="4"/>
  <c r="C1556" i="4"/>
  <c r="B1556" i="4"/>
  <c r="F1556" i="4" s="1"/>
  <c r="A1556" i="4"/>
  <c r="E1555" i="4"/>
  <c r="D1555" i="4"/>
  <c r="G1555" i="4" s="1"/>
  <c r="C1555" i="4"/>
  <c r="B1555" i="4"/>
  <c r="F1555" i="4" s="1"/>
  <c r="A1555" i="4"/>
  <c r="E1554" i="4"/>
  <c r="D1554" i="4"/>
  <c r="G1554" i="4" s="1"/>
  <c r="C1554" i="4"/>
  <c r="B1554" i="4"/>
  <c r="A1554" i="4"/>
  <c r="E1553" i="4"/>
  <c r="D1553" i="4"/>
  <c r="C1553" i="4"/>
  <c r="B1553" i="4"/>
  <c r="A1553" i="4"/>
  <c r="E1552" i="4"/>
  <c r="D1552" i="4"/>
  <c r="G1552" i="4" s="1"/>
  <c r="C1552" i="4"/>
  <c r="B1552" i="4"/>
  <c r="F1552" i="4" s="1"/>
  <c r="A1552" i="4"/>
  <c r="E1551" i="4"/>
  <c r="D1551" i="4"/>
  <c r="C1551" i="4"/>
  <c r="B1551" i="4"/>
  <c r="F1551" i="4" s="1"/>
  <c r="A1551" i="4"/>
  <c r="E1550" i="4"/>
  <c r="D1550" i="4"/>
  <c r="G1550" i="4" s="1"/>
  <c r="C1550" i="4"/>
  <c r="B1550" i="4"/>
  <c r="F1550" i="4" s="1"/>
  <c r="A1550" i="4"/>
  <c r="E1549" i="4"/>
  <c r="D1549" i="4"/>
  <c r="C1549" i="4"/>
  <c r="B1549" i="4"/>
  <c r="A1549" i="4"/>
  <c r="E1548" i="4"/>
  <c r="D1548" i="4"/>
  <c r="G1548" i="4" s="1"/>
  <c r="C1548" i="4"/>
  <c r="B1548" i="4"/>
  <c r="R1548" i="4" s="1"/>
  <c r="S1548" i="4" s="1"/>
  <c r="A1548" i="4"/>
  <c r="E1547" i="4"/>
  <c r="D1547" i="4"/>
  <c r="C1547" i="4"/>
  <c r="B1547" i="4"/>
  <c r="F1547" i="4" s="1"/>
  <c r="A1547" i="4"/>
  <c r="E1546" i="4"/>
  <c r="D1546" i="4"/>
  <c r="R1546" i="4" s="1"/>
  <c r="S1546" i="4" s="1"/>
  <c r="C1546" i="4"/>
  <c r="B1546" i="4"/>
  <c r="F1546" i="4" s="1"/>
  <c r="A1546" i="4"/>
  <c r="E1545" i="4"/>
  <c r="D1545" i="4"/>
  <c r="C1545" i="4"/>
  <c r="B1545" i="4"/>
  <c r="F1545" i="4" s="1"/>
  <c r="A1545" i="4"/>
  <c r="E1544" i="4"/>
  <c r="D1544" i="4"/>
  <c r="C1544" i="4"/>
  <c r="B1544" i="4"/>
  <c r="F1544" i="4" s="1"/>
  <c r="A1544" i="4"/>
  <c r="E1543" i="4"/>
  <c r="D1543" i="4"/>
  <c r="G1543" i="4" s="1"/>
  <c r="C1543" i="4"/>
  <c r="B1543" i="4"/>
  <c r="A1543" i="4"/>
  <c r="E1542" i="4"/>
  <c r="D1542" i="4"/>
  <c r="G1542" i="4" s="1"/>
  <c r="C1542" i="4"/>
  <c r="B1542" i="4"/>
  <c r="F1542" i="4" s="1"/>
  <c r="A1542" i="4"/>
  <c r="E1541" i="4"/>
  <c r="D1541" i="4"/>
  <c r="C1541" i="4"/>
  <c r="B1541" i="4"/>
  <c r="F1541" i="4" s="1"/>
  <c r="A1541" i="4"/>
  <c r="E1540" i="4"/>
  <c r="D1540" i="4"/>
  <c r="R1540" i="4" s="1"/>
  <c r="S1540" i="4" s="1"/>
  <c r="C1540" i="4"/>
  <c r="B1540" i="4"/>
  <c r="F1540" i="4" s="1"/>
  <c r="A1540" i="4"/>
  <c r="E1539" i="4"/>
  <c r="D1539" i="4"/>
  <c r="G1539" i="4" s="1"/>
  <c r="C1539" i="4"/>
  <c r="B1539" i="4"/>
  <c r="A1539" i="4"/>
  <c r="E1538" i="4"/>
  <c r="D1538" i="4"/>
  <c r="G1538" i="4" s="1"/>
  <c r="C1538" i="4"/>
  <c r="B1538" i="4"/>
  <c r="F1538" i="4" s="1"/>
  <c r="A1538" i="4"/>
  <c r="E1537" i="4"/>
  <c r="D1537" i="4"/>
  <c r="C1537" i="4"/>
  <c r="B1537" i="4"/>
  <c r="F1537" i="4" s="1"/>
  <c r="A1537" i="4"/>
  <c r="E1536" i="4"/>
  <c r="D1536" i="4"/>
  <c r="G1536" i="4" s="1"/>
  <c r="C1536" i="4"/>
  <c r="B1536" i="4"/>
  <c r="F1536" i="4" s="1"/>
  <c r="A1536" i="4"/>
  <c r="E1535" i="4"/>
  <c r="D1535" i="4"/>
  <c r="C1535" i="4"/>
  <c r="B1535" i="4"/>
  <c r="A1535" i="4"/>
  <c r="E1534" i="4"/>
  <c r="D1534" i="4"/>
  <c r="G1534" i="4" s="1"/>
  <c r="C1534" i="4"/>
  <c r="B1534" i="4"/>
  <c r="R1534" i="4" s="1"/>
  <c r="S1534" i="4" s="1"/>
  <c r="A1534" i="4"/>
  <c r="E1533" i="4"/>
  <c r="D1533" i="4"/>
  <c r="C1533" i="4"/>
  <c r="B1533" i="4"/>
  <c r="F1533" i="4" s="1"/>
  <c r="A1533" i="4"/>
  <c r="E1532" i="4"/>
  <c r="D1532" i="4"/>
  <c r="G1532" i="4" s="1"/>
  <c r="C1532" i="4"/>
  <c r="B1532" i="4"/>
  <c r="F1532" i="4" s="1"/>
  <c r="A1532" i="4"/>
  <c r="E1531" i="4"/>
  <c r="D1531" i="4"/>
  <c r="G1531" i="4" s="1"/>
  <c r="C1531" i="4"/>
  <c r="B1531" i="4"/>
  <c r="A1531" i="4"/>
  <c r="E1530" i="4"/>
  <c r="D1530" i="4"/>
  <c r="C1530" i="4"/>
  <c r="B1530" i="4"/>
  <c r="R1530" i="4" s="1"/>
  <c r="S1530" i="4" s="1"/>
  <c r="A1530" i="4"/>
  <c r="E1529" i="4"/>
  <c r="D1529" i="4"/>
  <c r="C1529" i="4"/>
  <c r="B1529" i="4"/>
  <c r="F1529" i="4" s="1"/>
  <c r="A1529" i="4"/>
  <c r="E1528" i="4"/>
  <c r="D1528" i="4"/>
  <c r="G1528" i="4" s="1"/>
  <c r="C1528" i="4"/>
  <c r="B1528" i="4"/>
  <c r="F1528" i="4" s="1"/>
  <c r="A1528" i="4"/>
  <c r="E1527" i="4"/>
  <c r="D1527" i="4"/>
  <c r="G1527" i="4" s="1"/>
  <c r="C1527" i="4"/>
  <c r="B1527" i="4"/>
  <c r="A1527" i="4"/>
  <c r="E1526" i="4"/>
  <c r="D1526" i="4"/>
  <c r="G1526" i="4" s="1"/>
  <c r="C1526" i="4"/>
  <c r="B1526" i="4"/>
  <c r="F1526" i="4" s="1"/>
  <c r="A1526" i="4"/>
  <c r="E1525" i="4"/>
  <c r="D1525" i="4"/>
  <c r="C1525" i="4"/>
  <c r="B1525" i="4"/>
  <c r="F1525" i="4" s="1"/>
  <c r="A1525" i="4"/>
  <c r="E1524" i="4"/>
  <c r="D1524" i="4"/>
  <c r="G1524" i="4" s="1"/>
  <c r="C1524" i="4"/>
  <c r="B1524" i="4"/>
  <c r="R1524" i="4" s="1"/>
  <c r="S1524" i="4" s="1"/>
  <c r="A1524" i="4"/>
  <c r="E1523" i="4"/>
  <c r="D1523" i="4"/>
  <c r="G1523" i="4" s="1"/>
  <c r="C1523" i="4"/>
  <c r="B1523" i="4"/>
  <c r="A1523" i="4"/>
  <c r="E1522" i="4"/>
  <c r="D1522" i="4"/>
  <c r="R1522" i="4" s="1"/>
  <c r="S1522" i="4" s="1"/>
  <c r="C1522" i="4"/>
  <c r="B1522" i="4"/>
  <c r="F1522" i="4" s="1"/>
  <c r="A1522" i="4"/>
  <c r="E1521" i="4"/>
  <c r="D1521" i="4"/>
  <c r="C1521" i="4"/>
  <c r="B1521" i="4"/>
  <c r="F1521" i="4" s="1"/>
  <c r="A1521" i="4"/>
  <c r="E1520" i="4"/>
  <c r="D1520" i="4"/>
  <c r="G1520" i="4" s="1"/>
  <c r="C1520" i="4"/>
  <c r="B1520" i="4"/>
  <c r="F1520" i="4" s="1"/>
  <c r="A1520" i="4"/>
  <c r="E1519" i="4"/>
  <c r="D1519" i="4"/>
  <c r="C1519" i="4"/>
  <c r="B1519" i="4"/>
  <c r="A1519" i="4"/>
  <c r="R1518" i="4"/>
  <c r="S1518" i="4" s="1"/>
  <c r="E1518" i="4"/>
  <c r="D1518" i="4"/>
  <c r="G1518" i="4" s="1"/>
  <c r="C1518" i="4"/>
  <c r="B1518" i="4"/>
  <c r="F1518" i="4" s="1"/>
  <c r="A1518" i="4"/>
  <c r="E1517" i="4"/>
  <c r="D1517" i="4"/>
  <c r="C1517" i="4"/>
  <c r="B1517" i="4"/>
  <c r="F1517" i="4" s="1"/>
  <c r="A1517" i="4"/>
  <c r="E1516" i="4"/>
  <c r="D1516" i="4"/>
  <c r="G1516" i="4" s="1"/>
  <c r="C1516" i="4"/>
  <c r="B1516" i="4"/>
  <c r="F1516" i="4" s="1"/>
  <c r="A1516" i="4"/>
  <c r="R1515" i="4"/>
  <c r="S1515" i="4" s="1"/>
  <c r="E1515" i="4"/>
  <c r="D1515" i="4"/>
  <c r="G1515" i="4" s="1"/>
  <c r="C1515" i="4"/>
  <c r="B1515" i="4"/>
  <c r="F1515" i="4" s="1"/>
  <c r="A1515" i="4"/>
  <c r="E1514" i="4"/>
  <c r="D1514" i="4"/>
  <c r="R1514" i="4" s="1"/>
  <c r="S1514" i="4" s="1"/>
  <c r="C1514" i="4"/>
  <c r="B1514" i="4"/>
  <c r="F1514" i="4" s="1"/>
  <c r="A1514" i="4"/>
  <c r="R1513" i="4"/>
  <c r="S1513" i="4" s="1"/>
  <c r="E1513" i="4"/>
  <c r="D1513" i="4"/>
  <c r="G1513" i="4" s="1"/>
  <c r="C1513" i="4"/>
  <c r="B1513" i="4"/>
  <c r="F1513" i="4" s="1"/>
  <c r="A1513" i="4"/>
  <c r="E1512" i="4"/>
  <c r="D1512" i="4"/>
  <c r="G1512" i="4" s="1"/>
  <c r="C1512" i="4"/>
  <c r="B1512" i="4"/>
  <c r="F1512" i="4" s="1"/>
  <c r="A1512" i="4"/>
  <c r="R1511" i="4"/>
  <c r="S1511" i="4" s="1"/>
  <c r="E1511" i="4"/>
  <c r="D1511" i="4"/>
  <c r="G1511" i="4" s="1"/>
  <c r="C1511" i="4"/>
  <c r="B1511" i="4"/>
  <c r="F1511" i="4" s="1"/>
  <c r="A1511" i="4"/>
  <c r="E1510" i="4"/>
  <c r="D1510" i="4"/>
  <c r="G1510" i="4" s="1"/>
  <c r="C1510" i="4"/>
  <c r="B1510" i="4"/>
  <c r="F1510" i="4" s="1"/>
  <c r="A1510" i="4"/>
  <c r="E1509" i="4"/>
  <c r="D1509" i="4"/>
  <c r="C1509" i="4"/>
  <c r="B1509" i="4"/>
  <c r="A1509" i="4"/>
  <c r="E1508" i="4"/>
  <c r="D1508" i="4"/>
  <c r="C1508" i="4"/>
  <c r="B1508" i="4"/>
  <c r="F1508" i="4" s="1"/>
  <c r="A1508" i="4"/>
  <c r="E1507" i="4"/>
  <c r="D1507" i="4"/>
  <c r="G1507" i="4" s="1"/>
  <c r="C1507" i="4"/>
  <c r="B1507" i="4"/>
  <c r="F1507" i="4" s="1"/>
  <c r="A1507" i="4"/>
  <c r="R1506" i="4"/>
  <c r="S1506" i="4" s="1"/>
  <c r="E1506" i="4"/>
  <c r="D1506" i="4"/>
  <c r="G1506" i="4" s="1"/>
  <c r="C1506" i="4"/>
  <c r="B1506" i="4"/>
  <c r="F1506" i="4" s="1"/>
  <c r="A1506" i="4"/>
  <c r="E1505" i="4"/>
  <c r="D1505" i="4"/>
  <c r="C1505" i="4"/>
  <c r="B1505" i="4"/>
  <c r="F1505" i="4" s="1"/>
  <c r="A1505" i="4"/>
  <c r="E1504" i="4"/>
  <c r="D1504" i="4"/>
  <c r="G1504" i="4" s="1"/>
  <c r="C1504" i="4"/>
  <c r="B1504" i="4"/>
  <c r="F1504" i="4" s="1"/>
  <c r="A1504" i="4"/>
  <c r="E1503" i="4"/>
  <c r="G1503" i="4" s="1"/>
  <c r="D1503" i="4"/>
  <c r="C1503" i="4"/>
  <c r="B1503" i="4"/>
  <c r="F1503" i="4" s="1"/>
  <c r="A1503" i="4"/>
  <c r="E1502" i="4"/>
  <c r="D1502" i="4"/>
  <c r="G1502" i="4" s="1"/>
  <c r="C1502" i="4"/>
  <c r="B1502" i="4"/>
  <c r="F1502" i="4" s="1"/>
  <c r="A1502" i="4"/>
  <c r="E1501" i="4"/>
  <c r="D1501" i="4"/>
  <c r="C1501" i="4"/>
  <c r="B1501" i="4"/>
  <c r="A1501" i="4"/>
  <c r="E1500" i="4"/>
  <c r="D1500" i="4"/>
  <c r="G1500" i="4" s="1"/>
  <c r="C1500" i="4"/>
  <c r="B1500" i="4"/>
  <c r="R1500" i="4" s="1"/>
  <c r="S1500" i="4" s="1"/>
  <c r="A1500" i="4"/>
  <c r="E1499" i="4"/>
  <c r="D1499" i="4"/>
  <c r="G1499" i="4" s="1"/>
  <c r="C1499" i="4"/>
  <c r="B1499" i="4"/>
  <c r="F1499" i="4" s="1"/>
  <c r="A1499" i="4"/>
  <c r="E1498" i="4"/>
  <c r="D1498" i="4"/>
  <c r="C1498" i="4"/>
  <c r="B1498" i="4"/>
  <c r="R1498" i="4" s="1"/>
  <c r="S1498" i="4" s="1"/>
  <c r="A1498" i="4"/>
  <c r="E1497" i="4"/>
  <c r="D1497" i="4"/>
  <c r="C1497" i="4"/>
  <c r="B1497" i="4"/>
  <c r="A1497" i="4"/>
  <c r="E1496" i="4"/>
  <c r="D1496" i="4"/>
  <c r="G1496" i="4" s="1"/>
  <c r="C1496" i="4"/>
  <c r="B1496" i="4"/>
  <c r="R1496" i="4" s="1"/>
  <c r="S1496" i="4" s="1"/>
  <c r="A1496" i="4"/>
  <c r="E1495" i="4"/>
  <c r="D1495" i="4"/>
  <c r="G1495" i="4" s="1"/>
  <c r="C1495" i="4"/>
  <c r="B1495" i="4"/>
  <c r="F1495" i="4" s="1"/>
  <c r="A1495" i="4"/>
  <c r="E1494" i="4"/>
  <c r="D1494" i="4"/>
  <c r="G1494" i="4" s="1"/>
  <c r="C1494" i="4"/>
  <c r="B1494" i="4"/>
  <c r="F1494" i="4" s="1"/>
  <c r="A1494" i="4"/>
  <c r="E1493" i="4"/>
  <c r="D1493" i="4"/>
  <c r="C1493" i="4"/>
  <c r="B1493" i="4"/>
  <c r="F1493" i="4" s="1"/>
  <c r="A1493" i="4"/>
  <c r="R1492" i="4"/>
  <c r="S1492" i="4" s="1"/>
  <c r="E1492" i="4"/>
  <c r="D1492" i="4"/>
  <c r="C1492" i="4"/>
  <c r="B1492" i="4"/>
  <c r="F1492" i="4" s="1"/>
  <c r="A1492" i="4"/>
  <c r="E1491" i="4"/>
  <c r="D1491" i="4"/>
  <c r="G1491" i="4" s="1"/>
  <c r="C1491" i="4"/>
  <c r="B1491" i="4"/>
  <c r="F1491" i="4" s="1"/>
  <c r="A1491" i="4"/>
  <c r="E1490" i="4"/>
  <c r="D1490" i="4"/>
  <c r="G1490" i="4" s="1"/>
  <c r="C1490" i="4"/>
  <c r="B1490" i="4"/>
  <c r="F1490" i="4" s="1"/>
  <c r="A1490" i="4"/>
  <c r="E1489" i="4"/>
  <c r="D1489" i="4"/>
  <c r="C1489" i="4"/>
  <c r="B1489" i="4"/>
  <c r="F1489" i="4" s="1"/>
  <c r="A1489" i="4"/>
  <c r="E1488" i="4"/>
  <c r="D1488" i="4"/>
  <c r="G1488" i="4" s="1"/>
  <c r="C1488" i="4"/>
  <c r="B1488" i="4"/>
  <c r="F1488" i="4" s="1"/>
  <c r="A1488" i="4"/>
  <c r="E1487" i="4"/>
  <c r="D1487" i="4"/>
  <c r="C1487" i="4"/>
  <c r="B1487" i="4"/>
  <c r="F1487" i="4" s="1"/>
  <c r="A1487" i="4"/>
  <c r="E1486" i="4"/>
  <c r="D1486" i="4"/>
  <c r="G1486" i="4" s="1"/>
  <c r="C1486" i="4"/>
  <c r="B1486" i="4"/>
  <c r="R1486" i="4" s="1"/>
  <c r="S1486" i="4" s="1"/>
  <c r="A1486" i="4"/>
  <c r="E1485" i="4"/>
  <c r="D1485" i="4"/>
  <c r="G1485" i="4" s="1"/>
  <c r="C1485" i="4"/>
  <c r="B1485" i="4"/>
  <c r="F1485" i="4" s="1"/>
  <c r="A1485" i="4"/>
  <c r="E1484" i="4"/>
  <c r="D1484" i="4"/>
  <c r="R1484" i="4" s="1"/>
  <c r="S1484" i="4" s="1"/>
  <c r="C1484" i="4"/>
  <c r="B1484" i="4"/>
  <c r="F1484" i="4" s="1"/>
  <c r="A1484" i="4"/>
  <c r="E1483" i="4"/>
  <c r="D1483" i="4"/>
  <c r="G1483" i="4" s="1"/>
  <c r="C1483" i="4"/>
  <c r="B1483" i="4"/>
  <c r="F1483" i="4" s="1"/>
  <c r="A1483" i="4"/>
  <c r="E1482" i="4"/>
  <c r="D1482" i="4"/>
  <c r="R1482" i="4" s="1"/>
  <c r="S1482" i="4" s="1"/>
  <c r="C1482" i="4"/>
  <c r="B1482" i="4"/>
  <c r="F1482" i="4" s="1"/>
  <c r="A1482" i="4"/>
  <c r="E1481" i="4"/>
  <c r="D1481" i="4"/>
  <c r="G1481" i="4" s="1"/>
  <c r="C1481" i="4"/>
  <c r="B1481" i="4"/>
  <c r="A1481" i="4"/>
  <c r="E1480" i="4"/>
  <c r="D1480" i="4"/>
  <c r="G1480" i="4" s="1"/>
  <c r="C1480" i="4"/>
  <c r="B1480" i="4"/>
  <c r="F1480" i="4" s="1"/>
  <c r="A1480" i="4"/>
  <c r="E1479" i="4"/>
  <c r="D1479" i="4"/>
  <c r="G1479" i="4" s="1"/>
  <c r="C1479" i="4"/>
  <c r="B1479" i="4"/>
  <c r="F1479" i="4" s="1"/>
  <c r="A1479" i="4"/>
  <c r="E1478" i="4"/>
  <c r="D1478" i="4"/>
  <c r="G1478" i="4" s="1"/>
  <c r="C1478" i="4"/>
  <c r="B1478" i="4"/>
  <c r="F1478" i="4" s="1"/>
  <c r="A1478" i="4"/>
  <c r="E1477" i="4"/>
  <c r="D1477" i="4"/>
  <c r="C1477" i="4"/>
  <c r="B1477" i="4"/>
  <c r="F1477" i="4" s="1"/>
  <c r="A1477" i="4"/>
  <c r="R1476" i="4"/>
  <c r="S1476" i="4" s="1"/>
  <c r="E1476" i="4"/>
  <c r="D1476" i="4"/>
  <c r="C1476" i="4"/>
  <c r="B1476" i="4"/>
  <c r="F1476" i="4" s="1"/>
  <c r="A1476" i="4"/>
  <c r="E1475" i="4"/>
  <c r="D1475" i="4"/>
  <c r="G1475" i="4" s="1"/>
  <c r="C1475" i="4"/>
  <c r="B1475" i="4"/>
  <c r="F1475" i="4" s="1"/>
  <c r="A1475" i="4"/>
  <c r="E1474" i="4"/>
  <c r="D1474" i="4"/>
  <c r="G1474" i="4" s="1"/>
  <c r="C1474" i="4"/>
  <c r="B1474" i="4"/>
  <c r="A1474" i="4"/>
  <c r="E1473" i="4"/>
  <c r="D1473" i="4"/>
  <c r="G1473" i="4" s="1"/>
  <c r="C1473" i="4"/>
  <c r="B1473" i="4"/>
  <c r="F1473" i="4" s="1"/>
  <c r="A1473" i="4"/>
  <c r="E1472" i="4"/>
  <c r="D1472" i="4"/>
  <c r="G1472" i="4" s="1"/>
  <c r="C1472" i="4"/>
  <c r="B1472" i="4"/>
  <c r="A1472" i="4"/>
  <c r="E1471" i="4"/>
  <c r="D1471" i="4"/>
  <c r="C1471" i="4"/>
  <c r="B1471" i="4"/>
  <c r="A1471" i="4"/>
  <c r="E1470" i="4"/>
  <c r="D1470" i="4"/>
  <c r="R1470" i="4" s="1"/>
  <c r="S1470" i="4" s="1"/>
  <c r="C1470" i="4"/>
  <c r="B1470" i="4"/>
  <c r="F1470" i="4" s="1"/>
  <c r="A1470" i="4"/>
  <c r="E1469" i="4"/>
  <c r="D1469" i="4"/>
  <c r="G1469" i="4" s="1"/>
  <c r="C1469" i="4"/>
  <c r="B1469" i="4"/>
  <c r="F1469" i="4" s="1"/>
  <c r="A1469" i="4"/>
  <c r="E1468" i="4"/>
  <c r="D1468" i="4"/>
  <c r="G1468" i="4" s="1"/>
  <c r="C1468" i="4"/>
  <c r="B1468" i="4"/>
  <c r="F1468" i="4" s="1"/>
  <c r="A1468" i="4"/>
  <c r="E1467" i="4"/>
  <c r="D1467" i="4"/>
  <c r="G1467" i="4" s="1"/>
  <c r="C1467" i="4"/>
  <c r="B1467" i="4"/>
  <c r="R1467" i="4" s="1"/>
  <c r="S1467" i="4" s="1"/>
  <c r="A1467" i="4"/>
  <c r="E1466" i="4"/>
  <c r="D1466" i="4"/>
  <c r="C1466" i="4"/>
  <c r="B1466" i="4"/>
  <c r="F1466" i="4" s="1"/>
  <c r="A1466" i="4"/>
  <c r="E1465" i="4"/>
  <c r="D1465" i="4"/>
  <c r="C1465" i="4"/>
  <c r="B1465" i="4"/>
  <c r="A1465" i="4"/>
  <c r="E1464" i="4"/>
  <c r="D1464" i="4"/>
  <c r="G1464" i="4" s="1"/>
  <c r="C1464" i="4"/>
  <c r="B1464" i="4"/>
  <c r="R1464" i="4" s="1"/>
  <c r="S1464" i="4" s="1"/>
  <c r="A1464" i="4"/>
  <c r="E1463" i="4"/>
  <c r="D1463" i="4"/>
  <c r="G1463" i="4" s="1"/>
  <c r="C1463" i="4"/>
  <c r="B1463" i="4"/>
  <c r="F1463" i="4" s="1"/>
  <c r="A1463" i="4"/>
  <c r="E1462" i="4"/>
  <c r="D1462" i="4"/>
  <c r="R1462" i="4" s="1"/>
  <c r="S1462" i="4" s="1"/>
  <c r="C1462" i="4"/>
  <c r="B1462" i="4"/>
  <c r="F1462" i="4" s="1"/>
  <c r="A1462" i="4"/>
  <c r="E1461" i="4"/>
  <c r="D1461" i="4"/>
  <c r="G1461" i="4" s="1"/>
  <c r="C1461" i="4"/>
  <c r="B1461" i="4"/>
  <c r="F1461" i="4" s="1"/>
  <c r="A1461" i="4"/>
  <c r="E1460" i="4"/>
  <c r="D1460" i="4"/>
  <c r="R1460" i="4" s="1"/>
  <c r="S1460" i="4" s="1"/>
  <c r="C1460" i="4"/>
  <c r="B1460" i="4"/>
  <c r="F1460" i="4" s="1"/>
  <c r="A1460" i="4"/>
  <c r="E1459" i="4"/>
  <c r="D1459" i="4"/>
  <c r="G1459" i="4" s="1"/>
  <c r="C1459" i="4"/>
  <c r="B1459" i="4"/>
  <c r="F1459" i="4" s="1"/>
  <c r="A1459" i="4"/>
  <c r="E1458" i="4"/>
  <c r="D1458" i="4"/>
  <c r="C1458" i="4"/>
  <c r="B1458" i="4"/>
  <c r="F1458" i="4" s="1"/>
  <c r="A1458" i="4"/>
  <c r="E1457" i="4"/>
  <c r="D1457" i="4"/>
  <c r="C1457" i="4"/>
  <c r="B1457" i="4"/>
  <c r="A1457" i="4"/>
  <c r="E1456" i="4"/>
  <c r="D1456" i="4"/>
  <c r="C1456" i="4"/>
  <c r="B1456" i="4"/>
  <c r="A1456" i="4"/>
  <c r="E1455" i="4"/>
  <c r="D1455" i="4"/>
  <c r="C1455" i="4"/>
  <c r="B1455" i="4"/>
  <c r="R1455" i="4" s="1"/>
  <c r="S1455" i="4" s="1"/>
  <c r="A1455" i="4"/>
  <c r="E1454" i="4"/>
  <c r="D1454" i="4"/>
  <c r="G1454" i="4" s="1"/>
  <c r="C1454" i="4"/>
  <c r="B1454" i="4"/>
  <c r="F1454" i="4" s="1"/>
  <c r="A1454" i="4"/>
  <c r="E1453" i="4"/>
  <c r="D1453" i="4"/>
  <c r="C1453" i="4"/>
  <c r="B1453" i="4"/>
  <c r="A1453" i="4"/>
  <c r="E1452" i="4"/>
  <c r="D1452" i="4"/>
  <c r="G1452" i="4" s="1"/>
  <c r="C1452" i="4"/>
  <c r="B1452" i="4"/>
  <c r="F1452" i="4" s="1"/>
  <c r="A1452" i="4"/>
  <c r="E1451" i="4"/>
  <c r="D1451" i="4"/>
  <c r="G1451" i="4" s="1"/>
  <c r="C1451" i="4"/>
  <c r="B1451" i="4"/>
  <c r="F1451" i="4" s="1"/>
  <c r="A1451" i="4"/>
  <c r="E1450" i="4"/>
  <c r="D1450" i="4"/>
  <c r="R1450" i="4" s="1"/>
  <c r="S1450" i="4" s="1"/>
  <c r="C1450" i="4"/>
  <c r="B1450" i="4"/>
  <c r="F1450" i="4" s="1"/>
  <c r="A1450" i="4"/>
  <c r="E1449" i="4"/>
  <c r="D1449" i="4"/>
  <c r="C1449" i="4"/>
  <c r="B1449" i="4"/>
  <c r="A1449" i="4"/>
  <c r="E1448" i="4"/>
  <c r="D1448" i="4"/>
  <c r="G1448" i="4" s="1"/>
  <c r="C1448" i="4"/>
  <c r="B1448" i="4"/>
  <c r="F1448" i="4" s="1"/>
  <c r="A1448" i="4"/>
  <c r="E1447" i="4"/>
  <c r="D1447" i="4"/>
  <c r="G1447" i="4" s="1"/>
  <c r="C1447" i="4"/>
  <c r="B1447" i="4"/>
  <c r="F1447" i="4" s="1"/>
  <c r="A1447" i="4"/>
  <c r="E1446" i="4"/>
  <c r="D1446" i="4"/>
  <c r="R1446" i="4" s="1"/>
  <c r="S1446" i="4" s="1"/>
  <c r="C1446" i="4"/>
  <c r="B1446" i="4"/>
  <c r="F1446" i="4" s="1"/>
  <c r="A1446" i="4"/>
  <c r="E1445" i="4"/>
  <c r="D1445" i="4"/>
  <c r="C1445" i="4"/>
  <c r="B1445" i="4"/>
  <c r="A1445" i="4"/>
  <c r="E1444" i="4"/>
  <c r="D1444" i="4"/>
  <c r="C1444" i="4"/>
  <c r="B1444" i="4"/>
  <c r="F1444" i="4" s="1"/>
  <c r="A1444" i="4"/>
  <c r="R1443" i="4"/>
  <c r="S1443" i="4" s="1"/>
  <c r="E1443" i="4"/>
  <c r="D1443" i="4"/>
  <c r="G1443" i="4" s="1"/>
  <c r="C1443" i="4"/>
  <c r="B1443" i="4"/>
  <c r="F1443" i="4" s="1"/>
  <c r="A1443" i="4"/>
  <c r="E1442" i="4"/>
  <c r="D1442" i="4"/>
  <c r="G1442" i="4" s="1"/>
  <c r="C1442" i="4"/>
  <c r="B1442" i="4"/>
  <c r="F1442" i="4" s="1"/>
  <c r="A1442" i="4"/>
  <c r="E1441" i="4"/>
  <c r="D1441" i="4"/>
  <c r="C1441" i="4"/>
  <c r="B1441" i="4"/>
  <c r="F1441" i="4" s="1"/>
  <c r="A1441" i="4"/>
  <c r="E1440" i="4"/>
  <c r="D1440" i="4"/>
  <c r="R1440" i="4" s="1"/>
  <c r="S1440" i="4" s="1"/>
  <c r="C1440" i="4"/>
  <c r="B1440" i="4"/>
  <c r="F1440" i="4" s="1"/>
  <c r="A1440" i="4"/>
  <c r="R1439" i="4"/>
  <c r="S1439" i="4" s="1"/>
  <c r="E1439" i="4"/>
  <c r="D1439" i="4"/>
  <c r="C1439" i="4"/>
  <c r="B1439" i="4"/>
  <c r="F1439" i="4" s="1"/>
  <c r="A1439" i="4"/>
  <c r="E1438" i="4"/>
  <c r="D1438" i="4"/>
  <c r="C1438" i="4"/>
  <c r="B1438" i="4"/>
  <c r="F1438" i="4" s="1"/>
  <c r="A1438" i="4"/>
  <c r="E1437" i="4"/>
  <c r="D1437" i="4"/>
  <c r="G1437" i="4" s="1"/>
  <c r="C1437" i="4"/>
  <c r="B1437" i="4"/>
  <c r="F1437" i="4" s="1"/>
  <c r="A1437" i="4"/>
  <c r="E1436" i="4"/>
  <c r="D1436" i="4"/>
  <c r="G1436" i="4" s="1"/>
  <c r="C1436" i="4"/>
  <c r="B1436" i="4"/>
  <c r="A1436" i="4"/>
  <c r="E1435" i="4"/>
  <c r="D1435" i="4"/>
  <c r="G1435" i="4" s="1"/>
  <c r="C1435" i="4"/>
  <c r="B1435" i="4"/>
  <c r="F1435" i="4" s="1"/>
  <c r="A1435" i="4"/>
  <c r="R1434" i="4"/>
  <c r="S1434" i="4" s="1"/>
  <c r="E1434" i="4"/>
  <c r="D1434" i="4"/>
  <c r="C1434" i="4"/>
  <c r="B1434" i="4"/>
  <c r="F1434" i="4" s="1"/>
  <c r="A1434" i="4"/>
  <c r="E1433" i="4"/>
  <c r="D1433" i="4"/>
  <c r="C1433" i="4"/>
  <c r="B1433" i="4"/>
  <c r="F1433" i="4" s="1"/>
  <c r="A1433" i="4"/>
  <c r="E1432" i="4"/>
  <c r="D1432" i="4"/>
  <c r="G1432" i="4" s="1"/>
  <c r="C1432" i="4"/>
  <c r="B1432" i="4"/>
  <c r="F1432" i="4" s="1"/>
  <c r="A1432" i="4"/>
  <c r="E1431" i="4"/>
  <c r="D1431" i="4"/>
  <c r="G1431" i="4" s="1"/>
  <c r="C1431" i="4"/>
  <c r="B1431" i="4"/>
  <c r="F1431" i="4" s="1"/>
  <c r="A1431" i="4"/>
  <c r="E1430" i="4"/>
  <c r="D1430" i="4"/>
  <c r="G1430" i="4" s="1"/>
  <c r="C1430" i="4"/>
  <c r="B1430" i="4"/>
  <c r="F1430" i="4" s="1"/>
  <c r="A1430" i="4"/>
  <c r="E1429" i="4"/>
  <c r="D1429" i="4"/>
  <c r="G1429" i="4" s="1"/>
  <c r="C1429" i="4"/>
  <c r="B1429" i="4"/>
  <c r="F1429" i="4" s="1"/>
  <c r="A1429" i="4"/>
  <c r="E1428" i="4"/>
  <c r="D1428" i="4"/>
  <c r="C1428" i="4"/>
  <c r="B1428" i="4"/>
  <c r="A1428" i="4"/>
  <c r="E1427" i="4"/>
  <c r="D1427" i="4"/>
  <c r="G1427" i="4" s="1"/>
  <c r="C1427" i="4"/>
  <c r="B1427" i="4"/>
  <c r="F1427" i="4" s="1"/>
  <c r="A1427" i="4"/>
  <c r="E1426" i="4"/>
  <c r="D1426" i="4"/>
  <c r="G1426" i="4" s="1"/>
  <c r="C1426" i="4"/>
  <c r="B1426" i="4"/>
  <c r="R1426" i="4" s="1"/>
  <c r="S1426" i="4" s="1"/>
  <c r="A1426" i="4"/>
  <c r="E1425" i="4"/>
  <c r="D1425" i="4"/>
  <c r="C1425" i="4"/>
  <c r="B1425" i="4"/>
  <c r="F1425" i="4" s="1"/>
  <c r="A1425" i="4"/>
  <c r="E1424" i="4"/>
  <c r="D1424" i="4"/>
  <c r="C1424" i="4"/>
  <c r="B1424" i="4"/>
  <c r="A1424" i="4"/>
  <c r="E1423" i="4"/>
  <c r="D1423" i="4"/>
  <c r="G1423" i="4" s="1"/>
  <c r="C1423" i="4"/>
  <c r="B1423" i="4"/>
  <c r="F1423" i="4" s="1"/>
  <c r="A1423" i="4"/>
  <c r="E1422" i="4"/>
  <c r="D1422" i="4"/>
  <c r="G1422" i="4" s="1"/>
  <c r="C1422" i="4"/>
  <c r="B1422" i="4"/>
  <c r="A1422" i="4"/>
  <c r="E1421" i="4"/>
  <c r="D1421" i="4"/>
  <c r="C1421" i="4"/>
  <c r="B1421" i="4"/>
  <c r="A1421" i="4"/>
  <c r="E1420" i="4"/>
  <c r="D1420" i="4"/>
  <c r="C1420" i="4"/>
  <c r="B1420" i="4"/>
  <c r="A1420" i="4"/>
  <c r="E1419" i="4"/>
  <c r="D1419" i="4"/>
  <c r="G1419" i="4" s="1"/>
  <c r="C1419" i="4"/>
  <c r="B1419" i="4"/>
  <c r="F1419" i="4" s="1"/>
  <c r="A1419" i="4"/>
  <c r="E1418" i="4"/>
  <c r="D1418" i="4"/>
  <c r="R1418" i="4" s="1"/>
  <c r="S1418" i="4" s="1"/>
  <c r="C1418" i="4"/>
  <c r="B1418" i="4"/>
  <c r="F1418" i="4" s="1"/>
  <c r="A1418" i="4"/>
  <c r="E1417" i="4"/>
  <c r="D1417" i="4"/>
  <c r="G1417" i="4" s="1"/>
  <c r="C1417" i="4"/>
  <c r="B1417" i="4"/>
  <c r="F1417" i="4" s="1"/>
  <c r="A1417" i="4"/>
  <c r="E1416" i="4"/>
  <c r="D1416" i="4"/>
  <c r="G1416" i="4" s="1"/>
  <c r="C1416" i="4"/>
  <c r="B1416" i="4"/>
  <c r="A1416" i="4"/>
  <c r="E1415" i="4"/>
  <c r="D1415" i="4"/>
  <c r="C1415" i="4"/>
  <c r="B1415" i="4"/>
  <c r="F1415" i="4" s="1"/>
  <c r="A1415" i="4"/>
  <c r="E1414" i="4"/>
  <c r="D1414" i="4"/>
  <c r="G1414" i="4" s="1"/>
  <c r="C1414" i="4"/>
  <c r="B1414" i="4"/>
  <c r="A1414" i="4"/>
  <c r="E1413" i="4"/>
  <c r="D1413" i="4"/>
  <c r="C1413" i="4"/>
  <c r="B1413" i="4"/>
  <c r="A1413" i="4"/>
  <c r="E1412" i="4"/>
  <c r="D1412" i="4"/>
  <c r="C1412" i="4"/>
  <c r="B1412" i="4"/>
  <c r="A1412" i="4"/>
  <c r="E1411" i="4"/>
  <c r="D1411" i="4"/>
  <c r="G1411" i="4" s="1"/>
  <c r="C1411" i="4"/>
  <c r="B1411" i="4"/>
  <c r="A1411" i="4"/>
  <c r="E1410" i="4"/>
  <c r="D1410" i="4"/>
  <c r="R1410" i="4" s="1"/>
  <c r="S1410" i="4" s="1"/>
  <c r="C1410" i="4"/>
  <c r="B1410" i="4"/>
  <c r="F1410" i="4" s="1"/>
  <c r="A1410" i="4"/>
  <c r="E1409" i="4"/>
  <c r="D1409" i="4"/>
  <c r="G1409" i="4" s="1"/>
  <c r="C1409" i="4"/>
  <c r="B1409" i="4"/>
  <c r="F1409" i="4" s="1"/>
  <c r="A1409" i="4"/>
  <c r="E1408" i="4"/>
  <c r="D1408" i="4"/>
  <c r="G1408" i="4" s="1"/>
  <c r="C1408" i="4"/>
  <c r="B1408" i="4"/>
  <c r="A1408" i="4"/>
  <c r="E1407" i="4"/>
  <c r="D1407" i="4"/>
  <c r="C1407" i="4"/>
  <c r="B1407" i="4"/>
  <c r="F1407" i="4" s="1"/>
  <c r="A1407" i="4"/>
  <c r="E1406" i="4"/>
  <c r="D1406" i="4"/>
  <c r="R1406" i="4" s="1"/>
  <c r="S1406" i="4" s="1"/>
  <c r="C1406" i="4"/>
  <c r="B1406" i="4"/>
  <c r="F1406" i="4" s="1"/>
  <c r="A1406" i="4"/>
  <c r="E1405" i="4"/>
  <c r="D1405" i="4"/>
  <c r="G1405" i="4" s="1"/>
  <c r="C1405" i="4"/>
  <c r="B1405" i="4"/>
  <c r="A1405" i="4"/>
  <c r="E1404" i="4"/>
  <c r="D1404" i="4"/>
  <c r="C1404" i="4"/>
  <c r="B1404" i="4"/>
  <c r="A1404" i="4"/>
  <c r="E1403" i="4"/>
  <c r="D1403" i="4"/>
  <c r="G1403" i="4" s="1"/>
  <c r="C1403" i="4"/>
  <c r="B1403" i="4"/>
  <c r="F1403" i="4" s="1"/>
  <c r="A1403" i="4"/>
  <c r="E1402" i="4"/>
  <c r="D1402" i="4"/>
  <c r="C1402" i="4"/>
  <c r="B1402" i="4"/>
  <c r="F1402" i="4" s="1"/>
  <c r="A1402" i="4"/>
  <c r="E1401" i="4"/>
  <c r="D1401" i="4"/>
  <c r="G1401" i="4" s="1"/>
  <c r="C1401" i="4"/>
  <c r="B1401" i="4"/>
  <c r="F1401" i="4" s="1"/>
  <c r="A1401" i="4"/>
  <c r="E1400" i="4"/>
  <c r="D1400" i="4"/>
  <c r="G1400" i="4" s="1"/>
  <c r="C1400" i="4"/>
  <c r="B1400" i="4"/>
  <c r="A1400" i="4"/>
  <c r="E1399" i="4"/>
  <c r="D1399" i="4"/>
  <c r="C1399" i="4"/>
  <c r="B1399" i="4"/>
  <c r="A1399" i="4"/>
  <c r="E1398" i="4"/>
  <c r="D1398" i="4"/>
  <c r="C1398" i="4"/>
  <c r="B1398" i="4"/>
  <c r="F1398" i="4" s="1"/>
  <c r="A1398" i="4"/>
  <c r="E1397" i="4"/>
  <c r="D1397" i="4"/>
  <c r="G1397" i="4" s="1"/>
  <c r="C1397" i="4"/>
  <c r="B1397" i="4"/>
  <c r="A1397" i="4"/>
  <c r="E1396" i="4"/>
  <c r="D1396" i="4"/>
  <c r="G1396" i="4" s="1"/>
  <c r="C1396" i="4"/>
  <c r="B1396" i="4"/>
  <c r="A1396" i="4"/>
  <c r="E1395" i="4"/>
  <c r="D1395" i="4"/>
  <c r="C1395" i="4"/>
  <c r="B1395" i="4"/>
  <c r="A1395" i="4"/>
  <c r="E1394" i="4"/>
  <c r="D1394" i="4"/>
  <c r="G1394" i="4" s="1"/>
  <c r="C1394" i="4"/>
  <c r="B1394" i="4"/>
  <c r="F1394" i="4" s="1"/>
  <c r="A1394" i="4"/>
  <c r="E1393" i="4"/>
  <c r="D1393" i="4"/>
  <c r="C1393" i="4"/>
  <c r="B1393" i="4"/>
  <c r="F1393" i="4" s="1"/>
  <c r="A1393" i="4"/>
  <c r="E1392" i="4"/>
  <c r="D1392" i="4"/>
  <c r="C1392" i="4"/>
  <c r="B1392" i="4"/>
  <c r="A1392" i="4"/>
  <c r="E1391" i="4"/>
  <c r="D1391" i="4"/>
  <c r="C1391" i="4"/>
  <c r="B1391" i="4"/>
  <c r="F1391" i="4" s="1"/>
  <c r="A1391" i="4"/>
  <c r="E1390" i="4"/>
  <c r="D1390" i="4"/>
  <c r="C1390" i="4"/>
  <c r="B1390" i="4"/>
  <c r="F1390" i="4" s="1"/>
  <c r="A1390" i="4"/>
  <c r="E1389" i="4"/>
  <c r="D1389" i="4"/>
  <c r="G1389" i="4" s="1"/>
  <c r="C1389" i="4"/>
  <c r="B1389" i="4"/>
  <c r="A1389" i="4"/>
  <c r="E1388" i="4"/>
  <c r="D1388" i="4"/>
  <c r="C1388" i="4"/>
  <c r="B1388" i="4"/>
  <c r="A1388" i="4"/>
  <c r="E1387" i="4"/>
  <c r="D1387" i="4"/>
  <c r="G1387" i="4" s="1"/>
  <c r="C1387" i="4"/>
  <c r="B1387" i="4"/>
  <c r="F1387" i="4" s="1"/>
  <c r="A1387" i="4"/>
  <c r="E1386" i="4"/>
  <c r="D1386" i="4"/>
  <c r="R1386" i="4" s="1"/>
  <c r="S1386" i="4" s="1"/>
  <c r="C1386" i="4"/>
  <c r="B1386" i="4"/>
  <c r="F1386" i="4" s="1"/>
  <c r="A1386" i="4"/>
  <c r="E1385" i="4"/>
  <c r="D1385" i="4"/>
  <c r="G1385" i="4" s="1"/>
  <c r="C1385" i="4"/>
  <c r="B1385" i="4"/>
  <c r="F1385" i="4" s="1"/>
  <c r="A1385" i="4"/>
  <c r="E1384" i="4"/>
  <c r="D1384" i="4"/>
  <c r="G1384" i="4" s="1"/>
  <c r="C1384" i="4"/>
  <c r="B1384" i="4"/>
  <c r="A1384" i="4"/>
  <c r="E1383" i="4"/>
  <c r="D1383" i="4"/>
  <c r="C1383" i="4"/>
  <c r="B1383" i="4"/>
  <c r="A1383" i="4"/>
  <c r="E1382" i="4"/>
  <c r="D1382" i="4"/>
  <c r="C1382" i="4"/>
  <c r="B1382" i="4"/>
  <c r="A1382" i="4"/>
  <c r="E1381" i="4"/>
  <c r="D1381" i="4"/>
  <c r="C1381" i="4"/>
  <c r="B1381" i="4"/>
  <c r="A1381" i="4"/>
  <c r="E1380" i="4"/>
  <c r="D1380" i="4"/>
  <c r="G1380" i="4" s="1"/>
  <c r="C1380" i="4"/>
  <c r="B1380" i="4"/>
  <c r="A1380" i="4"/>
  <c r="E1379" i="4"/>
  <c r="D1379" i="4"/>
  <c r="C1379" i="4"/>
  <c r="B1379" i="4"/>
  <c r="F1379" i="4" s="1"/>
  <c r="A1379" i="4"/>
  <c r="E1378" i="4"/>
  <c r="D1378" i="4"/>
  <c r="R1378" i="4" s="1"/>
  <c r="S1378" i="4" s="1"/>
  <c r="C1378" i="4"/>
  <c r="B1378" i="4"/>
  <c r="F1378" i="4" s="1"/>
  <c r="A1378" i="4"/>
  <c r="E1377" i="4"/>
  <c r="D1377" i="4"/>
  <c r="C1377" i="4"/>
  <c r="B1377" i="4"/>
  <c r="A1377" i="4"/>
  <c r="E1376" i="4"/>
  <c r="D1376" i="4"/>
  <c r="G1376" i="4" s="1"/>
  <c r="C1376" i="4"/>
  <c r="B1376" i="4"/>
  <c r="F1376" i="4" s="1"/>
  <c r="A1376" i="4"/>
  <c r="E1375" i="4"/>
  <c r="D1375" i="4"/>
  <c r="G1375" i="4" s="1"/>
  <c r="C1375" i="4"/>
  <c r="B1375" i="4"/>
  <c r="F1375" i="4" s="1"/>
  <c r="A1375" i="4"/>
  <c r="E1374" i="4"/>
  <c r="D1374" i="4"/>
  <c r="G1374" i="4" s="1"/>
  <c r="C1374" i="4"/>
  <c r="B1374" i="4"/>
  <c r="A1374" i="4"/>
  <c r="E1373" i="4"/>
  <c r="D1373" i="4"/>
  <c r="C1373" i="4"/>
  <c r="B1373" i="4"/>
  <c r="F1373" i="4" s="1"/>
  <c r="A1373" i="4"/>
  <c r="R1372" i="4"/>
  <c r="S1372" i="4" s="1"/>
  <c r="E1372" i="4"/>
  <c r="D1372" i="4"/>
  <c r="C1372" i="4"/>
  <c r="B1372" i="4"/>
  <c r="A1372" i="4"/>
  <c r="E1371" i="4"/>
  <c r="D1371" i="4"/>
  <c r="G1371" i="4" s="1"/>
  <c r="C1371" i="4"/>
  <c r="B1371" i="4"/>
  <c r="F1371" i="4" s="1"/>
  <c r="A1371" i="4"/>
  <c r="E1370" i="4"/>
  <c r="D1370" i="4"/>
  <c r="G1370" i="4" s="1"/>
  <c r="C1370" i="4"/>
  <c r="B1370" i="4"/>
  <c r="F1370" i="4" s="1"/>
  <c r="A1370" i="4"/>
  <c r="E1369" i="4"/>
  <c r="D1369" i="4"/>
  <c r="G1369" i="4" s="1"/>
  <c r="C1369" i="4"/>
  <c r="B1369" i="4"/>
  <c r="A1369" i="4"/>
  <c r="E1368" i="4"/>
  <c r="D1368" i="4"/>
  <c r="G1368" i="4" s="1"/>
  <c r="C1368" i="4"/>
  <c r="B1368" i="4"/>
  <c r="F1368" i="4" s="1"/>
  <c r="A1368" i="4"/>
  <c r="R1367" i="4"/>
  <c r="S1367" i="4" s="1"/>
  <c r="E1367" i="4"/>
  <c r="D1367" i="4"/>
  <c r="C1367" i="4"/>
  <c r="B1367" i="4"/>
  <c r="F1367" i="4" s="1"/>
  <c r="A1367" i="4"/>
  <c r="E1366" i="4"/>
  <c r="D1366" i="4"/>
  <c r="G1366" i="4" s="1"/>
  <c r="C1366" i="4"/>
  <c r="B1366" i="4"/>
  <c r="A1366" i="4"/>
  <c r="R1365" i="4"/>
  <c r="S1365" i="4" s="1"/>
  <c r="E1365" i="4"/>
  <c r="D1365" i="4"/>
  <c r="C1365" i="4"/>
  <c r="B1365" i="4"/>
  <c r="A1365" i="4"/>
  <c r="E1364" i="4"/>
  <c r="D1364" i="4"/>
  <c r="G1364" i="4" s="1"/>
  <c r="C1364" i="4"/>
  <c r="B1364" i="4"/>
  <c r="F1364" i="4" s="1"/>
  <c r="A1364" i="4"/>
  <c r="E1363" i="4"/>
  <c r="D1363" i="4"/>
  <c r="C1363" i="4"/>
  <c r="B1363" i="4"/>
  <c r="R1363" i="4" s="1"/>
  <c r="S1363" i="4" s="1"/>
  <c r="A1363" i="4"/>
  <c r="E1362" i="4"/>
  <c r="D1362" i="4"/>
  <c r="G1362" i="4" s="1"/>
  <c r="C1362" i="4"/>
  <c r="B1362" i="4"/>
  <c r="F1362" i="4" s="1"/>
  <c r="A1362" i="4"/>
  <c r="E1361" i="4"/>
  <c r="D1361" i="4"/>
  <c r="G1361" i="4" s="1"/>
  <c r="C1361" i="4"/>
  <c r="B1361" i="4"/>
  <c r="A1361" i="4"/>
  <c r="R1360" i="4"/>
  <c r="S1360" i="4" s="1"/>
  <c r="E1360" i="4"/>
  <c r="D1360" i="4"/>
  <c r="G1360" i="4" s="1"/>
  <c r="C1360" i="4"/>
  <c r="B1360" i="4"/>
  <c r="F1360" i="4" s="1"/>
  <c r="A1360" i="4"/>
  <c r="E1359" i="4"/>
  <c r="D1359" i="4"/>
  <c r="G1359" i="4" s="1"/>
  <c r="C1359" i="4"/>
  <c r="B1359" i="4"/>
  <c r="F1359" i="4" s="1"/>
  <c r="A1359" i="4"/>
  <c r="E1358" i="4"/>
  <c r="D1358" i="4"/>
  <c r="G1358" i="4" s="1"/>
  <c r="C1358" i="4"/>
  <c r="B1358" i="4"/>
  <c r="F1358" i="4" s="1"/>
  <c r="A1358" i="4"/>
  <c r="E1357" i="4"/>
  <c r="D1357" i="4"/>
  <c r="C1357" i="4"/>
  <c r="B1357" i="4"/>
  <c r="F1357" i="4" s="1"/>
  <c r="A1357" i="4"/>
  <c r="E1356" i="4"/>
  <c r="D1356" i="4"/>
  <c r="C1356" i="4"/>
  <c r="B1356" i="4"/>
  <c r="R1356" i="4" s="1"/>
  <c r="S1356" i="4" s="1"/>
  <c r="A1356" i="4"/>
  <c r="E1355" i="4"/>
  <c r="D1355" i="4"/>
  <c r="C1355" i="4"/>
  <c r="B1355" i="4"/>
  <c r="F1355" i="4" s="1"/>
  <c r="A1355" i="4"/>
  <c r="E1354" i="4"/>
  <c r="D1354" i="4"/>
  <c r="G1354" i="4" s="1"/>
  <c r="C1354" i="4"/>
  <c r="B1354" i="4"/>
  <c r="F1354" i="4" s="1"/>
  <c r="A1354" i="4"/>
  <c r="R1353" i="4"/>
  <c r="S1353" i="4" s="1"/>
  <c r="E1353" i="4"/>
  <c r="D1353" i="4"/>
  <c r="G1353" i="4" s="1"/>
  <c r="C1353" i="4"/>
  <c r="B1353" i="4"/>
  <c r="F1353" i="4" s="1"/>
  <c r="A1353" i="4"/>
  <c r="E1352" i="4"/>
  <c r="D1352" i="4"/>
  <c r="G1352" i="4" s="1"/>
  <c r="C1352" i="4"/>
  <c r="B1352" i="4"/>
  <c r="F1352" i="4" s="1"/>
  <c r="A1352" i="4"/>
  <c r="E1351" i="4"/>
  <c r="D1351" i="4"/>
  <c r="C1351" i="4"/>
  <c r="B1351" i="4"/>
  <c r="A1351" i="4"/>
  <c r="E1350" i="4"/>
  <c r="D1350" i="4"/>
  <c r="G1350" i="4" s="1"/>
  <c r="C1350" i="4"/>
  <c r="B1350" i="4"/>
  <c r="A1350" i="4"/>
  <c r="E1349" i="4"/>
  <c r="D1349" i="4"/>
  <c r="C1349" i="4"/>
  <c r="B1349" i="4"/>
  <c r="F1349" i="4" s="1"/>
  <c r="A1349" i="4"/>
  <c r="E1348" i="4"/>
  <c r="D1348" i="4"/>
  <c r="G1348" i="4" s="1"/>
  <c r="C1348" i="4"/>
  <c r="B1348" i="4"/>
  <c r="F1348" i="4" s="1"/>
  <c r="A1348" i="4"/>
  <c r="E1347" i="4"/>
  <c r="D1347" i="4"/>
  <c r="C1347" i="4"/>
  <c r="B1347" i="4"/>
  <c r="A1347" i="4"/>
  <c r="E1346" i="4"/>
  <c r="D1346" i="4"/>
  <c r="G1346" i="4" s="1"/>
  <c r="C1346" i="4"/>
  <c r="B1346" i="4"/>
  <c r="R1346" i="4" s="1"/>
  <c r="S1346" i="4" s="1"/>
  <c r="A1346" i="4"/>
  <c r="E1345" i="4"/>
  <c r="D1345" i="4"/>
  <c r="G1345" i="4" s="1"/>
  <c r="C1345" i="4"/>
  <c r="B1345" i="4"/>
  <c r="A1345" i="4"/>
  <c r="E1344" i="4"/>
  <c r="D1344" i="4"/>
  <c r="G1344" i="4" s="1"/>
  <c r="C1344" i="4"/>
  <c r="B1344" i="4"/>
  <c r="F1344" i="4" s="1"/>
  <c r="A1344" i="4"/>
  <c r="E1343" i="4"/>
  <c r="D1343" i="4"/>
  <c r="C1343" i="4"/>
  <c r="B1343" i="4"/>
  <c r="F1343" i="4" s="1"/>
  <c r="A1343" i="4"/>
  <c r="E1342" i="4"/>
  <c r="D1342" i="4"/>
  <c r="G1342" i="4" s="1"/>
  <c r="C1342" i="4"/>
  <c r="B1342" i="4"/>
  <c r="A1342" i="4"/>
  <c r="R1341" i="4"/>
  <c r="S1341" i="4" s="1"/>
  <c r="E1341" i="4"/>
  <c r="D1341" i="4"/>
  <c r="G1341" i="4" s="1"/>
  <c r="C1341" i="4"/>
  <c r="B1341" i="4"/>
  <c r="F1341" i="4" s="1"/>
  <c r="A1341" i="4"/>
  <c r="E1340" i="4"/>
  <c r="D1340" i="4"/>
  <c r="C1340" i="4"/>
  <c r="B1340" i="4"/>
  <c r="F1340" i="4" s="1"/>
  <c r="A1340" i="4"/>
  <c r="E1339" i="4"/>
  <c r="D1339" i="4"/>
  <c r="G1339" i="4" s="1"/>
  <c r="C1339" i="4"/>
  <c r="B1339" i="4"/>
  <c r="F1339" i="4" s="1"/>
  <c r="A1339" i="4"/>
  <c r="E1338" i="4"/>
  <c r="D1338" i="4"/>
  <c r="C1338" i="4"/>
  <c r="B1338" i="4"/>
  <c r="R1338" i="4" s="1"/>
  <c r="S1338" i="4" s="1"/>
  <c r="A1338" i="4"/>
  <c r="E1337" i="4"/>
  <c r="D1337" i="4"/>
  <c r="G1337" i="4" s="1"/>
  <c r="C1337" i="4"/>
  <c r="B1337" i="4"/>
  <c r="A1337" i="4"/>
  <c r="E1336" i="4"/>
  <c r="D1336" i="4"/>
  <c r="G1336" i="4" s="1"/>
  <c r="C1336" i="4"/>
  <c r="B1336" i="4"/>
  <c r="F1336" i="4" s="1"/>
  <c r="A1336" i="4"/>
  <c r="E1335" i="4"/>
  <c r="D1335" i="4"/>
  <c r="G1335" i="4" s="1"/>
  <c r="C1335" i="4"/>
  <c r="B1335" i="4"/>
  <c r="F1335" i="4" s="1"/>
  <c r="A1335" i="4"/>
  <c r="E1334" i="4"/>
  <c r="D1334" i="4"/>
  <c r="G1334" i="4" s="1"/>
  <c r="C1334" i="4"/>
  <c r="B1334" i="4"/>
  <c r="R1334" i="4" s="1"/>
  <c r="S1334" i="4" s="1"/>
  <c r="A1334" i="4"/>
  <c r="E1333" i="4"/>
  <c r="D1333" i="4"/>
  <c r="G1333" i="4" s="1"/>
  <c r="C1333" i="4"/>
  <c r="B1333" i="4"/>
  <c r="F1333" i="4" s="1"/>
  <c r="A1333" i="4"/>
  <c r="E1332" i="4"/>
  <c r="D1332" i="4"/>
  <c r="G1332" i="4" s="1"/>
  <c r="C1332" i="4"/>
  <c r="B1332" i="4"/>
  <c r="A1332" i="4"/>
  <c r="E1331" i="4"/>
  <c r="D1331" i="4"/>
  <c r="G1331" i="4" s="1"/>
  <c r="C1331" i="4"/>
  <c r="B1331" i="4"/>
  <c r="A1331" i="4"/>
  <c r="E1330" i="4"/>
  <c r="D1330" i="4"/>
  <c r="G1330" i="4" s="1"/>
  <c r="C1330" i="4"/>
  <c r="B1330" i="4"/>
  <c r="R1330" i="4" s="1"/>
  <c r="S1330" i="4" s="1"/>
  <c r="A1330" i="4"/>
  <c r="E1329" i="4"/>
  <c r="D1329" i="4"/>
  <c r="C1329" i="4"/>
  <c r="B1329" i="4"/>
  <c r="A1329" i="4"/>
  <c r="E1328" i="4"/>
  <c r="D1328" i="4"/>
  <c r="G1328" i="4" s="1"/>
  <c r="C1328" i="4"/>
  <c r="B1328" i="4"/>
  <c r="A1328" i="4"/>
  <c r="E1327" i="4"/>
  <c r="D1327" i="4"/>
  <c r="C1327" i="4"/>
  <c r="B1327" i="4"/>
  <c r="A1327" i="4"/>
  <c r="E1326" i="4"/>
  <c r="D1326" i="4"/>
  <c r="G1326" i="4" s="1"/>
  <c r="C1326" i="4"/>
  <c r="B1326" i="4"/>
  <c r="R1326" i="4" s="1"/>
  <c r="S1326" i="4" s="1"/>
  <c r="A1326" i="4"/>
  <c r="E1325" i="4"/>
  <c r="D1325" i="4"/>
  <c r="G1325" i="4" s="1"/>
  <c r="C1325" i="4"/>
  <c r="B1325" i="4"/>
  <c r="A1325" i="4"/>
  <c r="E1324" i="4"/>
  <c r="D1324" i="4"/>
  <c r="C1324" i="4"/>
  <c r="B1324" i="4"/>
  <c r="A1324" i="4"/>
  <c r="E1323" i="4"/>
  <c r="D1323" i="4"/>
  <c r="G1323" i="4" s="1"/>
  <c r="C1323" i="4"/>
  <c r="B1323" i="4"/>
  <c r="F1323" i="4" s="1"/>
  <c r="A1323" i="4"/>
  <c r="E1322" i="4"/>
  <c r="D1322" i="4"/>
  <c r="G1322" i="4" s="1"/>
  <c r="C1322" i="4"/>
  <c r="B1322" i="4"/>
  <c r="A1322" i="4"/>
  <c r="E1321" i="4"/>
  <c r="D1321" i="4"/>
  <c r="G1321" i="4" s="1"/>
  <c r="C1321" i="4"/>
  <c r="B1321" i="4"/>
  <c r="A1321" i="4"/>
  <c r="E1320" i="4"/>
  <c r="D1320" i="4"/>
  <c r="G1320" i="4" s="1"/>
  <c r="C1320" i="4"/>
  <c r="B1320" i="4"/>
  <c r="A1320" i="4"/>
  <c r="E1319" i="4"/>
  <c r="D1319" i="4"/>
  <c r="C1319" i="4"/>
  <c r="B1319" i="4"/>
  <c r="F1319" i="4" s="1"/>
  <c r="A1319" i="4"/>
  <c r="E1318" i="4"/>
  <c r="D1318" i="4"/>
  <c r="G1318" i="4" s="1"/>
  <c r="C1318" i="4"/>
  <c r="B1318" i="4"/>
  <c r="A1318" i="4"/>
  <c r="E1317" i="4"/>
  <c r="D1317" i="4"/>
  <c r="G1317" i="4" s="1"/>
  <c r="C1317" i="4"/>
  <c r="B1317" i="4"/>
  <c r="A1317" i="4"/>
  <c r="E1316" i="4"/>
  <c r="D1316" i="4"/>
  <c r="G1316" i="4" s="1"/>
  <c r="C1316" i="4"/>
  <c r="B1316" i="4"/>
  <c r="A1316" i="4"/>
  <c r="E1315" i="4"/>
  <c r="D1315" i="4"/>
  <c r="C1315" i="4"/>
  <c r="B1315" i="4"/>
  <c r="F1315" i="4" s="1"/>
  <c r="A1315" i="4"/>
  <c r="E1314" i="4"/>
  <c r="D1314" i="4"/>
  <c r="G1314" i="4" s="1"/>
  <c r="C1314" i="4"/>
  <c r="B1314" i="4"/>
  <c r="R1314" i="4" s="1"/>
  <c r="S1314" i="4" s="1"/>
  <c r="A1314" i="4"/>
  <c r="E1313" i="4"/>
  <c r="D1313" i="4"/>
  <c r="C1313" i="4"/>
  <c r="B1313" i="4"/>
  <c r="A1313" i="4"/>
  <c r="E1312" i="4"/>
  <c r="D1312" i="4"/>
  <c r="G1312" i="4" s="1"/>
  <c r="C1312" i="4"/>
  <c r="B1312" i="4"/>
  <c r="F1312" i="4" s="1"/>
  <c r="A1312" i="4"/>
  <c r="E1311" i="4"/>
  <c r="D1311" i="4"/>
  <c r="G1311" i="4" s="1"/>
  <c r="C1311" i="4"/>
  <c r="B1311" i="4"/>
  <c r="F1311" i="4" s="1"/>
  <c r="A1311" i="4"/>
  <c r="E1310" i="4"/>
  <c r="D1310" i="4"/>
  <c r="G1310" i="4" s="1"/>
  <c r="C1310" i="4"/>
  <c r="B1310" i="4"/>
  <c r="R1310" i="4" s="1"/>
  <c r="S1310" i="4" s="1"/>
  <c r="A1310" i="4"/>
  <c r="E1309" i="4"/>
  <c r="D1309" i="4"/>
  <c r="G1309" i="4" s="1"/>
  <c r="C1309" i="4"/>
  <c r="B1309" i="4"/>
  <c r="F1309" i="4" s="1"/>
  <c r="A1309" i="4"/>
  <c r="E1308" i="4"/>
  <c r="D1308" i="4"/>
  <c r="G1308" i="4" s="1"/>
  <c r="C1308" i="4"/>
  <c r="B1308" i="4"/>
  <c r="A1308" i="4"/>
  <c r="E1307" i="4"/>
  <c r="D1307" i="4"/>
  <c r="G1307" i="4" s="1"/>
  <c r="C1307" i="4"/>
  <c r="B1307" i="4"/>
  <c r="F1307" i="4" s="1"/>
  <c r="A1307" i="4"/>
  <c r="E1306" i="4"/>
  <c r="D1306" i="4"/>
  <c r="G1306" i="4" s="1"/>
  <c r="C1306" i="4"/>
  <c r="B1306" i="4"/>
  <c r="A1306" i="4"/>
  <c r="E1305" i="4"/>
  <c r="D1305" i="4"/>
  <c r="G1305" i="4" s="1"/>
  <c r="C1305" i="4"/>
  <c r="B1305" i="4"/>
  <c r="A1305" i="4"/>
  <c r="E1304" i="4"/>
  <c r="D1304" i="4"/>
  <c r="C1304" i="4"/>
  <c r="B1304" i="4"/>
  <c r="A1304" i="4"/>
  <c r="E1303" i="4"/>
  <c r="D1303" i="4"/>
  <c r="C1303" i="4"/>
  <c r="B1303" i="4"/>
  <c r="F1303" i="4" s="1"/>
  <c r="A1303" i="4"/>
  <c r="E1302" i="4"/>
  <c r="D1302" i="4"/>
  <c r="G1302" i="4" s="1"/>
  <c r="C1302" i="4"/>
  <c r="B1302" i="4"/>
  <c r="A1302" i="4"/>
  <c r="E1301" i="4"/>
  <c r="D1301" i="4"/>
  <c r="C1301" i="4"/>
  <c r="B1301" i="4"/>
  <c r="A1301" i="4"/>
  <c r="E1300" i="4"/>
  <c r="D1300" i="4"/>
  <c r="C1300" i="4"/>
  <c r="B1300" i="4"/>
  <c r="A1300" i="4"/>
  <c r="E1299" i="4"/>
  <c r="D1299" i="4"/>
  <c r="C1299" i="4"/>
  <c r="B1299" i="4"/>
  <c r="A1299" i="4"/>
  <c r="E1298" i="4"/>
  <c r="D1298" i="4"/>
  <c r="G1298" i="4" s="1"/>
  <c r="C1298" i="4"/>
  <c r="B1298" i="4"/>
  <c r="A1298" i="4"/>
  <c r="E1297" i="4"/>
  <c r="D1297" i="4"/>
  <c r="G1297" i="4" s="1"/>
  <c r="C1297" i="4"/>
  <c r="B1297" i="4"/>
  <c r="A1297" i="4"/>
  <c r="E1296" i="4"/>
  <c r="D1296" i="4"/>
  <c r="G1296" i="4" s="1"/>
  <c r="C1296" i="4"/>
  <c r="B1296" i="4"/>
  <c r="F1296" i="4" s="1"/>
  <c r="A1296" i="4"/>
  <c r="E1295" i="4"/>
  <c r="D1295" i="4"/>
  <c r="G1295" i="4" s="1"/>
  <c r="C1295" i="4"/>
  <c r="B1295" i="4"/>
  <c r="A1295" i="4"/>
  <c r="E1294" i="4"/>
  <c r="D1294" i="4"/>
  <c r="G1294" i="4" s="1"/>
  <c r="C1294" i="4"/>
  <c r="B1294" i="4"/>
  <c r="A1294" i="4"/>
  <c r="E1293" i="4"/>
  <c r="D1293" i="4"/>
  <c r="G1293" i="4" s="1"/>
  <c r="C1293" i="4"/>
  <c r="B1293" i="4"/>
  <c r="F1293" i="4" s="1"/>
  <c r="A1293" i="4"/>
  <c r="E1292" i="4"/>
  <c r="D1292" i="4"/>
  <c r="G1292" i="4" s="1"/>
  <c r="C1292" i="4"/>
  <c r="B1292" i="4"/>
  <c r="A1292" i="4"/>
  <c r="E1291" i="4"/>
  <c r="D1291" i="4"/>
  <c r="G1291" i="4" s="1"/>
  <c r="C1291" i="4"/>
  <c r="B1291" i="4"/>
  <c r="A1291" i="4"/>
  <c r="E1290" i="4"/>
  <c r="D1290" i="4"/>
  <c r="G1290" i="4" s="1"/>
  <c r="C1290" i="4"/>
  <c r="B1290" i="4"/>
  <c r="R1290" i="4" s="1"/>
  <c r="S1290" i="4" s="1"/>
  <c r="A1290" i="4"/>
  <c r="E1289" i="4"/>
  <c r="D1289" i="4"/>
  <c r="C1289" i="4"/>
  <c r="B1289" i="4"/>
  <c r="A1289" i="4"/>
  <c r="E1288" i="4"/>
  <c r="D1288" i="4"/>
  <c r="C1288" i="4"/>
  <c r="B1288" i="4"/>
  <c r="A1288" i="4"/>
  <c r="E1287" i="4"/>
  <c r="D1287" i="4"/>
  <c r="G1287" i="4" s="1"/>
  <c r="C1287" i="4"/>
  <c r="B1287" i="4"/>
  <c r="F1287" i="4" s="1"/>
  <c r="A1287" i="4"/>
  <c r="E1286" i="4"/>
  <c r="D1286" i="4"/>
  <c r="G1286" i="4" s="1"/>
  <c r="C1286" i="4"/>
  <c r="B1286" i="4"/>
  <c r="R1286" i="4" s="1"/>
  <c r="S1286" i="4" s="1"/>
  <c r="A1286" i="4"/>
  <c r="E1285" i="4"/>
  <c r="D1285" i="4"/>
  <c r="C1285" i="4"/>
  <c r="B1285" i="4"/>
  <c r="A1285" i="4"/>
  <c r="E1284" i="4"/>
  <c r="D1284" i="4"/>
  <c r="G1284" i="4" s="1"/>
  <c r="C1284" i="4"/>
  <c r="B1284" i="4"/>
  <c r="A1284" i="4"/>
  <c r="E1283" i="4"/>
  <c r="D1283" i="4"/>
  <c r="G1283" i="4" s="1"/>
  <c r="C1283" i="4"/>
  <c r="B1283" i="4"/>
  <c r="F1283" i="4" s="1"/>
  <c r="A1283" i="4"/>
  <c r="E1282" i="4"/>
  <c r="D1282" i="4"/>
  <c r="G1282" i="4" s="1"/>
  <c r="C1282" i="4"/>
  <c r="B1282" i="4"/>
  <c r="A1282" i="4"/>
  <c r="E1281" i="4"/>
  <c r="D1281" i="4"/>
  <c r="G1281" i="4" s="1"/>
  <c r="C1281" i="4"/>
  <c r="B1281" i="4"/>
  <c r="A1281" i="4"/>
  <c r="E1280" i="4"/>
  <c r="D1280" i="4"/>
  <c r="C1280" i="4"/>
  <c r="B1280" i="4"/>
  <c r="F1280" i="4" s="1"/>
  <c r="A1280" i="4"/>
  <c r="E1279" i="4"/>
  <c r="D1279" i="4"/>
  <c r="C1279" i="4"/>
  <c r="B1279" i="4"/>
  <c r="A1279" i="4"/>
  <c r="E1278" i="4"/>
  <c r="D1278" i="4"/>
  <c r="G1278" i="4" s="1"/>
  <c r="C1278" i="4"/>
  <c r="B1278" i="4"/>
  <c r="A1278" i="4"/>
  <c r="E1277" i="4"/>
  <c r="D1277" i="4"/>
  <c r="C1277" i="4"/>
  <c r="B1277" i="4"/>
  <c r="F1277" i="4" s="1"/>
  <c r="A1277" i="4"/>
  <c r="E1276" i="4"/>
  <c r="D1276" i="4"/>
  <c r="C1276" i="4"/>
  <c r="B1276" i="4"/>
  <c r="A1276" i="4"/>
  <c r="E1275" i="4"/>
  <c r="D1275" i="4"/>
  <c r="C1275" i="4"/>
  <c r="B1275" i="4"/>
  <c r="A1275" i="4"/>
  <c r="E1274" i="4"/>
  <c r="D1274" i="4"/>
  <c r="C1274" i="4"/>
  <c r="B1274" i="4"/>
  <c r="F1274" i="4" s="1"/>
  <c r="A1274" i="4"/>
  <c r="E1273" i="4"/>
  <c r="D1273" i="4"/>
  <c r="G1273" i="4" s="1"/>
  <c r="C1273" i="4"/>
  <c r="B1273" i="4"/>
  <c r="A1273" i="4"/>
  <c r="E1272" i="4"/>
  <c r="D1272" i="4"/>
  <c r="G1272" i="4" s="1"/>
  <c r="C1272" i="4"/>
  <c r="B1272" i="4"/>
  <c r="F1272" i="4" s="1"/>
  <c r="A1272" i="4"/>
  <c r="E1271" i="4"/>
  <c r="D1271" i="4"/>
  <c r="G1271" i="4" s="1"/>
  <c r="C1271" i="4"/>
  <c r="B1271" i="4"/>
  <c r="A1271" i="4"/>
  <c r="E1270" i="4"/>
  <c r="D1270" i="4"/>
  <c r="C1270" i="4"/>
  <c r="B1270" i="4"/>
  <c r="F1270" i="4" s="1"/>
  <c r="A1270" i="4"/>
  <c r="E1269" i="4"/>
  <c r="D1269" i="4"/>
  <c r="C1269" i="4"/>
  <c r="B1269" i="4"/>
  <c r="A1269" i="4"/>
  <c r="E1268" i="4"/>
  <c r="D1268" i="4"/>
  <c r="C1268" i="4"/>
  <c r="B1268" i="4"/>
  <c r="A1268" i="4"/>
  <c r="E1267" i="4"/>
  <c r="D1267" i="4"/>
  <c r="C1267" i="4"/>
  <c r="B1267" i="4"/>
  <c r="A1267" i="4"/>
  <c r="E1266" i="4"/>
  <c r="D1266" i="4"/>
  <c r="C1266" i="4"/>
  <c r="B1266" i="4"/>
  <c r="F1266" i="4" s="1"/>
  <c r="A1266" i="4"/>
  <c r="E1265" i="4"/>
  <c r="D1265" i="4"/>
  <c r="G1265" i="4" s="1"/>
  <c r="C1265" i="4"/>
  <c r="B1265" i="4"/>
  <c r="A1265" i="4"/>
  <c r="E1264" i="4"/>
  <c r="D1264" i="4"/>
  <c r="G1264" i="4" s="1"/>
  <c r="C1264" i="4"/>
  <c r="B1264" i="4"/>
  <c r="F1264" i="4" s="1"/>
  <c r="A1264" i="4"/>
  <c r="E1263" i="4"/>
  <c r="D1263" i="4"/>
  <c r="G1263" i="4" s="1"/>
  <c r="C1263" i="4"/>
  <c r="B1263" i="4"/>
  <c r="A1263" i="4"/>
  <c r="E1262" i="4"/>
  <c r="D1262" i="4"/>
  <c r="C1262" i="4"/>
  <c r="B1262" i="4"/>
  <c r="A1262" i="4"/>
  <c r="E1261" i="4"/>
  <c r="D1261" i="4"/>
  <c r="C1261" i="4"/>
  <c r="B1261" i="4"/>
  <c r="A1261" i="4"/>
  <c r="E1260" i="4"/>
  <c r="D1260" i="4"/>
  <c r="C1260" i="4"/>
  <c r="B1260" i="4"/>
  <c r="A1260" i="4"/>
  <c r="E1259" i="4"/>
  <c r="D1259" i="4"/>
  <c r="C1259" i="4"/>
  <c r="B1259" i="4"/>
  <c r="A1259" i="4"/>
  <c r="E1258" i="4"/>
  <c r="D1258" i="4"/>
  <c r="C1258" i="4"/>
  <c r="B1258" i="4"/>
  <c r="F1258" i="4" s="1"/>
  <c r="A1258" i="4"/>
  <c r="E1257" i="4"/>
  <c r="D1257" i="4"/>
  <c r="G1257" i="4" s="1"/>
  <c r="C1257" i="4"/>
  <c r="B1257" i="4"/>
  <c r="A1257" i="4"/>
  <c r="E1256" i="4"/>
  <c r="D1256" i="4"/>
  <c r="G1256" i="4" s="1"/>
  <c r="C1256" i="4"/>
  <c r="B1256" i="4"/>
  <c r="F1256" i="4" s="1"/>
  <c r="A1256" i="4"/>
  <c r="E1255" i="4"/>
  <c r="D1255" i="4"/>
  <c r="G1255" i="4" s="1"/>
  <c r="C1255" i="4"/>
  <c r="B1255" i="4"/>
  <c r="A1255" i="4"/>
  <c r="E1254" i="4"/>
  <c r="D1254" i="4"/>
  <c r="C1254" i="4"/>
  <c r="B1254" i="4"/>
  <c r="A1254" i="4"/>
  <c r="E1253" i="4"/>
  <c r="D1253" i="4"/>
  <c r="C1253" i="4"/>
  <c r="B1253" i="4"/>
  <c r="A1253" i="4"/>
  <c r="E1252" i="4"/>
  <c r="D1252" i="4"/>
  <c r="C1252" i="4"/>
  <c r="B1252" i="4"/>
  <c r="F1252" i="4" s="1"/>
  <c r="A1252" i="4"/>
  <c r="E1251" i="4"/>
  <c r="D1251" i="4"/>
  <c r="C1251" i="4"/>
  <c r="B1251" i="4"/>
  <c r="A1251" i="4"/>
  <c r="E1250" i="4"/>
  <c r="D1250" i="4"/>
  <c r="C1250" i="4"/>
  <c r="B1250" i="4"/>
  <c r="F1250" i="4" s="1"/>
  <c r="A1250" i="4"/>
  <c r="E1249" i="4"/>
  <c r="D1249" i="4"/>
  <c r="C1249" i="4"/>
  <c r="B1249" i="4"/>
  <c r="A1249" i="4"/>
  <c r="E1248" i="4"/>
  <c r="D1248" i="4"/>
  <c r="C1248" i="4"/>
  <c r="B1248" i="4"/>
  <c r="A1248" i="4"/>
  <c r="E1247" i="4"/>
  <c r="D1247" i="4"/>
  <c r="C1247" i="4"/>
  <c r="B1247" i="4"/>
  <c r="F1247" i="4" s="1"/>
  <c r="A1247" i="4"/>
  <c r="E1246" i="4"/>
  <c r="D1246" i="4"/>
  <c r="C1246" i="4"/>
  <c r="B1246" i="4"/>
  <c r="A1246" i="4"/>
  <c r="E1245" i="4"/>
  <c r="D1245" i="4"/>
  <c r="G1245" i="4" s="1"/>
  <c r="C1245" i="4"/>
  <c r="B1245" i="4"/>
  <c r="A1245" i="4"/>
  <c r="E1244" i="4"/>
  <c r="D1244" i="4"/>
  <c r="G1244" i="4" s="1"/>
  <c r="C1244" i="4"/>
  <c r="B1244" i="4"/>
  <c r="A1244" i="4"/>
  <c r="E1243" i="4"/>
  <c r="D1243" i="4"/>
  <c r="G1243" i="4" s="1"/>
  <c r="C1243" i="4"/>
  <c r="B1243" i="4"/>
  <c r="A1243" i="4"/>
  <c r="E1242" i="4"/>
  <c r="D1242" i="4"/>
  <c r="C1242" i="4"/>
  <c r="B1242" i="4"/>
  <c r="F1242" i="4" s="1"/>
  <c r="A1242" i="4"/>
  <c r="E1241" i="4"/>
  <c r="D1241" i="4"/>
  <c r="G1241" i="4" s="1"/>
  <c r="C1241" i="4"/>
  <c r="B1241" i="4"/>
  <c r="A1241" i="4"/>
  <c r="E1240" i="4"/>
  <c r="D1240" i="4"/>
  <c r="G1240" i="4" s="1"/>
  <c r="C1240" i="4"/>
  <c r="B1240" i="4"/>
  <c r="A1240" i="4"/>
  <c r="E1239" i="4"/>
  <c r="D1239" i="4"/>
  <c r="G1239" i="4" s="1"/>
  <c r="C1239" i="4"/>
  <c r="B1239" i="4"/>
  <c r="A1239" i="4"/>
  <c r="E1238" i="4"/>
  <c r="D1238" i="4"/>
  <c r="G1238" i="4" s="1"/>
  <c r="C1238" i="4"/>
  <c r="B1238" i="4"/>
  <c r="A1238" i="4"/>
  <c r="E1237" i="4"/>
  <c r="D1237" i="4"/>
  <c r="G1237" i="4" s="1"/>
  <c r="C1237" i="4"/>
  <c r="B1237" i="4"/>
  <c r="A1237" i="4"/>
  <c r="E1236" i="4"/>
  <c r="D1236" i="4"/>
  <c r="G1236" i="4" s="1"/>
  <c r="C1236" i="4"/>
  <c r="B1236" i="4"/>
  <c r="F1236" i="4" s="1"/>
  <c r="A1236" i="4"/>
  <c r="E1235" i="4"/>
  <c r="D1235" i="4"/>
  <c r="G1235" i="4" s="1"/>
  <c r="C1235" i="4"/>
  <c r="B1235" i="4"/>
  <c r="A1235" i="4"/>
  <c r="E1234" i="4"/>
  <c r="D1234" i="4"/>
  <c r="G1234" i="4" s="1"/>
  <c r="C1234" i="4"/>
  <c r="B1234" i="4"/>
  <c r="A1234" i="4"/>
  <c r="E1233" i="4"/>
  <c r="D1233" i="4"/>
  <c r="G1233" i="4" s="1"/>
  <c r="C1233" i="4"/>
  <c r="B1233" i="4"/>
  <c r="A1233" i="4"/>
  <c r="E1232" i="4"/>
  <c r="D1232" i="4"/>
  <c r="C1232" i="4"/>
  <c r="B1232" i="4"/>
  <c r="A1232" i="4"/>
  <c r="R1231" i="4"/>
  <c r="S1231" i="4" s="1"/>
  <c r="E1231" i="4"/>
  <c r="D1231" i="4"/>
  <c r="G1231" i="4" s="1"/>
  <c r="C1231" i="4"/>
  <c r="B1231" i="4"/>
  <c r="A1231" i="4"/>
  <c r="E1230" i="4"/>
  <c r="D1230" i="4"/>
  <c r="C1230" i="4"/>
  <c r="B1230" i="4"/>
  <c r="F1230" i="4" s="1"/>
  <c r="A1230" i="4"/>
  <c r="E1229" i="4"/>
  <c r="D1229" i="4"/>
  <c r="C1229" i="4"/>
  <c r="B1229" i="4"/>
  <c r="A1229" i="4"/>
  <c r="E1228" i="4"/>
  <c r="D1228" i="4"/>
  <c r="C1228" i="4"/>
  <c r="B1228" i="4"/>
  <c r="A1228" i="4"/>
  <c r="E1227" i="4"/>
  <c r="D1227" i="4"/>
  <c r="C1227" i="4"/>
  <c r="B1227" i="4"/>
  <c r="F1227" i="4" s="1"/>
  <c r="A1227" i="4"/>
  <c r="E1226" i="4"/>
  <c r="D1226" i="4"/>
  <c r="C1226" i="4"/>
  <c r="B1226" i="4"/>
  <c r="A1226" i="4"/>
  <c r="E1225" i="4"/>
  <c r="D1225" i="4"/>
  <c r="C1225" i="4"/>
  <c r="B1225" i="4"/>
  <c r="A1225" i="4"/>
  <c r="E1224" i="4"/>
  <c r="D1224" i="4"/>
  <c r="C1224" i="4"/>
  <c r="B1224" i="4"/>
  <c r="F1224" i="4" s="1"/>
  <c r="A1224" i="4"/>
  <c r="E1223" i="4"/>
  <c r="D1223" i="4"/>
  <c r="G1223" i="4" s="1"/>
  <c r="C1223" i="4"/>
  <c r="B1223" i="4"/>
  <c r="A1223" i="4"/>
  <c r="E1222" i="4"/>
  <c r="D1222" i="4"/>
  <c r="G1222" i="4" s="1"/>
  <c r="C1222" i="4"/>
  <c r="B1222" i="4"/>
  <c r="F1222" i="4" s="1"/>
  <c r="A1222" i="4"/>
  <c r="E1221" i="4"/>
  <c r="D1221" i="4"/>
  <c r="G1221" i="4" s="1"/>
  <c r="C1221" i="4"/>
  <c r="B1221" i="4"/>
  <c r="A1221" i="4"/>
  <c r="E1220" i="4"/>
  <c r="D1220" i="4"/>
  <c r="G1220" i="4" s="1"/>
  <c r="C1220" i="4"/>
  <c r="B1220" i="4"/>
  <c r="A1220" i="4"/>
  <c r="E1219" i="4"/>
  <c r="D1219" i="4"/>
  <c r="G1219" i="4" s="1"/>
  <c r="C1219" i="4"/>
  <c r="B1219" i="4"/>
  <c r="A1219" i="4"/>
  <c r="E1218" i="4"/>
  <c r="D1218" i="4"/>
  <c r="G1218" i="4" s="1"/>
  <c r="C1218" i="4"/>
  <c r="B1218" i="4"/>
  <c r="A1218" i="4"/>
  <c r="E1217" i="4"/>
  <c r="D1217" i="4"/>
  <c r="G1217" i="4" s="1"/>
  <c r="C1217" i="4"/>
  <c r="B1217" i="4"/>
  <c r="A1217" i="4"/>
  <c r="E1216" i="4"/>
  <c r="D1216" i="4"/>
  <c r="G1216" i="4" s="1"/>
  <c r="C1216" i="4"/>
  <c r="B1216" i="4"/>
  <c r="F1216" i="4" s="1"/>
  <c r="A1216" i="4"/>
  <c r="E1215" i="4"/>
  <c r="D1215" i="4"/>
  <c r="C1215" i="4"/>
  <c r="B1215" i="4"/>
  <c r="A1215" i="4"/>
  <c r="E1214" i="4"/>
  <c r="D1214" i="4"/>
  <c r="C1214" i="4"/>
  <c r="B1214" i="4"/>
  <c r="A1214" i="4"/>
  <c r="E1213" i="4"/>
  <c r="D1213" i="4"/>
  <c r="G1213" i="4" s="1"/>
  <c r="C1213" i="4"/>
  <c r="B1213" i="4"/>
  <c r="A1213" i="4"/>
  <c r="R1212" i="4"/>
  <c r="S1212" i="4" s="1"/>
  <c r="E1212" i="4"/>
  <c r="D1212" i="4"/>
  <c r="G1212" i="4" s="1"/>
  <c r="C1212" i="4"/>
  <c r="B1212" i="4"/>
  <c r="F1212" i="4" s="1"/>
  <c r="A1212" i="4"/>
  <c r="E1211" i="4"/>
  <c r="D1211" i="4"/>
  <c r="G1211" i="4" s="1"/>
  <c r="C1211" i="4"/>
  <c r="B1211" i="4"/>
  <c r="A1211" i="4"/>
  <c r="E1210" i="4"/>
  <c r="D1210" i="4"/>
  <c r="G1210" i="4" s="1"/>
  <c r="C1210" i="4"/>
  <c r="B1210" i="4"/>
  <c r="F1210" i="4" s="1"/>
  <c r="A1210" i="4"/>
  <c r="E1209" i="4"/>
  <c r="D1209" i="4"/>
  <c r="C1209" i="4"/>
  <c r="B1209" i="4"/>
  <c r="A1209" i="4"/>
  <c r="R1208" i="4"/>
  <c r="S1208" i="4" s="1"/>
  <c r="E1208" i="4"/>
  <c r="D1208" i="4"/>
  <c r="C1208" i="4"/>
  <c r="B1208" i="4"/>
  <c r="A1208" i="4"/>
  <c r="E1207" i="4"/>
  <c r="D1207" i="4"/>
  <c r="C1207" i="4"/>
  <c r="B1207" i="4"/>
  <c r="A1207" i="4"/>
  <c r="E1206" i="4"/>
  <c r="D1206" i="4"/>
  <c r="G1206" i="4" s="1"/>
  <c r="C1206" i="4"/>
  <c r="B1206" i="4"/>
  <c r="F1206" i="4" s="1"/>
  <c r="A1206" i="4"/>
  <c r="E1205" i="4"/>
  <c r="D1205" i="4"/>
  <c r="C1205" i="4"/>
  <c r="B1205" i="4"/>
  <c r="A1205" i="4"/>
  <c r="R1204" i="4"/>
  <c r="S1204" i="4" s="1"/>
  <c r="E1204" i="4"/>
  <c r="D1204" i="4"/>
  <c r="G1204" i="4" s="1"/>
  <c r="C1204" i="4"/>
  <c r="B1204" i="4"/>
  <c r="A1204" i="4"/>
  <c r="E1203" i="4"/>
  <c r="D1203" i="4"/>
  <c r="C1203" i="4"/>
  <c r="B1203" i="4"/>
  <c r="F1203" i="4" s="1"/>
  <c r="A1203" i="4"/>
  <c r="E1202" i="4"/>
  <c r="D1202" i="4"/>
  <c r="C1202" i="4"/>
  <c r="B1202" i="4"/>
  <c r="A1202" i="4"/>
  <c r="E1201" i="4"/>
  <c r="D1201" i="4"/>
  <c r="G1201" i="4" s="1"/>
  <c r="C1201" i="4"/>
  <c r="B1201" i="4"/>
  <c r="A1201" i="4"/>
  <c r="E1200" i="4"/>
  <c r="D1200" i="4"/>
  <c r="G1200" i="4" s="1"/>
  <c r="C1200" i="4"/>
  <c r="B1200" i="4"/>
  <c r="F1200" i="4" s="1"/>
  <c r="A1200" i="4"/>
  <c r="E1199" i="4"/>
  <c r="D1199" i="4"/>
  <c r="G1199" i="4" s="1"/>
  <c r="C1199" i="4"/>
  <c r="B1199" i="4"/>
  <c r="A1199" i="4"/>
  <c r="E1198" i="4"/>
  <c r="D1198" i="4"/>
  <c r="G1198" i="4" s="1"/>
  <c r="C1198" i="4"/>
  <c r="B1198" i="4"/>
  <c r="A1198" i="4"/>
  <c r="E1197" i="4"/>
  <c r="D1197" i="4"/>
  <c r="C1197" i="4"/>
  <c r="B1197" i="4"/>
  <c r="R1197" i="4" s="1"/>
  <c r="S1197" i="4" s="1"/>
  <c r="A1197" i="4"/>
  <c r="E1196" i="4"/>
  <c r="D1196" i="4"/>
  <c r="C1196" i="4"/>
  <c r="B1196" i="4"/>
  <c r="F1196" i="4" s="1"/>
  <c r="A1196" i="4"/>
  <c r="E1195" i="4"/>
  <c r="D1195" i="4"/>
  <c r="G1195" i="4" s="1"/>
  <c r="C1195" i="4"/>
  <c r="B1195" i="4"/>
  <c r="A1195" i="4"/>
  <c r="E1194" i="4"/>
  <c r="D1194" i="4"/>
  <c r="G1194" i="4" s="1"/>
  <c r="C1194" i="4"/>
  <c r="B1194" i="4"/>
  <c r="A1194" i="4"/>
  <c r="E1193" i="4"/>
  <c r="D1193" i="4"/>
  <c r="C1193" i="4"/>
  <c r="B1193" i="4"/>
  <c r="F1193" i="4" s="1"/>
  <c r="A1193" i="4"/>
  <c r="E1192" i="4"/>
  <c r="D1192" i="4"/>
  <c r="C1192" i="4"/>
  <c r="B1192" i="4"/>
  <c r="A1192" i="4"/>
  <c r="E1191" i="4"/>
  <c r="D1191" i="4"/>
  <c r="C1191" i="4"/>
  <c r="B1191" i="4"/>
  <c r="A1191" i="4"/>
  <c r="E1190" i="4"/>
  <c r="D1190" i="4"/>
  <c r="G1190" i="4" s="1"/>
  <c r="C1190" i="4"/>
  <c r="B1190" i="4"/>
  <c r="A1190" i="4"/>
  <c r="R1189" i="4"/>
  <c r="S1189" i="4" s="1"/>
  <c r="E1189" i="4"/>
  <c r="D1189" i="4"/>
  <c r="G1189" i="4" s="1"/>
  <c r="C1189" i="4"/>
  <c r="B1189" i="4"/>
  <c r="A1189" i="4"/>
  <c r="E1188" i="4"/>
  <c r="D1188" i="4"/>
  <c r="G1188" i="4" s="1"/>
  <c r="C1188" i="4"/>
  <c r="B1188" i="4"/>
  <c r="A1188" i="4"/>
  <c r="E1187" i="4"/>
  <c r="D1187" i="4"/>
  <c r="C1187" i="4"/>
  <c r="B1187" i="4"/>
  <c r="F1187" i="4" s="1"/>
  <c r="A1187" i="4"/>
  <c r="E1186" i="4"/>
  <c r="D1186" i="4"/>
  <c r="C1186" i="4"/>
  <c r="B1186" i="4"/>
  <c r="A1186" i="4"/>
  <c r="E1185" i="4"/>
  <c r="D1185" i="4"/>
  <c r="G1185" i="4" s="1"/>
  <c r="C1185" i="4"/>
  <c r="B1185" i="4"/>
  <c r="A1185" i="4"/>
  <c r="E1184" i="4"/>
  <c r="D1184" i="4"/>
  <c r="G1184" i="4" s="1"/>
  <c r="C1184" i="4"/>
  <c r="B1184" i="4"/>
  <c r="F1184" i="4" s="1"/>
  <c r="A1184" i="4"/>
  <c r="E1183" i="4"/>
  <c r="D1183" i="4"/>
  <c r="G1183" i="4" s="1"/>
  <c r="C1183" i="4"/>
  <c r="B1183" i="4"/>
  <c r="A1183" i="4"/>
  <c r="E1182" i="4"/>
  <c r="D1182" i="4"/>
  <c r="G1182" i="4" s="1"/>
  <c r="C1182" i="4"/>
  <c r="B1182" i="4"/>
  <c r="A1182" i="4"/>
  <c r="E1181" i="4"/>
  <c r="D1181" i="4"/>
  <c r="C1181" i="4"/>
  <c r="B1181" i="4"/>
  <c r="R1181" i="4" s="1"/>
  <c r="S1181" i="4" s="1"/>
  <c r="A1181" i="4"/>
  <c r="E1180" i="4"/>
  <c r="D1180" i="4"/>
  <c r="G1180" i="4" s="1"/>
  <c r="C1180" i="4"/>
  <c r="B1180" i="4"/>
  <c r="F1180" i="4" s="1"/>
  <c r="A1180" i="4"/>
  <c r="E1179" i="4"/>
  <c r="D1179" i="4"/>
  <c r="G1179" i="4" s="1"/>
  <c r="C1179" i="4"/>
  <c r="B1179" i="4"/>
  <c r="A1179" i="4"/>
  <c r="E1178" i="4"/>
  <c r="D1178" i="4"/>
  <c r="G1178" i="4" s="1"/>
  <c r="C1178" i="4"/>
  <c r="B1178" i="4"/>
  <c r="A1178" i="4"/>
  <c r="E1177" i="4"/>
  <c r="D1177" i="4"/>
  <c r="C1177" i="4"/>
  <c r="B1177" i="4"/>
  <c r="F1177" i="4" s="1"/>
  <c r="A1177" i="4"/>
  <c r="E1176" i="4"/>
  <c r="D1176" i="4"/>
  <c r="C1176" i="4"/>
  <c r="B1176" i="4"/>
  <c r="A1176" i="4"/>
  <c r="E1175" i="4"/>
  <c r="D1175" i="4"/>
  <c r="C1175" i="4"/>
  <c r="B1175" i="4"/>
  <c r="A1175" i="4"/>
  <c r="E1174" i="4"/>
  <c r="D1174" i="4"/>
  <c r="G1174" i="4" s="1"/>
  <c r="C1174" i="4"/>
  <c r="B1174" i="4"/>
  <c r="A1174" i="4"/>
  <c r="R1173" i="4"/>
  <c r="S1173" i="4" s="1"/>
  <c r="E1173" i="4"/>
  <c r="D1173" i="4"/>
  <c r="G1173" i="4" s="1"/>
  <c r="C1173" i="4"/>
  <c r="B1173" i="4"/>
  <c r="F1173" i="4" s="1"/>
  <c r="A1173" i="4"/>
  <c r="E1172" i="4"/>
  <c r="D1172" i="4"/>
  <c r="G1172" i="4" s="1"/>
  <c r="C1172" i="4"/>
  <c r="B1172" i="4"/>
  <c r="A1172" i="4"/>
  <c r="E1171" i="4"/>
  <c r="D1171" i="4"/>
  <c r="G1171" i="4" s="1"/>
  <c r="C1171" i="4"/>
  <c r="B1171" i="4"/>
  <c r="F1171" i="4" s="1"/>
  <c r="A1171" i="4"/>
  <c r="E1170" i="4"/>
  <c r="D1170" i="4"/>
  <c r="C1170" i="4"/>
  <c r="B1170" i="4"/>
  <c r="A1170" i="4"/>
  <c r="E1169" i="4"/>
  <c r="D1169" i="4"/>
  <c r="G1169" i="4" s="1"/>
  <c r="C1169" i="4"/>
  <c r="B1169" i="4"/>
  <c r="A1169" i="4"/>
  <c r="E1168" i="4"/>
  <c r="D1168" i="4"/>
  <c r="G1168" i="4" s="1"/>
  <c r="C1168" i="4"/>
  <c r="B1168" i="4"/>
  <c r="F1168" i="4" s="1"/>
  <c r="A1168" i="4"/>
  <c r="E1167" i="4"/>
  <c r="D1167" i="4"/>
  <c r="G1167" i="4" s="1"/>
  <c r="C1167" i="4"/>
  <c r="B1167" i="4"/>
  <c r="A1167" i="4"/>
  <c r="E1166" i="4"/>
  <c r="D1166" i="4"/>
  <c r="G1166" i="4" s="1"/>
  <c r="C1166" i="4"/>
  <c r="B1166" i="4"/>
  <c r="A1166" i="4"/>
  <c r="E1165" i="4"/>
  <c r="D1165" i="4"/>
  <c r="C1165" i="4"/>
  <c r="B1165" i="4"/>
  <c r="F1165" i="4" s="1"/>
  <c r="A1165" i="4"/>
  <c r="E1164" i="4"/>
  <c r="D1164" i="4"/>
  <c r="C1164" i="4"/>
  <c r="B1164" i="4"/>
  <c r="F1164" i="4" s="1"/>
  <c r="A1164" i="4"/>
  <c r="E1163" i="4"/>
  <c r="D1163" i="4"/>
  <c r="G1163" i="4" s="1"/>
  <c r="C1163" i="4"/>
  <c r="B1163" i="4"/>
  <c r="A1163" i="4"/>
  <c r="E1162" i="4"/>
  <c r="D1162" i="4"/>
  <c r="G1162" i="4" s="1"/>
  <c r="C1162" i="4"/>
  <c r="B1162" i="4"/>
  <c r="A1162" i="4"/>
  <c r="E1161" i="4"/>
  <c r="D1161" i="4"/>
  <c r="C1161" i="4"/>
  <c r="B1161" i="4"/>
  <c r="F1161" i="4" s="1"/>
  <c r="A1161" i="4"/>
  <c r="E1160" i="4"/>
  <c r="D1160" i="4"/>
  <c r="C1160" i="4"/>
  <c r="B1160" i="4"/>
  <c r="A1160" i="4"/>
  <c r="E1159" i="4"/>
  <c r="D1159" i="4"/>
  <c r="C1159" i="4"/>
  <c r="B1159" i="4"/>
  <c r="A1159" i="4"/>
  <c r="E1158" i="4"/>
  <c r="D1158" i="4"/>
  <c r="G1158" i="4" s="1"/>
  <c r="C1158" i="4"/>
  <c r="B1158" i="4"/>
  <c r="A1158" i="4"/>
  <c r="R1157" i="4"/>
  <c r="S1157" i="4" s="1"/>
  <c r="E1157" i="4"/>
  <c r="D1157" i="4"/>
  <c r="G1157" i="4" s="1"/>
  <c r="C1157" i="4"/>
  <c r="B1157" i="4"/>
  <c r="A1157" i="4"/>
  <c r="E1156" i="4"/>
  <c r="D1156" i="4"/>
  <c r="G1156" i="4" s="1"/>
  <c r="C1156" i="4"/>
  <c r="B1156" i="4"/>
  <c r="A1156" i="4"/>
  <c r="E1155" i="4"/>
  <c r="D1155" i="4"/>
  <c r="C1155" i="4"/>
  <c r="B1155" i="4"/>
  <c r="F1155" i="4" s="1"/>
  <c r="A1155" i="4"/>
  <c r="E1154" i="4"/>
  <c r="D1154" i="4"/>
  <c r="C1154" i="4"/>
  <c r="B1154" i="4"/>
  <c r="A1154" i="4"/>
  <c r="E1153" i="4"/>
  <c r="D1153" i="4"/>
  <c r="G1153" i="4" s="1"/>
  <c r="C1153" i="4"/>
  <c r="B1153" i="4"/>
  <c r="A1153" i="4"/>
  <c r="E1152" i="4"/>
  <c r="D1152" i="4"/>
  <c r="G1152" i="4" s="1"/>
  <c r="C1152" i="4"/>
  <c r="B1152" i="4"/>
  <c r="F1152" i="4" s="1"/>
  <c r="A1152" i="4"/>
  <c r="E1151" i="4"/>
  <c r="D1151" i="4"/>
  <c r="G1151" i="4" s="1"/>
  <c r="C1151" i="4"/>
  <c r="B1151" i="4"/>
  <c r="A1151" i="4"/>
  <c r="E1150" i="4"/>
  <c r="D1150" i="4"/>
  <c r="G1150" i="4" s="1"/>
  <c r="C1150" i="4"/>
  <c r="B1150" i="4"/>
  <c r="A1150" i="4"/>
  <c r="E1149" i="4"/>
  <c r="D1149" i="4"/>
  <c r="C1149" i="4"/>
  <c r="B1149" i="4"/>
  <c r="R1149" i="4" s="1"/>
  <c r="S1149" i="4" s="1"/>
  <c r="A1149" i="4"/>
  <c r="E1148" i="4"/>
  <c r="D1148" i="4"/>
  <c r="C1148" i="4"/>
  <c r="B1148" i="4"/>
  <c r="F1148" i="4" s="1"/>
  <c r="A1148" i="4"/>
  <c r="E1147" i="4"/>
  <c r="D1147" i="4"/>
  <c r="G1147" i="4" s="1"/>
  <c r="C1147" i="4"/>
  <c r="B1147" i="4"/>
  <c r="A1147" i="4"/>
  <c r="E1146" i="4"/>
  <c r="D1146" i="4"/>
  <c r="G1146" i="4" s="1"/>
  <c r="C1146" i="4"/>
  <c r="B1146" i="4"/>
  <c r="A1146" i="4"/>
  <c r="E1145" i="4"/>
  <c r="D1145" i="4"/>
  <c r="C1145" i="4"/>
  <c r="B1145" i="4"/>
  <c r="F1145" i="4" s="1"/>
  <c r="A1145" i="4"/>
  <c r="E1144" i="4"/>
  <c r="D1144" i="4"/>
  <c r="C1144" i="4"/>
  <c r="B1144" i="4"/>
  <c r="A1144" i="4"/>
  <c r="E1143" i="4"/>
  <c r="D1143" i="4"/>
  <c r="C1143" i="4"/>
  <c r="B1143" i="4"/>
  <c r="A1143" i="4"/>
  <c r="E1142" i="4"/>
  <c r="D1142" i="4"/>
  <c r="G1142" i="4" s="1"/>
  <c r="C1142" i="4"/>
  <c r="B1142" i="4"/>
  <c r="A1142" i="4"/>
  <c r="R1141" i="4"/>
  <c r="S1141" i="4" s="1"/>
  <c r="E1141" i="4"/>
  <c r="D1141" i="4"/>
  <c r="G1141" i="4" s="1"/>
  <c r="C1141" i="4"/>
  <c r="B1141" i="4"/>
  <c r="A1141" i="4"/>
  <c r="E1140" i="4"/>
  <c r="D1140" i="4"/>
  <c r="G1140" i="4" s="1"/>
  <c r="C1140" i="4"/>
  <c r="B1140" i="4"/>
  <c r="A1140" i="4"/>
  <c r="E1139" i="4"/>
  <c r="D1139" i="4"/>
  <c r="C1139" i="4"/>
  <c r="B1139" i="4"/>
  <c r="F1139" i="4" s="1"/>
  <c r="A1139" i="4"/>
  <c r="E1138" i="4"/>
  <c r="D1138" i="4"/>
  <c r="C1138" i="4"/>
  <c r="B1138" i="4"/>
  <c r="A1138" i="4"/>
  <c r="E1137" i="4"/>
  <c r="D1137" i="4"/>
  <c r="G1137" i="4" s="1"/>
  <c r="C1137" i="4"/>
  <c r="B1137" i="4"/>
  <c r="A1137" i="4"/>
  <c r="E1136" i="4"/>
  <c r="D1136" i="4"/>
  <c r="G1136" i="4" s="1"/>
  <c r="C1136" i="4"/>
  <c r="B1136" i="4"/>
  <c r="F1136" i="4" s="1"/>
  <c r="A1136" i="4"/>
  <c r="E1135" i="4"/>
  <c r="D1135" i="4"/>
  <c r="G1135" i="4" s="1"/>
  <c r="C1135" i="4"/>
  <c r="B1135" i="4"/>
  <c r="A1135" i="4"/>
  <c r="E1134" i="4"/>
  <c r="D1134" i="4"/>
  <c r="G1134" i="4" s="1"/>
  <c r="C1134" i="4"/>
  <c r="B1134" i="4"/>
  <c r="A1134" i="4"/>
  <c r="E1133" i="4"/>
  <c r="D1133" i="4"/>
  <c r="C1133" i="4"/>
  <c r="B1133" i="4"/>
  <c r="R1133" i="4" s="1"/>
  <c r="S1133" i="4" s="1"/>
  <c r="A1133" i="4"/>
  <c r="E1132" i="4"/>
  <c r="D1132" i="4"/>
  <c r="C1132" i="4"/>
  <c r="B1132" i="4"/>
  <c r="F1132" i="4" s="1"/>
  <c r="A1132" i="4"/>
  <c r="E1131" i="4"/>
  <c r="D1131" i="4"/>
  <c r="G1131" i="4" s="1"/>
  <c r="C1131" i="4"/>
  <c r="B1131" i="4"/>
  <c r="A1131" i="4"/>
  <c r="E1130" i="4"/>
  <c r="D1130" i="4"/>
  <c r="G1130" i="4" s="1"/>
  <c r="C1130" i="4"/>
  <c r="B1130" i="4"/>
  <c r="A1130" i="4"/>
  <c r="E1129" i="4"/>
  <c r="D1129" i="4"/>
  <c r="C1129" i="4"/>
  <c r="B1129" i="4"/>
  <c r="F1129" i="4" s="1"/>
  <c r="A1129" i="4"/>
  <c r="E1128" i="4"/>
  <c r="D1128" i="4"/>
  <c r="C1128" i="4"/>
  <c r="B1128" i="4"/>
  <c r="A1128" i="4"/>
  <c r="E1127" i="4"/>
  <c r="D1127" i="4"/>
  <c r="C1127" i="4"/>
  <c r="B1127" i="4"/>
  <c r="A1127" i="4"/>
  <c r="E1126" i="4"/>
  <c r="D1126" i="4"/>
  <c r="G1126" i="4" s="1"/>
  <c r="C1126" i="4"/>
  <c r="B1126" i="4"/>
  <c r="A1126" i="4"/>
  <c r="R1125" i="4"/>
  <c r="S1125" i="4" s="1"/>
  <c r="E1125" i="4"/>
  <c r="D1125" i="4"/>
  <c r="C1125" i="4"/>
  <c r="B1125" i="4"/>
  <c r="A1125" i="4"/>
  <c r="E1124" i="4"/>
  <c r="D1124" i="4"/>
  <c r="G1124" i="4" s="1"/>
  <c r="C1124" i="4"/>
  <c r="B1124" i="4"/>
  <c r="A1124" i="4"/>
  <c r="E1123" i="4"/>
  <c r="D1123" i="4"/>
  <c r="C1123" i="4"/>
  <c r="B1123" i="4"/>
  <c r="F1123" i="4" s="1"/>
  <c r="A1123" i="4"/>
  <c r="E1122" i="4"/>
  <c r="D1122" i="4"/>
  <c r="C1122" i="4"/>
  <c r="B1122" i="4"/>
  <c r="A1122" i="4"/>
  <c r="E1121" i="4"/>
  <c r="D1121" i="4"/>
  <c r="G1121" i="4" s="1"/>
  <c r="C1121" i="4"/>
  <c r="B1121" i="4"/>
  <c r="A1121" i="4"/>
  <c r="E1120" i="4"/>
  <c r="D1120" i="4"/>
  <c r="C1120" i="4"/>
  <c r="B1120" i="4"/>
  <c r="F1120" i="4" s="1"/>
  <c r="A1120" i="4"/>
  <c r="E1119" i="4"/>
  <c r="D1119" i="4"/>
  <c r="G1119" i="4" s="1"/>
  <c r="C1119" i="4"/>
  <c r="B1119" i="4"/>
  <c r="A1119" i="4"/>
  <c r="E1118" i="4"/>
  <c r="D1118" i="4"/>
  <c r="G1118" i="4" s="1"/>
  <c r="C1118" i="4"/>
  <c r="B1118" i="4"/>
  <c r="A1118" i="4"/>
  <c r="E1117" i="4"/>
  <c r="D1117" i="4"/>
  <c r="C1117" i="4"/>
  <c r="B1117" i="4"/>
  <c r="R1117" i="4" s="1"/>
  <c r="S1117" i="4" s="1"/>
  <c r="A1117" i="4"/>
  <c r="E1116" i="4"/>
  <c r="D1116" i="4"/>
  <c r="C1116" i="4"/>
  <c r="B1116" i="4"/>
  <c r="F1116" i="4" s="1"/>
  <c r="A1116" i="4"/>
  <c r="E1115" i="4"/>
  <c r="D1115" i="4"/>
  <c r="C1115" i="4"/>
  <c r="B1115" i="4"/>
  <c r="A1115" i="4"/>
  <c r="E1114" i="4"/>
  <c r="D1114" i="4"/>
  <c r="C1114" i="4"/>
  <c r="B1114" i="4"/>
  <c r="A1114" i="4"/>
  <c r="E1113" i="4"/>
  <c r="D1113" i="4"/>
  <c r="G1113" i="4" s="1"/>
  <c r="C1113" i="4"/>
  <c r="B1113" i="4"/>
  <c r="F1113" i="4" s="1"/>
  <c r="A1113" i="4"/>
  <c r="E1112" i="4"/>
  <c r="D1112" i="4"/>
  <c r="C1112" i="4"/>
  <c r="B1112" i="4"/>
  <c r="A1112" i="4"/>
  <c r="E1111" i="4"/>
  <c r="D1111" i="4"/>
  <c r="G1111" i="4" s="1"/>
  <c r="C1111" i="4"/>
  <c r="B1111" i="4"/>
  <c r="A1111" i="4"/>
  <c r="E1110" i="4"/>
  <c r="D1110" i="4"/>
  <c r="C1110" i="4"/>
  <c r="B1110" i="4"/>
  <c r="F1110" i="4" s="1"/>
  <c r="A1110" i="4"/>
  <c r="R1109" i="4"/>
  <c r="S1109" i="4" s="1"/>
  <c r="E1109" i="4"/>
  <c r="D1109" i="4"/>
  <c r="C1109" i="4"/>
  <c r="B1109" i="4"/>
  <c r="A1109" i="4"/>
  <c r="E1108" i="4"/>
  <c r="D1108" i="4"/>
  <c r="C1108" i="4"/>
  <c r="B1108" i="4"/>
  <c r="A1108" i="4"/>
  <c r="E1107" i="4"/>
  <c r="D1107" i="4"/>
  <c r="C1107" i="4"/>
  <c r="B1107" i="4"/>
  <c r="F1107" i="4" s="1"/>
  <c r="A1107" i="4"/>
  <c r="E1106" i="4"/>
  <c r="D1106" i="4"/>
  <c r="C1106" i="4"/>
  <c r="B1106" i="4"/>
  <c r="A1106" i="4"/>
  <c r="R1105" i="4"/>
  <c r="S1105" i="4" s="1"/>
  <c r="E1105" i="4"/>
  <c r="D1105" i="4"/>
  <c r="G1105" i="4" s="1"/>
  <c r="C1105" i="4"/>
  <c r="B1105" i="4"/>
  <c r="A1105" i="4"/>
  <c r="E1104" i="4"/>
  <c r="D1104" i="4"/>
  <c r="C1104" i="4"/>
  <c r="B1104" i="4"/>
  <c r="F1104" i="4" s="1"/>
  <c r="A1104" i="4"/>
  <c r="E1103" i="4"/>
  <c r="D1103" i="4"/>
  <c r="C1103" i="4"/>
  <c r="B1103" i="4"/>
  <c r="A1103" i="4"/>
  <c r="E1102" i="4"/>
  <c r="D1102" i="4"/>
  <c r="G1102" i="4" s="1"/>
  <c r="C1102" i="4"/>
  <c r="B1102" i="4"/>
  <c r="A1102" i="4"/>
  <c r="E1101" i="4"/>
  <c r="D1101" i="4"/>
  <c r="C1101" i="4"/>
  <c r="B1101" i="4"/>
  <c r="R1101" i="4" s="1"/>
  <c r="S1101" i="4" s="1"/>
  <c r="A1101" i="4"/>
  <c r="E1100" i="4"/>
  <c r="D1100" i="4"/>
  <c r="C1100" i="4"/>
  <c r="B1100" i="4"/>
  <c r="F1100" i="4" s="1"/>
  <c r="A1100" i="4"/>
  <c r="E1099" i="4"/>
  <c r="D1099" i="4"/>
  <c r="G1099" i="4" s="1"/>
  <c r="C1099" i="4"/>
  <c r="B1099" i="4"/>
  <c r="A1099" i="4"/>
  <c r="E1098" i="4"/>
  <c r="D1098" i="4"/>
  <c r="G1098" i="4" s="1"/>
  <c r="C1098" i="4"/>
  <c r="B1098" i="4"/>
  <c r="F1098" i="4" s="1"/>
  <c r="A1098" i="4"/>
  <c r="E1097" i="4"/>
  <c r="D1097" i="4"/>
  <c r="C1097" i="4"/>
  <c r="B1097" i="4"/>
  <c r="A1097" i="4"/>
  <c r="E1096" i="4"/>
  <c r="D1096" i="4"/>
  <c r="C1096" i="4"/>
  <c r="B1096" i="4"/>
  <c r="A1096" i="4"/>
  <c r="E1095" i="4"/>
  <c r="D1095" i="4"/>
  <c r="C1095" i="4"/>
  <c r="B1095" i="4"/>
  <c r="A1095" i="4"/>
  <c r="E1094" i="4"/>
  <c r="D1094" i="4"/>
  <c r="G1094" i="4" s="1"/>
  <c r="C1094" i="4"/>
  <c r="B1094" i="4"/>
  <c r="F1094" i="4" s="1"/>
  <c r="A1094" i="4"/>
  <c r="E1093" i="4"/>
  <c r="D1093" i="4"/>
  <c r="G1093" i="4" s="1"/>
  <c r="C1093" i="4"/>
  <c r="B1093" i="4"/>
  <c r="A1093" i="4"/>
  <c r="E1092" i="4"/>
  <c r="D1092" i="4"/>
  <c r="C1092" i="4"/>
  <c r="B1092" i="4"/>
  <c r="F1092" i="4" s="1"/>
  <c r="A1092" i="4"/>
  <c r="E1091" i="4"/>
  <c r="D1091" i="4"/>
  <c r="C1091" i="4"/>
  <c r="B1091" i="4"/>
  <c r="A1091" i="4"/>
  <c r="E1090" i="4"/>
  <c r="D1090" i="4"/>
  <c r="G1090" i="4" s="1"/>
  <c r="C1090" i="4"/>
  <c r="B1090" i="4"/>
  <c r="A1090" i="4"/>
  <c r="E1089" i="4"/>
  <c r="D1089" i="4"/>
  <c r="C1089" i="4"/>
  <c r="B1089" i="4"/>
  <c r="R1089" i="4" s="1"/>
  <c r="S1089" i="4" s="1"/>
  <c r="A1089" i="4"/>
  <c r="E1088" i="4"/>
  <c r="D1088" i="4"/>
  <c r="C1088" i="4"/>
  <c r="B1088" i="4"/>
  <c r="F1088" i="4" s="1"/>
  <c r="A1088" i="4"/>
  <c r="R1087" i="4"/>
  <c r="S1087" i="4" s="1"/>
  <c r="E1087" i="4"/>
  <c r="D1087" i="4"/>
  <c r="C1087" i="4"/>
  <c r="B1087" i="4"/>
  <c r="A1087" i="4"/>
  <c r="E1086" i="4"/>
  <c r="D1086" i="4"/>
  <c r="C1086" i="4"/>
  <c r="B1086" i="4"/>
  <c r="A1086" i="4"/>
  <c r="E1085" i="4"/>
  <c r="D1085" i="4"/>
  <c r="G1085" i="4" s="1"/>
  <c r="C1085" i="4"/>
  <c r="B1085" i="4"/>
  <c r="A1085" i="4"/>
  <c r="E1084" i="4"/>
  <c r="D1084" i="4"/>
  <c r="C1084" i="4"/>
  <c r="B1084" i="4"/>
  <c r="A1084" i="4"/>
  <c r="E1083" i="4"/>
  <c r="D1083" i="4"/>
  <c r="G1083" i="4" s="1"/>
  <c r="C1083" i="4"/>
  <c r="B1083" i="4"/>
  <c r="A1083" i="4"/>
  <c r="E1082" i="4"/>
  <c r="D1082" i="4"/>
  <c r="G1082" i="4" s="1"/>
  <c r="C1082" i="4"/>
  <c r="B1082" i="4"/>
  <c r="A1082" i="4"/>
  <c r="E1081" i="4"/>
  <c r="D1081" i="4"/>
  <c r="G1081" i="4" s="1"/>
  <c r="C1081" i="4"/>
  <c r="B1081" i="4"/>
  <c r="A1081" i="4"/>
  <c r="E1080" i="4"/>
  <c r="D1080" i="4"/>
  <c r="C1080" i="4"/>
  <c r="B1080" i="4"/>
  <c r="F1080" i="4" s="1"/>
  <c r="A1080" i="4"/>
  <c r="E1079" i="4"/>
  <c r="D1079" i="4"/>
  <c r="G1079" i="4" s="1"/>
  <c r="C1079" i="4"/>
  <c r="B1079" i="4"/>
  <c r="A1079" i="4"/>
  <c r="E1078" i="4"/>
  <c r="D1078" i="4"/>
  <c r="G1078" i="4" s="1"/>
  <c r="C1078" i="4"/>
  <c r="B1078" i="4"/>
  <c r="A1078" i="4"/>
  <c r="E1077" i="4"/>
  <c r="D1077" i="4"/>
  <c r="C1077" i="4"/>
  <c r="B1077" i="4"/>
  <c r="R1077" i="4" s="1"/>
  <c r="S1077" i="4" s="1"/>
  <c r="A1077" i="4"/>
  <c r="E1076" i="4"/>
  <c r="D1076" i="4"/>
  <c r="C1076" i="4"/>
  <c r="B1076" i="4"/>
  <c r="F1076" i="4" s="1"/>
  <c r="A1076" i="4"/>
  <c r="E1075" i="4"/>
  <c r="D1075" i="4"/>
  <c r="G1075" i="4" s="1"/>
  <c r="C1075" i="4"/>
  <c r="B1075" i="4"/>
  <c r="A1075" i="4"/>
  <c r="E1074" i="4"/>
  <c r="D1074" i="4"/>
  <c r="C1074" i="4"/>
  <c r="B1074" i="4"/>
  <c r="R1074" i="4" s="1"/>
  <c r="S1074" i="4" s="1"/>
  <c r="A1074" i="4"/>
  <c r="E1073" i="4"/>
  <c r="D1073" i="4"/>
  <c r="C1073" i="4"/>
  <c r="B1073" i="4"/>
  <c r="F1073" i="4" s="1"/>
  <c r="A1073" i="4"/>
  <c r="E1072" i="4"/>
  <c r="D1072" i="4"/>
  <c r="C1072" i="4"/>
  <c r="B1072" i="4"/>
  <c r="A1072" i="4"/>
  <c r="R1071" i="4"/>
  <c r="S1071" i="4" s="1"/>
  <c r="E1071" i="4"/>
  <c r="D1071" i="4"/>
  <c r="G1071" i="4" s="1"/>
  <c r="C1071" i="4"/>
  <c r="B1071" i="4"/>
  <c r="A1071" i="4"/>
  <c r="E1070" i="4"/>
  <c r="D1070" i="4"/>
  <c r="C1070" i="4"/>
  <c r="B1070" i="4"/>
  <c r="F1070" i="4" s="1"/>
  <c r="A1070" i="4"/>
  <c r="E1069" i="4"/>
  <c r="D1069" i="4"/>
  <c r="C1069" i="4"/>
  <c r="B1069" i="4"/>
  <c r="A1069" i="4"/>
  <c r="E1068" i="4"/>
  <c r="D1068" i="4"/>
  <c r="C1068" i="4"/>
  <c r="B1068" i="4"/>
  <c r="A1068" i="4"/>
  <c r="E1067" i="4"/>
  <c r="D1067" i="4"/>
  <c r="G1067" i="4" s="1"/>
  <c r="C1067" i="4"/>
  <c r="B1067" i="4"/>
  <c r="A1067" i="4"/>
  <c r="E1066" i="4"/>
  <c r="D1066" i="4"/>
  <c r="G1066" i="4" s="1"/>
  <c r="C1066" i="4"/>
  <c r="B1066" i="4"/>
  <c r="A1066" i="4"/>
  <c r="E1065" i="4"/>
  <c r="D1065" i="4"/>
  <c r="C1065" i="4"/>
  <c r="B1065" i="4"/>
  <c r="R1065" i="4" s="1"/>
  <c r="S1065" i="4" s="1"/>
  <c r="A1065" i="4"/>
  <c r="E1064" i="4"/>
  <c r="D1064" i="4"/>
  <c r="C1064" i="4"/>
  <c r="B1064" i="4"/>
  <c r="F1064" i="4" s="1"/>
  <c r="A1064" i="4"/>
  <c r="E1063" i="4"/>
  <c r="D1063" i="4"/>
  <c r="G1063" i="4" s="1"/>
  <c r="C1063" i="4"/>
  <c r="B1063" i="4"/>
  <c r="A1063" i="4"/>
  <c r="E1062" i="4"/>
  <c r="D1062" i="4"/>
  <c r="G1062" i="4" s="1"/>
  <c r="C1062" i="4"/>
  <c r="B1062" i="4"/>
  <c r="F1062" i="4" s="1"/>
  <c r="A1062" i="4"/>
  <c r="E1061" i="4"/>
  <c r="D1061" i="4"/>
  <c r="C1061" i="4"/>
  <c r="B1061" i="4"/>
  <c r="A1061" i="4"/>
  <c r="E1060" i="4"/>
  <c r="D1060" i="4"/>
  <c r="G1060" i="4" s="1"/>
  <c r="C1060" i="4"/>
  <c r="B1060" i="4"/>
  <c r="A1060" i="4"/>
  <c r="E1059" i="4"/>
  <c r="D1059" i="4"/>
  <c r="C1059" i="4"/>
  <c r="B1059" i="4"/>
  <c r="F1059" i="4" s="1"/>
  <c r="A1059" i="4"/>
  <c r="E1058" i="4"/>
  <c r="D1058" i="4"/>
  <c r="C1058" i="4"/>
  <c r="B1058" i="4"/>
  <c r="A1058" i="4"/>
  <c r="E1057" i="4"/>
  <c r="D1057" i="4"/>
  <c r="C1057" i="4"/>
  <c r="B1057" i="4"/>
  <c r="A1057" i="4"/>
  <c r="E1056" i="4"/>
  <c r="D1056" i="4"/>
  <c r="C1056" i="4"/>
  <c r="B1056" i="4"/>
  <c r="F1056" i="4" s="1"/>
  <c r="A1056" i="4"/>
  <c r="E1055" i="4"/>
  <c r="D1055" i="4"/>
  <c r="G1055" i="4" s="1"/>
  <c r="C1055" i="4"/>
  <c r="B1055" i="4"/>
  <c r="A1055" i="4"/>
  <c r="E1054" i="4"/>
  <c r="D1054" i="4"/>
  <c r="G1054" i="4" s="1"/>
  <c r="C1054" i="4"/>
  <c r="B1054" i="4"/>
  <c r="F1054" i="4" s="1"/>
  <c r="A1054" i="4"/>
  <c r="E1053" i="4"/>
  <c r="D1053" i="4"/>
  <c r="G1053" i="4" s="1"/>
  <c r="C1053" i="4"/>
  <c r="B1053" i="4"/>
  <c r="A1053" i="4"/>
  <c r="E1052" i="4"/>
  <c r="D1052" i="4"/>
  <c r="G1052" i="4" s="1"/>
  <c r="C1052" i="4"/>
  <c r="B1052" i="4"/>
  <c r="A1052" i="4"/>
  <c r="E1051" i="4"/>
  <c r="D1051" i="4"/>
  <c r="G1051" i="4" s="1"/>
  <c r="C1051" i="4"/>
  <c r="B1051" i="4"/>
  <c r="A1051" i="4"/>
  <c r="E1050" i="4"/>
  <c r="D1050" i="4"/>
  <c r="C1050" i="4"/>
  <c r="B1050" i="4"/>
  <c r="A1050" i="4"/>
  <c r="E1049" i="4"/>
  <c r="D1049" i="4"/>
  <c r="C1049" i="4"/>
  <c r="B1049" i="4"/>
  <c r="A1049" i="4"/>
  <c r="E1048" i="4"/>
  <c r="D1048" i="4"/>
  <c r="C1048" i="4"/>
  <c r="B1048" i="4"/>
  <c r="F1048" i="4" s="1"/>
  <c r="A1048" i="4"/>
  <c r="E1047" i="4"/>
  <c r="D1047" i="4"/>
  <c r="G1047" i="4" s="1"/>
  <c r="C1047" i="4"/>
  <c r="B1047" i="4"/>
  <c r="A1047" i="4"/>
  <c r="E1046" i="4"/>
  <c r="D1046" i="4"/>
  <c r="G1046" i="4" s="1"/>
  <c r="C1046" i="4"/>
  <c r="B1046" i="4"/>
  <c r="F1046" i="4" s="1"/>
  <c r="A1046" i="4"/>
  <c r="E1045" i="4"/>
  <c r="D1045" i="4"/>
  <c r="G1045" i="4" s="1"/>
  <c r="C1045" i="4"/>
  <c r="B1045" i="4"/>
  <c r="A1045" i="4"/>
  <c r="E1044" i="4"/>
  <c r="D1044" i="4"/>
  <c r="C1044" i="4"/>
  <c r="B1044" i="4"/>
  <c r="A1044" i="4"/>
  <c r="E1043" i="4"/>
  <c r="D1043" i="4"/>
  <c r="G1043" i="4" s="1"/>
  <c r="C1043" i="4"/>
  <c r="B1043" i="4"/>
  <c r="F1043" i="4" s="1"/>
  <c r="A1043" i="4"/>
  <c r="R1042" i="4"/>
  <c r="S1042" i="4" s="1"/>
  <c r="E1042" i="4"/>
  <c r="D1042" i="4"/>
  <c r="G1042" i="4" s="1"/>
  <c r="C1042" i="4"/>
  <c r="B1042" i="4"/>
  <c r="F1042" i="4" s="1"/>
  <c r="A1042" i="4"/>
  <c r="E1041" i="4"/>
  <c r="D1041" i="4"/>
  <c r="G1041" i="4" s="1"/>
  <c r="C1041" i="4"/>
  <c r="B1041" i="4"/>
  <c r="A1041" i="4"/>
  <c r="E1040" i="4"/>
  <c r="D1040" i="4"/>
  <c r="G1040" i="4" s="1"/>
  <c r="C1040" i="4"/>
  <c r="B1040" i="4"/>
  <c r="F1040" i="4" s="1"/>
  <c r="A1040" i="4"/>
  <c r="E1039" i="4"/>
  <c r="D1039" i="4"/>
  <c r="C1039" i="4"/>
  <c r="B1039" i="4"/>
  <c r="A1039" i="4"/>
  <c r="R1038" i="4"/>
  <c r="S1038" i="4" s="1"/>
  <c r="E1038" i="4"/>
  <c r="D1038" i="4"/>
  <c r="C1038" i="4"/>
  <c r="B1038" i="4"/>
  <c r="A1038" i="4"/>
  <c r="E1037" i="4"/>
  <c r="D1037" i="4"/>
  <c r="C1037" i="4"/>
  <c r="B1037" i="4"/>
  <c r="A1037" i="4"/>
  <c r="E1036" i="4"/>
  <c r="D1036" i="4"/>
  <c r="G1036" i="4" s="1"/>
  <c r="C1036" i="4"/>
  <c r="B1036" i="4"/>
  <c r="F1036" i="4" s="1"/>
  <c r="A1036" i="4"/>
  <c r="R1035" i="4"/>
  <c r="S1035" i="4" s="1"/>
  <c r="E1035" i="4"/>
  <c r="D1035" i="4"/>
  <c r="C1035" i="4"/>
  <c r="B1035" i="4"/>
  <c r="A1035" i="4"/>
  <c r="R1034" i="4"/>
  <c r="S1034" i="4" s="1"/>
  <c r="E1034" i="4"/>
  <c r="D1034" i="4"/>
  <c r="G1034" i="4" s="1"/>
  <c r="C1034" i="4"/>
  <c r="B1034" i="4"/>
  <c r="A1034" i="4"/>
  <c r="E1033" i="4"/>
  <c r="D1033" i="4"/>
  <c r="C1033" i="4"/>
  <c r="B1033" i="4"/>
  <c r="F1033" i="4" s="1"/>
  <c r="A1033" i="4"/>
  <c r="E1032" i="4"/>
  <c r="D1032" i="4"/>
  <c r="C1032" i="4"/>
  <c r="B1032" i="4"/>
  <c r="A1032" i="4"/>
  <c r="R1031" i="4"/>
  <c r="S1031" i="4" s="1"/>
  <c r="E1031" i="4"/>
  <c r="D1031" i="4"/>
  <c r="G1031" i="4" s="1"/>
  <c r="C1031" i="4"/>
  <c r="B1031" i="4"/>
  <c r="A1031" i="4"/>
  <c r="E1030" i="4"/>
  <c r="D1030" i="4"/>
  <c r="G1030" i="4" s="1"/>
  <c r="C1030" i="4"/>
  <c r="B1030" i="4"/>
  <c r="F1030" i="4" s="1"/>
  <c r="A1030" i="4"/>
  <c r="E1029" i="4"/>
  <c r="D1029" i="4"/>
  <c r="C1029" i="4"/>
  <c r="B1029" i="4"/>
  <c r="A1029" i="4"/>
  <c r="E1028" i="4"/>
  <c r="D1028" i="4"/>
  <c r="G1028" i="4" s="1"/>
  <c r="C1028" i="4"/>
  <c r="B1028" i="4"/>
  <c r="A1028" i="4"/>
  <c r="E1027" i="4"/>
  <c r="D1027" i="4"/>
  <c r="G1027" i="4" s="1"/>
  <c r="C1027" i="4"/>
  <c r="B1027" i="4"/>
  <c r="F1027" i="4" s="1"/>
  <c r="A1027" i="4"/>
  <c r="E1026" i="4"/>
  <c r="D1026" i="4"/>
  <c r="G1026" i="4" s="1"/>
  <c r="C1026" i="4"/>
  <c r="B1026" i="4"/>
  <c r="A1026" i="4"/>
  <c r="E1025" i="4"/>
  <c r="D1025" i="4"/>
  <c r="C1025" i="4"/>
  <c r="B1025" i="4"/>
  <c r="A1025" i="4"/>
  <c r="E1024" i="4"/>
  <c r="D1024" i="4"/>
  <c r="G1024" i="4" s="1"/>
  <c r="C1024" i="4"/>
  <c r="B1024" i="4"/>
  <c r="F1024" i="4" s="1"/>
  <c r="A1024" i="4"/>
  <c r="E1023" i="4"/>
  <c r="D1023" i="4"/>
  <c r="G1023" i="4" s="1"/>
  <c r="C1023" i="4"/>
  <c r="B1023" i="4"/>
  <c r="A1023" i="4"/>
  <c r="R1022" i="4"/>
  <c r="S1022" i="4" s="1"/>
  <c r="E1022" i="4"/>
  <c r="D1022" i="4"/>
  <c r="C1022" i="4"/>
  <c r="B1022" i="4"/>
  <c r="A1022" i="4"/>
  <c r="E1021" i="4"/>
  <c r="D1021" i="4"/>
  <c r="C1021" i="4"/>
  <c r="B1021" i="4"/>
  <c r="A1021" i="4"/>
  <c r="E1020" i="4"/>
  <c r="D1020" i="4"/>
  <c r="G1020" i="4" s="1"/>
  <c r="C1020" i="4"/>
  <c r="B1020" i="4"/>
  <c r="F1020" i="4" s="1"/>
  <c r="A1020" i="4"/>
  <c r="R1019" i="4"/>
  <c r="S1019" i="4" s="1"/>
  <c r="E1019" i="4"/>
  <c r="D1019" i="4"/>
  <c r="C1019" i="4"/>
  <c r="B1019" i="4"/>
  <c r="A1019" i="4"/>
  <c r="R1018" i="4"/>
  <c r="S1018" i="4" s="1"/>
  <c r="E1018" i="4"/>
  <c r="D1018" i="4"/>
  <c r="G1018" i="4" s="1"/>
  <c r="C1018" i="4"/>
  <c r="B1018" i="4"/>
  <c r="A1018" i="4"/>
  <c r="E1017" i="4"/>
  <c r="D1017" i="4"/>
  <c r="C1017" i="4"/>
  <c r="B1017" i="4"/>
  <c r="F1017" i="4" s="1"/>
  <c r="A1017" i="4"/>
  <c r="E1016" i="4"/>
  <c r="D1016" i="4"/>
  <c r="C1016" i="4"/>
  <c r="B1016" i="4"/>
  <c r="A1016" i="4"/>
  <c r="R1015" i="4"/>
  <c r="S1015" i="4" s="1"/>
  <c r="E1015" i="4"/>
  <c r="D1015" i="4"/>
  <c r="G1015" i="4" s="1"/>
  <c r="C1015" i="4"/>
  <c r="B1015" i="4"/>
  <c r="A1015" i="4"/>
  <c r="E1014" i="4"/>
  <c r="D1014" i="4"/>
  <c r="G1014" i="4" s="1"/>
  <c r="C1014" i="4"/>
  <c r="B1014" i="4"/>
  <c r="F1014" i="4" s="1"/>
  <c r="A1014" i="4"/>
  <c r="E1013" i="4"/>
  <c r="D1013" i="4"/>
  <c r="C1013" i="4"/>
  <c r="B1013" i="4"/>
  <c r="A1013" i="4"/>
  <c r="E1012" i="4"/>
  <c r="D1012" i="4"/>
  <c r="G1012" i="4" s="1"/>
  <c r="C1012" i="4"/>
  <c r="B1012" i="4"/>
  <c r="A1012" i="4"/>
  <c r="E1011" i="4"/>
  <c r="D1011" i="4"/>
  <c r="G1011" i="4" s="1"/>
  <c r="C1011" i="4"/>
  <c r="B1011" i="4"/>
  <c r="F1011" i="4" s="1"/>
  <c r="A1011" i="4"/>
  <c r="E1010" i="4"/>
  <c r="D1010" i="4"/>
  <c r="C1010" i="4"/>
  <c r="B1010" i="4"/>
  <c r="F1010" i="4" s="1"/>
  <c r="A1010" i="4"/>
  <c r="E1009" i="4"/>
  <c r="D1009" i="4"/>
  <c r="C1009" i="4"/>
  <c r="B1009" i="4"/>
  <c r="A1009" i="4"/>
  <c r="E1008" i="4"/>
  <c r="D1008" i="4"/>
  <c r="C1008" i="4"/>
  <c r="B1008" i="4"/>
  <c r="A1008" i="4"/>
  <c r="E1007" i="4"/>
  <c r="D1007" i="4"/>
  <c r="C1007" i="4"/>
  <c r="B1007" i="4"/>
  <c r="F1007" i="4" s="1"/>
  <c r="A1007" i="4"/>
  <c r="E1006" i="4"/>
  <c r="D1006" i="4"/>
  <c r="G1006" i="4" s="1"/>
  <c r="C1006" i="4"/>
  <c r="B1006" i="4"/>
  <c r="A1006" i="4"/>
  <c r="E1005" i="4"/>
  <c r="D1005" i="4"/>
  <c r="C1005" i="4"/>
  <c r="B1005" i="4"/>
  <c r="A1005" i="4"/>
  <c r="E1004" i="4"/>
  <c r="D1004" i="4"/>
  <c r="G1004" i="4" s="1"/>
  <c r="C1004" i="4"/>
  <c r="B1004" i="4"/>
  <c r="F1004" i="4" s="1"/>
  <c r="A1004" i="4"/>
  <c r="E1003" i="4"/>
  <c r="D1003" i="4"/>
  <c r="G1003" i="4" s="1"/>
  <c r="C1003" i="4"/>
  <c r="B1003" i="4"/>
  <c r="A1003" i="4"/>
  <c r="R1002" i="4"/>
  <c r="S1002" i="4" s="1"/>
  <c r="E1002" i="4"/>
  <c r="D1002" i="4"/>
  <c r="C1002" i="4"/>
  <c r="B1002" i="4"/>
  <c r="A1002" i="4"/>
  <c r="E1001" i="4"/>
  <c r="D1001" i="4"/>
  <c r="G1001" i="4" s="1"/>
  <c r="C1001" i="4"/>
  <c r="B1001" i="4"/>
  <c r="A1001" i="4"/>
  <c r="E1000" i="4"/>
  <c r="D1000" i="4"/>
  <c r="G1000" i="4" s="1"/>
  <c r="C1000" i="4"/>
  <c r="B1000" i="4"/>
  <c r="F1000" i="4" s="1"/>
  <c r="A1000" i="4"/>
  <c r="E999" i="4"/>
  <c r="D999" i="4"/>
  <c r="C999" i="4"/>
  <c r="B999" i="4"/>
  <c r="A999" i="4"/>
  <c r="R998" i="4"/>
  <c r="S998" i="4" s="1"/>
  <c r="E998" i="4"/>
  <c r="D998" i="4"/>
  <c r="G998" i="4" s="1"/>
  <c r="C998" i="4"/>
  <c r="B998" i="4"/>
  <c r="A998" i="4"/>
  <c r="E997" i="4"/>
  <c r="D997" i="4"/>
  <c r="G997" i="4" s="1"/>
  <c r="C997" i="4"/>
  <c r="B997" i="4"/>
  <c r="A997" i="4"/>
  <c r="E996" i="4"/>
  <c r="D996" i="4"/>
  <c r="G996" i="4" s="1"/>
  <c r="C996" i="4"/>
  <c r="B996" i="4"/>
  <c r="F996" i="4" s="1"/>
  <c r="A996" i="4"/>
  <c r="E995" i="4"/>
  <c r="D995" i="4"/>
  <c r="C995" i="4"/>
  <c r="B995" i="4"/>
  <c r="A995" i="4"/>
  <c r="R994" i="4"/>
  <c r="S994" i="4" s="1"/>
  <c r="E994" i="4"/>
  <c r="D994" i="4"/>
  <c r="G994" i="4" s="1"/>
  <c r="C994" i="4"/>
  <c r="B994" i="4"/>
  <c r="A994" i="4"/>
  <c r="E993" i="4"/>
  <c r="D993" i="4"/>
  <c r="C993" i="4"/>
  <c r="B993" i="4"/>
  <c r="A993" i="4"/>
  <c r="E992" i="4"/>
  <c r="D992" i="4"/>
  <c r="G992" i="4" s="1"/>
  <c r="C992" i="4"/>
  <c r="B992" i="4"/>
  <c r="F992" i="4" s="1"/>
  <c r="A992" i="4"/>
  <c r="R991" i="4"/>
  <c r="S991" i="4" s="1"/>
  <c r="E991" i="4"/>
  <c r="D991" i="4"/>
  <c r="G991" i="4" s="1"/>
  <c r="C991" i="4"/>
  <c r="B991" i="4"/>
  <c r="F991" i="4" s="1"/>
  <c r="A991" i="4"/>
  <c r="R990" i="4"/>
  <c r="S990" i="4" s="1"/>
  <c r="E990" i="4"/>
  <c r="D990" i="4"/>
  <c r="C990" i="4"/>
  <c r="B990" i="4"/>
  <c r="A990" i="4"/>
  <c r="E989" i="4"/>
  <c r="D989" i="4"/>
  <c r="C989" i="4"/>
  <c r="B989" i="4"/>
  <c r="A989" i="4"/>
  <c r="E988" i="4"/>
  <c r="D988" i="4"/>
  <c r="C988" i="4"/>
  <c r="B988" i="4"/>
  <c r="F988" i="4" s="1"/>
  <c r="A988" i="4"/>
  <c r="R987" i="4"/>
  <c r="S987" i="4" s="1"/>
  <c r="E987" i="4"/>
  <c r="D987" i="4"/>
  <c r="C987" i="4"/>
  <c r="B987" i="4"/>
  <c r="A987" i="4"/>
  <c r="E986" i="4"/>
  <c r="D986" i="4"/>
  <c r="G986" i="4" s="1"/>
  <c r="C986" i="4"/>
  <c r="B986" i="4"/>
  <c r="A986" i="4"/>
  <c r="E985" i="4"/>
  <c r="D985" i="4"/>
  <c r="C985" i="4"/>
  <c r="B985" i="4"/>
  <c r="F985" i="4" s="1"/>
  <c r="A985" i="4"/>
  <c r="E984" i="4"/>
  <c r="D984" i="4"/>
  <c r="G984" i="4" s="1"/>
  <c r="C984" i="4"/>
  <c r="B984" i="4"/>
  <c r="F984" i="4" s="1"/>
  <c r="A984" i="4"/>
  <c r="E983" i="4"/>
  <c r="D983" i="4"/>
  <c r="G983" i="4" s="1"/>
  <c r="C983" i="4"/>
  <c r="B983" i="4"/>
  <c r="A983" i="4"/>
  <c r="R982" i="4"/>
  <c r="S982" i="4" s="1"/>
  <c r="E982" i="4"/>
  <c r="D982" i="4"/>
  <c r="G982" i="4" s="1"/>
  <c r="C982" i="4"/>
  <c r="B982" i="4"/>
  <c r="A982" i="4"/>
  <c r="E981" i="4"/>
  <c r="D981" i="4"/>
  <c r="C981" i="4"/>
  <c r="B981" i="4"/>
  <c r="F981" i="4" s="1"/>
  <c r="A981" i="4"/>
  <c r="E980" i="4"/>
  <c r="D980" i="4"/>
  <c r="C980" i="4"/>
  <c r="B980" i="4"/>
  <c r="A980" i="4"/>
  <c r="R979" i="4"/>
  <c r="S979" i="4" s="1"/>
  <c r="E979" i="4"/>
  <c r="D979" i="4"/>
  <c r="G979" i="4" s="1"/>
  <c r="C979" i="4"/>
  <c r="B979" i="4"/>
  <c r="A979" i="4"/>
  <c r="E978" i="4"/>
  <c r="D978" i="4"/>
  <c r="C978" i="4"/>
  <c r="B978" i="4"/>
  <c r="F978" i="4" s="1"/>
  <c r="A978" i="4"/>
  <c r="E977" i="4"/>
  <c r="D977" i="4"/>
  <c r="C977" i="4"/>
  <c r="B977" i="4"/>
  <c r="A977" i="4"/>
  <c r="E976" i="4"/>
  <c r="D976" i="4"/>
  <c r="C976" i="4"/>
  <c r="B976" i="4"/>
  <c r="A976" i="4"/>
  <c r="E975" i="4"/>
  <c r="D975" i="4"/>
  <c r="C975" i="4"/>
  <c r="B975" i="4"/>
  <c r="F975" i="4" s="1"/>
  <c r="A975" i="4"/>
  <c r="E974" i="4"/>
  <c r="D974" i="4"/>
  <c r="G974" i="4" s="1"/>
  <c r="C974" i="4"/>
  <c r="B974" i="4"/>
  <c r="A974" i="4"/>
  <c r="E973" i="4"/>
  <c r="D973" i="4"/>
  <c r="C973" i="4"/>
  <c r="B973" i="4"/>
  <c r="A973" i="4"/>
  <c r="E972" i="4"/>
  <c r="D972" i="4"/>
  <c r="G972" i="4" s="1"/>
  <c r="C972" i="4"/>
  <c r="B972" i="4"/>
  <c r="F972" i="4" s="1"/>
  <c r="A972" i="4"/>
  <c r="E971" i="4"/>
  <c r="D971" i="4"/>
  <c r="G971" i="4" s="1"/>
  <c r="C971" i="4"/>
  <c r="B971" i="4"/>
  <c r="A971" i="4"/>
  <c r="R970" i="4"/>
  <c r="S970" i="4" s="1"/>
  <c r="E970" i="4"/>
  <c r="D970" i="4"/>
  <c r="G970" i="4" s="1"/>
  <c r="C970" i="4"/>
  <c r="B970" i="4"/>
  <c r="F970" i="4" s="1"/>
  <c r="A970" i="4"/>
  <c r="E969" i="4"/>
  <c r="D969" i="4"/>
  <c r="C969" i="4"/>
  <c r="B969" i="4"/>
  <c r="A969" i="4"/>
  <c r="E968" i="4"/>
  <c r="D968" i="4"/>
  <c r="C968" i="4"/>
  <c r="B968" i="4"/>
  <c r="F968" i="4" s="1"/>
  <c r="A968" i="4"/>
  <c r="R967" i="4"/>
  <c r="S967" i="4" s="1"/>
  <c r="E967" i="4"/>
  <c r="D967" i="4"/>
  <c r="C967" i="4"/>
  <c r="B967" i="4"/>
  <c r="F967" i="4" s="1"/>
  <c r="A967" i="4"/>
  <c r="R966" i="4"/>
  <c r="S966" i="4" s="1"/>
  <c r="E966" i="4"/>
  <c r="D966" i="4"/>
  <c r="C966" i="4"/>
  <c r="B966" i="4"/>
  <c r="A966" i="4"/>
  <c r="E965" i="4"/>
  <c r="D965" i="4"/>
  <c r="C965" i="4"/>
  <c r="B965" i="4"/>
  <c r="A965" i="4"/>
  <c r="E964" i="4"/>
  <c r="D964" i="4"/>
  <c r="G964" i="4" s="1"/>
  <c r="C964" i="4"/>
  <c r="B964" i="4"/>
  <c r="F964" i="4" s="1"/>
  <c r="A964" i="4"/>
  <c r="R963" i="4"/>
  <c r="S963" i="4" s="1"/>
  <c r="E963" i="4"/>
  <c r="D963" i="4"/>
  <c r="C963" i="4"/>
  <c r="B963" i="4"/>
  <c r="A963" i="4"/>
  <c r="E962" i="4"/>
  <c r="D962" i="4"/>
  <c r="G962" i="4" s="1"/>
  <c r="C962" i="4"/>
  <c r="B962" i="4"/>
  <c r="A962" i="4"/>
  <c r="E961" i="4"/>
  <c r="D961" i="4"/>
  <c r="C961" i="4"/>
  <c r="B961" i="4"/>
  <c r="F961" i="4" s="1"/>
  <c r="A961" i="4"/>
  <c r="E960" i="4"/>
  <c r="D960" i="4"/>
  <c r="G960" i="4" s="1"/>
  <c r="C960" i="4"/>
  <c r="B960" i="4"/>
  <c r="A960" i="4"/>
  <c r="E959" i="4"/>
  <c r="D959" i="4"/>
  <c r="G959" i="4" s="1"/>
  <c r="C959" i="4"/>
  <c r="B959" i="4"/>
  <c r="A959" i="4"/>
  <c r="R958" i="4"/>
  <c r="S958" i="4" s="1"/>
  <c r="E958" i="4"/>
  <c r="D958" i="4"/>
  <c r="G958" i="4" s="1"/>
  <c r="C958" i="4"/>
  <c r="B958" i="4"/>
  <c r="F958" i="4" s="1"/>
  <c r="A958" i="4"/>
  <c r="E957" i="4"/>
  <c r="D957" i="4"/>
  <c r="C957" i="4"/>
  <c r="B957" i="4"/>
  <c r="F957" i="4" s="1"/>
  <c r="A957" i="4"/>
  <c r="E956" i="4"/>
  <c r="D956" i="4"/>
  <c r="C956" i="4"/>
  <c r="B956" i="4"/>
  <c r="A956" i="4"/>
  <c r="R955" i="4"/>
  <c r="S955" i="4" s="1"/>
  <c r="E955" i="4"/>
  <c r="D955" i="4"/>
  <c r="G955" i="4" s="1"/>
  <c r="C955" i="4"/>
  <c r="B955" i="4"/>
  <c r="F955" i="4" s="1"/>
  <c r="A955" i="4"/>
  <c r="E954" i="4"/>
  <c r="D954" i="4"/>
  <c r="C954" i="4"/>
  <c r="B954" i="4"/>
  <c r="R954" i="4" s="1"/>
  <c r="S954" i="4" s="1"/>
  <c r="A954" i="4"/>
  <c r="E953" i="4"/>
  <c r="D953" i="4"/>
  <c r="C953" i="4"/>
  <c r="B953" i="4"/>
  <c r="F953" i="4" s="1"/>
  <c r="A953" i="4"/>
  <c r="E952" i="4"/>
  <c r="D952" i="4"/>
  <c r="G952" i="4" s="1"/>
  <c r="C952" i="4"/>
  <c r="B952" i="4"/>
  <c r="A952" i="4"/>
  <c r="E951" i="4"/>
  <c r="D951" i="4"/>
  <c r="C951" i="4"/>
  <c r="B951" i="4"/>
  <c r="R951" i="4" s="1"/>
  <c r="S951" i="4" s="1"/>
  <c r="A951" i="4"/>
  <c r="E950" i="4"/>
  <c r="D950" i="4"/>
  <c r="G950" i="4" s="1"/>
  <c r="C950" i="4"/>
  <c r="B950" i="4"/>
  <c r="F950" i="4" s="1"/>
  <c r="A950" i="4"/>
  <c r="E949" i="4"/>
  <c r="D949" i="4"/>
  <c r="C949" i="4"/>
  <c r="B949" i="4"/>
  <c r="A949" i="4"/>
  <c r="E948" i="4"/>
  <c r="D948" i="4"/>
  <c r="G948" i="4" s="1"/>
  <c r="C948" i="4"/>
  <c r="B948" i="4"/>
  <c r="F948" i="4" s="1"/>
  <c r="A948" i="4"/>
  <c r="E947" i="4"/>
  <c r="D947" i="4"/>
  <c r="G947" i="4" s="1"/>
  <c r="C947" i="4"/>
  <c r="B947" i="4"/>
  <c r="F947" i="4" s="1"/>
  <c r="A947" i="4"/>
  <c r="E946" i="4"/>
  <c r="D946" i="4"/>
  <c r="G946" i="4" s="1"/>
  <c r="C946" i="4"/>
  <c r="B946" i="4"/>
  <c r="F946" i="4" s="1"/>
  <c r="A946" i="4"/>
  <c r="R945" i="4"/>
  <c r="S945" i="4" s="1"/>
  <c r="E945" i="4"/>
  <c r="D945" i="4"/>
  <c r="C945" i="4"/>
  <c r="B945" i="4"/>
  <c r="A945" i="4"/>
  <c r="E944" i="4"/>
  <c r="D944" i="4"/>
  <c r="G944" i="4" s="1"/>
  <c r="C944" i="4"/>
  <c r="B944" i="4"/>
  <c r="F944" i="4" s="1"/>
  <c r="A944" i="4"/>
  <c r="E943" i="4"/>
  <c r="D943" i="4"/>
  <c r="G943" i="4" s="1"/>
  <c r="C943" i="4"/>
  <c r="B943" i="4"/>
  <c r="F943" i="4" s="1"/>
  <c r="A943" i="4"/>
  <c r="E942" i="4"/>
  <c r="D942" i="4"/>
  <c r="G942" i="4" s="1"/>
  <c r="C942" i="4"/>
  <c r="B942" i="4"/>
  <c r="F942" i="4" s="1"/>
  <c r="A942" i="4"/>
  <c r="R941" i="4"/>
  <c r="S941" i="4" s="1"/>
  <c r="E941" i="4"/>
  <c r="D941" i="4"/>
  <c r="G941" i="4" s="1"/>
  <c r="C941" i="4"/>
  <c r="B941" i="4"/>
  <c r="F941" i="4" s="1"/>
  <c r="A941" i="4"/>
  <c r="E940" i="4"/>
  <c r="D940" i="4"/>
  <c r="G940" i="4" s="1"/>
  <c r="C940" i="4"/>
  <c r="B940" i="4"/>
  <c r="F940" i="4" s="1"/>
  <c r="A940" i="4"/>
  <c r="E939" i="4"/>
  <c r="D939" i="4"/>
  <c r="G939" i="4" s="1"/>
  <c r="C939" i="4"/>
  <c r="B939" i="4"/>
  <c r="F939" i="4" s="1"/>
  <c r="A939" i="4"/>
  <c r="E938" i="4"/>
  <c r="D938" i="4"/>
  <c r="G938" i="4" s="1"/>
  <c r="C938" i="4"/>
  <c r="B938" i="4"/>
  <c r="F938" i="4" s="1"/>
  <c r="A938" i="4"/>
  <c r="E937" i="4"/>
  <c r="D937" i="4"/>
  <c r="C937" i="4"/>
  <c r="B937" i="4"/>
  <c r="A937" i="4"/>
  <c r="E936" i="4"/>
  <c r="D936" i="4"/>
  <c r="C936" i="4"/>
  <c r="B936" i="4"/>
  <c r="A936" i="4"/>
  <c r="E935" i="4"/>
  <c r="D935" i="4"/>
  <c r="C935" i="4"/>
  <c r="B935" i="4"/>
  <c r="F935" i="4" s="1"/>
  <c r="A935" i="4"/>
  <c r="E934" i="4"/>
  <c r="D934" i="4"/>
  <c r="G934" i="4" s="1"/>
  <c r="C934" i="4"/>
  <c r="B934" i="4"/>
  <c r="A934" i="4"/>
  <c r="E933" i="4"/>
  <c r="D933" i="4"/>
  <c r="G933" i="4" s="1"/>
  <c r="C933" i="4"/>
  <c r="B933" i="4"/>
  <c r="A933" i="4"/>
  <c r="E932" i="4"/>
  <c r="D932" i="4"/>
  <c r="C932" i="4"/>
  <c r="B932" i="4"/>
  <c r="A932" i="4"/>
  <c r="E931" i="4"/>
  <c r="D931" i="4"/>
  <c r="G931" i="4" s="1"/>
  <c r="C931" i="4"/>
  <c r="B931" i="4"/>
  <c r="F931" i="4" s="1"/>
  <c r="A931" i="4"/>
  <c r="E930" i="4"/>
  <c r="D930" i="4"/>
  <c r="G930" i="4" s="1"/>
  <c r="C930" i="4"/>
  <c r="B930" i="4"/>
  <c r="F930" i="4" s="1"/>
  <c r="A930" i="4"/>
  <c r="E929" i="4"/>
  <c r="D929" i="4"/>
  <c r="C929" i="4"/>
  <c r="B929" i="4"/>
  <c r="A929" i="4"/>
  <c r="E928" i="4"/>
  <c r="D928" i="4"/>
  <c r="C928" i="4"/>
  <c r="B928" i="4"/>
  <c r="A928" i="4"/>
  <c r="E927" i="4"/>
  <c r="D927" i="4"/>
  <c r="C927" i="4"/>
  <c r="B927" i="4"/>
  <c r="F927" i="4" s="1"/>
  <c r="A927" i="4"/>
  <c r="E926" i="4"/>
  <c r="D926" i="4"/>
  <c r="G926" i="4" s="1"/>
  <c r="C926" i="4"/>
  <c r="B926" i="4"/>
  <c r="A926" i="4"/>
  <c r="E925" i="4"/>
  <c r="D925" i="4"/>
  <c r="G925" i="4" s="1"/>
  <c r="C925" i="4"/>
  <c r="B925" i="4"/>
  <c r="F925" i="4" s="1"/>
  <c r="A925" i="4"/>
  <c r="E924" i="4"/>
  <c r="D924" i="4"/>
  <c r="G924" i="4" s="1"/>
  <c r="C924" i="4"/>
  <c r="B924" i="4"/>
  <c r="A924" i="4"/>
  <c r="E923" i="4"/>
  <c r="D923" i="4"/>
  <c r="G923" i="4" s="1"/>
  <c r="C923" i="4"/>
  <c r="B923" i="4"/>
  <c r="F923" i="4" s="1"/>
  <c r="A923" i="4"/>
  <c r="E922" i="4"/>
  <c r="D922" i="4"/>
  <c r="G922" i="4" s="1"/>
  <c r="C922" i="4"/>
  <c r="B922" i="4"/>
  <c r="F922" i="4" s="1"/>
  <c r="A922" i="4"/>
  <c r="E921" i="4"/>
  <c r="D921" i="4"/>
  <c r="C921" i="4"/>
  <c r="B921" i="4"/>
  <c r="A921" i="4"/>
  <c r="E920" i="4"/>
  <c r="D920" i="4"/>
  <c r="C920" i="4"/>
  <c r="B920" i="4"/>
  <c r="A920" i="4"/>
  <c r="E919" i="4"/>
  <c r="D919" i="4"/>
  <c r="C919" i="4"/>
  <c r="B919" i="4"/>
  <c r="F919" i="4" s="1"/>
  <c r="A919" i="4"/>
  <c r="E918" i="4"/>
  <c r="D918" i="4"/>
  <c r="G918" i="4" s="1"/>
  <c r="C918" i="4"/>
  <c r="B918" i="4"/>
  <c r="A918" i="4"/>
  <c r="E917" i="4"/>
  <c r="D917" i="4"/>
  <c r="G917" i="4" s="1"/>
  <c r="C917" i="4"/>
  <c r="B917" i="4"/>
  <c r="F917" i="4" s="1"/>
  <c r="A917" i="4"/>
  <c r="E916" i="4"/>
  <c r="D916" i="4"/>
  <c r="G916" i="4" s="1"/>
  <c r="C916" i="4"/>
  <c r="B916" i="4"/>
  <c r="R916" i="4" s="1"/>
  <c r="S916" i="4" s="1"/>
  <c r="A916" i="4"/>
  <c r="E915" i="4"/>
  <c r="D915" i="4"/>
  <c r="G915" i="4" s="1"/>
  <c r="C915" i="4"/>
  <c r="B915" i="4"/>
  <c r="A915" i="4"/>
  <c r="E914" i="4"/>
  <c r="D914" i="4"/>
  <c r="G914" i="4" s="1"/>
  <c r="C914" i="4"/>
  <c r="B914" i="4"/>
  <c r="F914" i="4" s="1"/>
  <c r="A914" i="4"/>
  <c r="E913" i="4"/>
  <c r="D913" i="4"/>
  <c r="C913" i="4"/>
  <c r="B913" i="4"/>
  <c r="A913" i="4"/>
  <c r="E912" i="4"/>
  <c r="D912" i="4"/>
  <c r="C912" i="4"/>
  <c r="B912" i="4"/>
  <c r="A912" i="4"/>
  <c r="E911" i="4"/>
  <c r="D911" i="4"/>
  <c r="C911" i="4"/>
  <c r="B911" i="4"/>
  <c r="F911" i="4" s="1"/>
  <c r="A911" i="4"/>
  <c r="E910" i="4"/>
  <c r="D910" i="4"/>
  <c r="G910" i="4" s="1"/>
  <c r="C910" i="4"/>
  <c r="B910" i="4"/>
  <c r="A910" i="4"/>
  <c r="E909" i="4"/>
  <c r="D909" i="4"/>
  <c r="G909" i="4" s="1"/>
  <c r="C909" i="4"/>
  <c r="B909" i="4"/>
  <c r="F909" i="4" s="1"/>
  <c r="A909" i="4"/>
  <c r="E908" i="4"/>
  <c r="D908" i="4"/>
  <c r="G908" i="4" s="1"/>
  <c r="C908" i="4"/>
  <c r="B908" i="4"/>
  <c r="A908" i="4"/>
  <c r="E907" i="4"/>
  <c r="D907" i="4"/>
  <c r="G907" i="4" s="1"/>
  <c r="C907" i="4"/>
  <c r="B907" i="4"/>
  <c r="A907" i="4"/>
  <c r="E906" i="4"/>
  <c r="D906" i="4"/>
  <c r="G906" i="4" s="1"/>
  <c r="C906" i="4"/>
  <c r="B906" i="4"/>
  <c r="F906" i="4" s="1"/>
  <c r="A906" i="4"/>
  <c r="E905" i="4"/>
  <c r="D905" i="4"/>
  <c r="C905" i="4"/>
  <c r="B905" i="4"/>
  <c r="A905" i="4"/>
  <c r="E904" i="4"/>
  <c r="D904" i="4"/>
  <c r="C904" i="4"/>
  <c r="B904" i="4"/>
  <c r="A904" i="4"/>
  <c r="E903" i="4"/>
  <c r="D903" i="4"/>
  <c r="C903" i="4"/>
  <c r="B903" i="4"/>
  <c r="F903" i="4" s="1"/>
  <c r="A903" i="4"/>
  <c r="E902" i="4"/>
  <c r="D902" i="4"/>
  <c r="G902" i="4" s="1"/>
  <c r="C902" i="4"/>
  <c r="B902" i="4"/>
  <c r="A902" i="4"/>
  <c r="E901" i="4"/>
  <c r="D901" i="4"/>
  <c r="G901" i="4" s="1"/>
  <c r="C901" i="4"/>
  <c r="B901" i="4"/>
  <c r="F901" i="4" s="1"/>
  <c r="A901" i="4"/>
  <c r="E900" i="4"/>
  <c r="D900" i="4"/>
  <c r="G900" i="4" s="1"/>
  <c r="C900" i="4"/>
  <c r="B900" i="4"/>
  <c r="A900" i="4"/>
  <c r="E899" i="4"/>
  <c r="D899" i="4"/>
  <c r="G899" i="4" s="1"/>
  <c r="C899" i="4"/>
  <c r="B899" i="4"/>
  <c r="A899" i="4"/>
  <c r="E898" i="4"/>
  <c r="D898" i="4"/>
  <c r="G898" i="4" s="1"/>
  <c r="C898" i="4"/>
  <c r="B898" i="4"/>
  <c r="F898" i="4" s="1"/>
  <c r="A898" i="4"/>
  <c r="E897" i="4"/>
  <c r="D897" i="4"/>
  <c r="G897" i="4" s="1"/>
  <c r="C897" i="4"/>
  <c r="B897" i="4"/>
  <c r="A897" i="4"/>
  <c r="E896" i="4"/>
  <c r="D896" i="4"/>
  <c r="G896" i="4" s="1"/>
  <c r="C896" i="4"/>
  <c r="B896" i="4"/>
  <c r="A896" i="4"/>
  <c r="E895" i="4"/>
  <c r="D895" i="4"/>
  <c r="C895" i="4"/>
  <c r="B895" i="4"/>
  <c r="R895" i="4" s="1"/>
  <c r="S895" i="4" s="1"/>
  <c r="A895" i="4"/>
  <c r="E894" i="4"/>
  <c r="D894" i="4"/>
  <c r="C894" i="4"/>
  <c r="B894" i="4"/>
  <c r="F894" i="4" s="1"/>
  <c r="A894" i="4"/>
  <c r="R893" i="4"/>
  <c r="S893" i="4" s="1"/>
  <c r="E893" i="4"/>
  <c r="D893" i="4"/>
  <c r="G893" i="4" s="1"/>
  <c r="C893" i="4"/>
  <c r="B893" i="4"/>
  <c r="F893" i="4" s="1"/>
  <c r="A893" i="4"/>
  <c r="E892" i="4"/>
  <c r="D892" i="4"/>
  <c r="G892" i="4" s="1"/>
  <c r="C892" i="4"/>
  <c r="B892" i="4"/>
  <c r="A892" i="4"/>
  <c r="E891" i="4"/>
  <c r="D891" i="4"/>
  <c r="G891" i="4" s="1"/>
  <c r="C891" i="4"/>
  <c r="B891" i="4"/>
  <c r="F891" i="4" s="1"/>
  <c r="A891" i="4"/>
  <c r="E890" i="4"/>
  <c r="D890" i="4"/>
  <c r="G890" i="4" s="1"/>
  <c r="C890" i="4"/>
  <c r="B890" i="4"/>
  <c r="A890" i="4"/>
  <c r="R889" i="4"/>
  <c r="S889" i="4" s="1"/>
  <c r="E889" i="4"/>
  <c r="D889" i="4"/>
  <c r="C889" i="4"/>
  <c r="B889" i="4"/>
  <c r="A889" i="4"/>
  <c r="E888" i="4"/>
  <c r="D888" i="4"/>
  <c r="C888" i="4"/>
  <c r="B888" i="4"/>
  <c r="A888" i="4"/>
  <c r="E887" i="4"/>
  <c r="D887" i="4"/>
  <c r="C887" i="4"/>
  <c r="B887" i="4"/>
  <c r="F887" i="4" s="1"/>
  <c r="A887" i="4"/>
  <c r="R886" i="4"/>
  <c r="S886" i="4" s="1"/>
  <c r="E886" i="4"/>
  <c r="D886" i="4"/>
  <c r="C886" i="4"/>
  <c r="B886" i="4"/>
  <c r="F886" i="4" s="1"/>
  <c r="A886" i="4"/>
  <c r="E885" i="4"/>
  <c r="D885" i="4"/>
  <c r="G885" i="4" s="1"/>
  <c r="C885" i="4"/>
  <c r="B885" i="4"/>
  <c r="A885" i="4"/>
  <c r="E884" i="4"/>
  <c r="D884" i="4"/>
  <c r="G884" i="4" s="1"/>
  <c r="C884" i="4"/>
  <c r="B884" i="4"/>
  <c r="F884" i="4" s="1"/>
  <c r="A884" i="4"/>
  <c r="E883" i="4"/>
  <c r="D883" i="4"/>
  <c r="G883" i="4" s="1"/>
  <c r="C883" i="4"/>
  <c r="B883" i="4"/>
  <c r="A883" i="4"/>
  <c r="R882" i="4"/>
  <c r="S882" i="4" s="1"/>
  <c r="E882" i="4"/>
  <c r="D882" i="4"/>
  <c r="C882" i="4"/>
  <c r="B882" i="4"/>
  <c r="A882" i="4"/>
  <c r="R881" i="4"/>
  <c r="S881" i="4" s="1"/>
  <c r="E881" i="4"/>
  <c r="D881" i="4"/>
  <c r="G881" i="4" s="1"/>
  <c r="C881" i="4"/>
  <c r="B881" i="4"/>
  <c r="F881" i="4" s="1"/>
  <c r="A881" i="4"/>
  <c r="E880" i="4"/>
  <c r="D880" i="4"/>
  <c r="C880" i="4"/>
  <c r="B880" i="4"/>
  <c r="A880" i="4"/>
  <c r="R879" i="4"/>
  <c r="S879" i="4" s="1"/>
  <c r="E879" i="4"/>
  <c r="D879" i="4"/>
  <c r="C879" i="4"/>
  <c r="B879" i="4"/>
  <c r="F879" i="4" s="1"/>
  <c r="A879" i="4"/>
  <c r="E878" i="4"/>
  <c r="D878" i="4"/>
  <c r="G878" i="4" s="1"/>
  <c r="C878" i="4"/>
  <c r="B878" i="4"/>
  <c r="A878" i="4"/>
  <c r="E877" i="4"/>
  <c r="D877" i="4"/>
  <c r="C877" i="4"/>
  <c r="B877" i="4"/>
  <c r="R877" i="4" s="1"/>
  <c r="S877" i="4" s="1"/>
  <c r="A877" i="4"/>
  <c r="E876" i="4"/>
  <c r="D876" i="4"/>
  <c r="G876" i="4" s="1"/>
  <c r="C876" i="4"/>
  <c r="B876" i="4"/>
  <c r="F876" i="4" s="1"/>
  <c r="A876" i="4"/>
  <c r="R875" i="4"/>
  <c r="S875" i="4" s="1"/>
  <c r="E875" i="4"/>
  <c r="D875" i="4"/>
  <c r="C875" i="4"/>
  <c r="B875" i="4"/>
  <c r="A875" i="4"/>
  <c r="R874" i="4"/>
  <c r="S874" i="4" s="1"/>
  <c r="E874" i="4"/>
  <c r="D874" i="4"/>
  <c r="G874" i="4" s="1"/>
  <c r="C874" i="4"/>
  <c r="B874" i="4"/>
  <c r="F874" i="4" s="1"/>
  <c r="A874" i="4"/>
  <c r="E873" i="4"/>
  <c r="D873" i="4"/>
  <c r="G873" i="4" s="1"/>
  <c r="C873" i="4"/>
  <c r="B873" i="4"/>
  <c r="F873" i="4" s="1"/>
  <c r="A873" i="4"/>
  <c r="E872" i="4"/>
  <c r="D872" i="4"/>
  <c r="C872" i="4"/>
  <c r="B872" i="4"/>
  <c r="A872" i="4"/>
  <c r="E871" i="4"/>
  <c r="D871" i="4"/>
  <c r="G871" i="4" s="1"/>
  <c r="C871" i="4"/>
  <c r="B871" i="4"/>
  <c r="A871" i="4"/>
  <c r="E870" i="4"/>
  <c r="D870" i="4"/>
  <c r="C870" i="4"/>
  <c r="B870" i="4"/>
  <c r="R870" i="4" s="1"/>
  <c r="S870" i="4" s="1"/>
  <c r="A870" i="4"/>
  <c r="E869" i="4"/>
  <c r="D869" i="4"/>
  <c r="G869" i="4" s="1"/>
  <c r="C869" i="4"/>
  <c r="B869" i="4"/>
  <c r="F869" i="4" s="1"/>
  <c r="A869" i="4"/>
  <c r="E868" i="4"/>
  <c r="D868" i="4"/>
  <c r="C868" i="4"/>
  <c r="B868" i="4"/>
  <c r="A868" i="4"/>
  <c r="R867" i="4"/>
  <c r="S867" i="4" s="1"/>
  <c r="E867" i="4"/>
  <c r="D867" i="4"/>
  <c r="G867" i="4" s="1"/>
  <c r="C867" i="4"/>
  <c r="B867" i="4"/>
  <c r="F867" i="4" s="1"/>
  <c r="A867" i="4"/>
  <c r="E866" i="4"/>
  <c r="D866" i="4"/>
  <c r="G866" i="4" s="1"/>
  <c r="C866" i="4"/>
  <c r="B866" i="4"/>
  <c r="F866" i="4" s="1"/>
  <c r="A866" i="4"/>
  <c r="E865" i="4"/>
  <c r="D865" i="4"/>
  <c r="G865" i="4" s="1"/>
  <c r="C865" i="4"/>
  <c r="B865" i="4"/>
  <c r="A865" i="4"/>
  <c r="E864" i="4"/>
  <c r="D864" i="4"/>
  <c r="G864" i="4" s="1"/>
  <c r="C864" i="4"/>
  <c r="B864" i="4"/>
  <c r="A864" i="4"/>
  <c r="E863" i="4"/>
  <c r="D863" i="4"/>
  <c r="C863" i="4"/>
  <c r="B863" i="4"/>
  <c r="R863" i="4" s="1"/>
  <c r="S863" i="4" s="1"/>
  <c r="A863" i="4"/>
  <c r="E862" i="4"/>
  <c r="D862" i="4"/>
  <c r="C862" i="4"/>
  <c r="B862" i="4"/>
  <c r="F862" i="4" s="1"/>
  <c r="A862" i="4"/>
  <c r="R861" i="4"/>
  <c r="S861" i="4" s="1"/>
  <c r="E861" i="4"/>
  <c r="D861" i="4"/>
  <c r="G861" i="4" s="1"/>
  <c r="C861" i="4"/>
  <c r="B861" i="4"/>
  <c r="F861" i="4" s="1"/>
  <c r="A861" i="4"/>
  <c r="E860" i="4"/>
  <c r="D860" i="4"/>
  <c r="G860" i="4" s="1"/>
  <c r="C860" i="4"/>
  <c r="B860" i="4"/>
  <c r="F860" i="4" s="1"/>
  <c r="A860" i="4"/>
  <c r="E859" i="4"/>
  <c r="D859" i="4"/>
  <c r="G859" i="4" s="1"/>
  <c r="C859" i="4"/>
  <c r="B859" i="4"/>
  <c r="F859" i="4" s="1"/>
  <c r="A859" i="4"/>
  <c r="E858" i="4"/>
  <c r="D858" i="4"/>
  <c r="G858" i="4" s="1"/>
  <c r="C858" i="4"/>
  <c r="B858" i="4"/>
  <c r="A858" i="4"/>
  <c r="R857" i="4"/>
  <c r="S857" i="4" s="1"/>
  <c r="E857" i="4"/>
  <c r="D857" i="4"/>
  <c r="C857" i="4"/>
  <c r="B857" i="4"/>
  <c r="A857" i="4"/>
  <c r="E856" i="4"/>
  <c r="D856" i="4"/>
  <c r="C856" i="4"/>
  <c r="B856" i="4"/>
  <c r="A856" i="4"/>
  <c r="E855" i="4"/>
  <c r="D855" i="4"/>
  <c r="C855" i="4"/>
  <c r="B855" i="4"/>
  <c r="R855" i="4" s="1"/>
  <c r="S855" i="4" s="1"/>
  <c r="A855" i="4"/>
  <c r="R854" i="4"/>
  <c r="S854" i="4" s="1"/>
  <c r="E854" i="4"/>
  <c r="D854" i="4"/>
  <c r="C854" i="4"/>
  <c r="B854" i="4"/>
  <c r="F854" i="4" s="1"/>
  <c r="A854" i="4"/>
  <c r="E853" i="4"/>
  <c r="D853" i="4"/>
  <c r="G853" i="4" s="1"/>
  <c r="C853" i="4"/>
  <c r="B853" i="4"/>
  <c r="A853" i="4"/>
  <c r="E852" i="4"/>
  <c r="D852" i="4"/>
  <c r="G852" i="4" s="1"/>
  <c r="C852" i="4"/>
  <c r="B852" i="4"/>
  <c r="F852" i="4" s="1"/>
  <c r="A852" i="4"/>
  <c r="E851" i="4"/>
  <c r="D851" i="4"/>
  <c r="G851" i="4" s="1"/>
  <c r="C851" i="4"/>
  <c r="B851" i="4"/>
  <c r="A851" i="4"/>
  <c r="R850" i="4"/>
  <c r="S850" i="4" s="1"/>
  <c r="E850" i="4"/>
  <c r="D850" i="4"/>
  <c r="C850" i="4"/>
  <c r="B850" i="4"/>
  <c r="A850" i="4"/>
  <c r="E849" i="4"/>
  <c r="D849" i="4"/>
  <c r="C849" i="4"/>
  <c r="B849" i="4"/>
  <c r="A849" i="4"/>
  <c r="E848" i="4"/>
  <c r="D848" i="4"/>
  <c r="G848" i="4" s="1"/>
  <c r="C848" i="4"/>
  <c r="B848" i="4"/>
  <c r="F848" i="4" s="1"/>
  <c r="A848" i="4"/>
  <c r="R847" i="4"/>
  <c r="S847" i="4" s="1"/>
  <c r="E847" i="4"/>
  <c r="D847" i="4"/>
  <c r="C847" i="4"/>
  <c r="B847" i="4"/>
  <c r="A847" i="4"/>
  <c r="R846" i="4"/>
  <c r="S846" i="4" s="1"/>
  <c r="E846" i="4"/>
  <c r="D846" i="4"/>
  <c r="G846" i="4" s="1"/>
  <c r="C846" i="4"/>
  <c r="B846" i="4"/>
  <c r="A846" i="4"/>
  <c r="E845" i="4"/>
  <c r="D845" i="4"/>
  <c r="C845" i="4"/>
  <c r="B845" i="4"/>
  <c r="F845" i="4" s="1"/>
  <c r="A845" i="4"/>
  <c r="E844" i="4"/>
  <c r="D844" i="4"/>
  <c r="C844" i="4"/>
  <c r="B844" i="4"/>
  <c r="A844" i="4"/>
  <c r="R843" i="4"/>
  <c r="S843" i="4" s="1"/>
  <c r="E843" i="4"/>
  <c r="D843" i="4"/>
  <c r="G843" i="4" s="1"/>
  <c r="C843" i="4"/>
  <c r="B843" i="4"/>
  <c r="F843" i="4" s="1"/>
  <c r="A843" i="4"/>
  <c r="E842" i="4"/>
  <c r="D842" i="4"/>
  <c r="G842" i="4" s="1"/>
  <c r="C842" i="4"/>
  <c r="B842" i="4"/>
  <c r="F842" i="4" s="1"/>
  <c r="A842" i="4"/>
  <c r="E841" i="4"/>
  <c r="D841" i="4"/>
  <c r="C841" i="4"/>
  <c r="B841" i="4"/>
  <c r="A841" i="4"/>
  <c r="E840" i="4"/>
  <c r="D840" i="4"/>
  <c r="G840" i="4" s="1"/>
  <c r="C840" i="4"/>
  <c r="B840" i="4"/>
  <c r="F840" i="4" s="1"/>
  <c r="A840" i="4"/>
  <c r="E839" i="4"/>
  <c r="D839" i="4"/>
  <c r="G839" i="4" s="1"/>
  <c r="C839" i="4"/>
  <c r="B839" i="4"/>
  <c r="F839" i="4" s="1"/>
  <c r="A839" i="4"/>
  <c r="E838" i="4"/>
  <c r="D838" i="4"/>
  <c r="G838" i="4" s="1"/>
  <c r="C838" i="4"/>
  <c r="B838" i="4"/>
  <c r="A838" i="4"/>
  <c r="E837" i="4"/>
  <c r="D837" i="4"/>
  <c r="C837" i="4"/>
  <c r="B837" i="4"/>
  <c r="A837" i="4"/>
  <c r="E836" i="4"/>
  <c r="D836" i="4"/>
  <c r="G836" i="4" s="1"/>
  <c r="C836" i="4"/>
  <c r="B836" i="4"/>
  <c r="F836" i="4" s="1"/>
  <c r="A836" i="4"/>
  <c r="E835" i="4"/>
  <c r="D835" i="4"/>
  <c r="G835" i="4" s="1"/>
  <c r="C835" i="4"/>
  <c r="B835" i="4"/>
  <c r="A835" i="4"/>
  <c r="R834" i="4"/>
  <c r="S834" i="4" s="1"/>
  <c r="E834" i="4"/>
  <c r="D834" i="4"/>
  <c r="C834" i="4"/>
  <c r="B834" i="4"/>
  <c r="A834" i="4"/>
  <c r="E833" i="4"/>
  <c r="D833" i="4"/>
  <c r="C833" i="4"/>
  <c r="B833" i="4"/>
  <c r="A833" i="4"/>
  <c r="E832" i="4"/>
  <c r="D832" i="4"/>
  <c r="G832" i="4" s="1"/>
  <c r="C832" i="4"/>
  <c r="B832" i="4"/>
  <c r="F832" i="4" s="1"/>
  <c r="A832" i="4"/>
  <c r="R831" i="4"/>
  <c r="S831" i="4" s="1"/>
  <c r="E831" i="4"/>
  <c r="D831" i="4"/>
  <c r="C831" i="4"/>
  <c r="B831" i="4"/>
  <c r="A831" i="4"/>
  <c r="R830" i="4"/>
  <c r="S830" i="4" s="1"/>
  <c r="E830" i="4"/>
  <c r="D830" i="4"/>
  <c r="G830" i="4" s="1"/>
  <c r="C830" i="4"/>
  <c r="B830" i="4"/>
  <c r="F830" i="4" s="1"/>
  <c r="A830" i="4"/>
  <c r="E829" i="4"/>
  <c r="D829" i="4"/>
  <c r="C829" i="4"/>
  <c r="B829" i="4"/>
  <c r="A829" i="4"/>
  <c r="E828" i="4"/>
  <c r="D828" i="4"/>
  <c r="C828" i="4"/>
  <c r="B828" i="4"/>
  <c r="A828" i="4"/>
  <c r="R827" i="4"/>
  <c r="S827" i="4" s="1"/>
  <c r="E827" i="4"/>
  <c r="D827" i="4"/>
  <c r="G827" i="4" s="1"/>
  <c r="C827" i="4"/>
  <c r="B827" i="4"/>
  <c r="F827" i="4" s="1"/>
  <c r="A827" i="4"/>
  <c r="E826" i="4"/>
  <c r="D826" i="4"/>
  <c r="G826" i="4" s="1"/>
  <c r="C826" i="4"/>
  <c r="B826" i="4"/>
  <c r="F826" i="4" s="1"/>
  <c r="A826" i="4"/>
  <c r="E825" i="4"/>
  <c r="D825" i="4"/>
  <c r="G825" i="4" s="1"/>
  <c r="C825" i="4"/>
  <c r="B825" i="4"/>
  <c r="A825" i="4"/>
  <c r="E824" i="4"/>
  <c r="D824" i="4"/>
  <c r="G824" i="4" s="1"/>
  <c r="C824" i="4"/>
  <c r="B824" i="4"/>
  <c r="A824" i="4"/>
  <c r="E823" i="4"/>
  <c r="D823" i="4"/>
  <c r="C823" i="4"/>
  <c r="B823" i="4"/>
  <c r="R823" i="4" s="1"/>
  <c r="S823" i="4" s="1"/>
  <c r="A823" i="4"/>
  <c r="E822" i="4"/>
  <c r="D822" i="4"/>
  <c r="G822" i="4" s="1"/>
  <c r="C822" i="4"/>
  <c r="B822" i="4"/>
  <c r="F822" i="4" s="1"/>
  <c r="A822" i="4"/>
  <c r="R821" i="4"/>
  <c r="S821" i="4" s="1"/>
  <c r="E821" i="4"/>
  <c r="D821" i="4"/>
  <c r="G821" i="4" s="1"/>
  <c r="C821" i="4"/>
  <c r="B821" i="4"/>
  <c r="F821" i="4" s="1"/>
  <c r="A821" i="4"/>
  <c r="E820" i="4"/>
  <c r="D820" i="4"/>
  <c r="G820" i="4" s="1"/>
  <c r="C820" i="4"/>
  <c r="B820" i="4"/>
  <c r="F820" i="4" s="1"/>
  <c r="A820" i="4"/>
  <c r="E819" i="4"/>
  <c r="D819" i="4"/>
  <c r="G819" i="4" s="1"/>
  <c r="C819" i="4"/>
  <c r="B819" i="4"/>
  <c r="F819" i="4" s="1"/>
  <c r="A819" i="4"/>
  <c r="E818" i="4"/>
  <c r="D818" i="4"/>
  <c r="G818" i="4" s="1"/>
  <c r="C818" i="4"/>
  <c r="B818" i="4"/>
  <c r="A818" i="4"/>
  <c r="R817" i="4"/>
  <c r="S817" i="4" s="1"/>
  <c r="E817" i="4"/>
  <c r="D817" i="4"/>
  <c r="C817" i="4"/>
  <c r="B817" i="4"/>
  <c r="A817" i="4"/>
  <c r="E816" i="4"/>
  <c r="D816" i="4"/>
  <c r="C816" i="4"/>
  <c r="B816" i="4"/>
  <c r="A816" i="4"/>
  <c r="E815" i="4"/>
  <c r="D815" i="4"/>
  <c r="C815" i="4"/>
  <c r="B815" i="4"/>
  <c r="F815" i="4" s="1"/>
  <c r="A815" i="4"/>
  <c r="R814" i="4"/>
  <c r="S814" i="4" s="1"/>
  <c r="E814" i="4"/>
  <c r="D814" i="4"/>
  <c r="C814" i="4"/>
  <c r="B814" i="4"/>
  <c r="F814" i="4" s="1"/>
  <c r="A814" i="4"/>
  <c r="E813" i="4"/>
  <c r="D813" i="4"/>
  <c r="G813" i="4" s="1"/>
  <c r="C813" i="4"/>
  <c r="B813" i="4"/>
  <c r="A813" i="4"/>
  <c r="E812" i="4"/>
  <c r="D812" i="4"/>
  <c r="G812" i="4" s="1"/>
  <c r="C812" i="4"/>
  <c r="B812" i="4"/>
  <c r="F812" i="4" s="1"/>
  <c r="A812" i="4"/>
  <c r="E811" i="4"/>
  <c r="D811" i="4"/>
  <c r="C811" i="4"/>
  <c r="B811" i="4"/>
  <c r="A811" i="4"/>
  <c r="R810" i="4"/>
  <c r="S810" i="4" s="1"/>
  <c r="E810" i="4"/>
  <c r="D810" i="4"/>
  <c r="C810" i="4"/>
  <c r="B810" i="4"/>
  <c r="A810" i="4"/>
  <c r="R809" i="4"/>
  <c r="S809" i="4" s="1"/>
  <c r="E809" i="4"/>
  <c r="D809" i="4"/>
  <c r="G809" i="4" s="1"/>
  <c r="C809" i="4"/>
  <c r="B809" i="4"/>
  <c r="F809" i="4" s="1"/>
  <c r="A809" i="4"/>
  <c r="E808" i="4"/>
  <c r="D808" i="4"/>
  <c r="C808" i="4"/>
  <c r="B808" i="4"/>
  <c r="A808" i="4"/>
  <c r="R807" i="4"/>
  <c r="S807" i="4" s="1"/>
  <c r="E807" i="4"/>
  <c r="D807" i="4"/>
  <c r="C807" i="4"/>
  <c r="B807" i="4"/>
  <c r="A807" i="4"/>
  <c r="E806" i="4"/>
  <c r="D806" i="4"/>
  <c r="G806" i="4" s="1"/>
  <c r="C806" i="4"/>
  <c r="B806" i="4"/>
  <c r="A806" i="4"/>
  <c r="E805" i="4"/>
  <c r="D805" i="4"/>
  <c r="C805" i="4"/>
  <c r="B805" i="4"/>
  <c r="R805" i="4" s="1"/>
  <c r="S805" i="4" s="1"/>
  <c r="A805" i="4"/>
  <c r="E804" i="4"/>
  <c r="D804" i="4"/>
  <c r="C804" i="4"/>
  <c r="B804" i="4"/>
  <c r="F804" i="4" s="1"/>
  <c r="A804" i="4"/>
  <c r="R803" i="4"/>
  <c r="S803" i="4" s="1"/>
  <c r="E803" i="4"/>
  <c r="D803" i="4"/>
  <c r="C803" i="4"/>
  <c r="B803" i="4"/>
  <c r="A803" i="4"/>
  <c r="R802" i="4"/>
  <c r="S802" i="4" s="1"/>
  <c r="E802" i="4"/>
  <c r="D802" i="4"/>
  <c r="G802" i="4" s="1"/>
  <c r="C802" i="4"/>
  <c r="B802" i="4"/>
  <c r="F802" i="4" s="1"/>
  <c r="A802" i="4"/>
  <c r="E801" i="4"/>
  <c r="D801" i="4"/>
  <c r="G801" i="4" s="1"/>
  <c r="C801" i="4"/>
  <c r="B801" i="4"/>
  <c r="F801" i="4" s="1"/>
  <c r="A801" i="4"/>
  <c r="E800" i="4"/>
  <c r="D800" i="4"/>
  <c r="G800" i="4" s="1"/>
  <c r="C800" i="4"/>
  <c r="B800" i="4"/>
  <c r="F800" i="4" s="1"/>
  <c r="A800" i="4"/>
  <c r="E799" i="4"/>
  <c r="D799" i="4"/>
  <c r="G799" i="4" s="1"/>
  <c r="C799" i="4"/>
  <c r="B799" i="4"/>
  <c r="A799" i="4"/>
  <c r="E798" i="4"/>
  <c r="D798" i="4"/>
  <c r="C798" i="4"/>
  <c r="B798" i="4"/>
  <c r="R798" i="4" s="1"/>
  <c r="S798" i="4" s="1"/>
  <c r="A798" i="4"/>
  <c r="E797" i="4"/>
  <c r="D797" i="4"/>
  <c r="G797" i="4" s="1"/>
  <c r="C797" i="4"/>
  <c r="B797" i="4"/>
  <c r="F797" i="4" s="1"/>
  <c r="A797" i="4"/>
  <c r="E796" i="4"/>
  <c r="D796" i="4"/>
  <c r="C796" i="4"/>
  <c r="B796" i="4"/>
  <c r="A796" i="4"/>
  <c r="R795" i="4"/>
  <c r="S795" i="4" s="1"/>
  <c r="E795" i="4"/>
  <c r="D795" i="4"/>
  <c r="G795" i="4" s="1"/>
  <c r="C795" i="4"/>
  <c r="B795" i="4"/>
  <c r="F795" i="4" s="1"/>
  <c r="A795" i="4"/>
  <c r="E794" i="4"/>
  <c r="D794" i="4"/>
  <c r="G794" i="4" s="1"/>
  <c r="C794" i="4"/>
  <c r="B794" i="4"/>
  <c r="F794" i="4" s="1"/>
  <c r="A794" i="4"/>
  <c r="E793" i="4"/>
  <c r="D793" i="4"/>
  <c r="G793" i="4" s="1"/>
  <c r="C793" i="4"/>
  <c r="B793" i="4"/>
  <c r="A793" i="4"/>
  <c r="E792" i="4"/>
  <c r="D792" i="4"/>
  <c r="G792" i="4" s="1"/>
  <c r="C792" i="4"/>
  <c r="B792" i="4"/>
  <c r="A792" i="4"/>
  <c r="E791" i="4"/>
  <c r="D791" i="4"/>
  <c r="C791" i="4"/>
  <c r="B791" i="4"/>
  <c r="R791" i="4" s="1"/>
  <c r="S791" i="4" s="1"/>
  <c r="A791" i="4"/>
  <c r="E790" i="4"/>
  <c r="D790" i="4"/>
  <c r="C790" i="4"/>
  <c r="B790" i="4"/>
  <c r="F790" i="4" s="1"/>
  <c r="A790" i="4"/>
  <c r="R789" i="4"/>
  <c r="S789" i="4" s="1"/>
  <c r="E789" i="4"/>
  <c r="D789" i="4"/>
  <c r="G789" i="4" s="1"/>
  <c r="C789" i="4"/>
  <c r="B789" i="4"/>
  <c r="F789" i="4" s="1"/>
  <c r="A789" i="4"/>
  <c r="E788" i="4"/>
  <c r="D788" i="4"/>
  <c r="G788" i="4" s="1"/>
  <c r="C788" i="4"/>
  <c r="B788" i="4"/>
  <c r="A788" i="4"/>
  <c r="E787" i="4"/>
  <c r="D787" i="4"/>
  <c r="G787" i="4" s="1"/>
  <c r="C787" i="4"/>
  <c r="B787" i="4"/>
  <c r="F787" i="4" s="1"/>
  <c r="A787" i="4"/>
  <c r="E786" i="4"/>
  <c r="D786" i="4"/>
  <c r="C786" i="4"/>
  <c r="B786" i="4"/>
  <c r="A786" i="4"/>
  <c r="R785" i="4"/>
  <c r="S785" i="4" s="1"/>
  <c r="E785" i="4"/>
  <c r="D785" i="4"/>
  <c r="C785" i="4"/>
  <c r="B785" i="4"/>
  <c r="A785" i="4"/>
  <c r="E784" i="4"/>
  <c r="D784" i="4"/>
  <c r="C784" i="4"/>
  <c r="B784" i="4"/>
  <c r="A784" i="4"/>
  <c r="E783" i="4"/>
  <c r="D783" i="4"/>
  <c r="C783" i="4"/>
  <c r="B783" i="4"/>
  <c r="F783" i="4" s="1"/>
  <c r="A783" i="4"/>
  <c r="R782" i="4"/>
  <c r="S782" i="4" s="1"/>
  <c r="E782" i="4"/>
  <c r="D782" i="4"/>
  <c r="G782" i="4" s="1"/>
  <c r="C782" i="4"/>
  <c r="B782" i="4"/>
  <c r="F782" i="4" s="1"/>
  <c r="A782" i="4"/>
  <c r="E781" i="4"/>
  <c r="D781" i="4"/>
  <c r="G781" i="4" s="1"/>
  <c r="C781" i="4"/>
  <c r="B781" i="4"/>
  <c r="A781" i="4"/>
  <c r="E780" i="4"/>
  <c r="D780" i="4"/>
  <c r="G780" i="4" s="1"/>
  <c r="C780" i="4"/>
  <c r="B780" i="4"/>
  <c r="F780" i="4" s="1"/>
  <c r="A780" i="4"/>
  <c r="E779" i="4"/>
  <c r="D779" i="4"/>
  <c r="C779" i="4"/>
  <c r="B779" i="4"/>
  <c r="A779" i="4"/>
  <c r="R778" i="4"/>
  <c r="S778" i="4" s="1"/>
  <c r="E778" i="4"/>
  <c r="D778" i="4"/>
  <c r="C778" i="4"/>
  <c r="B778" i="4"/>
  <c r="A778" i="4"/>
  <c r="R777" i="4"/>
  <c r="S777" i="4" s="1"/>
  <c r="E777" i="4"/>
  <c r="D777" i="4"/>
  <c r="G777" i="4" s="1"/>
  <c r="C777" i="4"/>
  <c r="B777" i="4"/>
  <c r="F777" i="4" s="1"/>
  <c r="A777" i="4"/>
  <c r="E776" i="4"/>
  <c r="D776" i="4"/>
  <c r="C776" i="4"/>
  <c r="B776" i="4"/>
  <c r="A776" i="4"/>
  <c r="R775" i="4"/>
  <c r="S775" i="4" s="1"/>
  <c r="E775" i="4"/>
  <c r="D775" i="4"/>
  <c r="G775" i="4" s="1"/>
  <c r="C775" i="4"/>
  <c r="B775" i="4"/>
  <c r="F775" i="4" s="1"/>
  <c r="A775" i="4"/>
  <c r="E774" i="4"/>
  <c r="D774" i="4"/>
  <c r="G774" i="4" s="1"/>
  <c r="C774" i="4"/>
  <c r="B774" i="4"/>
  <c r="A774" i="4"/>
  <c r="E773" i="4"/>
  <c r="D773" i="4"/>
  <c r="C773" i="4"/>
  <c r="B773" i="4"/>
  <c r="R773" i="4" s="1"/>
  <c r="S773" i="4" s="1"/>
  <c r="A773" i="4"/>
  <c r="E772" i="4"/>
  <c r="D772" i="4"/>
  <c r="C772" i="4"/>
  <c r="B772" i="4"/>
  <c r="F772" i="4" s="1"/>
  <c r="A772" i="4"/>
  <c r="R771" i="4"/>
  <c r="S771" i="4" s="1"/>
  <c r="E771" i="4"/>
  <c r="D771" i="4"/>
  <c r="C771" i="4"/>
  <c r="B771" i="4"/>
  <c r="A771" i="4"/>
  <c r="R770" i="4"/>
  <c r="S770" i="4" s="1"/>
  <c r="E770" i="4"/>
  <c r="D770" i="4"/>
  <c r="G770" i="4" s="1"/>
  <c r="C770" i="4"/>
  <c r="B770" i="4"/>
  <c r="F770" i="4" s="1"/>
  <c r="A770" i="4"/>
  <c r="E769" i="4"/>
  <c r="D769" i="4"/>
  <c r="G769" i="4" s="1"/>
  <c r="C769" i="4"/>
  <c r="B769" i="4"/>
  <c r="F769" i="4" s="1"/>
  <c r="A769" i="4"/>
  <c r="E768" i="4"/>
  <c r="D768" i="4"/>
  <c r="G768" i="4" s="1"/>
  <c r="C768" i="4"/>
  <c r="B768" i="4"/>
  <c r="F768" i="4" s="1"/>
  <c r="A768" i="4"/>
  <c r="E767" i="4"/>
  <c r="D767" i="4"/>
  <c r="G767" i="4" s="1"/>
  <c r="C767" i="4"/>
  <c r="B767" i="4"/>
  <c r="A767" i="4"/>
  <c r="E766" i="4"/>
  <c r="D766" i="4"/>
  <c r="C766" i="4"/>
  <c r="B766" i="4"/>
  <c r="R766" i="4" s="1"/>
  <c r="S766" i="4" s="1"/>
  <c r="A766" i="4"/>
  <c r="E765" i="4"/>
  <c r="D765" i="4"/>
  <c r="G765" i="4" s="1"/>
  <c r="C765" i="4"/>
  <c r="B765" i="4"/>
  <c r="F765" i="4" s="1"/>
  <c r="A765" i="4"/>
  <c r="E764" i="4"/>
  <c r="D764" i="4"/>
  <c r="C764" i="4"/>
  <c r="B764" i="4"/>
  <c r="A764" i="4"/>
  <c r="R763" i="4"/>
  <c r="S763" i="4" s="1"/>
  <c r="E763" i="4"/>
  <c r="D763" i="4"/>
  <c r="G763" i="4" s="1"/>
  <c r="C763" i="4"/>
  <c r="B763" i="4"/>
  <c r="A763" i="4"/>
  <c r="E762" i="4"/>
  <c r="D762" i="4"/>
  <c r="G762" i="4" s="1"/>
  <c r="C762" i="4"/>
  <c r="B762" i="4"/>
  <c r="F762" i="4" s="1"/>
  <c r="A762" i="4"/>
  <c r="E761" i="4"/>
  <c r="D761" i="4"/>
  <c r="G761" i="4" s="1"/>
  <c r="C761" i="4"/>
  <c r="B761" i="4"/>
  <c r="A761" i="4"/>
  <c r="E760" i="4"/>
  <c r="D760" i="4"/>
  <c r="G760" i="4" s="1"/>
  <c r="C760" i="4"/>
  <c r="B760" i="4"/>
  <c r="A760" i="4"/>
  <c r="E759" i="4"/>
  <c r="D759" i="4"/>
  <c r="C759" i="4"/>
  <c r="B759" i="4"/>
  <c r="R759" i="4" s="1"/>
  <c r="S759" i="4" s="1"/>
  <c r="A759" i="4"/>
  <c r="E758" i="4"/>
  <c r="D758" i="4"/>
  <c r="G758" i="4" s="1"/>
  <c r="C758" i="4"/>
  <c r="B758" i="4"/>
  <c r="F758" i="4" s="1"/>
  <c r="A758" i="4"/>
  <c r="R757" i="4"/>
  <c r="S757" i="4" s="1"/>
  <c r="E757" i="4"/>
  <c r="D757" i="4"/>
  <c r="G757" i="4" s="1"/>
  <c r="C757" i="4"/>
  <c r="B757" i="4"/>
  <c r="F757" i="4" s="1"/>
  <c r="A757" i="4"/>
  <c r="E756" i="4"/>
  <c r="D756" i="4"/>
  <c r="G756" i="4" s="1"/>
  <c r="C756" i="4"/>
  <c r="B756" i="4"/>
  <c r="A756" i="4"/>
  <c r="E755" i="4"/>
  <c r="D755" i="4"/>
  <c r="G755" i="4" s="1"/>
  <c r="C755" i="4"/>
  <c r="B755" i="4"/>
  <c r="F755" i="4" s="1"/>
  <c r="A755" i="4"/>
  <c r="E754" i="4"/>
  <c r="D754" i="4"/>
  <c r="G754" i="4" s="1"/>
  <c r="C754" i="4"/>
  <c r="B754" i="4"/>
  <c r="A754" i="4"/>
  <c r="E753" i="4"/>
  <c r="D753" i="4"/>
  <c r="C753" i="4"/>
  <c r="B753" i="4"/>
  <c r="A753" i="4"/>
  <c r="E752" i="4"/>
  <c r="D752" i="4"/>
  <c r="C752" i="4"/>
  <c r="B752" i="4"/>
  <c r="A752" i="4"/>
  <c r="E751" i="4"/>
  <c r="D751" i="4"/>
  <c r="C751" i="4"/>
  <c r="B751" i="4"/>
  <c r="F751" i="4" s="1"/>
  <c r="A751" i="4"/>
  <c r="R750" i="4"/>
  <c r="S750" i="4" s="1"/>
  <c r="E750" i="4"/>
  <c r="D750" i="4"/>
  <c r="G750" i="4" s="1"/>
  <c r="C750" i="4"/>
  <c r="B750" i="4"/>
  <c r="F750" i="4" s="1"/>
  <c r="A750" i="4"/>
  <c r="E749" i="4"/>
  <c r="D749" i="4"/>
  <c r="C749" i="4"/>
  <c r="B749" i="4"/>
  <c r="F749" i="4" s="1"/>
  <c r="A749" i="4"/>
  <c r="E748" i="4"/>
  <c r="D748" i="4"/>
  <c r="G748" i="4" s="1"/>
  <c r="C748" i="4"/>
  <c r="B748" i="4"/>
  <c r="F748" i="4" s="1"/>
  <c r="A748" i="4"/>
  <c r="R747" i="4"/>
  <c r="S747" i="4" s="1"/>
  <c r="E747" i="4"/>
  <c r="D747" i="4"/>
  <c r="C747" i="4"/>
  <c r="B747" i="4"/>
  <c r="F747" i="4" s="1"/>
  <c r="A747" i="4"/>
  <c r="E746" i="4"/>
  <c r="D746" i="4"/>
  <c r="G746" i="4" s="1"/>
  <c r="C746" i="4"/>
  <c r="B746" i="4"/>
  <c r="F746" i="4" s="1"/>
  <c r="A746" i="4"/>
  <c r="E745" i="4"/>
  <c r="D745" i="4"/>
  <c r="C745" i="4"/>
  <c r="B745" i="4"/>
  <c r="F745" i="4" s="1"/>
  <c r="A745" i="4"/>
  <c r="E744" i="4"/>
  <c r="D744" i="4"/>
  <c r="G744" i="4" s="1"/>
  <c r="C744" i="4"/>
  <c r="B744" i="4"/>
  <c r="F744" i="4" s="1"/>
  <c r="A744" i="4"/>
  <c r="E743" i="4"/>
  <c r="D743" i="4"/>
  <c r="G743" i="4" s="1"/>
  <c r="C743" i="4"/>
  <c r="B743" i="4"/>
  <c r="F743" i="4" s="1"/>
  <c r="A743" i="4"/>
  <c r="E742" i="4"/>
  <c r="D742" i="4"/>
  <c r="C742" i="4"/>
  <c r="B742" i="4"/>
  <c r="R742" i="4" s="1"/>
  <c r="S742" i="4" s="1"/>
  <c r="A742" i="4"/>
  <c r="E741" i="4"/>
  <c r="D741" i="4"/>
  <c r="C741" i="4"/>
  <c r="B741" i="4"/>
  <c r="F741" i="4" s="1"/>
  <c r="A741" i="4"/>
  <c r="E740" i="4"/>
  <c r="D740" i="4"/>
  <c r="G740" i="4" s="1"/>
  <c r="C740" i="4"/>
  <c r="B740" i="4"/>
  <c r="F740" i="4" s="1"/>
  <c r="A740" i="4"/>
  <c r="E739" i="4"/>
  <c r="D739" i="4"/>
  <c r="C739" i="4"/>
  <c r="B739" i="4"/>
  <c r="R739" i="4" s="1"/>
  <c r="S739" i="4" s="1"/>
  <c r="A739" i="4"/>
  <c r="E738" i="4"/>
  <c r="D738" i="4"/>
  <c r="G738" i="4" s="1"/>
  <c r="C738" i="4"/>
  <c r="B738" i="4"/>
  <c r="F738" i="4" s="1"/>
  <c r="A738" i="4"/>
  <c r="E737" i="4"/>
  <c r="D737" i="4"/>
  <c r="C737" i="4"/>
  <c r="B737" i="4"/>
  <c r="A737" i="4"/>
  <c r="E736" i="4"/>
  <c r="D736" i="4"/>
  <c r="C736" i="4"/>
  <c r="B736" i="4"/>
  <c r="A736" i="4"/>
  <c r="E735" i="4"/>
  <c r="D735" i="4"/>
  <c r="G735" i="4" s="1"/>
  <c r="C735" i="4"/>
  <c r="B735" i="4"/>
  <c r="F735" i="4" s="1"/>
  <c r="A735" i="4"/>
  <c r="R734" i="4"/>
  <c r="S734" i="4" s="1"/>
  <c r="E734" i="4"/>
  <c r="D734" i="4"/>
  <c r="G734" i="4" s="1"/>
  <c r="C734" i="4"/>
  <c r="B734" i="4"/>
  <c r="F734" i="4" s="1"/>
  <c r="A734" i="4"/>
  <c r="E733" i="4"/>
  <c r="D733" i="4"/>
  <c r="C733" i="4"/>
  <c r="B733" i="4"/>
  <c r="A733" i="4"/>
  <c r="E732" i="4"/>
  <c r="D732" i="4"/>
  <c r="G732" i="4" s="1"/>
  <c r="C732" i="4"/>
  <c r="B732" i="4"/>
  <c r="F732" i="4" s="1"/>
  <c r="A732" i="4"/>
  <c r="R731" i="4"/>
  <c r="S731" i="4" s="1"/>
  <c r="E731" i="4"/>
  <c r="D731" i="4"/>
  <c r="G731" i="4" s="1"/>
  <c r="C731" i="4"/>
  <c r="B731" i="4"/>
  <c r="F731" i="4" s="1"/>
  <c r="A731" i="4"/>
  <c r="E730" i="4"/>
  <c r="D730" i="4"/>
  <c r="G730" i="4" s="1"/>
  <c r="C730" i="4"/>
  <c r="B730" i="4"/>
  <c r="F730" i="4" s="1"/>
  <c r="A730" i="4"/>
  <c r="E729" i="4"/>
  <c r="D729" i="4"/>
  <c r="C729" i="4"/>
  <c r="B729" i="4"/>
  <c r="A729" i="4"/>
  <c r="E728" i="4"/>
  <c r="D728" i="4"/>
  <c r="G728" i="4" s="1"/>
  <c r="C728" i="4"/>
  <c r="B728" i="4"/>
  <c r="F728" i="4" s="1"/>
  <c r="A728" i="4"/>
  <c r="E727" i="4"/>
  <c r="D727" i="4"/>
  <c r="G727" i="4" s="1"/>
  <c r="C727" i="4"/>
  <c r="B727" i="4"/>
  <c r="F727" i="4" s="1"/>
  <c r="A727" i="4"/>
  <c r="E726" i="4"/>
  <c r="D726" i="4"/>
  <c r="C726" i="4"/>
  <c r="B726" i="4"/>
  <c r="R726" i="4" s="1"/>
  <c r="S726" i="4" s="1"/>
  <c r="A726" i="4"/>
  <c r="E725" i="4"/>
  <c r="D725" i="4"/>
  <c r="C725" i="4"/>
  <c r="B725" i="4"/>
  <c r="F725" i="4" s="1"/>
  <c r="A725" i="4"/>
  <c r="E724" i="4"/>
  <c r="D724" i="4"/>
  <c r="G724" i="4" s="1"/>
  <c r="C724" i="4"/>
  <c r="B724" i="4"/>
  <c r="F724" i="4" s="1"/>
  <c r="A724" i="4"/>
  <c r="E723" i="4"/>
  <c r="D723" i="4"/>
  <c r="C723" i="4"/>
  <c r="B723" i="4"/>
  <c r="R723" i="4" s="1"/>
  <c r="S723" i="4" s="1"/>
  <c r="A723" i="4"/>
  <c r="E722" i="4"/>
  <c r="D722" i="4"/>
  <c r="G722" i="4" s="1"/>
  <c r="C722" i="4"/>
  <c r="B722" i="4"/>
  <c r="F722" i="4" s="1"/>
  <c r="A722" i="4"/>
  <c r="E721" i="4"/>
  <c r="D721" i="4"/>
  <c r="C721" i="4"/>
  <c r="B721" i="4"/>
  <c r="A721" i="4"/>
  <c r="E720" i="4"/>
  <c r="D720" i="4"/>
  <c r="C720" i="4"/>
  <c r="B720" i="4"/>
  <c r="A720" i="4"/>
  <c r="E719" i="4"/>
  <c r="D719" i="4"/>
  <c r="G719" i="4" s="1"/>
  <c r="C719" i="4"/>
  <c r="B719" i="4"/>
  <c r="F719" i="4" s="1"/>
  <c r="A719" i="4"/>
  <c r="R718" i="4"/>
  <c r="S718" i="4" s="1"/>
  <c r="E718" i="4"/>
  <c r="D718" i="4"/>
  <c r="G718" i="4" s="1"/>
  <c r="C718" i="4"/>
  <c r="B718" i="4"/>
  <c r="F718" i="4" s="1"/>
  <c r="A718" i="4"/>
  <c r="E717" i="4"/>
  <c r="D717" i="4"/>
  <c r="G717" i="4" s="1"/>
  <c r="C717" i="4"/>
  <c r="B717" i="4"/>
  <c r="F717" i="4" s="1"/>
  <c r="A717" i="4"/>
  <c r="E716" i="4"/>
  <c r="D716" i="4"/>
  <c r="G716" i="4" s="1"/>
  <c r="C716" i="4"/>
  <c r="B716" i="4"/>
  <c r="A716" i="4"/>
  <c r="E715" i="4"/>
  <c r="D715" i="4"/>
  <c r="G715" i="4" s="1"/>
  <c r="C715" i="4"/>
  <c r="B715" i="4"/>
  <c r="A715" i="4"/>
  <c r="E714" i="4"/>
  <c r="D714" i="4"/>
  <c r="C714" i="4"/>
  <c r="B714" i="4"/>
  <c r="A714" i="4"/>
  <c r="R713" i="4"/>
  <c r="S713" i="4" s="1"/>
  <c r="E713" i="4"/>
  <c r="D713" i="4"/>
  <c r="C713" i="4"/>
  <c r="B713" i="4"/>
  <c r="A713" i="4"/>
  <c r="E712" i="4"/>
  <c r="D712" i="4"/>
  <c r="G712" i="4" s="1"/>
  <c r="C712" i="4"/>
  <c r="B712" i="4"/>
  <c r="F712" i="4" s="1"/>
  <c r="A712" i="4"/>
  <c r="E711" i="4"/>
  <c r="D711" i="4"/>
  <c r="G711" i="4" s="1"/>
  <c r="C711" i="4"/>
  <c r="B711" i="4"/>
  <c r="F711" i="4" s="1"/>
  <c r="A711" i="4"/>
  <c r="E710" i="4"/>
  <c r="D710" i="4"/>
  <c r="G710" i="4" s="1"/>
  <c r="C710" i="4"/>
  <c r="B710" i="4"/>
  <c r="F710" i="4" s="1"/>
  <c r="A710" i="4"/>
  <c r="E709" i="4"/>
  <c r="D709" i="4"/>
  <c r="C709" i="4"/>
  <c r="B709" i="4"/>
  <c r="F709" i="4" s="1"/>
  <c r="A709" i="4"/>
  <c r="E708" i="4"/>
  <c r="D708" i="4"/>
  <c r="G708" i="4" s="1"/>
  <c r="C708" i="4"/>
  <c r="B708" i="4"/>
  <c r="F708" i="4" s="1"/>
  <c r="A708" i="4"/>
  <c r="E707" i="4"/>
  <c r="D707" i="4"/>
  <c r="G707" i="4" s="1"/>
  <c r="C707" i="4"/>
  <c r="B707" i="4"/>
  <c r="F707" i="4" s="1"/>
  <c r="A707" i="4"/>
  <c r="E706" i="4"/>
  <c r="D706" i="4"/>
  <c r="C706" i="4"/>
  <c r="B706" i="4"/>
  <c r="R706" i="4" s="1"/>
  <c r="S706" i="4" s="1"/>
  <c r="A706" i="4"/>
  <c r="E705" i="4"/>
  <c r="D705" i="4"/>
  <c r="C705" i="4"/>
  <c r="B705" i="4"/>
  <c r="F705" i="4" s="1"/>
  <c r="A705" i="4"/>
  <c r="E704" i="4"/>
  <c r="D704" i="4"/>
  <c r="G704" i="4" s="1"/>
  <c r="C704" i="4"/>
  <c r="B704" i="4"/>
  <c r="F704" i="4" s="1"/>
  <c r="A704" i="4"/>
  <c r="E703" i="4"/>
  <c r="D703" i="4"/>
  <c r="C703" i="4"/>
  <c r="B703" i="4"/>
  <c r="R703" i="4" s="1"/>
  <c r="S703" i="4" s="1"/>
  <c r="A703" i="4"/>
  <c r="R702" i="4"/>
  <c r="S702" i="4" s="1"/>
  <c r="E702" i="4"/>
  <c r="D702" i="4"/>
  <c r="G702" i="4" s="1"/>
  <c r="C702" i="4"/>
  <c r="B702" i="4"/>
  <c r="F702" i="4" s="1"/>
  <c r="A702" i="4"/>
  <c r="E701" i="4"/>
  <c r="D701" i="4"/>
  <c r="C701" i="4"/>
  <c r="B701" i="4"/>
  <c r="A701" i="4"/>
  <c r="N700" i="4"/>
  <c r="E700" i="4"/>
  <c r="D700" i="4"/>
  <c r="C700" i="4"/>
  <c r="B700" i="4"/>
  <c r="A700" i="4"/>
  <c r="N699" i="4"/>
  <c r="E699" i="4"/>
  <c r="D699" i="4"/>
  <c r="G699" i="4" s="1"/>
  <c r="C699" i="4"/>
  <c r="B699" i="4"/>
  <c r="A699" i="4"/>
  <c r="N698" i="4"/>
  <c r="E698" i="4"/>
  <c r="D698" i="4"/>
  <c r="C698" i="4"/>
  <c r="B698" i="4"/>
  <c r="R698" i="4" s="1"/>
  <c r="S698" i="4" s="1"/>
  <c r="A698" i="4"/>
  <c r="N697" i="4"/>
  <c r="E697" i="4"/>
  <c r="D697" i="4"/>
  <c r="C697" i="4"/>
  <c r="B697" i="4"/>
  <c r="R697" i="4" s="1"/>
  <c r="S697" i="4" s="1"/>
  <c r="A697" i="4"/>
  <c r="N696" i="4"/>
  <c r="E696" i="4"/>
  <c r="D696" i="4"/>
  <c r="G696" i="4" s="1"/>
  <c r="C696" i="4"/>
  <c r="B696" i="4"/>
  <c r="A696" i="4"/>
  <c r="N695" i="4"/>
  <c r="E695" i="4"/>
  <c r="D695" i="4"/>
  <c r="C695" i="4"/>
  <c r="B695" i="4"/>
  <c r="A695" i="4"/>
  <c r="R694" i="4"/>
  <c r="S694" i="4" s="1"/>
  <c r="N694" i="4"/>
  <c r="E694" i="4"/>
  <c r="D694" i="4"/>
  <c r="C694" i="4"/>
  <c r="B694" i="4"/>
  <c r="A694" i="4"/>
  <c r="N693" i="4"/>
  <c r="E693" i="4"/>
  <c r="D693" i="4"/>
  <c r="G693" i="4" s="1"/>
  <c r="C693" i="4"/>
  <c r="B693" i="4"/>
  <c r="A693" i="4"/>
  <c r="N692" i="4"/>
  <c r="E692" i="4"/>
  <c r="D692" i="4"/>
  <c r="G692" i="4" s="1"/>
  <c r="C692" i="4"/>
  <c r="B692" i="4"/>
  <c r="A692" i="4"/>
  <c r="N691" i="4"/>
  <c r="E691" i="4"/>
  <c r="D691" i="4"/>
  <c r="G691" i="4" s="1"/>
  <c r="C691" i="4"/>
  <c r="B691" i="4"/>
  <c r="A691" i="4"/>
  <c r="R690" i="4"/>
  <c r="S690" i="4" s="1"/>
  <c r="N690" i="4"/>
  <c r="E690" i="4"/>
  <c r="D690" i="4"/>
  <c r="C690" i="4"/>
  <c r="B690" i="4"/>
  <c r="F690" i="4" s="1"/>
  <c r="A690" i="4"/>
  <c r="N689" i="4"/>
  <c r="E689" i="4"/>
  <c r="D689" i="4"/>
  <c r="G689" i="4" s="1"/>
  <c r="C689" i="4"/>
  <c r="B689" i="4"/>
  <c r="A689" i="4"/>
  <c r="N688" i="4"/>
  <c r="E688" i="4"/>
  <c r="D688" i="4"/>
  <c r="G688" i="4" s="1"/>
  <c r="C688" i="4"/>
  <c r="B688" i="4"/>
  <c r="A688" i="4"/>
  <c r="N687" i="4"/>
  <c r="E687" i="4"/>
  <c r="D687" i="4"/>
  <c r="G687" i="4" s="1"/>
  <c r="C687" i="4"/>
  <c r="B687" i="4"/>
  <c r="A687" i="4"/>
  <c r="R686" i="4"/>
  <c r="S686" i="4" s="1"/>
  <c r="N686" i="4"/>
  <c r="E686" i="4"/>
  <c r="D686" i="4"/>
  <c r="C686" i="4"/>
  <c r="B686" i="4"/>
  <c r="F686" i="4" s="1"/>
  <c r="A686" i="4"/>
  <c r="N685" i="4"/>
  <c r="E685" i="4"/>
  <c r="D685" i="4"/>
  <c r="C685" i="4"/>
  <c r="B685" i="4"/>
  <c r="A685" i="4"/>
  <c r="N684" i="4"/>
  <c r="E684" i="4"/>
  <c r="D684" i="4"/>
  <c r="G684" i="4" s="1"/>
  <c r="C684" i="4"/>
  <c r="B684" i="4"/>
  <c r="A684" i="4"/>
  <c r="N683" i="4"/>
  <c r="E683" i="4"/>
  <c r="D683" i="4"/>
  <c r="G683" i="4" s="1"/>
  <c r="C683" i="4"/>
  <c r="B683" i="4"/>
  <c r="A683" i="4"/>
  <c r="N682" i="4"/>
  <c r="E682" i="4"/>
  <c r="D682" i="4"/>
  <c r="C682" i="4"/>
  <c r="B682" i="4"/>
  <c r="F682" i="4" s="1"/>
  <c r="A682" i="4"/>
  <c r="N681" i="4"/>
  <c r="E681" i="4"/>
  <c r="D681" i="4"/>
  <c r="C681" i="4"/>
  <c r="B681" i="4"/>
  <c r="A681" i="4"/>
  <c r="N680" i="4"/>
  <c r="E680" i="4"/>
  <c r="D680" i="4"/>
  <c r="G680" i="4" s="1"/>
  <c r="C680" i="4"/>
  <c r="B680" i="4"/>
  <c r="A680" i="4"/>
  <c r="N679" i="4"/>
  <c r="E679" i="4"/>
  <c r="D679" i="4"/>
  <c r="G679" i="4" s="1"/>
  <c r="C679" i="4"/>
  <c r="B679" i="4"/>
  <c r="A679" i="4"/>
  <c r="N678" i="4"/>
  <c r="E678" i="4"/>
  <c r="D678" i="4"/>
  <c r="C678" i="4"/>
  <c r="B678" i="4"/>
  <c r="F678" i="4" s="1"/>
  <c r="A678" i="4"/>
  <c r="N677" i="4"/>
  <c r="E677" i="4"/>
  <c r="D677" i="4"/>
  <c r="G677" i="4" s="1"/>
  <c r="C677" i="4"/>
  <c r="B677" i="4"/>
  <c r="F677" i="4" s="1"/>
  <c r="A677" i="4"/>
  <c r="R676" i="4"/>
  <c r="S676" i="4" s="1"/>
  <c r="N676" i="4"/>
  <c r="E676" i="4"/>
  <c r="D676" i="4"/>
  <c r="C676" i="4"/>
  <c r="B676" i="4"/>
  <c r="F676" i="4" s="1"/>
  <c r="A676" i="4"/>
  <c r="N675" i="4"/>
  <c r="E675" i="4"/>
  <c r="D675" i="4"/>
  <c r="C675" i="4"/>
  <c r="B675" i="4"/>
  <c r="A675" i="4"/>
  <c r="N674" i="4"/>
  <c r="E674" i="4"/>
  <c r="D674" i="4"/>
  <c r="G674" i="4" s="1"/>
  <c r="C674" i="4"/>
  <c r="B674" i="4"/>
  <c r="A674" i="4"/>
  <c r="N673" i="4"/>
  <c r="E673" i="4"/>
  <c r="D673" i="4"/>
  <c r="C673" i="4"/>
  <c r="B673" i="4"/>
  <c r="F673" i="4" s="1"/>
  <c r="A673" i="4"/>
  <c r="N672" i="4"/>
  <c r="E672" i="4"/>
  <c r="D672" i="4"/>
  <c r="G672" i="4" s="1"/>
  <c r="C672" i="4"/>
  <c r="B672" i="4"/>
  <c r="F672" i="4" s="1"/>
  <c r="A672" i="4"/>
  <c r="R671" i="4"/>
  <c r="S671" i="4" s="1"/>
  <c r="N671" i="4"/>
  <c r="E671" i="4"/>
  <c r="D671" i="4"/>
  <c r="C671" i="4"/>
  <c r="B671" i="4"/>
  <c r="F671" i="4" s="1"/>
  <c r="A671" i="4"/>
  <c r="N670" i="4"/>
  <c r="E670" i="4"/>
  <c r="D670" i="4"/>
  <c r="C670" i="4"/>
  <c r="B670" i="4"/>
  <c r="A670" i="4"/>
  <c r="N669" i="4"/>
  <c r="E669" i="4"/>
  <c r="D669" i="4"/>
  <c r="G669" i="4" s="1"/>
  <c r="C669" i="4"/>
  <c r="B669" i="4"/>
  <c r="A669" i="4"/>
  <c r="N668" i="4"/>
  <c r="E668" i="4"/>
  <c r="D668" i="4"/>
  <c r="C668" i="4"/>
  <c r="B668" i="4"/>
  <c r="F668" i="4" s="1"/>
  <c r="A668" i="4"/>
  <c r="N667" i="4"/>
  <c r="E667" i="4"/>
  <c r="D667" i="4"/>
  <c r="C667" i="4"/>
  <c r="B667" i="4"/>
  <c r="F667" i="4" s="1"/>
  <c r="A667" i="4"/>
  <c r="R666" i="4"/>
  <c r="S666" i="4" s="1"/>
  <c r="N666" i="4"/>
  <c r="E666" i="4"/>
  <c r="D666" i="4"/>
  <c r="C666" i="4"/>
  <c r="B666" i="4"/>
  <c r="A666" i="4"/>
  <c r="N665" i="4"/>
  <c r="E665" i="4"/>
  <c r="D665" i="4"/>
  <c r="C665" i="4"/>
  <c r="B665" i="4"/>
  <c r="A665" i="4"/>
  <c r="N664" i="4"/>
  <c r="E664" i="4"/>
  <c r="D664" i="4"/>
  <c r="G664" i="4" s="1"/>
  <c r="C664" i="4"/>
  <c r="B664" i="4"/>
  <c r="A664" i="4"/>
  <c r="N663" i="4"/>
  <c r="E663" i="4"/>
  <c r="D663" i="4"/>
  <c r="G663" i="4" s="1"/>
  <c r="C663" i="4"/>
  <c r="B663" i="4"/>
  <c r="F663" i="4" s="1"/>
  <c r="A663" i="4"/>
  <c r="N662" i="4"/>
  <c r="E662" i="4"/>
  <c r="D662" i="4"/>
  <c r="G662" i="4" s="1"/>
  <c r="C662" i="4"/>
  <c r="B662" i="4"/>
  <c r="F662" i="4" s="1"/>
  <c r="A662" i="4"/>
  <c r="N661" i="4"/>
  <c r="E661" i="4"/>
  <c r="D661" i="4"/>
  <c r="C661" i="4"/>
  <c r="B661" i="4"/>
  <c r="A661" i="4"/>
  <c r="N660" i="4"/>
  <c r="E660" i="4"/>
  <c r="D660" i="4"/>
  <c r="C660" i="4"/>
  <c r="B660" i="4"/>
  <c r="A660" i="4"/>
  <c r="N659" i="4"/>
  <c r="E659" i="4"/>
  <c r="D659" i="4"/>
  <c r="G659" i="4" s="1"/>
  <c r="C659" i="4"/>
  <c r="B659" i="4"/>
  <c r="F659" i="4" s="1"/>
  <c r="A659" i="4"/>
  <c r="N658" i="4"/>
  <c r="E658" i="4"/>
  <c r="D658" i="4"/>
  <c r="G658" i="4" s="1"/>
  <c r="C658" i="4"/>
  <c r="B658" i="4"/>
  <c r="F658" i="4" s="1"/>
  <c r="A658" i="4"/>
  <c r="N657" i="4"/>
  <c r="E657" i="4"/>
  <c r="D657" i="4"/>
  <c r="C657" i="4"/>
  <c r="B657" i="4"/>
  <c r="F657" i="4" s="1"/>
  <c r="A657" i="4"/>
  <c r="N656" i="4"/>
  <c r="E656" i="4"/>
  <c r="D656" i="4"/>
  <c r="G656" i="4" s="1"/>
  <c r="C656" i="4"/>
  <c r="B656" i="4"/>
  <c r="F656" i="4" s="1"/>
  <c r="A656" i="4"/>
  <c r="R655" i="4"/>
  <c r="S655" i="4" s="1"/>
  <c r="N655" i="4"/>
  <c r="E655" i="4"/>
  <c r="D655" i="4"/>
  <c r="C655" i="4"/>
  <c r="B655" i="4"/>
  <c r="A655" i="4"/>
  <c r="N654" i="4"/>
  <c r="E654" i="4"/>
  <c r="D654" i="4"/>
  <c r="G654" i="4" s="1"/>
  <c r="C654" i="4"/>
  <c r="B654" i="4"/>
  <c r="A654" i="4"/>
  <c r="N653" i="4"/>
  <c r="E653" i="4"/>
  <c r="D653" i="4"/>
  <c r="G653" i="4" s="1"/>
  <c r="C653" i="4"/>
  <c r="B653" i="4"/>
  <c r="A653" i="4"/>
  <c r="N652" i="4"/>
  <c r="E652" i="4"/>
  <c r="D652" i="4"/>
  <c r="C652" i="4"/>
  <c r="B652" i="4"/>
  <c r="A652" i="4"/>
  <c r="N651" i="4"/>
  <c r="E651" i="4"/>
  <c r="D651" i="4"/>
  <c r="C651" i="4"/>
  <c r="B651" i="4"/>
  <c r="A651" i="4"/>
  <c r="N650" i="4"/>
  <c r="E650" i="4"/>
  <c r="D650" i="4"/>
  <c r="G650" i="4" s="1"/>
  <c r="C650" i="4"/>
  <c r="B650" i="4"/>
  <c r="A650" i="4"/>
  <c r="N649" i="4"/>
  <c r="E649" i="4"/>
  <c r="D649" i="4"/>
  <c r="C649" i="4"/>
  <c r="B649" i="4"/>
  <c r="F649" i="4" s="1"/>
  <c r="A649" i="4"/>
  <c r="N648" i="4"/>
  <c r="E648" i="4"/>
  <c r="D648" i="4"/>
  <c r="G648" i="4" s="1"/>
  <c r="C648" i="4"/>
  <c r="B648" i="4"/>
  <c r="F648" i="4" s="1"/>
  <c r="A648" i="4"/>
  <c r="R647" i="4"/>
  <c r="S647" i="4" s="1"/>
  <c r="N647" i="4"/>
  <c r="E647" i="4"/>
  <c r="D647" i="4"/>
  <c r="C647" i="4"/>
  <c r="B647" i="4"/>
  <c r="F647" i="4" s="1"/>
  <c r="A647" i="4"/>
  <c r="N646" i="4"/>
  <c r="E646" i="4"/>
  <c r="D646" i="4"/>
  <c r="C646" i="4"/>
  <c r="B646" i="4"/>
  <c r="A646" i="4"/>
  <c r="N645" i="4"/>
  <c r="E645" i="4"/>
  <c r="D645" i="4"/>
  <c r="G645" i="4" s="1"/>
  <c r="C645" i="4"/>
  <c r="B645" i="4"/>
  <c r="A645" i="4"/>
  <c r="N644" i="4"/>
  <c r="E644" i="4"/>
  <c r="D644" i="4"/>
  <c r="G644" i="4" s="1"/>
  <c r="C644" i="4"/>
  <c r="B644" i="4"/>
  <c r="A644" i="4"/>
  <c r="N643" i="4"/>
  <c r="E643" i="4"/>
  <c r="D643" i="4"/>
  <c r="C643" i="4"/>
  <c r="B643" i="4"/>
  <c r="F643" i="4" s="1"/>
  <c r="A643" i="4"/>
  <c r="R642" i="4"/>
  <c r="S642" i="4" s="1"/>
  <c r="N642" i="4"/>
  <c r="E642" i="4"/>
  <c r="D642" i="4"/>
  <c r="C642" i="4"/>
  <c r="B642" i="4"/>
  <c r="A642" i="4"/>
  <c r="N641" i="4"/>
  <c r="E641" i="4"/>
  <c r="D641" i="4"/>
  <c r="C641" i="4"/>
  <c r="B641" i="4"/>
  <c r="A641" i="4"/>
  <c r="N640" i="4"/>
  <c r="E640" i="4"/>
  <c r="D640" i="4"/>
  <c r="G640" i="4" s="1"/>
  <c r="C640" i="4"/>
  <c r="B640" i="4"/>
  <c r="F640" i="4" s="1"/>
  <c r="A640" i="4"/>
  <c r="N639" i="4"/>
  <c r="E639" i="4"/>
  <c r="D639" i="4"/>
  <c r="G639" i="4" s="1"/>
  <c r="C639" i="4"/>
  <c r="B639" i="4"/>
  <c r="F639" i="4" s="1"/>
  <c r="A639" i="4"/>
  <c r="N638" i="4"/>
  <c r="E638" i="4"/>
  <c r="D638" i="4"/>
  <c r="C638" i="4"/>
  <c r="B638" i="4"/>
  <c r="F638" i="4" s="1"/>
  <c r="A638" i="4"/>
  <c r="N637" i="4"/>
  <c r="E637" i="4"/>
  <c r="D637" i="4"/>
  <c r="C637" i="4"/>
  <c r="B637" i="4"/>
  <c r="A637" i="4"/>
  <c r="N636" i="4"/>
  <c r="E636" i="4"/>
  <c r="D636" i="4"/>
  <c r="G636" i="4" s="1"/>
  <c r="C636" i="4"/>
  <c r="B636" i="4"/>
  <c r="A636" i="4"/>
  <c r="N635" i="4"/>
  <c r="E635" i="4"/>
  <c r="D635" i="4"/>
  <c r="G635" i="4" s="1"/>
  <c r="C635" i="4"/>
  <c r="B635" i="4"/>
  <c r="F635" i="4" s="1"/>
  <c r="A635" i="4"/>
  <c r="N634" i="4"/>
  <c r="E634" i="4"/>
  <c r="D634" i="4"/>
  <c r="G634" i="4" s="1"/>
  <c r="C634" i="4"/>
  <c r="B634" i="4"/>
  <c r="F634" i="4" s="1"/>
  <c r="A634" i="4"/>
  <c r="N633" i="4"/>
  <c r="E633" i="4"/>
  <c r="D633" i="4"/>
  <c r="C633" i="4"/>
  <c r="B633" i="4"/>
  <c r="A633" i="4"/>
  <c r="N632" i="4"/>
  <c r="E632" i="4"/>
  <c r="D632" i="4"/>
  <c r="G632" i="4" s="1"/>
  <c r="C632" i="4"/>
  <c r="B632" i="4"/>
  <c r="A632" i="4"/>
  <c r="N631" i="4"/>
  <c r="E631" i="4"/>
  <c r="D631" i="4"/>
  <c r="G631" i="4" s="1"/>
  <c r="C631" i="4"/>
  <c r="B631" i="4"/>
  <c r="R631" i="4" s="1"/>
  <c r="S631" i="4" s="1"/>
  <c r="A631" i="4"/>
  <c r="N630" i="4"/>
  <c r="E630" i="4"/>
  <c r="D630" i="4"/>
  <c r="G630" i="4" s="1"/>
  <c r="C630" i="4"/>
  <c r="B630" i="4"/>
  <c r="F630" i="4" s="1"/>
  <c r="A630" i="4"/>
  <c r="N629" i="4"/>
  <c r="E629" i="4"/>
  <c r="D629" i="4"/>
  <c r="C629" i="4"/>
  <c r="B629" i="4"/>
  <c r="A629" i="4"/>
  <c r="N628" i="4"/>
  <c r="E628" i="4"/>
  <c r="D628" i="4"/>
  <c r="C628" i="4"/>
  <c r="B628" i="4"/>
  <c r="A628" i="4"/>
  <c r="N627" i="4"/>
  <c r="E627" i="4"/>
  <c r="D627" i="4"/>
  <c r="G627" i="4" s="1"/>
  <c r="C627" i="4"/>
  <c r="B627" i="4"/>
  <c r="A627" i="4"/>
  <c r="N626" i="4"/>
  <c r="E626" i="4"/>
  <c r="D626" i="4"/>
  <c r="G626" i="4" s="1"/>
  <c r="C626" i="4"/>
  <c r="B626" i="4"/>
  <c r="F626" i="4" s="1"/>
  <c r="A626" i="4"/>
  <c r="N625" i="4"/>
  <c r="E625" i="4"/>
  <c r="D625" i="4"/>
  <c r="C625" i="4"/>
  <c r="B625" i="4"/>
  <c r="F625" i="4" s="1"/>
  <c r="A625" i="4"/>
  <c r="N624" i="4"/>
  <c r="E624" i="4"/>
  <c r="D624" i="4"/>
  <c r="G624" i="4" s="1"/>
  <c r="C624" i="4"/>
  <c r="B624" i="4"/>
  <c r="F624" i="4" s="1"/>
  <c r="A624" i="4"/>
  <c r="R623" i="4"/>
  <c r="S623" i="4" s="1"/>
  <c r="N623" i="4"/>
  <c r="E623" i="4"/>
  <c r="D623" i="4"/>
  <c r="C623" i="4"/>
  <c r="B623" i="4"/>
  <c r="A623" i="4"/>
  <c r="N622" i="4"/>
  <c r="E622" i="4"/>
  <c r="D622" i="4"/>
  <c r="G622" i="4" s="1"/>
  <c r="C622" i="4"/>
  <c r="B622" i="4"/>
  <c r="A622" i="4"/>
  <c r="N621" i="4"/>
  <c r="E621" i="4"/>
  <c r="D621" i="4"/>
  <c r="G621" i="4" s="1"/>
  <c r="C621" i="4"/>
  <c r="B621" i="4"/>
  <c r="A621" i="4"/>
  <c r="N620" i="4"/>
  <c r="E620" i="4"/>
  <c r="D620" i="4"/>
  <c r="G620" i="4" s="1"/>
  <c r="C620" i="4"/>
  <c r="B620" i="4"/>
  <c r="A620" i="4"/>
  <c r="N619" i="4"/>
  <c r="E619" i="4"/>
  <c r="D619" i="4"/>
  <c r="C619" i="4"/>
  <c r="B619" i="4"/>
  <c r="A619" i="4"/>
  <c r="N618" i="4"/>
  <c r="E618" i="4"/>
  <c r="D618" i="4"/>
  <c r="G618" i="4" s="1"/>
  <c r="C618" i="4"/>
  <c r="B618" i="4"/>
  <c r="A618" i="4"/>
  <c r="N617" i="4"/>
  <c r="E617" i="4"/>
  <c r="D617" i="4"/>
  <c r="C617" i="4"/>
  <c r="B617" i="4"/>
  <c r="F617" i="4" s="1"/>
  <c r="A617" i="4"/>
  <c r="N616" i="4"/>
  <c r="E616" i="4"/>
  <c r="D616" i="4"/>
  <c r="C616" i="4"/>
  <c r="B616" i="4"/>
  <c r="F616" i="4" s="1"/>
  <c r="A616" i="4"/>
  <c r="R615" i="4"/>
  <c r="S615" i="4" s="1"/>
  <c r="N615" i="4"/>
  <c r="E615" i="4"/>
  <c r="D615" i="4"/>
  <c r="G615" i="4" s="1"/>
  <c r="C615" i="4"/>
  <c r="B615" i="4"/>
  <c r="F615" i="4" s="1"/>
  <c r="A615" i="4"/>
  <c r="N614" i="4"/>
  <c r="E614" i="4"/>
  <c r="D614" i="4"/>
  <c r="C614" i="4"/>
  <c r="B614" i="4"/>
  <c r="A614" i="4"/>
  <c r="N613" i="4"/>
  <c r="E613" i="4"/>
  <c r="D613" i="4"/>
  <c r="G613" i="4" s="1"/>
  <c r="C613" i="4"/>
  <c r="B613" i="4"/>
  <c r="A613" i="4"/>
  <c r="N612" i="4"/>
  <c r="E612" i="4"/>
  <c r="D612" i="4"/>
  <c r="G612" i="4" s="1"/>
  <c r="C612" i="4"/>
  <c r="B612" i="4"/>
  <c r="A612" i="4"/>
  <c r="N611" i="4"/>
  <c r="E611" i="4"/>
  <c r="D611" i="4"/>
  <c r="G611" i="4" s="1"/>
  <c r="C611" i="4"/>
  <c r="B611" i="4"/>
  <c r="F611" i="4" s="1"/>
  <c r="A611" i="4"/>
  <c r="R610" i="4"/>
  <c r="S610" i="4" s="1"/>
  <c r="N610" i="4"/>
  <c r="E610" i="4"/>
  <c r="D610" i="4"/>
  <c r="C610" i="4"/>
  <c r="B610" i="4"/>
  <c r="A610" i="4"/>
  <c r="N609" i="4"/>
  <c r="E609" i="4"/>
  <c r="D609" i="4"/>
  <c r="C609" i="4"/>
  <c r="B609" i="4"/>
  <c r="A609" i="4"/>
  <c r="N608" i="4"/>
  <c r="E608" i="4"/>
  <c r="D608" i="4"/>
  <c r="G608" i="4" s="1"/>
  <c r="C608" i="4"/>
  <c r="B608" i="4"/>
  <c r="A608" i="4"/>
  <c r="N607" i="4"/>
  <c r="E607" i="4"/>
  <c r="D607" i="4"/>
  <c r="G607" i="4" s="1"/>
  <c r="C607" i="4"/>
  <c r="B607" i="4"/>
  <c r="F607" i="4" s="1"/>
  <c r="A607" i="4"/>
  <c r="N606" i="4"/>
  <c r="E606" i="4"/>
  <c r="D606" i="4"/>
  <c r="G606" i="4" s="1"/>
  <c r="C606" i="4"/>
  <c r="B606" i="4"/>
  <c r="F606" i="4" s="1"/>
  <c r="A606" i="4"/>
  <c r="N605" i="4"/>
  <c r="E605" i="4"/>
  <c r="D605" i="4"/>
  <c r="C605" i="4"/>
  <c r="B605" i="4"/>
  <c r="A605" i="4"/>
  <c r="N604" i="4"/>
  <c r="E604" i="4"/>
  <c r="D604" i="4"/>
  <c r="G604" i="4" s="1"/>
  <c r="C604" i="4"/>
  <c r="B604" i="4"/>
  <c r="A604" i="4"/>
  <c r="N603" i="4"/>
  <c r="E603" i="4"/>
  <c r="D603" i="4"/>
  <c r="G603" i="4" s="1"/>
  <c r="C603" i="4"/>
  <c r="B603" i="4"/>
  <c r="F603" i="4" s="1"/>
  <c r="A603" i="4"/>
  <c r="N602" i="4"/>
  <c r="E602" i="4"/>
  <c r="D602" i="4"/>
  <c r="G602" i="4" s="1"/>
  <c r="C602" i="4"/>
  <c r="B602" i="4"/>
  <c r="F602" i="4" s="1"/>
  <c r="A602" i="4"/>
  <c r="N601" i="4"/>
  <c r="E601" i="4"/>
  <c r="D601" i="4"/>
  <c r="G601" i="4" s="1"/>
  <c r="C601" i="4"/>
  <c r="B601" i="4"/>
  <c r="A601" i="4"/>
  <c r="N600" i="4"/>
  <c r="E600" i="4"/>
  <c r="D600" i="4"/>
  <c r="G600" i="4" s="1"/>
  <c r="C600" i="4"/>
  <c r="B600" i="4"/>
  <c r="F600" i="4" s="1"/>
  <c r="A600" i="4"/>
  <c r="R599" i="4"/>
  <c r="S599" i="4" s="1"/>
  <c r="N599" i="4"/>
  <c r="E599" i="4"/>
  <c r="D599" i="4"/>
  <c r="C599" i="4"/>
  <c r="B599" i="4"/>
  <c r="A599" i="4"/>
  <c r="N598" i="4"/>
  <c r="E598" i="4"/>
  <c r="D598" i="4"/>
  <c r="G598" i="4" s="1"/>
  <c r="C598" i="4"/>
  <c r="B598" i="4"/>
  <c r="A598" i="4"/>
  <c r="N597" i="4"/>
  <c r="E597" i="4"/>
  <c r="D597" i="4"/>
  <c r="G597" i="4" s="1"/>
  <c r="C597" i="4"/>
  <c r="B597" i="4"/>
  <c r="A597" i="4"/>
  <c r="N596" i="4"/>
  <c r="E596" i="4"/>
  <c r="D596" i="4"/>
  <c r="G596" i="4" s="1"/>
  <c r="C596" i="4"/>
  <c r="B596" i="4"/>
  <c r="A596" i="4"/>
  <c r="N595" i="4"/>
  <c r="E595" i="4"/>
  <c r="D595" i="4"/>
  <c r="C595" i="4"/>
  <c r="B595" i="4"/>
  <c r="A595" i="4"/>
  <c r="N594" i="4"/>
  <c r="E594" i="4"/>
  <c r="D594" i="4"/>
  <c r="G594" i="4" s="1"/>
  <c r="C594" i="4"/>
  <c r="B594" i="4"/>
  <c r="A594" i="4"/>
  <c r="N593" i="4"/>
  <c r="E593" i="4"/>
  <c r="D593" i="4"/>
  <c r="G593" i="4" s="1"/>
  <c r="C593" i="4"/>
  <c r="B593" i="4"/>
  <c r="A593" i="4"/>
  <c r="N592" i="4"/>
  <c r="E592" i="4"/>
  <c r="D592" i="4"/>
  <c r="G592" i="4" s="1"/>
  <c r="C592" i="4"/>
  <c r="B592" i="4"/>
  <c r="F592" i="4" s="1"/>
  <c r="A592" i="4"/>
  <c r="N591" i="4"/>
  <c r="E591" i="4"/>
  <c r="D591" i="4"/>
  <c r="G591" i="4" s="1"/>
  <c r="C591" i="4"/>
  <c r="B591" i="4"/>
  <c r="A591" i="4"/>
  <c r="N590" i="4"/>
  <c r="E590" i="4"/>
  <c r="D590" i="4"/>
  <c r="G590" i="4" s="1"/>
  <c r="C590" i="4"/>
  <c r="B590" i="4"/>
  <c r="F590" i="4" s="1"/>
  <c r="A590" i="4"/>
  <c r="N589" i="4"/>
  <c r="E589" i="4"/>
  <c r="D589" i="4"/>
  <c r="G589" i="4" s="1"/>
  <c r="C589" i="4"/>
  <c r="B589" i="4"/>
  <c r="A589" i="4"/>
  <c r="N588" i="4"/>
  <c r="E588" i="4"/>
  <c r="D588" i="4"/>
  <c r="G588" i="4" s="1"/>
  <c r="C588" i="4"/>
  <c r="B588" i="4"/>
  <c r="A588" i="4"/>
  <c r="N587" i="4"/>
  <c r="E587" i="4"/>
  <c r="D587" i="4"/>
  <c r="G587" i="4" s="1"/>
  <c r="C587" i="4"/>
  <c r="B587" i="4"/>
  <c r="A587" i="4"/>
  <c r="R586" i="4"/>
  <c r="S586" i="4" s="1"/>
  <c r="N586" i="4"/>
  <c r="E586" i="4"/>
  <c r="D586" i="4"/>
  <c r="C586" i="4"/>
  <c r="B586" i="4"/>
  <c r="F586" i="4" s="1"/>
  <c r="A586" i="4"/>
  <c r="R585" i="4"/>
  <c r="S585" i="4" s="1"/>
  <c r="N585" i="4"/>
  <c r="E585" i="4"/>
  <c r="D585" i="4"/>
  <c r="C585" i="4"/>
  <c r="B585" i="4"/>
  <c r="F585" i="4" s="1"/>
  <c r="A585" i="4"/>
  <c r="N584" i="4"/>
  <c r="E584" i="4"/>
  <c r="D584" i="4"/>
  <c r="C584" i="4"/>
  <c r="B584" i="4"/>
  <c r="A584" i="4"/>
  <c r="N583" i="4"/>
  <c r="E583" i="4"/>
  <c r="D583" i="4"/>
  <c r="G583" i="4" s="1"/>
  <c r="C583" i="4"/>
  <c r="B583" i="4"/>
  <c r="A583" i="4"/>
  <c r="N582" i="4"/>
  <c r="E582" i="4"/>
  <c r="D582" i="4"/>
  <c r="G582" i="4" s="1"/>
  <c r="C582" i="4"/>
  <c r="B582" i="4"/>
  <c r="A582" i="4"/>
  <c r="N581" i="4"/>
  <c r="E581" i="4"/>
  <c r="D581" i="4"/>
  <c r="C581" i="4"/>
  <c r="B581" i="4"/>
  <c r="F581" i="4" s="1"/>
  <c r="A581" i="4"/>
  <c r="N580" i="4"/>
  <c r="E580" i="4"/>
  <c r="D580" i="4"/>
  <c r="C580" i="4"/>
  <c r="B580" i="4"/>
  <c r="A580" i="4"/>
  <c r="N579" i="4"/>
  <c r="E579" i="4"/>
  <c r="D579" i="4"/>
  <c r="G579" i="4" s="1"/>
  <c r="C579" i="4"/>
  <c r="B579" i="4"/>
  <c r="A579" i="4"/>
  <c r="N578" i="4"/>
  <c r="E578" i="4"/>
  <c r="D578" i="4"/>
  <c r="G578" i="4" s="1"/>
  <c r="C578" i="4"/>
  <c r="B578" i="4"/>
  <c r="F578" i="4" s="1"/>
  <c r="A578" i="4"/>
  <c r="N577" i="4"/>
  <c r="E577" i="4"/>
  <c r="D577" i="4"/>
  <c r="G577" i="4" s="1"/>
  <c r="C577" i="4"/>
  <c r="B577" i="4"/>
  <c r="A577" i="4"/>
  <c r="R576" i="4"/>
  <c r="S576" i="4" s="1"/>
  <c r="N576" i="4"/>
  <c r="E576" i="4"/>
  <c r="D576" i="4"/>
  <c r="C576" i="4"/>
  <c r="B576" i="4"/>
  <c r="A576" i="4"/>
  <c r="N575" i="4"/>
  <c r="E575" i="4"/>
  <c r="D575" i="4"/>
  <c r="G575" i="4" s="1"/>
  <c r="C575" i="4"/>
  <c r="B575" i="4"/>
  <c r="A575" i="4"/>
  <c r="N574" i="4"/>
  <c r="E574" i="4"/>
  <c r="D574" i="4"/>
  <c r="G574" i="4" s="1"/>
  <c r="C574" i="4"/>
  <c r="B574" i="4"/>
  <c r="R574" i="4" s="1"/>
  <c r="S574" i="4" s="1"/>
  <c r="A574" i="4"/>
  <c r="N573" i="4"/>
  <c r="E573" i="4"/>
  <c r="D573" i="4"/>
  <c r="G573" i="4" s="1"/>
  <c r="C573" i="4"/>
  <c r="B573" i="4"/>
  <c r="R573" i="4" s="1"/>
  <c r="S573" i="4" s="1"/>
  <c r="A573" i="4"/>
  <c r="N572" i="4"/>
  <c r="E572" i="4"/>
  <c r="D572" i="4"/>
  <c r="G572" i="4" s="1"/>
  <c r="C572" i="4"/>
  <c r="B572" i="4"/>
  <c r="F572" i="4" s="1"/>
  <c r="A572" i="4"/>
  <c r="N571" i="4"/>
  <c r="E571" i="4"/>
  <c r="D571" i="4"/>
  <c r="C571" i="4"/>
  <c r="B571" i="4"/>
  <c r="F571" i="4" s="1"/>
  <c r="A571" i="4"/>
  <c r="N570" i="4"/>
  <c r="E570" i="4"/>
  <c r="D570" i="4"/>
  <c r="C570" i="4"/>
  <c r="B570" i="4"/>
  <c r="F570" i="4" s="1"/>
  <c r="A570" i="4"/>
  <c r="N569" i="4"/>
  <c r="E569" i="4"/>
  <c r="D569" i="4"/>
  <c r="G569" i="4" s="1"/>
  <c r="C569" i="4"/>
  <c r="B569" i="4"/>
  <c r="A569" i="4"/>
  <c r="N568" i="4"/>
  <c r="E568" i="4"/>
  <c r="D568" i="4"/>
  <c r="G568" i="4" s="1"/>
  <c r="C568" i="4"/>
  <c r="B568" i="4"/>
  <c r="R568" i="4" s="1"/>
  <c r="S568" i="4" s="1"/>
  <c r="A568" i="4"/>
  <c r="N567" i="4"/>
  <c r="E567" i="4"/>
  <c r="D567" i="4"/>
  <c r="G567" i="4" s="1"/>
  <c r="C567" i="4"/>
  <c r="B567" i="4"/>
  <c r="A567" i="4"/>
  <c r="N566" i="4"/>
  <c r="E566" i="4"/>
  <c r="D566" i="4"/>
  <c r="C566" i="4"/>
  <c r="B566" i="4"/>
  <c r="F566" i="4" s="1"/>
  <c r="A566" i="4"/>
  <c r="N565" i="4"/>
  <c r="E565" i="4"/>
  <c r="D565" i="4"/>
  <c r="C565" i="4"/>
  <c r="B565" i="4"/>
  <c r="F565" i="4" s="1"/>
  <c r="A565" i="4"/>
  <c r="N564" i="4"/>
  <c r="E564" i="4"/>
  <c r="D564" i="4"/>
  <c r="G564" i="4" s="1"/>
  <c r="C564" i="4"/>
  <c r="B564" i="4"/>
  <c r="F564" i="4" s="1"/>
  <c r="A564" i="4"/>
  <c r="R563" i="4"/>
  <c r="S563" i="4" s="1"/>
  <c r="N563" i="4"/>
  <c r="E563" i="4"/>
  <c r="D563" i="4"/>
  <c r="C563" i="4"/>
  <c r="B563" i="4"/>
  <c r="A563" i="4"/>
  <c r="N562" i="4"/>
  <c r="E562" i="4"/>
  <c r="D562" i="4"/>
  <c r="G562" i="4" s="1"/>
  <c r="C562" i="4"/>
  <c r="B562" i="4"/>
  <c r="A562" i="4"/>
  <c r="N561" i="4"/>
  <c r="E561" i="4"/>
  <c r="D561" i="4"/>
  <c r="G561" i="4" s="1"/>
  <c r="C561" i="4"/>
  <c r="B561" i="4"/>
  <c r="A561" i="4"/>
  <c r="N560" i="4"/>
  <c r="E560" i="4"/>
  <c r="D560" i="4"/>
  <c r="C560" i="4"/>
  <c r="B560" i="4"/>
  <c r="F560" i="4" s="1"/>
  <c r="A560" i="4"/>
  <c r="N559" i="4"/>
  <c r="E559" i="4"/>
  <c r="D559" i="4"/>
  <c r="G559" i="4" s="1"/>
  <c r="C559" i="4"/>
  <c r="B559" i="4"/>
  <c r="A559" i="4"/>
  <c r="R558" i="4"/>
  <c r="S558" i="4" s="1"/>
  <c r="N558" i="4"/>
  <c r="E558" i="4"/>
  <c r="D558" i="4"/>
  <c r="C558" i="4"/>
  <c r="B558" i="4"/>
  <c r="A558" i="4"/>
  <c r="R557" i="4"/>
  <c r="S557" i="4" s="1"/>
  <c r="N557" i="4"/>
  <c r="E557" i="4"/>
  <c r="D557" i="4"/>
  <c r="C557" i="4"/>
  <c r="B557" i="4"/>
  <c r="A557" i="4"/>
  <c r="N556" i="4"/>
  <c r="E556" i="4"/>
  <c r="D556" i="4"/>
  <c r="G556" i="4" s="1"/>
  <c r="C556" i="4"/>
  <c r="B556" i="4"/>
  <c r="A556" i="4"/>
  <c r="N555" i="4"/>
  <c r="E555" i="4"/>
  <c r="D555" i="4"/>
  <c r="G555" i="4" s="1"/>
  <c r="C555" i="4"/>
  <c r="B555" i="4"/>
  <c r="F555" i="4" s="1"/>
  <c r="A555" i="4"/>
  <c r="N554" i="4"/>
  <c r="E554" i="4"/>
  <c r="D554" i="4"/>
  <c r="G554" i="4" s="1"/>
  <c r="C554" i="4"/>
  <c r="B554" i="4"/>
  <c r="F554" i="4" s="1"/>
  <c r="A554" i="4"/>
  <c r="N553" i="4"/>
  <c r="E553" i="4"/>
  <c r="D553" i="4"/>
  <c r="G553" i="4" s="1"/>
  <c r="C553" i="4"/>
  <c r="B553" i="4"/>
  <c r="A553" i="4"/>
  <c r="R552" i="4"/>
  <c r="S552" i="4" s="1"/>
  <c r="N552" i="4"/>
  <c r="E552" i="4"/>
  <c r="D552" i="4"/>
  <c r="C552" i="4"/>
  <c r="B552" i="4"/>
  <c r="A552" i="4"/>
  <c r="N551" i="4"/>
  <c r="E551" i="4"/>
  <c r="D551" i="4"/>
  <c r="G551" i="4" s="1"/>
  <c r="C551" i="4"/>
  <c r="B551" i="4"/>
  <c r="A551" i="4"/>
  <c r="N550" i="4"/>
  <c r="E550" i="4"/>
  <c r="D550" i="4"/>
  <c r="G550" i="4" s="1"/>
  <c r="C550" i="4"/>
  <c r="B550" i="4"/>
  <c r="F550" i="4" s="1"/>
  <c r="A550" i="4"/>
  <c r="N549" i="4"/>
  <c r="E549" i="4"/>
  <c r="D549" i="4"/>
  <c r="G549" i="4" s="1"/>
  <c r="C549" i="4"/>
  <c r="B549" i="4"/>
  <c r="F549" i="4" s="1"/>
  <c r="A549" i="4"/>
  <c r="N548" i="4"/>
  <c r="E548" i="4"/>
  <c r="D548" i="4"/>
  <c r="G548" i="4" s="1"/>
  <c r="C548" i="4"/>
  <c r="B548" i="4"/>
  <c r="F548" i="4" s="1"/>
  <c r="A548" i="4"/>
  <c r="R547" i="4"/>
  <c r="S547" i="4" s="1"/>
  <c r="N547" i="4"/>
  <c r="E547" i="4"/>
  <c r="D547" i="4"/>
  <c r="C547" i="4"/>
  <c r="B547" i="4"/>
  <c r="F547" i="4" s="1"/>
  <c r="A547" i="4"/>
  <c r="N546" i="4"/>
  <c r="E546" i="4"/>
  <c r="D546" i="4"/>
  <c r="C546" i="4"/>
  <c r="B546" i="4"/>
  <c r="A546" i="4"/>
  <c r="N545" i="4"/>
  <c r="E545" i="4"/>
  <c r="D545" i="4"/>
  <c r="G545" i="4" s="1"/>
  <c r="C545" i="4"/>
  <c r="B545" i="4"/>
  <c r="A545" i="4"/>
  <c r="N544" i="4"/>
  <c r="E544" i="4"/>
  <c r="D544" i="4"/>
  <c r="G544" i="4" s="1"/>
  <c r="C544" i="4"/>
  <c r="B544" i="4"/>
  <c r="F544" i="4" s="1"/>
  <c r="A544" i="4"/>
  <c r="N543" i="4"/>
  <c r="E543" i="4"/>
  <c r="D543" i="4"/>
  <c r="G543" i="4" s="1"/>
  <c r="C543" i="4"/>
  <c r="B543" i="4"/>
  <c r="A543" i="4"/>
  <c r="R542" i="4"/>
  <c r="S542" i="4" s="1"/>
  <c r="N542" i="4"/>
  <c r="E542" i="4"/>
  <c r="D542" i="4"/>
  <c r="G542" i="4" s="1"/>
  <c r="C542" i="4"/>
  <c r="B542" i="4"/>
  <c r="F542" i="4" s="1"/>
  <c r="A542" i="4"/>
  <c r="R541" i="4"/>
  <c r="S541" i="4" s="1"/>
  <c r="N541" i="4"/>
  <c r="E541" i="4"/>
  <c r="D541" i="4"/>
  <c r="G541" i="4" s="1"/>
  <c r="C541" i="4"/>
  <c r="B541" i="4"/>
  <c r="F541" i="4" s="1"/>
  <c r="A541" i="4"/>
  <c r="N540" i="4"/>
  <c r="E540" i="4"/>
  <c r="D540" i="4"/>
  <c r="C540" i="4"/>
  <c r="B540" i="4"/>
  <c r="A540" i="4"/>
  <c r="N539" i="4"/>
  <c r="E539" i="4"/>
  <c r="D539" i="4"/>
  <c r="G539" i="4" s="1"/>
  <c r="C539" i="4"/>
  <c r="B539" i="4"/>
  <c r="A539" i="4"/>
  <c r="N538" i="4"/>
  <c r="E538" i="4"/>
  <c r="D538" i="4"/>
  <c r="G538" i="4" s="1"/>
  <c r="C538" i="4"/>
  <c r="B538" i="4"/>
  <c r="F538" i="4" s="1"/>
  <c r="A538" i="4"/>
  <c r="N537" i="4"/>
  <c r="E537" i="4"/>
  <c r="D537" i="4"/>
  <c r="G537" i="4" s="1"/>
  <c r="C537" i="4"/>
  <c r="B537" i="4"/>
  <c r="A537" i="4"/>
  <c r="R536" i="4"/>
  <c r="S536" i="4" s="1"/>
  <c r="N536" i="4"/>
  <c r="E536" i="4"/>
  <c r="D536" i="4"/>
  <c r="C536" i="4"/>
  <c r="B536" i="4"/>
  <c r="F536" i="4" s="1"/>
  <c r="A536" i="4"/>
  <c r="N535" i="4"/>
  <c r="E535" i="4"/>
  <c r="D535" i="4"/>
  <c r="C535" i="4"/>
  <c r="B535" i="4"/>
  <c r="A535" i="4"/>
  <c r="N534" i="4"/>
  <c r="E534" i="4"/>
  <c r="D534" i="4"/>
  <c r="G534" i="4" s="1"/>
  <c r="C534" i="4"/>
  <c r="B534" i="4"/>
  <c r="A534" i="4"/>
  <c r="N533" i="4"/>
  <c r="E533" i="4"/>
  <c r="D533" i="4"/>
  <c r="G533" i="4" s="1"/>
  <c r="C533" i="4"/>
  <c r="B533" i="4"/>
  <c r="A533" i="4"/>
  <c r="N532" i="4"/>
  <c r="E532" i="4"/>
  <c r="D532" i="4"/>
  <c r="G532" i="4" s="1"/>
  <c r="C532" i="4"/>
  <c r="B532" i="4"/>
  <c r="F532" i="4" s="1"/>
  <c r="A532" i="4"/>
  <c r="N531" i="4"/>
  <c r="E531" i="4"/>
  <c r="D531" i="4"/>
  <c r="G531" i="4" s="1"/>
  <c r="C531" i="4"/>
  <c r="B531" i="4"/>
  <c r="F531" i="4" s="1"/>
  <c r="A531" i="4"/>
  <c r="N530" i="4"/>
  <c r="E530" i="4"/>
  <c r="D530" i="4"/>
  <c r="G530" i="4" s="1"/>
  <c r="C530" i="4"/>
  <c r="B530" i="4"/>
  <c r="F530" i="4" s="1"/>
  <c r="A530" i="4"/>
  <c r="N529" i="4"/>
  <c r="E529" i="4"/>
  <c r="D529" i="4"/>
  <c r="C529" i="4"/>
  <c r="B529" i="4"/>
  <c r="A529" i="4"/>
  <c r="N528" i="4"/>
  <c r="E528" i="4"/>
  <c r="D528" i="4"/>
  <c r="G528" i="4" s="1"/>
  <c r="C528" i="4"/>
  <c r="B528" i="4"/>
  <c r="A528" i="4"/>
  <c r="N527" i="4"/>
  <c r="E527" i="4"/>
  <c r="D527" i="4"/>
  <c r="G527" i="4" s="1"/>
  <c r="C527" i="4"/>
  <c r="B527" i="4"/>
  <c r="A527" i="4"/>
  <c r="N526" i="4"/>
  <c r="E526" i="4"/>
  <c r="D526" i="4"/>
  <c r="G526" i="4" s="1"/>
  <c r="C526" i="4"/>
  <c r="B526" i="4"/>
  <c r="F526" i="4" s="1"/>
  <c r="A526" i="4"/>
  <c r="N525" i="4"/>
  <c r="E525" i="4"/>
  <c r="D525" i="4"/>
  <c r="G525" i="4" s="1"/>
  <c r="C525" i="4"/>
  <c r="B525" i="4"/>
  <c r="F525" i="4" s="1"/>
  <c r="A525" i="4"/>
  <c r="N262" i="4" s="1"/>
  <c r="N524" i="4"/>
  <c r="E524" i="4"/>
  <c r="D524" i="4"/>
  <c r="G524" i="4" s="1"/>
  <c r="C524" i="4"/>
  <c r="B524" i="4"/>
  <c r="F524" i="4" s="1"/>
  <c r="A524" i="4"/>
  <c r="R523" i="4"/>
  <c r="S523" i="4" s="1"/>
  <c r="N523" i="4"/>
  <c r="E523" i="4"/>
  <c r="D523" i="4"/>
  <c r="C523" i="4"/>
  <c r="B523" i="4"/>
  <c r="A523" i="4"/>
  <c r="N522" i="4"/>
  <c r="E522" i="4"/>
  <c r="D522" i="4"/>
  <c r="G522" i="4" s="1"/>
  <c r="C522" i="4"/>
  <c r="B522" i="4"/>
  <c r="A522" i="4"/>
  <c r="N521" i="4"/>
  <c r="E521" i="4"/>
  <c r="D521" i="4"/>
  <c r="G521" i="4" s="1"/>
  <c r="C521" i="4"/>
  <c r="B521" i="4"/>
  <c r="A521" i="4"/>
  <c r="N520" i="4"/>
  <c r="E520" i="4"/>
  <c r="D520" i="4"/>
  <c r="G520" i="4" s="1"/>
  <c r="C520" i="4"/>
  <c r="B520" i="4"/>
  <c r="F520" i="4" s="1"/>
  <c r="A520" i="4"/>
  <c r="N519" i="4"/>
  <c r="E519" i="4"/>
  <c r="D519" i="4"/>
  <c r="G519" i="4" s="1"/>
  <c r="C519" i="4"/>
  <c r="B519" i="4"/>
  <c r="A519" i="4"/>
  <c r="R518" i="4"/>
  <c r="S518" i="4" s="1"/>
  <c r="N518" i="4"/>
  <c r="E518" i="4"/>
  <c r="D518" i="4"/>
  <c r="C518" i="4"/>
  <c r="B518" i="4"/>
  <c r="A518" i="4"/>
  <c r="R517" i="4"/>
  <c r="S517" i="4" s="1"/>
  <c r="N517" i="4"/>
  <c r="E517" i="4"/>
  <c r="D517" i="4"/>
  <c r="C517" i="4"/>
  <c r="B517" i="4"/>
  <c r="F517" i="4" s="1"/>
  <c r="A517" i="4"/>
  <c r="N516" i="4"/>
  <c r="E516" i="4"/>
  <c r="D516" i="4"/>
  <c r="G516" i="4" s="1"/>
  <c r="C516" i="4"/>
  <c r="B516" i="4"/>
  <c r="A516" i="4"/>
  <c r="N515" i="4"/>
  <c r="E515" i="4"/>
  <c r="D515" i="4"/>
  <c r="G515" i="4" s="1"/>
  <c r="C515" i="4"/>
  <c r="B515" i="4"/>
  <c r="R515" i="4" s="1"/>
  <c r="S515" i="4" s="1"/>
  <c r="A515" i="4"/>
  <c r="N514" i="4"/>
  <c r="E514" i="4"/>
  <c r="D514" i="4"/>
  <c r="G514" i="4" s="1"/>
  <c r="C514" i="4"/>
  <c r="B514" i="4"/>
  <c r="F514" i="4" s="1"/>
  <c r="A514" i="4"/>
  <c r="N513" i="4"/>
  <c r="E513" i="4"/>
  <c r="D513" i="4"/>
  <c r="G513" i="4" s="1"/>
  <c r="C513" i="4"/>
  <c r="B513" i="4"/>
  <c r="A513" i="4"/>
  <c r="R512" i="4"/>
  <c r="S512" i="4" s="1"/>
  <c r="N512" i="4"/>
  <c r="E512" i="4"/>
  <c r="D512" i="4"/>
  <c r="C512" i="4"/>
  <c r="B512" i="4"/>
  <c r="A512" i="4"/>
  <c r="N511" i="4"/>
  <c r="E511" i="4"/>
  <c r="D511" i="4"/>
  <c r="G511" i="4" s="1"/>
  <c r="C511" i="4"/>
  <c r="B511" i="4"/>
  <c r="A511" i="4"/>
  <c r="N510" i="4"/>
  <c r="E510" i="4"/>
  <c r="D510" i="4"/>
  <c r="G510" i="4" s="1"/>
  <c r="C510" i="4"/>
  <c r="B510" i="4"/>
  <c r="R510" i="4" s="1"/>
  <c r="S510" i="4" s="1"/>
  <c r="A510" i="4"/>
  <c r="N509" i="4"/>
  <c r="E509" i="4"/>
  <c r="D509" i="4"/>
  <c r="G509" i="4" s="1"/>
  <c r="C509" i="4"/>
  <c r="B509" i="4"/>
  <c r="R509" i="4" s="1"/>
  <c r="S509" i="4" s="1"/>
  <c r="A509" i="4"/>
  <c r="N508" i="4"/>
  <c r="E508" i="4"/>
  <c r="D508" i="4"/>
  <c r="G508" i="4" s="1"/>
  <c r="C508" i="4"/>
  <c r="B508" i="4"/>
  <c r="F508" i="4" s="1"/>
  <c r="A508" i="4"/>
  <c r="N507" i="4"/>
  <c r="E507" i="4"/>
  <c r="D507" i="4"/>
  <c r="C507" i="4"/>
  <c r="B507" i="4"/>
  <c r="F507" i="4" s="1"/>
  <c r="A507" i="4"/>
  <c r="N506" i="4"/>
  <c r="E506" i="4"/>
  <c r="D506" i="4"/>
  <c r="G506" i="4" s="1"/>
  <c r="C506" i="4"/>
  <c r="B506" i="4"/>
  <c r="A506" i="4"/>
  <c r="N505" i="4"/>
  <c r="E505" i="4"/>
  <c r="D505" i="4"/>
  <c r="G505" i="4" s="1"/>
  <c r="C505" i="4"/>
  <c r="B505" i="4"/>
  <c r="A505" i="4"/>
  <c r="N504" i="4"/>
  <c r="E504" i="4"/>
  <c r="D504" i="4"/>
  <c r="G504" i="4" s="1"/>
  <c r="C504" i="4"/>
  <c r="B504" i="4"/>
  <c r="R504" i="4" s="1"/>
  <c r="S504" i="4" s="1"/>
  <c r="A504" i="4"/>
  <c r="N503" i="4"/>
  <c r="E503" i="4"/>
  <c r="D503" i="4"/>
  <c r="G503" i="4" s="1"/>
  <c r="C503" i="4"/>
  <c r="B503" i="4"/>
  <c r="F503" i="4" s="1"/>
  <c r="A503" i="4"/>
  <c r="N502" i="4"/>
  <c r="E502" i="4"/>
  <c r="D502" i="4"/>
  <c r="C502" i="4"/>
  <c r="B502" i="4"/>
  <c r="F502" i="4" s="1"/>
  <c r="A502" i="4"/>
  <c r="N501" i="4"/>
  <c r="E501" i="4"/>
  <c r="D501" i="4"/>
  <c r="G501" i="4" s="1"/>
  <c r="C501" i="4"/>
  <c r="B501" i="4"/>
  <c r="F501" i="4" s="1"/>
  <c r="A501" i="4"/>
  <c r="N500" i="4"/>
  <c r="E500" i="4"/>
  <c r="D500" i="4"/>
  <c r="G500" i="4" s="1"/>
  <c r="C500" i="4"/>
  <c r="B500" i="4"/>
  <c r="F500" i="4" s="1"/>
  <c r="A500" i="4"/>
  <c r="R499" i="4"/>
  <c r="S499" i="4" s="1"/>
  <c r="N499" i="4"/>
  <c r="E499" i="4"/>
  <c r="D499" i="4"/>
  <c r="C499" i="4"/>
  <c r="B499" i="4"/>
  <c r="A499" i="4"/>
  <c r="N498" i="4"/>
  <c r="E498" i="4"/>
  <c r="D498" i="4"/>
  <c r="G498" i="4" s="1"/>
  <c r="C498" i="4"/>
  <c r="B498" i="4"/>
  <c r="A498" i="4"/>
  <c r="N497" i="4"/>
  <c r="E497" i="4"/>
  <c r="D497" i="4"/>
  <c r="G497" i="4" s="1"/>
  <c r="C497" i="4"/>
  <c r="B497" i="4"/>
  <c r="F497" i="4" s="1"/>
  <c r="A497" i="4"/>
  <c r="N496" i="4"/>
  <c r="E496" i="4"/>
  <c r="D496" i="4"/>
  <c r="C496" i="4"/>
  <c r="B496" i="4"/>
  <c r="F496" i="4" s="1"/>
  <c r="A496" i="4"/>
  <c r="N495" i="4"/>
  <c r="E495" i="4"/>
  <c r="D495" i="4"/>
  <c r="G495" i="4" s="1"/>
  <c r="C495" i="4"/>
  <c r="B495" i="4"/>
  <c r="F495" i="4" s="1"/>
  <c r="A495" i="4"/>
  <c r="R494" i="4"/>
  <c r="S494" i="4" s="1"/>
  <c r="N494" i="4"/>
  <c r="E494" i="4"/>
  <c r="D494" i="4"/>
  <c r="C494" i="4"/>
  <c r="B494" i="4"/>
  <c r="A494" i="4"/>
  <c r="R493" i="4"/>
  <c r="S493" i="4" s="1"/>
  <c r="N493" i="4"/>
  <c r="E493" i="4"/>
  <c r="D493" i="4"/>
  <c r="C493" i="4"/>
  <c r="B493" i="4"/>
  <c r="A493" i="4"/>
  <c r="N492" i="4"/>
  <c r="E492" i="4"/>
  <c r="D492" i="4"/>
  <c r="G492" i="4" s="1"/>
  <c r="C492" i="4"/>
  <c r="B492" i="4"/>
  <c r="A492" i="4"/>
  <c r="N491" i="4"/>
  <c r="E491" i="4"/>
  <c r="D491" i="4"/>
  <c r="G491" i="4" s="1"/>
  <c r="C491" i="4"/>
  <c r="B491" i="4"/>
  <c r="F491" i="4" s="1"/>
  <c r="A491" i="4"/>
  <c r="N490" i="4"/>
  <c r="E490" i="4"/>
  <c r="D490" i="4"/>
  <c r="G490" i="4" s="1"/>
  <c r="C490" i="4"/>
  <c r="B490" i="4"/>
  <c r="F490" i="4" s="1"/>
  <c r="A490" i="4"/>
  <c r="N489" i="4"/>
  <c r="E489" i="4"/>
  <c r="D489" i="4"/>
  <c r="G489" i="4" s="1"/>
  <c r="C489" i="4"/>
  <c r="B489" i="4"/>
  <c r="F489" i="4" s="1"/>
  <c r="A489" i="4"/>
  <c r="R488" i="4"/>
  <c r="S488" i="4" s="1"/>
  <c r="N488" i="4"/>
  <c r="E488" i="4"/>
  <c r="D488" i="4"/>
  <c r="C488" i="4"/>
  <c r="B488" i="4"/>
  <c r="A488" i="4"/>
  <c r="N487" i="4"/>
  <c r="E487" i="4"/>
  <c r="D487" i="4"/>
  <c r="G487" i="4" s="1"/>
  <c r="C487" i="4"/>
  <c r="B487" i="4"/>
  <c r="A487" i="4"/>
  <c r="N486" i="4"/>
  <c r="E486" i="4"/>
  <c r="D486" i="4"/>
  <c r="G486" i="4" s="1"/>
  <c r="C486" i="4"/>
  <c r="B486" i="4"/>
  <c r="F486" i="4" s="1"/>
  <c r="A486" i="4"/>
  <c r="N485" i="4"/>
  <c r="E485" i="4"/>
  <c r="D485" i="4"/>
  <c r="G485" i="4" s="1"/>
  <c r="C485" i="4"/>
  <c r="B485" i="4"/>
  <c r="F485" i="4" s="1"/>
  <c r="A485" i="4"/>
  <c r="N484" i="4"/>
  <c r="E484" i="4"/>
  <c r="D484" i="4"/>
  <c r="G484" i="4" s="1"/>
  <c r="C484" i="4"/>
  <c r="B484" i="4"/>
  <c r="F484" i="4" s="1"/>
  <c r="A484" i="4"/>
  <c r="R483" i="4"/>
  <c r="S483" i="4" s="1"/>
  <c r="N483" i="4"/>
  <c r="E483" i="4"/>
  <c r="D483" i="4"/>
  <c r="C483" i="4"/>
  <c r="B483" i="4"/>
  <c r="F483" i="4" s="1"/>
  <c r="A483" i="4"/>
  <c r="N482" i="4"/>
  <c r="E482" i="4"/>
  <c r="D482" i="4"/>
  <c r="C482" i="4"/>
  <c r="B482" i="4"/>
  <c r="A482" i="4"/>
  <c r="N481" i="4"/>
  <c r="E481" i="4"/>
  <c r="D481" i="4"/>
  <c r="G481" i="4" s="1"/>
  <c r="C481" i="4"/>
  <c r="B481" i="4"/>
  <c r="A481" i="4"/>
  <c r="N480" i="4"/>
  <c r="E480" i="4"/>
  <c r="D480" i="4"/>
  <c r="G480" i="4" s="1"/>
  <c r="C480" i="4"/>
  <c r="B480" i="4"/>
  <c r="F480" i="4" s="1"/>
  <c r="A480" i="4"/>
  <c r="N479" i="4"/>
  <c r="E479" i="4"/>
  <c r="D479" i="4"/>
  <c r="G479" i="4" s="1"/>
  <c r="C479" i="4"/>
  <c r="B479" i="4"/>
  <c r="A479" i="4"/>
  <c r="R478" i="4"/>
  <c r="S478" i="4" s="1"/>
  <c r="N478" i="4"/>
  <c r="E478" i="4"/>
  <c r="D478" i="4"/>
  <c r="C478" i="4"/>
  <c r="B478" i="4"/>
  <c r="F478" i="4" s="1"/>
  <c r="A478" i="4"/>
  <c r="R477" i="4"/>
  <c r="S477" i="4" s="1"/>
  <c r="N477" i="4"/>
  <c r="E477" i="4"/>
  <c r="D477" i="4"/>
  <c r="G477" i="4" s="1"/>
  <c r="C477" i="4"/>
  <c r="B477" i="4"/>
  <c r="F477" i="4" s="1"/>
  <c r="A477" i="4"/>
  <c r="N476" i="4"/>
  <c r="E476" i="4"/>
  <c r="D476" i="4"/>
  <c r="C476" i="4"/>
  <c r="B476" i="4"/>
  <c r="A476" i="4"/>
  <c r="N475" i="4"/>
  <c r="E475" i="4"/>
  <c r="D475" i="4"/>
  <c r="G475" i="4" s="1"/>
  <c r="C475" i="4"/>
  <c r="B475" i="4"/>
  <c r="A475" i="4"/>
  <c r="N474" i="4"/>
  <c r="E474" i="4"/>
  <c r="D474" i="4"/>
  <c r="G474" i="4" s="1"/>
  <c r="C474" i="4"/>
  <c r="B474" i="4"/>
  <c r="F474" i="4" s="1"/>
  <c r="A474" i="4"/>
  <c r="N245" i="4" s="1"/>
  <c r="N473" i="4"/>
  <c r="E473" i="4"/>
  <c r="D473" i="4"/>
  <c r="G473" i="4" s="1"/>
  <c r="C473" i="4"/>
  <c r="B473" i="4"/>
  <c r="F473" i="4" s="1"/>
  <c r="A473" i="4"/>
  <c r="R472" i="4"/>
  <c r="S472" i="4" s="1"/>
  <c r="N472" i="4"/>
  <c r="E472" i="4"/>
  <c r="D472" i="4"/>
  <c r="C472" i="4"/>
  <c r="B472" i="4"/>
  <c r="F472" i="4" s="1"/>
  <c r="A472" i="4"/>
  <c r="N471" i="4"/>
  <c r="E471" i="4"/>
  <c r="D471" i="4"/>
  <c r="C471" i="4"/>
  <c r="B471" i="4"/>
  <c r="A471" i="4"/>
  <c r="N470" i="4"/>
  <c r="E470" i="4"/>
  <c r="D470" i="4"/>
  <c r="G470" i="4" s="1"/>
  <c r="C470" i="4"/>
  <c r="B470" i="4"/>
  <c r="A470" i="4"/>
  <c r="N469" i="4"/>
  <c r="E469" i="4"/>
  <c r="D469" i="4"/>
  <c r="G469" i="4" s="1"/>
  <c r="C469" i="4"/>
  <c r="B469" i="4"/>
  <c r="A469" i="4"/>
  <c r="N468" i="4"/>
  <c r="E468" i="4"/>
  <c r="D468" i="4"/>
  <c r="G468" i="4" s="1"/>
  <c r="C468" i="4"/>
  <c r="B468" i="4"/>
  <c r="F468" i="4" s="1"/>
  <c r="A468" i="4"/>
  <c r="R467" i="4"/>
  <c r="S467" i="4" s="1"/>
  <c r="N467" i="4"/>
  <c r="E467" i="4"/>
  <c r="D467" i="4"/>
  <c r="C467" i="4"/>
  <c r="B467" i="4"/>
  <c r="F467" i="4" s="1"/>
  <c r="A467" i="4"/>
  <c r="N466" i="4"/>
  <c r="E466" i="4"/>
  <c r="D466" i="4"/>
  <c r="C466" i="4"/>
  <c r="B466" i="4"/>
  <c r="A466" i="4"/>
  <c r="N465" i="4"/>
  <c r="E465" i="4"/>
  <c r="D465" i="4"/>
  <c r="G465" i="4" s="1"/>
  <c r="C465" i="4"/>
  <c r="B465" i="4"/>
  <c r="A465" i="4"/>
  <c r="N464" i="4"/>
  <c r="E464" i="4"/>
  <c r="D464" i="4"/>
  <c r="G464" i="4" s="1"/>
  <c r="C464" i="4"/>
  <c r="B464" i="4"/>
  <c r="F464" i="4" s="1"/>
  <c r="A464" i="4"/>
  <c r="N463" i="4"/>
  <c r="E463" i="4"/>
  <c r="D463" i="4"/>
  <c r="G463" i="4" s="1"/>
  <c r="C463" i="4"/>
  <c r="B463" i="4"/>
  <c r="A463" i="4"/>
  <c r="R462" i="4"/>
  <c r="S462" i="4" s="1"/>
  <c r="N462" i="4"/>
  <c r="E462" i="4"/>
  <c r="D462" i="4"/>
  <c r="C462" i="4"/>
  <c r="B462" i="4"/>
  <c r="F462" i="4" s="1"/>
  <c r="A462" i="4"/>
  <c r="R461" i="4"/>
  <c r="S461" i="4" s="1"/>
  <c r="N461" i="4"/>
  <c r="E461" i="4"/>
  <c r="D461" i="4"/>
  <c r="G461" i="4" s="1"/>
  <c r="C461" i="4"/>
  <c r="B461" i="4"/>
  <c r="F461" i="4" s="1"/>
  <c r="A461" i="4"/>
  <c r="N460" i="4"/>
  <c r="E460" i="4"/>
  <c r="D460" i="4"/>
  <c r="C460" i="4"/>
  <c r="B460" i="4"/>
  <c r="A460" i="4"/>
  <c r="N459" i="4"/>
  <c r="E459" i="4"/>
  <c r="D459" i="4"/>
  <c r="G459" i="4" s="1"/>
  <c r="C459" i="4"/>
  <c r="B459" i="4"/>
  <c r="A459" i="4"/>
  <c r="N458" i="4"/>
  <c r="E458" i="4"/>
  <c r="D458" i="4"/>
  <c r="G458" i="4" s="1"/>
  <c r="C458" i="4"/>
  <c r="B458" i="4"/>
  <c r="F458" i="4" s="1"/>
  <c r="A458" i="4"/>
  <c r="N457" i="4"/>
  <c r="E457" i="4"/>
  <c r="D457" i="4"/>
  <c r="G457" i="4" s="1"/>
  <c r="C457" i="4"/>
  <c r="B457" i="4"/>
  <c r="F457" i="4" s="1"/>
  <c r="A457" i="4"/>
  <c r="R456" i="4"/>
  <c r="S456" i="4" s="1"/>
  <c r="N456" i="4"/>
  <c r="E456" i="4"/>
  <c r="D456" i="4"/>
  <c r="C456" i="4"/>
  <c r="B456" i="4"/>
  <c r="F456" i="4" s="1"/>
  <c r="A456" i="4"/>
  <c r="N455" i="4"/>
  <c r="E455" i="4"/>
  <c r="D455" i="4"/>
  <c r="C455" i="4"/>
  <c r="B455" i="4"/>
  <c r="A455" i="4"/>
  <c r="N454" i="4"/>
  <c r="E454" i="4"/>
  <c r="D454" i="4"/>
  <c r="G454" i="4" s="1"/>
  <c r="C454" i="4"/>
  <c r="B454" i="4"/>
  <c r="A454" i="4"/>
  <c r="N453" i="4"/>
  <c r="E453" i="4"/>
  <c r="D453" i="4"/>
  <c r="G453" i="4" s="1"/>
  <c r="C453" i="4"/>
  <c r="B453" i="4"/>
  <c r="A453" i="4"/>
  <c r="N238" i="4" s="1"/>
  <c r="N452" i="4"/>
  <c r="E452" i="4"/>
  <c r="D452" i="4"/>
  <c r="G452" i="4" s="1"/>
  <c r="C452" i="4"/>
  <c r="B452" i="4"/>
  <c r="F452" i="4" s="1"/>
  <c r="A452" i="4"/>
  <c r="R451" i="4"/>
  <c r="S451" i="4" s="1"/>
  <c r="N451" i="4"/>
  <c r="E451" i="4"/>
  <c r="D451" i="4"/>
  <c r="C451" i="4"/>
  <c r="B451" i="4"/>
  <c r="F451" i="4" s="1"/>
  <c r="A451" i="4"/>
  <c r="N450" i="4"/>
  <c r="E450" i="4"/>
  <c r="D450" i="4"/>
  <c r="C450" i="4"/>
  <c r="B450" i="4"/>
  <c r="A450" i="4"/>
  <c r="N449" i="4"/>
  <c r="E449" i="4"/>
  <c r="D449" i="4"/>
  <c r="G449" i="4" s="1"/>
  <c r="C449" i="4"/>
  <c r="B449" i="4"/>
  <c r="A449" i="4"/>
  <c r="N448" i="4"/>
  <c r="E448" i="4"/>
  <c r="D448" i="4"/>
  <c r="G448" i="4" s="1"/>
  <c r="C448" i="4"/>
  <c r="B448" i="4"/>
  <c r="F448" i="4" s="1"/>
  <c r="A448" i="4"/>
  <c r="N447" i="4"/>
  <c r="E447" i="4"/>
  <c r="D447" i="4"/>
  <c r="G447" i="4" s="1"/>
  <c r="C447" i="4"/>
  <c r="B447" i="4"/>
  <c r="A447" i="4"/>
  <c r="R446" i="4"/>
  <c r="S446" i="4" s="1"/>
  <c r="N446" i="4"/>
  <c r="E446" i="4"/>
  <c r="D446" i="4"/>
  <c r="C446" i="4"/>
  <c r="B446" i="4"/>
  <c r="F446" i="4" s="1"/>
  <c r="A446" i="4"/>
  <c r="N445" i="4"/>
  <c r="E445" i="4"/>
  <c r="D445" i="4"/>
  <c r="C445" i="4"/>
  <c r="B445" i="4"/>
  <c r="A445" i="4"/>
  <c r="N444" i="4"/>
  <c r="E444" i="4"/>
  <c r="D444" i="4"/>
  <c r="G444" i="4" s="1"/>
  <c r="C444" i="4"/>
  <c r="B444" i="4"/>
  <c r="A444" i="4"/>
  <c r="N443" i="4"/>
  <c r="E443" i="4"/>
  <c r="D443" i="4"/>
  <c r="G443" i="4" s="1"/>
  <c r="C443" i="4"/>
  <c r="B443" i="4"/>
  <c r="F443" i="4" s="1"/>
  <c r="A443" i="4"/>
  <c r="N442" i="4"/>
  <c r="E442" i="4"/>
  <c r="D442" i="4"/>
  <c r="G442" i="4" s="1"/>
  <c r="C442" i="4"/>
  <c r="B442" i="4"/>
  <c r="F442" i="4" s="1"/>
  <c r="A442" i="4"/>
  <c r="N441" i="4"/>
  <c r="E441" i="4"/>
  <c r="D441" i="4"/>
  <c r="C441" i="4"/>
  <c r="B441" i="4"/>
  <c r="F441" i="4" s="1"/>
  <c r="A441" i="4"/>
  <c r="R440" i="4"/>
  <c r="S440" i="4" s="1"/>
  <c r="N440" i="4"/>
  <c r="E440" i="4"/>
  <c r="D440" i="4"/>
  <c r="C440" i="4"/>
  <c r="B440" i="4"/>
  <c r="A440" i="4"/>
  <c r="N439" i="4"/>
  <c r="E439" i="4"/>
  <c r="D439" i="4"/>
  <c r="G439" i="4" s="1"/>
  <c r="C439" i="4"/>
  <c r="B439" i="4"/>
  <c r="A439" i="4"/>
  <c r="N438" i="4"/>
  <c r="E438" i="4"/>
  <c r="D438" i="4"/>
  <c r="G438" i="4" s="1"/>
  <c r="C438" i="4"/>
  <c r="B438" i="4"/>
  <c r="F438" i="4" s="1"/>
  <c r="A438" i="4"/>
  <c r="N437" i="4"/>
  <c r="E437" i="4"/>
  <c r="D437" i="4"/>
  <c r="G437" i="4" s="1"/>
  <c r="C437" i="4"/>
  <c r="B437" i="4"/>
  <c r="A437" i="4"/>
  <c r="N436" i="4"/>
  <c r="E436" i="4"/>
  <c r="D436" i="4"/>
  <c r="G436" i="4" s="1"/>
  <c r="C436" i="4"/>
  <c r="B436" i="4"/>
  <c r="F436" i="4" s="1"/>
  <c r="A436" i="4"/>
  <c r="R435" i="4"/>
  <c r="S435" i="4" s="1"/>
  <c r="N435" i="4"/>
  <c r="E435" i="4"/>
  <c r="D435" i="4"/>
  <c r="C435" i="4"/>
  <c r="B435" i="4"/>
  <c r="A435" i="4"/>
  <c r="N434" i="4"/>
  <c r="E434" i="4"/>
  <c r="D434" i="4"/>
  <c r="G434" i="4" s="1"/>
  <c r="C434" i="4"/>
  <c r="B434" i="4"/>
  <c r="A434" i="4"/>
  <c r="N433" i="4"/>
  <c r="E433" i="4"/>
  <c r="D433" i="4"/>
  <c r="G433" i="4" s="1"/>
  <c r="C433" i="4"/>
  <c r="B433" i="4"/>
  <c r="F433" i="4" s="1"/>
  <c r="A433" i="4"/>
  <c r="N432" i="4"/>
  <c r="E432" i="4"/>
  <c r="D432" i="4"/>
  <c r="G432" i="4" s="1"/>
  <c r="C432" i="4"/>
  <c r="B432" i="4"/>
  <c r="F432" i="4" s="1"/>
  <c r="A432" i="4"/>
  <c r="N431" i="4"/>
  <c r="E431" i="4"/>
  <c r="D431" i="4"/>
  <c r="G431" i="4" s="1"/>
  <c r="C431" i="4"/>
  <c r="B431" i="4"/>
  <c r="F431" i="4" s="1"/>
  <c r="A431" i="4"/>
  <c r="R430" i="4"/>
  <c r="S430" i="4" s="1"/>
  <c r="N430" i="4"/>
  <c r="E430" i="4"/>
  <c r="D430" i="4"/>
  <c r="C430" i="4"/>
  <c r="B430" i="4"/>
  <c r="A430" i="4"/>
  <c r="N429" i="4"/>
  <c r="E429" i="4"/>
  <c r="D429" i="4"/>
  <c r="G429" i="4" s="1"/>
  <c r="C429" i="4"/>
  <c r="B429" i="4"/>
  <c r="A429" i="4"/>
  <c r="N428" i="4"/>
  <c r="E428" i="4"/>
  <c r="D428" i="4"/>
  <c r="G428" i="4" s="1"/>
  <c r="C428" i="4"/>
  <c r="B428" i="4"/>
  <c r="F428" i="4" s="1"/>
  <c r="A428" i="4"/>
  <c r="N427" i="4"/>
  <c r="E427" i="4"/>
  <c r="D427" i="4"/>
  <c r="G427" i="4" s="1"/>
  <c r="C427" i="4"/>
  <c r="B427" i="4"/>
  <c r="F427" i="4" s="1"/>
  <c r="A427" i="4"/>
  <c r="N426" i="4"/>
  <c r="E426" i="4"/>
  <c r="D426" i="4"/>
  <c r="G426" i="4" s="1"/>
  <c r="C426" i="4"/>
  <c r="B426" i="4"/>
  <c r="F426" i="4" s="1"/>
  <c r="A426" i="4"/>
  <c r="N425" i="4"/>
  <c r="E425" i="4"/>
  <c r="D425" i="4"/>
  <c r="G425" i="4" s="1"/>
  <c r="C425" i="4"/>
  <c r="B425" i="4"/>
  <c r="A425" i="4"/>
  <c r="N424" i="4"/>
  <c r="E424" i="4"/>
  <c r="D424" i="4"/>
  <c r="G424" i="4" s="1"/>
  <c r="C424" i="4"/>
  <c r="B424" i="4"/>
  <c r="A424" i="4"/>
  <c r="N423" i="4"/>
  <c r="E423" i="4"/>
  <c r="D423" i="4"/>
  <c r="G423" i="4" s="1"/>
  <c r="C423" i="4"/>
  <c r="B423" i="4"/>
  <c r="A423" i="4"/>
  <c r="N422" i="4"/>
  <c r="E422" i="4"/>
  <c r="D422" i="4"/>
  <c r="G422" i="4" s="1"/>
  <c r="C422" i="4"/>
  <c r="B422" i="4"/>
  <c r="F422" i="4" s="1"/>
  <c r="A422" i="4"/>
  <c r="N421" i="4"/>
  <c r="E421" i="4"/>
  <c r="D421" i="4"/>
  <c r="G421" i="4" s="1"/>
  <c r="C421" i="4"/>
  <c r="B421" i="4"/>
  <c r="A421" i="4"/>
  <c r="N420" i="4"/>
  <c r="E420" i="4"/>
  <c r="D420" i="4"/>
  <c r="G420" i="4" s="1"/>
  <c r="C420" i="4"/>
  <c r="B420" i="4"/>
  <c r="A420" i="4"/>
  <c r="N419" i="4"/>
  <c r="E419" i="4"/>
  <c r="D419" i="4"/>
  <c r="G419" i="4" s="1"/>
  <c r="C419" i="4"/>
  <c r="B419" i="4"/>
  <c r="A419" i="4"/>
  <c r="N418" i="4"/>
  <c r="E418" i="4"/>
  <c r="D418" i="4"/>
  <c r="G418" i="4" s="1"/>
  <c r="C418" i="4"/>
  <c r="B418" i="4"/>
  <c r="F418" i="4" s="1"/>
  <c r="A418" i="4"/>
  <c r="N417" i="4"/>
  <c r="E417" i="4"/>
  <c r="D417" i="4"/>
  <c r="C417" i="4"/>
  <c r="B417" i="4"/>
  <c r="F417" i="4" s="1"/>
  <c r="A417" i="4"/>
  <c r="R416" i="4"/>
  <c r="S416" i="4" s="1"/>
  <c r="N416" i="4"/>
  <c r="E416" i="4"/>
  <c r="D416" i="4"/>
  <c r="G416" i="4" s="1"/>
  <c r="C416" i="4"/>
  <c r="B416" i="4"/>
  <c r="A416" i="4"/>
  <c r="N415" i="4"/>
  <c r="E415" i="4"/>
  <c r="D415" i="4"/>
  <c r="G415" i="4" s="1"/>
  <c r="C415" i="4"/>
  <c r="B415" i="4"/>
  <c r="A415" i="4"/>
  <c r="N414" i="4"/>
  <c r="E414" i="4"/>
  <c r="D414" i="4"/>
  <c r="G414" i="4" s="1"/>
  <c r="C414" i="4"/>
  <c r="B414" i="4"/>
  <c r="R414" i="4" s="1"/>
  <c r="S414" i="4" s="1"/>
  <c r="A414" i="4"/>
  <c r="N413" i="4"/>
  <c r="E413" i="4"/>
  <c r="D413" i="4"/>
  <c r="G413" i="4" s="1"/>
  <c r="C413" i="4"/>
  <c r="B413" i="4"/>
  <c r="A413" i="4"/>
  <c r="N412" i="4"/>
  <c r="E412" i="4"/>
  <c r="D412" i="4"/>
  <c r="C412" i="4"/>
  <c r="B412" i="4"/>
  <c r="F412" i="4" s="1"/>
  <c r="A412" i="4"/>
  <c r="R411" i="4"/>
  <c r="S411" i="4" s="1"/>
  <c r="N411" i="4"/>
  <c r="E411" i="4"/>
  <c r="D411" i="4"/>
  <c r="G411" i="4" s="1"/>
  <c r="C411" i="4"/>
  <c r="B411" i="4"/>
  <c r="A411" i="4"/>
  <c r="N410" i="4"/>
  <c r="E410" i="4"/>
  <c r="D410" i="4"/>
  <c r="G410" i="4" s="1"/>
  <c r="C410" i="4"/>
  <c r="B410" i="4"/>
  <c r="A410" i="4"/>
  <c r="N409" i="4"/>
  <c r="E409" i="4"/>
  <c r="D409" i="4"/>
  <c r="G409" i="4" s="1"/>
  <c r="C409" i="4"/>
  <c r="B409" i="4"/>
  <c r="F409" i="4" s="1"/>
  <c r="A409" i="4"/>
  <c r="N408" i="4"/>
  <c r="E408" i="4"/>
  <c r="D408" i="4"/>
  <c r="G408" i="4" s="1"/>
  <c r="C408" i="4"/>
  <c r="B408" i="4"/>
  <c r="F408" i="4" s="1"/>
  <c r="A408" i="4"/>
  <c r="N407" i="4"/>
  <c r="E407" i="4"/>
  <c r="D407" i="4"/>
  <c r="G407" i="4" s="1"/>
  <c r="C407" i="4"/>
  <c r="B407" i="4"/>
  <c r="F407" i="4" s="1"/>
  <c r="A407" i="4"/>
  <c r="R406" i="4"/>
  <c r="S406" i="4" s="1"/>
  <c r="N406" i="4"/>
  <c r="E406" i="4"/>
  <c r="D406" i="4"/>
  <c r="G406" i="4" s="1"/>
  <c r="C406" i="4"/>
  <c r="B406" i="4"/>
  <c r="F406" i="4" s="1"/>
  <c r="A406" i="4"/>
  <c r="N405" i="4"/>
  <c r="E405" i="4"/>
  <c r="D405" i="4"/>
  <c r="G405" i="4" s="1"/>
  <c r="C405" i="4"/>
  <c r="B405" i="4"/>
  <c r="A405" i="4"/>
  <c r="N404" i="4"/>
  <c r="E404" i="4"/>
  <c r="D404" i="4"/>
  <c r="G404" i="4" s="1"/>
  <c r="C404" i="4"/>
  <c r="B404" i="4"/>
  <c r="F404" i="4" s="1"/>
  <c r="A404" i="4"/>
  <c r="N403" i="4"/>
  <c r="E403" i="4"/>
  <c r="D403" i="4"/>
  <c r="C403" i="4"/>
  <c r="B403" i="4"/>
  <c r="F403" i="4" s="1"/>
  <c r="A403" i="4"/>
  <c r="N402" i="4"/>
  <c r="E402" i="4"/>
  <c r="D402" i="4"/>
  <c r="G402" i="4" s="1"/>
  <c r="C402" i="4"/>
  <c r="B402" i="4"/>
  <c r="F402" i="4" s="1"/>
  <c r="A402" i="4"/>
  <c r="N401" i="4"/>
  <c r="E401" i="4"/>
  <c r="D401" i="4"/>
  <c r="C401" i="4"/>
  <c r="B401" i="4"/>
  <c r="A401" i="4"/>
  <c r="N400" i="4"/>
  <c r="E400" i="4"/>
  <c r="D400" i="4"/>
  <c r="G400" i="4" s="1"/>
  <c r="C400" i="4"/>
  <c r="B400" i="4"/>
  <c r="A400" i="4"/>
  <c r="N399" i="4"/>
  <c r="E399" i="4"/>
  <c r="D399" i="4"/>
  <c r="G399" i="4" s="1"/>
  <c r="C399" i="4"/>
  <c r="B399" i="4"/>
  <c r="A399" i="4"/>
  <c r="N398" i="4"/>
  <c r="E398" i="4"/>
  <c r="D398" i="4"/>
  <c r="C398" i="4"/>
  <c r="B398" i="4"/>
  <c r="F398" i="4" s="1"/>
  <c r="A398" i="4"/>
  <c r="N397" i="4"/>
  <c r="E397" i="4"/>
  <c r="D397" i="4"/>
  <c r="G397" i="4" s="1"/>
  <c r="C397" i="4"/>
  <c r="B397" i="4"/>
  <c r="A397" i="4"/>
  <c r="N396" i="4"/>
  <c r="E396" i="4"/>
  <c r="D396" i="4"/>
  <c r="C396" i="4"/>
  <c r="B396" i="4"/>
  <c r="A396" i="4"/>
  <c r="N395" i="4"/>
  <c r="E395" i="4"/>
  <c r="D395" i="4"/>
  <c r="G395" i="4" s="1"/>
  <c r="C395" i="4"/>
  <c r="B395" i="4"/>
  <c r="A395" i="4"/>
  <c r="N394" i="4"/>
  <c r="E394" i="4"/>
  <c r="D394" i="4"/>
  <c r="G394" i="4" s="1"/>
  <c r="C394" i="4"/>
  <c r="B394" i="4"/>
  <c r="F394" i="4" s="1"/>
  <c r="A394" i="4"/>
  <c r="N393" i="4"/>
  <c r="E393" i="4"/>
  <c r="D393" i="4"/>
  <c r="G393" i="4" s="1"/>
  <c r="C393" i="4"/>
  <c r="B393" i="4"/>
  <c r="F393" i="4" s="1"/>
  <c r="A393" i="4"/>
  <c r="N392" i="4"/>
  <c r="E392" i="4"/>
  <c r="D392" i="4"/>
  <c r="G392" i="4" s="1"/>
  <c r="C392" i="4"/>
  <c r="B392" i="4"/>
  <c r="A392" i="4"/>
  <c r="N391" i="4"/>
  <c r="E391" i="4"/>
  <c r="D391" i="4"/>
  <c r="G391" i="4" s="1"/>
  <c r="C391" i="4"/>
  <c r="B391" i="4"/>
  <c r="A391" i="4"/>
  <c r="N390" i="4"/>
  <c r="E390" i="4"/>
  <c r="D390" i="4"/>
  <c r="G390" i="4" s="1"/>
  <c r="C390" i="4"/>
  <c r="B390" i="4"/>
  <c r="A390" i="4"/>
  <c r="N389" i="4"/>
  <c r="E389" i="4"/>
  <c r="D389" i="4"/>
  <c r="C389" i="4"/>
  <c r="B389" i="4"/>
  <c r="A389" i="4"/>
  <c r="N388" i="4"/>
  <c r="E388" i="4"/>
  <c r="D388" i="4"/>
  <c r="G388" i="4" s="1"/>
  <c r="C388" i="4"/>
  <c r="B388" i="4"/>
  <c r="F388" i="4" s="1"/>
  <c r="A388" i="4"/>
  <c r="R387" i="4"/>
  <c r="S387" i="4" s="1"/>
  <c r="N387" i="4"/>
  <c r="E387" i="4"/>
  <c r="D387" i="4"/>
  <c r="G387" i="4" s="1"/>
  <c r="C387" i="4"/>
  <c r="B387" i="4"/>
  <c r="F387" i="4" s="1"/>
  <c r="A387" i="4"/>
  <c r="N386" i="4"/>
  <c r="E386" i="4"/>
  <c r="D386" i="4"/>
  <c r="G386" i="4" s="1"/>
  <c r="C386" i="4"/>
  <c r="B386" i="4"/>
  <c r="A386" i="4"/>
  <c r="N385" i="4"/>
  <c r="E385" i="4"/>
  <c r="D385" i="4"/>
  <c r="G385" i="4" s="1"/>
  <c r="C385" i="4"/>
  <c r="B385" i="4"/>
  <c r="F385" i="4" s="1"/>
  <c r="A385" i="4"/>
  <c r="N384" i="4"/>
  <c r="E384" i="4"/>
  <c r="D384" i="4"/>
  <c r="G384" i="4" s="1"/>
  <c r="C384" i="4"/>
  <c r="B384" i="4"/>
  <c r="A384" i="4"/>
  <c r="N383" i="4"/>
  <c r="E383" i="4"/>
  <c r="D383" i="4"/>
  <c r="G383" i="4" s="1"/>
  <c r="C383" i="4"/>
  <c r="B383" i="4"/>
  <c r="A383" i="4"/>
  <c r="R382" i="4"/>
  <c r="S382" i="4" s="1"/>
  <c r="N382" i="4"/>
  <c r="E382" i="4"/>
  <c r="D382" i="4"/>
  <c r="C382" i="4"/>
  <c r="B382" i="4"/>
  <c r="A382" i="4"/>
  <c r="N381" i="4"/>
  <c r="E381" i="4"/>
  <c r="D381" i="4"/>
  <c r="G381" i="4" s="1"/>
  <c r="C381" i="4"/>
  <c r="B381" i="4"/>
  <c r="A381" i="4"/>
  <c r="N380" i="4"/>
  <c r="E380" i="4"/>
  <c r="D380" i="4"/>
  <c r="C380" i="4"/>
  <c r="B380" i="4"/>
  <c r="F380" i="4" s="1"/>
  <c r="A380" i="4"/>
  <c r="N379" i="4"/>
  <c r="E379" i="4"/>
  <c r="D379" i="4"/>
  <c r="G379" i="4" s="1"/>
  <c r="C379" i="4"/>
  <c r="B379" i="4"/>
  <c r="F379" i="4" s="1"/>
  <c r="A379" i="4"/>
  <c r="N378" i="4"/>
  <c r="E378" i="4"/>
  <c r="D378" i="4"/>
  <c r="G378" i="4" s="1"/>
  <c r="C378" i="4"/>
  <c r="B378" i="4"/>
  <c r="F378" i="4" s="1"/>
  <c r="A378" i="4"/>
  <c r="N377" i="4"/>
  <c r="E377" i="4"/>
  <c r="D377" i="4"/>
  <c r="G377" i="4" s="1"/>
  <c r="C377" i="4"/>
  <c r="B377" i="4"/>
  <c r="A377" i="4"/>
  <c r="N376" i="4"/>
  <c r="E376" i="4"/>
  <c r="D376" i="4"/>
  <c r="G376" i="4" s="1"/>
  <c r="C376" i="4"/>
  <c r="B376" i="4"/>
  <c r="A376" i="4"/>
  <c r="N375" i="4"/>
  <c r="E375" i="4"/>
  <c r="D375" i="4"/>
  <c r="G375" i="4" s="1"/>
  <c r="C375" i="4"/>
  <c r="B375" i="4"/>
  <c r="F375" i="4" s="1"/>
  <c r="A375" i="4"/>
  <c r="R374" i="4"/>
  <c r="S374" i="4" s="1"/>
  <c r="N374" i="4"/>
  <c r="E374" i="4"/>
  <c r="D374" i="4"/>
  <c r="C374" i="4"/>
  <c r="B374" i="4"/>
  <c r="A374" i="4"/>
  <c r="N373" i="4"/>
  <c r="E373" i="4"/>
  <c r="D373" i="4"/>
  <c r="C373" i="4"/>
  <c r="B373" i="4"/>
  <c r="A373" i="4"/>
  <c r="N372" i="4"/>
  <c r="E372" i="4"/>
  <c r="D372" i="4"/>
  <c r="G372" i="4" s="1"/>
  <c r="C372" i="4"/>
  <c r="B372" i="4"/>
  <c r="A372" i="4"/>
  <c r="N371" i="4"/>
  <c r="E371" i="4"/>
  <c r="D371" i="4"/>
  <c r="G371" i="4" s="1"/>
  <c r="C371" i="4"/>
  <c r="B371" i="4"/>
  <c r="F371" i="4" s="1"/>
  <c r="A371" i="4"/>
  <c r="N370" i="4"/>
  <c r="E370" i="4"/>
  <c r="D370" i="4"/>
  <c r="G370" i="4" s="1"/>
  <c r="C370" i="4"/>
  <c r="B370" i="4"/>
  <c r="F370" i="4" s="1"/>
  <c r="A370" i="4"/>
  <c r="N369" i="4"/>
  <c r="E369" i="4"/>
  <c r="D369" i="4"/>
  <c r="G369" i="4" s="1"/>
  <c r="C369" i="4"/>
  <c r="B369" i="4"/>
  <c r="F369" i="4" s="1"/>
  <c r="A369" i="4"/>
  <c r="N368" i="4"/>
  <c r="E368" i="4"/>
  <c r="D368" i="4"/>
  <c r="G368" i="4" s="1"/>
  <c r="C368" i="4"/>
  <c r="B368" i="4"/>
  <c r="A368" i="4"/>
  <c r="N367" i="4"/>
  <c r="E367" i="4"/>
  <c r="D367" i="4"/>
  <c r="G367" i="4" s="1"/>
  <c r="C367" i="4"/>
  <c r="B367" i="4"/>
  <c r="F367" i="4" s="1"/>
  <c r="A367" i="4"/>
  <c r="N366" i="4"/>
  <c r="E366" i="4"/>
  <c r="D366" i="4"/>
  <c r="G366" i="4" s="1"/>
  <c r="C366" i="4"/>
  <c r="B366" i="4"/>
  <c r="F366" i="4" s="1"/>
  <c r="A366" i="4"/>
  <c r="N365" i="4"/>
  <c r="E365" i="4"/>
  <c r="D365" i="4"/>
  <c r="G365" i="4" s="1"/>
  <c r="C365" i="4"/>
  <c r="B365" i="4"/>
  <c r="A365" i="4"/>
  <c r="N364" i="4"/>
  <c r="E364" i="4"/>
  <c r="D364" i="4"/>
  <c r="G364" i="4" s="1"/>
  <c r="C364" i="4"/>
  <c r="B364" i="4"/>
  <c r="A364" i="4"/>
  <c r="N363" i="4"/>
  <c r="E363" i="4"/>
  <c r="D363" i="4"/>
  <c r="G363" i="4" s="1"/>
  <c r="C363" i="4"/>
  <c r="B363" i="4"/>
  <c r="A363" i="4"/>
  <c r="N362" i="4"/>
  <c r="E362" i="4"/>
  <c r="D362" i="4"/>
  <c r="G362" i="4" s="1"/>
  <c r="C362" i="4"/>
  <c r="B362" i="4"/>
  <c r="A362" i="4"/>
  <c r="N361" i="4"/>
  <c r="E361" i="4"/>
  <c r="D361" i="4"/>
  <c r="G361" i="4" s="1"/>
  <c r="C361" i="4"/>
  <c r="B361" i="4"/>
  <c r="A361" i="4"/>
  <c r="N360" i="4"/>
  <c r="E360" i="4"/>
  <c r="D360" i="4"/>
  <c r="C360" i="4"/>
  <c r="B360" i="4"/>
  <c r="A360" i="4"/>
  <c r="R359" i="4"/>
  <c r="S359" i="4" s="1"/>
  <c r="N359" i="4"/>
  <c r="E359" i="4"/>
  <c r="D359" i="4"/>
  <c r="G359" i="4" s="1"/>
  <c r="C359" i="4"/>
  <c r="B359" i="4"/>
  <c r="F359" i="4" s="1"/>
  <c r="A359" i="4"/>
  <c r="N358" i="4"/>
  <c r="E358" i="4"/>
  <c r="D358" i="4"/>
  <c r="G358" i="4" s="1"/>
  <c r="C358" i="4"/>
  <c r="B358" i="4"/>
  <c r="A358" i="4"/>
  <c r="N357" i="4"/>
  <c r="E357" i="4"/>
  <c r="D357" i="4"/>
  <c r="G357" i="4" s="1"/>
  <c r="C357" i="4"/>
  <c r="B357" i="4"/>
  <c r="A357" i="4"/>
  <c r="N356" i="4"/>
  <c r="E356" i="4"/>
  <c r="D356" i="4"/>
  <c r="C356" i="4"/>
  <c r="B356" i="4"/>
  <c r="F356" i="4" s="1"/>
  <c r="A356" i="4"/>
  <c r="N355" i="4"/>
  <c r="E355" i="4"/>
  <c r="D355" i="4"/>
  <c r="G355" i="4" s="1"/>
  <c r="C355" i="4"/>
  <c r="B355" i="4"/>
  <c r="F355" i="4" s="1"/>
  <c r="A355" i="4"/>
  <c r="R354" i="4"/>
  <c r="S354" i="4" s="1"/>
  <c r="N354" i="4"/>
  <c r="E354" i="4"/>
  <c r="D354" i="4"/>
  <c r="G354" i="4" s="1"/>
  <c r="C354" i="4"/>
  <c r="B354" i="4"/>
  <c r="A354" i="4"/>
  <c r="N353" i="4"/>
  <c r="E353" i="4"/>
  <c r="D353" i="4"/>
  <c r="G353" i="4" s="1"/>
  <c r="C353" i="4"/>
  <c r="B353" i="4"/>
  <c r="A353" i="4"/>
  <c r="N352" i="4"/>
  <c r="E352" i="4"/>
  <c r="D352" i="4"/>
  <c r="G352" i="4" s="1"/>
  <c r="C352" i="4"/>
  <c r="B352" i="4"/>
  <c r="A352" i="4"/>
  <c r="N351" i="4"/>
  <c r="E351" i="4"/>
  <c r="D351" i="4"/>
  <c r="G351" i="4" s="1"/>
  <c r="C351" i="4"/>
  <c r="B351" i="4"/>
  <c r="F351" i="4" s="1"/>
  <c r="A351" i="4"/>
  <c r="N350" i="4"/>
  <c r="E350" i="4"/>
  <c r="D350" i="4"/>
  <c r="G350" i="4" s="1"/>
  <c r="C350" i="4"/>
  <c r="B350" i="4"/>
  <c r="F350" i="4" s="1"/>
  <c r="A350" i="4"/>
  <c r="R349" i="4"/>
  <c r="S349" i="4" s="1"/>
  <c r="N349" i="4"/>
  <c r="E349" i="4"/>
  <c r="D349" i="4"/>
  <c r="G349" i="4" s="1"/>
  <c r="C349" i="4"/>
  <c r="B349" i="4"/>
  <c r="F349" i="4" s="1"/>
  <c r="A349" i="4"/>
  <c r="N348" i="4"/>
  <c r="E348" i="4"/>
  <c r="D348" i="4"/>
  <c r="C348" i="4"/>
  <c r="B348" i="4"/>
  <c r="A348" i="4"/>
  <c r="N203" i="4" s="1"/>
  <c r="N347" i="4"/>
  <c r="E347" i="4"/>
  <c r="D347" i="4"/>
  <c r="G347" i="4" s="1"/>
  <c r="C347" i="4"/>
  <c r="B347" i="4"/>
  <c r="F347" i="4" s="1"/>
  <c r="A347" i="4"/>
  <c r="N346" i="4"/>
  <c r="E346" i="4"/>
  <c r="D346" i="4"/>
  <c r="C346" i="4"/>
  <c r="B346" i="4"/>
  <c r="F346" i="4" s="1"/>
  <c r="A346" i="4"/>
  <c r="N345" i="4"/>
  <c r="E345" i="4"/>
  <c r="D345" i="4"/>
  <c r="G345" i="4" s="1"/>
  <c r="C345" i="4"/>
  <c r="B345" i="4"/>
  <c r="F345" i="4" s="1"/>
  <c r="A345" i="4"/>
  <c r="N344" i="4"/>
  <c r="E344" i="4"/>
  <c r="D344" i="4"/>
  <c r="C344" i="4"/>
  <c r="B344" i="4"/>
  <c r="A344" i="4"/>
  <c r="N343" i="4"/>
  <c r="E343" i="4"/>
  <c r="D343" i="4"/>
  <c r="G343" i="4" s="1"/>
  <c r="C343" i="4"/>
  <c r="B343" i="4"/>
  <c r="A343" i="4"/>
  <c r="N342" i="4"/>
  <c r="E342" i="4"/>
  <c r="D342" i="4"/>
  <c r="G342" i="4" s="1"/>
  <c r="C342" i="4"/>
  <c r="B342" i="4"/>
  <c r="F342" i="4" s="1"/>
  <c r="A342" i="4"/>
  <c r="N341" i="4"/>
  <c r="E341" i="4"/>
  <c r="D341" i="4"/>
  <c r="C341" i="4"/>
  <c r="B341" i="4"/>
  <c r="F341" i="4" s="1"/>
  <c r="A341" i="4"/>
  <c r="N340" i="4"/>
  <c r="E340" i="4"/>
  <c r="D340" i="4"/>
  <c r="C340" i="4"/>
  <c r="B340" i="4"/>
  <c r="F340" i="4" s="1"/>
  <c r="A340" i="4"/>
  <c r="N339" i="4"/>
  <c r="E339" i="4"/>
  <c r="D339" i="4"/>
  <c r="C339" i="4"/>
  <c r="B339" i="4"/>
  <c r="A339" i="4"/>
  <c r="N338" i="4"/>
  <c r="E338" i="4"/>
  <c r="D338" i="4"/>
  <c r="G338" i="4" s="1"/>
  <c r="C338" i="4"/>
  <c r="B338" i="4"/>
  <c r="A338" i="4"/>
  <c r="N337" i="4"/>
  <c r="E337" i="4"/>
  <c r="D337" i="4"/>
  <c r="G337" i="4" s="1"/>
  <c r="C337" i="4"/>
  <c r="B337" i="4"/>
  <c r="F337" i="4" s="1"/>
  <c r="A337" i="4"/>
  <c r="N336" i="4"/>
  <c r="E336" i="4"/>
  <c r="D336" i="4"/>
  <c r="G336" i="4" s="1"/>
  <c r="C336" i="4"/>
  <c r="B336" i="4"/>
  <c r="A336" i="4"/>
  <c r="R335" i="4"/>
  <c r="S335" i="4" s="1"/>
  <c r="N335" i="4"/>
  <c r="E335" i="4"/>
  <c r="D335" i="4"/>
  <c r="G335" i="4" s="1"/>
  <c r="C335" i="4"/>
  <c r="B335" i="4"/>
  <c r="F335" i="4" s="1"/>
  <c r="A335" i="4"/>
  <c r="N334" i="4"/>
  <c r="E334" i="4"/>
  <c r="D334" i="4"/>
  <c r="C334" i="4"/>
  <c r="B334" i="4"/>
  <c r="A334" i="4"/>
  <c r="N333" i="4"/>
  <c r="E333" i="4"/>
  <c r="D333" i="4"/>
  <c r="G333" i="4" s="1"/>
  <c r="C333" i="4"/>
  <c r="B333" i="4"/>
  <c r="A333" i="4"/>
  <c r="N332" i="4"/>
  <c r="E332" i="4"/>
  <c r="D332" i="4"/>
  <c r="C332" i="4"/>
  <c r="B332" i="4"/>
  <c r="F332" i="4" s="1"/>
  <c r="A332" i="4"/>
  <c r="N331" i="4"/>
  <c r="E331" i="4"/>
  <c r="D331" i="4"/>
  <c r="G331" i="4" s="1"/>
  <c r="C331" i="4"/>
  <c r="B331" i="4"/>
  <c r="F331" i="4" s="1"/>
  <c r="A331" i="4"/>
  <c r="R330" i="4"/>
  <c r="S330" i="4" s="1"/>
  <c r="N330" i="4"/>
  <c r="E330" i="4"/>
  <c r="D330" i="4"/>
  <c r="G330" i="4" s="1"/>
  <c r="C330" i="4"/>
  <c r="B330" i="4"/>
  <c r="A330" i="4"/>
  <c r="N329" i="4"/>
  <c r="E329" i="4"/>
  <c r="D329" i="4"/>
  <c r="C329" i="4"/>
  <c r="B329" i="4"/>
  <c r="A329" i="4"/>
  <c r="N328" i="4"/>
  <c r="E328" i="4"/>
  <c r="D328" i="4"/>
  <c r="G328" i="4" s="1"/>
  <c r="C328" i="4"/>
  <c r="B328" i="4"/>
  <c r="A328" i="4"/>
  <c r="N327" i="4"/>
  <c r="E327" i="4"/>
  <c r="D327" i="4"/>
  <c r="G327" i="4" s="1"/>
  <c r="C327" i="4"/>
  <c r="B327" i="4"/>
  <c r="F327" i="4" s="1"/>
  <c r="A327" i="4"/>
  <c r="N326" i="4"/>
  <c r="E326" i="4"/>
  <c r="D326" i="4"/>
  <c r="G326" i="4" s="1"/>
  <c r="C326" i="4"/>
  <c r="B326" i="4"/>
  <c r="F326" i="4" s="1"/>
  <c r="A326" i="4"/>
  <c r="R325" i="4"/>
  <c r="S325" i="4" s="1"/>
  <c r="N325" i="4"/>
  <c r="E325" i="4"/>
  <c r="D325" i="4"/>
  <c r="G325" i="4" s="1"/>
  <c r="C325" i="4"/>
  <c r="B325" i="4"/>
  <c r="A325" i="4"/>
  <c r="N324" i="4"/>
  <c r="E324" i="4"/>
  <c r="D324" i="4"/>
  <c r="C324" i="4"/>
  <c r="B324" i="4"/>
  <c r="A324" i="4"/>
  <c r="N195" i="4" s="1"/>
  <c r="N323" i="4"/>
  <c r="E323" i="4"/>
  <c r="D323" i="4"/>
  <c r="G323" i="4" s="1"/>
  <c r="C323" i="4"/>
  <c r="B323" i="4"/>
  <c r="A323" i="4"/>
  <c r="N322" i="4"/>
  <c r="E322" i="4"/>
  <c r="D322" i="4"/>
  <c r="G322" i="4" s="1"/>
  <c r="C322" i="4"/>
  <c r="B322" i="4"/>
  <c r="F322" i="4" s="1"/>
  <c r="A322" i="4"/>
  <c r="N321" i="4"/>
  <c r="E321" i="4"/>
  <c r="D321" i="4"/>
  <c r="G321" i="4" s="1"/>
  <c r="C321" i="4"/>
  <c r="B321" i="4"/>
  <c r="F321" i="4" s="1"/>
  <c r="A321" i="4"/>
  <c r="N320" i="4"/>
  <c r="E320" i="4"/>
  <c r="D320" i="4"/>
  <c r="G320" i="4" s="1"/>
  <c r="C320" i="4"/>
  <c r="B320" i="4"/>
  <c r="A320" i="4"/>
  <c r="R319" i="4"/>
  <c r="S319" i="4" s="1"/>
  <c r="N319" i="4"/>
  <c r="E319" i="4"/>
  <c r="D319" i="4"/>
  <c r="C319" i="4"/>
  <c r="B319" i="4"/>
  <c r="A319" i="4"/>
  <c r="N318" i="4"/>
  <c r="E318" i="4"/>
  <c r="D318" i="4"/>
  <c r="G318" i="4" s="1"/>
  <c r="C318" i="4"/>
  <c r="B318" i="4"/>
  <c r="A318" i="4"/>
  <c r="N317" i="4"/>
  <c r="E317" i="4"/>
  <c r="D317" i="4"/>
  <c r="G317" i="4" s="1"/>
  <c r="C317" i="4"/>
  <c r="B317" i="4"/>
  <c r="F317" i="4" s="1"/>
  <c r="A317" i="4"/>
  <c r="N316" i="4"/>
  <c r="E316" i="4"/>
  <c r="D316" i="4"/>
  <c r="C316" i="4"/>
  <c r="B316" i="4"/>
  <c r="F316" i="4" s="1"/>
  <c r="A316" i="4"/>
  <c r="N315" i="4"/>
  <c r="E315" i="4"/>
  <c r="D315" i="4"/>
  <c r="G315" i="4" s="1"/>
  <c r="C315" i="4"/>
  <c r="B315" i="4"/>
  <c r="F315" i="4" s="1"/>
  <c r="A315" i="4"/>
  <c r="R314" i="4"/>
  <c r="S314" i="4" s="1"/>
  <c r="N314" i="4"/>
  <c r="E314" i="4"/>
  <c r="D314" i="4"/>
  <c r="C314" i="4"/>
  <c r="B314" i="4"/>
  <c r="A314" i="4"/>
  <c r="N313" i="4"/>
  <c r="E313" i="4"/>
  <c r="D313" i="4"/>
  <c r="G313" i="4" s="1"/>
  <c r="C313" i="4"/>
  <c r="B313" i="4"/>
  <c r="A313" i="4"/>
  <c r="N312" i="4"/>
  <c r="E312" i="4"/>
  <c r="D312" i="4"/>
  <c r="C312" i="4"/>
  <c r="B312" i="4"/>
  <c r="A312" i="4"/>
  <c r="N311" i="4"/>
  <c r="E311" i="4"/>
  <c r="D311" i="4"/>
  <c r="G311" i="4" s="1"/>
  <c r="C311" i="4"/>
  <c r="B311" i="4"/>
  <c r="F311" i="4" s="1"/>
  <c r="A311" i="4"/>
  <c r="N310" i="4"/>
  <c r="E310" i="4"/>
  <c r="D310" i="4"/>
  <c r="G310" i="4" s="1"/>
  <c r="C310" i="4"/>
  <c r="B310" i="4"/>
  <c r="F310" i="4" s="1"/>
  <c r="A310" i="4"/>
  <c r="N309" i="4"/>
  <c r="E309" i="4"/>
  <c r="D309" i="4"/>
  <c r="C309" i="4"/>
  <c r="B309" i="4"/>
  <c r="A309" i="4"/>
  <c r="N308" i="4"/>
  <c r="E308" i="4"/>
  <c r="D308" i="4"/>
  <c r="C308" i="4"/>
  <c r="B308" i="4"/>
  <c r="A308" i="4"/>
  <c r="N307" i="4"/>
  <c r="E307" i="4"/>
  <c r="D307" i="4"/>
  <c r="G307" i="4" s="1"/>
  <c r="C307" i="4"/>
  <c r="B307" i="4"/>
  <c r="F307" i="4" s="1"/>
  <c r="A307" i="4"/>
  <c r="N306" i="4"/>
  <c r="E306" i="4"/>
  <c r="D306" i="4"/>
  <c r="C306" i="4"/>
  <c r="B306" i="4"/>
  <c r="F306" i="4" s="1"/>
  <c r="A306" i="4"/>
  <c r="N305" i="4"/>
  <c r="E305" i="4"/>
  <c r="D305" i="4"/>
  <c r="C305" i="4"/>
  <c r="B305" i="4"/>
  <c r="A305" i="4"/>
  <c r="N304" i="4"/>
  <c r="E304" i="4"/>
  <c r="D304" i="4"/>
  <c r="C304" i="4"/>
  <c r="B304" i="4"/>
  <c r="A304" i="4"/>
  <c r="N303" i="4"/>
  <c r="E303" i="4"/>
  <c r="D303" i="4"/>
  <c r="G303" i="4" s="1"/>
  <c r="C303" i="4"/>
  <c r="B303" i="4"/>
  <c r="A303" i="4"/>
  <c r="N302" i="4"/>
  <c r="E302" i="4"/>
  <c r="D302" i="4"/>
  <c r="G302" i="4" s="1"/>
  <c r="C302" i="4"/>
  <c r="B302" i="4"/>
  <c r="F302" i="4" s="1"/>
  <c r="A302" i="4"/>
  <c r="N301" i="4"/>
  <c r="E301" i="4"/>
  <c r="D301" i="4"/>
  <c r="C301" i="4"/>
  <c r="B301" i="4"/>
  <c r="F301" i="4" s="1"/>
  <c r="A301" i="4"/>
  <c r="N300" i="4"/>
  <c r="E300" i="4"/>
  <c r="D300" i="4"/>
  <c r="C300" i="4"/>
  <c r="B300" i="4"/>
  <c r="F300" i="4" s="1"/>
  <c r="A300" i="4"/>
  <c r="N299" i="4"/>
  <c r="E299" i="4"/>
  <c r="D299" i="4"/>
  <c r="C299" i="4"/>
  <c r="B299" i="4"/>
  <c r="A299" i="4"/>
  <c r="N298" i="4"/>
  <c r="E298" i="4"/>
  <c r="D298" i="4"/>
  <c r="G298" i="4" s="1"/>
  <c r="C298" i="4"/>
  <c r="B298" i="4"/>
  <c r="A298" i="4"/>
  <c r="N297" i="4"/>
  <c r="E297" i="4"/>
  <c r="D297" i="4"/>
  <c r="G297" i="4" s="1"/>
  <c r="C297" i="4"/>
  <c r="B297" i="4"/>
  <c r="A297" i="4"/>
  <c r="N296" i="4"/>
  <c r="E296" i="4"/>
  <c r="D296" i="4"/>
  <c r="G296" i="4" s="1"/>
  <c r="C296" i="4"/>
  <c r="B296" i="4"/>
  <c r="A296" i="4"/>
  <c r="R295" i="4"/>
  <c r="S295" i="4" s="1"/>
  <c r="N295" i="4"/>
  <c r="E295" i="4"/>
  <c r="D295" i="4"/>
  <c r="C295" i="4"/>
  <c r="B295" i="4"/>
  <c r="A295" i="4"/>
  <c r="N294" i="4"/>
  <c r="E294" i="4"/>
  <c r="D294" i="4"/>
  <c r="C294" i="4"/>
  <c r="B294" i="4"/>
  <c r="A294" i="4"/>
  <c r="N293" i="4"/>
  <c r="E293" i="4"/>
  <c r="D293" i="4"/>
  <c r="G293" i="4" s="1"/>
  <c r="C293" i="4"/>
  <c r="B293" i="4"/>
  <c r="A293" i="4"/>
  <c r="N292" i="4"/>
  <c r="E292" i="4"/>
  <c r="D292" i="4"/>
  <c r="C292" i="4"/>
  <c r="B292" i="4"/>
  <c r="A292" i="4"/>
  <c r="N291" i="4"/>
  <c r="E291" i="4"/>
  <c r="D291" i="4"/>
  <c r="G291" i="4" s="1"/>
  <c r="C291" i="4"/>
  <c r="B291" i="4"/>
  <c r="F291" i="4" s="1"/>
  <c r="A291" i="4"/>
  <c r="N290" i="4"/>
  <c r="E290" i="4"/>
  <c r="D290" i="4"/>
  <c r="C290" i="4"/>
  <c r="B290" i="4"/>
  <c r="F290" i="4" s="1"/>
  <c r="A290" i="4"/>
  <c r="N289" i="4"/>
  <c r="E289" i="4"/>
  <c r="D289" i="4"/>
  <c r="G289" i="4" s="1"/>
  <c r="C289" i="4"/>
  <c r="B289" i="4"/>
  <c r="A289" i="4"/>
  <c r="N288" i="4"/>
  <c r="E288" i="4"/>
  <c r="D288" i="4"/>
  <c r="G288" i="4" s="1"/>
  <c r="C288" i="4"/>
  <c r="B288" i="4"/>
  <c r="A288" i="4"/>
  <c r="N287" i="4"/>
  <c r="E287" i="4"/>
  <c r="D287" i="4"/>
  <c r="R287" i="4" s="1"/>
  <c r="S287" i="4" s="1"/>
  <c r="C287" i="4"/>
  <c r="B287" i="4"/>
  <c r="A287" i="4"/>
  <c r="N286" i="4"/>
  <c r="E286" i="4"/>
  <c r="D286" i="4"/>
  <c r="G286" i="4" s="1"/>
  <c r="C286" i="4"/>
  <c r="B286" i="4"/>
  <c r="F286" i="4" s="1"/>
  <c r="A286" i="4"/>
  <c r="N285" i="4"/>
  <c r="E285" i="4"/>
  <c r="D285" i="4"/>
  <c r="G285" i="4" s="1"/>
  <c r="C285" i="4"/>
  <c r="B285" i="4"/>
  <c r="F285" i="4" s="1"/>
  <c r="A285" i="4"/>
  <c r="N284" i="4"/>
  <c r="E284" i="4"/>
  <c r="D284" i="4"/>
  <c r="C284" i="4"/>
  <c r="B284" i="4"/>
  <c r="F284" i="4" s="1"/>
  <c r="A284" i="4"/>
  <c r="N283" i="4"/>
  <c r="E283" i="4"/>
  <c r="D283" i="4"/>
  <c r="G283" i="4" s="1"/>
  <c r="C283" i="4"/>
  <c r="B283" i="4"/>
  <c r="F283" i="4" s="1"/>
  <c r="A283" i="4"/>
  <c r="N282" i="4"/>
  <c r="E282" i="4"/>
  <c r="D282" i="4"/>
  <c r="R282" i="4" s="1"/>
  <c r="S282" i="4" s="1"/>
  <c r="C282" i="4"/>
  <c r="B282" i="4"/>
  <c r="A282" i="4"/>
  <c r="N281" i="4"/>
  <c r="E281" i="4"/>
  <c r="D281" i="4"/>
  <c r="G281" i="4" s="1"/>
  <c r="C281" i="4"/>
  <c r="B281" i="4"/>
  <c r="F281" i="4" s="1"/>
  <c r="A281" i="4"/>
  <c r="N280" i="4"/>
  <c r="E280" i="4"/>
  <c r="D280" i="4"/>
  <c r="C280" i="4"/>
  <c r="B280" i="4"/>
  <c r="A280" i="4"/>
  <c r="N279" i="4"/>
  <c r="E279" i="4"/>
  <c r="D279" i="4"/>
  <c r="G279" i="4" s="1"/>
  <c r="C279" i="4"/>
  <c r="B279" i="4"/>
  <c r="F279" i="4" s="1"/>
  <c r="A279" i="4"/>
  <c r="N278" i="4"/>
  <c r="E278" i="4"/>
  <c r="D278" i="4"/>
  <c r="G278" i="4" s="1"/>
  <c r="C278" i="4"/>
  <c r="B278" i="4"/>
  <c r="F278" i="4" s="1"/>
  <c r="A278" i="4"/>
  <c r="N277" i="4"/>
  <c r="E277" i="4"/>
  <c r="D277" i="4"/>
  <c r="G277" i="4" s="1"/>
  <c r="C277" i="4"/>
  <c r="B277" i="4"/>
  <c r="A277" i="4"/>
  <c r="N276" i="4"/>
  <c r="E276" i="4"/>
  <c r="D276" i="4"/>
  <c r="C276" i="4"/>
  <c r="B276" i="4"/>
  <c r="F276" i="4" s="1"/>
  <c r="A276" i="4"/>
  <c r="N179" i="4" s="1"/>
  <c r="N275" i="4"/>
  <c r="E275" i="4"/>
  <c r="D275" i="4"/>
  <c r="G275" i="4" s="1"/>
  <c r="C275" i="4"/>
  <c r="B275" i="4"/>
  <c r="F275" i="4" s="1"/>
  <c r="A275" i="4"/>
  <c r="R274" i="4"/>
  <c r="S274" i="4" s="1"/>
  <c r="N274" i="4"/>
  <c r="E274" i="4"/>
  <c r="D274" i="4"/>
  <c r="C274" i="4"/>
  <c r="B274" i="4"/>
  <c r="F274" i="4" s="1"/>
  <c r="A274" i="4"/>
  <c r="N273" i="4"/>
  <c r="E273" i="4"/>
  <c r="D273" i="4"/>
  <c r="C273" i="4"/>
  <c r="B273" i="4"/>
  <c r="A273" i="4"/>
  <c r="N272" i="4"/>
  <c r="E272" i="4"/>
  <c r="D272" i="4"/>
  <c r="G272" i="4" s="1"/>
  <c r="C272" i="4"/>
  <c r="B272" i="4"/>
  <c r="A272" i="4"/>
  <c r="N271" i="4"/>
  <c r="E271" i="4"/>
  <c r="D271" i="4"/>
  <c r="C271" i="4"/>
  <c r="B271" i="4"/>
  <c r="F271" i="4" s="1"/>
  <c r="A271" i="4"/>
  <c r="N270" i="4"/>
  <c r="E270" i="4"/>
  <c r="D270" i="4"/>
  <c r="G270" i="4" s="1"/>
  <c r="C270" i="4"/>
  <c r="B270" i="4"/>
  <c r="F270" i="4" s="1"/>
  <c r="A270" i="4"/>
  <c r="R269" i="4"/>
  <c r="S269" i="4" s="1"/>
  <c r="N269" i="4"/>
  <c r="E269" i="4"/>
  <c r="D269" i="4"/>
  <c r="C269" i="4"/>
  <c r="B269" i="4"/>
  <c r="F269" i="4" s="1"/>
  <c r="A269" i="4"/>
  <c r="N268" i="4"/>
  <c r="E268" i="4"/>
  <c r="D268" i="4"/>
  <c r="C268" i="4"/>
  <c r="B268" i="4"/>
  <c r="A268" i="4"/>
  <c r="N267" i="4"/>
  <c r="E267" i="4"/>
  <c r="D267" i="4"/>
  <c r="G267" i="4" s="1"/>
  <c r="C267" i="4"/>
  <c r="B267" i="4"/>
  <c r="F267" i="4" s="1"/>
  <c r="A267" i="4"/>
  <c r="N266" i="4"/>
  <c r="E266" i="4"/>
  <c r="D266" i="4"/>
  <c r="G266" i="4" s="1"/>
  <c r="C266" i="4"/>
  <c r="B266" i="4"/>
  <c r="F266" i="4" s="1"/>
  <c r="A266" i="4"/>
  <c r="N265" i="4"/>
  <c r="E265" i="4"/>
  <c r="D265" i="4"/>
  <c r="G265" i="4" s="1"/>
  <c r="C265" i="4"/>
  <c r="B265" i="4"/>
  <c r="F265" i="4" s="1"/>
  <c r="A265" i="4"/>
  <c r="N264" i="4"/>
  <c r="E264" i="4"/>
  <c r="D264" i="4"/>
  <c r="G264" i="4" s="1"/>
  <c r="C264" i="4"/>
  <c r="B264" i="4"/>
  <c r="A264" i="4"/>
  <c r="N263" i="4"/>
  <c r="E263" i="4"/>
  <c r="D263" i="4"/>
  <c r="C263" i="4"/>
  <c r="B263" i="4"/>
  <c r="A263" i="4"/>
  <c r="E262" i="4"/>
  <c r="D262" i="4"/>
  <c r="G262" i="4" s="1"/>
  <c r="C262" i="4"/>
  <c r="B262" i="4"/>
  <c r="F262" i="4" s="1"/>
  <c r="A262" i="4"/>
  <c r="N261" i="4"/>
  <c r="E261" i="4"/>
  <c r="D261" i="4"/>
  <c r="C261" i="4"/>
  <c r="B261" i="4"/>
  <c r="F261" i="4" s="1"/>
  <c r="A261" i="4"/>
  <c r="N260" i="4"/>
  <c r="E260" i="4"/>
  <c r="D260" i="4"/>
  <c r="C260" i="4"/>
  <c r="B260" i="4"/>
  <c r="A260" i="4"/>
  <c r="N259" i="4"/>
  <c r="E259" i="4"/>
  <c r="D259" i="4"/>
  <c r="G259" i="4" s="1"/>
  <c r="C259" i="4"/>
  <c r="B259" i="4"/>
  <c r="F259" i="4" s="1"/>
  <c r="A259" i="4"/>
  <c r="N258" i="4"/>
  <c r="E258" i="4"/>
  <c r="D258" i="4"/>
  <c r="G258" i="4" s="1"/>
  <c r="C258" i="4"/>
  <c r="B258" i="4"/>
  <c r="F258" i="4" s="1"/>
  <c r="A258" i="4"/>
  <c r="N257" i="4"/>
  <c r="E257" i="4"/>
  <c r="D257" i="4"/>
  <c r="G257" i="4" s="1"/>
  <c r="C257" i="4"/>
  <c r="B257" i="4"/>
  <c r="F257" i="4" s="1"/>
  <c r="A257" i="4"/>
  <c r="N256" i="4"/>
  <c r="E256" i="4"/>
  <c r="D256" i="4"/>
  <c r="G256" i="4" s="1"/>
  <c r="C256" i="4"/>
  <c r="B256" i="4"/>
  <c r="A256" i="4"/>
  <c r="R255" i="4"/>
  <c r="S255" i="4" s="1"/>
  <c r="N255" i="4"/>
  <c r="E255" i="4"/>
  <c r="D255" i="4"/>
  <c r="C255" i="4"/>
  <c r="B255" i="4"/>
  <c r="A255" i="4"/>
  <c r="N254" i="4"/>
  <c r="E254" i="4"/>
  <c r="D254" i="4"/>
  <c r="C254" i="4"/>
  <c r="B254" i="4"/>
  <c r="A254" i="4"/>
  <c r="N253" i="4"/>
  <c r="E253" i="4"/>
  <c r="D253" i="4"/>
  <c r="G253" i="4" s="1"/>
  <c r="C253" i="4"/>
  <c r="B253" i="4"/>
  <c r="F253" i="4" s="1"/>
  <c r="A253" i="4"/>
  <c r="N252" i="4"/>
  <c r="E252" i="4"/>
  <c r="D252" i="4"/>
  <c r="C252" i="4"/>
  <c r="B252" i="4"/>
  <c r="A252" i="4"/>
  <c r="N251" i="4"/>
  <c r="E251" i="4"/>
  <c r="D251" i="4"/>
  <c r="G251" i="4" s="1"/>
  <c r="C251" i="4"/>
  <c r="B251" i="4"/>
  <c r="A251" i="4"/>
  <c r="R250" i="4"/>
  <c r="S250" i="4" s="1"/>
  <c r="N250" i="4"/>
  <c r="E250" i="4"/>
  <c r="D250" i="4"/>
  <c r="G250" i="4" s="1"/>
  <c r="C250" i="4"/>
  <c r="B250" i="4"/>
  <c r="F250" i="4" s="1"/>
  <c r="A250" i="4"/>
  <c r="N249" i="4"/>
  <c r="E249" i="4"/>
  <c r="D249" i="4"/>
  <c r="G249" i="4" s="1"/>
  <c r="C249" i="4"/>
  <c r="B249" i="4"/>
  <c r="A249" i="4"/>
  <c r="N248" i="4"/>
  <c r="E248" i="4"/>
  <c r="D248" i="4"/>
  <c r="G248" i="4" s="1"/>
  <c r="C248" i="4"/>
  <c r="B248" i="4"/>
  <c r="A248" i="4"/>
  <c r="N247" i="4"/>
  <c r="E247" i="4"/>
  <c r="D247" i="4"/>
  <c r="C247" i="4"/>
  <c r="B247" i="4"/>
  <c r="F247" i="4" s="1"/>
  <c r="A247" i="4"/>
  <c r="N246" i="4"/>
  <c r="E246" i="4"/>
  <c r="D246" i="4"/>
  <c r="G246" i="4" s="1"/>
  <c r="C246" i="4"/>
  <c r="B246" i="4"/>
  <c r="F246" i="4" s="1"/>
  <c r="A246" i="4"/>
  <c r="N169" i="4" s="1"/>
  <c r="E245" i="4"/>
  <c r="D245" i="4"/>
  <c r="G245" i="4" s="1"/>
  <c r="C245" i="4"/>
  <c r="B245" i="4"/>
  <c r="F245" i="4" s="1"/>
  <c r="A245" i="4"/>
  <c r="N244" i="4"/>
  <c r="E244" i="4"/>
  <c r="D244" i="4"/>
  <c r="C244" i="4"/>
  <c r="B244" i="4"/>
  <c r="F244" i="4" s="1"/>
  <c r="A244" i="4"/>
  <c r="N243" i="4"/>
  <c r="E243" i="4"/>
  <c r="D243" i="4"/>
  <c r="C243" i="4"/>
  <c r="B243" i="4"/>
  <c r="A243" i="4"/>
  <c r="N242" i="4"/>
  <c r="E242" i="4"/>
  <c r="D242" i="4"/>
  <c r="C242" i="4"/>
  <c r="B242" i="4"/>
  <c r="A242" i="4"/>
  <c r="N241" i="4"/>
  <c r="E241" i="4"/>
  <c r="D241" i="4"/>
  <c r="G241" i="4" s="1"/>
  <c r="C241" i="4"/>
  <c r="B241" i="4"/>
  <c r="F241" i="4" s="1"/>
  <c r="A241" i="4"/>
  <c r="N240" i="4"/>
  <c r="E240" i="4"/>
  <c r="D240" i="4"/>
  <c r="G240" i="4" s="1"/>
  <c r="C240" i="4"/>
  <c r="B240" i="4"/>
  <c r="A240" i="4"/>
  <c r="R239" i="4"/>
  <c r="S239" i="4" s="1"/>
  <c r="N239" i="4"/>
  <c r="E239" i="4"/>
  <c r="D239" i="4"/>
  <c r="C239" i="4"/>
  <c r="B239" i="4"/>
  <c r="A239" i="4"/>
  <c r="E238" i="4"/>
  <c r="D238" i="4"/>
  <c r="C238" i="4"/>
  <c r="B238" i="4"/>
  <c r="A238" i="4"/>
  <c r="N237" i="4"/>
  <c r="E237" i="4"/>
  <c r="D237" i="4"/>
  <c r="G237" i="4" s="1"/>
  <c r="C237" i="4"/>
  <c r="B237" i="4"/>
  <c r="F237" i="4" s="1"/>
  <c r="A237" i="4"/>
  <c r="N236" i="4"/>
  <c r="E236" i="4"/>
  <c r="D236" i="4"/>
  <c r="C236" i="4"/>
  <c r="B236" i="4"/>
  <c r="F236" i="4" s="1"/>
  <c r="A236" i="4"/>
  <c r="N235" i="4"/>
  <c r="E235" i="4"/>
  <c r="D235" i="4"/>
  <c r="G235" i="4" s="1"/>
  <c r="C235" i="4"/>
  <c r="B235" i="4"/>
  <c r="A235" i="4"/>
  <c r="N234" i="4"/>
  <c r="E234" i="4"/>
  <c r="D234" i="4"/>
  <c r="G234" i="4" s="1"/>
  <c r="C234" i="4"/>
  <c r="B234" i="4"/>
  <c r="A234" i="4"/>
  <c r="N233" i="4"/>
  <c r="E233" i="4"/>
  <c r="D233" i="4"/>
  <c r="G233" i="4" s="1"/>
  <c r="C233" i="4"/>
  <c r="B233" i="4"/>
  <c r="A233" i="4"/>
  <c r="N232" i="4"/>
  <c r="E232" i="4"/>
  <c r="D232" i="4"/>
  <c r="G232" i="4" s="1"/>
  <c r="C232" i="4"/>
  <c r="B232" i="4"/>
  <c r="A232" i="4"/>
  <c r="R231" i="4"/>
  <c r="S231" i="4" s="1"/>
  <c r="N231" i="4"/>
  <c r="E231" i="4"/>
  <c r="D231" i="4"/>
  <c r="G231" i="4" s="1"/>
  <c r="C231" i="4"/>
  <c r="B231" i="4"/>
  <c r="F231" i="4" s="1"/>
  <c r="A231" i="4"/>
  <c r="N230" i="4"/>
  <c r="E230" i="4"/>
  <c r="D230" i="4"/>
  <c r="G230" i="4" s="1"/>
  <c r="C230" i="4"/>
  <c r="B230" i="4"/>
  <c r="A230" i="4"/>
  <c r="N229" i="4"/>
  <c r="E229" i="4"/>
  <c r="D229" i="4"/>
  <c r="G229" i="4" s="1"/>
  <c r="C229" i="4"/>
  <c r="B229" i="4"/>
  <c r="F229" i="4" s="1"/>
  <c r="A229" i="4"/>
  <c r="N228" i="4"/>
  <c r="E228" i="4"/>
  <c r="D228" i="4"/>
  <c r="C228" i="4"/>
  <c r="B228" i="4"/>
  <c r="A228" i="4"/>
  <c r="N227" i="4"/>
  <c r="E227" i="4"/>
  <c r="D227" i="4"/>
  <c r="G227" i="4" s="1"/>
  <c r="C227" i="4"/>
  <c r="B227" i="4"/>
  <c r="F227" i="4" s="1"/>
  <c r="A227" i="4"/>
  <c r="N226" i="4"/>
  <c r="E226" i="4"/>
  <c r="D226" i="4"/>
  <c r="G226" i="4" s="1"/>
  <c r="C226" i="4"/>
  <c r="B226" i="4"/>
  <c r="F226" i="4" s="1"/>
  <c r="A226" i="4"/>
  <c r="N225" i="4"/>
  <c r="E225" i="4"/>
  <c r="D225" i="4"/>
  <c r="G225" i="4" s="1"/>
  <c r="C225" i="4"/>
  <c r="B225" i="4"/>
  <c r="F225" i="4" s="1"/>
  <c r="A225" i="4"/>
  <c r="N224" i="4"/>
  <c r="E224" i="4"/>
  <c r="D224" i="4"/>
  <c r="G224" i="4" s="1"/>
  <c r="C224" i="4"/>
  <c r="B224" i="4"/>
  <c r="A224" i="4"/>
  <c r="N223" i="4"/>
  <c r="E223" i="4"/>
  <c r="D223" i="4"/>
  <c r="C223" i="4"/>
  <c r="B223" i="4"/>
  <c r="A223" i="4"/>
  <c r="N222" i="4"/>
  <c r="E222" i="4"/>
  <c r="D222" i="4"/>
  <c r="G222" i="4" s="1"/>
  <c r="C222" i="4"/>
  <c r="B222" i="4"/>
  <c r="F222" i="4" s="1"/>
  <c r="A222" i="4"/>
  <c r="N161" i="4" s="1"/>
  <c r="N221" i="4"/>
  <c r="E221" i="4"/>
  <c r="D221" i="4"/>
  <c r="G221" i="4" s="1"/>
  <c r="C221" i="4"/>
  <c r="B221" i="4"/>
  <c r="A221" i="4"/>
  <c r="N220" i="4"/>
  <c r="E220" i="4"/>
  <c r="D220" i="4"/>
  <c r="C220" i="4"/>
  <c r="B220" i="4"/>
  <c r="F220" i="4" s="1"/>
  <c r="A220" i="4"/>
  <c r="N219" i="4"/>
  <c r="E219" i="4"/>
  <c r="D219" i="4"/>
  <c r="C219" i="4"/>
  <c r="B219" i="4"/>
  <c r="A219" i="4"/>
  <c r="N218" i="4"/>
  <c r="E218" i="4"/>
  <c r="D218" i="4"/>
  <c r="C218" i="4"/>
  <c r="B218" i="4"/>
  <c r="A218" i="4"/>
  <c r="N217" i="4"/>
  <c r="E217" i="4"/>
  <c r="D217" i="4"/>
  <c r="G217" i="4" s="1"/>
  <c r="C217" i="4"/>
  <c r="B217" i="4"/>
  <c r="F217" i="4" s="1"/>
  <c r="A217" i="4"/>
  <c r="N216" i="4"/>
  <c r="E216" i="4"/>
  <c r="D216" i="4"/>
  <c r="G216" i="4" s="1"/>
  <c r="C216" i="4"/>
  <c r="B216" i="4"/>
  <c r="A216" i="4"/>
  <c r="N215" i="4"/>
  <c r="E215" i="4"/>
  <c r="D215" i="4"/>
  <c r="G215" i="4" s="1"/>
  <c r="C215" i="4"/>
  <c r="B215" i="4"/>
  <c r="F215" i="4" s="1"/>
  <c r="A215" i="4"/>
  <c r="N214" i="4"/>
  <c r="E214" i="4"/>
  <c r="D214" i="4"/>
  <c r="C214" i="4"/>
  <c r="B214" i="4"/>
  <c r="A214" i="4"/>
  <c r="N213" i="4"/>
  <c r="E213" i="4"/>
  <c r="D213" i="4"/>
  <c r="G213" i="4" s="1"/>
  <c r="C213" i="4"/>
  <c r="B213" i="4"/>
  <c r="A213" i="4"/>
  <c r="N212" i="4"/>
  <c r="E212" i="4"/>
  <c r="D212" i="4"/>
  <c r="C212" i="4"/>
  <c r="B212" i="4"/>
  <c r="F212" i="4" s="1"/>
  <c r="A212" i="4"/>
  <c r="N211" i="4"/>
  <c r="E211" i="4"/>
  <c r="D211" i="4"/>
  <c r="C211" i="4"/>
  <c r="B211" i="4"/>
  <c r="A211" i="4"/>
  <c r="S210" i="4"/>
  <c r="R210" i="4"/>
  <c r="N210" i="4"/>
  <c r="E210" i="4"/>
  <c r="D210" i="4"/>
  <c r="C210" i="4"/>
  <c r="B210" i="4"/>
  <c r="A210" i="4"/>
  <c r="N209" i="4"/>
  <c r="E209" i="4"/>
  <c r="D209" i="4"/>
  <c r="C209" i="4"/>
  <c r="B209" i="4"/>
  <c r="A209" i="4"/>
  <c r="N208" i="4"/>
  <c r="E208" i="4"/>
  <c r="D208" i="4"/>
  <c r="G208" i="4" s="1"/>
  <c r="C208" i="4"/>
  <c r="B208" i="4"/>
  <c r="A208" i="4"/>
  <c r="N207" i="4"/>
  <c r="E207" i="4"/>
  <c r="D207" i="4"/>
  <c r="G207" i="4" s="1"/>
  <c r="C207" i="4"/>
  <c r="B207" i="4"/>
  <c r="F207" i="4" s="1"/>
  <c r="A207" i="4"/>
  <c r="N206" i="4"/>
  <c r="E206" i="4"/>
  <c r="D206" i="4"/>
  <c r="G206" i="4" s="1"/>
  <c r="C206" i="4"/>
  <c r="B206" i="4"/>
  <c r="F206" i="4" s="1"/>
  <c r="A206" i="4"/>
  <c r="N205" i="4"/>
  <c r="E205" i="4"/>
  <c r="D205" i="4"/>
  <c r="G205" i="4" s="1"/>
  <c r="C205" i="4"/>
  <c r="B205" i="4"/>
  <c r="F205" i="4" s="1"/>
  <c r="A205" i="4"/>
  <c r="N204" i="4"/>
  <c r="E204" i="4"/>
  <c r="D204" i="4"/>
  <c r="C204" i="4"/>
  <c r="B204" i="4"/>
  <c r="A204" i="4"/>
  <c r="E203" i="4"/>
  <c r="D203" i="4"/>
  <c r="C203" i="4"/>
  <c r="B203" i="4"/>
  <c r="F203" i="4" s="1"/>
  <c r="A203" i="4"/>
  <c r="N202" i="4"/>
  <c r="E202" i="4"/>
  <c r="D202" i="4"/>
  <c r="C202" i="4"/>
  <c r="B202" i="4"/>
  <c r="F202" i="4" s="1"/>
  <c r="A202" i="4"/>
  <c r="N201" i="4"/>
  <c r="E201" i="4"/>
  <c r="D201" i="4"/>
  <c r="C201" i="4"/>
  <c r="B201" i="4"/>
  <c r="A201" i="4"/>
  <c r="N200" i="4"/>
  <c r="E200" i="4"/>
  <c r="D200" i="4"/>
  <c r="C200" i="4"/>
  <c r="B200" i="4"/>
  <c r="A200" i="4"/>
  <c r="N199" i="4"/>
  <c r="E199" i="4"/>
  <c r="D199" i="4"/>
  <c r="G199" i="4" s="1"/>
  <c r="C199" i="4"/>
  <c r="B199" i="4"/>
  <c r="A199" i="4"/>
  <c r="N198" i="4"/>
  <c r="E198" i="4"/>
  <c r="D198" i="4"/>
  <c r="C198" i="4"/>
  <c r="B198" i="4"/>
  <c r="F198" i="4" s="1"/>
  <c r="A198" i="4"/>
  <c r="N197" i="4"/>
  <c r="E197" i="4"/>
  <c r="D197" i="4"/>
  <c r="C197" i="4"/>
  <c r="B197" i="4"/>
  <c r="A197" i="4"/>
  <c r="N196" i="4"/>
  <c r="E196" i="4"/>
  <c r="D196" i="4"/>
  <c r="C196" i="4"/>
  <c r="B196" i="4"/>
  <c r="A196" i="4"/>
  <c r="E195" i="4"/>
  <c r="D195" i="4"/>
  <c r="G195" i="4" s="1"/>
  <c r="C195" i="4"/>
  <c r="B195" i="4"/>
  <c r="F195" i="4" s="1"/>
  <c r="A195" i="4"/>
  <c r="N194" i="4"/>
  <c r="E194" i="4"/>
  <c r="D194" i="4"/>
  <c r="C194" i="4"/>
  <c r="B194" i="4"/>
  <c r="F194" i="4" s="1"/>
  <c r="A194" i="4"/>
  <c r="N193" i="4"/>
  <c r="E193" i="4"/>
  <c r="D193" i="4"/>
  <c r="C193" i="4"/>
  <c r="B193" i="4"/>
  <c r="A193" i="4"/>
  <c r="N192" i="4"/>
  <c r="E192" i="4"/>
  <c r="D192" i="4"/>
  <c r="G192" i="4" s="1"/>
  <c r="C192" i="4"/>
  <c r="B192" i="4"/>
  <c r="F192" i="4" s="1"/>
  <c r="A192" i="4"/>
  <c r="N191" i="4"/>
  <c r="E191" i="4"/>
  <c r="D191" i="4"/>
  <c r="C191" i="4"/>
  <c r="B191" i="4"/>
  <c r="A191" i="4"/>
  <c r="N190" i="4"/>
  <c r="E190" i="4"/>
  <c r="D190" i="4"/>
  <c r="G190" i="4" s="1"/>
  <c r="C190" i="4"/>
  <c r="B190" i="4"/>
  <c r="F190" i="4" s="1"/>
  <c r="A190" i="4"/>
  <c r="N189" i="4"/>
  <c r="E189" i="4"/>
  <c r="D189" i="4"/>
  <c r="G189" i="4" s="1"/>
  <c r="C189" i="4"/>
  <c r="B189" i="4"/>
  <c r="F189" i="4" s="1"/>
  <c r="A189" i="4"/>
  <c r="N188" i="4"/>
  <c r="E188" i="4"/>
  <c r="D188" i="4"/>
  <c r="C188" i="4"/>
  <c r="B188" i="4"/>
  <c r="A188" i="4"/>
  <c r="N187" i="4"/>
  <c r="E187" i="4"/>
  <c r="D187" i="4"/>
  <c r="C187" i="4"/>
  <c r="B187" i="4"/>
  <c r="F187" i="4" s="1"/>
  <c r="A187" i="4"/>
  <c r="N186" i="4"/>
  <c r="E186" i="4"/>
  <c r="D186" i="4"/>
  <c r="G186" i="4" s="1"/>
  <c r="C186" i="4"/>
  <c r="B186" i="4"/>
  <c r="F186" i="4" s="1"/>
  <c r="A186" i="4"/>
  <c r="N149" i="4" s="1"/>
  <c r="N185" i="4"/>
  <c r="E185" i="4"/>
  <c r="D185" i="4"/>
  <c r="G185" i="4" s="1"/>
  <c r="C185" i="4"/>
  <c r="B185" i="4"/>
  <c r="F185" i="4" s="1"/>
  <c r="A185" i="4"/>
  <c r="N184" i="4"/>
  <c r="E184" i="4"/>
  <c r="D184" i="4"/>
  <c r="C184" i="4"/>
  <c r="B184" i="4"/>
  <c r="A184" i="4"/>
  <c r="N183" i="4"/>
  <c r="E183" i="4"/>
  <c r="D183" i="4"/>
  <c r="C183" i="4"/>
  <c r="B183" i="4"/>
  <c r="F183" i="4" s="1"/>
  <c r="A183" i="4"/>
  <c r="N148" i="4" s="1"/>
  <c r="N182" i="4"/>
  <c r="E182" i="4"/>
  <c r="D182" i="4"/>
  <c r="G182" i="4" s="1"/>
  <c r="C182" i="4"/>
  <c r="B182" i="4"/>
  <c r="A182" i="4"/>
  <c r="R181" i="4"/>
  <c r="S181" i="4" s="1"/>
  <c r="N181" i="4"/>
  <c r="E181" i="4"/>
  <c r="D181" i="4"/>
  <c r="C181" i="4"/>
  <c r="B181" i="4"/>
  <c r="A181" i="4"/>
  <c r="N180" i="4"/>
  <c r="E180" i="4"/>
  <c r="D180" i="4"/>
  <c r="C180" i="4"/>
  <c r="B180" i="4"/>
  <c r="A180" i="4"/>
  <c r="E179" i="4"/>
  <c r="D179" i="4"/>
  <c r="G179" i="4" s="1"/>
  <c r="C179" i="4"/>
  <c r="B179" i="4"/>
  <c r="A179" i="4"/>
  <c r="N178" i="4"/>
  <c r="E178" i="4"/>
  <c r="D178" i="4"/>
  <c r="G178" i="4" s="1"/>
  <c r="C178" i="4"/>
  <c r="B178" i="4"/>
  <c r="F178" i="4" s="1"/>
  <c r="A178" i="4"/>
  <c r="N177" i="4"/>
  <c r="E177" i="4"/>
  <c r="D177" i="4"/>
  <c r="C177" i="4"/>
  <c r="B177" i="4"/>
  <c r="R177" i="4" s="1"/>
  <c r="S177" i="4" s="1"/>
  <c r="A177" i="4"/>
  <c r="N146" i="4" s="1"/>
  <c r="N176" i="4"/>
  <c r="E176" i="4"/>
  <c r="D176" i="4"/>
  <c r="G176" i="4" s="1"/>
  <c r="C176" i="4"/>
  <c r="B176" i="4"/>
  <c r="F176" i="4" s="1"/>
  <c r="A176" i="4"/>
  <c r="R175" i="4"/>
  <c r="S175" i="4" s="1"/>
  <c r="N175" i="4"/>
  <c r="E175" i="4"/>
  <c r="D175" i="4"/>
  <c r="G175" i="4" s="1"/>
  <c r="C175" i="4"/>
  <c r="B175" i="4"/>
  <c r="F175" i="4" s="1"/>
  <c r="A175" i="4"/>
  <c r="N174" i="4"/>
  <c r="E174" i="4"/>
  <c r="D174" i="4"/>
  <c r="C174" i="4"/>
  <c r="B174" i="4"/>
  <c r="A174" i="4"/>
  <c r="N173" i="4"/>
  <c r="E173" i="4"/>
  <c r="D173" i="4"/>
  <c r="G173" i="4" s="1"/>
  <c r="C173" i="4"/>
  <c r="B173" i="4"/>
  <c r="A173" i="4"/>
  <c r="N172" i="4"/>
  <c r="E172" i="4"/>
  <c r="D172" i="4"/>
  <c r="C172" i="4"/>
  <c r="B172" i="4"/>
  <c r="A172" i="4"/>
  <c r="N171" i="4"/>
  <c r="E171" i="4"/>
  <c r="D171" i="4"/>
  <c r="G171" i="4" s="1"/>
  <c r="C171" i="4"/>
  <c r="B171" i="4"/>
  <c r="A171" i="4"/>
  <c r="N170" i="4"/>
  <c r="E170" i="4"/>
  <c r="D170" i="4"/>
  <c r="G170" i="4" s="1"/>
  <c r="C170" i="4"/>
  <c r="B170" i="4"/>
  <c r="F170" i="4" s="1"/>
  <c r="A170" i="4"/>
  <c r="E169" i="4"/>
  <c r="D169" i="4"/>
  <c r="C169" i="4"/>
  <c r="B169" i="4"/>
  <c r="A169" i="4"/>
  <c r="N168" i="4"/>
  <c r="E168" i="4"/>
  <c r="D168" i="4"/>
  <c r="C168" i="4"/>
  <c r="B168" i="4"/>
  <c r="F168" i="4" s="1"/>
  <c r="A168" i="4"/>
  <c r="N167" i="4"/>
  <c r="E167" i="4"/>
  <c r="D167" i="4"/>
  <c r="G167" i="4" s="1"/>
  <c r="C167" i="4"/>
  <c r="B167" i="4"/>
  <c r="A167" i="4"/>
  <c r="N166" i="4"/>
  <c r="E166" i="4"/>
  <c r="D166" i="4"/>
  <c r="G166" i="4" s="1"/>
  <c r="C166" i="4"/>
  <c r="B166" i="4"/>
  <c r="F166" i="4" s="1"/>
  <c r="A166" i="4"/>
  <c r="N165" i="4"/>
  <c r="E165" i="4"/>
  <c r="D165" i="4"/>
  <c r="G165" i="4" s="1"/>
  <c r="C165" i="4"/>
  <c r="B165" i="4"/>
  <c r="F165" i="4" s="1"/>
  <c r="A165" i="4"/>
  <c r="N164" i="4"/>
  <c r="E164" i="4"/>
  <c r="D164" i="4"/>
  <c r="C164" i="4"/>
  <c r="B164" i="4"/>
  <c r="F164" i="4" s="1"/>
  <c r="A164" i="4"/>
  <c r="N163" i="4"/>
  <c r="E163" i="4"/>
  <c r="D163" i="4"/>
  <c r="G163" i="4" s="1"/>
  <c r="C163" i="4"/>
  <c r="B163" i="4"/>
  <c r="A163" i="4"/>
  <c r="N162" i="4"/>
  <c r="E162" i="4"/>
  <c r="D162" i="4"/>
  <c r="G162" i="4" s="1"/>
  <c r="C162" i="4"/>
  <c r="B162" i="4"/>
  <c r="A162" i="4"/>
  <c r="E161" i="4"/>
  <c r="D161" i="4"/>
  <c r="C161" i="4"/>
  <c r="B161" i="4"/>
  <c r="A161" i="4"/>
  <c r="N160" i="4"/>
  <c r="E160" i="4"/>
  <c r="D160" i="4"/>
  <c r="C160" i="4"/>
  <c r="B160" i="4"/>
  <c r="A160" i="4"/>
  <c r="N159" i="4"/>
  <c r="E159" i="4"/>
  <c r="D159" i="4"/>
  <c r="G159" i="4" s="1"/>
  <c r="C159" i="4"/>
  <c r="B159" i="4"/>
  <c r="F159" i="4" s="1"/>
  <c r="A159" i="4"/>
  <c r="R158" i="4"/>
  <c r="S158" i="4" s="1"/>
  <c r="N158" i="4"/>
  <c r="E158" i="4"/>
  <c r="D158" i="4"/>
  <c r="C158" i="4"/>
  <c r="B158" i="4"/>
  <c r="A158" i="4"/>
  <c r="N157" i="4"/>
  <c r="E157" i="4"/>
  <c r="D157" i="4"/>
  <c r="C157" i="4"/>
  <c r="B157" i="4"/>
  <c r="A157" i="4"/>
  <c r="N156" i="4"/>
  <c r="E156" i="4"/>
  <c r="D156" i="4"/>
  <c r="G156" i="4" s="1"/>
  <c r="C156" i="4"/>
  <c r="B156" i="4"/>
  <c r="A156" i="4"/>
  <c r="N155" i="4"/>
  <c r="E155" i="4"/>
  <c r="D155" i="4"/>
  <c r="G155" i="4" s="1"/>
  <c r="C155" i="4"/>
  <c r="B155" i="4"/>
  <c r="F155" i="4" s="1"/>
  <c r="A155" i="4"/>
  <c r="N154" i="4"/>
  <c r="E154" i="4"/>
  <c r="D154" i="4"/>
  <c r="G154" i="4" s="1"/>
  <c r="C154" i="4"/>
  <c r="B154" i="4"/>
  <c r="A154" i="4"/>
  <c r="N153" i="4"/>
  <c r="E153" i="4"/>
  <c r="D153" i="4"/>
  <c r="G153" i="4" s="1"/>
  <c r="C153" i="4"/>
  <c r="B153" i="4"/>
  <c r="A153" i="4"/>
  <c r="N138" i="4" s="1"/>
  <c r="N152" i="4"/>
  <c r="E152" i="4"/>
  <c r="D152" i="4"/>
  <c r="G152" i="4" s="1"/>
  <c r="C152" i="4"/>
  <c r="B152" i="4"/>
  <c r="A152" i="4"/>
  <c r="N151" i="4"/>
  <c r="E151" i="4"/>
  <c r="D151" i="4"/>
  <c r="G151" i="4" s="1"/>
  <c r="C151" i="4"/>
  <c r="B151" i="4"/>
  <c r="F151" i="4" s="1"/>
  <c r="A151" i="4"/>
  <c r="N150" i="4"/>
  <c r="E150" i="4"/>
  <c r="D150" i="4"/>
  <c r="C150" i="4"/>
  <c r="B150" i="4"/>
  <c r="A150" i="4"/>
  <c r="E149" i="4"/>
  <c r="D149" i="4"/>
  <c r="C149" i="4"/>
  <c r="B149" i="4"/>
  <c r="F149" i="4" s="1"/>
  <c r="A149" i="4"/>
  <c r="E148" i="4"/>
  <c r="D148" i="4"/>
  <c r="G148" i="4" s="1"/>
  <c r="C148" i="4"/>
  <c r="B148" i="4"/>
  <c r="A148" i="4"/>
  <c r="N147" i="4"/>
  <c r="E147" i="4"/>
  <c r="D147" i="4"/>
  <c r="C147" i="4"/>
  <c r="B147" i="4"/>
  <c r="F147" i="4" s="1"/>
  <c r="A147" i="4"/>
  <c r="N136" i="4" s="1"/>
  <c r="E146" i="4"/>
  <c r="D146" i="4"/>
  <c r="G146" i="4" s="1"/>
  <c r="C146" i="4"/>
  <c r="B146" i="4"/>
  <c r="A146" i="4"/>
  <c r="N145" i="4"/>
  <c r="E145" i="4"/>
  <c r="D145" i="4"/>
  <c r="G145" i="4" s="1"/>
  <c r="C145" i="4"/>
  <c r="B145" i="4"/>
  <c r="A145" i="4"/>
  <c r="N144" i="4"/>
  <c r="E144" i="4"/>
  <c r="D144" i="4"/>
  <c r="G144" i="4" s="1"/>
  <c r="C144" i="4"/>
  <c r="B144" i="4"/>
  <c r="A144" i="4"/>
  <c r="N143" i="4"/>
  <c r="E143" i="4"/>
  <c r="D143" i="4"/>
  <c r="G143" i="4" s="1"/>
  <c r="C143" i="4"/>
  <c r="B143" i="4"/>
  <c r="F143" i="4" s="1"/>
  <c r="A143" i="4"/>
  <c r="R142" i="4"/>
  <c r="S142" i="4" s="1"/>
  <c r="N142" i="4"/>
  <c r="E142" i="4"/>
  <c r="D142" i="4"/>
  <c r="C142" i="4"/>
  <c r="B142" i="4"/>
  <c r="A142" i="4"/>
  <c r="N141" i="4"/>
  <c r="E141" i="4"/>
  <c r="D141" i="4"/>
  <c r="C141" i="4"/>
  <c r="B141" i="4"/>
  <c r="F141" i="4" s="1"/>
  <c r="A141" i="4"/>
  <c r="N134" i="4" s="1"/>
  <c r="N140" i="4"/>
  <c r="E140" i="4"/>
  <c r="D140" i="4"/>
  <c r="G140" i="4" s="1"/>
  <c r="C140" i="4"/>
  <c r="B140" i="4"/>
  <c r="A140" i="4"/>
  <c r="N139" i="4"/>
  <c r="E139" i="4"/>
  <c r="D139" i="4"/>
  <c r="G139" i="4" s="1"/>
  <c r="C139" i="4"/>
  <c r="B139" i="4"/>
  <c r="F139" i="4" s="1"/>
  <c r="A139" i="4"/>
  <c r="E138" i="4"/>
  <c r="D138" i="4"/>
  <c r="G138" i="4" s="1"/>
  <c r="C138" i="4"/>
  <c r="B138" i="4"/>
  <c r="A138" i="4"/>
  <c r="N133" i="4" s="1"/>
  <c r="N137" i="4"/>
  <c r="E137" i="4"/>
  <c r="D137" i="4"/>
  <c r="C137" i="4"/>
  <c r="B137" i="4"/>
  <c r="A137" i="4"/>
  <c r="E136" i="4"/>
  <c r="D136" i="4"/>
  <c r="G136" i="4" s="1"/>
  <c r="C136" i="4"/>
  <c r="B136" i="4"/>
  <c r="A136" i="4"/>
  <c r="N135" i="4"/>
  <c r="E135" i="4"/>
  <c r="D135" i="4"/>
  <c r="G135" i="4" s="1"/>
  <c r="C135" i="4"/>
  <c r="B135" i="4"/>
  <c r="F135" i="4" s="1"/>
  <c r="A135" i="4"/>
  <c r="E134" i="4"/>
  <c r="D134" i="4"/>
  <c r="G134" i="4" s="1"/>
  <c r="C134" i="4"/>
  <c r="B134" i="4"/>
  <c r="F134" i="4" s="1"/>
  <c r="A134" i="4"/>
  <c r="E133" i="4"/>
  <c r="D133" i="4"/>
  <c r="C133" i="4"/>
  <c r="B133" i="4"/>
  <c r="A133" i="4"/>
  <c r="N132" i="4"/>
  <c r="E132" i="4"/>
  <c r="D132" i="4"/>
  <c r="C132" i="4"/>
  <c r="B132" i="4"/>
  <c r="A132" i="4"/>
  <c r="N131" i="4"/>
  <c r="E131" i="4"/>
  <c r="D131" i="4"/>
  <c r="G131" i="4" s="1"/>
  <c r="C131" i="4"/>
  <c r="B131" i="4"/>
  <c r="F131" i="4" s="1"/>
  <c r="A131" i="4"/>
  <c r="E130" i="4"/>
  <c r="D130" i="4"/>
  <c r="G130" i="4" s="1"/>
  <c r="C130" i="4"/>
  <c r="B130" i="4"/>
  <c r="A130" i="4"/>
  <c r="N130" i="4" s="1"/>
  <c r="E129" i="4"/>
  <c r="D129" i="4"/>
  <c r="G129" i="4" s="1"/>
  <c r="C129" i="4"/>
  <c r="B129" i="4"/>
  <c r="F129" i="4" s="1"/>
  <c r="A129" i="4"/>
  <c r="L128" i="4"/>
  <c r="K128" i="4"/>
  <c r="J128" i="4"/>
  <c r="E128" i="4"/>
  <c r="D128" i="4"/>
  <c r="C128" i="4"/>
  <c r="B128" i="4"/>
  <c r="R128" i="4" s="1"/>
  <c r="S128" i="4" s="1"/>
  <c r="A128" i="4"/>
  <c r="E127" i="4"/>
  <c r="D127" i="4"/>
  <c r="G127" i="4" s="1"/>
  <c r="C127" i="4"/>
  <c r="B127" i="4"/>
  <c r="A127" i="4"/>
  <c r="E126" i="4"/>
  <c r="D126" i="4"/>
  <c r="C126" i="4"/>
  <c r="B126" i="4"/>
  <c r="F126" i="4" s="1"/>
  <c r="A126" i="4"/>
  <c r="E125" i="4"/>
  <c r="D125" i="4"/>
  <c r="C125" i="4"/>
  <c r="B125" i="4"/>
  <c r="F125" i="4" s="1"/>
  <c r="A125" i="4"/>
  <c r="E124" i="4"/>
  <c r="D124" i="4"/>
  <c r="G124" i="4" s="1"/>
  <c r="C124" i="4"/>
  <c r="B124" i="4"/>
  <c r="A124" i="4"/>
  <c r="E123" i="4"/>
  <c r="D123" i="4"/>
  <c r="G123" i="4" s="1"/>
  <c r="C123" i="4"/>
  <c r="B123" i="4"/>
  <c r="F123" i="4" s="1"/>
  <c r="A123" i="4"/>
  <c r="E122" i="4"/>
  <c r="D122" i="4"/>
  <c r="C122" i="4"/>
  <c r="B122" i="4"/>
  <c r="F122" i="4" s="1"/>
  <c r="A122" i="4"/>
  <c r="E121" i="4"/>
  <c r="D121" i="4"/>
  <c r="G121" i="4" s="1"/>
  <c r="C121" i="4"/>
  <c r="B121" i="4"/>
  <c r="A121" i="4"/>
  <c r="E120" i="4"/>
  <c r="D120" i="4"/>
  <c r="G120" i="4" s="1"/>
  <c r="C120" i="4"/>
  <c r="B120" i="4"/>
  <c r="A120" i="4"/>
  <c r="E119" i="4"/>
  <c r="D119" i="4"/>
  <c r="C119" i="4"/>
  <c r="B119" i="4"/>
  <c r="F119" i="4" s="1"/>
  <c r="A119" i="4"/>
  <c r="E118" i="4"/>
  <c r="D118" i="4"/>
  <c r="G118" i="4" s="1"/>
  <c r="C118" i="4"/>
  <c r="B118" i="4"/>
  <c r="A118" i="4"/>
  <c r="E117" i="4"/>
  <c r="D117" i="4"/>
  <c r="C117" i="4"/>
  <c r="B117" i="4"/>
  <c r="F117" i="4" s="1"/>
  <c r="A117" i="4"/>
  <c r="E116" i="4"/>
  <c r="D116" i="4"/>
  <c r="G116" i="4" s="1"/>
  <c r="C116" i="4"/>
  <c r="B116" i="4"/>
  <c r="A116" i="4"/>
  <c r="E115" i="4"/>
  <c r="D115" i="4"/>
  <c r="G115" i="4" s="1"/>
  <c r="C115" i="4"/>
  <c r="B115" i="4"/>
  <c r="A115" i="4"/>
  <c r="E114" i="4"/>
  <c r="D114" i="4"/>
  <c r="C114" i="4"/>
  <c r="B114" i="4"/>
  <c r="F114" i="4" s="1"/>
  <c r="A114" i="4"/>
  <c r="E113" i="4"/>
  <c r="D113" i="4"/>
  <c r="G113" i="4" s="1"/>
  <c r="C113" i="4"/>
  <c r="B113" i="4"/>
  <c r="A113" i="4"/>
  <c r="E112" i="4"/>
  <c r="D112" i="4"/>
  <c r="G112" i="4" s="1"/>
  <c r="C112" i="4"/>
  <c r="B112" i="4"/>
  <c r="A112" i="4"/>
  <c r="E111" i="4"/>
  <c r="D111" i="4"/>
  <c r="G111" i="4" s="1"/>
  <c r="C111" i="4"/>
  <c r="B111" i="4"/>
  <c r="F111" i="4" s="1"/>
  <c r="A111" i="4"/>
  <c r="R110" i="4"/>
  <c r="S110" i="4" s="1"/>
  <c r="E110" i="4"/>
  <c r="D110" i="4"/>
  <c r="G110" i="4" s="1"/>
  <c r="C110" i="4"/>
  <c r="B110" i="4"/>
  <c r="F110" i="4" s="1"/>
  <c r="A110" i="4"/>
  <c r="E109" i="4"/>
  <c r="D109" i="4"/>
  <c r="C109" i="4"/>
  <c r="B109" i="4"/>
  <c r="F109" i="4" s="1"/>
  <c r="A109" i="4"/>
  <c r="E108" i="4"/>
  <c r="D108" i="4"/>
  <c r="G108" i="4" s="1"/>
  <c r="C108" i="4"/>
  <c r="B108" i="4"/>
  <c r="A108" i="4"/>
  <c r="R107" i="4"/>
  <c r="S107" i="4" s="1"/>
  <c r="E107" i="4"/>
  <c r="D107" i="4"/>
  <c r="G107" i="4" s="1"/>
  <c r="C107" i="4"/>
  <c r="B107" i="4"/>
  <c r="F107" i="4" s="1"/>
  <c r="A107" i="4"/>
  <c r="E106" i="4"/>
  <c r="D106" i="4"/>
  <c r="C106" i="4"/>
  <c r="B106" i="4"/>
  <c r="F106" i="4" s="1"/>
  <c r="A106" i="4"/>
  <c r="E105" i="4"/>
  <c r="D105" i="4"/>
  <c r="G105" i="4" s="1"/>
  <c r="C105" i="4"/>
  <c r="B105" i="4"/>
  <c r="A105" i="4"/>
  <c r="E104" i="4"/>
  <c r="D104" i="4"/>
  <c r="C104" i="4"/>
  <c r="B104" i="4"/>
  <c r="A104" i="4"/>
  <c r="E103" i="4"/>
  <c r="D103" i="4"/>
  <c r="G103" i="4" s="1"/>
  <c r="C103" i="4"/>
  <c r="B103" i="4"/>
  <c r="F103" i="4" s="1"/>
  <c r="A103" i="4"/>
  <c r="E102" i="4"/>
  <c r="D102" i="4"/>
  <c r="G102" i="4" s="1"/>
  <c r="C102" i="4"/>
  <c r="B102" i="4"/>
  <c r="F102" i="4" s="1"/>
  <c r="A102" i="4"/>
  <c r="E101" i="4"/>
  <c r="D101" i="4"/>
  <c r="C101" i="4"/>
  <c r="B101" i="4"/>
  <c r="A101" i="4"/>
  <c r="E100" i="4"/>
  <c r="D100" i="4"/>
  <c r="G100" i="4" s="1"/>
  <c r="C100" i="4"/>
  <c r="B100" i="4"/>
  <c r="A100" i="4"/>
  <c r="E99" i="4"/>
  <c r="D99" i="4"/>
  <c r="G99" i="4" s="1"/>
  <c r="C99" i="4"/>
  <c r="B99" i="4"/>
  <c r="F99" i="4" s="1"/>
  <c r="A99" i="4"/>
  <c r="E98" i="4"/>
  <c r="D98" i="4"/>
  <c r="C98" i="4"/>
  <c r="B98" i="4"/>
  <c r="A98" i="4"/>
  <c r="E97" i="4"/>
  <c r="D97" i="4"/>
  <c r="G97" i="4" s="1"/>
  <c r="C97" i="4"/>
  <c r="B97" i="4"/>
  <c r="A97" i="4"/>
  <c r="E96" i="4"/>
  <c r="D96" i="4"/>
  <c r="C96" i="4"/>
  <c r="B96" i="4"/>
  <c r="A96" i="4"/>
  <c r="E95" i="4"/>
  <c r="D95" i="4"/>
  <c r="G95" i="4" s="1"/>
  <c r="C95" i="4"/>
  <c r="B95" i="4"/>
  <c r="F95" i="4" s="1"/>
  <c r="A95" i="4"/>
  <c r="E94" i="4"/>
  <c r="D94" i="4"/>
  <c r="G94" i="4" s="1"/>
  <c r="C94" i="4"/>
  <c r="B94" i="4"/>
  <c r="F94" i="4" s="1"/>
  <c r="A94" i="4"/>
  <c r="E93" i="4"/>
  <c r="D93" i="4"/>
  <c r="C93" i="4"/>
  <c r="B93" i="4"/>
  <c r="A93" i="4"/>
  <c r="E92" i="4"/>
  <c r="D92" i="4"/>
  <c r="G92" i="4" s="1"/>
  <c r="C92" i="4"/>
  <c r="B92" i="4"/>
  <c r="A92" i="4"/>
  <c r="E91" i="4"/>
  <c r="D91" i="4"/>
  <c r="G91" i="4" s="1"/>
  <c r="C91" i="4"/>
  <c r="B91" i="4"/>
  <c r="F91" i="4" s="1"/>
  <c r="A91" i="4"/>
  <c r="E90" i="4"/>
  <c r="D90" i="4"/>
  <c r="C90" i="4"/>
  <c r="B90" i="4"/>
  <c r="A90" i="4"/>
  <c r="E89" i="4"/>
  <c r="D89" i="4"/>
  <c r="G89" i="4" s="1"/>
  <c r="C89" i="4"/>
  <c r="B89" i="4"/>
  <c r="A89" i="4"/>
  <c r="E88" i="4"/>
  <c r="D88" i="4"/>
  <c r="C88" i="4"/>
  <c r="B88" i="4"/>
  <c r="A88" i="4"/>
  <c r="E87" i="4"/>
  <c r="D87" i="4"/>
  <c r="G87" i="4" s="1"/>
  <c r="C87" i="4"/>
  <c r="B87" i="4"/>
  <c r="F87" i="4" s="1"/>
  <c r="A87" i="4"/>
  <c r="E86" i="4"/>
  <c r="D86" i="4"/>
  <c r="G86" i="4" s="1"/>
  <c r="C86" i="4"/>
  <c r="B86" i="4"/>
  <c r="F86" i="4" s="1"/>
  <c r="A86" i="4"/>
  <c r="E85" i="4"/>
  <c r="D85" i="4"/>
  <c r="C85" i="4"/>
  <c r="B85" i="4"/>
  <c r="F85" i="4" s="1"/>
  <c r="A85" i="4"/>
  <c r="E84" i="4"/>
  <c r="D84" i="4"/>
  <c r="G84" i="4" s="1"/>
  <c r="C84" i="4"/>
  <c r="B84" i="4"/>
  <c r="A84" i="4"/>
  <c r="E83" i="4"/>
  <c r="D83" i="4"/>
  <c r="G83" i="4" s="1"/>
  <c r="C83" i="4"/>
  <c r="B83" i="4"/>
  <c r="F83" i="4" s="1"/>
  <c r="A83" i="4"/>
  <c r="E82" i="4"/>
  <c r="D82" i="4"/>
  <c r="C82" i="4"/>
  <c r="B82" i="4"/>
  <c r="F82" i="4" s="1"/>
  <c r="A82" i="4"/>
  <c r="E81" i="4"/>
  <c r="D81" i="4"/>
  <c r="G81" i="4" s="1"/>
  <c r="C81" i="4"/>
  <c r="B81" i="4"/>
  <c r="A81" i="4"/>
  <c r="E80" i="4"/>
  <c r="D80" i="4"/>
  <c r="G80" i="4" s="1"/>
  <c r="C80" i="4"/>
  <c r="B80" i="4"/>
  <c r="A80" i="4"/>
  <c r="E79" i="4"/>
  <c r="D79" i="4"/>
  <c r="G79" i="4" s="1"/>
  <c r="C79" i="4"/>
  <c r="B79" i="4"/>
  <c r="F79" i="4" s="1"/>
  <c r="A79" i="4"/>
  <c r="E78" i="4"/>
  <c r="D78" i="4"/>
  <c r="G78" i="4" s="1"/>
  <c r="C78" i="4"/>
  <c r="B78" i="4"/>
  <c r="F78" i="4" s="1"/>
  <c r="A78" i="4"/>
  <c r="E77" i="4"/>
  <c r="D77" i="4"/>
  <c r="C77" i="4"/>
  <c r="B77" i="4"/>
  <c r="A77" i="4"/>
  <c r="E76" i="4"/>
  <c r="D76" i="4"/>
  <c r="G76" i="4" s="1"/>
  <c r="C76" i="4"/>
  <c r="B76" i="4"/>
  <c r="A76" i="4"/>
  <c r="E75" i="4"/>
  <c r="D75" i="4"/>
  <c r="G75" i="4" s="1"/>
  <c r="C75" i="4"/>
  <c r="B75" i="4"/>
  <c r="F75" i="4" s="1"/>
  <c r="A75" i="4"/>
  <c r="E74" i="4"/>
  <c r="D74" i="4"/>
  <c r="C74" i="4"/>
  <c r="B74" i="4"/>
  <c r="A74" i="4"/>
  <c r="E73" i="4"/>
  <c r="D73" i="4"/>
  <c r="G73" i="4" s="1"/>
  <c r="C73" i="4"/>
  <c r="B73" i="4"/>
  <c r="A73" i="4"/>
  <c r="E72" i="4"/>
  <c r="D72" i="4"/>
  <c r="C72" i="4"/>
  <c r="B72" i="4"/>
  <c r="A72" i="4"/>
  <c r="E71" i="4"/>
  <c r="D71" i="4"/>
  <c r="G71" i="4" s="1"/>
  <c r="C71" i="4"/>
  <c r="B71" i="4"/>
  <c r="F71" i="4" s="1"/>
  <c r="A71" i="4"/>
  <c r="R70" i="4"/>
  <c r="S70" i="4" s="1"/>
  <c r="E70" i="4"/>
  <c r="D70" i="4"/>
  <c r="G70" i="4" s="1"/>
  <c r="C70" i="4"/>
  <c r="B70" i="4"/>
  <c r="F70" i="4" s="1"/>
  <c r="A70" i="4"/>
  <c r="E69" i="4"/>
  <c r="D69" i="4"/>
  <c r="C69" i="4"/>
  <c r="B69" i="4"/>
  <c r="A69" i="4"/>
  <c r="E68" i="4"/>
  <c r="D68" i="4"/>
  <c r="G68" i="4" s="1"/>
  <c r="C68" i="4"/>
  <c r="B68" i="4"/>
  <c r="A68" i="4"/>
  <c r="R67" i="4"/>
  <c r="S67" i="4" s="1"/>
  <c r="E67" i="4"/>
  <c r="D67" i="4"/>
  <c r="G67" i="4" s="1"/>
  <c r="C67" i="4"/>
  <c r="B67" i="4"/>
  <c r="F67" i="4" s="1"/>
  <c r="A67" i="4"/>
  <c r="E66" i="4"/>
  <c r="D66" i="4"/>
  <c r="C66" i="4"/>
  <c r="B66" i="4"/>
  <c r="A66" i="4"/>
  <c r="E65" i="4"/>
  <c r="D65" i="4"/>
  <c r="G65" i="4" s="1"/>
  <c r="C65" i="4"/>
  <c r="B65" i="4"/>
  <c r="A65" i="4"/>
  <c r="E64" i="4"/>
  <c r="D64" i="4"/>
  <c r="C64" i="4"/>
  <c r="B64" i="4"/>
  <c r="A64" i="4"/>
  <c r="E63" i="4"/>
  <c r="D63" i="4"/>
  <c r="G63" i="4" s="1"/>
  <c r="C63" i="4"/>
  <c r="B63" i="4"/>
  <c r="F63" i="4" s="1"/>
  <c r="A63" i="4"/>
  <c r="R62" i="4"/>
  <c r="S62" i="4" s="1"/>
  <c r="E62" i="4"/>
  <c r="D62" i="4"/>
  <c r="G62" i="4" s="1"/>
  <c r="C62" i="4"/>
  <c r="B62" i="4"/>
  <c r="F62" i="4" s="1"/>
  <c r="A62" i="4"/>
  <c r="E61" i="4"/>
  <c r="D61" i="4"/>
  <c r="C61" i="4"/>
  <c r="B61" i="4"/>
  <c r="A61" i="4"/>
  <c r="E60" i="4"/>
  <c r="D60" i="4"/>
  <c r="G60" i="4" s="1"/>
  <c r="C60" i="4"/>
  <c r="B60" i="4"/>
  <c r="A60" i="4"/>
  <c r="R59" i="4"/>
  <c r="S59" i="4" s="1"/>
  <c r="E59" i="4"/>
  <c r="D59" i="4"/>
  <c r="G59" i="4" s="1"/>
  <c r="C59" i="4"/>
  <c r="B59" i="4"/>
  <c r="F59" i="4" s="1"/>
  <c r="A59" i="4"/>
  <c r="E58" i="4"/>
  <c r="D58" i="4"/>
  <c r="C58" i="4"/>
  <c r="B58" i="4"/>
  <c r="A58" i="4"/>
  <c r="E57" i="4"/>
  <c r="D57" i="4"/>
  <c r="G57" i="4" s="1"/>
  <c r="C57" i="4"/>
  <c r="B57" i="4"/>
  <c r="A57" i="4"/>
  <c r="E56" i="4"/>
  <c r="D56" i="4"/>
  <c r="C56" i="4"/>
  <c r="B56" i="4"/>
  <c r="A56" i="4"/>
  <c r="E55" i="4"/>
  <c r="D55" i="4"/>
  <c r="G55" i="4" s="1"/>
  <c r="C55" i="4"/>
  <c r="B55" i="4"/>
  <c r="F55" i="4" s="1"/>
  <c r="A55" i="4"/>
  <c r="E54" i="4"/>
  <c r="D54" i="4"/>
  <c r="G54" i="4" s="1"/>
  <c r="C54" i="4"/>
  <c r="B54" i="4"/>
  <c r="F54" i="4" s="1"/>
  <c r="A54" i="4"/>
  <c r="E53" i="4"/>
  <c r="D53" i="4"/>
  <c r="C53" i="4"/>
  <c r="B53" i="4"/>
  <c r="A53" i="4"/>
  <c r="E52" i="4"/>
  <c r="D52" i="4"/>
  <c r="G52" i="4" s="1"/>
  <c r="C52" i="4"/>
  <c r="B52" i="4"/>
  <c r="A52" i="4"/>
  <c r="E51" i="4"/>
  <c r="D51" i="4"/>
  <c r="G51" i="4" s="1"/>
  <c r="C51" i="4"/>
  <c r="B51" i="4"/>
  <c r="F51" i="4" s="1"/>
  <c r="A51" i="4"/>
  <c r="E50" i="4"/>
  <c r="D50" i="4"/>
  <c r="C50" i="4"/>
  <c r="B50" i="4"/>
  <c r="A50" i="4"/>
  <c r="E49" i="4"/>
  <c r="D49" i="4"/>
  <c r="G49" i="4" s="1"/>
  <c r="C49" i="4"/>
  <c r="B49" i="4"/>
  <c r="A49" i="4"/>
  <c r="E48" i="4"/>
  <c r="D48" i="4"/>
  <c r="G48" i="4" s="1"/>
  <c r="C48" i="4"/>
  <c r="B48" i="4"/>
  <c r="A48" i="4"/>
  <c r="E47" i="4"/>
  <c r="D47" i="4"/>
  <c r="G47" i="4" s="1"/>
  <c r="C47" i="4"/>
  <c r="B47" i="4"/>
  <c r="F47" i="4" s="1"/>
  <c r="A47" i="4"/>
  <c r="E46" i="4"/>
  <c r="D46" i="4"/>
  <c r="G46" i="4" s="1"/>
  <c r="C46" i="4"/>
  <c r="B46" i="4"/>
  <c r="F46" i="4" s="1"/>
  <c r="A46" i="4"/>
  <c r="E45" i="4"/>
  <c r="D45" i="4"/>
  <c r="C45" i="4"/>
  <c r="B45" i="4"/>
  <c r="A45" i="4"/>
  <c r="E44" i="4"/>
  <c r="D44" i="4"/>
  <c r="G44" i="4" s="1"/>
  <c r="C44" i="4"/>
  <c r="B44" i="4"/>
  <c r="A44" i="4"/>
  <c r="E43" i="4"/>
  <c r="D43" i="4"/>
  <c r="G43" i="4" s="1"/>
  <c r="C43" i="4"/>
  <c r="B43" i="4"/>
  <c r="F43" i="4" s="1"/>
  <c r="A43" i="4"/>
  <c r="E42" i="4"/>
  <c r="D42" i="4"/>
  <c r="C42" i="4"/>
  <c r="B42" i="4"/>
  <c r="A42" i="4"/>
  <c r="E41" i="4"/>
  <c r="D41" i="4"/>
  <c r="G41" i="4" s="1"/>
  <c r="C41" i="4"/>
  <c r="B41" i="4"/>
  <c r="A41" i="4"/>
  <c r="E40" i="4"/>
  <c r="D40" i="4"/>
  <c r="C40" i="4"/>
  <c r="B40" i="4"/>
  <c r="A40" i="4"/>
  <c r="E39" i="4"/>
  <c r="D39" i="4"/>
  <c r="G39" i="4" s="1"/>
  <c r="C39" i="4"/>
  <c r="B39" i="4"/>
  <c r="F39" i="4" s="1"/>
  <c r="A39" i="4"/>
  <c r="E38" i="4"/>
  <c r="D38" i="4"/>
  <c r="G38" i="4" s="1"/>
  <c r="C38" i="4"/>
  <c r="B38" i="4"/>
  <c r="F38" i="4" s="1"/>
  <c r="A38" i="4"/>
  <c r="E37" i="4"/>
  <c r="D37" i="4"/>
  <c r="C37" i="4"/>
  <c r="B37" i="4"/>
  <c r="A37" i="4"/>
  <c r="E36" i="4"/>
  <c r="D36" i="4"/>
  <c r="G36" i="4" s="1"/>
  <c r="C36" i="4"/>
  <c r="B36" i="4"/>
  <c r="A36" i="4"/>
  <c r="E35" i="4"/>
  <c r="D35" i="4"/>
  <c r="G35" i="4" s="1"/>
  <c r="C35" i="4"/>
  <c r="B35" i="4"/>
  <c r="F35" i="4" s="1"/>
  <c r="A35" i="4"/>
  <c r="E34" i="4"/>
  <c r="D34" i="4"/>
  <c r="C34" i="4"/>
  <c r="B34" i="4"/>
  <c r="A34" i="4"/>
  <c r="E33" i="4"/>
  <c r="D33" i="4"/>
  <c r="G33" i="4" s="1"/>
  <c r="C33" i="4"/>
  <c r="B33" i="4"/>
  <c r="A33" i="4"/>
  <c r="E32" i="4"/>
  <c r="D32" i="4"/>
  <c r="C32" i="4"/>
  <c r="B32" i="4"/>
  <c r="A32" i="4"/>
  <c r="E31" i="4"/>
  <c r="D31" i="4"/>
  <c r="G31" i="4" s="1"/>
  <c r="C31" i="4"/>
  <c r="B31" i="4"/>
  <c r="F31" i="4" s="1"/>
  <c r="A31" i="4"/>
  <c r="R30" i="4"/>
  <c r="S30" i="4" s="1"/>
  <c r="E30" i="4"/>
  <c r="D30" i="4"/>
  <c r="G30" i="4" s="1"/>
  <c r="C30" i="4"/>
  <c r="B30" i="4"/>
  <c r="F30" i="4" s="1"/>
  <c r="A30" i="4"/>
  <c r="E29" i="4"/>
  <c r="D29" i="4"/>
  <c r="C29" i="4"/>
  <c r="B29" i="4"/>
  <c r="A29" i="4"/>
  <c r="E28" i="4"/>
  <c r="D28" i="4"/>
  <c r="G28" i="4" s="1"/>
  <c r="C28" i="4"/>
  <c r="B28" i="4"/>
  <c r="A28" i="4"/>
  <c r="R27" i="4"/>
  <c r="S27" i="4" s="1"/>
  <c r="E27" i="4"/>
  <c r="D27" i="4"/>
  <c r="G27" i="4" s="1"/>
  <c r="C27" i="4"/>
  <c r="B27" i="4"/>
  <c r="F27" i="4" s="1"/>
  <c r="A27" i="4"/>
  <c r="E26" i="4"/>
  <c r="D26" i="4"/>
  <c r="C26" i="4"/>
  <c r="B26" i="4"/>
  <c r="A26" i="4"/>
  <c r="E25" i="4"/>
  <c r="D25" i="4"/>
  <c r="G25" i="4" s="1"/>
  <c r="C25" i="4"/>
  <c r="B25" i="4"/>
  <c r="A25" i="4"/>
  <c r="E24" i="4"/>
  <c r="D24" i="4"/>
  <c r="C24" i="4"/>
  <c r="B24" i="4"/>
  <c r="A24" i="4"/>
  <c r="E23" i="4"/>
  <c r="D23" i="4"/>
  <c r="G23" i="4" s="1"/>
  <c r="C23" i="4"/>
  <c r="B23" i="4"/>
  <c r="F23" i="4" s="1"/>
  <c r="A23" i="4"/>
  <c r="E22" i="4"/>
  <c r="D22" i="4"/>
  <c r="G22" i="4" s="1"/>
  <c r="C22" i="4"/>
  <c r="B22" i="4"/>
  <c r="F22" i="4" s="1"/>
  <c r="A22" i="4"/>
  <c r="E21" i="4"/>
  <c r="D21" i="4"/>
  <c r="C21" i="4"/>
  <c r="B21" i="4"/>
  <c r="A21" i="4"/>
  <c r="E20" i="4"/>
  <c r="D20" i="4"/>
  <c r="G20" i="4" s="1"/>
  <c r="C20" i="4"/>
  <c r="B20" i="4"/>
  <c r="A20" i="4"/>
  <c r="E19" i="4"/>
  <c r="D19" i="4"/>
  <c r="G19" i="4" s="1"/>
  <c r="C19" i="4"/>
  <c r="B19" i="4"/>
  <c r="F19" i="4" s="1"/>
  <c r="A19" i="4"/>
  <c r="E18" i="4"/>
  <c r="D18" i="4"/>
  <c r="C18" i="4"/>
  <c r="B18" i="4"/>
  <c r="A18" i="4"/>
  <c r="E17" i="4"/>
  <c r="D17" i="4"/>
  <c r="G17" i="4" s="1"/>
  <c r="C17" i="4"/>
  <c r="B17" i="4"/>
  <c r="A17" i="4"/>
  <c r="E16" i="4"/>
  <c r="D16" i="4"/>
  <c r="C16" i="4"/>
  <c r="B16" i="4"/>
  <c r="A16" i="4"/>
  <c r="E15" i="4"/>
  <c r="D15" i="4"/>
  <c r="G15" i="4" s="1"/>
  <c r="C15" i="4"/>
  <c r="B15" i="4"/>
  <c r="F15" i="4" s="1"/>
  <c r="A15" i="4"/>
  <c r="E14" i="4"/>
  <c r="D14" i="4"/>
  <c r="G14" i="4" s="1"/>
  <c r="C14" i="4"/>
  <c r="B14" i="4"/>
  <c r="F14" i="4" s="1"/>
  <c r="A14" i="4"/>
  <c r="E13" i="4"/>
  <c r="D13" i="4"/>
  <c r="C13" i="4"/>
  <c r="B13" i="4"/>
  <c r="A13" i="4"/>
  <c r="E12" i="4"/>
  <c r="D12" i="4"/>
  <c r="G12" i="4" s="1"/>
  <c r="C12" i="4"/>
  <c r="B12" i="4"/>
  <c r="A12" i="4"/>
  <c r="E11" i="4"/>
  <c r="D11" i="4"/>
  <c r="G11" i="4" s="1"/>
  <c r="C11" i="4"/>
  <c r="B11" i="4"/>
  <c r="F11" i="4" s="1"/>
  <c r="A11" i="4"/>
  <c r="E10" i="4"/>
  <c r="D10" i="4"/>
  <c r="C10" i="4"/>
  <c r="B10" i="4"/>
  <c r="A10" i="4"/>
  <c r="I9" i="4"/>
  <c r="H9" i="4"/>
  <c r="E9" i="4"/>
  <c r="D9" i="4"/>
  <c r="C9" i="4"/>
  <c r="B9" i="4"/>
  <c r="A9" i="4"/>
  <c r="H8" i="4"/>
  <c r="E8" i="4"/>
  <c r="D8" i="4"/>
  <c r="C8" i="4"/>
  <c r="B8" i="4"/>
  <c r="E7" i="4"/>
  <c r="B7" i="4"/>
  <c r="E6" i="4"/>
  <c r="E1850" i="3"/>
  <c r="I1838" i="3" s="1"/>
  <c r="R1849" i="3"/>
  <c r="E1849" i="3"/>
  <c r="R1848" i="3"/>
  <c r="H1848" i="3"/>
  <c r="R1847" i="3"/>
  <c r="K1847" i="3"/>
  <c r="I1847" i="3"/>
  <c r="H1847" i="3"/>
  <c r="R1846" i="3"/>
  <c r="K1846" i="3"/>
  <c r="H1846" i="3"/>
  <c r="D1846" i="3"/>
  <c r="C1846" i="3"/>
  <c r="R1845" i="3"/>
  <c r="K1845" i="3"/>
  <c r="I1845" i="3"/>
  <c r="H1845" i="3"/>
  <c r="D1845" i="3"/>
  <c r="C1845" i="3"/>
  <c r="R1844" i="3"/>
  <c r="H1844" i="3"/>
  <c r="R1843" i="3"/>
  <c r="K1843" i="3"/>
  <c r="I1843" i="3"/>
  <c r="H1843" i="3"/>
  <c r="D1843" i="3"/>
  <c r="C1843" i="3"/>
  <c r="R1842" i="3"/>
  <c r="H1842" i="3"/>
  <c r="D1842" i="3"/>
  <c r="K1842" i="3" s="1"/>
  <c r="C1842" i="3"/>
  <c r="I1842" i="3" s="1"/>
  <c r="R1841" i="3"/>
  <c r="K1841" i="3"/>
  <c r="H1841" i="3"/>
  <c r="R1840" i="3"/>
  <c r="H1840" i="3"/>
  <c r="D1840" i="3"/>
  <c r="K1840" i="3" s="1"/>
  <c r="C1840" i="3"/>
  <c r="I1840" i="3" s="1"/>
  <c r="R1839" i="3"/>
  <c r="K1839" i="3"/>
  <c r="H1839" i="3"/>
  <c r="D1839" i="3"/>
  <c r="C1839" i="3"/>
  <c r="I1839" i="3" s="1"/>
  <c r="R1838" i="3"/>
  <c r="H1838" i="3"/>
  <c r="R1837" i="3"/>
  <c r="K1837" i="3"/>
  <c r="H1837" i="3"/>
  <c r="D1837" i="3"/>
  <c r="C1837" i="3"/>
  <c r="I1837" i="3" s="1"/>
  <c r="R1836" i="3"/>
  <c r="H1836" i="3"/>
  <c r="D1836" i="3"/>
  <c r="K1836" i="3" s="1"/>
  <c r="C1836" i="3"/>
  <c r="I1836" i="3" s="1"/>
  <c r="R1835" i="3"/>
  <c r="I1835" i="3"/>
  <c r="H1835" i="3"/>
  <c r="R1834" i="3"/>
  <c r="K1834" i="3"/>
  <c r="H1834" i="3"/>
  <c r="D1834" i="3"/>
  <c r="C1834" i="3"/>
  <c r="I1834" i="3" s="1"/>
  <c r="R1833" i="3"/>
  <c r="H1833" i="3"/>
  <c r="D1833" i="3"/>
  <c r="C1833" i="3"/>
  <c r="I1833" i="3" s="1"/>
  <c r="R1832" i="3"/>
  <c r="I1832" i="3"/>
  <c r="H1832" i="3"/>
  <c r="R1831" i="3"/>
  <c r="K1831" i="3"/>
  <c r="H1831" i="3"/>
  <c r="D1831" i="3"/>
  <c r="C1831" i="3"/>
  <c r="I1831" i="3" s="1"/>
  <c r="R1830" i="3"/>
  <c r="H1830" i="3"/>
  <c r="D1830" i="3"/>
  <c r="K1830" i="3" s="1"/>
  <c r="C1830" i="3"/>
  <c r="I1830" i="3" s="1"/>
  <c r="R1829" i="3"/>
  <c r="K1829" i="3"/>
  <c r="I1829" i="3"/>
  <c r="H1829" i="3"/>
  <c r="R1828" i="3"/>
  <c r="H1828" i="3"/>
  <c r="D1828" i="3"/>
  <c r="K1828" i="3" s="1"/>
  <c r="C1828" i="3"/>
  <c r="I1828" i="3" s="1"/>
  <c r="R1827" i="3"/>
  <c r="I1827" i="3"/>
  <c r="H1827" i="3"/>
  <c r="D1827" i="3"/>
  <c r="K1827" i="3" s="1"/>
  <c r="C1827" i="3"/>
  <c r="R1826" i="3"/>
  <c r="K1826" i="3"/>
  <c r="I1826" i="3"/>
  <c r="H1826" i="3"/>
  <c r="R1825" i="3"/>
  <c r="I1825" i="3"/>
  <c r="H1825" i="3"/>
  <c r="D1825" i="3"/>
  <c r="K1825" i="3" s="1"/>
  <c r="C1825" i="3"/>
  <c r="R1824" i="3"/>
  <c r="I1824" i="3"/>
  <c r="H1824" i="3"/>
  <c r="D1824" i="3"/>
  <c r="K1824" i="3" s="1"/>
  <c r="C1824" i="3"/>
  <c r="R1823" i="3"/>
  <c r="K1823" i="3"/>
  <c r="I1823" i="3"/>
  <c r="H1823" i="3"/>
  <c r="R1822" i="3"/>
  <c r="I1822" i="3"/>
  <c r="H1822" i="3"/>
  <c r="D1822" i="3"/>
  <c r="K1822" i="3" s="1"/>
  <c r="C1822" i="3"/>
  <c r="R1821" i="3"/>
  <c r="K1821" i="3"/>
  <c r="I1821" i="3"/>
  <c r="H1821" i="3"/>
  <c r="D1821" i="3"/>
  <c r="C1821" i="3"/>
  <c r="R1820" i="3"/>
  <c r="K1820" i="3"/>
  <c r="I1820" i="3"/>
  <c r="H1820" i="3"/>
  <c r="R1819" i="3"/>
  <c r="K1819" i="3"/>
  <c r="I1819" i="3"/>
  <c r="H1819" i="3"/>
  <c r="D1819" i="3"/>
  <c r="C1819" i="3"/>
  <c r="R1818" i="3"/>
  <c r="I1818" i="3"/>
  <c r="H1818" i="3"/>
  <c r="D1818" i="3"/>
  <c r="K1818" i="3" s="1"/>
  <c r="C1818" i="3"/>
  <c r="R1817" i="3"/>
  <c r="K1817" i="3"/>
  <c r="I1817" i="3"/>
  <c r="H1817" i="3"/>
  <c r="R1816" i="3"/>
  <c r="H1816" i="3"/>
  <c r="E1816" i="3"/>
  <c r="I1816" i="3" s="1"/>
  <c r="D1816" i="3"/>
  <c r="K1816" i="3" s="1"/>
  <c r="C1816" i="3"/>
  <c r="R1815" i="3"/>
  <c r="I1815" i="3"/>
  <c r="H1815" i="3"/>
  <c r="D1815" i="3"/>
  <c r="K1815" i="3" s="1"/>
  <c r="C1815" i="3"/>
  <c r="R1814" i="3"/>
  <c r="K1814" i="3"/>
  <c r="I1814" i="3"/>
  <c r="H1814" i="3"/>
  <c r="R1813" i="3"/>
  <c r="I1813" i="3"/>
  <c r="H1813" i="3"/>
  <c r="D1813" i="3"/>
  <c r="K1813" i="3" s="1"/>
  <c r="C1813" i="3"/>
  <c r="R1812" i="3"/>
  <c r="K1812" i="3"/>
  <c r="I1812" i="3"/>
  <c r="H1812" i="3"/>
  <c r="D1812" i="3"/>
  <c r="C1812" i="3"/>
  <c r="R1811" i="3"/>
  <c r="K1811" i="3"/>
  <c r="I1811" i="3"/>
  <c r="H1811" i="3"/>
  <c r="R1810" i="3"/>
  <c r="K1810" i="3"/>
  <c r="I1810" i="3"/>
  <c r="H1810" i="3"/>
  <c r="D1810" i="3"/>
  <c r="C1810" i="3"/>
  <c r="R1809" i="3"/>
  <c r="I1809" i="3"/>
  <c r="H1809" i="3"/>
  <c r="D1809" i="3"/>
  <c r="K1809" i="3" s="1"/>
  <c r="C1809" i="3"/>
  <c r="R1808" i="3"/>
  <c r="K1808" i="3"/>
  <c r="I1808" i="3"/>
  <c r="H1808" i="3"/>
  <c r="R1807" i="3"/>
  <c r="H1807" i="3"/>
  <c r="D1807" i="3"/>
  <c r="K1807" i="3" s="1"/>
  <c r="R1806" i="3"/>
  <c r="K1806" i="3"/>
  <c r="H1806" i="3"/>
  <c r="D1806" i="3"/>
  <c r="C1806" i="3"/>
  <c r="I1806" i="3" s="1"/>
  <c r="R1805" i="3"/>
  <c r="K1805" i="3"/>
  <c r="H1805" i="3"/>
  <c r="C1805" i="3"/>
  <c r="I1805" i="3" s="1"/>
  <c r="R1804" i="3"/>
  <c r="H1804" i="3"/>
  <c r="D1804" i="3"/>
  <c r="K1804" i="3" s="1"/>
  <c r="R1803" i="3"/>
  <c r="K1803" i="3"/>
  <c r="H1803" i="3"/>
  <c r="D1803" i="3"/>
  <c r="R1802" i="3"/>
  <c r="K1802" i="3"/>
  <c r="I1802" i="3"/>
  <c r="H1802" i="3"/>
  <c r="R1801" i="3"/>
  <c r="K1801" i="3"/>
  <c r="I1801" i="3"/>
  <c r="H1801" i="3"/>
  <c r="D1801" i="3"/>
  <c r="C1801" i="3"/>
  <c r="R1800" i="3"/>
  <c r="H1800" i="3"/>
  <c r="D1800" i="3"/>
  <c r="K1800" i="3" s="1"/>
  <c r="C1800" i="3"/>
  <c r="I1800" i="3" s="1"/>
  <c r="R1799" i="3"/>
  <c r="K1799" i="3"/>
  <c r="I1799" i="3"/>
  <c r="H1799" i="3"/>
  <c r="R1798" i="3"/>
  <c r="H1798" i="3"/>
  <c r="D1798" i="3"/>
  <c r="K1798" i="3" s="1"/>
  <c r="C1798" i="3"/>
  <c r="I1798" i="3" s="1"/>
  <c r="R1797" i="3"/>
  <c r="K1797" i="3"/>
  <c r="H1797" i="3"/>
  <c r="D1797" i="3"/>
  <c r="C1797" i="3"/>
  <c r="I1797" i="3" s="1"/>
  <c r="R1796" i="3"/>
  <c r="K1796" i="3"/>
  <c r="I1796" i="3"/>
  <c r="H1796" i="3"/>
  <c r="R1795" i="3"/>
  <c r="K1795" i="3"/>
  <c r="H1795" i="3"/>
  <c r="D1795" i="3"/>
  <c r="C1795" i="3"/>
  <c r="I1795" i="3" s="1"/>
  <c r="R1794" i="3"/>
  <c r="K1794" i="3"/>
  <c r="H1794" i="3"/>
  <c r="D1794" i="3"/>
  <c r="C1794" i="3"/>
  <c r="I1794" i="3" s="1"/>
  <c r="R1793" i="3"/>
  <c r="K1793" i="3"/>
  <c r="I1793" i="3"/>
  <c r="H1793" i="3"/>
  <c r="R1792" i="3"/>
  <c r="K1792" i="3"/>
  <c r="H1792" i="3"/>
  <c r="D1792" i="3"/>
  <c r="C1792" i="3"/>
  <c r="I1792" i="3" s="1"/>
  <c r="R1791" i="3"/>
  <c r="K1791" i="3"/>
  <c r="H1791" i="3"/>
  <c r="D1791" i="3"/>
  <c r="C1791" i="3"/>
  <c r="I1791" i="3" s="1"/>
  <c r="R1790" i="3"/>
  <c r="K1790" i="3"/>
  <c r="I1790" i="3"/>
  <c r="H1790" i="3"/>
  <c r="R1789" i="3"/>
  <c r="K1789" i="3"/>
  <c r="H1789" i="3"/>
  <c r="D1789" i="3"/>
  <c r="C1789" i="3"/>
  <c r="I1789" i="3" s="1"/>
  <c r="R1788" i="3"/>
  <c r="H1788" i="3"/>
  <c r="D1788" i="3"/>
  <c r="K1788" i="3" s="1"/>
  <c r="C1788" i="3"/>
  <c r="I1788" i="3" s="1"/>
  <c r="R1787" i="3"/>
  <c r="K1787" i="3"/>
  <c r="I1787" i="3"/>
  <c r="H1787" i="3"/>
  <c r="R1786" i="3"/>
  <c r="H1786" i="3"/>
  <c r="D1786" i="3"/>
  <c r="K1786" i="3" s="1"/>
  <c r="C1786" i="3"/>
  <c r="I1786" i="3" s="1"/>
  <c r="R1785" i="3"/>
  <c r="I1785" i="3"/>
  <c r="H1785" i="3"/>
  <c r="D1785" i="3"/>
  <c r="K1785" i="3" s="1"/>
  <c r="C1785" i="3"/>
  <c r="R1784" i="3"/>
  <c r="K1784" i="3"/>
  <c r="I1784" i="3"/>
  <c r="H1784" i="3"/>
  <c r="R1783" i="3"/>
  <c r="I1783" i="3"/>
  <c r="H1783" i="3"/>
  <c r="D1783" i="3"/>
  <c r="K1783" i="3" s="1"/>
  <c r="C1783" i="3"/>
  <c r="R1782" i="3"/>
  <c r="I1782" i="3"/>
  <c r="H1782" i="3"/>
  <c r="D1782" i="3"/>
  <c r="K1782" i="3" s="1"/>
  <c r="C1782" i="3"/>
  <c r="R1781" i="3"/>
  <c r="K1781" i="3"/>
  <c r="I1781" i="3"/>
  <c r="H1781" i="3"/>
  <c r="R1780" i="3"/>
  <c r="I1780" i="3"/>
  <c r="H1780" i="3"/>
  <c r="D1780" i="3"/>
  <c r="K1780" i="3" s="1"/>
  <c r="C1780" i="3"/>
  <c r="R1779" i="3"/>
  <c r="K1779" i="3"/>
  <c r="I1779" i="3"/>
  <c r="H1779" i="3"/>
  <c r="D1779" i="3"/>
  <c r="C1779" i="3"/>
  <c r="R1778" i="3"/>
  <c r="K1778" i="3"/>
  <c r="I1778" i="3"/>
  <c r="H1778" i="3"/>
  <c r="R1777" i="3"/>
  <c r="H1777" i="3"/>
  <c r="D1777" i="3"/>
  <c r="K1777" i="3" s="1"/>
  <c r="C1777" i="3"/>
  <c r="I1777" i="3" s="1"/>
  <c r="R1776" i="3"/>
  <c r="H1776" i="3"/>
  <c r="D1776" i="3"/>
  <c r="K1776" i="3" s="1"/>
  <c r="C1776" i="3"/>
  <c r="I1776" i="3" s="1"/>
  <c r="R1775" i="3"/>
  <c r="K1775" i="3"/>
  <c r="I1775" i="3"/>
  <c r="H1775" i="3"/>
  <c r="R1774" i="3"/>
  <c r="I1774" i="3"/>
  <c r="H1774" i="3"/>
  <c r="D1774" i="3"/>
  <c r="K1774" i="3" s="1"/>
  <c r="C1774" i="3"/>
  <c r="R1773" i="3"/>
  <c r="K1773" i="3"/>
  <c r="I1773" i="3"/>
  <c r="H1773" i="3"/>
  <c r="D1773" i="3"/>
  <c r="C1773" i="3"/>
  <c r="R1772" i="3"/>
  <c r="K1772" i="3"/>
  <c r="I1772" i="3"/>
  <c r="H1772" i="3"/>
  <c r="R1771" i="3"/>
  <c r="I1771" i="3"/>
  <c r="H1771" i="3"/>
  <c r="D1771" i="3"/>
  <c r="K1771" i="3" s="1"/>
  <c r="C1771" i="3"/>
  <c r="R1770" i="3"/>
  <c r="K1770" i="3"/>
  <c r="H1770" i="3"/>
  <c r="D1770" i="3"/>
  <c r="C1770" i="3"/>
  <c r="I1770" i="3" s="1"/>
  <c r="R1769" i="3"/>
  <c r="K1769" i="3"/>
  <c r="I1769" i="3"/>
  <c r="H1769" i="3"/>
  <c r="R1768" i="3"/>
  <c r="H1768" i="3"/>
  <c r="D1768" i="3"/>
  <c r="K1768" i="3" s="1"/>
  <c r="C1768" i="3"/>
  <c r="I1768" i="3" s="1"/>
  <c r="R1767" i="3"/>
  <c r="K1767" i="3"/>
  <c r="I1767" i="3"/>
  <c r="H1767" i="3"/>
  <c r="D1767" i="3"/>
  <c r="C1767" i="3"/>
  <c r="R1766" i="3"/>
  <c r="K1766" i="3"/>
  <c r="I1766" i="3"/>
  <c r="H1766" i="3"/>
  <c r="R1765" i="3"/>
  <c r="K1765" i="3"/>
  <c r="I1765" i="3"/>
  <c r="H1765" i="3"/>
  <c r="D1765" i="3"/>
  <c r="C1765" i="3"/>
  <c r="R1764" i="3"/>
  <c r="H1764" i="3"/>
  <c r="D1764" i="3"/>
  <c r="K1764" i="3" s="1"/>
  <c r="C1764" i="3"/>
  <c r="I1764" i="3" s="1"/>
  <c r="R1763" i="3"/>
  <c r="K1763" i="3"/>
  <c r="I1763" i="3"/>
  <c r="H1763" i="3"/>
  <c r="R1762" i="3"/>
  <c r="I1762" i="3"/>
  <c r="H1762" i="3"/>
  <c r="D1762" i="3"/>
  <c r="K1762" i="3" s="1"/>
  <c r="C1762" i="3"/>
  <c r="R1761" i="3"/>
  <c r="K1761" i="3"/>
  <c r="H1761" i="3"/>
  <c r="D1761" i="3"/>
  <c r="C1761" i="3"/>
  <c r="I1761" i="3" s="1"/>
  <c r="R1760" i="3"/>
  <c r="K1760" i="3"/>
  <c r="I1760" i="3"/>
  <c r="H1760" i="3"/>
  <c r="R1759" i="3"/>
  <c r="K1759" i="3"/>
  <c r="H1759" i="3"/>
  <c r="D1759" i="3"/>
  <c r="C1759" i="3"/>
  <c r="I1759" i="3" s="1"/>
  <c r="R1758" i="3"/>
  <c r="K1758" i="3"/>
  <c r="I1758" i="3"/>
  <c r="H1758" i="3"/>
  <c r="D1758" i="3"/>
  <c r="C1758" i="3"/>
  <c r="R1757" i="3"/>
  <c r="K1757" i="3"/>
  <c r="I1757" i="3"/>
  <c r="H1757" i="3"/>
  <c r="R1756" i="3"/>
  <c r="K1756" i="3"/>
  <c r="I1756" i="3"/>
  <c r="H1756" i="3"/>
  <c r="D1756" i="3"/>
  <c r="C1756" i="3"/>
  <c r="R1755" i="3"/>
  <c r="I1755" i="3"/>
  <c r="H1755" i="3"/>
  <c r="D1755" i="3"/>
  <c r="K1755" i="3" s="1"/>
  <c r="C1755" i="3"/>
  <c r="R1754" i="3"/>
  <c r="K1754" i="3"/>
  <c r="I1754" i="3"/>
  <c r="H1754" i="3"/>
  <c r="R1753" i="3"/>
  <c r="H1753" i="3"/>
  <c r="D1753" i="3"/>
  <c r="K1753" i="3" s="1"/>
  <c r="C1753" i="3"/>
  <c r="I1753" i="3" s="1"/>
  <c r="R1752" i="3"/>
  <c r="H1752" i="3"/>
  <c r="D1752" i="3"/>
  <c r="K1752" i="3" s="1"/>
  <c r="C1752" i="3"/>
  <c r="I1752" i="3" s="1"/>
  <c r="R1751" i="3"/>
  <c r="K1751" i="3"/>
  <c r="I1751" i="3"/>
  <c r="H1751" i="3"/>
  <c r="R1750" i="3"/>
  <c r="I1750" i="3"/>
  <c r="H1750" i="3"/>
  <c r="D1750" i="3"/>
  <c r="K1750" i="3" s="1"/>
  <c r="C1750" i="3"/>
  <c r="R1749" i="3"/>
  <c r="I1749" i="3"/>
  <c r="H1749" i="3"/>
  <c r="D1749" i="3"/>
  <c r="K1749" i="3" s="1"/>
  <c r="C1749" i="3"/>
  <c r="R1748" i="3"/>
  <c r="K1748" i="3"/>
  <c r="I1748" i="3"/>
  <c r="H1748" i="3"/>
  <c r="R1747" i="3"/>
  <c r="I1747" i="3"/>
  <c r="H1747" i="3"/>
  <c r="D1747" i="3"/>
  <c r="K1747" i="3" s="1"/>
  <c r="C1747" i="3"/>
  <c r="R1746" i="3"/>
  <c r="H1746" i="3"/>
  <c r="D1746" i="3"/>
  <c r="K1746" i="3" s="1"/>
  <c r="C1746" i="3"/>
  <c r="I1746" i="3" s="1"/>
  <c r="R1745" i="3"/>
  <c r="K1745" i="3"/>
  <c r="I1745" i="3"/>
  <c r="H1745" i="3"/>
  <c r="R1744" i="3"/>
  <c r="K1744" i="3"/>
  <c r="H1744" i="3"/>
  <c r="D1744" i="3"/>
  <c r="C1744" i="3"/>
  <c r="I1744" i="3" s="1"/>
  <c r="R1743" i="3"/>
  <c r="K1743" i="3"/>
  <c r="I1743" i="3"/>
  <c r="H1743" i="3"/>
  <c r="D1743" i="3"/>
  <c r="C1743" i="3"/>
  <c r="R1742" i="3"/>
  <c r="K1742" i="3"/>
  <c r="I1742" i="3"/>
  <c r="H1742" i="3"/>
  <c r="R1741" i="3"/>
  <c r="K1741" i="3"/>
  <c r="I1741" i="3"/>
  <c r="H1741" i="3"/>
  <c r="D1741" i="3"/>
  <c r="C1741" i="3"/>
  <c r="R1740" i="3"/>
  <c r="H1740" i="3"/>
  <c r="D1740" i="3"/>
  <c r="K1740" i="3" s="1"/>
  <c r="C1740" i="3"/>
  <c r="I1740" i="3" s="1"/>
  <c r="R1739" i="3"/>
  <c r="K1739" i="3"/>
  <c r="I1739" i="3"/>
  <c r="H1739" i="3"/>
  <c r="R1738" i="3"/>
  <c r="H1738" i="3"/>
  <c r="D1738" i="3"/>
  <c r="K1738" i="3" s="1"/>
  <c r="C1738" i="3"/>
  <c r="I1738" i="3" s="1"/>
  <c r="R1737" i="3"/>
  <c r="H1737" i="3"/>
  <c r="D1737" i="3"/>
  <c r="K1737" i="3" s="1"/>
  <c r="C1737" i="3"/>
  <c r="I1737" i="3" s="1"/>
  <c r="R1736" i="3"/>
  <c r="K1736" i="3"/>
  <c r="I1736" i="3"/>
  <c r="H1736" i="3"/>
  <c r="R1735" i="3"/>
  <c r="K1735" i="3"/>
  <c r="H1735" i="3"/>
  <c r="D1735" i="3"/>
  <c r="C1735" i="3"/>
  <c r="I1735" i="3" s="1"/>
  <c r="R1734" i="3"/>
  <c r="K1734" i="3"/>
  <c r="H1734" i="3"/>
  <c r="D1734" i="3"/>
  <c r="C1734" i="3"/>
  <c r="I1734" i="3" s="1"/>
  <c r="R1733" i="3"/>
  <c r="K1733" i="3"/>
  <c r="I1733" i="3"/>
  <c r="H1733" i="3"/>
  <c r="R1732" i="3"/>
  <c r="K1732" i="3"/>
  <c r="H1732" i="3"/>
  <c r="D1732" i="3"/>
  <c r="C1732" i="3"/>
  <c r="I1732" i="3" s="1"/>
  <c r="R1731" i="3"/>
  <c r="H1731" i="3"/>
  <c r="D1731" i="3"/>
  <c r="K1731" i="3" s="1"/>
  <c r="C1731" i="3"/>
  <c r="I1731" i="3" s="1"/>
  <c r="R1730" i="3"/>
  <c r="K1730" i="3"/>
  <c r="I1730" i="3"/>
  <c r="H1730" i="3"/>
  <c r="R1729" i="3"/>
  <c r="K1729" i="3"/>
  <c r="H1729" i="3"/>
  <c r="D1729" i="3"/>
  <c r="C1729" i="3"/>
  <c r="I1729" i="3" s="1"/>
  <c r="R1728" i="3"/>
  <c r="H1728" i="3"/>
  <c r="D1728" i="3"/>
  <c r="K1728" i="3" s="1"/>
  <c r="C1728" i="3"/>
  <c r="I1728" i="3" s="1"/>
  <c r="R1727" i="3"/>
  <c r="K1727" i="3"/>
  <c r="I1727" i="3"/>
  <c r="H1727" i="3"/>
  <c r="R1726" i="3"/>
  <c r="K1726" i="3"/>
  <c r="I1726" i="3"/>
  <c r="H1726" i="3"/>
  <c r="D1726" i="3"/>
  <c r="C1726" i="3"/>
  <c r="R1725" i="3"/>
  <c r="I1725" i="3"/>
  <c r="H1725" i="3"/>
  <c r="D1725" i="3"/>
  <c r="K1725" i="3" s="1"/>
  <c r="C1725" i="3"/>
  <c r="R1724" i="3"/>
  <c r="K1724" i="3"/>
  <c r="I1724" i="3"/>
  <c r="H1724" i="3"/>
  <c r="R1723" i="3"/>
  <c r="K1723" i="3"/>
  <c r="I1723" i="3"/>
  <c r="H1723" i="3"/>
  <c r="D1723" i="3"/>
  <c r="C1723" i="3"/>
  <c r="R1722" i="3"/>
  <c r="H1722" i="3"/>
  <c r="D1722" i="3"/>
  <c r="K1722" i="3" s="1"/>
  <c r="C1722" i="3"/>
  <c r="I1722" i="3" s="1"/>
  <c r="R1721" i="3"/>
  <c r="K1721" i="3"/>
  <c r="I1721" i="3"/>
  <c r="H1721" i="3"/>
  <c r="R1720" i="3"/>
  <c r="H1720" i="3"/>
  <c r="D1720" i="3"/>
  <c r="K1720" i="3" s="1"/>
  <c r="C1720" i="3"/>
  <c r="I1720" i="3" s="1"/>
  <c r="R1719" i="3"/>
  <c r="K1719" i="3"/>
  <c r="H1719" i="3"/>
  <c r="D1719" i="3"/>
  <c r="C1719" i="3"/>
  <c r="I1719" i="3" s="1"/>
  <c r="R1718" i="3"/>
  <c r="K1718" i="3"/>
  <c r="I1718" i="3"/>
  <c r="H1718" i="3"/>
  <c r="R1717" i="3"/>
  <c r="K1717" i="3"/>
  <c r="I1717" i="3"/>
  <c r="H1717" i="3"/>
  <c r="D1717" i="3"/>
  <c r="C1717" i="3"/>
  <c r="R1716" i="3"/>
  <c r="K1716" i="3"/>
  <c r="I1716" i="3"/>
  <c r="H1716" i="3"/>
  <c r="D1716" i="3"/>
  <c r="C1716" i="3"/>
  <c r="R1715" i="3"/>
  <c r="K1715" i="3"/>
  <c r="I1715" i="3"/>
  <c r="H1715" i="3"/>
  <c r="R1714" i="3"/>
  <c r="K1714" i="3"/>
  <c r="I1714" i="3"/>
  <c r="H1714" i="3"/>
  <c r="D1714" i="3"/>
  <c r="C1714" i="3"/>
  <c r="R1713" i="3"/>
  <c r="I1713" i="3"/>
  <c r="H1713" i="3"/>
  <c r="D1713" i="3"/>
  <c r="K1713" i="3" s="1"/>
  <c r="C1713" i="3"/>
  <c r="R1712" i="3"/>
  <c r="K1712" i="3"/>
  <c r="I1712" i="3"/>
  <c r="H1712" i="3"/>
  <c r="R1711" i="3"/>
  <c r="K1711" i="3"/>
  <c r="I1711" i="3"/>
  <c r="H1711" i="3"/>
  <c r="D1711" i="3"/>
  <c r="C1711" i="3"/>
  <c r="R1710" i="3"/>
  <c r="I1710" i="3"/>
  <c r="H1710" i="3"/>
  <c r="D1710" i="3"/>
  <c r="K1710" i="3" s="1"/>
  <c r="C1710" i="3"/>
  <c r="R1709" i="3"/>
  <c r="K1709" i="3"/>
  <c r="I1709" i="3"/>
  <c r="H1709" i="3"/>
  <c r="R1708" i="3"/>
  <c r="H1708" i="3"/>
  <c r="D1708" i="3"/>
  <c r="K1708" i="3" s="1"/>
  <c r="C1708" i="3"/>
  <c r="I1708" i="3" s="1"/>
  <c r="R1707" i="3"/>
  <c r="K1707" i="3"/>
  <c r="H1707" i="3"/>
  <c r="D1707" i="3"/>
  <c r="C1707" i="3"/>
  <c r="I1707" i="3" s="1"/>
  <c r="R1706" i="3"/>
  <c r="K1706" i="3"/>
  <c r="I1706" i="3"/>
  <c r="H1706" i="3"/>
  <c r="R1705" i="3"/>
  <c r="K1705" i="3"/>
  <c r="I1705" i="3"/>
  <c r="H1705" i="3"/>
  <c r="D1705" i="3"/>
  <c r="C1705" i="3"/>
  <c r="R1704" i="3"/>
  <c r="K1704" i="3"/>
  <c r="I1704" i="3"/>
  <c r="H1704" i="3"/>
  <c r="D1704" i="3"/>
  <c r="C1704" i="3"/>
  <c r="R1703" i="3"/>
  <c r="K1703" i="3"/>
  <c r="I1703" i="3"/>
  <c r="H1703" i="3"/>
  <c r="R1702" i="3"/>
  <c r="K1702" i="3"/>
  <c r="I1702" i="3"/>
  <c r="H1702" i="3"/>
  <c r="D1702" i="3"/>
  <c r="C1702" i="3"/>
  <c r="R1701" i="3"/>
  <c r="K1701" i="3"/>
  <c r="I1701" i="3"/>
  <c r="H1701" i="3"/>
  <c r="D1701" i="3"/>
  <c r="C1701" i="3"/>
  <c r="R1700" i="3"/>
  <c r="K1700" i="3"/>
  <c r="I1700" i="3"/>
  <c r="H1700" i="3"/>
  <c r="R1699" i="3"/>
  <c r="H1699" i="3"/>
  <c r="D1699" i="3"/>
  <c r="K1699" i="3" s="1"/>
  <c r="C1699" i="3"/>
  <c r="I1699" i="3" s="1"/>
  <c r="R1698" i="3"/>
  <c r="K1698" i="3"/>
  <c r="H1698" i="3"/>
  <c r="D1698" i="3"/>
  <c r="C1698" i="3"/>
  <c r="I1698" i="3" s="1"/>
  <c r="R1697" i="3"/>
  <c r="K1697" i="3"/>
  <c r="I1697" i="3"/>
  <c r="H1697" i="3"/>
  <c r="R1696" i="3"/>
  <c r="I1696" i="3"/>
  <c r="H1696" i="3"/>
  <c r="D1696" i="3"/>
  <c r="K1696" i="3" s="1"/>
  <c r="C1696" i="3"/>
  <c r="R1695" i="3"/>
  <c r="K1695" i="3"/>
  <c r="I1695" i="3"/>
  <c r="H1695" i="3"/>
  <c r="D1695" i="3"/>
  <c r="C1695" i="3"/>
  <c r="R1694" i="3"/>
  <c r="K1694" i="3"/>
  <c r="I1694" i="3"/>
  <c r="H1694" i="3"/>
  <c r="R1693" i="3"/>
  <c r="K1693" i="3"/>
  <c r="I1693" i="3"/>
  <c r="H1693" i="3"/>
  <c r="D1693" i="3"/>
  <c r="C1693" i="3"/>
  <c r="R1692" i="3"/>
  <c r="K1692" i="3"/>
  <c r="I1692" i="3"/>
  <c r="H1692" i="3"/>
  <c r="D1692" i="3"/>
  <c r="C1692" i="3"/>
  <c r="R1691" i="3"/>
  <c r="K1691" i="3"/>
  <c r="I1691" i="3"/>
  <c r="H1691" i="3"/>
  <c r="R1690" i="3"/>
  <c r="I1690" i="3"/>
  <c r="H1690" i="3"/>
  <c r="D1690" i="3"/>
  <c r="K1690" i="3" s="1"/>
  <c r="C1690" i="3"/>
  <c r="R1689" i="3"/>
  <c r="H1689" i="3"/>
  <c r="D1689" i="3"/>
  <c r="K1689" i="3" s="1"/>
  <c r="C1689" i="3"/>
  <c r="I1689" i="3" s="1"/>
  <c r="R1688" i="3"/>
  <c r="K1688" i="3"/>
  <c r="I1688" i="3"/>
  <c r="H1688" i="3"/>
  <c r="R1687" i="3"/>
  <c r="K1687" i="3"/>
  <c r="H1687" i="3"/>
  <c r="D1687" i="3"/>
  <c r="C1687" i="3"/>
  <c r="I1687" i="3" s="1"/>
  <c r="R1686" i="3"/>
  <c r="K1686" i="3"/>
  <c r="H1686" i="3"/>
  <c r="D1686" i="3"/>
  <c r="C1686" i="3"/>
  <c r="I1686" i="3" s="1"/>
  <c r="R1685" i="3"/>
  <c r="K1685" i="3"/>
  <c r="I1685" i="3"/>
  <c r="H1685" i="3"/>
  <c r="R1684" i="3"/>
  <c r="I1684" i="3"/>
  <c r="H1684" i="3"/>
  <c r="D1684" i="3"/>
  <c r="K1684" i="3" s="1"/>
  <c r="C1684" i="3"/>
  <c r="R1683" i="3"/>
  <c r="K1683" i="3"/>
  <c r="I1683" i="3"/>
  <c r="H1683" i="3"/>
  <c r="D1683" i="3"/>
  <c r="C1683" i="3"/>
  <c r="R1682" i="3"/>
  <c r="K1682" i="3"/>
  <c r="I1682" i="3"/>
  <c r="H1682" i="3"/>
  <c r="R1681" i="3"/>
  <c r="K1681" i="3"/>
  <c r="I1681" i="3"/>
  <c r="H1681" i="3"/>
  <c r="D1681" i="3"/>
  <c r="C1681" i="3"/>
  <c r="R1680" i="3"/>
  <c r="K1680" i="3"/>
  <c r="I1680" i="3"/>
  <c r="H1680" i="3"/>
  <c r="D1680" i="3"/>
  <c r="C1680" i="3"/>
  <c r="R1679" i="3"/>
  <c r="K1679" i="3"/>
  <c r="I1679" i="3"/>
  <c r="H1679" i="3"/>
  <c r="R1678" i="3"/>
  <c r="I1678" i="3"/>
  <c r="H1678" i="3"/>
  <c r="D1678" i="3"/>
  <c r="K1678" i="3" s="1"/>
  <c r="C1678" i="3"/>
  <c r="R1677" i="3"/>
  <c r="I1677" i="3"/>
  <c r="H1677" i="3"/>
  <c r="D1677" i="3"/>
  <c r="K1677" i="3" s="1"/>
  <c r="C1677" i="3"/>
  <c r="R1676" i="3"/>
  <c r="K1676" i="3"/>
  <c r="I1676" i="3"/>
  <c r="H1676" i="3"/>
  <c r="R1675" i="3"/>
  <c r="K1675" i="3"/>
  <c r="H1675" i="3"/>
  <c r="D1675" i="3"/>
  <c r="C1675" i="3"/>
  <c r="I1675" i="3" s="1"/>
  <c r="R1674" i="3"/>
  <c r="K1674" i="3"/>
  <c r="H1674" i="3"/>
  <c r="D1674" i="3"/>
  <c r="C1674" i="3"/>
  <c r="I1674" i="3" s="1"/>
  <c r="R1673" i="3"/>
  <c r="K1673" i="3"/>
  <c r="I1673" i="3"/>
  <c r="H1673" i="3"/>
  <c r="R1672" i="3"/>
  <c r="K1672" i="3"/>
  <c r="I1672" i="3"/>
  <c r="H1672" i="3"/>
  <c r="D1672" i="3"/>
  <c r="C1672" i="3"/>
  <c r="R1671" i="3"/>
  <c r="K1671" i="3"/>
  <c r="H1671" i="3"/>
  <c r="D1671" i="3"/>
  <c r="C1671" i="3"/>
  <c r="I1671" i="3" s="1"/>
  <c r="R1670" i="3"/>
  <c r="K1670" i="3"/>
  <c r="I1670" i="3"/>
  <c r="H1670" i="3"/>
  <c r="R1669" i="3"/>
  <c r="K1669" i="3"/>
  <c r="I1669" i="3"/>
  <c r="H1669" i="3"/>
  <c r="D1669" i="3"/>
  <c r="C1669" i="3"/>
  <c r="R1668" i="3"/>
  <c r="H1668" i="3"/>
  <c r="D1668" i="3"/>
  <c r="K1668" i="3" s="1"/>
  <c r="C1668" i="3"/>
  <c r="I1668" i="3" s="1"/>
  <c r="R1667" i="3"/>
  <c r="K1667" i="3"/>
  <c r="I1667" i="3"/>
  <c r="H1667" i="3"/>
  <c r="R1666" i="3"/>
  <c r="K1666" i="3"/>
  <c r="I1666" i="3"/>
  <c r="H1666" i="3"/>
  <c r="D1666" i="3"/>
  <c r="C1666" i="3"/>
  <c r="R1665" i="3"/>
  <c r="K1665" i="3"/>
  <c r="I1665" i="3"/>
  <c r="H1665" i="3"/>
  <c r="D1665" i="3"/>
  <c r="C1665" i="3"/>
  <c r="R1664" i="3"/>
  <c r="K1664" i="3"/>
  <c r="I1664" i="3"/>
  <c r="H1664" i="3"/>
  <c r="R1663" i="3"/>
  <c r="I1663" i="3"/>
  <c r="H1663" i="3"/>
  <c r="C1663" i="3"/>
  <c r="R1662" i="3"/>
  <c r="I1662" i="3"/>
  <c r="H1662" i="3"/>
  <c r="C1662" i="3"/>
  <c r="R1661" i="3"/>
  <c r="I1661" i="3"/>
  <c r="H1661" i="3"/>
  <c r="D1661" i="3"/>
  <c r="D1660" i="3" s="1"/>
  <c r="K1660" i="3" s="1"/>
  <c r="R1660" i="3"/>
  <c r="H1660" i="3"/>
  <c r="C1660" i="3"/>
  <c r="I1660" i="3" s="1"/>
  <c r="R1659" i="3"/>
  <c r="H1659" i="3"/>
  <c r="C1659" i="3"/>
  <c r="I1659" i="3" s="1"/>
  <c r="R1658" i="3"/>
  <c r="K1658" i="3"/>
  <c r="I1658" i="3"/>
  <c r="H1658" i="3"/>
  <c r="R1657" i="3"/>
  <c r="K1657" i="3"/>
  <c r="H1657" i="3"/>
  <c r="D1657" i="3"/>
  <c r="C1657" i="3"/>
  <c r="I1657" i="3" s="1"/>
  <c r="R1656" i="3"/>
  <c r="H1656" i="3"/>
  <c r="D1656" i="3"/>
  <c r="K1656" i="3" s="1"/>
  <c r="C1656" i="3"/>
  <c r="I1656" i="3" s="1"/>
  <c r="R1655" i="3"/>
  <c r="K1655" i="3"/>
  <c r="I1655" i="3"/>
  <c r="H1655" i="3"/>
  <c r="R1654" i="3"/>
  <c r="I1654" i="3"/>
  <c r="H1654" i="3"/>
  <c r="D1654" i="3"/>
  <c r="K1654" i="3" s="1"/>
  <c r="C1654" i="3"/>
  <c r="R1653" i="3"/>
  <c r="I1653" i="3"/>
  <c r="H1653" i="3"/>
  <c r="D1653" i="3"/>
  <c r="K1653" i="3" s="1"/>
  <c r="C1653" i="3"/>
  <c r="R1652" i="3"/>
  <c r="K1652" i="3"/>
  <c r="I1652" i="3"/>
  <c r="H1652" i="3"/>
  <c r="R1651" i="3"/>
  <c r="I1651" i="3"/>
  <c r="H1651" i="3"/>
  <c r="D1651" i="3"/>
  <c r="K1651" i="3" s="1"/>
  <c r="C1651" i="3"/>
  <c r="R1650" i="3"/>
  <c r="H1650" i="3"/>
  <c r="D1650" i="3"/>
  <c r="K1650" i="3" s="1"/>
  <c r="C1650" i="3"/>
  <c r="I1650" i="3" s="1"/>
  <c r="R1649" i="3"/>
  <c r="K1649" i="3"/>
  <c r="I1649" i="3"/>
  <c r="H1649" i="3"/>
  <c r="R1648" i="3"/>
  <c r="H1648" i="3"/>
  <c r="D1648" i="3"/>
  <c r="K1648" i="3" s="1"/>
  <c r="C1648" i="3"/>
  <c r="I1648" i="3" s="1"/>
  <c r="R1647" i="3"/>
  <c r="K1647" i="3"/>
  <c r="H1647" i="3"/>
  <c r="D1647" i="3"/>
  <c r="C1647" i="3"/>
  <c r="I1647" i="3" s="1"/>
  <c r="R1646" i="3"/>
  <c r="K1646" i="3"/>
  <c r="I1646" i="3"/>
  <c r="H1646" i="3"/>
  <c r="R1645" i="3"/>
  <c r="K1645" i="3"/>
  <c r="I1645" i="3"/>
  <c r="H1645" i="3"/>
  <c r="D1645" i="3"/>
  <c r="C1645" i="3"/>
  <c r="R1644" i="3"/>
  <c r="H1644" i="3"/>
  <c r="D1644" i="3"/>
  <c r="K1644" i="3" s="1"/>
  <c r="C1644" i="3"/>
  <c r="I1644" i="3" s="1"/>
  <c r="R1643" i="3"/>
  <c r="K1643" i="3"/>
  <c r="I1643" i="3"/>
  <c r="H1643" i="3"/>
  <c r="R1642" i="3"/>
  <c r="I1642" i="3"/>
  <c r="H1642" i="3"/>
  <c r="D1642" i="3"/>
  <c r="K1642" i="3" s="1"/>
  <c r="C1642" i="3"/>
  <c r="R1641" i="3"/>
  <c r="I1641" i="3"/>
  <c r="H1641" i="3"/>
  <c r="D1641" i="3"/>
  <c r="K1641" i="3" s="1"/>
  <c r="C1641" i="3"/>
  <c r="R1640" i="3"/>
  <c r="K1640" i="3"/>
  <c r="I1640" i="3"/>
  <c r="H1640" i="3"/>
  <c r="R1639" i="3"/>
  <c r="H1639" i="3"/>
  <c r="D1639" i="3"/>
  <c r="K1639" i="3" s="1"/>
  <c r="C1639" i="3"/>
  <c r="I1639" i="3" s="1"/>
  <c r="R1638" i="3"/>
  <c r="H1638" i="3"/>
  <c r="D1638" i="3"/>
  <c r="K1638" i="3" s="1"/>
  <c r="C1638" i="3"/>
  <c r="I1638" i="3" s="1"/>
  <c r="R1637" i="3"/>
  <c r="K1637" i="3"/>
  <c r="I1637" i="3"/>
  <c r="H1637" i="3"/>
  <c r="R1636" i="3"/>
  <c r="K1636" i="3"/>
  <c r="H1636" i="3"/>
  <c r="D1636" i="3"/>
  <c r="C1636" i="3"/>
  <c r="I1636" i="3" s="1"/>
  <c r="R1635" i="3"/>
  <c r="K1635" i="3"/>
  <c r="H1635" i="3"/>
  <c r="D1635" i="3"/>
  <c r="C1635" i="3"/>
  <c r="I1635" i="3" s="1"/>
  <c r="R1634" i="3"/>
  <c r="K1634" i="3"/>
  <c r="I1634" i="3"/>
  <c r="H1634" i="3"/>
  <c r="R1633" i="3"/>
  <c r="K1633" i="3"/>
  <c r="I1633" i="3"/>
  <c r="H1633" i="3"/>
  <c r="D1633" i="3"/>
  <c r="C1633" i="3"/>
  <c r="R1632" i="3"/>
  <c r="K1632" i="3"/>
  <c r="I1632" i="3"/>
  <c r="H1632" i="3"/>
  <c r="D1632" i="3"/>
  <c r="C1632" i="3"/>
  <c r="R1631" i="3"/>
  <c r="K1631" i="3"/>
  <c r="I1631" i="3"/>
  <c r="H1631" i="3"/>
  <c r="R1630" i="3"/>
  <c r="I1630" i="3"/>
  <c r="H1630" i="3"/>
  <c r="D1630" i="3"/>
  <c r="K1630" i="3" s="1"/>
  <c r="C1630" i="3"/>
  <c r="R1629" i="3"/>
  <c r="H1629" i="3"/>
  <c r="D1629" i="3"/>
  <c r="K1629" i="3" s="1"/>
  <c r="C1629" i="3"/>
  <c r="I1629" i="3" s="1"/>
  <c r="R1628" i="3"/>
  <c r="K1628" i="3"/>
  <c r="I1628" i="3"/>
  <c r="H1628" i="3"/>
  <c r="R1627" i="3"/>
  <c r="K1627" i="3"/>
  <c r="H1627" i="3"/>
  <c r="D1627" i="3"/>
  <c r="C1627" i="3"/>
  <c r="I1627" i="3" s="1"/>
  <c r="R1626" i="3"/>
  <c r="H1626" i="3"/>
  <c r="D1626" i="3"/>
  <c r="K1626" i="3" s="1"/>
  <c r="C1626" i="3"/>
  <c r="I1626" i="3" s="1"/>
  <c r="R1625" i="3"/>
  <c r="K1625" i="3"/>
  <c r="I1625" i="3"/>
  <c r="H1625" i="3"/>
  <c r="R1624" i="3"/>
  <c r="K1624" i="3"/>
  <c r="H1624" i="3"/>
  <c r="D1624" i="3"/>
  <c r="C1624" i="3"/>
  <c r="I1624" i="3" s="1"/>
  <c r="R1623" i="3"/>
  <c r="K1623" i="3"/>
  <c r="I1623" i="3"/>
  <c r="H1623" i="3"/>
  <c r="D1623" i="3"/>
  <c r="C1623" i="3"/>
  <c r="R1622" i="3"/>
  <c r="K1622" i="3"/>
  <c r="I1622" i="3"/>
  <c r="H1622" i="3"/>
  <c r="R1621" i="3"/>
  <c r="K1621" i="3"/>
  <c r="I1621" i="3"/>
  <c r="H1621" i="3"/>
  <c r="D1621" i="3"/>
  <c r="C1621" i="3"/>
  <c r="R1620" i="3"/>
  <c r="K1620" i="3"/>
  <c r="I1620" i="3"/>
  <c r="H1620" i="3"/>
  <c r="D1620" i="3"/>
  <c r="C1620" i="3"/>
  <c r="R1619" i="3"/>
  <c r="K1619" i="3"/>
  <c r="I1619" i="3"/>
  <c r="H1619" i="3"/>
  <c r="R1618" i="3"/>
  <c r="I1618" i="3"/>
  <c r="H1618" i="3"/>
  <c r="D1618" i="3"/>
  <c r="K1618" i="3" s="1"/>
  <c r="C1618" i="3"/>
  <c r="R1617" i="3"/>
  <c r="H1617" i="3"/>
  <c r="D1617" i="3"/>
  <c r="K1617" i="3" s="1"/>
  <c r="C1617" i="3"/>
  <c r="I1617" i="3" s="1"/>
  <c r="R1616" i="3"/>
  <c r="K1616" i="3"/>
  <c r="I1616" i="3"/>
  <c r="H1616" i="3"/>
  <c r="R1615" i="3"/>
  <c r="K1615" i="3"/>
  <c r="H1615" i="3"/>
  <c r="D1615" i="3"/>
  <c r="C1615" i="3"/>
  <c r="I1615" i="3" s="1"/>
  <c r="R1614" i="3"/>
  <c r="H1614" i="3"/>
  <c r="D1614" i="3"/>
  <c r="K1614" i="3" s="1"/>
  <c r="C1614" i="3"/>
  <c r="I1614" i="3" s="1"/>
  <c r="R1613" i="3"/>
  <c r="K1613" i="3"/>
  <c r="I1613" i="3"/>
  <c r="H1613" i="3"/>
  <c r="R1612" i="3"/>
  <c r="K1612" i="3"/>
  <c r="H1612" i="3"/>
  <c r="D1612" i="3"/>
  <c r="C1612" i="3"/>
  <c r="I1612" i="3" s="1"/>
  <c r="R1611" i="3"/>
  <c r="K1611" i="3"/>
  <c r="I1611" i="3"/>
  <c r="H1611" i="3"/>
  <c r="D1611" i="3"/>
  <c r="C1611" i="3"/>
  <c r="R1610" i="3"/>
  <c r="K1610" i="3"/>
  <c r="I1610" i="3"/>
  <c r="H1610" i="3"/>
  <c r="R1609" i="3"/>
  <c r="K1609" i="3"/>
  <c r="I1609" i="3"/>
  <c r="H1609" i="3"/>
  <c r="D1609" i="3"/>
  <c r="C1609" i="3"/>
  <c r="R1608" i="3"/>
  <c r="K1608" i="3"/>
  <c r="I1608" i="3"/>
  <c r="H1608" i="3"/>
  <c r="D1608" i="3"/>
  <c r="C1608" i="3"/>
  <c r="R1607" i="3"/>
  <c r="K1607" i="3"/>
  <c r="I1607" i="3"/>
  <c r="H1607" i="3"/>
  <c r="R1606" i="3"/>
  <c r="I1606" i="3"/>
  <c r="H1606" i="3"/>
  <c r="D1606" i="3"/>
  <c r="K1606" i="3" s="1"/>
  <c r="C1606" i="3"/>
  <c r="R1605" i="3"/>
  <c r="H1605" i="3"/>
  <c r="D1605" i="3"/>
  <c r="K1605" i="3" s="1"/>
  <c r="C1605" i="3"/>
  <c r="I1605" i="3" s="1"/>
  <c r="R1604" i="3"/>
  <c r="K1604" i="3"/>
  <c r="I1604" i="3"/>
  <c r="H1604" i="3"/>
  <c r="R1603" i="3"/>
  <c r="H1603" i="3"/>
  <c r="D1603" i="3"/>
  <c r="K1603" i="3" s="1"/>
  <c r="C1603" i="3"/>
  <c r="I1603" i="3" s="1"/>
  <c r="R1602" i="3"/>
  <c r="K1602" i="3"/>
  <c r="H1602" i="3"/>
  <c r="D1602" i="3"/>
  <c r="C1602" i="3"/>
  <c r="I1602" i="3" s="1"/>
  <c r="R1601" i="3"/>
  <c r="K1601" i="3"/>
  <c r="I1601" i="3"/>
  <c r="H1601" i="3"/>
  <c r="R1600" i="3"/>
  <c r="K1600" i="3"/>
  <c r="H1600" i="3"/>
  <c r="D1600" i="3"/>
  <c r="C1600" i="3"/>
  <c r="I1600" i="3" s="1"/>
  <c r="R1599" i="3"/>
  <c r="K1599" i="3"/>
  <c r="I1599" i="3"/>
  <c r="H1599" i="3"/>
  <c r="D1599" i="3"/>
  <c r="C1599" i="3"/>
  <c r="R1598" i="3"/>
  <c r="K1598" i="3"/>
  <c r="I1598" i="3"/>
  <c r="H1598" i="3"/>
  <c r="R1597" i="3"/>
  <c r="K1597" i="3"/>
  <c r="I1597" i="3"/>
  <c r="H1597" i="3"/>
  <c r="D1597" i="3"/>
  <c r="C1597" i="3"/>
  <c r="R1596" i="3"/>
  <c r="I1596" i="3"/>
  <c r="H1596" i="3"/>
  <c r="D1596" i="3"/>
  <c r="K1596" i="3" s="1"/>
  <c r="C1596" i="3"/>
  <c r="R1595" i="3"/>
  <c r="K1595" i="3"/>
  <c r="I1595" i="3"/>
  <c r="H1595" i="3"/>
  <c r="R1594" i="3"/>
  <c r="H1594" i="3"/>
  <c r="D1594" i="3"/>
  <c r="K1594" i="3" s="1"/>
  <c r="C1594" i="3"/>
  <c r="I1594" i="3" s="1"/>
  <c r="R1593" i="3"/>
  <c r="I1593" i="3"/>
  <c r="H1593" i="3"/>
  <c r="D1593" i="3"/>
  <c r="K1593" i="3" s="1"/>
  <c r="C1593" i="3"/>
  <c r="R1592" i="3"/>
  <c r="K1592" i="3"/>
  <c r="I1592" i="3"/>
  <c r="H1592" i="3"/>
  <c r="R1591" i="3"/>
  <c r="K1591" i="3"/>
  <c r="H1591" i="3"/>
  <c r="D1591" i="3"/>
  <c r="C1591" i="3"/>
  <c r="I1591" i="3" s="1"/>
  <c r="R1590" i="3"/>
  <c r="K1590" i="3"/>
  <c r="H1590" i="3"/>
  <c r="D1590" i="3"/>
  <c r="C1590" i="3"/>
  <c r="I1590" i="3" s="1"/>
  <c r="R1589" i="3"/>
  <c r="K1589" i="3"/>
  <c r="I1589" i="3"/>
  <c r="H1589" i="3"/>
  <c r="R1588" i="3"/>
  <c r="K1588" i="3"/>
  <c r="H1588" i="3"/>
  <c r="D1588" i="3"/>
  <c r="C1588" i="3"/>
  <c r="I1588" i="3" s="1"/>
  <c r="R1587" i="3"/>
  <c r="K1587" i="3"/>
  <c r="I1587" i="3"/>
  <c r="H1587" i="3"/>
  <c r="D1587" i="3"/>
  <c r="C1587" i="3"/>
  <c r="R1586" i="3"/>
  <c r="K1586" i="3"/>
  <c r="I1586" i="3"/>
  <c r="H1586" i="3"/>
  <c r="R1585" i="3"/>
  <c r="I1585" i="3"/>
  <c r="H1585" i="3"/>
  <c r="D1585" i="3"/>
  <c r="K1585" i="3" s="1"/>
  <c r="C1585" i="3"/>
  <c r="R1584" i="3"/>
  <c r="I1584" i="3"/>
  <c r="H1584" i="3"/>
  <c r="D1584" i="3"/>
  <c r="K1584" i="3" s="1"/>
  <c r="C1584" i="3"/>
  <c r="R1583" i="3"/>
  <c r="K1583" i="3"/>
  <c r="I1583" i="3"/>
  <c r="H1583" i="3"/>
  <c r="R1582" i="3"/>
  <c r="H1582" i="3"/>
  <c r="D1582" i="3"/>
  <c r="K1582" i="3" s="1"/>
  <c r="C1582" i="3"/>
  <c r="I1582" i="3" s="1"/>
  <c r="R1581" i="3"/>
  <c r="I1581" i="3"/>
  <c r="H1581" i="3"/>
  <c r="D1581" i="3"/>
  <c r="K1581" i="3" s="1"/>
  <c r="C1581" i="3"/>
  <c r="R1580" i="3"/>
  <c r="K1580" i="3"/>
  <c r="I1580" i="3"/>
  <c r="H1580" i="3"/>
  <c r="R1579" i="3"/>
  <c r="K1579" i="3"/>
  <c r="H1579" i="3"/>
  <c r="D1579" i="3"/>
  <c r="C1579" i="3"/>
  <c r="I1579" i="3" s="1"/>
  <c r="R1578" i="3"/>
  <c r="H1578" i="3"/>
  <c r="D1578" i="3"/>
  <c r="K1578" i="3" s="1"/>
  <c r="C1578" i="3"/>
  <c r="I1578" i="3" s="1"/>
  <c r="R1577" i="3"/>
  <c r="K1577" i="3"/>
  <c r="I1577" i="3"/>
  <c r="H1577" i="3"/>
  <c r="R1576" i="3"/>
  <c r="K1576" i="3"/>
  <c r="I1576" i="3"/>
  <c r="H1576" i="3"/>
  <c r="D1576" i="3"/>
  <c r="C1576" i="3"/>
  <c r="R1575" i="3"/>
  <c r="K1575" i="3"/>
  <c r="H1575" i="3"/>
  <c r="D1575" i="3"/>
  <c r="C1575" i="3"/>
  <c r="I1575" i="3" s="1"/>
  <c r="R1574" i="3"/>
  <c r="K1574" i="3"/>
  <c r="I1574" i="3"/>
  <c r="H1574" i="3"/>
  <c r="R1573" i="3"/>
  <c r="I1573" i="3"/>
  <c r="H1573" i="3"/>
  <c r="D1573" i="3"/>
  <c r="K1573" i="3" s="1"/>
  <c r="C1573" i="3"/>
  <c r="R1572" i="3"/>
  <c r="K1572" i="3"/>
  <c r="H1572" i="3"/>
  <c r="D1572" i="3"/>
  <c r="C1572" i="3"/>
  <c r="I1572" i="3" s="1"/>
  <c r="R1571" i="3"/>
  <c r="K1571" i="3"/>
  <c r="I1571" i="3"/>
  <c r="H1571" i="3"/>
  <c r="R1570" i="3"/>
  <c r="H1570" i="3"/>
  <c r="D1570" i="3"/>
  <c r="K1570" i="3" s="1"/>
  <c r="C1570" i="3"/>
  <c r="I1570" i="3" s="1"/>
  <c r="R1569" i="3"/>
  <c r="H1569" i="3"/>
  <c r="D1569" i="3"/>
  <c r="K1569" i="3" s="1"/>
  <c r="C1569" i="3"/>
  <c r="I1569" i="3" s="1"/>
  <c r="R1568" i="3"/>
  <c r="K1568" i="3"/>
  <c r="I1568" i="3"/>
  <c r="H1568" i="3"/>
  <c r="R1567" i="3"/>
  <c r="K1567" i="3"/>
  <c r="H1567" i="3"/>
  <c r="D1567" i="3"/>
  <c r="C1567" i="3"/>
  <c r="I1567" i="3" s="1"/>
  <c r="R1566" i="3"/>
  <c r="H1566" i="3"/>
  <c r="D1566" i="3"/>
  <c r="K1566" i="3" s="1"/>
  <c r="C1566" i="3"/>
  <c r="I1566" i="3" s="1"/>
  <c r="R1565" i="3"/>
  <c r="K1565" i="3"/>
  <c r="I1565" i="3"/>
  <c r="H1565" i="3"/>
  <c r="R1564" i="3"/>
  <c r="K1564" i="3"/>
  <c r="I1564" i="3"/>
  <c r="H1564" i="3"/>
  <c r="D1564" i="3"/>
  <c r="C1564" i="3"/>
  <c r="R1563" i="3"/>
  <c r="K1563" i="3"/>
  <c r="I1563" i="3"/>
  <c r="H1563" i="3"/>
  <c r="D1563" i="3"/>
  <c r="C1563" i="3"/>
  <c r="R1562" i="3"/>
  <c r="K1562" i="3"/>
  <c r="I1562" i="3"/>
  <c r="H1562" i="3"/>
  <c r="R1561" i="3"/>
  <c r="I1561" i="3"/>
  <c r="H1561" i="3"/>
  <c r="D1561" i="3"/>
  <c r="K1561" i="3" s="1"/>
  <c r="C1561" i="3"/>
  <c r="R1560" i="3"/>
  <c r="I1560" i="3"/>
  <c r="H1560" i="3"/>
  <c r="D1560" i="3"/>
  <c r="K1560" i="3" s="1"/>
  <c r="C1560" i="3"/>
  <c r="R1559" i="3"/>
  <c r="K1559" i="3"/>
  <c r="I1559" i="3"/>
  <c r="H1559" i="3"/>
  <c r="R1558" i="3"/>
  <c r="H1558" i="3"/>
  <c r="D1558" i="3"/>
  <c r="K1558" i="3" s="1"/>
  <c r="C1558" i="3"/>
  <c r="I1558" i="3" s="1"/>
  <c r="R1557" i="3"/>
  <c r="H1557" i="3"/>
  <c r="D1557" i="3"/>
  <c r="K1557" i="3" s="1"/>
  <c r="C1557" i="3"/>
  <c r="I1557" i="3" s="1"/>
  <c r="R1556" i="3"/>
  <c r="K1556" i="3"/>
  <c r="I1556" i="3"/>
  <c r="H1556" i="3"/>
  <c r="R1555" i="3"/>
  <c r="K1555" i="3"/>
  <c r="H1555" i="3"/>
  <c r="D1555" i="3"/>
  <c r="C1555" i="3"/>
  <c r="I1555" i="3" s="1"/>
  <c r="R1554" i="3"/>
  <c r="K1554" i="3"/>
  <c r="H1554" i="3"/>
  <c r="D1554" i="3"/>
  <c r="C1554" i="3"/>
  <c r="I1554" i="3" s="1"/>
  <c r="R1553" i="3"/>
  <c r="K1553" i="3"/>
  <c r="I1553" i="3"/>
  <c r="H1553" i="3"/>
  <c r="R1552" i="3"/>
  <c r="K1552" i="3"/>
  <c r="I1552" i="3"/>
  <c r="H1552" i="3"/>
  <c r="C1552" i="3"/>
  <c r="R1551" i="3"/>
  <c r="K1551" i="3"/>
  <c r="I1551" i="3"/>
  <c r="H1551" i="3"/>
  <c r="C1551" i="3"/>
  <c r="R1550" i="3"/>
  <c r="K1550" i="3"/>
  <c r="I1550" i="3"/>
  <c r="H1550" i="3"/>
  <c r="R1549" i="3"/>
  <c r="K1549" i="3"/>
  <c r="H1549" i="3"/>
  <c r="C1549" i="3"/>
  <c r="I1549" i="3" s="1"/>
  <c r="R1548" i="3"/>
  <c r="K1548" i="3"/>
  <c r="H1548" i="3"/>
  <c r="C1548" i="3"/>
  <c r="I1548" i="3" s="1"/>
  <c r="R1547" i="3"/>
  <c r="K1547" i="3"/>
  <c r="I1547" i="3"/>
  <c r="H1547" i="3"/>
  <c r="R1546" i="3"/>
  <c r="K1546" i="3"/>
  <c r="I1546" i="3"/>
  <c r="H1546" i="3"/>
  <c r="R1545" i="3"/>
  <c r="K1545" i="3"/>
  <c r="I1545" i="3"/>
  <c r="H1545" i="3"/>
  <c r="R1544" i="3"/>
  <c r="K1544" i="3"/>
  <c r="I1544" i="3"/>
  <c r="H1544" i="3"/>
  <c r="R1543" i="3"/>
  <c r="K1543" i="3"/>
  <c r="I1543" i="3"/>
  <c r="H1543" i="3"/>
  <c r="R1542" i="3"/>
  <c r="K1542" i="3"/>
  <c r="I1542" i="3"/>
  <c r="H1542" i="3"/>
  <c r="R1541" i="3"/>
  <c r="K1541" i="3"/>
  <c r="I1541" i="3"/>
  <c r="H1541" i="3"/>
  <c r="R1540" i="3"/>
  <c r="K1540" i="3"/>
  <c r="I1540" i="3"/>
  <c r="H1540" i="3"/>
  <c r="R1539" i="3"/>
  <c r="K1539" i="3"/>
  <c r="I1539" i="3"/>
  <c r="H1539" i="3"/>
  <c r="R1538" i="3"/>
  <c r="K1538" i="3"/>
  <c r="I1538" i="3"/>
  <c r="H1538" i="3"/>
  <c r="R1537" i="3"/>
  <c r="K1537" i="3"/>
  <c r="I1537" i="3"/>
  <c r="H1537" i="3"/>
  <c r="R1536" i="3"/>
  <c r="K1536" i="3"/>
  <c r="I1536" i="3"/>
  <c r="H1536" i="3"/>
  <c r="R1535" i="3"/>
  <c r="K1535" i="3"/>
  <c r="I1535" i="3"/>
  <c r="H1535" i="3"/>
  <c r="R1534" i="3"/>
  <c r="K1534" i="3"/>
  <c r="I1534" i="3"/>
  <c r="H1534" i="3"/>
  <c r="R1533" i="3"/>
  <c r="K1533" i="3"/>
  <c r="I1533" i="3"/>
  <c r="H1533" i="3"/>
  <c r="R1532" i="3"/>
  <c r="K1532" i="3"/>
  <c r="I1532" i="3"/>
  <c r="H1532" i="3"/>
  <c r="R1531" i="3"/>
  <c r="K1531" i="3"/>
  <c r="I1531" i="3"/>
  <c r="H1531" i="3"/>
  <c r="R1530" i="3"/>
  <c r="K1530" i="3"/>
  <c r="I1530" i="3"/>
  <c r="H1530" i="3"/>
  <c r="R1529" i="3"/>
  <c r="K1529" i="3"/>
  <c r="I1529" i="3"/>
  <c r="H1529" i="3"/>
  <c r="R1528" i="3"/>
  <c r="K1528" i="3"/>
  <c r="I1528" i="3"/>
  <c r="H1528" i="3"/>
  <c r="R1527" i="3"/>
  <c r="K1527" i="3"/>
  <c r="I1527" i="3"/>
  <c r="H1527" i="3"/>
  <c r="R1526" i="3"/>
  <c r="K1526" i="3"/>
  <c r="I1526" i="3"/>
  <c r="H1526" i="3"/>
  <c r="R1525" i="3"/>
  <c r="K1525" i="3"/>
  <c r="I1525" i="3"/>
  <c r="H1525" i="3"/>
  <c r="R1524" i="3"/>
  <c r="K1524" i="3"/>
  <c r="I1524" i="3"/>
  <c r="H1524" i="3"/>
  <c r="R1523" i="3"/>
  <c r="K1523" i="3"/>
  <c r="I1523" i="3"/>
  <c r="H1523" i="3"/>
  <c r="R1522" i="3"/>
  <c r="K1522" i="3"/>
  <c r="I1522" i="3"/>
  <c r="H1522" i="3"/>
  <c r="R1521" i="3"/>
  <c r="K1521" i="3"/>
  <c r="I1521" i="3"/>
  <c r="H1521" i="3"/>
  <c r="R1520" i="3"/>
  <c r="K1520" i="3"/>
  <c r="I1520" i="3"/>
  <c r="H1520" i="3"/>
  <c r="R1519" i="3"/>
  <c r="K1519" i="3"/>
  <c r="I1519" i="3"/>
  <c r="H1519" i="3"/>
  <c r="R1518" i="3"/>
  <c r="K1518" i="3"/>
  <c r="I1518" i="3"/>
  <c r="H1518" i="3"/>
  <c r="R1517" i="3"/>
  <c r="K1517" i="3"/>
  <c r="I1517" i="3"/>
  <c r="H1517" i="3"/>
  <c r="R1516" i="3"/>
  <c r="K1516" i="3"/>
  <c r="I1516" i="3"/>
  <c r="H1516" i="3"/>
  <c r="R1515" i="3"/>
  <c r="K1515" i="3"/>
  <c r="I1515" i="3"/>
  <c r="H1515" i="3"/>
  <c r="R1514" i="3"/>
  <c r="K1514" i="3"/>
  <c r="I1514" i="3"/>
  <c r="H1514" i="3"/>
  <c r="R1513" i="3"/>
  <c r="K1513" i="3"/>
  <c r="I1513" i="3"/>
  <c r="H1513" i="3"/>
  <c r="R1512" i="3"/>
  <c r="K1512" i="3"/>
  <c r="I1512" i="3"/>
  <c r="H1512" i="3"/>
  <c r="R1511" i="3"/>
  <c r="K1511" i="3"/>
  <c r="I1511" i="3"/>
  <c r="H1511" i="3"/>
  <c r="R1510" i="3"/>
  <c r="K1510" i="3"/>
  <c r="I1510" i="3"/>
  <c r="H1510" i="3"/>
  <c r="R1509" i="3"/>
  <c r="K1509" i="3"/>
  <c r="I1509" i="3"/>
  <c r="H1509" i="3"/>
  <c r="R1508" i="3"/>
  <c r="K1508" i="3"/>
  <c r="I1508" i="3"/>
  <c r="H1508" i="3"/>
  <c r="R1507" i="3"/>
  <c r="K1507" i="3"/>
  <c r="I1507" i="3"/>
  <c r="H1507" i="3"/>
  <c r="R1506" i="3"/>
  <c r="K1506" i="3"/>
  <c r="I1506" i="3"/>
  <c r="H1506" i="3"/>
  <c r="R1505" i="3"/>
  <c r="K1505" i="3"/>
  <c r="I1505" i="3"/>
  <c r="H1505" i="3"/>
  <c r="R1504" i="3"/>
  <c r="K1504" i="3"/>
  <c r="I1504" i="3"/>
  <c r="H1504" i="3"/>
  <c r="R1503" i="3"/>
  <c r="K1503" i="3"/>
  <c r="I1503" i="3"/>
  <c r="H1503" i="3"/>
  <c r="R1502" i="3"/>
  <c r="K1502" i="3"/>
  <c r="I1502" i="3"/>
  <c r="H1502" i="3"/>
  <c r="R1501" i="3"/>
  <c r="K1501" i="3"/>
  <c r="I1501" i="3"/>
  <c r="H1501" i="3"/>
  <c r="R1500" i="3"/>
  <c r="K1500" i="3"/>
  <c r="I1500" i="3"/>
  <c r="H1500" i="3"/>
  <c r="R1499" i="3"/>
  <c r="K1499" i="3"/>
  <c r="I1499" i="3"/>
  <c r="H1499" i="3"/>
  <c r="R1498" i="3"/>
  <c r="K1498" i="3"/>
  <c r="I1498" i="3"/>
  <c r="H1498" i="3"/>
  <c r="R1497" i="3"/>
  <c r="K1497" i="3"/>
  <c r="I1497" i="3"/>
  <c r="H1497" i="3"/>
  <c r="R1496" i="3"/>
  <c r="K1496" i="3"/>
  <c r="I1496" i="3"/>
  <c r="H1496" i="3"/>
  <c r="R1495" i="3"/>
  <c r="K1495" i="3"/>
  <c r="I1495" i="3"/>
  <c r="H1495" i="3"/>
  <c r="R1494" i="3"/>
  <c r="K1494" i="3"/>
  <c r="I1494" i="3"/>
  <c r="H1494" i="3"/>
  <c r="R1493" i="3"/>
  <c r="K1493" i="3"/>
  <c r="I1493" i="3"/>
  <c r="H1493" i="3"/>
  <c r="R1492" i="3"/>
  <c r="K1492" i="3"/>
  <c r="I1492" i="3"/>
  <c r="H1492" i="3"/>
  <c r="R1491" i="3"/>
  <c r="K1491" i="3"/>
  <c r="I1491" i="3"/>
  <c r="H1491" i="3"/>
  <c r="R1490" i="3"/>
  <c r="K1490" i="3"/>
  <c r="I1490" i="3"/>
  <c r="H1490" i="3"/>
  <c r="R1489" i="3"/>
  <c r="K1489" i="3"/>
  <c r="I1489" i="3"/>
  <c r="H1489" i="3"/>
  <c r="R1488" i="3"/>
  <c r="K1488" i="3"/>
  <c r="I1488" i="3"/>
  <c r="H1488" i="3"/>
  <c r="R1487" i="3"/>
  <c r="K1487" i="3"/>
  <c r="I1487" i="3"/>
  <c r="H1487" i="3"/>
  <c r="R1486" i="3"/>
  <c r="K1486" i="3"/>
  <c r="I1486" i="3"/>
  <c r="H1486" i="3"/>
  <c r="R1485" i="3"/>
  <c r="K1485" i="3"/>
  <c r="I1485" i="3"/>
  <c r="H1485" i="3"/>
  <c r="R1484" i="3"/>
  <c r="K1484" i="3"/>
  <c r="I1484" i="3"/>
  <c r="H1484" i="3"/>
  <c r="R1483" i="3"/>
  <c r="K1483" i="3"/>
  <c r="I1483" i="3"/>
  <c r="H1483" i="3"/>
  <c r="R1482" i="3"/>
  <c r="K1482" i="3"/>
  <c r="I1482" i="3"/>
  <c r="H1482" i="3"/>
  <c r="R1481" i="3"/>
  <c r="K1481" i="3"/>
  <c r="I1481" i="3"/>
  <c r="H1481" i="3"/>
  <c r="R1480" i="3"/>
  <c r="K1480" i="3"/>
  <c r="I1480" i="3"/>
  <c r="H1480" i="3"/>
  <c r="R1479" i="3"/>
  <c r="K1479" i="3"/>
  <c r="I1479" i="3"/>
  <c r="H1479" i="3"/>
  <c r="R1478" i="3"/>
  <c r="K1478" i="3"/>
  <c r="I1478" i="3"/>
  <c r="H1478" i="3"/>
  <c r="R1477" i="3"/>
  <c r="K1477" i="3"/>
  <c r="I1477" i="3"/>
  <c r="H1477" i="3"/>
  <c r="R1476" i="3"/>
  <c r="K1476" i="3"/>
  <c r="I1476" i="3"/>
  <c r="H1476" i="3"/>
  <c r="R1475" i="3"/>
  <c r="K1475" i="3"/>
  <c r="I1475" i="3"/>
  <c r="H1475" i="3"/>
  <c r="R1474" i="3"/>
  <c r="K1474" i="3"/>
  <c r="I1474" i="3"/>
  <c r="H1474" i="3"/>
  <c r="R1473" i="3"/>
  <c r="K1473" i="3"/>
  <c r="I1473" i="3"/>
  <c r="H1473" i="3"/>
  <c r="R1472" i="3"/>
  <c r="K1472" i="3"/>
  <c r="I1472" i="3"/>
  <c r="H1472" i="3"/>
  <c r="R1471" i="3"/>
  <c r="K1471" i="3"/>
  <c r="I1471" i="3"/>
  <c r="H1471" i="3"/>
  <c r="R1470" i="3"/>
  <c r="K1470" i="3"/>
  <c r="I1470" i="3"/>
  <c r="H1470" i="3"/>
  <c r="R1469" i="3"/>
  <c r="K1469" i="3"/>
  <c r="I1469" i="3"/>
  <c r="H1469" i="3"/>
  <c r="R1468" i="3"/>
  <c r="K1468" i="3"/>
  <c r="I1468" i="3"/>
  <c r="H1468" i="3"/>
  <c r="R1467" i="3"/>
  <c r="K1467" i="3"/>
  <c r="I1467" i="3"/>
  <c r="H1467" i="3"/>
  <c r="R1466" i="3"/>
  <c r="K1466" i="3"/>
  <c r="I1466" i="3"/>
  <c r="H1466" i="3"/>
  <c r="R1465" i="3"/>
  <c r="K1465" i="3"/>
  <c r="I1465" i="3"/>
  <c r="H1465" i="3"/>
  <c r="R1464" i="3"/>
  <c r="M1464" i="3"/>
  <c r="Q1464" i="3" s="1"/>
  <c r="K1464" i="3"/>
  <c r="I1464" i="3"/>
  <c r="H1464" i="3"/>
  <c r="R1463" i="3"/>
  <c r="K1463" i="3"/>
  <c r="I1463" i="3"/>
  <c r="H1463" i="3"/>
  <c r="R1462" i="3"/>
  <c r="K1462" i="3"/>
  <c r="I1462" i="3"/>
  <c r="H1462" i="3"/>
  <c r="R1461" i="3"/>
  <c r="K1461" i="3"/>
  <c r="I1461" i="3"/>
  <c r="H1461" i="3"/>
  <c r="R1460" i="3"/>
  <c r="K1460" i="3"/>
  <c r="I1460" i="3"/>
  <c r="H1460" i="3"/>
  <c r="R1459" i="3"/>
  <c r="K1459" i="3"/>
  <c r="I1459" i="3"/>
  <c r="H1459" i="3"/>
  <c r="R1458" i="3"/>
  <c r="K1458" i="3"/>
  <c r="I1458" i="3"/>
  <c r="H1458" i="3"/>
  <c r="R1457" i="3"/>
  <c r="K1457" i="3"/>
  <c r="I1457" i="3"/>
  <c r="H1457" i="3"/>
  <c r="R1456" i="3"/>
  <c r="K1456" i="3"/>
  <c r="I1456" i="3"/>
  <c r="H1456" i="3"/>
  <c r="R1455" i="3"/>
  <c r="K1455" i="3"/>
  <c r="I1455" i="3"/>
  <c r="H1455" i="3"/>
  <c r="R1454" i="3"/>
  <c r="K1454" i="3"/>
  <c r="I1454" i="3"/>
  <c r="H1454" i="3"/>
  <c r="R1453" i="3"/>
  <c r="K1453" i="3"/>
  <c r="I1453" i="3"/>
  <c r="H1453" i="3"/>
  <c r="R1452" i="3"/>
  <c r="K1452" i="3"/>
  <c r="I1452" i="3"/>
  <c r="H1452" i="3"/>
  <c r="R1451" i="3"/>
  <c r="K1451" i="3"/>
  <c r="I1451" i="3"/>
  <c r="H1451" i="3"/>
  <c r="R1450" i="3"/>
  <c r="K1450" i="3"/>
  <c r="I1450" i="3"/>
  <c r="H1450" i="3"/>
  <c r="R1449" i="3"/>
  <c r="K1449" i="3"/>
  <c r="I1449" i="3"/>
  <c r="H1449" i="3"/>
  <c r="R1448" i="3"/>
  <c r="K1448" i="3"/>
  <c r="I1448" i="3"/>
  <c r="H1448" i="3"/>
  <c r="R1447" i="3"/>
  <c r="K1447" i="3"/>
  <c r="I1447" i="3"/>
  <c r="H1447" i="3"/>
  <c r="R1446" i="3"/>
  <c r="K1446" i="3"/>
  <c r="I1446" i="3"/>
  <c r="H1446" i="3"/>
  <c r="R1445" i="3"/>
  <c r="K1445" i="3"/>
  <c r="I1445" i="3"/>
  <c r="H1445" i="3"/>
  <c r="R1444" i="3"/>
  <c r="K1444" i="3"/>
  <c r="I1444" i="3"/>
  <c r="H1444" i="3"/>
  <c r="R1443" i="3"/>
  <c r="K1443" i="3"/>
  <c r="I1443" i="3"/>
  <c r="H1443" i="3"/>
  <c r="R1442" i="3"/>
  <c r="K1442" i="3"/>
  <c r="I1442" i="3"/>
  <c r="H1442" i="3"/>
  <c r="R1441" i="3"/>
  <c r="K1441" i="3"/>
  <c r="I1441" i="3"/>
  <c r="H1441" i="3"/>
  <c r="R1440" i="3"/>
  <c r="K1440" i="3"/>
  <c r="I1440" i="3"/>
  <c r="H1440" i="3"/>
  <c r="R1439" i="3"/>
  <c r="K1439" i="3"/>
  <c r="I1439" i="3"/>
  <c r="H1439" i="3"/>
  <c r="R1438" i="3"/>
  <c r="K1438" i="3"/>
  <c r="I1438" i="3"/>
  <c r="H1438" i="3"/>
  <c r="R1437" i="3"/>
  <c r="K1437" i="3"/>
  <c r="I1437" i="3"/>
  <c r="H1437" i="3"/>
  <c r="R1436" i="3"/>
  <c r="K1436" i="3"/>
  <c r="I1436" i="3"/>
  <c r="H1436" i="3"/>
  <c r="R1435" i="3"/>
  <c r="K1435" i="3"/>
  <c r="I1435" i="3"/>
  <c r="H1435" i="3"/>
  <c r="R1434" i="3"/>
  <c r="K1434" i="3"/>
  <c r="I1434" i="3"/>
  <c r="H1434" i="3"/>
  <c r="R1433" i="3"/>
  <c r="K1433" i="3"/>
  <c r="I1433" i="3"/>
  <c r="H1433" i="3"/>
  <c r="R1432" i="3"/>
  <c r="K1432" i="3"/>
  <c r="I1432" i="3"/>
  <c r="H1432" i="3"/>
  <c r="R1431" i="3"/>
  <c r="K1431" i="3"/>
  <c r="I1431" i="3"/>
  <c r="H1431" i="3"/>
  <c r="R1430" i="3"/>
  <c r="K1430" i="3"/>
  <c r="I1430" i="3"/>
  <c r="H1430" i="3"/>
  <c r="R1429" i="3"/>
  <c r="K1429" i="3"/>
  <c r="I1429" i="3"/>
  <c r="H1429" i="3"/>
  <c r="R1428" i="3"/>
  <c r="K1428" i="3"/>
  <c r="I1428" i="3"/>
  <c r="H1428" i="3"/>
  <c r="R1427" i="3"/>
  <c r="K1427" i="3"/>
  <c r="I1427" i="3"/>
  <c r="H1427" i="3"/>
  <c r="R1426" i="3"/>
  <c r="K1426" i="3"/>
  <c r="I1426" i="3"/>
  <c r="H1426" i="3"/>
  <c r="R1425" i="3"/>
  <c r="K1425" i="3"/>
  <c r="I1425" i="3"/>
  <c r="H1425" i="3"/>
  <c r="R1424" i="3"/>
  <c r="K1424" i="3"/>
  <c r="I1424" i="3"/>
  <c r="H1424" i="3"/>
  <c r="R1423" i="3"/>
  <c r="K1423" i="3"/>
  <c r="I1423" i="3"/>
  <c r="H1423" i="3"/>
  <c r="R1422" i="3"/>
  <c r="K1422" i="3"/>
  <c r="I1422" i="3"/>
  <c r="H1422" i="3"/>
  <c r="R1421" i="3"/>
  <c r="K1421" i="3"/>
  <c r="I1421" i="3"/>
  <c r="H1421" i="3"/>
  <c r="R1420" i="3"/>
  <c r="K1420" i="3"/>
  <c r="I1420" i="3"/>
  <c r="H1420" i="3"/>
  <c r="R1419" i="3"/>
  <c r="K1419" i="3"/>
  <c r="I1419" i="3"/>
  <c r="H1419" i="3"/>
  <c r="R1418" i="3"/>
  <c r="K1418" i="3"/>
  <c r="I1418" i="3"/>
  <c r="H1418" i="3"/>
  <c r="R1417" i="3"/>
  <c r="K1417" i="3"/>
  <c r="I1417" i="3"/>
  <c r="H1417" i="3"/>
  <c r="R1416" i="3"/>
  <c r="K1416" i="3"/>
  <c r="I1416" i="3"/>
  <c r="H1416" i="3"/>
  <c r="R1415" i="3"/>
  <c r="K1415" i="3"/>
  <c r="I1415" i="3"/>
  <c r="H1415" i="3"/>
  <c r="R1414" i="3"/>
  <c r="K1414" i="3"/>
  <c r="I1414" i="3"/>
  <c r="H1414" i="3"/>
  <c r="R1413" i="3"/>
  <c r="K1413" i="3"/>
  <c r="I1413" i="3"/>
  <c r="H1413" i="3"/>
  <c r="R1412" i="3"/>
  <c r="K1412" i="3"/>
  <c r="I1412" i="3"/>
  <c r="H1412" i="3"/>
  <c r="R1411" i="3"/>
  <c r="K1411" i="3"/>
  <c r="I1411" i="3"/>
  <c r="H1411" i="3"/>
  <c r="R1410" i="3"/>
  <c r="K1410" i="3"/>
  <c r="I1410" i="3"/>
  <c r="H1410" i="3"/>
  <c r="R1409" i="3"/>
  <c r="K1409" i="3"/>
  <c r="I1409" i="3"/>
  <c r="H1409" i="3"/>
  <c r="R1408" i="3"/>
  <c r="K1408" i="3"/>
  <c r="I1408" i="3"/>
  <c r="H1408" i="3"/>
  <c r="R1407" i="3"/>
  <c r="K1407" i="3"/>
  <c r="I1407" i="3"/>
  <c r="H1407" i="3"/>
  <c r="R1406" i="3"/>
  <c r="K1406" i="3"/>
  <c r="I1406" i="3"/>
  <c r="H1406" i="3"/>
  <c r="R1405" i="3"/>
  <c r="K1405" i="3"/>
  <c r="I1405" i="3"/>
  <c r="H1405" i="3"/>
  <c r="R1404" i="3"/>
  <c r="K1404" i="3"/>
  <c r="I1404" i="3"/>
  <c r="H1404" i="3"/>
  <c r="R1403" i="3"/>
  <c r="K1403" i="3"/>
  <c r="I1403" i="3"/>
  <c r="H1403" i="3"/>
  <c r="R1402" i="3"/>
  <c r="K1402" i="3"/>
  <c r="I1402" i="3"/>
  <c r="H1402" i="3"/>
  <c r="R1401" i="3"/>
  <c r="K1401" i="3"/>
  <c r="I1401" i="3"/>
  <c r="H1401" i="3"/>
  <c r="R1400" i="3"/>
  <c r="K1400" i="3"/>
  <c r="I1400" i="3"/>
  <c r="H1400" i="3"/>
  <c r="R1399" i="3"/>
  <c r="K1399" i="3"/>
  <c r="I1399" i="3"/>
  <c r="H1399" i="3"/>
  <c r="R1398" i="3"/>
  <c r="K1398" i="3"/>
  <c r="I1398" i="3"/>
  <c r="H1398" i="3"/>
  <c r="R1397" i="3"/>
  <c r="K1397" i="3"/>
  <c r="I1397" i="3"/>
  <c r="H1397" i="3"/>
  <c r="R1396" i="3"/>
  <c r="K1396" i="3"/>
  <c r="I1396" i="3"/>
  <c r="H1396" i="3"/>
  <c r="R1395" i="3"/>
  <c r="K1395" i="3"/>
  <c r="M1511" i="3" s="1"/>
  <c r="Q1511" i="3" s="1"/>
  <c r="I1395" i="3"/>
  <c r="H1395" i="3"/>
  <c r="R1394" i="3"/>
  <c r="K1394" i="3"/>
  <c r="I1394" i="3"/>
  <c r="H1394" i="3"/>
  <c r="R1393" i="3"/>
  <c r="K1393" i="3"/>
  <c r="I1393" i="3"/>
  <c r="H1393" i="3"/>
  <c r="R1392" i="3"/>
  <c r="K1392" i="3"/>
  <c r="I1392" i="3"/>
  <c r="H1392" i="3"/>
  <c r="R1391" i="3"/>
  <c r="K1391" i="3"/>
  <c r="I1391" i="3"/>
  <c r="H1391" i="3"/>
  <c r="R1390" i="3"/>
  <c r="K1390" i="3"/>
  <c r="I1390" i="3"/>
  <c r="H1390" i="3"/>
  <c r="R1389" i="3"/>
  <c r="K1389" i="3"/>
  <c r="I1389" i="3"/>
  <c r="H1389" i="3"/>
  <c r="R1388" i="3"/>
  <c r="K1388" i="3"/>
  <c r="I1388" i="3"/>
  <c r="H1388" i="3"/>
  <c r="R1387" i="3"/>
  <c r="K1387" i="3"/>
  <c r="I1387" i="3"/>
  <c r="H1387" i="3"/>
  <c r="R1386" i="3"/>
  <c r="K1386" i="3"/>
  <c r="I1386" i="3"/>
  <c r="H1386" i="3"/>
  <c r="R1385" i="3"/>
  <c r="K1385" i="3"/>
  <c r="I1385" i="3"/>
  <c r="H1385" i="3"/>
  <c r="R1384" i="3"/>
  <c r="K1384" i="3"/>
  <c r="I1384" i="3"/>
  <c r="H1384" i="3"/>
  <c r="R1383" i="3"/>
  <c r="K1383" i="3"/>
  <c r="I1383" i="3"/>
  <c r="H1383" i="3"/>
  <c r="R1382" i="3"/>
  <c r="K1382" i="3"/>
  <c r="I1382" i="3"/>
  <c r="H1382" i="3"/>
  <c r="R1381" i="3"/>
  <c r="K1381" i="3"/>
  <c r="I1381" i="3"/>
  <c r="H1381" i="3"/>
  <c r="R1380" i="3"/>
  <c r="K1380" i="3"/>
  <c r="I1380" i="3"/>
  <c r="H1380" i="3"/>
  <c r="R1379" i="3"/>
  <c r="K1379" i="3"/>
  <c r="I1379" i="3"/>
  <c r="H1379" i="3"/>
  <c r="R1378" i="3"/>
  <c r="K1378" i="3"/>
  <c r="I1378" i="3"/>
  <c r="H1378" i="3"/>
  <c r="R1377" i="3"/>
  <c r="K1377" i="3"/>
  <c r="I1377" i="3"/>
  <c r="H1377" i="3"/>
  <c r="R1376" i="3"/>
  <c r="K1376" i="3"/>
  <c r="I1376" i="3"/>
  <c r="H1376" i="3"/>
  <c r="R1375" i="3"/>
  <c r="K1375" i="3"/>
  <c r="I1375" i="3"/>
  <c r="H1375" i="3"/>
  <c r="R1374" i="3"/>
  <c r="K1374" i="3"/>
  <c r="I1374" i="3"/>
  <c r="H1374" i="3"/>
  <c r="R1373" i="3"/>
  <c r="K1373" i="3"/>
  <c r="I1373" i="3"/>
  <c r="H1373" i="3"/>
  <c r="R1372" i="3"/>
  <c r="K1372" i="3"/>
  <c r="I1372" i="3"/>
  <c r="H1372" i="3"/>
  <c r="R1371" i="3"/>
  <c r="K1371" i="3"/>
  <c r="I1371" i="3"/>
  <c r="H1371" i="3"/>
  <c r="R1370" i="3"/>
  <c r="K1370" i="3"/>
  <c r="I1370" i="3"/>
  <c r="H1370" i="3"/>
  <c r="R1369" i="3"/>
  <c r="K1369" i="3"/>
  <c r="I1369" i="3"/>
  <c r="H1369" i="3"/>
  <c r="R1368" i="3"/>
  <c r="K1368" i="3"/>
  <c r="I1368" i="3"/>
  <c r="H1368" i="3"/>
  <c r="R1367" i="3"/>
  <c r="K1367" i="3"/>
  <c r="I1367" i="3"/>
  <c r="H1367" i="3"/>
  <c r="R1366" i="3"/>
  <c r="K1366" i="3"/>
  <c r="I1366" i="3"/>
  <c r="H1366" i="3"/>
  <c r="R1365" i="3"/>
  <c r="K1365" i="3"/>
  <c r="I1365" i="3"/>
  <c r="H1365" i="3"/>
  <c r="R1364" i="3"/>
  <c r="K1364" i="3"/>
  <c r="I1364" i="3"/>
  <c r="H1364" i="3"/>
  <c r="R1363" i="3"/>
  <c r="K1363" i="3"/>
  <c r="I1363" i="3"/>
  <c r="H1363" i="3"/>
  <c r="R1362" i="3"/>
  <c r="K1362" i="3"/>
  <c r="I1362" i="3"/>
  <c r="H1362" i="3"/>
  <c r="R1361" i="3"/>
  <c r="K1361" i="3"/>
  <c r="I1361" i="3"/>
  <c r="H1361" i="3"/>
  <c r="R1360" i="3"/>
  <c r="K1360" i="3"/>
  <c r="I1360" i="3"/>
  <c r="H1360" i="3"/>
  <c r="R1359" i="3"/>
  <c r="K1359" i="3"/>
  <c r="I1359" i="3"/>
  <c r="H1359" i="3"/>
  <c r="R1358" i="3"/>
  <c r="K1358" i="3"/>
  <c r="I1358" i="3"/>
  <c r="H1358" i="3"/>
  <c r="R1357" i="3"/>
  <c r="K1357" i="3"/>
  <c r="I1357" i="3"/>
  <c r="H1357" i="3"/>
  <c r="R1356" i="3"/>
  <c r="K1356" i="3"/>
  <c r="I1356" i="3"/>
  <c r="H1356" i="3"/>
  <c r="R1355" i="3"/>
  <c r="K1355" i="3"/>
  <c r="I1355" i="3"/>
  <c r="H1355" i="3"/>
  <c r="R1354" i="3"/>
  <c r="K1354" i="3"/>
  <c r="I1354" i="3"/>
  <c r="H1354" i="3"/>
  <c r="R1353" i="3"/>
  <c r="K1353" i="3"/>
  <c r="I1353" i="3"/>
  <c r="H1353" i="3"/>
  <c r="R1352" i="3"/>
  <c r="K1352" i="3"/>
  <c r="I1352" i="3"/>
  <c r="H1352" i="3"/>
  <c r="R1351" i="3"/>
  <c r="K1351" i="3"/>
  <c r="I1351" i="3"/>
  <c r="H1351" i="3"/>
  <c r="R1350" i="3"/>
  <c r="K1350" i="3"/>
  <c r="I1350" i="3"/>
  <c r="H1350" i="3"/>
  <c r="R1349" i="3"/>
  <c r="K1349" i="3"/>
  <c r="I1349" i="3"/>
  <c r="H1349" i="3"/>
  <c r="R1348" i="3"/>
  <c r="K1348" i="3"/>
  <c r="I1348" i="3"/>
  <c r="H1348" i="3"/>
  <c r="R1347" i="3"/>
  <c r="K1347" i="3"/>
  <c r="I1347" i="3"/>
  <c r="H1347" i="3"/>
  <c r="R1346" i="3"/>
  <c r="K1346" i="3"/>
  <c r="I1346" i="3"/>
  <c r="H1346" i="3"/>
  <c r="R1345" i="3"/>
  <c r="K1345" i="3"/>
  <c r="I1345" i="3"/>
  <c r="H1345" i="3"/>
  <c r="R1344" i="3"/>
  <c r="K1344" i="3"/>
  <c r="I1344" i="3"/>
  <c r="H1344" i="3"/>
  <c r="R1343" i="3"/>
  <c r="K1343" i="3"/>
  <c r="I1343" i="3"/>
  <c r="H1343" i="3"/>
  <c r="R1342" i="3"/>
  <c r="K1342" i="3"/>
  <c r="I1342" i="3"/>
  <c r="H1342" i="3"/>
  <c r="R1341" i="3"/>
  <c r="K1341" i="3"/>
  <c r="I1341" i="3"/>
  <c r="H1341" i="3"/>
  <c r="R1340" i="3"/>
  <c r="K1340" i="3"/>
  <c r="I1340" i="3"/>
  <c r="H1340" i="3"/>
  <c r="R1339" i="3"/>
  <c r="K1339" i="3"/>
  <c r="I1339" i="3"/>
  <c r="H1339" i="3"/>
  <c r="R1338" i="3"/>
  <c r="K1338" i="3"/>
  <c r="I1338" i="3"/>
  <c r="H1338" i="3"/>
  <c r="R1337" i="3"/>
  <c r="K1337" i="3"/>
  <c r="M1457" i="3" s="1"/>
  <c r="Q1457" i="3" s="1"/>
  <c r="I1337" i="3"/>
  <c r="H1337" i="3"/>
  <c r="R1336" i="3"/>
  <c r="K1336" i="3"/>
  <c r="I1336" i="3"/>
  <c r="H1336" i="3"/>
  <c r="R1335" i="3"/>
  <c r="K1335" i="3"/>
  <c r="I1335" i="3"/>
  <c r="H1335" i="3"/>
  <c r="R1334" i="3"/>
  <c r="K1334" i="3"/>
  <c r="I1334" i="3"/>
  <c r="H1334" i="3"/>
  <c r="R1333" i="3"/>
  <c r="K1333" i="3"/>
  <c r="I1333" i="3"/>
  <c r="H1333" i="3"/>
  <c r="R1332" i="3"/>
  <c r="K1332" i="3"/>
  <c r="I1332" i="3"/>
  <c r="H1332" i="3"/>
  <c r="R1331" i="3"/>
  <c r="K1331" i="3"/>
  <c r="I1331" i="3"/>
  <c r="H1331" i="3"/>
  <c r="R1330" i="3"/>
  <c r="K1330" i="3"/>
  <c r="I1330" i="3"/>
  <c r="H1330" i="3"/>
  <c r="R1329" i="3"/>
  <c r="K1329" i="3"/>
  <c r="I1329" i="3"/>
  <c r="H1329" i="3"/>
  <c r="R1328" i="3"/>
  <c r="K1328" i="3"/>
  <c r="I1328" i="3"/>
  <c r="H1328" i="3"/>
  <c r="R1327" i="3"/>
  <c r="K1327" i="3"/>
  <c r="I1327" i="3"/>
  <c r="H1327" i="3"/>
  <c r="R1326" i="3"/>
  <c r="K1326" i="3"/>
  <c r="I1326" i="3"/>
  <c r="H1326" i="3"/>
  <c r="R1325" i="3"/>
  <c r="K1325" i="3"/>
  <c r="I1325" i="3"/>
  <c r="H1325" i="3"/>
  <c r="R1324" i="3"/>
  <c r="K1324" i="3"/>
  <c r="I1324" i="3"/>
  <c r="H1324" i="3"/>
  <c r="R1323" i="3"/>
  <c r="K1323" i="3"/>
  <c r="I1323" i="3"/>
  <c r="H1323" i="3"/>
  <c r="R1322" i="3"/>
  <c r="K1322" i="3"/>
  <c r="I1322" i="3"/>
  <c r="H1322" i="3"/>
  <c r="R1321" i="3"/>
  <c r="K1321" i="3"/>
  <c r="I1321" i="3"/>
  <c r="H1321" i="3"/>
  <c r="R1320" i="3"/>
  <c r="K1320" i="3"/>
  <c r="I1320" i="3"/>
  <c r="H1320" i="3"/>
  <c r="R1319" i="3"/>
  <c r="K1319" i="3"/>
  <c r="I1319" i="3"/>
  <c r="H1319" i="3"/>
  <c r="R1318" i="3"/>
  <c r="K1318" i="3"/>
  <c r="I1318" i="3"/>
  <c r="H1318" i="3"/>
  <c r="R1317" i="3"/>
  <c r="K1317" i="3"/>
  <c r="I1317" i="3"/>
  <c r="H1317" i="3"/>
  <c r="R1316" i="3"/>
  <c r="K1316" i="3"/>
  <c r="I1316" i="3"/>
  <c r="H1316" i="3"/>
  <c r="R1315" i="3"/>
  <c r="K1315" i="3"/>
  <c r="I1315" i="3"/>
  <c r="H1315" i="3"/>
  <c r="R1314" i="3"/>
  <c r="K1314" i="3"/>
  <c r="I1314" i="3"/>
  <c r="H1314" i="3"/>
  <c r="R1313" i="3"/>
  <c r="K1313" i="3"/>
  <c r="I1313" i="3"/>
  <c r="H1313" i="3"/>
  <c r="R1312" i="3"/>
  <c r="K1312" i="3"/>
  <c r="I1312" i="3"/>
  <c r="H1312" i="3"/>
  <c r="R1311" i="3"/>
  <c r="K1311" i="3"/>
  <c r="I1311" i="3"/>
  <c r="H1311" i="3"/>
  <c r="R1310" i="3"/>
  <c r="K1310" i="3"/>
  <c r="I1310" i="3"/>
  <c r="H1310" i="3"/>
  <c r="R1309" i="3"/>
  <c r="K1309" i="3"/>
  <c r="I1309" i="3"/>
  <c r="H1309" i="3"/>
  <c r="R1308" i="3"/>
  <c r="K1308" i="3"/>
  <c r="I1308" i="3"/>
  <c r="H1308" i="3"/>
  <c r="R1307" i="3"/>
  <c r="K1307" i="3"/>
  <c r="I1307" i="3"/>
  <c r="H1307" i="3"/>
  <c r="R1306" i="3"/>
  <c r="K1306" i="3"/>
  <c r="I1306" i="3"/>
  <c r="H1306" i="3"/>
  <c r="R1305" i="3"/>
  <c r="K1305" i="3"/>
  <c r="I1305" i="3"/>
  <c r="H1305" i="3"/>
  <c r="R1304" i="3"/>
  <c r="K1304" i="3"/>
  <c r="I1304" i="3"/>
  <c r="H1304" i="3"/>
  <c r="R1303" i="3"/>
  <c r="K1303" i="3"/>
  <c r="I1303" i="3"/>
  <c r="H1303" i="3"/>
  <c r="R1302" i="3"/>
  <c r="K1302" i="3"/>
  <c r="I1302" i="3"/>
  <c r="H1302" i="3"/>
  <c r="R1301" i="3"/>
  <c r="K1301" i="3"/>
  <c r="I1301" i="3"/>
  <c r="H1301" i="3"/>
  <c r="R1300" i="3"/>
  <c r="K1300" i="3"/>
  <c r="I1300" i="3"/>
  <c r="H1300" i="3"/>
  <c r="R1299" i="3"/>
  <c r="K1299" i="3"/>
  <c r="I1299" i="3"/>
  <c r="H1299" i="3"/>
  <c r="R1298" i="3"/>
  <c r="K1298" i="3"/>
  <c r="I1298" i="3"/>
  <c r="H1298" i="3"/>
  <c r="R1297" i="3"/>
  <c r="K1297" i="3"/>
  <c r="I1297" i="3"/>
  <c r="H1297" i="3"/>
  <c r="R1296" i="3"/>
  <c r="K1296" i="3"/>
  <c r="I1296" i="3"/>
  <c r="H1296" i="3"/>
  <c r="R1295" i="3"/>
  <c r="K1295" i="3"/>
  <c r="I1295" i="3"/>
  <c r="H1295" i="3"/>
  <c r="R1294" i="3"/>
  <c r="K1294" i="3"/>
  <c r="I1294" i="3"/>
  <c r="H1294" i="3"/>
  <c r="R1293" i="3"/>
  <c r="K1293" i="3"/>
  <c r="I1293" i="3"/>
  <c r="H1293" i="3"/>
  <c r="R1292" i="3"/>
  <c r="K1292" i="3"/>
  <c r="I1292" i="3"/>
  <c r="H1292" i="3"/>
  <c r="R1291" i="3"/>
  <c r="K1291" i="3"/>
  <c r="I1291" i="3"/>
  <c r="H1291" i="3"/>
  <c r="R1290" i="3"/>
  <c r="K1290" i="3"/>
  <c r="I1290" i="3"/>
  <c r="H1290" i="3"/>
  <c r="R1289" i="3"/>
  <c r="K1289" i="3"/>
  <c r="I1289" i="3"/>
  <c r="H1289" i="3"/>
  <c r="R1288" i="3"/>
  <c r="K1288" i="3"/>
  <c r="I1288" i="3"/>
  <c r="H1288" i="3"/>
  <c r="R1287" i="3"/>
  <c r="K1287" i="3"/>
  <c r="I1287" i="3"/>
  <c r="H1287" i="3"/>
  <c r="R1286" i="3"/>
  <c r="K1286" i="3"/>
  <c r="I1286" i="3"/>
  <c r="H1286" i="3"/>
  <c r="R1285" i="3"/>
  <c r="K1285" i="3"/>
  <c r="I1285" i="3"/>
  <c r="H1285" i="3"/>
  <c r="R1284" i="3"/>
  <c r="K1284" i="3"/>
  <c r="I1284" i="3"/>
  <c r="H1284" i="3"/>
  <c r="R1283" i="3"/>
  <c r="K1283" i="3"/>
  <c r="I1283" i="3"/>
  <c r="H1283" i="3"/>
  <c r="R1282" i="3"/>
  <c r="K1282" i="3"/>
  <c r="I1282" i="3"/>
  <c r="H1282" i="3"/>
  <c r="R1281" i="3"/>
  <c r="K1281" i="3"/>
  <c r="I1281" i="3"/>
  <c r="H1281" i="3"/>
  <c r="R1280" i="3"/>
  <c r="K1280" i="3"/>
  <c r="I1280" i="3"/>
  <c r="H1280" i="3"/>
  <c r="R1279" i="3"/>
  <c r="K1279" i="3"/>
  <c r="I1279" i="3"/>
  <c r="H1279" i="3"/>
  <c r="R1278" i="3"/>
  <c r="K1278" i="3"/>
  <c r="I1278" i="3"/>
  <c r="H1278" i="3"/>
  <c r="R1277" i="3"/>
  <c r="K1277" i="3"/>
  <c r="I1277" i="3"/>
  <c r="H1277" i="3"/>
  <c r="R1276" i="3"/>
  <c r="K1276" i="3"/>
  <c r="I1276" i="3"/>
  <c r="H1276" i="3"/>
  <c r="R1275" i="3"/>
  <c r="K1275" i="3"/>
  <c r="I1275" i="3"/>
  <c r="H1275" i="3"/>
  <c r="R1274" i="3"/>
  <c r="K1274" i="3"/>
  <c r="I1274" i="3"/>
  <c r="H1274" i="3"/>
  <c r="R1273" i="3"/>
  <c r="K1273" i="3"/>
  <c r="I1273" i="3"/>
  <c r="H1273" i="3"/>
  <c r="R1272" i="3"/>
  <c r="K1272" i="3"/>
  <c r="I1272" i="3"/>
  <c r="H1272" i="3"/>
  <c r="R1271" i="3"/>
  <c r="K1271" i="3"/>
  <c r="I1271" i="3"/>
  <c r="H1271" i="3"/>
  <c r="R1270" i="3"/>
  <c r="K1270" i="3"/>
  <c r="I1270" i="3"/>
  <c r="H1270" i="3"/>
  <c r="R1269" i="3"/>
  <c r="K1269" i="3"/>
  <c r="I1269" i="3"/>
  <c r="H1269" i="3"/>
  <c r="R1268" i="3"/>
  <c r="K1268" i="3"/>
  <c r="I1268" i="3"/>
  <c r="H1268" i="3"/>
  <c r="R1267" i="3"/>
  <c r="K1267" i="3"/>
  <c r="I1267" i="3"/>
  <c r="H1267" i="3"/>
  <c r="R1266" i="3"/>
  <c r="K1266" i="3"/>
  <c r="I1266" i="3"/>
  <c r="H1266" i="3"/>
  <c r="R1265" i="3"/>
  <c r="K1265" i="3"/>
  <c r="I1265" i="3"/>
  <c r="H1265" i="3"/>
  <c r="R1264" i="3"/>
  <c r="K1264" i="3"/>
  <c r="I1264" i="3"/>
  <c r="H1264" i="3"/>
  <c r="R1263" i="3"/>
  <c r="K1263" i="3"/>
  <c r="I1263" i="3"/>
  <c r="H1263" i="3"/>
  <c r="R1262" i="3"/>
  <c r="K1262" i="3"/>
  <c r="I1262" i="3"/>
  <c r="H1262" i="3"/>
  <c r="R1261" i="3"/>
  <c r="K1261" i="3"/>
  <c r="I1261" i="3"/>
  <c r="H1261" i="3"/>
  <c r="R1260" i="3"/>
  <c r="K1260" i="3"/>
  <c r="I1260" i="3"/>
  <c r="H1260" i="3"/>
  <c r="R1259" i="3"/>
  <c r="K1259" i="3"/>
  <c r="I1259" i="3"/>
  <c r="H1259" i="3"/>
  <c r="R1258" i="3"/>
  <c r="K1258" i="3"/>
  <c r="I1258" i="3"/>
  <c r="H1258" i="3"/>
  <c r="R1257" i="3"/>
  <c r="K1257" i="3"/>
  <c r="I1257" i="3"/>
  <c r="H1257" i="3"/>
  <c r="R1256" i="3"/>
  <c r="K1256" i="3"/>
  <c r="I1256" i="3"/>
  <c r="H1256" i="3"/>
  <c r="R1255" i="3"/>
  <c r="K1255" i="3"/>
  <c r="I1255" i="3"/>
  <c r="H1255" i="3"/>
  <c r="R1254" i="3"/>
  <c r="K1254" i="3"/>
  <c r="I1254" i="3"/>
  <c r="H1254" i="3"/>
  <c r="R1253" i="3"/>
  <c r="K1253" i="3"/>
  <c r="I1253" i="3"/>
  <c r="H1253" i="3"/>
  <c r="R1252" i="3"/>
  <c r="K1252" i="3"/>
  <c r="I1252" i="3"/>
  <c r="H1252" i="3"/>
  <c r="R1251" i="3"/>
  <c r="K1251" i="3"/>
  <c r="I1251" i="3"/>
  <c r="H1251" i="3"/>
  <c r="R1250" i="3"/>
  <c r="K1250" i="3"/>
  <c r="I1250" i="3"/>
  <c r="H1250" i="3"/>
  <c r="R1249" i="3"/>
  <c r="K1249" i="3"/>
  <c r="I1249" i="3"/>
  <c r="H1249" i="3"/>
  <c r="R1248" i="3"/>
  <c r="K1248" i="3"/>
  <c r="I1248" i="3"/>
  <c r="H1248" i="3"/>
  <c r="R1247" i="3"/>
  <c r="K1247" i="3"/>
  <c r="I1247" i="3"/>
  <c r="H1247" i="3"/>
  <c r="R1246" i="3"/>
  <c r="K1246" i="3"/>
  <c r="I1246" i="3"/>
  <c r="H1246" i="3"/>
  <c r="R1245" i="3"/>
  <c r="K1245" i="3"/>
  <c r="I1245" i="3"/>
  <c r="H1245" i="3"/>
  <c r="R1244" i="3"/>
  <c r="K1244" i="3"/>
  <c r="I1244" i="3"/>
  <c r="H1244" i="3"/>
  <c r="R1243" i="3"/>
  <c r="K1243" i="3"/>
  <c r="I1243" i="3"/>
  <c r="H1243" i="3"/>
  <c r="R1242" i="3"/>
  <c r="K1242" i="3"/>
  <c r="I1242" i="3"/>
  <c r="H1242" i="3"/>
  <c r="R1241" i="3"/>
  <c r="K1241" i="3"/>
  <c r="I1241" i="3"/>
  <c r="H1241" i="3"/>
  <c r="R1240" i="3"/>
  <c r="K1240" i="3"/>
  <c r="I1240" i="3"/>
  <c r="H1240" i="3"/>
  <c r="R1239" i="3"/>
  <c r="K1239" i="3"/>
  <c r="I1239" i="3"/>
  <c r="H1239" i="3"/>
  <c r="R1238" i="3"/>
  <c r="K1238" i="3"/>
  <c r="I1238" i="3"/>
  <c r="H1238" i="3"/>
  <c r="R1237" i="3"/>
  <c r="K1237" i="3"/>
  <c r="I1237" i="3"/>
  <c r="H1237" i="3"/>
  <c r="R1236" i="3"/>
  <c r="K1236" i="3"/>
  <c r="I1236" i="3"/>
  <c r="H1236" i="3"/>
  <c r="R1235" i="3"/>
  <c r="K1235" i="3"/>
  <c r="I1235" i="3"/>
  <c r="H1235" i="3"/>
  <c r="R1234" i="3"/>
  <c r="K1234" i="3"/>
  <c r="I1234" i="3"/>
  <c r="H1234" i="3"/>
  <c r="R1233" i="3"/>
  <c r="K1233" i="3"/>
  <c r="I1233" i="3"/>
  <c r="H1233" i="3"/>
  <c r="R1232" i="3"/>
  <c r="K1232" i="3"/>
  <c r="I1232" i="3"/>
  <c r="H1232" i="3"/>
  <c r="R1231" i="3"/>
  <c r="K1231" i="3"/>
  <c r="I1231" i="3"/>
  <c r="H1231" i="3"/>
  <c r="R1230" i="3"/>
  <c r="K1230" i="3"/>
  <c r="I1230" i="3"/>
  <c r="H1230" i="3"/>
  <c r="R1229" i="3"/>
  <c r="K1229" i="3"/>
  <c r="I1229" i="3"/>
  <c r="H1229" i="3"/>
  <c r="R1228" i="3"/>
  <c r="K1228" i="3"/>
  <c r="I1228" i="3"/>
  <c r="H1228" i="3"/>
  <c r="R1227" i="3"/>
  <c r="K1227" i="3"/>
  <c r="I1227" i="3"/>
  <c r="H1227" i="3"/>
  <c r="R1226" i="3"/>
  <c r="K1226" i="3"/>
  <c r="I1226" i="3"/>
  <c r="H1226" i="3"/>
  <c r="R1225" i="3"/>
  <c r="K1225" i="3"/>
  <c r="I1225" i="3"/>
  <c r="H1225" i="3"/>
  <c r="R1224" i="3"/>
  <c r="K1224" i="3"/>
  <c r="I1224" i="3"/>
  <c r="H1224" i="3"/>
  <c r="R1223" i="3"/>
  <c r="K1223" i="3"/>
  <c r="I1223" i="3"/>
  <c r="H1223" i="3"/>
  <c r="R1222" i="3"/>
  <c r="K1222" i="3"/>
  <c r="I1222" i="3"/>
  <c r="H1222" i="3"/>
  <c r="R1221" i="3"/>
  <c r="K1221" i="3"/>
  <c r="I1221" i="3"/>
  <c r="H1221" i="3"/>
  <c r="R1220" i="3"/>
  <c r="K1220" i="3"/>
  <c r="I1220" i="3"/>
  <c r="H1220" i="3"/>
  <c r="R1219" i="3"/>
  <c r="K1219" i="3"/>
  <c r="I1219" i="3"/>
  <c r="H1219" i="3"/>
  <c r="R1218" i="3"/>
  <c r="K1218" i="3"/>
  <c r="I1218" i="3"/>
  <c r="H1218" i="3"/>
  <c r="R1217" i="3"/>
  <c r="K1217" i="3"/>
  <c r="I1217" i="3"/>
  <c r="H1217" i="3"/>
  <c r="R1216" i="3"/>
  <c r="K1216" i="3"/>
  <c r="I1216" i="3"/>
  <c r="H1216" i="3"/>
  <c r="R1215" i="3"/>
  <c r="K1215" i="3"/>
  <c r="I1215" i="3"/>
  <c r="H1215" i="3"/>
  <c r="R1214" i="3"/>
  <c r="K1214" i="3"/>
  <c r="I1214" i="3"/>
  <c r="H1214" i="3"/>
  <c r="R1213" i="3"/>
  <c r="K1213" i="3"/>
  <c r="I1213" i="3"/>
  <c r="H1213" i="3"/>
  <c r="R1212" i="3"/>
  <c r="K1212" i="3"/>
  <c r="I1212" i="3"/>
  <c r="H1212" i="3"/>
  <c r="R1211" i="3"/>
  <c r="K1211" i="3"/>
  <c r="I1211" i="3"/>
  <c r="H1211" i="3"/>
  <c r="R1210" i="3"/>
  <c r="K1210" i="3"/>
  <c r="I1210" i="3"/>
  <c r="H1210" i="3"/>
  <c r="R1209" i="3"/>
  <c r="K1209" i="3"/>
  <c r="I1209" i="3"/>
  <c r="H1209" i="3"/>
  <c r="M1209" i="3" s="1"/>
  <c r="Q1209" i="3" s="1"/>
  <c r="R1208" i="3"/>
  <c r="K1208" i="3"/>
  <c r="I1208" i="3"/>
  <c r="H1208" i="3"/>
  <c r="R1207" i="3"/>
  <c r="K1207" i="3"/>
  <c r="I1207" i="3"/>
  <c r="H1207" i="3"/>
  <c r="R1206" i="3"/>
  <c r="K1206" i="3"/>
  <c r="I1206" i="3"/>
  <c r="H1206" i="3"/>
  <c r="R1205" i="3"/>
  <c r="K1205" i="3"/>
  <c r="I1205" i="3"/>
  <c r="H1205" i="3"/>
  <c r="R1204" i="3"/>
  <c r="K1204" i="3"/>
  <c r="I1204" i="3"/>
  <c r="H1204" i="3"/>
  <c r="R1203" i="3"/>
  <c r="K1203" i="3"/>
  <c r="I1203" i="3"/>
  <c r="H1203" i="3"/>
  <c r="R1202" i="3"/>
  <c r="K1202" i="3"/>
  <c r="I1202" i="3"/>
  <c r="H1202" i="3"/>
  <c r="R1201" i="3"/>
  <c r="K1201" i="3"/>
  <c r="I1201" i="3"/>
  <c r="H1201" i="3"/>
  <c r="R1200" i="3"/>
  <c r="K1200" i="3"/>
  <c r="I1200" i="3"/>
  <c r="H1200" i="3"/>
  <c r="R1199" i="3"/>
  <c r="K1199" i="3"/>
  <c r="I1199" i="3"/>
  <c r="H1199" i="3"/>
  <c r="R1198" i="3"/>
  <c r="K1198" i="3"/>
  <c r="I1198" i="3"/>
  <c r="H1198" i="3"/>
  <c r="R1197" i="3"/>
  <c r="K1197" i="3"/>
  <c r="I1197" i="3"/>
  <c r="H1197" i="3"/>
  <c r="R1196" i="3"/>
  <c r="K1196" i="3"/>
  <c r="I1196" i="3"/>
  <c r="H1196" i="3"/>
  <c r="R1195" i="3"/>
  <c r="K1195" i="3"/>
  <c r="I1195" i="3"/>
  <c r="H1195" i="3"/>
  <c r="R1194" i="3"/>
  <c r="K1194" i="3"/>
  <c r="I1194" i="3"/>
  <c r="H1194" i="3"/>
  <c r="R1193" i="3"/>
  <c r="K1193" i="3"/>
  <c r="I1193" i="3"/>
  <c r="H1193" i="3"/>
  <c r="R1192" i="3"/>
  <c r="K1192" i="3"/>
  <c r="I1192" i="3"/>
  <c r="H1192" i="3"/>
  <c r="R1191" i="3"/>
  <c r="K1191" i="3"/>
  <c r="I1191" i="3"/>
  <c r="H1191" i="3"/>
  <c r="R1190" i="3"/>
  <c r="K1190" i="3"/>
  <c r="I1190" i="3"/>
  <c r="H1190" i="3"/>
  <c r="R1189" i="3"/>
  <c r="K1189" i="3"/>
  <c r="I1189" i="3"/>
  <c r="H1189" i="3"/>
  <c r="R1188" i="3"/>
  <c r="K1188" i="3"/>
  <c r="I1188" i="3"/>
  <c r="H1188" i="3"/>
  <c r="R1187" i="3"/>
  <c r="K1187" i="3"/>
  <c r="I1187" i="3"/>
  <c r="H1187" i="3"/>
  <c r="R1186" i="3"/>
  <c r="K1186" i="3"/>
  <c r="I1186" i="3"/>
  <c r="H1186" i="3"/>
  <c r="R1185" i="3"/>
  <c r="K1185" i="3"/>
  <c r="I1185" i="3"/>
  <c r="H1185" i="3"/>
  <c r="R1184" i="3"/>
  <c r="K1184" i="3"/>
  <c r="I1184" i="3"/>
  <c r="H1184" i="3"/>
  <c r="R1183" i="3"/>
  <c r="K1183" i="3"/>
  <c r="I1183" i="3"/>
  <c r="H1183" i="3"/>
  <c r="R1182" i="3"/>
  <c r="K1182" i="3"/>
  <c r="I1182" i="3"/>
  <c r="H1182" i="3"/>
  <c r="R1181" i="3"/>
  <c r="K1181" i="3"/>
  <c r="I1181" i="3"/>
  <c r="H1181" i="3"/>
  <c r="R1180" i="3"/>
  <c r="K1180" i="3"/>
  <c r="I1180" i="3"/>
  <c r="H1180" i="3"/>
  <c r="R1179" i="3"/>
  <c r="K1179" i="3"/>
  <c r="I1179" i="3"/>
  <c r="H1179" i="3"/>
  <c r="R1178" i="3"/>
  <c r="K1178" i="3"/>
  <c r="I1178" i="3"/>
  <c r="H1178" i="3"/>
  <c r="R1177" i="3"/>
  <c r="K1177" i="3"/>
  <c r="I1177" i="3"/>
  <c r="H1177" i="3"/>
  <c r="R1176" i="3"/>
  <c r="K1176" i="3"/>
  <c r="I1176" i="3"/>
  <c r="H1176" i="3"/>
  <c r="R1175" i="3"/>
  <c r="K1175" i="3"/>
  <c r="I1175" i="3"/>
  <c r="H1175" i="3"/>
  <c r="R1174" i="3"/>
  <c r="K1174" i="3"/>
  <c r="I1174" i="3"/>
  <c r="H1174" i="3"/>
  <c r="R1173" i="3"/>
  <c r="K1173" i="3"/>
  <c r="I1173" i="3"/>
  <c r="H1173" i="3"/>
  <c r="R1172" i="3"/>
  <c r="K1172" i="3"/>
  <c r="I1172" i="3"/>
  <c r="H1172" i="3"/>
  <c r="R1171" i="3"/>
  <c r="K1171" i="3"/>
  <c r="I1171" i="3"/>
  <c r="H1171" i="3"/>
  <c r="R1170" i="3"/>
  <c r="K1170" i="3"/>
  <c r="I1170" i="3"/>
  <c r="H1170" i="3"/>
  <c r="R1169" i="3"/>
  <c r="K1169" i="3"/>
  <c r="I1169" i="3"/>
  <c r="H1169" i="3"/>
  <c r="R1168" i="3"/>
  <c r="K1168" i="3"/>
  <c r="I1168" i="3"/>
  <c r="H1168" i="3"/>
  <c r="R1167" i="3"/>
  <c r="K1167" i="3"/>
  <c r="I1167" i="3"/>
  <c r="H1167" i="3"/>
  <c r="R1166" i="3"/>
  <c r="K1166" i="3"/>
  <c r="I1166" i="3"/>
  <c r="H1166" i="3"/>
  <c r="R1165" i="3"/>
  <c r="K1165" i="3"/>
  <c r="I1165" i="3"/>
  <c r="H1165" i="3"/>
  <c r="R1164" i="3"/>
  <c r="K1164" i="3"/>
  <c r="I1164" i="3"/>
  <c r="H1164" i="3"/>
  <c r="R1163" i="3"/>
  <c r="K1163" i="3"/>
  <c r="M1283" i="3" s="1"/>
  <c r="Q1283" i="3" s="1"/>
  <c r="I1163" i="3"/>
  <c r="H1163" i="3"/>
  <c r="R1162" i="3"/>
  <c r="K1162" i="3"/>
  <c r="I1162" i="3"/>
  <c r="H1162" i="3"/>
  <c r="R1161" i="3"/>
  <c r="K1161" i="3"/>
  <c r="I1161" i="3"/>
  <c r="H1161" i="3"/>
  <c r="R1160" i="3"/>
  <c r="K1160" i="3"/>
  <c r="I1160" i="3"/>
  <c r="H1160" i="3"/>
  <c r="R1159" i="3"/>
  <c r="K1159" i="3"/>
  <c r="I1159" i="3"/>
  <c r="H1159" i="3"/>
  <c r="R1158" i="3"/>
  <c r="K1158" i="3"/>
  <c r="I1158" i="3"/>
  <c r="H1158" i="3"/>
  <c r="R1157" i="3"/>
  <c r="K1157" i="3"/>
  <c r="I1157" i="3"/>
  <c r="H1157" i="3"/>
  <c r="R1156" i="3"/>
  <c r="K1156" i="3"/>
  <c r="I1156" i="3"/>
  <c r="H1156" i="3"/>
  <c r="R1155" i="3"/>
  <c r="K1155" i="3"/>
  <c r="I1155" i="3"/>
  <c r="H1155" i="3"/>
  <c r="R1154" i="3"/>
  <c r="K1154" i="3"/>
  <c r="I1154" i="3"/>
  <c r="H1154" i="3"/>
  <c r="R1153" i="3"/>
  <c r="K1153" i="3"/>
  <c r="I1153" i="3"/>
  <c r="H1153" i="3"/>
  <c r="R1152" i="3"/>
  <c r="K1152" i="3"/>
  <c r="I1152" i="3"/>
  <c r="H1152" i="3"/>
  <c r="R1151" i="3"/>
  <c r="K1151" i="3"/>
  <c r="I1151" i="3"/>
  <c r="H1151" i="3"/>
  <c r="R1150" i="3"/>
  <c r="K1150" i="3"/>
  <c r="I1150" i="3"/>
  <c r="H1150" i="3"/>
  <c r="R1149" i="3"/>
  <c r="K1149" i="3"/>
  <c r="I1149" i="3"/>
  <c r="H1149" i="3"/>
  <c r="R1148" i="3"/>
  <c r="K1148" i="3"/>
  <c r="I1148" i="3"/>
  <c r="H1148" i="3"/>
  <c r="R1147" i="3"/>
  <c r="K1147" i="3"/>
  <c r="I1147" i="3"/>
  <c r="H1147" i="3"/>
  <c r="R1146" i="3"/>
  <c r="K1146" i="3"/>
  <c r="I1146" i="3"/>
  <c r="H1146" i="3"/>
  <c r="R1145" i="3"/>
  <c r="K1145" i="3"/>
  <c r="I1145" i="3"/>
  <c r="H1145" i="3"/>
  <c r="R1144" i="3"/>
  <c r="K1144" i="3"/>
  <c r="I1144" i="3"/>
  <c r="H1144" i="3"/>
  <c r="R1143" i="3"/>
  <c r="K1143" i="3"/>
  <c r="I1143" i="3"/>
  <c r="H1143" i="3"/>
  <c r="R1142" i="3"/>
  <c r="K1142" i="3"/>
  <c r="I1142" i="3"/>
  <c r="H1142" i="3"/>
  <c r="R1141" i="3"/>
  <c r="K1141" i="3"/>
  <c r="I1141" i="3"/>
  <c r="H1141" i="3"/>
  <c r="R1140" i="3"/>
  <c r="K1140" i="3"/>
  <c r="I1140" i="3"/>
  <c r="H1140" i="3"/>
  <c r="R1139" i="3"/>
  <c r="K1139" i="3"/>
  <c r="I1139" i="3"/>
  <c r="H1139" i="3"/>
  <c r="R1138" i="3"/>
  <c r="K1138" i="3"/>
  <c r="I1138" i="3"/>
  <c r="H1138" i="3"/>
  <c r="R1137" i="3"/>
  <c r="K1137" i="3"/>
  <c r="I1137" i="3"/>
  <c r="H1137" i="3"/>
  <c r="R1136" i="3"/>
  <c r="K1136" i="3"/>
  <c r="I1136" i="3"/>
  <c r="H1136" i="3"/>
  <c r="R1135" i="3"/>
  <c r="K1135" i="3"/>
  <c r="I1135" i="3"/>
  <c r="H1135" i="3"/>
  <c r="R1134" i="3"/>
  <c r="K1134" i="3"/>
  <c r="I1134" i="3"/>
  <c r="H1134" i="3"/>
  <c r="R1133" i="3"/>
  <c r="K1133" i="3"/>
  <c r="I1133" i="3"/>
  <c r="H1133" i="3"/>
  <c r="R1132" i="3"/>
  <c r="K1132" i="3"/>
  <c r="I1132" i="3"/>
  <c r="H1132" i="3"/>
  <c r="R1131" i="3"/>
  <c r="K1131" i="3"/>
  <c r="I1131" i="3"/>
  <c r="H1131" i="3"/>
  <c r="R1130" i="3"/>
  <c r="K1130" i="3"/>
  <c r="I1130" i="3"/>
  <c r="H1130" i="3"/>
  <c r="R1129" i="3"/>
  <c r="K1129" i="3"/>
  <c r="I1129" i="3"/>
  <c r="H1129" i="3"/>
  <c r="R1128" i="3"/>
  <c r="K1128" i="3"/>
  <c r="I1128" i="3"/>
  <c r="H1128" i="3"/>
  <c r="R1127" i="3"/>
  <c r="K1127" i="3"/>
  <c r="I1127" i="3"/>
  <c r="H1127" i="3"/>
  <c r="R1126" i="3"/>
  <c r="K1126" i="3"/>
  <c r="I1126" i="3"/>
  <c r="H1126" i="3"/>
  <c r="R1125" i="3"/>
  <c r="K1125" i="3"/>
  <c r="I1125" i="3"/>
  <c r="H1125" i="3"/>
  <c r="R1124" i="3"/>
  <c r="K1124" i="3"/>
  <c r="I1124" i="3"/>
  <c r="H1124" i="3"/>
  <c r="R1123" i="3"/>
  <c r="K1123" i="3"/>
  <c r="I1123" i="3"/>
  <c r="H1123" i="3"/>
  <c r="R1122" i="3"/>
  <c r="K1122" i="3"/>
  <c r="I1122" i="3"/>
  <c r="H1122" i="3"/>
  <c r="R1121" i="3"/>
  <c r="K1121" i="3"/>
  <c r="I1121" i="3"/>
  <c r="H1121" i="3"/>
  <c r="R1120" i="3"/>
  <c r="K1120" i="3"/>
  <c r="I1120" i="3"/>
  <c r="H1120" i="3"/>
  <c r="R1119" i="3"/>
  <c r="K1119" i="3"/>
  <c r="I1119" i="3"/>
  <c r="H1119" i="3"/>
  <c r="R1118" i="3"/>
  <c r="K1118" i="3"/>
  <c r="I1118" i="3"/>
  <c r="H1118" i="3"/>
  <c r="R1117" i="3"/>
  <c r="K1117" i="3"/>
  <c r="I1117" i="3"/>
  <c r="H1117" i="3"/>
  <c r="R1116" i="3"/>
  <c r="K1116" i="3"/>
  <c r="I1116" i="3"/>
  <c r="H1116" i="3"/>
  <c r="R1115" i="3"/>
  <c r="K1115" i="3"/>
  <c r="I1115" i="3"/>
  <c r="H1115" i="3"/>
  <c r="R1114" i="3"/>
  <c r="K1114" i="3"/>
  <c r="I1114" i="3"/>
  <c r="H1114" i="3"/>
  <c r="R1113" i="3"/>
  <c r="K1113" i="3"/>
  <c r="I1113" i="3"/>
  <c r="H1113" i="3"/>
  <c r="R1112" i="3"/>
  <c r="K1112" i="3"/>
  <c r="I1112" i="3"/>
  <c r="H1112" i="3"/>
  <c r="R1111" i="3"/>
  <c r="K1111" i="3"/>
  <c r="I1111" i="3"/>
  <c r="H1111" i="3"/>
  <c r="R1110" i="3"/>
  <c r="K1110" i="3"/>
  <c r="I1110" i="3"/>
  <c r="H1110" i="3"/>
  <c r="R1109" i="3"/>
  <c r="K1109" i="3"/>
  <c r="I1109" i="3"/>
  <c r="H1109" i="3"/>
  <c r="R1108" i="3"/>
  <c r="K1108" i="3"/>
  <c r="I1108" i="3"/>
  <c r="H1108" i="3"/>
  <c r="R1107" i="3"/>
  <c r="K1107" i="3"/>
  <c r="I1107" i="3"/>
  <c r="H1107" i="3"/>
  <c r="R1106" i="3"/>
  <c r="K1106" i="3"/>
  <c r="I1106" i="3"/>
  <c r="H1106" i="3"/>
  <c r="R1105" i="3"/>
  <c r="K1105" i="3"/>
  <c r="I1105" i="3"/>
  <c r="H1105" i="3"/>
  <c r="R1104" i="3"/>
  <c r="K1104" i="3"/>
  <c r="I1104" i="3"/>
  <c r="H1104" i="3"/>
  <c r="R1103" i="3"/>
  <c r="K1103" i="3"/>
  <c r="I1103" i="3"/>
  <c r="H1103" i="3"/>
  <c r="R1102" i="3"/>
  <c r="K1102" i="3"/>
  <c r="I1102" i="3"/>
  <c r="H1102" i="3"/>
  <c r="R1101" i="3"/>
  <c r="K1101" i="3"/>
  <c r="I1101" i="3"/>
  <c r="H1101" i="3"/>
  <c r="R1100" i="3"/>
  <c r="K1100" i="3"/>
  <c r="I1100" i="3"/>
  <c r="H1100" i="3"/>
  <c r="R1099" i="3"/>
  <c r="K1099" i="3"/>
  <c r="I1099" i="3"/>
  <c r="H1099" i="3"/>
  <c r="R1098" i="3"/>
  <c r="K1098" i="3"/>
  <c r="I1098" i="3"/>
  <c r="H1098" i="3"/>
  <c r="R1097" i="3"/>
  <c r="K1097" i="3"/>
  <c r="I1097" i="3"/>
  <c r="H1097" i="3"/>
  <c r="R1096" i="3"/>
  <c r="K1096" i="3"/>
  <c r="I1096" i="3"/>
  <c r="H1096" i="3"/>
  <c r="R1095" i="3"/>
  <c r="K1095" i="3"/>
  <c r="I1095" i="3"/>
  <c r="H1095" i="3"/>
  <c r="R1094" i="3"/>
  <c r="K1094" i="3"/>
  <c r="I1094" i="3"/>
  <c r="H1094" i="3"/>
  <c r="R1093" i="3"/>
  <c r="K1093" i="3"/>
  <c r="I1093" i="3"/>
  <c r="H1093" i="3"/>
  <c r="R1092" i="3"/>
  <c r="K1092" i="3"/>
  <c r="I1092" i="3"/>
  <c r="H1092" i="3"/>
  <c r="R1091" i="3"/>
  <c r="K1091" i="3"/>
  <c r="I1091" i="3"/>
  <c r="H1091" i="3"/>
  <c r="R1090" i="3"/>
  <c r="K1090" i="3"/>
  <c r="I1090" i="3"/>
  <c r="H1090" i="3"/>
  <c r="R1089" i="3"/>
  <c r="K1089" i="3"/>
  <c r="I1089" i="3"/>
  <c r="H1089" i="3"/>
  <c r="R1088" i="3"/>
  <c r="K1088" i="3"/>
  <c r="I1088" i="3"/>
  <c r="H1088" i="3"/>
  <c r="R1087" i="3"/>
  <c r="K1087" i="3"/>
  <c r="I1087" i="3"/>
  <c r="H1087" i="3"/>
  <c r="R1086" i="3"/>
  <c r="K1086" i="3"/>
  <c r="I1086" i="3"/>
  <c r="H1086" i="3"/>
  <c r="R1085" i="3"/>
  <c r="K1085" i="3"/>
  <c r="I1085" i="3"/>
  <c r="H1085" i="3"/>
  <c r="R1084" i="3"/>
  <c r="K1084" i="3"/>
  <c r="I1084" i="3"/>
  <c r="H1084" i="3"/>
  <c r="R1083" i="3"/>
  <c r="K1083" i="3"/>
  <c r="I1083" i="3"/>
  <c r="H1083" i="3"/>
  <c r="R1082" i="3"/>
  <c r="K1082" i="3"/>
  <c r="I1082" i="3"/>
  <c r="H1082" i="3"/>
  <c r="R1081" i="3"/>
  <c r="K1081" i="3"/>
  <c r="I1081" i="3"/>
  <c r="H1081" i="3"/>
  <c r="R1080" i="3"/>
  <c r="K1080" i="3"/>
  <c r="I1080" i="3"/>
  <c r="H1080" i="3"/>
  <c r="R1079" i="3"/>
  <c r="K1079" i="3"/>
  <c r="I1079" i="3"/>
  <c r="H1079" i="3"/>
  <c r="R1078" i="3"/>
  <c r="K1078" i="3"/>
  <c r="I1078" i="3"/>
  <c r="H1078" i="3"/>
  <c r="R1077" i="3"/>
  <c r="K1077" i="3"/>
  <c r="I1077" i="3"/>
  <c r="H1077" i="3"/>
  <c r="R1076" i="3"/>
  <c r="K1076" i="3"/>
  <c r="I1076" i="3"/>
  <c r="H1076" i="3"/>
  <c r="R1075" i="3"/>
  <c r="K1075" i="3"/>
  <c r="I1075" i="3"/>
  <c r="H1075" i="3"/>
  <c r="R1074" i="3"/>
  <c r="K1074" i="3"/>
  <c r="I1074" i="3"/>
  <c r="H1074" i="3"/>
  <c r="R1073" i="3"/>
  <c r="K1073" i="3"/>
  <c r="I1073" i="3"/>
  <c r="H1073" i="3"/>
  <c r="R1072" i="3"/>
  <c r="K1072" i="3"/>
  <c r="I1072" i="3"/>
  <c r="H1072" i="3"/>
  <c r="R1071" i="3"/>
  <c r="K1071" i="3"/>
  <c r="I1071" i="3"/>
  <c r="H1071" i="3"/>
  <c r="R1070" i="3"/>
  <c r="K1070" i="3"/>
  <c r="I1070" i="3"/>
  <c r="H1070" i="3"/>
  <c r="R1069" i="3"/>
  <c r="K1069" i="3"/>
  <c r="I1069" i="3"/>
  <c r="H1069" i="3"/>
  <c r="R1068" i="3"/>
  <c r="K1068" i="3"/>
  <c r="I1068" i="3"/>
  <c r="H1068" i="3"/>
  <c r="R1067" i="3"/>
  <c r="K1067" i="3"/>
  <c r="I1067" i="3"/>
  <c r="H1067" i="3"/>
  <c r="R1066" i="3"/>
  <c r="K1066" i="3"/>
  <c r="I1066" i="3"/>
  <c r="H1066" i="3"/>
  <c r="R1065" i="3"/>
  <c r="K1065" i="3"/>
  <c r="I1065" i="3"/>
  <c r="H1065" i="3"/>
  <c r="R1064" i="3"/>
  <c r="K1064" i="3"/>
  <c r="I1064" i="3"/>
  <c r="H1064" i="3"/>
  <c r="R1063" i="3"/>
  <c r="K1063" i="3"/>
  <c r="I1063" i="3"/>
  <c r="H1063" i="3"/>
  <c r="R1062" i="3"/>
  <c r="K1062" i="3"/>
  <c r="I1062" i="3"/>
  <c r="H1062" i="3"/>
  <c r="R1061" i="3"/>
  <c r="K1061" i="3"/>
  <c r="I1061" i="3"/>
  <c r="H1061" i="3"/>
  <c r="R1060" i="3"/>
  <c r="K1060" i="3"/>
  <c r="I1060" i="3"/>
  <c r="H1060" i="3"/>
  <c r="R1059" i="3"/>
  <c r="K1059" i="3"/>
  <c r="I1059" i="3"/>
  <c r="H1059" i="3"/>
  <c r="R1058" i="3"/>
  <c r="K1058" i="3"/>
  <c r="I1058" i="3"/>
  <c r="H1058" i="3"/>
  <c r="R1057" i="3"/>
  <c r="K1057" i="3"/>
  <c r="I1057" i="3"/>
  <c r="H1057" i="3"/>
  <c r="R1056" i="3"/>
  <c r="K1056" i="3"/>
  <c r="I1056" i="3"/>
  <c r="H1056" i="3"/>
  <c r="R1055" i="3"/>
  <c r="K1055" i="3"/>
  <c r="I1055" i="3"/>
  <c r="H1055" i="3"/>
  <c r="R1054" i="3"/>
  <c r="K1054" i="3"/>
  <c r="I1054" i="3"/>
  <c r="H1054" i="3"/>
  <c r="R1053" i="3"/>
  <c r="K1053" i="3"/>
  <c r="I1053" i="3"/>
  <c r="H1053" i="3"/>
  <c r="R1052" i="3"/>
  <c r="K1052" i="3"/>
  <c r="I1052" i="3"/>
  <c r="H1052" i="3"/>
  <c r="R1051" i="3"/>
  <c r="K1051" i="3"/>
  <c r="I1051" i="3"/>
  <c r="H1051" i="3"/>
  <c r="R1050" i="3"/>
  <c r="K1050" i="3"/>
  <c r="I1050" i="3"/>
  <c r="H1050" i="3"/>
  <c r="R1049" i="3"/>
  <c r="K1049" i="3"/>
  <c r="I1049" i="3"/>
  <c r="H1049" i="3"/>
  <c r="R1048" i="3"/>
  <c r="K1048" i="3"/>
  <c r="I1048" i="3"/>
  <c r="H1048" i="3"/>
  <c r="M1048" i="3" s="1"/>
  <c r="Q1048" i="3" s="1"/>
  <c r="R1047" i="3"/>
  <c r="K1047" i="3"/>
  <c r="I1047" i="3"/>
  <c r="H1047" i="3"/>
  <c r="R1046" i="3"/>
  <c r="K1046" i="3"/>
  <c r="I1046" i="3"/>
  <c r="H1046" i="3"/>
  <c r="R1045" i="3"/>
  <c r="K1045" i="3"/>
  <c r="I1045" i="3"/>
  <c r="H1045" i="3"/>
  <c r="R1044" i="3"/>
  <c r="K1044" i="3"/>
  <c r="I1044" i="3"/>
  <c r="H1044" i="3"/>
  <c r="R1043" i="3"/>
  <c r="K1043" i="3"/>
  <c r="I1043" i="3"/>
  <c r="H1043" i="3"/>
  <c r="R1042" i="3"/>
  <c r="K1042" i="3"/>
  <c r="I1042" i="3"/>
  <c r="H1042" i="3"/>
  <c r="R1041" i="3"/>
  <c r="K1041" i="3"/>
  <c r="I1041" i="3"/>
  <c r="H1041" i="3"/>
  <c r="R1040" i="3"/>
  <c r="K1040" i="3"/>
  <c r="I1040" i="3"/>
  <c r="H1040" i="3"/>
  <c r="R1039" i="3"/>
  <c r="K1039" i="3"/>
  <c r="I1039" i="3"/>
  <c r="H1039" i="3"/>
  <c r="R1038" i="3"/>
  <c r="K1038" i="3"/>
  <c r="I1038" i="3"/>
  <c r="H1038" i="3"/>
  <c r="R1037" i="3"/>
  <c r="K1037" i="3"/>
  <c r="I1037" i="3"/>
  <c r="H1037" i="3"/>
  <c r="R1036" i="3"/>
  <c r="K1036" i="3"/>
  <c r="I1036" i="3"/>
  <c r="H1036" i="3"/>
  <c r="R1035" i="3"/>
  <c r="K1035" i="3"/>
  <c r="I1035" i="3"/>
  <c r="H1035" i="3"/>
  <c r="R1034" i="3"/>
  <c r="K1034" i="3"/>
  <c r="I1034" i="3"/>
  <c r="H1034" i="3"/>
  <c r="R1033" i="3"/>
  <c r="K1033" i="3"/>
  <c r="I1033" i="3"/>
  <c r="H1033" i="3"/>
  <c r="R1032" i="3"/>
  <c r="K1032" i="3"/>
  <c r="I1032" i="3"/>
  <c r="H1032" i="3"/>
  <c r="R1031" i="3"/>
  <c r="K1031" i="3"/>
  <c r="I1031" i="3"/>
  <c r="H1031" i="3"/>
  <c r="R1030" i="3"/>
  <c r="K1030" i="3"/>
  <c r="I1030" i="3"/>
  <c r="H1030" i="3"/>
  <c r="R1029" i="3"/>
  <c r="K1029" i="3"/>
  <c r="I1029" i="3"/>
  <c r="H1029" i="3"/>
  <c r="R1028" i="3"/>
  <c r="K1028" i="3"/>
  <c r="I1028" i="3"/>
  <c r="H1028" i="3"/>
  <c r="R1027" i="3"/>
  <c r="K1027" i="3"/>
  <c r="I1027" i="3"/>
  <c r="H1027" i="3"/>
  <c r="R1026" i="3"/>
  <c r="K1026" i="3"/>
  <c r="I1026" i="3"/>
  <c r="H1026" i="3"/>
  <c r="R1025" i="3"/>
  <c r="K1025" i="3"/>
  <c r="I1025" i="3"/>
  <c r="H1025" i="3"/>
  <c r="R1024" i="3"/>
  <c r="M1024" i="3"/>
  <c r="Q1024" i="3" s="1"/>
  <c r="K1024" i="3"/>
  <c r="I1024" i="3"/>
  <c r="H1024" i="3"/>
  <c r="R1023" i="3"/>
  <c r="K1023" i="3"/>
  <c r="I1023" i="3"/>
  <c r="H1023" i="3"/>
  <c r="R1022" i="3"/>
  <c r="K1022" i="3"/>
  <c r="I1022" i="3"/>
  <c r="H1022" i="3"/>
  <c r="R1021" i="3"/>
  <c r="K1021" i="3"/>
  <c r="I1021" i="3"/>
  <c r="H1021" i="3"/>
  <c r="R1020" i="3"/>
  <c r="K1020" i="3"/>
  <c r="I1020" i="3"/>
  <c r="H1020" i="3"/>
  <c r="R1019" i="3"/>
  <c r="K1019" i="3"/>
  <c r="I1019" i="3"/>
  <c r="H1019" i="3"/>
  <c r="R1018" i="3"/>
  <c r="K1018" i="3"/>
  <c r="I1018" i="3"/>
  <c r="H1018" i="3"/>
  <c r="R1017" i="3"/>
  <c r="K1017" i="3"/>
  <c r="I1017" i="3"/>
  <c r="H1017" i="3"/>
  <c r="R1016" i="3"/>
  <c r="K1016" i="3"/>
  <c r="I1016" i="3"/>
  <c r="H1016" i="3"/>
  <c r="R1015" i="3"/>
  <c r="K1015" i="3"/>
  <c r="I1015" i="3"/>
  <c r="H1015" i="3"/>
  <c r="R1014" i="3"/>
  <c r="K1014" i="3"/>
  <c r="I1014" i="3"/>
  <c r="H1014" i="3"/>
  <c r="R1013" i="3"/>
  <c r="K1013" i="3"/>
  <c r="I1013" i="3"/>
  <c r="H1013" i="3"/>
  <c r="R1012" i="3"/>
  <c r="K1012" i="3"/>
  <c r="I1012" i="3"/>
  <c r="H1012" i="3"/>
  <c r="R1011" i="3"/>
  <c r="K1011" i="3"/>
  <c r="I1011" i="3"/>
  <c r="H1011" i="3"/>
  <c r="R1010" i="3"/>
  <c r="K1010" i="3"/>
  <c r="I1010" i="3"/>
  <c r="H1010" i="3"/>
  <c r="R1009" i="3"/>
  <c r="K1009" i="3"/>
  <c r="I1009" i="3"/>
  <c r="H1009" i="3"/>
  <c r="R1008" i="3"/>
  <c r="K1008" i="3"/>
  <c r="I1008" i="3"/>
  <c r="H1008" i="3"/>
  <c r="R1007" i="3"/>
  <c r="K1007" i="3"/>
  <c r="I1007" i="3"/>
  <c r="H1007" i="3"/>
  <c r="R1006" i="3"/>
  <c r="K1006" i="3"/>
  <c r="I1006" i="3"/>
  <c r="H1006" i="3"/>
  <c r="R1005" i="3"/>
  <c r="K1005" i="3"/>
  <c r="I1005" i="3"/>
  <c r="H1005" i="3"/>
  <c r="R1004" i="3"/>
  <c r="K1004" i="3"/>
  <c r="I1004" i="3"/>
  <c r="H1004" i="3"/>
  <c r="R1003" i="3"/>
  <c r="K1003" i="3"/>
  <c r="I1003" i="3"/>
  <c r="H1003" i="3"/>
  <c r="R1002" i="3"/>
  <c r="K1002" i="3"/>
  <c r="I1002" i="3"/>
  <c r="H1002" i="3"/>
  <c r="R1001" i="3"/>
  <c r="K1001" i="3"/>
  <c r="I1001" i="3"/>
  <c r="H1001" i="3"/>
  <c r="R1000" i="3"/>
  <c r="K1000" i="3"/>
  <c r="I1000" i="3"/>
  <c r="H1000" i="3"/>
  <c r="R999" i="3"/>
  <c r="K999" i="3"/>
  <c r="I999" i="3"/>
  <c r="H999" i="3"/>
  <c r="R998" i="3"/>
  <c r="K998" i="3"/>
  <c r="I998" i="3"/>
  <c r="H998" i="3"/>
  <c r="R997" i="3"/>
  <c r="K997" i="3"/>
  <c r="I997" i="3"/>
  <c r="H997" i="3"/>
  <c r="R996" i="3"/>
  <c r="K996" i="3"/>
  <c r="I996" i="3"/>
  <c r="H996" i="3"/>
  <c r="R995" i="3"/>
  <c r="K995" i="3"/>
  <c r="I995" i="3"/>
  <c r="H995" i="3"/>
  <c r="R994" i="3"/>
  <c r="K994" i="3"/>
  <c r="I994" i="3"/>
  <c r="H994" i="3"/>
  <c r="R993" i="3"/>
  <c r="K993" i="3"/>
  <c r="I993" i="3"/>
  <c r="H993" i="3"/>
  <c r="R992" i="3"/>
  <c r="K992" i="3"/>
  <c r="I992" i="3"/>
  <c r="H992" i="3"/>
  <c r="G992" i="3"/>
  <c r="K991" i="3"/>
  <c r="I991" i="3"/>
  <c r="H991" i="3"/>
  <c r="G991" i="3"/>
  <c r="K990" i="3"/>
  <c r="I990" i="3"/>
  <c r="H990" i="3"/>
  <c r="G990" i="3"/>
  <c r="K989" i="3"/>
  <c r="I989" i="3"/>
  <c r="H989" i="3"/>
  <c r="G989" i="3"/>
  <c r="R989" i="3" s="1"/>
  <c r="R988" i="3"/>
  <c r="K988" i="3"/>
  <c r="I988" i="3"/>
  <c r="H988" i="3"/>
  <c r="G988" i="3"/>
  <c r="K987" i="3"/>
  <c r="I987" i="3"/>
  <c r="H987" i="3"/>
  <c r="G987" i="3"/>
  <c r="R987" i="3" s="1"/>
  <c r="K986" i="3"/>
  <c r="I986" i="3"/>
  <c r="H986" i="3"/>
  <c r="G986" i="3"/>
  <c r="K985" i="3"/>
  <c r="I985" i="3"/>
  <c r="H985" i="3"/>
  <c r="G985" i="3"/>
  <c r="R984" i="3"/>
  <c r="K984" i="3"/>
  <c r="I984" i="3"/>
  <c r="H984" i="3"/>
  <c r="G984" i="3"/>
  <c r="R983" i="3"/>
  <c r="K983" i="3"/>
  <c r="I983" i="3"/>
  <c r="H983" i="3"/>
  <c r="G983" i="3"/>
  <c r="K982" i="3"/>
  <c r="I982" i="3"/>
  <c r="H982" i="3"/>
  <c r="G982" i="3"/>
  <c r="R982" i="3" s="1"/>
  <c r="R981" i="3"/>
  <c r="K981" i="3"/>
  <c r="I981" i="3"/>
  <c r="H981" i="3"/>
  <c r="K980" i="3"/>
  <c r="I980" i="3"/>
  <c r="H980" i="3"/>
  <c r="G980" i="3"/>
  <c r="R980" i="3" s="1"/>
  <c r="K979" i="3"/>
  <c r="I979" i="3"/>
  <c r="H979" i="3"/>
  <c r="G979" i="3"/>
  <c r="K978" i="3"/>
  <c r="I978" i="3"/>
  <c r="H978" i="3"/>
  <c r="G978" i="3"/>
  <c r="R977" i="3"/>
  <c r="K977" i="3"/>
  <c r="I977" i="3"/>
  <c r="H977" i="3"/>
  <c r="G977" i="3"/>
  <c r="R976" i="3"/>
  <c r="K976" i="3"/>
  <c r="I976" i="3"/>
  <c r="H976" i="3"/>
  <c r="G976" i="3"/>
  <c r="R975" i="3"/>
  <c r="K975" i="3"/>
  <c r="I975" i="3"/>
  <c r="H975" i="3"/>
  <c r="M975" i="3" s="1"/>
  <c r="Q975" i="3" s="1"/>
  <c r="G975" i="3"/>
  <c r="K974" i="3"/>
  <c r="I974" i="3"/>
  <c r="H974" i="3"/>
  <c r="G974" i="3"/>
  <c r="R974" i="3" s="1"/>
  <c r="K973" i="3"/>
  <c r="I973" i="3"/>
  <c r="H973" i="3"/>
  <c r="G973" i="3"/>
  <c r="R973" i="3" s="1"/>
  <c r="K972" i="3"/>
  <c r="I972" i="3"/>
  <c r="H972" i="3"/>
  <c r="G972" i="3"/>
  <c r="R972" i="3" s="1"/>
  <c r="K971" i="3"/>
  <c r="I971" i="3"/>
  <c r="H971" i="3"/>
  <c r="G971" i="3"/>
  <c r="K970" i="3"/>
  <c r="I970" i="3"/>
  <c r="H970" i="3"/>
  <c r="G970" i="3"/>
  <c r="R969" i="3"/>
  <c r="K969" i="3"/>
  <c r="I969" i="3"/>
  <c r="H969" i="3"/>
  <c r="R968" i="3"/>
  <c r="K968" i="3"/>
  <c r="I968" i="3"/>
  <c r="H968" i="3"/>
  <c r="G968" i="3"/>
  <c r="K967" i="3"/>
  <c r="I967" i="3"/>
  <c r="H967" i="3"/>
  <c r="G967" i="3"/>
  <c r="R967" i="3" s="1"/>
  <c r="K966" i="3"/>
  <c r="I966" i="3"/>
  <c r="H966" i="3"/>
  <c r="G966" i="3"/>
  <c r="R966" i="3" s="1"/>
  <c r="K965" i="3"/>
  <c r="I965" i="3"/>
  <c r="H965" i="3"/>
  <c r="G965" i="3"/>
  <c r="R965" i="3" s="1"/>
  <c r="K964" i="3"/>
  <c r="I964" i="3"/>
  <c r="H964" i="3"/>
  <c r="G964" i="3"/>
  <c r="K963" i="3"/>
  <c r="I963" i="3"/>
  <c r="H963" i="3"/>
  <c r="G963" i="3"/>
  <c r="R962" i="3"/>
  <c r="K962" i="3"/>
  <c r="I962" i="3"/>
  <c r="H962" i="3"/>
  <c r="G962" i="3"/>
  <c r="K961" i="3"/>
  <c r="I961" i="3"/>
  <c r="H961" i="3"/>
  <c r="G961" i="3"/>
  <c r="R961" i="3" s="1"/>
  <c r="K960" i="3"/>
  <c r="I960" i="3"/>
  <c r="H960" i="3"/>
  <c r="G960" i="3"/>
  <c r="R960" i="3" s="1"/>
  <c r="K959" i="3"/>
  <c r="I959" i="3"/>
  <c r="H959" i="3"/>
  <c r="G959" i="3"/>
  <c r="K958" i="3"/>
  <c r="I958" i="3"/>
  <c r="H958" i="3"/>
  <c r="G958" i="3"/>
  <c r="R957" i="3" s="1"/>
  <c r="K957" i="3"/>
  <c r="I957" i="3"/>
  <c r="H957" i="3"/>
  <c r="K956" i="3"/>
  <c r="I956" i="3"/>
  <c r="H956" i="3"/>
  <c r="G956" i="3"/>
  <c r="R956" i="3" s="1"/>
  <c r="R955" i="3"/>
  <c r="K955" i="3"/>
  <c r="I955" i="3"/>
  <c r="H955" i="3"/>
  <c r="G955" i="3"/>
  <c r="R954" i="3"/>
  <c r="K954" i="3"/>
  <c r="I954" i="3"/>
  <c r="H954" i="3"/>
  <c r="G954" i="3"/>
  <c r="K953" i="3"/>
  <c r="I953" i="3"/>
  <c r="H953" i="3"/>
  <c r="G953" i="3"/>
  <c r="R953" i="3" s="1"/>
  <c r="R952" i="3"/>
  <c r="K952" i="3"/>
  <c r="I952" i="3"/>
  <c r="H952" i="3"/>
  <c r="G952" i="3"/>
  <c r="K951" i="3"/>
  <c r="I951" i="3"/>
  <c r="H951" i="3"/>
  <c r="G951" i="3"/>
  <c r="K950" i="3"/>
  <c r="I950" i="3"/>
  <c r="H950" i="3"/>
  <c r="G950" i="3"/>
  <c r="R950" i="3" s="1"/>
  <c r="K949" i="3"/>
  <c r="I949" i="3"/>
  <c r="H949" i="3"/>
  <c r="G949" i="3"/>
  <c r="K948" i="3"/>
  <c r="I948" i="3"/>
  <c r="H948" i="3"/>
  <c r="G948" i="3"/>
  <c r="R948" i="3" s="1"/>
  <c r="R947" i="3"/>
  <c r="K947" i="3"/>
  <c r="I947" i="3"/>
  <c r="H947" i="3"/>
  <c r="G947" i="3"/>
  <c r="K946" i="3"/>
  <c r="I946" i="3"/>
  <c r="H946" i="3"/>
  <c r="G946" i="3"/>
  <c r="R946" i="3" s="1"/>
  <c r="R945" i="3"/>
  <c r="K945" i="3"/>
  <c r="I945" i="3"/>
  <c r="H945" i="3"/>
  <c r="K944" i="3"/>
  <c r="I944" i="3"/>
  <c r="H944" i="3"/>
  <c r="G944" i="3"/>
  <c r="R944" i="3" s="1"/>
  <c r="K943" i="3"/>
  <c r="I943" i="3"/>
  <c r="H943" i="3"/>
  <c r="G943" i="3"/>
  <c r="R943" i="3" s="1"/>
  <c r="K942" i="3"/>
  <c r="I942" i="3"/>
  <c r="H942" i="3"/>
  <c r="G942" i="3"/>
  <c r="R942" i="3" s="1"/>
  <c r="K941" i="3"/>
  <c r="I941" i="3"/>
  <c r="H941" i="3"/>
  <c r="G941" i="3"/>
  <c r="R941" i="3" s="1"/>
  <c r="R940" i="3"/>
  <c r="K940" i="3"/>
  <c r="I940" i="3"/>
  <c r="H940" i="3"/>
  <c r="G940" i="3"/>
  <c r="K939" i="3"/>
  <c r="I939" i="3"/>
  <c r="H939" i="3"/>
  <c r="G939" i="3"/>
  <c r="R939" i="3" s="1"/>
  <c r="K938" i="3"/>
  <c r="I938" i="3"/>
  <c r="H938" i="3"/>
  <c r="G938" i="3"/>
  <c r="R938" i="3" s="1"/>
  <c r="K937" i="3"/>
  <c r="I937" i="3"/>
  <c r="H937" i="3"/>
  <c r="G937" i="3"/>
  <c r="R937" i="3" s="1"/>
  <c r="K936" i="3"/>
  <c r="I936" i="3"/>
  <c r="H936" i="3"/>
  <c r="G936" i="3"/>
  <c r="K935" i="3"/>
  <c r="I935" i="3"/>
  <c r="H935" i="3"/>
  <c r="G935" i="3"/>
  <c r="R935" i="3" s="1"/>
  <c r="K934" i="3"/>
  <c r="I934" i="3"/>
  <c r="H934" i="3"/>
  <c r="G934" i="3"/>
  <c r="K933" i="3"/>
  <c r="I933" i="3"/>
  <c r="H933" i="3"/>
  <c r="K932" i="3"/>
  <c r="I932" i="3"/>
  <c r="H932" i="3"/>
  <c r="G932" i="3"/>
  <c r="R932" i="3" s="1"/>
  <c r="K931" i="3"/>
  <c r="I931" i="3"/>
  <c r="H931" i="3"/>
  <c r="G931" i="3"/>
  <c r="R931" i="3" s="1"/>
  <c r="K930" i="3"/>
  <c r="I930" i="3"/>
  <c r="H930" i="3"/>
  <c r="G930" i="3"/>
  <c r="R930" i="3" s="1"/>
  <c r="R929" i="3"/>
  <c r="K929" i="3"/>
  <c r="I929" i="3"/>
  <c r="H929" i="3"/>
  <c r="G929" i="3"/>
  <c r="K928" i="3"/>
  <c r="I928" i="3"/>
  <c r="H928" i="3"/>
  <c r="G928" i="3"/>
  <c r="R928" i="3" s="1"/>
  <c r="K927" i="3"/>
  <c r="I927" i="3"/>
  <c r="H927" i="3"/>
  <c r="G927" i="3"/>
  <c r="R927" i="3" s="1"/>
  <c r="K926" i="3"/>
  <c r="I926" i="3"/>
  <c r="H926" i="3"/>
  <c r="G926" i="3"/>
  <c r="R925" i="3"/>
  <c r="K925" i="3"/>
  <c r="I925" i="3"/>
  <c r="H925" i="3"/>
  <c r="G925" i="3"/>
  <c r="R924" i="3"/>
  <c r="K924" i="3"/>
  <c r="I924" i="3"/>
  <c r="H924" i="3"/>
  <c r="G924" i="3"/>
  <c r="R923" i="3"/>
  <c r="K923" i="3"/>
  <c r="I923" i="3"/>
  <c r="H923" i="3"/>
  <c r="G923" i="3"/>
  <c r="K922" i="3"/>
  <c r="I922" i="3"/>
  <c r="H922" i="3"/>
  <c r="G922" i="3"/>
  <c r="R922" i="3" s="1"/>
  <c r="R921" i="3"/>
  <c r="K921" i="3"/>
  <c r="I921" i="3"/>
  <c r="H921" i="3"/>
  <c r="K920" i="3"/>
  <c r="I920" i="3"/>
  <c r="H920" i="3"/>
  <c r="G920" i="3"/>
  <c r="R920" i="3" s="1"/>
  <c r="K919" i="3"/>
  <c r="I919" i="3"/>
  <c r="H919" i="3"/>
  <c r="G919" i="3"/>
  <c r="R919" i="3" s="1"/>
  <c r="R918" i="3"/>
  <c r="K918" i="3"/>
  <c r="I918" i="3"/>
  <c r="H918" i="3"/>
  <c r="G918" i="3"/>
  <c r="K917" i="3"/>
  <c r="I917" i="3"/>
  <c r="H917" i="3"/>
  <c r="G917" i="3"/>
  <c r="R917" i="3" s="1"/>
  <c r="R916" i="3"/>
  <c r="K916" i="3"/>
  <c r="I916" i="3"/>
  <c r="H916" i="3"/>
  <c r="G916" i="3"/>
  <c r="K915" i="3"/>
  <c r="I915" i="3"/>
  <c r="H915" i="3"/>
  <c r="G915" i="3"/>
  <c r="R915" i="3" s="1"/>
  <c r="K914" i="3"/>
  <c r="I914" i="3"/>
  <c r="H914" i="3"/>
  <c r="G914" i="3"/>
  <c r="R914" i="3" s="1"/>
  <c r="K913" i="3"/>
  <c r="I913" i="3"/>
  <c r="H913" i="3"/>
  <c r="G913" i="3"/>
  <c r="R913" i="3" s="1"/>
  <c r="K912" i="3"/>
  <c r="I912" i="3"/>
  <c r="H912" i="3"/>
  <c r="G912" i="3"/>
  <c r="K911" i="3"/>
  <c r="I911" i="3"/>
  <c r="H911" i="3"/>
  <c r="G911" i="3"/>
  <c r="R910" i="3"/>
  <c r="K910" i="3"/>
  <c r="I910" i="3"/>
  <c r="H910" i="3"/>
  <c r="G910" i="3"/>
  <c r="R909" i="3"/>
  <c r="K909" i="3"/>
  <c r="I909" i="3"/>
  <c r="H909" i="3"/>
  <c r="K908" i="3"/>
  <c r="I908" i="3"/>
  <c r="H908" i="3"/>
  <c r="G908" i="3"/>
  <c r="R908" i="3" s="1"/>
  <c r="R907" i="3"/>
  <c r="K907" i="3"/>
  <c r="I907" i="3"/>
  <c r="H907" i="3"/>
  <c r="G907" i="3"/>
  <c r="R906" i="3"/>
  <c r="K906" i="3"/>
  <c r="I906" i="3"/>
  <c r="H906" i="3"/>
  <c r="G906" i="3"/>
  <c r="K905" i="3"/>
  <c r="I905" i="3"/>
  <c r="H905" i="3"/>
  <c r="G905" i="3"/>
  <c r="K904" i="3"/>
  <c r="I904" i="3"/>
  <c r="H904" i="3"/>
  <c r="G904" i="3"/>
  <c r="R903" i="3"/>
  <c r="K903" i="3"/>
  <c r="I903" i="3"/>
  <c r="H903" i="3"/>
  <c r="G903" i="3"/>
  <c r="R902" i="3"/>
  <c r="K902" i="3"/>
  <c r="I902" i="3"/>
  <c r="H902" i="3"/>
  <c r="G902" i="3"/>
  <c r="K901" i="3"/>
  <c r="I901" i="3"/>
  <c r="H901" i="3"/>
  <c r="G901" i="3"/>
  <c r="R901" i="3" s="1"/>
  <c r="K900" i="3"/>
  <c r="I900" i="3"/>
  <c r="H900" i="3"/>
  <c r="G900" i="3"/>
  <c r="R900" i="3" s="1"/>
  <c r="R899" i="3"/>
  <c r="K899" i="3"/>
  <c r="I899" i="3"/>
  <c r="H899" i="3"/>
  <c r="G899" i="3"/>
  <c r="R898" i="3"/>
  <c r="K898" i="3"/>
  <c r="I898" i="3"/>
  <c r="H898" i="3"/>
  <c r="G898" i="3"/>
  <c r="R897" i="3" s="1"/>
  <c r="K897" i="3"/>
  <c r="I897" i="3"/>
  <c r="H897" i="3"/>
  <c r="R896" i="3"/>
  <c r="K896" i="3"/>
  <c r="I896" i="3"/>
  <c r="H896" i="3"/>
  <c r="G896" i="3"/>
  <c r="R895" i="3"/>
  <c r="K895" i="3"/>
  <c r="I895" i="3"/>
  <c r="H895" i="3"/>
  <c r="G895" i="3"/>
  <c r="K894" i="3"/>
  <c r="I894" i="3"/>
  <c r="H894" i="3"/>
  <c r="G894" i="3"/>
  <c r="R894" i="3" s="1"/>
  <c r="K893" i="3"/>
  <c r="I893" i="3"/>
  <c r="H893" i="3"/>
  <c r="G893" i="3"/>
  <c r="R893" i="3" s="1"/>
  <c r="R892" i="3"/>
  <c r="K892" i="3"/>
  <c r="I892" i="3"/>
  <c r="H892" i="3"/>
  <c r="G892" i="3"/>
  <c r="R891" i="3"/>
  <c r="K891" i="3"/>
  <c r="I891" i="3"/>
  <c r="H891" i="3"/>
  <c r="G891" i="3"/>
  <c r="K890" i="3"/>
  <c r="I890" i="3"/>
  <c r="H890" i="3"/>
  <c r="G890" i="3"/>
  <c r="K889" i="3"/>
  <c r="I889" i="3"/>
  <c r="H889" i="3"/>
  <c r="G889" i="3"/>
  <c r="R888" i="3"/>
  <c r="K888" i="3"/>
  <c r="I888" i="3"/>
  <c r="H888" i="3"/>
  <c r="G888" i="3"/>
  <c r="R887" i="3"/>
  <c r="K887" i="3"/>
  <c r="I887" i="3"/>
  <c r="H887" i="3"/>
  <c r="G887" i="3"/>
  <c r="K886" i="3"/>
  <c r="I886" i="3"/>
  <c r="H886" i="3"/>
  <c r="G886" i="3"/>
  <c r="R885" i="3" s="1"/>
  <c r="K885" i="3"/>
  <c r="I885" i="3"/>
  <c r="H885" i="3"/>
  <c r="K884" i="3"/>
  <c r="I884" i="3"/>
  <c r="H884" i="3"/>
  <c r="G884" i="3"/>
  <c r="R884" i="3" s="1"/>
  <c r="K883" i="3"/>
  <c r="I883" i="3"/>
  <c r="H883" i="3"/>
  <c r="G883" i="3"/>
  <c r="K882" i="3"/>
  <c r="I882" i="3"/>
  <c r="H882" i="3"/>
  <c r="G882" i="3"/>
  <c r="R881" i="3"/>
  <c r="M881" i="3"/>
  <c r="Q881" i="3" s="1"/>
  <c r="K881" i="3"/>
  <c r="I881" i="3"/>
  <c r="H881" i="3"/>
  <c r="G881" i="3"/>
  <c r="R880" i="3"/>
  <c r="K880" i="3"/>
  <c r="I880" i="3"/>
  <c r="H880" i="3"/>
  <c r="G880" i="3"/>
  <c r="K879" i="3"/>
  <c r="I879" i="3"/>
  <c r="H879" i="3"/>
  <c r="G879" i="3"/>
  <c r="R879" i="3" s="1"/>
  <c r="K878" i="3"/>
  <c r="I878" i="3"/>
  <c r="H878" i="3"/>
  <c r="G878" i="3"/>
  <c r="R878" i="3" s="1"/>
  <c r="R877" i="3"/>
  <c r="K877" i="3"/>
  <c r="I877" i="3"/>
  <c r="H877" i="3"/>
  <c r="G877" i="3"/>
  <c r="K876" i="3"/>
  <c r="I876" i="3"/>
  <c r="H876" i="3"/>
  <c r="G876" i="3"/>
  <c r="R876" i="3" s="1"/>
  <c r="K875" i="3"/>
  <c r="I875" i="3"/>
  <c r="H875" i="3"/>
  <c r="G875" i="3"/>
  <c r="K874" i="3"/>
  <c r="I874" i="3"/>
  <c r="H874" i="3"/>
  <c r="G874" i="3"/>
  <c r="R873" i="3"/>
  <c r="K873" i="3"/>
  <c r="I873" i="3"/>
  <c r="H873" i="3"/>
  <c r="R872" i="3"/>
  <c r="K872" i="3"/>
  <c r="I872" i="3"/>
  <c r="H872" i="3"/>
  <c r="G872" i="3"/>
  <c r="K871" i="3"/>
  <c r="I871" i="3"/>
  <c r="H871" i="3"/>
  <c r="G871" i="3"/>
  <c r="R871" i="3" s="1"/>
  <c r="R870" i="3"/>
  <c r="K870" i="3"/>
  <c r="I870" i="3"/>
  <c r="H870" i="3"/>
  <c r="G870" i="3"/>
  <c r="K869" i="3"/>
  <c r="I869" i="3"/>
  <c r="H869" i="3"/>
  <c r="G869" i="3"/>
  <c r="R869" i="3" s="1"/>
  <c r="K868" i="3"/>
  <c r="I868" i="3"/>
  <c r="H868" i="3"/>
  <c r="G868" i="3"/>
  <c r="K867" i="3"/>
  <c r="I867" i="3"/>
  <c r="H867" i="3"/>
  <c r="G867" i="3"/>
  <c r="R866" i="3"/>
  <c r="K866" i="3"/>
  <c r="I866" i="3"/>
  <c r="H866" i="3"/>
  <c r="G866" i="3"/>
  <c r="K865" i="3"/>
  <c r="I865" i="3"/>
  <c r="H865" i="3"/>
  <c r="G865" i="3"/>
  <c r="R865" i="3" s="1"/>
  <c r="K864" i="3"/>
  <c r="I864" i="3"/>
  <c r="H864" i="3"/>
  <c r="G864" i="3"/>
  <c r="K863" i="3"/>
  <c r="I863" i="3"/>
  <c r="H863" i="3"/>
  <c r="G863" i="3"/>
  <c r="R862" i="3"/>
  <c r="K862" i="3"/>
  <c r="I862" i="3"/>
  <c r="H862" i="3"/>
  <c r="G862" i="3"/>
  <c r="R861" i="3"/>
  <c r="K861" i="3"/>
  <c r="I861" i="3"/>
  <c r="H861" i="3"/>
  <c r="R860" i="3"/>
  <c r="K860" i="3"/>
  <c r="I860" i="3"/>
  <c r="H860" i="3"/>
  <c r="G860" i="3"/>
  <c r="R859" i="3"/>
  <c r="K859" i="3"/>
  <c r="I859" i="3"/>
  <c r="H859" i="3"/>
  <c r="G859" i="3"/>
  <c r="K858" i="3"/>
  <c r="M978" i="3" s="1"/>
  <c r="Q978" i="3" s="1"/>
  <c r="I858" i="3"/>
  <c r="H858" i="3"/>
  <c r="G858" i="3"/>
  <c r="R858" i="3" s="1"/>
  <c r="K857" i="3"/>
  <c r="I857" i="3"/>
  <c r="H857" i="3"/>
  <c r="G857" i="3"/>
  <c r="K856" i="3"/>
  <c r="I856" i="3"/>
  <c r="H856" i="3"/>
  <c r="G856" i="3"/>
  <c r="R856" i="3" s="1"/>
  <c r="K855" i="3"/>
  <c r="I855" i="3"/>
  <c r="H855" i="3"/>
  <c r="G855" i="3"/>
  <c r="R854" i="3"/>
  <c r="K854" i="3"/>
  <c r="I854" i="3"/>
  <c r="H854" i="3"/>
  <c r="G854" i="3"/>
  <c r="K853" i="3"/>
  <c r="I853" i="3"/>
  <c r="H853" i="3"/>
  <c r="G853" i="3"/>
  <c r="K852" i="3"/>
  <c r="M972" i="3" s="1"/>
  <c r="Q972" i="3" s="1"/>
  <c r="I852" i="3"/>
  <c r="H852" i="3"/>
  <c r="G852" i="3"/>
  <c r="R851" i="3"/>
  <c r="K851" i="3"/>
  <c r="I851" i="3"/>
  <c r="H851" i="3"/>
  <c r="G851" i="3"/>
  <c r="K850" i="3"/>
  <c r="I850" i="3"/>
  <c r="H850" i="3"/>
  <c r="G850" i="3"/>
  <c r="K849" i="3"/>
  <c r="I849" i="3"/>
  <c r="H849" i="3"/>
  <c r="K848" i="3"/>
  <c r="I848" i="3"/>
  <c r="H848" i="3"/>
  <c r="G848" i="3"/>
  <c r="R848" i="3" s="1"/>
  <c r="K847" i="3"/>
  <c r="I847" i="3"/>
  <c r="H847" i="3"/>
  <c r="G847" i="3"/>
  <c r="R847" i="3" s="1"/>
  <c r="K846" i="3"/>
  <c r="I846" i="3"/>
  <c r="H846" i="3"/>
  <c r="G846" i="3"/>
  <c r="K845" i="3"/>
  <c r="I845" i="3"/>
  <c r="H845" i="3"/>
  <c r="G845" i="3"/>
  <c r="R844" i="3"/>
  <c r="K844" i="3"/>
  <c r="I844" i="3"/>
  <c r="H844" i="3"/>
  <c r="G844" i="3"/>
  <c r="K843" i="3"/>
  <c r="I843" i="3"/>
  <c r="H843" i="3"/>
  <c r="G843" i="3"/>
  <c r="R843" i="3" s="1"/>
  <c r="K842" i="3"/>
  <c r="I842" i="3"/>
  <c r="H842" i="3"/>
  <c r="G842" i="3"/>
  <c r="R842" i="3" s="1"/>
  <c r="K841" i="3"/>
  <c r="I841" i="3"/>
  <c r="H841" i="3"/>
  <c r="G841" i="3"/>
  <c r="K840" i="3"/>
  <c r="I840" i="3"/>
  <c r="H840" i="3"/>
  <c r="G840" i="3"/>
  <c r="R840" i="3" s="1"/>
  <c r="K839" i="3"/>
  <c r="M959" i="3" s="1"/>
  <c r="Q959" i="3" s="1"/>
  <c r="I839" i="3"/>
  <c r="H839" i="3"/>
  <c r="G839" i="3"/>
  <c r="K838" i="3"/>
  <c r="I838" i="3"/>
  <c r="H838" i="3"/>
  <c r="G838" i="3"/>
  <c r="K837" i="3"/>
  <c r="I837" i="3"/>
  <c r="H837" i="3"/>
  <c r="K836" i="3"/>
  <c r="I836" i="3"/>
  <c r="H836" i="3"/>
  <c r="G836" i="3"/>
  <c r="R836" i="3" s="1"/>
  <c r="K835" i="3"/>
  <c r="I835" i="3"/>
  <c r="H835" i="3"/>
  <c r="G835" i="3"/>
  <c r="R835" i="3" s="1"/>
  <c r="R834" i="3"/>
  <c r="K834" i="3"/>
  <c r="I834" i="3"/>
  <c r="H834" i="3"/>
  <c r="G834" i="3"/>
  <c r="K833" i="3"/>
  <c r="I833" i="3"/>
  <c r="H833" i="3"/>
  <c r="G833" i="3"/>
  <c r="R833" i="3" s="1"/>
  <c r="R832" i="3"/>
  <c r="K832" i="3"/>
  <c r="I832" i="3"/>
  <c r="H832" i="3"/>
  <c r="G832" i="3"/>
  <c r="K831" i="3"/>
  <c r="M951" i="3" s="1"/>
  <c r="Q951" i="3" s="1"/>
  <c r="I831" i="3"/>
  <c r="H831" i="3"/>
  <c r="G831" i="3"/>
  <c r="K830" i="3"/>
  <c r="I830" i="3"/>
  <c r="H830" i="3"/>
  <c r="G830" i="3"/>
  <c r="R829" i="3"/>
  <c r="K829" i="3"/>
  <c r="M949" i="3" s="1"/>
  <c r="Q949" i="3" s="1"/>
  <c r="I829" i="3"/>
  <c r="H829" i="3"/>
  <c r="G829" i="3"/>
  <c r="R828" i="3"/>
  <c r="K828" i="3"/>
  <c r="I828" i="3"/>
  <c r="H828" i="3"/>
  <c r="G828" i="3"/>
  <c r="R827" i="3"/>
  <c r="K827" i="3"/>
  <c r="I827" i="3"/>
  <c r="H827" i="3"/>
  <c r="G827" i="3"/>
  <c r="K826" i="3"/>
  <c r="I826" i="3"/>
  <c r="H826" i="3"/>
  <c r="G826" i="3"/>
  <c r="R826" i="3" s="1"/>
  <c r="K825" i="3"/>
  <c r="I825" i="3"/>
  <c r="H825" i="3"/>
  <c r="K824" i="3"/>
  <c r="I824" i="3"/>
  <c r="H824" i="3"/>
  <c r="G824" i="3"/>
  <c r="K823" i="3"/>
  <c r="I823" i="3"/>
  <c r="H823" i="3"/>
  <c r="G823" i="3"/>
  <c r="R822" i="3"/>
  <c r="K822" i="3"/>
  <c r="I822" i="3"/>
  <c r="H822" i="3"/>
  <c r="G822" i="3"/>
  <c r="R821" i="3"/>
  <c r="K821" i="3"/>
  <c r="I821" i="3"/>
  <c r="H821" i="3"/>
  <c r="G821" i="3"/>
  <c r="R820" i="3" s="1"/>
  <c r="K820" i="3"/>
  <c r="I820" i="3"/>
  <c r="H820" i="3"/>
  <c r="G820" i="3"/>
  <c r="K819" i="3"/>
  <c r="I819" i="3"/>
  <c r="H819" i="3"/>
  <c r="G819" i="3"/>
  <c r="R819" i="3" s="1"/>
  <c r="K818" i="3"/>
  <c r="I818" i="3"/>
  <c r="H818" i="3"/>
  <c r="G818" i="3"/>
  <c r="R818" i="3" s="1"/>
  <c r="K817" i="3"/>
  <c r="I817" i="3"/>
  <c r="H817" i="3"/>
  <c r="G817" i="3"/>
  <c r="R817" i="3" s="1"/>
  <c r="K816" i="3"/>
  <c r="I816" i="3"/>
  <c r="H816" i="3"/>
  <c r="G816" i="3"/>
  <c r="K815" i="3"/>
  <c r="I815" i="3"/>
  <c r="H815" i="3"/>
  <c r="G815" i="3"/>
  <c r="R814" i="3"/>
  <c r="K814" i="3"/>
  <c r="M934" i="3" s="1"/>
  <c r="Q934" i="3" s="1"/>
  <c r="I814" i="3"/>
  <c r="H814" i="3"/>
  <c r="G814" i="3"/>
  <c r="R813" i="3"/>
  <c r="K813" i="3"/>
  <c r="I813" i="3"/>
  <c r="H813" i="3"/>
  <c r="K812" i="3"/>
  <c r="I812" i="3"/>
  <c r="H812" i="3"/>
  <c r="G812" i="3"/>
  <c r="R812" i="3" s="1"/>
  <c r="K811" i="3"/>
  <c r="I811" i="3"/>
  <c r="H811" i="3"/>
  <c r="G811" i="3"/>
  <c r="R811" i="3" s="1"/>
  <c r="K810" i="3"/>
  <c r="I810" i="3"/>
  <c r="H810" i="3"/>
  <c r="G810" i="3"/>
  <c r="R810" i="3" s="1"/>
  <c r="K809" i="3"/>
  <c r="I809" i="3"/>
  <c r="H809" i="3"/>
  <c r="G809" i="3"/>
  <c r="K808" i="3"/>
  <c r="I808" i="3"/>
  <c r="H808" i="3"/>
  <c r="G808" i="3"/>
  <c r="R807" i="3"/>
  <c r="K807" i="3"/>
  <c r="I807" i="3"/>
  <c r="H807" i="3"/>
  <c r="G807" i="3"/>
  <c r="K806" i="3"/>
  <c r="I806" i="3"/>
  <c r="H806" i="3"/>
  <c r="G806" i="3"/>
  <c r="R805" i="3" s="1"/>
  <c r="K805" i="3"/>
  <c r="I805" i="3"/>
  <c r="H805" i="3"/>
  <c r="G805" i="3"/>
  <c r="K804" i="3"/>
  <c r="I804" i="3"/>
  <c r="H804" i="3"/>
  <c r="G804" i="3"/>
  <c r="R804" i="3" s="1"/>
  <c r="K803" i="3"/>
  <c r="I803" i="3"/>
  <c r="H803" i="3"/>
  <c r="G803" i="3"/>
  <c r="R803" i="3" s="1"/>
  <c r="K802" i="3"/>
  <c r="I802" i="3"/>
  <c r="H802" i="3"/>
  <c r="G802" i="3"/>
  <c r="R801" i="3" s="1"/>
  <c r="K801" i="3"/>
  <c r="I801" i="3"/>
  <c r="H801" i="3"/>
  <c r="K800" i="3"/>
  <c r="I800" i="3"/>
  <c r="H800" i="3"/>
  <c r="G800" i="3"/>
  <c r="R800" i="3" s="1"/>
  <c r="K799" i="3"/>
  <c r="I799" i="3"/>
  <c r="H799" i="3"/>
  <c r="G799" i="3"/>
  <c r="R799" i="3" s="1"/>
  <c r="K798" i="3"/>
  <c r="I798" i="3"/>
  <c r="H798" i="3"/>
  <c r="G798" i="3"/>
  <c r="K797" i="3"/>
  <c r="I797" i="3"/>
  <c r="H797" i="3"/>
  <c r="G797" i="3"/>
  <c r="R797" i="3" s="1"/>
  <c r="K796" i="3"/>
  <c r="I796" i="3"/>
  <c r="H796" i="3"/>
  <c r="G796" i="3"/>
  <c r="R796" i="3" s="1"/>
  <c r="K795" i="3"/>
  <c r="I795" i="3"/>
  <c r="H795" i="3"/>
  <c r="G795" i="3"/>
  <c r="K794" i="3"/>
  <c r="I794" i="3"/>
  <c r="H794" i="3"/>
  <c r="G794" i="3"/>
  <c r="R794" i="3" s="1"/>
  <c r="K793" i="3"/>
  <c r="I793" i="3"/>
  <c r="H793" i="3"/>
  <c r="G793" i="3"/>
  <c r="K792" i="3"/>
  <c r="I792" i="3"/>
  <c r="H792" i="3"/>
  <c r="G792" i="3"/>
  <c r="R792" i="3" s="1"/>
  <c r="K791" i="3"/>
  <c r="I791" i="3"/>
  <c r="H791" i="3"/>
  <c r="G791" i="3"/>
  <c r="R791" i="3" s="1"/>
  <c r="K790" i="3"/>
  <c r="I790" i="3"/>
  <c r="H790" i="3"/>
  <c r="G790" i="3"/>
  <c r="R790" i="3" s="1"/>
  <c r="R789" i="3"/>
  <c r="K789" i="3"/>
  <c r="I789" i="3"/>
  <c r="H789" i="3"/>
  <c r="R788" i="3"/>
  <c r="K788" i="3"/>
  <c r="I788" i="3"/>
  <c r="H788" i="3"/>
  <c r="G788" i="3"/>
  <c r="K787" i="3"/>
  <c r="I787" i="3"/>
  <c r="H787" i="3"/>
  <c r="G787" i="3"/>
  <c r="R787" i="3" s="1"/>
  <c r="R786" i="3"/>
  <c r="K786" i="3"/>
  <c r="I786" i="3"/>
  <c r="H786" i="3"/>
  <c r="G786" i="3"/>
  <c r="K785" i="3"/>
  <c r="I785" i="3"/>
  <c r="H785" i="3"/>
  <c r="G785" i="3"/>
  <c r="R784" i="3" s="1"/>
  <c r="K784" i="3"/>
  <c r="I784" i="3"/>
  <c r="H784" i="3"/>
  <c r="G784" i="3"/>
  <c r="K783" i="3"/>
  <c r="I783" i="3"/>
  <c r="H783" i="3"/>
  <c r="G783" i="3"/>
  <c r="R783" i="3" s="1"/>
  <c r="K782" i="3"/>
  <c r="I782" i="3"/>
  <c r="H782" i="3"/>
  <c r="G782" i="3"/>
  <c r="R782" i="3" s="1"/>
  <c r="R781" i="3"/>
  <c r="K781" i="3"/>
  <c r="I781" i="3"/>
  <c r="H781" i="3"/>
  <c r="G781" i="3"/>
  <c r="K780" i="3"/>
  <c r="I780" i="3"/>
  <c r="H780" i="3"/>
  <c r="G780" i="3"/>
  <c r="R780" i="3" s="1"/>
  <c r="K779" i="3"/>
  <c r="I779" i="3"/>
  <c r="H779" i="3"/>
  <c r="G779" i="3"/>
  <c r="R779" i="3" s="1"/>
  <c r="K778" i="3"/>
  <c r="I778" i="3"/>
  <c r="H778" i="3"/>
  <c r="G778" i="3"/>
  <c r="K777" i="3"/>
  <c r="I777" i="3"/>
  <c r="H777" i="3"/>
  <c r="K776" i="3"/>
  <c r="I776" i="3"/>
  <c r="H776" i="3"/>
  <c r="G776" i="3"/>
  <c r="R776" i="3" s="1"/>
  <c r="K775" i="3"/>
  <c r="I775" i="3"/>
  <c r="H775" i="3"/>
  <c r="G775" i="3"/>
  <c r="R774" i="3"/>
  <c r="K774" i="3"/>
  <c r="I774" i="3"/>
  <c r="H774" i="3"/>
  <c r="G774" i="3"/>
  <c r="K773" i="3"/>
  <c r="I773" i="3"/>
  <c r="H773" i="3"/>
  <c r="G773" i="3"/>
  <c r="R773" i="3" s="1"/>
  <c r="K772" i="3"/>
  <c r="I772" i="3"/>
  <c r="H772" i="3"/>
  <c r="G772" i="3"/>
  <c r="R771" i="3"/>
  <c r="K771" i="3"/>
  <c r="I771" i="3"/>
  <c r="H771" i="3"/>
  <c r="G771" i="3"/>
  <c r="K770" i="3"/>
  <c r="I770" i="3"/>
  <c r="H770" i="3"/>
  <c r="G770" i="3"/>
  <c r="R770" i="3" s="1"/>
  <c r="K769" i="3"/>
  <c r="I769" i="3"/>
  <c r="H769" i="3"/>
  <c r="G769" i="3"/>
  <c r="R769" i="3" s="1"/>
  <c r="K768" i="3"/>
  <c r="I768" i="3"/>
  <c r="H768" i="3"/>
  <c r="G768" i="3"/>
  <c r="R768" i="3" s="1"/>
  <c r="K767" i="3"/>
  <c r="I767" i="3"/>
  <c r="H767" i="3"/>
  <c r="G767" i="3"/>
  <c r="R767" i="3" s="1"/>
  <c r="K766" i="3"/>
  <c r="I766" i="3"/>
  <c r="H766" i="3"/>
  <c r="G766" i="3"/>
  <c r="R765" i="3"/>
  <c r="K765" i="3"/>
  <c r="I765" i="3"/>
  <c r="H765" i="3"/>
  <c r="K764" i="3"/>
  <c r="I764" i="3"/>
  <c r="H764" i="3"/>
  <c r="G764" i="3"/>
  <c r="R764" i="3" s="1"/>
  <c r="R763" i="3"/>
  <c r="K763" i="3"/>
  <c r="I763" i="3"/>
  <c r="H763" i="3"/>
  <c r="G763" i="3"/>
  <c r="K762" i="3"/>
  <c r="I762" i="3"/>
  <c r="H762" i="3"/>
  <c r="G762" i="3"/>
  <c r="R762" i="3" s="1"/>
  <c r="R761" i="3"/>
  <c r="K761" i="3"/>
  <c r="I761" i="3"/>
  <c r="H761" i="3"/>
  <c r="G761" i="3"/>
  <c r="K760" i="3"/>
  <c r="I760" i="3"/>
  <c r="H760" i="3"/>
  <c r="G760" i="3"/>
  <c r="R760" i="3" s="1"/>
  <c r="R759" i="3"/>
  <c r="K759" i="3"/>
  <c r="I759" i="3"/>
  <c r="H759" i="3"/>
  <c r="G759" i="3"/>
  <c r="R758" i="3" s="1"/>
  <c r="K758" i="3"/>
  <c r="I758" i="3"/>
  <c r="H758" i="3"/>
  <c r="G758" i="3"/>
  <c r="K757" i="3"/>
  <c r="I757" i="3"/>
  <c r="H757" i="3"/>
  <c r="G757" i="3"/>
  <c r="R757" i="3" s="1"/>
  <c r="R756" i="3"/>
  <c r="K756" i="3"/>
  <c r="I756" i="3"/>
  <c r="H756" i="3"/>
  <c r="G756" i="3"/>
  <c r="K755" i="3"/>
  <c r="I755" i="3"/>
  <c r="H755" i="3"/>
  <c r="G755" i="3"/>
  <c r="R755" i="3" s="1"/>
  <c r="R754" i="3"/>
  <c r="K754" i="3"/>
  <c r="I754" i="3"/>
  <c r="H754" i="3"/>
  <c r="G754" i="3"/>
  <c r="R753" i="3"/>
  <c r="K753" i="3"/>
  <c r="I753" i="3"/>
  <c r="H753" i="3"/>
  <c r="K752" i="3"/>
  <c r="I752" i="3"/>
  <c r="H752" i="3"/>
  <c r="G752" i="3"/>
  <c r="R752" i="3" s="1"/>
  <c r="K751" i="3"/>
  <c r="I751" i="3"/>
  <c r="H751" i="3"/>
  <c r="G751" i="3"/>
  <c r="R751" i="3" s="1"/>
  <c r="R750" i="3"/>
  <c r="K750" i="3"/>
  <c r="I750" i="3"/>
  <c r="H750" i="3"/>
  <c r="G750" i="3"/>
  <c r="R749" i="3"/>
  <c r="K749" i="3"/>
  <c r="I749" i="3"/>
  <c r="H749" i="3"/>
  <c r="G749" i="3"/>
  <c r="K748" i="3"/>
  <c r="I748" i="3"/>
  <c r="H748" i="3"/>
  <c r="G748" i="3"/>
  <c r="R748" i="3" s="1"/>
  <c r="K747" i="3"/>
  <c r="I747" i="3"/>
  <c r="H747" i="3"/>
  <c r="G747" i="3"/>
  <c r="R746" i="3"/>
  <c r="K746" i="3"/>
  <c r="I746" i="3"/>
  <c r="H746" i="3"/>
  <c r="G746" i="3"/>
  <c r="K745" i="3"/>
  <c r="I745" i="3"/>
  <c r="H745" i="3"/>
  <c r="G745" i="3"/>
  <c r="R745" i="3" s="1"/>
  <c r="K744" i="3"/>
  <c r="I744" i="3"/>
  <c r="H744" i="3"/>
  <c r="G744" i="3"/>
  <c r="R744" i="3" s="1"/>
  <c r="K743" i="3"/>
  <c r="I743" i="3"/>
  <c r="H743" i="3"/>
  <c r="G743" i="3"/>
  <c r="R743" i="3" s="1"/>
  <c r="R742" i="3"/>
  <c r="K742" i="3"/>
  <c r="I742" i="3"/>
  <c r="H742" i="3"/>
  <c r="G742" i="3"/>
  <c r="R741" i="3"/>
  <c r="K741" i="3"/>
  <c r="I741" i="3"/>
  <c r="H741" i="3"/>
  <c r="R740" i="3"/>
  <c r="K740" i="3"/>
  <c r="I740" i="3"/>
  <c r="H740" i="3"/>
  <c r="G740" i="3"/>
  <c r="K739" i="3"/>
  <c r="I739" i="3"/>
  <c r="H739" i="3"/>
  <c r="G739" i="3"/>
  <c r="R739" i="3" s="1"/>
  <c r="K738" i="3"/>
  <c r="I738" i="3"/>
  <c r="H738" i="3"/>
  <c r="G738" i="3"/>
  <c r="R738" i="3" s="1"/>
  <c r="K737" i="3"/>
  <c r="I737" i="3"/>
  <c r="H737" i="3"/>
  <c r="G737" i="3"/>
  <c r="K736" i="3"/>
  <c r="I736" i="3"/>
  <c r="H736" i="3"/>
  <c r="G736" i="3"/>
  <c r="R735" i="3"/>
  <c r="K735" i="3"/>
  <c r="I735" i="3"/>
  <c r="H735" i="3"/>
  <c r="G735" i="3"/>
  <c r="R734" i="3"/>
  <c r="K734" i="3"/>
  <c r="I734" i="3"/>
  <c r="H734" i="3"/>
  <c r="G734" i="3"/>
  <c r="K733" i="3"/>
  <c r="I733" i="3"/>
  <c r="H733" i="3"/>
  <c r="G733" i="3"/>
  <c r="R733" i="3" s="1"/>
  <c r="R732" i="3"/>
  <c r="K732" i="3"/>
  <c r="I732" i="3"/>
  <c r="H732" i="3"/>
  <c r="G732" i="3"/>
  <c r="K731" i="3"/>
  <c r="I731" i="3"/>
  <c r="H731" i="3"/>
  <c r="G731" i="3"/>
  <c r="R731" i="3" s="1"/>
  <c r="K730" i="3"/>
  <c r="I730" i="3"/>
  <c r="H730" i="3"/>
  <c r="G730" i="3"/>
  <c r="R729" i="3" s="1"/>
  <c r="K729" i="3"/>
  <c r="I729" i="3"/>
  <c r="H729" i="3"/>
  <c r="R728" i="3"/>
  <c r="K728" i="3"/>
  <c r="I728" i="3"/>
  <c r="H728" i="3"/>
  <c r="G728" i="3"/>
  <c r="R727" i="3"/>
  <c r="K727" i="3"/>
  <c r="I727" i="3"/>
  <c r="H727" i="3"/>
  <c r="G727" i="3"/>
  <c r="K726" i="3"/>
  <c r="I726" i="3"/>
  <c r="H726" i="3"/>
  <c r="G726" i="3"/>
  <c r="K725" i="3"/>
  <c r="I725" i="3"/>
  <c r="H725" i="3"/>
  <c r="G725" i="3"/>
  <c r="R724" i="3"/>
  <c r="K724" i="3"/>
  <c r="I724" i="3"/>
  <c r="H724" i="3"/>
  <c r="G724" i="3"/>
  <c r="K723" i="3"/>
  <c r="I723" i="3"/>
  <c r="H723" i="3"/>
  <c r="G723" i="3"/>
  <c r="R723" i="3" s="1"/>
  <c r="K722" i="3"/>
  <c r="I722" i="3"/>
  <c r="H722" i="3"/>
  <c r="G722" i="3"/>
  <c r="K721" i="3"/>
  <c r="I721" i="3"/>
  <c r="H721" i="3"/>
  <c r="G721" i="3"/>
  <c r="R721" i="3" s="1"/>
  <c r="R720" i="3"/>
  <c r="K720" i="3"/>
  <c r="I720" i="3"/>
  <c r="H720" i="3"/>
  <c r="G720" i="3"/>
  <c r="R719" i="3"/>
  <c r="K719" i="3"/>
  <c r="I719" i="3"/>
  <c r="H719" i="3"/>
  <c r="G719" i="3"/>
  <c r="K718" i="3"/>
  <c r="I718" i="3"/>
  <c r="H718" i="3"/>
  <c r="G718" i="3"/>
  <c r="K717" i="3"/>
  <c r="I717" i="3"/>
  <c r="H717" i="3"/>
  <c r="K716" i="3"/>
  <c r="I716" i="3"/>
  <c r="H716" i="3"/>
  <c r="G716" i="3"/>
  <c r="R716" i="3" s="1"/>
  <c r="K715" i="3"/>
  <c r="I715" i="3"/>
  <c r="H715" i="3"/>
  <c r="G715" i="3"/>
  <c r="K714" i="3"/>
  <c r="I714" i="3"/>
  <c r="H714" i="3"/>
  <c r="G714" i="3"/>
  <c r="R713" i="3"/>
  <c r="K713" i="3"/>
  <c r="I713" i="3"/>
  <c r="H713" i="3"/>
  <c r="G713" i="3"/>
  <c r="R712" i="3"/>
  <c r="K712" i="3"/>
  <c r="I712" i="3"/>
  <c r="H712" i="3"/>
  <c r="G712" i="3"/>
  <c r="K711" i="3"/>
  <c r="I711" i="3"/>
  <c r="H711" i="3"/>
  <c r="G711" i="3"/>
  <c r="R711" i="3" s="1"/>
  <c r="R710" i="3"/>
  <c r="K710" i="3"/>
  <c r="I710" i="3"/>
  <c r="H710" i="3"/>
  <c r="G710" i="3"/>
  <c r="K709" i="3"/>
  <c r="I709" i="3"/>
  <c r="H709" i="3"/>
  <c r="G709" i="3"/>
  <c r="R709" i="3" s="1"/>
  <c r="K708" i="3"/>
  <c r="I708" i="3"/>
  <c r="H708" i="3"/>
  <c r="G708" i="3"/>
  <c r="R708" i="3" s="1"/>
  <c r="K707" i="3"/>
  <c r="I707" i="3"/>
  <c r="H707" i="3"/>
  <c r="G707" i="3"/>
  <c r="K706" i="3"/>
  <c r="I706" i="3"/>
  <c r="H706" i="3"/>
  <c r="G706" i="3"/>
  <c r="R705" i="3"/>
  <c r="K705" i="3"/>
  <c r="I705" i="3"/>
  <c r="H705" i="3"/>
  <c r="K704" i="3"/>
  <c r="I704" i="3"/>
  <c r="H704" i="3"/>
  <c r="G704" i="3"/>
  <c r="R704" i="3" s="1"/>
  <c r="R703" i="3"/>
  <c r="K703" i="3"/>
  <c r="I703" i="3"/>
  <c r="H703" i="3"/>
  <c r="G703" i="3"/>
  <c r="K702" i="3"/>
  <c r="I702" i="3"/>
  <c r="H702" i="3"/>
  <c r="G702" i="3"/>
  <c r="R702" i="3" s="1"/>
  <c r="R701" i="3"/>
  <c r="K701" i="3"/>
  <c r="I701" i="3"/>
  <c r="H701" i="3"/>
  <c r="G701" i="3"/>
  <c r="K700" i="3"/>
  <c r="I700" i="3"/>
  <c r="H700" i="3"/>
  <c r="G700" i="3"/>
  <c r="K699" i="3"/>
  <c r="I699" i="3"/>
  <c r="H699" i="3"/>
  <c r="G699" i="3"/>
  <c r="R699" i="3" s="1"/>
  <c r="R698" i="3"/>
  <c r="K698" i="3"/>
  <c r="I698" i="3"/>
  <c r="H698" i="3"/>
  <c r="G698" i="3"/>
  <c r="R697" i="3"/>
  <c r="K697" i="3"/>
  <c r="I697" i="3"/>
  <c r="H697" i="3"/>
  <c r="G697" i="3"/>
  <c r="K696" i="3"/>
  <c r="I696" i="3"/>
  <c r="H696" i="3"/>
  <c r="G696" i="3"/>
  <c r="R696" i="3" s="1"/>
  <c r="R695" i="3"/>
  <c r="K695" i="3"/>
  <c r="I695" i="3"/>
  <c r="H695" i="3"/>
  <c r="G695" i="3"/>
  <c r="K694" i="3"/>
  <c r="I694" i="3"/>
  <c r="H694" i="3"/>
  <c r="G694" i="3"/>
  <c r="R694" i="3" s="1"/>
  <c r="R693" i="3"/>
  <c r="K693" i="3"/>
  <c r="I693" i="3"/>
  <c r="H693" i="3"/>
  <c r="K692" i="3"/>
  <c r="I692" i="3"/>
  <c r="H692" i="3"/>
  <c r="G692" i="3"/>
  <c r="R692" i="3" s="1"/>
  <c r="R691" i="3"/>
  <c r="K691" i="3"/>
  <c r="I691" i="3"/>
  <c r="H691" i="3"/>
  <c r="G691" i="3"/>
  <c r="R690" i="3"/>
  <c r="K690" i="3"/>
  <c r="I690" i="3"/>
  <c r="H690" i="3"/>
  <c r="G690" i="3"/>
  <c r="K689" i="3"/>
  <c r="I689" i="3"/>
  <c r="H689" i="3"/>
  <c r="G689" i="3"/>
  <c r="R689" i="3" s="1"/>
  <c r="R688" i="3"/>
  <c r="K688" i="3"/>
  <c r="I688" i="3"/>
  <c r="H688" i="3"/>
  <c r="G688" i="3"/>
  <c r="K687" i="3"/>
  <c r="I687" i="3"/>
  <c r="H687" i="3"/>
  <c r="G687" i="3"/>
  <c r="R687" i="3" s="1"/>
  <c r="K686" i="3"/>
  <c r="I686" i="3"/>
  <c r="H686" i="3"/>
  <c r="G686" i="3"/>
  <c r="R686" i="3" s="1"/>
  <c r="K685" i="3"/>
  <c r="I685" i="3"/>
  <c r="H685" i="3"/>
  <c r="G685" i="3"/>
  <c r="K684" i="3"/>
  <c r="I684" i="3"/>
  <c r="H684" i="3"/>
  <c r="G684" i="3"/>
  <c r="R683" i="3"/>
  <c r="K683" i="3"/>
  <c r="I683" i="3"/>
  <c r="H683" i="3"/>
  <c r="G683" i="3"/>
  <c r="R682" i="3"/>
  <c r="K682" i="3"/>
  <c r="I682" i="3"/>
  <c r="H682" i="3"/>
  <c r="G682" i="3"/>
  <c r="R681" i="3"/>
  <c r="K681" i="3"/>
  <c r="I681" i="3"/>
  <c r="H681" i="3"/>
  <c r="K680" i="3"/>
  <c r="I680" i="3"/>
  <c r="H680" i="3"/>
  <c r="G680" i="3"/>
  <c r="R680" i="3" s="1"/>
  <c r="K679" i="3"/>
  <c r="I679" i="3"/>
  <c r="H679" i="3"/>
  <c r="G679" i="3"/>
  <c r="R679" i="3" s="1"/>
  <c r="K678" i="3"/>
  <c r="I678" i="3"/>
  <c r="H678" i="3"/>
  <c r="G678" i="3"/>
  <c r="K677" i="3"/>
  <c r="I677" i="3"/>
  <c r="H677" i="3"/>
  <c r="G677" i="3"/>
  <c r="R677" i="3" s="1"/>
  <c r="R676" i="3"/>
  <c r="K676" i="3"/>
  <c r="I676" i="3"/>
  <c r="H676" i="3"/>
  <c r="G676" i="3"/>
  <c r="K675" i="3"/>
  <c r="I675" i="3"/>
  <c r="H675" i="3"/>
  <c r="G675" i="3"/>
  <c r="K674" i="3"/>
  <c r="I674" i="3"/>
  <c r="H674" i="3"/>
  <c r="G674" i="3"/>
  <c r="K673" i="3"/>
  <c r="I673" i="3"/>
  <c r="H673" i="3"/>
  <c r="G673" i="3"/>
  <c r="R673" i="3" s="1"/>
  <c r="K672" i="3"/>
  <c r="I672" i="3"/>
  <c r="H672" i="3"/>
  <c r="G672" i="3"/>
  <c r="R672" i="3" s="1"/>
  <c r="K671" i="3"/>
  <c r="I671" i="3"/>
  <c r="H671" i="3"/>
  <c r="G671" i="3"/>
  <c r="R671" i="3" s="1"/>
  <c r="R670" i="3"/>
  <c r="K670" i="3"/>
  <c r="I670" i="3"/>
  <c r="H670" i="3"/>
  <c r="G670" i="3"/>
  <c r="R669" i="3" s="1"/>
  <c r="K669" i="3"/>
  <c r="I669" i="3"/>
  <c r="H669" i="3"/>
  <c r="K668" i="3"/>
  <c r="I668" i="3"/>
  <c r="H668" i="3"/>
  <c r="G668" i="3"/>
  <c r="R668" i="3" s="1"/>
  <c r="K667" i="3"/>
  <c r="I667" i="3"/>
  <c r="H667" i="3"/>
  <c r="G667" i="3"/>
  <c r="R667" i="3" s="1"/>
  <c r="K666" i="3"/>
  <c r="I666" i="3"/>
  <c r="H666" i="3"/>
  <c r="G666" i="3"/>
  <c r="R666" i="3" s="1"/>
  <c r="K665" i="3"/>
  <c r="I665" i="3"/>
  <c r="H665" i="3"/>
  <c r="G665" i="3"/>
  <c r="K664" i="3"/>
  <c r="I664" i="3"/>
  <c r="H664" i="3"/>
  <c r="G664" i="3"/>
  <c r="R664" i="3" s="1"/>
  <c r="K663" i="3"/>
  <c r="I663" i="3"/>
  <c r="H663" i="3"/>
  <c r="G663" i="3"/>
  <c r="R663" i="3" s="1"/>
  <c r="K662" i="3"/>
  <c r="I662" i="3"/>
  <c r="H662" i="3"/>
  <c r="G662" i="3"/>
  <c r="R661" i="3"/>
  <c r="K661" i="3"/>
  <c r="I661" i="3"/>
  <c r="H661" i="3"/>
  <c r="G661" i="3"/>
  <c r="K660" i="3"/>
  <c r="I660" i="3"/>
  <c r="H660" i="3"/>
  <c r="G660" i="3"/>
  <c r="R660" i="3" s="1"/>
  <c r="K659" i="3"/>
  <c r="I659" i="3"/>
  <c r="H659" i="3"/>
  <c r="G659" i="3"/>
  <c r="R659" i="3" s="1"/>
  <c r="K658" i="3"/>
  <c r="I658" i="3"/>
  <c r="H658" i="3"/>
  <c r="G658" i="3"/>
  <c r="R658" i="3" s="1"/>
  <c r="R657" i="3"/>
  <c r="K657" i="3"/>
  <c r="I657" i="3"/>
  <c r="H657" i="3"/>
  <c r="K656" i="3"/>
  <c r="I656" i="3"/>
  <c r="H656" i="3"/>
  <c r="G656" i="3"/>
  <c r="R656" i="3" s="1"/>
  <c r="K655" i="3"/>
  <c r="I655" i="3"/>
  <c r="H655" i="3"/>
  <c r="G655" i="3"/>
  <c r="R655" i="3" s="1"/>
  <c r="K654" i="3"/>
  <c r="I654" i="3"/>
  <c r="H654" i="3"/>
  <c r="G654" i="3"/>
  <c r="R654" i="3" s="1"/>
  <c r="R653" i="3"/>
  <c r="K653" i="3"/>
  <c r="I653" i="3"/>
  <c r="H653" i="3"/>
  <c r="G653" i="3"/>
  <c r="R652" i="3"/>
  <c r="K652" i="3"/>
  <c r="I652" i="3"/>
  <c r="H652" i="3"/>
  <c r="G652" i="3"/>
  <c r="K651" i="3"/>
  <c r="I651" i="3"/>
  <c r="H651" i="3"/>
  <c r="G651" i="3"/>
  <c r="K650" i="3"/>
  <c r="I650" i="3"/>
  <c r="H650" i="3"/>
  <c r="G650" i="3"/>
  <c r="R649" i="3"/>
  <c r="K649" i="3"/>
  <c r="I649" i="3"/>
  <c r="H649" i="3"/>
  <c r="G649" i="3"/>
  <c r="K648" i="3"/>
  <c r="I648" i="3"/>
  <c r="H648" i="3"/>
  <c r="G648" i="3"/>
  <c r="R648" i="3" s="1"/>
  <c r="K647" i="3"/>
  <c r="I647" i="3"/>
  <c r="H647" i="3"/>
  <c r="G647" i="3"/>
  <c r="R647" i="3" s="1"/>
  <c r="K646" i="3"/>
  <c r="I646" i="3"/>
  <c r="H646" i="3"/>
  <c r="G646" i="3"/>
  <c r="R646" i="3" s="1"/>
  <c r="R645" i="3"/>
  <c r="K645" i="3"/>
  <c r="I645" i="3"/>
  <c r="H645" i="3"/>
  <c r="K644" i="3"/>
  <c r="I644" i="3"/>
  <c r="H644" i="3"/>
  <c r="G644" i="3"/>
  <c r="K643" i="3"/>
  <c r="I643" i="3"/>
  <c r="H643" i="3"/>
  <c r="G643" i="3"/>
  <c r="R642" i="3"/>
  <c r="K642" i="3"/>
  <c r="I642" i="3"/>
  <c r="H642" i="3"/>
  <c r="G642" i="3"/>
  <c r="K641" i="3"/>
  <c r="I641" i="3"/>
  <c r="H641" i="3"/>
  <c r="G641" i="3"/>
  <c r="R641" i="3" s="1"/>
  <c r="K640" i="3"/>
  <c r="I640" i="3"/>
  <c r="H640" i="3"/>
  <c r="G640" i="3"/>
  <c r="R640" i="3" s="1"/>
  <c r="K639" i="3"/>
  <c r="I639" i="3"/>
  <c r="H639" i="3"/>
  <c r="G639" i="3"/>
  <c r="R639" i="3" s="1"/>
  <c r="R638" i="3"/>
  <c r="K638" i="3"/>
  <c r="I638" i="3"/>
  <c r="H638" i="3"/>
  <c r="G638" i="3"/>
  <c r="R637" i="3"/>
  <c r="K637" i="3"/>
  <c r="I637" i="3"/>
  <c r="H637" i="3"/>
  <c r="G637" i="3"/>
  <c r="K636" i="3"/>
  <c r="I636" i="3"/>
  <c r="H636" i="3"/>
  <c r="G636" i="3"/>
  <c r="K635" i="3"/>
  <c r="I635" i="3"/>
  <c r="H635" i="3"/>
  <c r="G635" i="3"/>
  <c r="R634" i="3"/>
  <c r="K634" i="3"/>
  <c r="I634" i="3"/>
  <c r="H634" i="3"/>
  <c r="G634" i="3"/>
  <c r="R633" i="3"/>
  <c r="K633" i="3"/>
  <c r="I633" i="3"/>
  <c r="H633" i="3"/>
  <c r="K632" i="3"/>
  <c r="I632" i="3"/>
  <c r="H632" i="3"/>
  <c r="G632" i="3"/>
  <c r="R632" i="3" s="1"/>
  <c r="R631" i="3"/>
  <c r="K631" i="3"/>
  <c r="I631" i="3"/>
  <c r="H631" i="3"/>
  <c r="G631" i="3"/>
  <c r="R630" i="3"/>
  <c r="K630" i="3"/>
  <c r="I630" i="3"/>
  <c r="H630" i="3"/>
  <c r="G630" i="3"/>
  <c r="K629" i="3"/>
  <c r="I629" i="3"/>
  <c r="H629" i="3"/>
  <c r="G629" i="3"/>
  <c r="K628" i="3"/>
  <c r="I628" i="3"/>
  <c r="H628" i="3"/>
  <c r="G628" i="3"/>
  <c r="R627" i="3"/>
  <c r="K627" i="3"/>
  <c r="I627" i="3"/>
  <c r="H627" i="3"/>
  <c r="G627" i="3"/>
  <c r="K626" i="3"/>
  <c r="I626" i="3"/>
  <c r="H626" i="3"/>
  <c r="G626" i="3"/>
  <c r="R626" i="3" s="1"/>
  <c r="K625" i="3"/>
  <c r="I625" i="3"/>
  <c r="H625" i="3"/>
  <c r="G625" i="3"/>
  <c r="R625" i="3" s="1"/>
  <c r="K624" i="3"/>
  <c r="I624" i="3"/>
  <c r="H624" i="3"/>
  <c r="G624" i="3"/>
  <c r="R624" i="3" s="1"/>
  <c r="R623" i="3"/>
  <c r="K623" i="3"/>
  <c r="I623" i="3"/>
  <c r="H623" i="3"/>
  <c r="G623" i="3"/>
  <c r="R622" i="3"/>
  <c r="K622" i="3"/>
  <c r="I622" i="3"/>
  <c r="H622" i="3"/>
  <c r="G622" i="3"/>
  <c r="R621" i="3"/>
  <c r="K621" i="3"/>
  <c r="I621" i="3"/>
  <c r="H621" i="3"/>
  <c r="R620" i="3"/>
  <c r="K620" i="3"/>
  <c r="I620" i="3"/>
  <c r="H620" i="3"/>
  <c r="G620" i="3"/>
  <c r="K619" i="3"/>
  <c r="I619" i="3"/>
  <c r="H619" i="3"/>
  <c r="G619" i="3"/>
  <c r="R619" i="3" s="1"/>
  <c r="K618" i="3"/>
  <c r="I618" i="3"/>
  <c r="H618" i="3"/>
  <c r="G618" i="3"/>
  <c r="R618" i="3" s="1"/>
  <c r="K617" i="3"/>
  <c r="I617" i="3"/>
  <c r="H617" i="3"/>
  <c r="G617" i="3"/>
  <c r="R616" i="3" s="1"/>
  <c r="K616" i="3"/>
  <c r="I616" i="3"/>
  <c r="H616" i="3"/>
  <c r="G616" i="3"/>
  <c r="R615" i="3"/>
  <c r="K615" i="3"/>
  <c r="I615" i="3"/>
  <c r="H615" i="3"/>
  <c r="G615" i="3"/>
  <c r="K614" i="3"/>
  <c r="I614" i="3"/>
  <c r="H614" i="3"/>
  <c r="G614" i="3"/>
  <c r="K613" i="3"/>
  <c r="I613" i="3"/>
  <c r="H613" i="3"/>
  <c r="G613" i="3"/>
  <c r="R612" i="3"/>
  <c r="K612" i="3"/>
  <c r="I612" i="3"/>
  <c r="H612" i="3"/>
  <c r="G612" i="3"/>
  <c r="K611" i="3"/>
  <c r="I611" i="3"/>
  <c r="H611" i="3"/>
  <c r="G611" i="3"/>
  <c r="R611" i="3" s="1"/>
  <c r="K610" i="3"/>
  <c r="I610" i="3"/>
  <c r="H610" i="3"/>
  <c r="G610" i="3"/>
  <c r="R609" i="3" s="1"/>
  <c r="K609" i="3"/>
  <c r="I609" i="3"/>
  <c r="H609" i="3"/>
  <c r="R608" i="3"/>
  <c r="K608" i="3"/>
  <c r="I608" i="3"/>
  <c r="H608" i="3"/>
  <c r="G608" i="3"/>
  <c r="K607" i="3"/>
  <c r="I607" i="3"/>
  <c r="H607" i="3"/>
  <c r="G607" i="3"/>
  <c r="K606" i="3"/>
  <c r="I606" i="3"/>
  <c r="H606" i="3"/>
  <c r="G606" i="3"/>
  <c r="R605" i="3"/>
  <c r="K605" i="3"/>
  <c r="I605" i="3"/>
  <c r="H605" i="3"/>
  <c r="G605" i="3"/>
  <c r="K604" i="3"/>
  <c r="I604" i="3"/>
  <c r="H604" i="3"/>
  <c r="G604" i="3"/>
  <c r="R604" i="3" s="1"/>
  <c r="K603" i="3"/>
  <c r="I603" i="3"/>
  <c r="H603" i="3"/>
  <c r="G603" i="3"/>
  <c r="R603" i="3" s="1"/>
  <c r="K602" i="3"/>
  <c r="I602" i="3"/>
  <c r="H602" i="3"/>
  <c r="G602" i="3"/>
  <c r="R601" i="3" s="1"/>
  <c r="K601" i="3"/>
  <c r="I601" i="3"/>
  <c r="H601" i="3"/>
  <c r="G601" i="3"/>
  <c r="R600" i="3"/>
  <c r="K600" i="3"/>
  <c r="I600" i="3"/>
  <c r="H600" i="3"/>
  <c r="G600" i="3"/>
  <c r="K599" i="3"/>
  <c r="I599" i="3"/>
  <c r="H599" i="3"/>
  <c r="G599" i="3"/>
  <c r="K598" i="3"/>
  <c r="I598" i="3"/>
  <c r="H598" i="3"/>
  <c r="G598" i="3"/>
  <c r="R597" i="3"/>
  <c r="K597" i="3"/>
  <c r="I597" i="3"/>
  <c r="H597" i="3"/>
  <c r="K596" i="3"/>
  <c r="I596" i="3"/>
  <c r="H596" i="3"/>
  <c r="G596" i="3"/>
  <c r="R596" i="3" s="1"/>
  <c r="K595" i="3"/>
  <c r="I595" i="3"/>
  <c r="H595" i="3"/>
  <c r="G595" i="3"/>
  <c r="R594" i="3" s="1"/>
  <c r="K594" i="3"/>
  <c r="I594" i="3"/>
  <c r="H594" i="3"/>
  <c r="G594" i="3"/>
  <c r="R593" i="3"/>
  <c r="K593" i="3"/>
  <c r="I593" i="3"/>
  <c r="H593" i="3"/>
  <c r="G593" i="3"/>
  <c r="K592" i="3"/>
  <c r="I592" i="3"/>
  <c r="H592" i="3"/>
  <c r="G592" i="3"/>
  <c r="K591" i="3"/>
  <c r="I591" i="3"/>
  <c r="H591" i="3"/>
  <c r="G591" i="3"/>
  <c r="R590" i="3"/>
  <c r="K590" i="3"/>
  <c r="I590" i="3"/>
  <c r="H590" i="3"/>
  <c r="G590" i="3"/>
  <c r="K589" i="3"/>
  <c r="I589" i="3"/>
  <c r="H589" i="3"/>
  <c r="G589" i="3"/>
  <c r="R589" i="3" s="1"/>
  <c r="K588" i="3"/>
  <c r="I588" i="3"/>
  <c r="H588" i="3"/>
  <c r="G588" i="3"/>
  <c r="R588" i="3" s="1"/>
  <c r="K587" i="3"/>
  <c r="I587" i="3"/>
  <c r="H587" i="3"/>
  <c r="G587" i="3"/>
  <c r="R586" i="3" s="1"/>
  <c r="K586" i="3"/>
  <c r="I586" i="3"/>
  <c r="H586" i="3"/>
  <c r="G586" i="3"/>
  <c r="R585" i="3"/>
  <c r="K585" i="3"/>
  <c r="I585" i="3"/>
  <c r="H585" i="3"/>
  <c r="R584" i="3"/>
  <c r="K584" i="3"/>
  <c r="I584" i="3"/>
  <c r="H584" i="3"/>
  <c r="G584" i="3"/>
  <c r="R583" i="3"/>
  <c r="K583" i="3"/>
  <c r="I583" i="3"/>
  <c r="H583" i="3"/>
  <c r="G583" i="3"/>
  <c r="K582" i="3"/>
  <c r="I582" i="3"/>
  <c r="H582" i="3"/>
  <c r="G582" i="3"/>
  <c r="R582" i="3" s="1"/>
  <c r="K581" i="3"/>
  <c r="I581" i="3"/>
  <c r="H581" i="3"/>
  <c r="G581" i="3"/>
  <c r="R581" i="3" s="1"/>
  <c r="K580" i="3"/>
  <c r="I580" i="3"/>
  <c r="H580" i="3"/>
  <c r="G580" i="3"/>
  <c r="R580" i="3" s="1"/>
  <c r="K579" i="3"/>
  <c r="I579" i="3"/>
  <c r="H579" i="3"/>
  <c r="G579" i="3"/>
  <c r="R579" i="3" s="1"/>
  <c r="R578" i="3"/>
  <c r="K578" i="3"/>
  <c r="I578" i="3"/>
  <c r="H578" i="3"/>
  <c r="G578" i="3"/>
  <c r="K577" i="3"/>
  <c r="I577" i="3"/>
  <c r="H577" i="3"/>
  <c r="G577" i="3"/>
  <c r="K576" i="3"/>
  <c r="I576" i="3"/>
  <c r="H576" i="3"/>
  <c r="G576" i="3"/>
  <c r="R575" i="3"/>
  <c r="K575" i="3"/>
  <c r="I575" i="3"/>
  <c r="H575" i="3"/>
  <c r="G575" i="3"/>
  <c r="K574" i="3"/>
  <c r="I574" i="3"/>
  <c r="H574" i="3"/>
  <c r="G574" i="3"/>
  <c r="R574" i="3" s="1"/>
  <c r="K573" i="3"/>
  <c r="I573" i="3"/>
  <c r="H573" i="3"/>
  <c r="K572" i="3"/>
  <c r="I572" i="3"/>
  <c r="H572" i="3"/>
  <c r="G572" i="3"/>
  <c r="R572" i="3" s="1"/>
  <c r="R571" i="3"/>
  <c r="K571" i="3"/>
  <c r="I571" i="3"/>
  <c r="H571" i="3"/>
  <c r="G571" i="3"/>
  <c r="K570" i="3"/>
  <c r="I570" i="3"/>
  <c r="H570" i="3"/>
  <c r="G570" i="3"/>
  <c r="K569" i="3"/>
  <c r="I569" i="3"/>
  <c r="H569" i="3"/>
  <c r="G569" i="3"/>
  <c r="R568" i="3"/>
  <c r="K568" i="3"/>
  <c r="I568" i="3"/>
  <c r="H568" i="3"/>
  <c r="G568" i="3"/>
  <c r="K567" i="3"/>
  <c r="I567" i="3"/>
  <c r="H567" i="3"/>
  <c r="G567" i="3"/>
  <c r="R567" i="3" s="1"/>
  <c r="K566" i="3"/>
  <c r="I566" i="3"/>
  <c r="H566" i="3"/>
  <c r="G566" i="3"/>
  <c r="R566" i="3" s="1"/>
  <c r="K565" i="3"/>
  <c r="I565" i="3"/>
  <c r="H565" i="3"/>
  <c r="G565" i="3"/>
  <c r="R565" i="3" s="1"/>
  <c r="K564" i="3"/>
  <c r="I564" i="3"/>
  <c r="H564" i="3"/>
  <c r="G564" i="3"/>
  <c r="R564" i="3" s="1"/>
  <c r="R563" i="3"/>
  <c r="K563" i="3"/>
  <c r="I563" i="3"/>
  <c r="H563" i="3"/>
  <c r="G563" i="3"/>
  <c r="K562" i="3"/>
  <c r="I562" i="3"/>
  <c r="H562" i="3"/>
  <c r="G562" i="3"/>
  <c r="K561" i="3"/>
  <c r="I561" i="3"/>
  <c r="H561" i="3"/>
  <c r="K560" i="3"/>
  <c r="I560" i="3"/>
  <c r="H560" i="3"/>
  <c r="G560" i="3"/>
  <c r="R560" i="3" s="1"/>
  <c r="K559" i="3"/>
  <c r="M679" i="3" s="1"/>
  <c r="Q679" i="3" s="1"/>
  <c r="I559" i="3"/>
  <c r="H559" i="3"/>
  <c r="G559" i="3"/>
  <c r="R559" i="3" s="1"/>
  <c r="K558" i="3"/>
  <c r="I558" i="3"/>
  <c r="H558" i="3"/>
  <c r="G558" i="3"/>
  <c r="R558" i="3" s="1"/>
  <c r="K557" i="3"/>
  <c r="I557" i="3"/>
  <c r="H557" i="3"/>
  <c r="G557" i="3"/>
  <c r="R557" i="3" s="1"/>
  <c r="R556" i="3"/>
  <c r="K556" i="3"/>
  <c r="I556" i="3"/>
  <c r="H556" i="3"/>
  <c r="G556" i="3"/>
  <c r="K555" i="3"/>
  <c r="I555" i="3"/>
  <c r="H555" i="3"/>
  <c r="G555" i="3"/>
  <c r="K554" i="3"/>
  <c r="I554" i="3"/>
  <c r="H554" i="3"/>
  <c r="G554" i="3"/>
  <c r="R553" i="3"/>
  <c r="K553" i="3"/>
  <c r="I553" i="3"/>
  <c r="H553" i="3"/>
  <c r="G553" i="3"/>
  <c r="K552" i="3"/>
  <c r="I552" i="3"/>
  <c r="H552" i="3"/>
  <c r="G552" i="3"/>
  <c r="R552" i="3" s="1"/>
  <c r="K551" i="3"/>
  <c r="I551" i="3"/>
  <c r="H551" i="3"/>
  <c r="G551" i="3"/>
  <c r="R551" i="3" s="1"/>
  <c r="K550" i="3"/>
  <c r="I550" i="3"/>
  <c r="H550" i="3"/>
  <c r="G550" i="3"/>
  <c r="R550" i="3" s="1"/>
  <c r="R549" i="3"/>
  <c r="K549" i="3"/>
  <c r="I549" i="3"/>
  <c r="H549" i="3"/>
  <c r="K548" i="3"/>
  <c r="I548" i="3"/>
  <c r="H548" i="3"/>
  <c r="G548" i="3"/>
  <c r="K547" i="3"/>
  <c r="I547" i="3"/>
  <c r="H547" i="3"/>
  <c r="G547" i="3"/>
  <c r="R546" i="3"/>
  <c r="K546" i="3"/>
  <c r="I546" i="3"/>
  <c r="H546" i="3"/>
  <c r="G546" i="3"/>
  <c r="K545" i="3"/>
  <c r="I545" i="3"/>
  <c r="H545" i="3"/>
  <c r="G545" i="3"/>
  <c r="R545" i="3" s="1"/>
  <c r="K544" i="3"/>
  <c r="I544" i="3"/>
  <c r="H544" i="3"/>
  <c r="G544" i="3"/>
  <c r="R544" i="3" s="1"/>
  <c r="K543" i="3"/>
  <c r="I543" i="3"/>
  <c r="H543" i="3"/>
  <c r="G543" i="3"/>
  <c r="R543" i="3" s="1"/>
  <c r="R542" i="3"/>
  <c r="K542" i="3"/>
  <c r="I542" i="3"/>
  <c r="H542" i="3"/>
  <c r="G542" i="3"/>
  <c r="R541" i="3"/>
  <c r="K541" i="3"/>
  <c r="I541" i="3"/>
  <c r="H541" i="3"/>
  <c r="G541" i="3"/>
  <c r="K540" i="3"/>
  <c r="I540" i="3"/>
  <c r="H540" i="3"/>
  <c r="G540" i="3"/>
  <c r="K539" i="3"/>
  <c r="I539" i="3"/>
  <c r="H539" i="3"/>
  <c r="G539" i="3"/>
  <c r="R538" i="3"/>
  <c r="K538" i="3"/>
  <c r="I538" i="3"/>
  <c r="H538" i="3"/>
  <c r="G538" i="3"/>
  <c r="R537" i="3" s="1"/>
  <c r="K537" i="3"/>
  <c r="I537" i="3"/>
  <c r="H537" i="3"/>
  <c r="K536" i="3"/>
  <c r="I536" i="3"/>
  <c r="H536" i="3"/>
  <c r="G536" i="3"/>
  <c r="R536" i="3" s="1"/>
  <c r="R535" i="3"/>
  <c r="K535" i="3"/>
  <c r="I535" i="3"/>
  <c r="H535" i="3"/>
  <c r="G535" i="3"/>
  <c r="R534" i="3"/>
  <c r="K534" i="3"/>
  <c r="I534" i="3"/>
  <c r="H534" i="3"/>
  <c r="G534" i="3"/>
  <c r="K533" i="3"/>
  <c r="I533" i="3"/>
  <c r="H533" i="3"/>
  <c r="G533" i="3"/>
  <c r="R533" i="3" s="1"/>
  <c r="R532" i="3"/>
  <c r="K532" i="3"/>
  <c r="I532" i="3"/>
  <c r="H532" i="3"/>
  <c r="G532" i="3"/>
  <c r="R531" i="3"/>
  <c r="K531" i="3"/>
  <c r="I531" i="3"/>
  <c r="H531" i="3"/>
  <c r="G531" i="3"/>
  <c r="K530" i="3"/>
  <c r="I530" i="3"/>
  <c r="H530" i="3"/>
  <c r="G530" i="3"/>
  <c r="R530" i="3" s="1"/>
  <c r="K529" i="3"/>
  <c r="I529" i="3"/>
  <c r="H529" i="3"/>
  <c r="G529" i="3"/>
  <c r="K528" i="3"/>
  <c r="I528" i="3"/>
  <c r="H528" i="3"/>
  <c r="G528" i="3"/>
  <c r="R528" i="3" s="1"/>
  <c r="R527" i="3"/>
  <c r="K527" i="3"/>
  <c r="I527" i="3"/>
  <c r="H527" i="3"/>
  <c r="G527" i="3"/>
  <c r="R526" i="3"/>
  <c r="K526" i="3"/>
  <c r="I526" i="3"/>
  <c r="H526" i="3"/>
  <c r="G526" i="3"/>
  <c r="R525" i="3"/>
  <c r="K525" i="3"/>
  <c r="I525" i="3"/>
  <c r="H525" i="3"/>
  <c r="K524" i="3"/>
  <c r="I524" i="3"/>
  <c r="H524" i="3"/>
  <c r="G524" i="3"/>
  <c r="R524" i="3" s="1"/>
  <c r="K523" i="3"/>
  <c r="I523" i="3"/>
  <c r="H523" i="3"/>
  <c r="G523" i="3"/>
  <c r="R523" i="3" s="1"/>
  <c r="K522" i="3"/>
  <c r="I522" i="3"/>
  <c r="H522" i="3"/>
  <c r="G522" i="3"/>
  <c r="K521" i="3"/>
  <c r="I521" i="3"/>
  <c r="H521" i="3"/>
  <c r="G521" i="3"/>
  <c r="R521" i="3" s="1"/>
  <c r="R520" i="3"/>
  <c r="K520" i="3"/>
  <c r="I520" i="3"/>
  <c r="H520" i="3"/>
  <c r="G520" i="3"/>
  <c r="R519" i="3"/>
  <c r="K519" i="3"/>
  <c r="I519" i="3"/>
  <c r="H519" i="3"/>
  <c r="G519" i="3"/>
  <c r="K518" i="3"/>
  <c r="I518" i="3"/>
  <c r="H518" i="3"/>
  <c r="G518" i="3"/>
  <c r="R518" i="3" s="1"/>
  <c r="R517" i="3"/>
  <c r="K517" i="3"/>
  <c r="I517" i="3"/>
  <c r="H517" i="3"/>
  <c r="G517" i="3"/>
  <c r="R516" i="3"/>
  <c r="K516" i="3"/>
  <c r="I516" i="3"/>
  <c r="H516" i="3"/>
  <c r="G516" i="3"/>
  <c r="R515" i="3"/>
  <c r="K515" i="3"/>
  <c r="I515" i="3"/>
  <c r="H515" i="3"/>
  <c r="G515" i="3"/>
  <c r="K514" i="3"/>
  <c r="I514" i="3"/>
  <c r="H514" i="3"/>
  <c r="G514" i="3"/>
  <c r="K513" i="3"/>
  <c r="I513" i="3"/>
  <c r="H513" i="3"/>
  <c r="R512" i="3"/>
  <c r="K512" i="3"/>
  <c r="I512" i="3"/>
  <c r="H512" i="3"/>
  <c r="G512" i="3"/>
  <c r="K511" i="3"/>
  <c r="I511" i="3"/>
  <c r="H511" i="3"/>
  <c r="G511" i="3"/>
  <c r="R511" i="3" s="1"/>
  <c r="R510" i="3"/>
  <c r="K510" i="3"/>
  <c r="I510" i="3"/>
  <c r="H510" i="3"/>
  <c r="G510" i="3"/>
  <c r="K509" i="3"/>
  <c r="I509" i="3"/>
  <c r="H509" i="3"/>
  <c r="G509" i="3"/>
  <c r="R509" i="3" s="1"/>
  <c r="K508" i="3"/>
  <c r="I508" i="3"/>
  <c r="H508" i="3"/>
  <c r="G508" i="3"/>
  <c r="R508" i="3" s="1"/>
  <c r="K507" i="3"/>
  <c r="M627" i="3" s="1"/>
  <c r="Q627" i="3" s="1"/>
  <c r="I507" i="3"/>
  <c r="H507" i="3"/>
  <c r="G507" i="3"/>
  <c r="K506" i="3"/>
  <c r="I506" i="3"/>
  <c r="H506" i="3"/>
  <c r="G506" i="3"/>
  <c r="R505" i="3"/>
  <c r="K505" i="3"/>
  <c r="I505" i="3"/>
  <c r="H505" i="3"/>
  <c r="G505" i="3"/>
  <c r="R504" i="3"/>
  <c r="K504" i="3"/>
  <c r="I504" i="3"/>
  <c r="H504" i="3"/>
  <c r="G504" i="3"/>
  <c r="K503" i="3"/>
  <c r="I503" i="3"/>
  <c r="H503" i="3"/>
  <c r="G503" i="3"/>
  <c r="K502" i="3"/>
  <c r="I502" i="3"/>
  <c r="H502" i="3"/>
  <c r="G502" i="3"/>
  <c r="R501" i="3"/>
  <c r="K501" i="3"/>
  <c r="I501" i="3"/>
  <c r="H501" i="3"/>
  <c r="K500" i="3"/>
  <c r="I500" i="3"/>
  <c r="H500" i="3"/>
  <c r="G500" i="3"/>
  <c r="R500" i="3" s="1"/>
  <c r="K499" i="3"/>
  <c r="I499" i="3"/>
  <c r="H499" i="3"/>
  <c r="G499" i="3"/>
  <c r="R498" i="3"/>
  <c r="K498" i="3"/>
  <c r="I498" i="3"/>
  <c r="H498" i="3"/>
  <c r="G498" i="3"/>
  <c r="R497" i="3"/>
  <c r="K497" i="3"/>
  <c r="I497" i="3"/>
  <c r="H497" i="3"/>
  <c r="G497" i="3"/>
  <c r="R496" i="3"/>
  <c r="K496" i="3"/>
  <c r="I496" i="3"/>
  <c r="H496" i="3"/>
  <c r="G496" i="3"/>
  <c r="K495" i="3"/>
  <c r="I495" i="3"/>
  <c r="H495" i="3"/>
  <c r="G495" i="3"/>
  <c r="R495" i="3" s="1"/>
  <c r="K494" i="3"/>
  <c r="I494" i="3"/>
  <c r="H494" i="3"/>
  <c r="G494" i="3"/>
  <c r="R494" i="3" s="1"/>
  <c r="K493" i="3"/>
  <c r="I493" i="3"/>
  <c r="H493" i="3"/>
  <c r="G493" i="3"/>
  <c r="K492" i="3"/>
  <c r="I492" i="3"/>
  <c r="H492" i="3"/>
  <c r="G492" i="3"/>
  <c r="R492" i="3" s="1"/>
  <c r="K491" i="3"/>
  <c r="I491" i="3"/>
  <c r="H491" i="3"/>
  <c r="G491" i="3"/>
  <c r="R490" i="3"/>
  <c r="K490" i="3"/>
  <c r="I490" i="3"/>
  <c r="H490" i="3"/>
  <c r="G490" i="3"/>
  <c r="R489" i="3"/>
  <c r="K489" i="3"/>
  <c r="I489" i="3"/>
  <c r="H489" i="3"/>
  <c r="K488" i="3"/>
  <c r="I488" i="3"/>
  <c r="H488" i="3"/>
  <c r="G488" i="3"/>
  <c r="R488" i="3" s="1"/>
  <c r="K487" i="3"/>
  <c r="I487" i="3"/>
  <c r="H487" i="3"/>
  <c r="G487" i="3"/>
  <c r="R487" i="3" s="1"/>
  <c r="K486" i="3"/>
  <c r="I486" i="3"/>
  <c r="H486" i="3"/>
  <c r="G486" i="3"/>
  <c r="R485" i="3" s="1"/>
  <c r="K485" i="3"/>
  <c r="I485" i="3"/>
  <c r="H485" i="3"/>
  <c r="G485" i="3"/>
  <c r="K484" i="3"/>
  <c r="I484" i="3"/>
  <c r="H484" i="3"/>
  <c r="G484" i="3"/>
  <c r="R483" i="3" s="1"/>
  <c r="K483" i="3"/>
  <c r="I483" i="3"/>
  <c r="H483" i="3"/>
  <c r="G483" i="3"/>
  <c r="K482" i="3"/>
  <c r="I482" i="3"/>
  <c r="H482" i="3"/>
  <c r="G482" i="3"/>
  <c r="R482" i="3" s="1"/>
  <c r="K481" i="3"/>
  <c r="I481" i="3"/>
  <c r="H481" i="3"/>
  <c r="G481" i="3"/>
  <c r="R481" i="3" s="1"/>
  <c r="K480" i="3"/>
  <c r="I480" i="3"/>
  <c r="H480" i="3"/>
  <c r="G480" i="3"/>
  <c r="R480" i="3" s="1"/>
  <c r="R479" i="3"/>
  <c r="K479" i="3"/>
  <c r="I479" i="3"/>
  <c r="H479" i="3"/>
  <c r="G479" i="3"/>
  <c r="K478" i="3"/>
  <c r="I478" i="3"/>
  <c r="H478" i="3"/>
  <c r="G478" i="3"/>
  <c r="K477" i="3"/>
  <c r="I477" i="3"/>
  <c r="H477" i="3"/>
  <c r="R476" i="3"/>
  <c r="K476" i="3"/>
  <c r="I476" i="3"/>
  <c r="H476" i="3"/>
  <c r="G476" i="3"/>
  <c r="K475" i="3"/>
  <c r="I475" i="3"/>
  <c r="H475" i="3"/>
  <c r="G475" i="3"/>
  <c r="R475" i="3" s="1"/>
  <c r="K474" i="3"/>
  <c r="I474" i="3"/>
  <c r="H474" i="3"/>
  <c r="G474" i="3"/>
  <c r="R474" i="3" s="1"/>
  <c r="K473" i="3"/>
  <c r="I473" i="3"/>
  <c r="H473" i="3"/>
  <c r="G473" i="3"/>
  <c r="R473" i="3" s="1"/>
  <c r="R472" i="3"/>
  <c r="K472" i="3"/>
  <c r="I472" i="3"/>
  <c r="H472" i="3"/>
  <c r="G472" i="3"/>
  <c r="K471" i="3"/>
  <c r="I471" i="3"/>
  <c r="H471" i="3"/>
  <c r="G471" i="3"/>
  <c r="K470" i="3"/>
  <c r="M590" i="3" s="1"/>
  <c r="Q590" i="3" s="1"/>
  <c r="I470" i="3"/>
  <c r="H470" i="3"/>
  <c r="G470" i="3"/>
  <c r="K469" i="3"/>
  <c r="I469" i="3"/>
  <c r="H469" i="3"/>
  <c r="G469" i="3"/>
  <c r="R468" i="3" s="1"/>
  <c r="K468" i="3"/>
  <c r="I468" i="3"/>
  <c r="H468" i="3"/>
  <c r="G468" i="3"/>
  <c r="K467" i="3"/>
  <c r="I467" i="3"/>
  <c r="H467" i="3"/>
  <c r="G467" i="3"/>
  <c r="R467" i="3" s="1"/>
  <c r="K466" i="3"/>
  <c r="I466" i="3"/>
  <c r="H466" i="3"/>
  <c r="G466" i="3"/>
  <c r="R465" i="3" s="1"/>
  <c r="K465" i="3"/>
  <c r="I465" i="3"/>
  <c r="H465" i="3"/>
  <c r="K464" i="3"/>
  <c r="I464" i="3"/>
  <c r="H464" i="3"/>
  <c r="G464" i="3"/>
  <c r="K463" i="3"/>
  <c r="I463" i="3"/>
  <c r="H463" i="3"/>
  <c r="G463" i="3"/>
  <c r="K462" i="3"/>
  <c r="I462" i="3"/>
  <c r="H462" i="3"/>
  <c r="G462" i="3"/>
  <c r="R461" i="3" s="1"/>
  <c r="K461" i="3"/>
  <c r="I461" i="3"/>
  <c r="H461" i="3"/>
  <c r="G461" i="3"/>
  <c r="K460" i="3"/>
  <c r="I460" i="3"/>
  <c r="H460" i="3"/>
  <c r="G460" i="3"/>
  <c r="R460" i="3" s="1"/>
  <c r="K459" i="3"/>
  <c r="I459" i="3"/>
  <c r="H459" i="3"/>
  <c r="G459" i="3"/>
  <c r="R458" i="3" s="1"/>
  <c r="K458" i="3"/>
  <c r="I458" i="3"/>
  <c r="H458" i="3"/>
  <c r="G458" i="3"/>
  <c r="R457" i="3"/>
  <c r="K457" i="3"/>
  <c r="I457" i="3"/>
  <c r="H457" i="3"/>
  <c r="G457" i="3"/>
  <c r="K456" i="3"/>
  <c r="I456" i="3"/>
  <c r="H456" i="3"/>
  <c r="G456" i="3"/>
  <c r="K455" i="3"/>
  <c r="I455" i="3"/>
  <c r="H455" i="3"/>
  <c r="G455" i="3"/>
  <c r="K454" i="3"/>
  <c r="I454" i="3"/>
  <c r="H454" i="3"/>
  <c r="G454" i="3"/>
  <c r="R453" i="3" s="1"/>
  <c r="K453" i="3"/>
  <c r="I453" i="3"/>
  <c r="H453" i="3"/>
  <c r="K452" i="3"/>
  <c r="I452" i="3"/>
  <c r="H452" i="3"/>
  <c r="G452" i="3"/>
  <c r="R451" i="3" s="1"/>
  <c r="K451" i="3"/>
  <c r="I451" i="3"/>
  <c r="H451" i="3"/>
  <c r="G451" i="3"/>
  <c r="R450" i="3"/>
  <c r="K450" i="3"/>
  <c r="I450" i="3"/>
  <c r="H450" i="3"/>
  <c r="G450" i="3"/>
  <c r="K449" i="3"/>
  <c r="I449" i="3"/>
  <c r="H449" i="3"/>
  <c r="G449" i="3"/>
  <c r="K448" i="3"/>
  <c r="I448" i="3"/>
  <c r="H448" i="3"/>
  <c r="G448" i="3"/>
  <c r="K447" i="3"/>
  <c r="I447" i="3"/>
  <c r="H447" i="3"/>
  <c r="G447" i="3"/>
  <c r="R446" i="3" s="1"/>
  <c r="K446" i="3"/>
  <c r="I446" i="3"/>
  <c r="H446" i="3"/>
  <c r="G446" i="3"/>
  <c r="K445" i="3"/>
  <c r="I445" i="3"/>
  <c r="H445" i="3"/>
  <c r="G445" i="3"/>
  <c r="R445" i="3" s="1"/>
  <c r="K444" i="3"/>
  <c r="I444" i="3"/>
  <c r="H444" i="3"/>
  <c r="G444" i="3"/>
  <c r="R444" i="3" s="1"/>
  <c r="R443" i="3"/>
  <c r="K443" i="3"/>
  <c r="I443" i="3"/>
  <c r="H443" i="3"/>
  <c r="G443" i="3"/>
  <c r="R442" i="3"/>
  <c r="K442" i="3"/>
  <c r="I442" i="3"/>
  <c r="H442" i="3"/>
  <c r="G442" i="3"/>
  <c r="R441" i="3"/>
  <c r="K441" i="3"/>
  <c r="I441" i="3"/>
  <c r="H441" i="3"/>
  <c r="K440" i="3"/>
  <c r="I440" i="3"/>
  <c r="H440" i="3"/>
  <c r="G440" i="3"/>
  <c r="R439" i="3" s="1"/>
  <c r="K439" i="3"/>
  <c r="I439" i="3"/>
  <c r="H439" i="3"/>
  <c r="G439" i="3"/>
  <c r="K438" i="3"/>
  <c r="I438" i="3"/>
  <c r="H438" i="3"/>
  <c r="G438" i="3"/>
  <c r="R437" i="3" s="1"/>
  <c r="K437" i="3"/>
  <c r="I437" i="3"/>
  <c r="H437" i="3"/>
  <c r="G437" i="3"/>
  <c r="K436" i="3"/>
  <c r="I436" i="3"/>
  <c r="H436" i="3"/>
  <c r="G436" i="3"/>
  <c r="R436" i="3" s="1"/>
  <c r="R435" i="3"/>
  <c r="K435" i="3"/>
  <c r="I435" i="3"/>
  <c r="H435" i="3"/>
  <c r="G435" i="3"/>
  <c r="K434" i="3"/>
  <c r="I434" i="3"/>
  <c r="H434" i="3"/>
  <c r="G434" i="3"/>
  <c r="K433" i="3"/>
  <c r="I433" i="3"/>
  <c r="H433" i="3"/>
  <c r="G433" i="3"/>
  <c r="K432" i="3"/>
  <c r="I432" i="3"/>
  <c r="H432" i="3"/>
  <c r="G432" i="3"/>
  <c r="R431" i="3" s="1"/>
  <c r="K431" i="3"/>
  <c r="I431" i="3"/>
  <c r="H431" i="3"/>
  <c r="G431" i="3"/>
  <c r="K430" i="3"/>
  <c r="I430" i="3"/>
  <c r="H430" i="3"/>
  <c r="G430" i="3"/>
  <c r="R429" i="3" s="1"/>
  <c r="K429" i="3"/>
  <c r="I429" i="3"/>
  <c r="H429" i="3"/>
  <c r="R428" i="3"/>
  <c r="K428" i="3"/>
  <c r="I428" i="3"/>
  <c r="H428" i="3"/>
  <c r="G428" i="3"/>
  <c r="K427" i="3"/>
  <c r="I427" i="3"/>
  <c r="H427" i="3"/>
  <c r="G427" i="3"/>
  <c r="K426" i="3"/>
  <c r="I426" i="3"/>
  <c r="H426" i="3"/>
  <c r="G426" i="3"/>
  <c r="K425" i="3"/>
  <c r="I425" i="3"/>
  <c r="H425" i="3"/>
  <c r="G425" i="3"/>
  <c r="R424" i="3" s="1"/>
  <c r="K424" i="3"/>
  <c r="I424" i="3"/>
  <c r="H424" i="3"/>
  <c r="G424" i="3"/>
  <c r="K423" i="3"/>
  <c r="I423" i="3"/>
  <c r="H423" i="3"/>
  <c r="G423" i="3"/>
  <c r="R422" i="3" s="1"/>
  <c r="K422" i="3"/>
  <c r="I422" i="3"/>
  <c r="H422" i="3"/>
  <c r="G422" i="3"/>
  <c r="K421" i="3"/>
  <c r="I421" i="3"/>
  <c r="H421" i="3"/>
  <c r="G421" i="3"/>
  <c r="R421" i="3" s="1"/>
  <c r="R420" i="3"/>
  <c r="K420" i="3"/>
  <c r="I420" i="3"/>
  <c r="H420" i="3"/>
  <c r="G420" i="3"/>
  <c r="K419" i="3"/>
  <c r="I419" i="3"/>
  <c r="H419" i="3"/>
  <c r="G419" i="3"/>
  <c r="K418" i="3"/>
  <c r="I418" i="3"/>
  <c r="H418" i="3"/>
  <c r="G418" i="3"/>
  <c r="R417" i="3"/>
  <c r="K417" i="3"/>
  <c r="I417" i="3"/>
  <c r="H417" i="3"/>
  <c r="K416" i="3"/>
  <c r="I416" i="3"/>
  <c r="H416" i="3"/>
  <c r="G416" i="3"/>
  <c r="R415" i="3" s="1"/>
  <c r="K415" i="3"/>
  <c r="I415" i="3"/>
  <c r="H415" i="3"/>
  <c r="G415" i="3"/>
  <c r="K414" i="3"/>
  <c r="I414" i="3"/>
  <c r="H414" i="3"/>
  <c r="G414" i="3"/>
  <c r="R414" i="3" s="1"/>
  <c r="R413" i="3"/>
  <c r="K413" i="3"/>
  <c r="I413" i="3"/>
  <c r="H413" i="3"/>
  <c r="G413" i="3"/>
  <c r="K412" i="3"/>
  <c r="I412" i="3"/>
  <c r="H412" i="3"/>
  <c r="G412" i="3"/>
  <c r="K411" i="3"/>
  <c r="I411" i="3"/>
  <c r="H411" i="3"/>
  <c r="G411" i="3"/>
  <c r="K410" i="3"/>
  <c r="I410" i="3"/>
  <c r="H410" i="3"/>
  <c r="G410" i="3"/>
  <c r="R409" i="3" s="1"/>
  <c r="K409" i="3"/>
  <c r="I409" i="3"/>
  <c r="H409" i="3"/>
  <c r="G409" i="3"/>
  <c r="K408" i="3"/>
  <c r="I408" i="3"/>
  <c r="H408" i="3"/>
  <c r="G408" i="3"/>
  <c r="R407" i="3" s="1"/>
  <c r="K407" i="3"/>
  <c r="I407" i="3"/>
  <c r="H407" i="3"/>
  <c r="G407" i="3"/>
  <c r="K406" i="3"/>
  <c r="I406" i="3"/>
  <c r="H406" i="3"/>
  <c r="G406" i="3"/>
  <c r="R406" i="3" s="1"/>
  <c r="R405" i="3"/>
  <c r="K405" i="3"/>
  <c r="I405" i="3"/>
  <c r="H405" i="3"/>
  <c r="R404" i="3"/>
  <c r="K404" i="3"/>
  <c r="I404" i="3"/>
  <c r="H404" i="3"/>
  <c r="G404" i="3"/>
  <c r="K403" i="3"/>
  <c r="I403" i="3"/>
  <c r="H403" i="3"/>
  <c r="G403" i="3"/>
  <c r="R402" i="3" s="1"/>
  <c r="K402" i="3"/>
  <c r="I402" i="3"/>
  <c r="H402" i="3"/>
  <c r="G402" i="3"/>
  <c r="K401" i="3"/>
  <c r="I401" i="3"/>
  <c r="H401" i="3"/>
  <c r="G401" i="3"/>
  <c r="R400" i="3" s="1"/>
  <c r="K400" i="3"/>
  <c r="I400" i="3"/>
  <c r="H400" i="3"/>
  <c r="G400" i="3"/>
  <c r="K399" i="3"/>
  <c r="I399" i="3"/>
  <c r="H399" i="3"/>
  <c r="G399" i="3"/>
  <c r="R399" i="3" s="1"/>
  <c r="R398" i="3"/>
  <c r="K398" i="3"/>
  <c r="I398" i="3"/>
  <c r="H398" i="3"/>
  <c r="G398" i="3"/>
  <c r="K397" i="3"/>
  <c r="I397" i="3"/>
  <c r="H397" i="3"/>
  <c r="G397" i="3"/>
  <c r="K396" i="3"/>
  <c r="I396" i="3"/>
  <c r="H396" i="3"/>
  <c r="G396" i="3"/>
  <c r="K395" i="3"/>
  <c r="I395" i="3"/>
  <c r="H395" i="3"/>
  <c r="G395" i="3"/>
  <c r="R394" i="3" s="1"/>
  <c r="K394" i="3"/>
  <c r="I394" i="3"/>
  <c r="H394" i="3"/>
  <c r="G394" i="3"/>
  <c r="R393" i="3" s="1"/>
  <c r="K393" i="3"/>
  <c r="I393" i="3"/>
  <c r="H393" i="3"/>
  <c r="K392" i="3"/>
  <c r="I392" i="3"/>
  <c r="H392" i="3"/>
  <c r="G392" i="3"/>
  <c r="R392" i="3" s="1"/>
  <c r="R391" i="3"/>
  <c r="K391" i="3"/>
  <c r="I391" i="3"/>
  <c r="H391" i="3"/>
  <c r="G391" i="3"/>
  <c r="K390" i="3"/>
  <c r="I390" i="3"/>
  <c r="H390" i="3"/>
  <c r="G390" i="3"/>
  <c r="K389" i="3"/>
  <c r="I389" i="3"/>
  <c r="H389" i="3"/>
  <c r="G389" i="3"/>
  <c r="K388" i="3"/>
  <c r="I388" i="3"/>
  <c r="H388" i="3"/>
  <c r="G388" i="3"/>
  <c r="R387" i="3" s="1"/>
  <c r="K387" i="3"/>
  <c r="I387" i="3"/>
  <c r="H387" i="3"/>
  <c r="G387" i="3"/>
  <c r="K386" i="3"/>
  <c r="I386" i="3"/>
  <c r="H386" i="3"/>
  <c r="G386" i="3"/>
  <c r="R385" i="3" s="1"/>
  <c r="K385" i="3"/>
  <c r="I385" i="3"/>
  <c r="H385" i="3"/>
  <c r="G385" i="3"/>
  <c r="K384" i="3"/>
  <c r="I384" i="3"/>
  <c r="H384" i="3"/>
  <c r="G384" i="3"/>
  <c r="R384" i="3" s="1"/>
  <c r="R383" i="3"/>
  <c r="K383" i="3"/>
  <c r="I383" i="3"/>
  <c r="H383" i="3"/>
  <c r="G383" i="3"/>
  <c r="K382" i="3"/>
  <c r="I382" i="3"/>
  <c r="H382" i="3"/>
  <c r="G382" i="3"/>
  <c r="K381" i="3"/>
  <c r="I381" i="3"/>
  <c r="H381" i="3"/>
  <c r="R380" i="3"/>
  <c r="K380" i="3"/>
  <c r="I380" i="3"/>
  <c r="H380" i="3"/>
  <c r="G380" i="3"/>
  <c r="K379" i="3"/>
  <c r="I379" i="3"/>
  <c r="H379" i="3"/>
  <c r="G379" i="3"/>
  <c r="R379" i="3" s="1"/>
  <c r="K378" i="3"/>
  <c r="I378" i="3"/>
  <c r="H378" i="3"/>
  <c r="G378" i="3"/>
  <c r="R378" i="3" s="1"/>
  <c r="K377" i="3"/>
  <c r="I377" i="3"/>
  <c r="H377" i="3"/>
  <c r="G377" i="3"/>
  <c r="R377" i="3" s="1"/>
  <c r="R376" i="3"/>
  <c r="K376" i="3"/>
  <c r="I376" i="3"/>
  <c r="H376" i="3"/>
  <c r="G376" i="3"/>
  <c r="K375" i="3"/>
  <c r="I375" i="3"/>
  <c r="H375" i="3"/>
  <c r="G375" i="3"/>
  <c r="K374" i="3"/>
  <c r="I374" i="3"/>
  <c r="H374" i="3"/>
  <c r="G374" i="3"/>
  <c r="K373" i="3"/>
  <c r="I373" i="3"/>
  <c r="H373" i="3"/>
  <c r="G373" i="3"/>
  <c r="R372" i="3" s="1"/>
  <c r="K372" i="3"/>
  <c r="I372" i="3"/>
  <c r="H372" i="3"/>
  <c r="G372" i="3"/>
  <c r="K371" i="3"/>
  <c r="I371" i="3"/>
  <c r="H371" i="3"/>
  <c r="G371" i="3"/>
  <c r="R371" i="3" s="1"/>
  <c r="K370" i="3"/>
  <c r="I370" i="3"/>
  <c r="H370" i="3"/>
  <c r="G370" i="3"/>
  <c r="R370" i="3" s="1"/>
  <c r="R369" i="3"/>
  <c r="K369" i="3"/>
  <c r="I369" i="3"/>
  <c r="H369" i="3"/>
  <c r="K368" i="3"/>
  <c r="I368" i="3"/>
  <c r="H368" i="3"/>
  <c r="G368" i="3"/>
  <c r="K367" i="3"/>
  <c r="I367" i="3"/>
  <c r="H367" i="3"/>
  <c r="G367" i="3"/>
  <c r="K366" i="3"/>
  <c r="I366" i="3"/>
  <c r="H366" i="3"/>
  <c r="G366" i="3"/>
  <c r="R365" i="3" s="1"/>
  <c r="K365" i="3"/>
  <c r="I365" i="3"/>
  <c r="H365" i="3"/>
  <c r="G365" i="3"/>
  <c r="K364" i="3"/>
  <c r="I364" i="3"/>
  <c r="H364" i="3"/>
  <c r="G364" i="3"/>
  <c r="R364" i="3" s="1"/>
  <c r="K363" i="3"/>
  <c r="I363" i="3"/>
  <c r="H363" i="3"/>
  <c r="G363" i="3"/>
  <c r="R363" i="3" s="1"/>
  <c r="K362" i="3"/>
  <c r="I362" i="3"/>
  <c r="H362" i="3"/>
  <c r="G362" i="3"/>
  <c r="R362" i="3" s="1"/>
  <c r="R361" i="3"/>
  <c r="K361" i="3"/>
  <c r="I361" i="3"/>
  <c r="H361" i="3"/>
  <c r="G361" i="3"/>
  <c r="K360" i="3"/>
  <c r="I360" i="3"/>
  <c r="H360" i="3"/>
  <c r="G360" i="3"/>
  <c r="K359" i="3"/>
  <c r="I359" i="3"/>
  <c r="H359" i="3"/>
  <c r="G359" i="3"/>
  <c r="K358" i="3"/>
  <c r="I358" i="3"/>
  <c r="H358" i="3"/>
  <c r="G358" i="3"/>
  <c r="R357" i="3" s="1"/>
  <c r="K357" i="3"/>
  <c r="I357" i="3"/>
  <c r="H357" i="3"/>
  <c r="K356" i="3"/>
  <c r="I356" i="3"/>
  <c r="H356" i="3"/>
  <c r="G356" i="3"/>
  <c r="R356" i="3" s="1"/>
  <c r="K355" i="3"/>
  <c r="I355" i="3"/>
  <c r="H355" i="3"/>
  <c r="G355" i="3"/>
  <c r="R355" i="3" s="1"/>
  <c r="R354" i="3"/>
  <c r="K354" i="3"/>
  <c r="I354" i="3"/>
  <c r="H354" i="3"/>
  <c r="G354" i="3"/>
  <c r="K353" i="3"/>
  <c r="I353" i="3"/>
  <c r="H353" i="3"/>
  <c r="G353" i="3"/>
  <c r="K352" i="3"/>
  <c r="I352" i="3"/>
  <c r="H352" i="3"/>
  <c r="G352" i="3"/>
  <c r="K351" i="3"/>
  <c r="I351" i="3"/>
  <c r="H351" i="3"/>
  <c r="G351" i="3"/>
  <c r="R350" i="3" s="1"/>
  <c r="K350" i="3"/>
  <c r="I350" i="3"/>
  <c r="H350" i="3"/>
  <c r="G350" i="3"/>
  <c r="K349" i="3"/>
  <c r="I349" i="3"/>
  <c r="H349" i="3"/>
  <c r="G349" i="3"/>
  <c r="R349" i="3" s="1"/>
  <c r="K348" i="3"/>
  <c r="I348" i="3"/>
  <c r="H348" i="3"/>
  <c r="G348" i="3"/>
  <c r="R348" i="3" s="1"/>
  <c r="R347" i="3"/>
  <c r="K347" i="3"/>
  <c r="I347" i="3"/>
  <c r="H347" i="3"/>
  <c r="G347" i="3"/>
  <c r="R346" i="3"/>
  <c r="K346" i="3"/>
  <c r="I346" i="3"/>
  <c r="H346" i="3"/>
  <c r="G346" i="3"/>
  <c r="R345" i="3" s="1"/>
  <c r="K345" i="3"/>
  <c r="I345" i="3"/>
  <c r="H345" i="3"/>
  <c r="K344" i="3"/>
  <c r="I344" i="3"/>
  <c r="H344" i="3"/>
  <c r="G344" i="3"/>
  <c r="R343" i="3" s="1"/>
  <c r="K343" i="3"/>
  <c r="I343" i="3"/>
  <c r="H343" i="3"/>
  <c r="G343" i="3"/>
  <c r="K342" i="3"/>
  <c r="I342" i="3"/>
  <c r="H342" i="3"/>
  <c r="G342" i="3"/>
  <c r="R342" i="3" s="1"/>
  <c r="K341" i="3"/>
  <c r="I341" i="3"/>
  <c r="H341" i="3"/>
  <c r="G341" i="3"/>
  <c r="R341" i="3" s="1"/>
  <c r="R340" i="3"/>
  <c r="K340" i="3"/>
  <c r="I340" i="3"/>
  <c r="H340" i="3"/>
  <c r="G340" i="3"/>
  <c r="R339" i="3"/>
  <c r="K339" i="3"/>
  <c r="M459" i="3" s="1"/>
  <c r="Q459" i="3" s="1"/>
  <c r="I339" i="3"/>
  <c r="H339" i="3"/>
  <c r="G339" i="3"/>
  <c r="K338" i="3"/>
  <c r="I338" i="3"/>
  <c r="H338" i="3"/>
  <c r="G338" i="3"/>
  <c r="R338" i="3" s="1"/>
  <c r="K337" i="3"/>
  <c r="I337" i="3"/>
  <c r="H337" i="3"/>
  <c r="G337" i="3"/>
  <c r="K336" i="3"/>
  <c r="I336" i="3"/>
  <c r="H336" i="3"/>
  <c r="G336" i="3"/>
  <c r="K335" i="3"/>
  <c r="I335" i="3"/>
  <c r="H335" i="3"/>
  <c r="G335" i="3"/>
  <c r="K334" i="3"/>
  <c r="I334" i="3"/>
  <c r="H334" i="3"/>
  <c r="G334" i="3"/>
  <c r="R333" i="3" s="1"/>
  <c r="K333" i="3"/>
  <c r="I333" i="3"/>
  <c r="H333" i="3"/>
  <c r="R332" i="3"/>
  <c r="K332" i="3"/>
  <c r="M452" i="3" s="1"/>
  <c r="Q452" i="3" s="1"/>
  <c r="I332" i="3"/>
  <c r="H332" i="3"/>
  <c r="G332" i="3"/>
  <c r="K331" i="3"/>
  <c r="I331" i="3"/>
  <c r="H331" i="3"/>
  <c r="G331" i="3"/>
  <c r="R331" i="3" s="1"/>
  <c r="R330" i="3"/>
  <c r="K330" i="3"/>
  <c r="I330" i="3"/>
  <c r="H330" i="3"/>
  <c r="G330" i="3"/>
  <c r="K329" i="3"/>
  <c r="I329" i="3"/>
  <c r="H329" i="3"/>
  <c r="G329" i="3"/>
  <c r="R329" i="3" s="1"/>
  <c r="R328" i="3"/>
  <c r="K328" i="3"/>
  <c r="I328" i="3"/>
  <c r="H328" i="3"/>
  <c r="G328" i="3"/>
  <c r="K327" i="3"/>
  <c r="I327" i="3"/>
  <c r="H327" i="3"/>
  <c r="G327" i="3"/>
  <c r="R327" i="3" s="1"/>
  <c r="K326" i="3"/>
  <c r="I326" i="3"/>
  <c r="H326" i="3"/>
  <c r="G326" i="3"/>
  <c r="R326" i="3" s="1"/>
  <c r="K325" i="3"/>
  <c r="I325" i="3"/>
  <c r="H325" i="3"/>
  <c r="G325" i="3"/>
  <c r="R325" i="3" s="1"/>
  <c r="R324" i="3"/>
  <c r="K324" i="3"/>
  <c r="I324" i="3"/>
  <c r="H324" i="3"/>
  <c r="G324" i="3"/>
  <c r="K323" i="3"/>
  <c r="I323" i="3"/>
  <c r="H323" i="3"/>
  <c r="G323" i="3"/>
  <c r="R323" i="3" s="1"/>
  <c r="K322" i="3"/>
  <c r="I322" i="3"/>
  <c r="H322" i="3"/>
  <c r="G322" i="3"/>
  <c r="R321" i="3"/>
  <c r="K321" i="3"/>
  <c r="I321" i="3"/>
  <c r="H321" i="3"/>
  <c r="K320" i="3"/>
  <c r="M440" i="3" s="1"/>
  <c r="Q440" i="3" s="1"/>
  <c r="I320" i="3"/>
  <c r="H320" i="3"/>
  <c r="G320" i="3"/>
  <c r="K319" i="3"/>
  <c r="I319" i="3"/>
  <c r="H319" i="3"/>
  <c r="G319" i="3"/>
  <c r="K318" i="3"/>
  <c r="I318" i="3"/>
  <c r="H318" i="3"/>
  <c r="G318" i="3"/>
  <c r="R318" i="3" s="1"/>
  <c r="K317" i="3"/>
  <c r="I317" i="3"/>
  <c r="H317" i="3"/>
  <c r="G317" i="3"/>
  <c r="R317" i="3" s="1"/>
  <c r="K316" i="3"/>
  <c r="I316" i="3"/>
  <c r="H316" i="3"/>
  <c r="G316" i="3"/>
  <c r="R315" i="3" s="1"/>
  <c r="K315" i="3"/>
  <c r="I315" i="3"/>
  <c r="H315" i="3"/>
  <c r="G315" i="3"/>
  <c r="R314" i="3"/>
  <c r="K314" i="3"/>
  <c r="I314" i="3"/>
  <c r="H314" i="3"/>
  <c r="G314" i="3"/>
  <c r="K313" i="3"/>
  <c r="I313" i="3"/>
  <c r="H313" i="3"/>
  <c r="G313" i="3"/>
  <c r="R312" i="3" s="1"/>
  <c r="K312" i="3"/>
  <c r="I312" i="3"/>
  <c r="H312" i="3"/>
  <c r="G312" i="3"/>
  <c r="R311" i="3"/>
  <c r="K311" i="3"/>
  <c r="I311" i="3"/>
  <c r="H311" i="3"/>
  <c r="G311" i="3"/>
  <c r="R310" i="3"/>
  <c r="K310" i="3"/>
  <c r="I310" i="3"/>
  <c r="H310" i="3"/>
  <c r="G310" i="3"/>
  <c r="R309" i="3"/>
  <c r="K309" i="3"/>
  <c r="I309" i="3"/>
  <c r="H309" i="3"/>
  <c r="R308" i="3"/>
  <c r="K308" i="3"/>
  <c r="I308" i="3"/>
  <c r="H308" i="3"/>
  <c r="G308" i="3"/>
  <c r="R307" i="3"/>
  <c r="K307" i="3"/>
  <c r="I307" i="3"/>
  <c r="H307" i="3"/>
  <c r="G307" i="3"/>
  <c r="K306" i="3"/>
  <c r="I306" i="3"/>
  <c r="H306" i="3"/>
  <c r="G306" i="3"/>
  <c r="R305" i="3" s="1"/>
  <c r="K305" i="3"/>
  <c r="I305" i="3"/>
  <c r="H305" i="3"/>
  <c r="G305" i="3"/>
  <c r="R304" i="3"/>
  <c r="K304" i="3"/>
  <c r="I304" i="3"/>
  <c r="H304" i="3"/>
  <c r="G304" i="3"/>
  <c r="R303" i="3"/>
  <c r="K303" i="3"/>
  <c r="I303" i="3"/>
  <c r="H303" i="3"/>
  <c r="G303" i="3"/>
  <c r="K302" i="3"/>
  <c r="I302" i="3"/>
  <c r="H302" i="3"/>
  <c r="G302" i="3"/>
  <c r="R302" i="3" s="1"/>
  <c r="K301" i="3"/>
  <c r="I301" i="3"/>
  <c r="H301" i="3"/>
  <c r="G301" i="3"/>
  <c r="R300" i="3"/>
  <c r="K300" i="3"/>
  <c r="I300" i="3"/>
  <c r="H300" i="3"/>
  <c r="G300" i="3"/>
  <c r="R299" i="3"/>
  <c r="K299" i="3"/>
  <c r="I299" i="3"/>
  <c r="H299" i="3"/>
  <c r="G299" i="3"/>
  <c r="K298" i="3"/>
  <c r="I298" i="3"/>
  <c r="H298" i="3"/>
  <c r="G298" i="3"/>
  <c r="R297" i="3" s="1"/>
  <c r="K297" i="3"/>
  <c r="I297" i="3"/>
  <c r="H297" i="3"/>
  <c r="R296" i="3"/>
  <c r="K296" i="3"/>
  <c r="I296" i="3"/>
  <c r="H296" i="3"/>
  <c r="G296" i="3"/>
  <c r="K295" i="3"/>
  <c r="I295" i="3"/>
  <c r="H295" i="3"/>
  <c r="G295" i="3"/>
  <c r="R295" i="3" s="1"/>
  <c r="K294" i="3"/>
  <c r="I294" i="3"/>
  <c r="H294" i="3"/>
  <c r="G294" i="3"/>
  <c r="R293" i="3"/>
  <c r="K293" i="3"/>
  <c r="I293" i="3"/>
  <c r="H293" i="3"/>
  <c r="G293" i="3"/>
  <c r="R292" i="3"/>
  <c r="K292" i="3"/>
  <c r="I292" i="3"/>
  <c r="H292" i="3"/>
  <c r="G292" i="3"/>
  <c r="K291" i="3"/>
  <c r="I291" i="3"/>
  <c r="H291" i="3"/>
  <c r="G291" i="3"/>
  <c r="R290" i="3" s="1"/>
  <c r="K290" i="3"/>
  <c r="I290" i="3"/>
  <c r="H290" i="3"/>
  <c r="G290" i="3"/>
  <c r="R289" i="3"/>
  <c r="K289" i="3"/>
  <c r="I289" i="3"/>
  <c r="H289" i="3"/>
  <c r="G289" i="3"/>
  <c r="R288" i="3"/>
  <c r="K288" i="3"/>
  <c r="I288" i="3"/>
  <c r="H288" i="3"/>
  <c r="G288" i="3"/>
  <c r="K287" i="3"/>
  <c r="I287" i="3"/>
  <c r="H287" i="3"/>
  <c r="G287" i="3"/>
  <c r="R287" i="3" s="1"/>
  <c r="K286" i="3"/>
  <c r="I286" i="3"/>
  <c r="H286" i="3"/>
  <c r="G286" i="3"/>
  <c r="R285" i="3"/>
  <c r="K285" i="3"/>
  <c r="I285" i="3"/>
  <c r="H285" i="3"/>
  <c r="K284" i="3"/>
  <c r="I284" i="3"/>
  <c r="H284" i="3"/>
  <c r="G284" i="3"/>
  <c r="R283" i="3" s="1"/>
  <c r="K283" i="3"/>
  <c r="I283" i="3"/>
  <c r="H283" i="3"/>
  <c r="G283" i="3"/>
  <c r="R282" i="3"/>
  <c r="K282" i="3"/>
  <c r="I282" i="3"/>
  <c r="H282" i="3"/>
  <c r="G282" i="3"/>
  <c r="R281" i="3"/>
  <c r="K281" i="3"/>
  <c r="I281" i="3"/>
  <c r="H281" i="3"/>
  <c r="G281" i="3"/>
  <c r="K280" i="3"/>
  <c r="I280" i="3"/>
  <c r="H280" i="3"/>
  <c r="G280" i="3"/>
  <c r="R280" i="3" s="1"/>
  <c r="K279" i="3"/>
  <c r="I279" i="3"/>
  <c r="H279" i="3"/>
  <c r="G279" i="3"/>
  <c r="R279" i="3" s="1"/>
  <c r="R278" i="3"/>
  <c r="K278" i="3"/>
  <c r="I278" i="3"/>
  <c r="H278" i="3"/>
  <c r="G278" i="3"/>
  <c r="R277" i="3"/>
  <c r="K277" i="3"/>
  <c r="I277" i="3"/>
  <c r="H277" i="3"/>
  <c r="G277" i="3"/>
  <c r="K276" i="3"/>
  <c r="I276" i="3"/>
  <c r="H276" i="3"/>
  <c r="G276" i="3"/>
  <c r="R275" i="3" s="1"/>
  <c r="K275" i="3"/>
  <c r="I275" i="3"/>
  <c r="H275" i="3"/>
  <c r="G275" i="3"/>
  <c r="R274" i="3"/>
  <c r="K274" i="3"/>
  <c r="I274" i="3"/>
  <c r="H274" i="3"/>
  <c r="G274" i="3"/>
  <c r="R273" i="3"/>
  <c r="K273" i="3"/>
  <c r="I273" i="3"/>
  <c r="H273" i="3"/>
  <c r="K272" i="3"/>
  <c r="I272" i="3"/>
  <c r="H272" i="3"/>
  <c r="G272" i="3"/>
  <c r="R272" i="3" s="1"/>
  <c r="R271" i="3"/>
  <c r="K271" i="3"/>
  <c r="I271" i="3"/>
  <c r="H271" i="3"/>
  <c r="G271" i="3"/>
  <c r="R270" i="3"/>
  <c r="K270" i="3"/>
  <c r="I270" i="3"/>
  <c r="H270" i="3"/>
  <c r="G270" i="3"/>
  <c r="K269" i="3"/>
  <c r="I269" i="3"/>
  <c r="H269" i="3"/>
  <c r="G269" i="3"/>
  <c r="R268" i="3" s="1"/>
  <c r="K268" i="3"/>
  <c r="I268" i="3"/>
  <c r="H268" i="3"/>
  <c r="G268" i="3"/>
  <c r="R267" i="3"/>
  <c r="K267" i="3"/>
  <c r="I267" i="3"/>
  <c r="H267" i="3"/>
  <c r="G267" i="3"/>
  <c r="R266" i="3"/>
  <c r="K266" i="3"/>
  <c r="I266" i="3"/>
  <c r="H266" i="3"/>
  <c r="G266" i="3"/>
  <c r="K265" i="3"/>
  <c r="I265" i="3"/>
  <c r="H265" i="3"/>
  <c r="G265" i="3"/>
  <c r="R265" i="3" s="1"/>
  <c r="K264" i="3"/>
  <c r="I264" i="3"/>
  <c r="H264" i="3"/>
  <c r="G264" i="3"/>
  <c r="R263" i="3"/>
  <c r="M263" i="3"/>
  <c r="Q263" i="3" s="1"/>
  <c r="K263" i="3"/>
  <c r="I263" i="3"/>
  <c r="H263" i="3"/>
  <c r="G263" i="3"/>
  <c r="R262" i="3"/>
  <c r="K262" i="3"/>
  <c r="I262" i="3"/>
  <c r="H262" i="3"/>
  <c r="G262" i="3"/>
  <c r="R261" i="3" s="1"/>
  <c r="K261" i="3"/>
  <c r="I261" i="3"/>
  <c r="H261" i="3"/>
  <c r="R260" i="3"/>
  <c r="K260" i="3"/>
  <c r="I260" i="3"/>
  <c r="H260" i="3"/>
  <c r="G260" i="3"/>
  <c r="R259" i="3"/>
  <c r="K259" i="3"/>
  <c r="I259" i="3"/>
  <c r="H259" i="3"/>
  <c r="G259" i="3"/>
  <c r="K258" i="3"/>
  <c r="I258" i="3"/>
  <c r="H258" i="3"/>
  <c r="G258" i="3"/>
  <c r="R258" i="3" s="1"/>
  <c r="K257" i="3"/>
  <c r="I257" i="3"/>
  <c r="H257" i="3"/>
  <c r="G257" i="3"/>
  <c r="R256" i="3"/>
  <c r="K256" i="3"/>
  <c r="I256" i="3"/>
  <c r="H256" i="3"/>
  <c r="G256" i="3"/>
  <c r="R255" i="3"/>
  <c r="K255" i="3"/>
  <c r="I255" i="3"/>
  <c r="H255" i="3"/>
  <c r="G255" i="3"/>
  <c r="K254" i="3"/>
  <c r="I254" i="3"/>
  <c r="H254" i="3"/>
  <c r="G254" i="3"/>
  <c r="R253" i="3" s="1"/>
  <c r="K253" i="3"/>
  <c r="I253" i="3"/>
  <c r="H253" i="3"/>
  <c r="G253" i="3"/>
  <c r="R252" i="3"/>
  <c r="K252" i="3"/>
  <c r="I252" i="3"/>
  <c r="H252" i="3"/>
  <c r="G252" i="3"/>
  <c r="R251" i="3"/>
  <c r="K251" i="3"/>
  <c r="I251" i="3"/>
  <c r="H251" i="3"/>
  <c r="G251" i="3"/>
  <c r="K250" i="3"/>
  <c r="I250" i="3"/>
  <c r="H250" i="3"/>
  <c r="G250" i="3"/>
  <c r="K249" i="3"/>
  <c r="I249" i="3"/>
  <c r="H249" i="3"/>
  <c r="R248" i="3"/>
  <c r="K248" i="3"/>
  <c r="I248" i="3"/>
  <c r="H248" i="3"/>
  <c r="G248" i="3"/>
  <c r="K247" i="3"/>
  <c r="I247" i="3"/>
  <c r="H247" i="3"/>
  <c r="G247" i="3"/>
  <c r="R246" i="3" s="1"/>
  <c r="K246" i="3"/>
  <c r="M366" i="3" s="1"/>
  <c r="Q366" i="3" s="1"/>
  <c r="I246" i="3"/>
  <c r="H246" i="3"/>
  <c r="G246" i="3"/>
  <c r="R245" i="3"/>
  <c r="K245" i="3"/>
  <c r="I245" i="3"/>
  <c r="H245" i="3"/>
  <c r="G245" i="3"/>
  <c r="R244" i="3"/>
  <c r="K244" i="3"/>
  <c r="I244" i="3"/>
  <c r="H244" i="3"/>
  <c r="G244" i="3"/>
  <c r="K243" i="3"/>
  <c r="I243" i="3"/>
  <c r="H243" i="3"/>
  <c r="G243" i="3"/>
  <c r="R243" i="3" s="1"/>
  <c r="K242" i="3"/>
  <c r="I242" i="3"/>
  <c r="H242" i="3"/>
  <c r="G242" i="3"/>
  <c r="R242" i="3" s="1"/>
  <c r="R241" i="3"/>
  <c r="K241" i="3"/>
  <c r="I241" i="3"/>
  <c r="H241" i="3"/>
  <c r="G241" i="3"/>
  <c r="R240" i="3"/>
  <c r="K240" i="3"/>
  <c r="I240" i="3"/>
  <c r="H240" i="3"/>
  <c r="G240" i="3"/>
  <c r="K239" i="3"/>
  <c r="I239" i="3"/>
  <c r="H239" i="3"/>
  <c r="G239" i="3"/>
  <c r="R238" i="3" s="1"/>
  <c r="K238" i="3"/>
  <c r="I238" i="3"/>
  <c r="H238" i="3"/>
  <c r="G238" i="3"/>
  <c r="R237" i="3"/>
  <c r="K237" i="3"/>
  <c r="I237" i="3"/>
  <c r="H237" i="3"/>
  <c r="K236" i="3"/>
  <c r="I236" i="3"/>
  <c r="H236" i="3"/>
  <c r="G236" i="3"/>
  <c r="R236" i="3" s="1"/>
  <c r="K235" i="3"/>
  <c r="I235" i="3"/>
  <c r="H235" i="3"/>
  <c r="G235" i="3"/>
  <c r="R235" i="3" s="1"/>
  <c r="R234" i="3"/>
  <c r="K234" i="3"/>
  <c r="I234" i="3"/>
  <c r="H234" i="3"/>
  <c r="G234" i="3"/>
  <c r="R233" i="3"/>
  <c r="K233" i="3"/>
  <c r="I233" i="3"/>
  <c r="H233" i="3"/>
  <c r="G233" i="3"/>
  <c r="K232" i="3"/>
  <c r="M315" i="3" s="1"/>
  <c r="Q315" i="3" s="1"/>
  <c r="I232" i="3"/>
  <c r="H232" i="3"/>
  <c r="G232" i="3"/>
  <c r="R231" i="3" s="1"/>
  <c r="K231" i="3"/>
  <c r="I231" i="3"/>
  <c r="H231" i="3"/>
  <c r="G231" i="3"/>
  <c r="R230" i="3"/>
  <c r="K230" i="3"/>
  <c r="I230" i="3"/>
  <c r="H230" i="3"/>
  <c r="G230" i="3"/>
  <c r="R229" i="3"/>
  <c r="K229" i="3"/>
  <c r="I229" i="3"/>
  <c r="H229" i="3"/>
  <c r="G229" i="3"/>
  <c r="K228" i="3"/>
  <c r="I228" i="3"/>
  <c r="H228" i="3"/>
  <c r="G228" i="3"/>
  <c r="R228" i="3" s="1"/>
  <c r="K227" i="3"/>
  <c r="I227" i="3"/>
  <c r="H227" i="3"/>
  <c r="G227" i="3"/>
  <c r="R227" i="3" s="1"/>
  <c r="R226" i="3"/>
  <c r="K226" i="3"/>
  <c r="I226" i="3"/>
  <c r="H226" i="3"/>
  <c r="G226" i="3"/>
  <c r="R225" i="3"/>
  <c r="K225" i="3"/>
  <c r="I225" i="3"/>
  <c r="H225" i="3"/>
  <c r="R224" i="3"/>
  <c r="K224" i="3"/>
  <c r="I224" i="3"/>
  <c r="H224" i="3"/>
  <c r="G224" i="3"/>
  <c r="R223" i="3"/>
  <c r="K223" i="3"/>
  <c r="I223" i="3"/>
  <c r="H223" i="3"/>
  <c r="G223" i="3"/>
  <c r="R222" i="3"/>
  <c r="K222" i="3"/>
  <c r="I222" i="3"/>
  <c r="H222" i="3"/>
  <c r="G222" i="3"/>
  <c r="K221" i="3"/>
  <c r="I221" i="3"/>
  <c r="H221" i="3"/>
  <c r="G221" i="3"/>
  <c r="R221" i="3" s="1"/>
  <c r="K220" i="3"/>
  <c r="I220" i="3"/>
  <c r="H220" i="3"/>
  <c r="G220" i="3"/>
  <c r="R220" i="3" s="1"/>
  <c r="R219" i="3"/>
  <c r="K219" i="3"/>
  <c r="I219" i="3"/>
  <c r="H219" i="3"/>
  <c r="G219" i="3"/>
  <c r="R218" i="3"/>
  <c r="K218" i="3"/>
  <c r="I218" i="3"/>
  <c r="H218" i="3"/>
  <c r="G218" i="3"/>
  <c r="K217" i="3"/>
  <c r="I217" i="3"/>
  <c r="H217" i="3"/>
  <c r="G217" i="3"/>
  <c r="R216" i="3" s="1"/>
  <c r="K216" i="3"/>
  <c r="I216" i="3"/>
  <c r="H216" i="3"/>
  <c r="G216" i="3"/>
  <c r="R215" i="3"/>
  <c r="K215" i="3"/>
  <c r="I215" i="3"/>
  <c r="H215" i="3"/>
  <c r="G215" i="3"/>
  <c r="R214" i="3"/>
  <c r="K214" i="3"/>
  <c r="I214" i="3"/>
  <c r="H214" i="3"/>
  <c r="G214" i="3"/>
  <c r="R213" i="3"/>
  <c r="K213" i="3"/>
  <c r="I213" i="3"/>
  <c r="H213" i="3"/>
  <c r="R212" i="3"/>
  <c r="K212" i="3"/>
  <c r="I212" i="3"/>
  <c r="H212" i="3"/>
  <c r="G212" i="3"/>
  <c r="R211" i="3"/>
  <c r="K211" i="3"/>
  <c r="I211" i="3"/>
  <c r="H211" i="3"/>
  <c r="G211" i="3"/>
  <c r="K210" i="3"/>
  <c r="I210" i="3"/>
  <c r="H210" i="3"/>
  <c r="G210" i="3"/>
  <c r="K209" i="3"/>
  <c r="I209" i="3"/>
  <c r="H209" i="3"/>
  <c r="G209" i="3"/>
  <c r="R208" i="3"/>
  <c r="K208" i="3"/>
  <c r="I208" i="3"/>
  <c r="H208" i="3"/>
  <c r="G208" i="3"/>
  <c r="R207" i="3"/>
  <c r="K207" i="3"/>
  <c r="I207" i="3"/>
  <c r="H207" i="3"/>
  <c r="G207" i="3"/>
  <c r="K206" i="3"/>
  <c r="I206" i="3"/>
  <c r="H206" i="3"/>
  <c r="G206" i="3"/>
  <c r="R206" i="3" s="1"/>
  <c r="K205" i="3"/>
  <c r="I205" i="3"/>
  <c r="H205" i="3"/>
  <c r="G205" i="3"/>
  <c r="R205" i="3" s="1"/>
  <c r="R204" i="3"/>
  <c r="K204" i="3"/>
  <c r="I204" i="3"/>
  <c r="H204" i="3"/>
  <c r="M204" i="3" s="1"/>
  <c r="Q204" i="3" s="1"/>
  <c r="G204" i="3"/>
  <c r="R203" i="3"/>
  <c r="K203" i="3"/>
  <c r="I203" i="3"/>
  <c r="H203" i="3"/>
  <c r="G203" i="3"/>
  <c r="K202" i="3"/>
  <c r="I202" i="3"/>
  <c r="H202" i="3"/>
  <c r="G202" i="3"/>
  <c r="K201" i="3"/>
  <c r="I201" i="3"/>
  <c r="H201" i="3"/>
  <c r="R200" i="3"/>
  <c r="K200" i="3"/>
  <c r="I200" i="3"/>
  <c r="H200" i="3"/>
  <c r="G200" i="3"/>
  <c r="K199" i="3"/>
  <c r="I199" i="3"/>
  <c r="H199" i="3"/>
  <c r="G199" i="3"/>
  <c r="R199" i="3" s="1"/>
  <c r="K198" i="3"/>
  <c r="I198" i="3"/>
  <c r="H198" i="3"/>
  <c r="G198" i="3"/>
  <c r="R198" i="3" s="1"/>
  <c r="R197" i="3"/>
  <c r="K197" i="3"/>
  <c r="I197" i="3"/>
  <c r="H197" i="3"/>
  <c r="M197" i="3" s="1"/>
  <c r="Q197" i="3" s="1"/>
  <c r="G197" i="3"/>
  <c r="K196" i="3"/>
  <c r="I196" i="3"/>
  <c r="H196" i="3"/>
  <c r="G196" i="3"/>
  <c r="R196" i="3" s="1"/>
  <c r="K195" i="3"/>
  <c r="I195" i="3"/>
  <c r="H195" i="3"/>
  <c r="G195" i="3"/>
  <c r="K194" i="3"/>
  <c r="I194" i="3"/>
  <c r="H194" i="3"/>
  <c r="G194" i="3"/>
  <c r="R194" i="3" s="1"/>
  <c r="R193" i="3"/>
  <c r="K193" i="3"/>
  <c r="I193" i="3"/>
  <c r="H193" i="3"/>
  <c r="G193" i="3"/>
  <c r="R192" i="3"/>
  <c r="K192" i="3"/>
  <c r="I192" i="3"/>
  <c r="H192" i="3"/>
  <c r="G192" i="3"/>
  <c r="K191" i="3"/>
  <c r="I191" i="3"/>
  <c r="H191" i="3"/>
  <c r="G191" i="3"/>
  <c r="K190" i="3"/>
  <c r="I190" i="3"/>
  <c r="H190" i="3"/>
  <c r="G190" i="3"/>
  <c r="R189" i="3"/>
  <c r="K189" i="3"/>
  <c r="I189" i="3"/>
  <c r="H189" i="3"/>
  <c r="M189" i="3" s="1"/>
  <c r="Q189" i="3" s="1"/>
  <c r="K188" i="3"/>
  <c r="I188" i="3"/>
  <c r="H188" i="3"/>
  <c r="G188" i="3"/>
  <c r="R188" i="3" s="1"/>
  <c r="K187" i="3"/>
  <c r="I187" i="3"/>
  <c r="H187" i="3"/>
  <c r="G187" i="3"/>
  <c r="R187" i="3" s="1"/>
  <c r="R186" i="3"/>
  <c r="K186" i="3"/>
  <c r="I186" i="3"/>
  <c r="H186" i="3"/>
  <c r="G186" i="3"/>
  <c r="R185" i="3"/>
  <c r="K185" i="3"/>
  <c r="I185" i="3"/>
  <c r="H185" i="3"/>
  <c r="G185" i="3"/>
  <c r="K184" i="3"/>
  <c r="M300" i="3" s="1"/>
  <c r="Q300" i="3" s="1"/>
  <c r="I184" i="3"/>
  <c r="H184" i="3"/>
  <c r="G184" i="3"/>
  <c r="K183" i="3"/>
  <c r="I183" i="3"/>
  <c r="H183" i="3"/>
  <c r="G183" i="3"/>
  <c r="K182" i="3"/>
  <c r="I182" i="3"/>
  <c r="H182" i="3"/>
  <c r="M182" i="3" s="1"/>
  <c r="Q182" i="3" s="1"/>
  <c r="G182" i="3"/>
  <c r="R182" i="3" s="1"/>
  <c r="K181" i="3"/>
  <c r="I181" i="3"/>
  <c r="H181" i="3"/>
  <c r="G181" i="3"/>
  <c r="R181" i="3" s="1"/>
  <c r="K180" i="3"/>
  <c r="I180" i="3"/>
  <c r="H180" i="3"/>
  <c r="G180" i="3"/>
  <c r="R180" i="3" s="1"/>
  <c r="K179" i="3"/>
  <c r="I179" i="3"/>
  <c r="H179" i="3"/>
  <c r="G179" i="3"/>
  <c r="R179" i="3" s="1"/>
  <c r="R178" i="3"/>
  <c r="K178" i="3"/>
  <c r="I178" i="3"/>
  <c r="H178" i="3"/>
  <c r="G178" i="3"/>
  <c r="R177" i="3"/>
  <c r="K177" i="3"/>
  <c r="I177" i="3"/>
  <c r="H177" i="3"/>
  <c r="K176" i="3"/>
  <c r="I176" i="3"/>
  <c r="H176" i="3"/>
  <c r="G176" i="3"/>
  <c r="R176" i="3" s="1"/>
  <c r="R175" i="3"/>
  <c r="K175" i="3"/>
  <c r="I175" i="3"/>
  <c r="H175" i="3"/>
  <c r="G175" i="3"/>
  <c r="K174" i="3"/>
  <c r="I174" i="3"/>
  <c r="H174" i="3"/>
  <c r="M174" i="3" s="1"/>
  <c r="Q174" i="3" s="1"/>
  <c r="G174" i="3"/>
  <c r="R174" i="3" s="1"/>
  <c r="K173" i="3"/>
  <c r="I173" i="3"/>
  <c r="H173" i="3"/>
  <c r="G173" i="3"/>
  <c r="K172" i="3"/>
  <c r="I172" i="3"/>
  <c r="H172" i="3"/>
  <c r="G172" i="3"/>
  <c r="R172" i="3" s="1"/>
  <c r="R171" i="3"/>
  <c r="K171" i="3"/>
  <c r="I171" i="3"/>
  <c r="H171" i="3"/>
  <c r="G171" i="3"/>
  <c r="R170" i="3"/>
  <c r="K170" i="3"/>
  <c r="I170" i="3"/>
  <c r="H170" i="3"/>
  <c r="G170" i="3"/>
  <c r="K169" i="3"/>
  <c r="I169" i="3"/>
  <c r="H169" i="3"/>
  <c r="G169" i="3"/>
  <c r="R169" i="3" s="1"/>
  <c r="K168" i="3"/>
  <c r="I168" i="3"/>
  <c r="H168" i="3"/>
  <c r="G168" i="3"/>
  <c r="R168" i="3" s="1"/>
  <c r="R167" i="3"/>
  <c r="K167" i="3"/>
  <c r="I167" i="3"/>
  <c r="H167" i="3"/>
  <c r="G167" i="3"/>
  <c r="K166" i="3"/>
  <c r="I166" i="3"/>
  <c r="H166" i="3"/>
  <c r="M166" i="3" s="1"/>
  <c r="Q166" i="3" s="1"/>
  <c r="G166" i="3"/>
  <c r="R165" i="3" s="1"/>
  <c r="K165" i="3"/>
  <c r="M285" i="3" s="1"/>
  <c r="Q285" i="3" s="1"/>
  <c r="I165" i="3"/>
  <c r="H165" i="3"/>
  <c r="R164" i="3"/>
  <c r="K164" i="3"/>
  <c r="I164" i="3"/>
  <c r="H164" i="3"/>
  <c r="G164" i="3"/>
  <c r="R163" i="3"/>
  <c r="K163" i="3"/>
  <c r="I163" i="3"/>
  <c r="H163" i="3"/>
  <c r="G163" i="3"/>
  <c r="R162" i="3"/>
  <c r="K162" i="3"/>
  <c r="I162" i="3"/>
  <c r="H162" i="3"/>
  <c r="G162" i="3"/>
  <c r="R161" i="3"/>
  <c r="K161" i="3"/>
  <c r="I161" i="3"/>
  <c r="H161" i="3"/>
  <c r="G161" i="3"/>
  <c r="K160" i="3"/>
  <c r="I160" i="3"/>
  <c r="H160" i="3"/>
  <c r="M160" i="3" s="1"/>
  <c r="Q160" i="3" s="1"/>
  <c r="G160" i="3"/>
  <c r="R160" i="3" s="1"/>
  <c r="K159" i="3"/>
  <c r="I159" i="3"/>
  <c r="H159" i="3"/>
  <c r="M159" i="3" s="1"/>
  <c r="Q159" i="3" s="1"/>
  <c r="G159" i="3"/>
  <c r="R159" i="3" s="1"/>
  <c r="K158" i="3"/>
  <c r="M278" i="3" s="1"/>
  <c r="Q278" i="3" s="1"/>
  <c r="I158" i="3"/>
  <c r="H158" i="3"/>
  <c r="G158" i="3"/>
  <c r="R158" i="3" s="1"/>
  <c r="K157" i="3"/>
  <c r="I157" i="3"/>
  <c r="H157" i="3"/>
  <c r="G157" i="3"/>
  <c r="R157" i="3" s="1"/>
  <c r="R156" i="3"/>
  <c r="K156" i="3"/>
  <c r="I156" i="3"/>
  <c r="H156" i="3"/>
  <c r="G156" i="3"/>
  <c r="R155" i="3"/>
  <c r="K155" i="3"/>
  <c r="I155" i="3"/>
  <c r="H155" i="3"/>
  <c r="G155" i="3"/>
  <c r="R154" i="3"/>
  <c r="K154" i="3"/>
  <c r="I154" i="3"/>
  <c r="H154" i="3"/>
  <c r="G154" i="3"/>
  <c r="R153" i="3"/>
  <c r="K153" i="3"/>
  <c r="I153" i="3"/>
  <c r="H153" i="3"/>
  <c r="K152" i="3"/>
  <c r="I152" i="3"/>
  <c r="H152" i="3"/>
  <c r="M152" i="3" s="1"/>
  <c r="Q152" i="3" s="1"/>
  <c r="G152" i="3"/>
  <c r="R152" i="3" s="1"/>
  <c r="K151" i="3"/>
  <c r="I151" i="3"/>
  <c r="H151" i="3"/>
  <c r="G151" i="3"/>
  <c r="K150" i="3"/>
  <c r="I150" i="3"/>
  <c r="H150" i="3"/>
  <c r="G150" i="3"/>
  <c r="R150" i="3" s="1"/>
  <c r="R149" i="3"/>
  <c r="K149" i="3"/>
  <c r="I149" i="3"/>
  <c r="H149" i="3"/>
  <c r="G149" i="3"/>
  <c r="R148" i="3"/>
  <c r="K148" i="3"/>
  <c r="I148" i="3"/>
  <c r="H148" i="3"/>
  <c r="G148" i="3"/>
  <c r="K147" i="3"/>
  <c r="I147" i="3"/>
  <c r="H147" i="3"/>
  <c r="G147" i="3"/>
  <c r="R147" i="3" s="1"/>
  <c r="K146" i="3"/>
  <c r="I146" i="3"/>
  <c r="H146" i="3"/>
  <c r="G146" i="3"/>
  <c r="R146" i="3" s="1"/>
  <c r="R145" i="3"/>
  <c r="K145" i="3"/>
  <c r="I145" i="3"/>
  <c r="H145" i="3"/>
  <c r="G145" i="3"/>
  <c r="K144" i="3"/>
  <c r="I144" i="3"/>
  <c r="H144" i="3"/>
  <c r="M144" i="3" s="1"/>
  <c r="Q144" i="3" s="1"/>
  <c r="G144" i="3"/>
  <c r="R144" i="3" s="1"/>
  <c r="K143" i="3"/>
  <c r="I143" i="3"/>
  <c r="H143" i="3"/>
  <c r="G143" i="3"/>
  <c r="K142" i="3"/>
  <c r="I142" i="3"/>
  <c r="H142" i="3"/>
  <c r="G142" i="3"/>
  <c r="R142" i="3" s="1"/>
  <c r="R141" i="3"/>
  <c r="K141" i="3"/>
  <c r="I141" i="3"/>
  <c r="H141" i="3"/>
  <c r="R140" i="3"/>
  <c r="K140" i="3"/>
  <c r="I140" i="3"/>
  <c r="H140" i="3"/>
  <c r="G140" i="3"/>
  <c r="R139" i="3"/>
  <c r="K139" i="3"/>
  <c r="I139" i="3"/>
  <c r="H139" i="3"/>
  <c r="G139" i="3"/>
  <c r="R138" i="3"/>
  <c r="K138" i="3"/>
  <c r="I138" i="3"/>
  <c r="H138" i="3"/>
  <c r="M138" i="3" s="1"/>
  <c r="Q138" i="3" s="1"/>
  <c r="G138" i="3"/>
  <c r="K137" i="3"/>
  <c r="I137" i="3"/>
  <c r="H137" i="3"/>
  <c r="G137" i="3"/>
  <c r="R137" i="3" s="1"/>
  <c r="K136" i="3"/>
  <c r="I136" i="3"/>
  <c r="H136" i="3"/>
  <c r="G136" i="3"/>
  <c r="R136" i="3" s="1"/>
  <c r="K135" i="3"/>
  <c r="I135" i="3"/>
  <c r="H135" i="3"/>
  <c r="G135" i="3"/>
  <c r="R134" i="3"/>
  <c r="K134" i="3"/>
  <c r="I134" i="3"/>
  <c r="H134" i="3"/>
  <c r="G134" i="3"/>
  <c r="K133" i="3"/>
  <c r="I133" i="3"/>
  <c r="H133" i="3"/>
  <c r="G133" i="3"/>
  <c r="R133" i="3" s="1"/>
  <c r="R132" i="3"/>
  <c r="K132" i="3"/>
  <c r="I132" i="3"/>
  <c r="H132" i="3"/>
  <c r="G132" i="3"/>
  <c r="K131" i="3"/>
  <c r="I131" i="3"/>
  <c r="H131" i="3"/>
  <c r="M131" i="3" s="1"/>
  <c r="Q131" i="3" s="1"/>
  <c r="G131" i="3"/>
  <c r="R131" i="3" s="1"/>
  <c r="K130" i="3"/>
  <c r="I130" i="3"/>
  <c r="H130" i="3"/>
  <c r="G130" i="3"/>
  <c r="R130" i="3" s="1"/>
  <c r="K129" i="3"/>
  <c r="I129" i="3"/>
  <c r="H129" i="3"/>
  <c r="M129" i="3" s="1"/>
  <c r="Q129" i="3" s="1"/>
  <c r="K128" i="3"/>
  <c r="I128" i="3"/>
  <c r="H128" i="3"/>
  <c r="G128" i="3"/>
  <c r="R128" i="3" s="1"/>
  <c r="R127" i="3"/>
  <c r="K127" i="3"/>
  <c r="M247" i="3" s="1"/>
  <c r="Q247" i="3" s="1"/>
  <c r="I127" i="3"/>
  <c r="H127" i="3"/>
  <c r="G127" i="3"/>
  <c r="K126" i="3"/>
  <c r="I126" i="3"/>
  <c r="H126" i="3"/>
  <c r="G126" i="3"/>
  <c r="R126" i="3" s="1"/>
  <c r="K125" i="3"/>
  <c r="I125" i="3"/>
  <c r="H125" i="3"/>
  <c r="G125" i="3"/>
  <c r="R125" i="3" s="1"/>
  <c r="K124" i="3"/>
  <c r="I124" i="3"/>
  <c r="H124" i="3"/>
  <c r="G124" i="3"/>
  <c r="K123" i="3"/>
  <c r="I123" i="3"/>
  <c r="H123" i="3"/>
  <c r="G123" i="3"/>
  <c r="R123" i="3" s="1"/>
  <c r="K122" i="3"/>
  <c r="I122" i="3"/>
  <c r="H122" i="3"/>
  <c r="G122" i="3"/>
  <c r="R121" i="3" s="1"/>
  <c r="K121" i="3"/>
  <c r="M241" i="3" s="1"/>
  <c r="Q241" i="3" s="1"/>
  <c r="I121" i="3"/>
  <c r="H121" i="3"/>
  <c r="G121" i="3"/>
  <c r="K120" i="3"/>
  <c r="I120" i="3"/>
  <c r="H120" i="3"/>
  <c r="G120" i="3"/>
  <c r="R120" i="3" s="1"/>
  <c r="K119" i="3"/>
  <c r="I119" i="3"/>
  <c r="H119" i="3"/>
  <c r="G119" i="3"/>
  <c r="R119" i="3" s="1"/>
  <c r="K118" i="3"/>
  <c r="I118" i="3"/>
  <c r="H118" i="3"/>
  <c r="G118" i="3"/>
  <c r="R118" i="3" s="1"/>
  <c r="K117" i="3"/>
  <c r="I117" i="3"/>
  <c r="H117" i="3"/>
  <c r="R116" i="3"/>
  <c r="K116" i="3"/>
  <c r="I116" i="3"/>
  <c r="H116" i="3"/>
  <c r="G116" i="3"/>
  <c r="K115" i="3"/>
  <c r="I115" i="3"/>
  <c r="H115" i="3"/>
  <c r="G115" i="3"/>
  <c r="R114" i="3" s="1"/>
  <c r="K114" i="3"/>
  <c r="I114" i="3"/>
  <c r="H114" i="3"/>
  <c r="G114" i="3"/>
  <c r="K113" i="3"/>
  <c r="I113" i="3"/>
  <c r="H113" i="3"/>
  <c r="G113" i="3"/>
  <c r="R112" i="3" s="1"/>
  <c r="K112" i="3"/>
  <c r="M232" i="3" s="1"/>
  <c r="Q232" i="3" s="1"/>
  <c r="I112" i="3"/>
  <c r="H112" i="3"/>
  <c r="G112" i="3"/>
  <c r="K111" i="3"/>
  <c r="I111" i="3"/>
  <c r="H111" i="3"/>
  <c r="G111" i="3"/>
  <c r="R110" i="3" s="1"/>
  <c r="K110" i="3"/>
  <c r="M230" i="3" s="1"/>
  <c r="Q230" i="3" s="1"/>
  <c r="I110" i="3"/>
  <c r="H110" i="3"/>
  <c r="G110" i="3"/>
  <c r="K109" i="3"/>
  <c r="I109" i="3"/>
  <c r="H109" i="3"/>
  <c r="G109" i="3"/>
  <c r="R108" i="3" s="1"/>
  <c r="K108" i="3"/>
  <c r="I108" i="3"/>
  <c r="H108" i="3"/>
  <c r="G108" i="3"/>
  <c r="K107" i="3"/>
  <c r="I107" i="3"/>
  <c r="H107" i="3"/>
  <c r="G107" i="3"/>
  <c r="R106" i="3" s="1"/>
  <c r="K106" i="3"/>
  <c r="I106" i="3"/>
  <c r="H106" i="3"/>
  <c r="G106" i="3"/>
  <c r="R105" i="3" s="1"/>
  <c r="K105" i="3"/>
  <c r="I105" i="3"/>
  <c r="H105" i="3"/>
  <c r="R104" i="3"/>
  <c r="K104" i="3"/>
  <c r="I104" i="3"/>
  <c r="H104" i="3"/>
  <c r="G104" i="3"/>
  <c r="K103" i="3"/>
  <c r="I103" i="3"/>
  <c r="H103" i="3"/>
  <c r="G103" i="3"/>
  <c r="R103" i="3" s="1"/>
  <c r="R102" i="3"/>
  <c r="K102" i="3"/>
  <c r="I102" i="3"/>
  <c r="H102" i="3"/>
  <c r="G102" i="3"/>
  <c r="K101" i="3"/>
  <c r="I101" i="3"/>
  <c r="H101" i="3"/>
  <c r="G101" i="3"/>
  <c r="R101" i="3" s="1"/>
  <c r="R100" i="3"/>
  <c r="K100" i="3"/>
  <c r="I100" i="3"/>
  <c r="H100" i="3"/>
  <c r="G100" i="3"/>
  <c r="K99" i="3"/>
  <c r="M219" i="3" s="1"/>
  <c r="Q219" i="3" s="1"/>
  <c r="I99" i="3"/>
  <c r="H99" i="3"/>
  <c r="G99" i="3"/>
  <c r="R99" i="3" s="1"/>
  <c r="R98" i="3"/>
  <c r="K98" i="3"/>
  <c r="I98" i="3"/>
  <c r="H98" i="3"/>
  <c r="G98" i="3"/>
  <c r="K97" i="3"/>
  <c r="I97" i="3"/>
  <c r="H97" i="3"/>
  <c r="G97" i="3"/>
  <c r="R97" i="3" s="1"/>
  <c r="R96" i="3"/>
  <c r="K96" i="3"/>
  <c r="I96" i="3"/>
  <c r="H96" i="3"/>
  <c r="G96" i="3"/>
  <c r="K95" i="3"/>
  <c r="I95" i="3"/>
  <c r="H95" i="3"/>
  <c r="G95" i="3"/>
  <c r="R95" i="3" s="1"/>
  <c r="R94" i="3"/>
  <c r="K94" i="3"/>
  <c r="I94" i="3"/>
  <c r="H94" i="3"/>
  <c r="G94" i="3"/>
  <c r="R93" i="3"/>
  <c r="K93" i="3"/>
  <c r="I93" i="3"/>
  <c r="H93" i="3"/>
  <c r="R92" i="3"/>
  <c r="K92" i="3"/>
  <c r="I92" i="3"/>
  <c r="H92" i="3"/>
  <c r="G92" i="3"/>
  <c r="R91" i="3"/>
  <c r="K91" i="3"/>
  <c r="I91" i="3"/>
  <c r="H91" i="3"/>
  <c r="G91" i="3"/>
  <c r="R90" i="3" s="1"/>
  <c r="K90" i="3"/>
  <c r="I90" i="3"/>
  <c r="H90" i="3"/>
  <c r="G90" i="3"/>
  <c r="R89" i="3"/>
  <c r="K89" i="3"/>
  <c r="I89" i="3"/>
  <c r="H89" i="3"/>
  <c r="G89" i="3"/>
  <c r="R88" i="3" s="1"/>
  <c r="K88" i="3"/>
  <c r="I88" i="3"/>
  <c r="H88" i="3"/>
  <c r="G88" i="3"/>
  <c r="R87" i="3"/>
  <c r="K87" i="3"/>
  <c r="I87" i="3"/>
  <c r="H87" i="3"/>
  <c r="G87" i="3"/>
  <c r="R86" i="3" s="1"/>
  <c r="K86" i="3"/>
  <c r="I86" i="3"/>
  <c r="H86" i="3"/>
  <c r="G86" i="3"/>
  <c r="R85" i="3"/>
  <c r="K85" i="3"/>
  <c r="I85" i="3"/>
  <c r="H85" i="3"/>
  <c r="G85" i="3"/>
  <c r="R84" i="3" s="1"/>
  <c r="K84" i="3"/>
  <c r="I84" i="3"/>
  <c r="H84" i="3"/>
  <c r="G84" i="3"/>
  <c r="R83" i="3"/>
  <c r="K83" i="3"/>
  <c r="I83" i="3"/>
  <c r="H83" i="3"/>
  <c r="G83" i="3"/>
  <c r="R82" i="3" s="1"/>
  <c r="K82" i="3"/>
  <c r="I82" i="3"/>
  <c r="H82" i="3"/>
  <c r="G82" i="3"/>
  <c r="R81" i="3"/>
  <c r="K81" i="3"/>
  <c r="M201" i="3" s="1"/>
  <c r="Q201" i="3" s="1"/>
  <c r="I81" i="3"/>
  <c r="H81" i="3"/>
  <c r="K80" i="3"/>
  <c r="I80" i="3"/>
  <c r="H80" i="3"/>
  <c r="G80" i="3"/>
  <c r="R80" i="3" s="1"/>
  <c r="K79" i="3"/>
  <c r="I79" i="3"/>
  <c r="H79" i="3"/>
  <c r="G79" i="3"/>
  <c r="R79" i="3" s="1"/>
  <c r="K78" i="3"/>
  <c r="I78" i="3"/>
  <c r="H78" i="3"/>
  <c r="G78" i="3"/>
  <c r="R78" i="3" s="1"/>
  <c r="K77" i="3"/>
  <c r="I77" i="3"/>
  <c r="H77" i="3"/>
  <c r="G77" i="3"/>
  <c r="R77" i="3" s="1"/>
  <c r="K76" i="3"/>
  <c r="I76" i="3"/>
  <c r="H76" i="3"/>
  <c r="G76" i="3"/>
  <c r="R76" i="3" s="1"/>
  <c r="K75" i="3"/>
  <c r="I75" i="3"/>
  <c r="H75" i="3"/>
  <c r="G75" i="3"/>
  <c r="R75" i="3" s="1"/>
  <c r="K74" i="3"/>
  <c r="I74" i="3"/>
  <c r="H74" i="3"/>
  <c r="G74" i="3"/>
  <c r="R74" i="3" s="1"/>
  <c r="K73" i="3"/>
  <c r="M193" i="3" s="1"/>
  <c r="Q193" i="3" s="1"/>
  <c r="I73" i="3"/>
  <c r="H73" i="3"/>
  <c r="G73" i="3"/>
  <c r="R73" i="3" s="1"/>
  <c r="K72" i="3"/>
  <c r="I72" i="3"/>
  <c r="H72" i="3"/>
  <c r="G72" i="3"/>
  <c r="R72" i="3" s="1"/>
  <c r="K71" i="3"/>
  <c r="I71" i="3"/>
  <c r="H71" i="3"/>
  <c r="G71" i="3"/>
  <c r="R71" i="3" s="1"/>
  <c r="K70" i="3"/>
  <c r="I70" i="3"/>
  <c r="H70" i="3"/>
  <c r="G70" i="3"/>
  <c r="R70" i="3" s="1"/>
  <c r="R69" i="3"/>
  <c r="K69" i="3"/>
  <c r="I69" i="3"/>
  <c r="H69" i="3"/>
  <c r="K68" i="3"/>
  <c r="I68" i="3"/>
  <c r="H68" i="3"/>
  <c r="G68" i="3"/>
  <c r="R67" i="3" s="1"/>
  <c r="K67" i="3"/>
  <c r="I67" i="3"/>
  <c r="H67" i="3"/>
  <c r="G67" i="3"/>
  <c r="K66" i="3"/>
  <c r="M186" i="3" s="1"/>
  <c r="Q186" i="3" s="1"/>
  <c r="I66" i="3"/>
  <c r="H66" i="3"/>
  <c r="G66" i="3"/>
  <c r="R65" i="3" s="1"/>
  <c r="K65" i="3"/>
  <c r="I65" i="3"/>
  <c r="H65" i="3"/>
  <c r="G65" i="3"/>
  <c r="K64" i="3"/>
  <c r="I64" i="3"/>
  <c r="H64" i="3"/>
  <c r="G64" i="3"/>
  <c r="R63" i="3" s="1"/>
  <c r="K63" i="3"/>
  <c r="I63" i="3"/>
  <c r="H63" i="3"/>
  <c r="G63" i="3"/>
  <c r="K62" i="3"/>
  <c r="I62" i="3"/>
  <c r="H62" i="3"/>
  <c r="G62" i="3"/>
  <c r="R61" i="3" s="1"/>
  <c r="K61" i="3"/>
  <c r="I61" i="3"/>
  <c r="H61" i="3"/>
  <c r="G61" i="3"/>
  <c r="K60" i="3"/>
  <c r="M180" i="3" s="1"/>
  <c r="Q180" i="3" s="1"/>
  <c r="I60" i="3"/>
  <c r="H60" i="3"/>
  <c r="G60" i="3"/>
  <c r="R59" i="3" s="1"/>
  <c r="K59" i="3"/>
  <c r="I59" i="3"/>
  <c r="H59" i="3"/>
  <c r="G59" i="3"/>
  <c r="K58" i="3"/>
  <c r="M178" i="3" s="1"/>
  <c r="Q178" i="3" s="1"/>
  <c r="I58" i="3"/>
  <c r="H58" i="3"/>
  <c r="G58" i="3"/>
  <c r="R57" i="3" s="1"/>
  <c r="K57" i="3"/>
  <c r="I57" i="3"/>
  <c r="H57" i="3"/>
  <c r="K56" i="3"/>
  <c r="I56" i="3"/>
  <c r="H56" i="3"/>
  <c r="G56" i="3"/>
  <c r="R56" i="3" s="1"/>
  <c r="R55" i="3"/>
  <c r="K55" i="3"/>
  <c r="M175" i="3" s="1"/>
  <c r="Q175" i="3" s="1"/>
  <c r="I55" i="3"/>
  <c r="H55" i="3"/>
  <c r="G55" i="3"/>
  <c r="K54" i="3"/>
  <c r="I54" i="3"/>
  <c r="H54" i="3"/>
  <c r="G54" i="3"/>
  <c r="R54" i="3" s="1"/>
  <c r="R53" i="3"/>
  <c r="K53" i="3"/>
  <c r="M173" i="3" s="1"/>
  <c r="Q173" i="3" s="1"/>
  <c r="I53" i="3"/>
  <c r="H53" i="3"/>
  <c r="G53" i="3"/>
  <c r="K52" i="3"/>
  <c r="I52" i="3"/>
  <c r="H52" i="3"/>
  <c r="G52" i="3"/>
  <c r="R52" i="3" s="1"/>
  <c r="R51" i="3"/>
  <c r="K51" i="3"/>
  <c r="M171" i="3" s="1"/>
  <c r="Q171" i="3" s="1"/>
  <c r="I51" i="3"/>
  <c r="H51" i="3"/>
  <c r="G51" i="3"/>
  <c r="K50" i="3"/>
  <c r="I50" i="3"/>
  <c r="H50" i="3"/>
  <c r="G50" i="3"/>
  <c r="R50" i="3" s="1"/>
  <c r="R49" i="3"/>
  <c r="K49" i="3"/>
  <c r="I49" i="3"/>
  <c r="H49" i="3"/>
  <c r="G49" i="3"/>
  <c r="K48" i="3"/>
  <c r="I48" i="3"/>
  <c r="H48" i="3"/>
  <c r="G48" i="3"/>
  <c r="R48" i="3" s="1"/>
  <c r="R47" i="3"/>
  <c r="K47" i="3"/>
  <c r="M167" i="3" s="1"/>
  <c r="Q167" i="3" s="1"/>
  <c r="I47" i="3"/>
  <c r="H47" i="3"/>
  <c r="G47" i="3"/>
  <c r="K46" i="3"/>
  <c r="I46" i="3"/>
  <c r="H46" i="3"/>
  <c r="G46" i="3"/>
  <c r="R46" i="3" s="1"/>
  <c r="R45" i="3"/>
  <c r="K45" i="3"/>
  <c r="M165" i="3" s="1"/>
  <c r="Q165" i="3" s="1"/>
  <c r="I45" i="3"/>
  <c r="H45" i="3"/>
  <c r="R44" i="3"/>
  <c r="K44" i="3"/>
  <c r="M164" i="3" s="1"/>
  <c r="Q164" i="3" s="1"/>
  <c r="I44" i="3"/>
  <c r="H44" i="3"/>
  <c r="G44" i="3"/>
  <c r="R43" i="3" s="1"/>
  <c r="K43" i="3"/>
  <c r="I43" i="3"/>
  <c r="H43" i="3"/>
  <c r="G43" i="3"/>
  <c r="R42" i="3"/>
  <c r="K42" i="3"/>
  <c r="I42" i="3"/>
  <c r="H42" i="3"/>
  <c r="G42" i="3"/>
  <c r="R41" i="3" s="1"/>
  <c r="K41" i="3"/>
  <c r="I41" i="3"/>
  <c r="H41" i="3"/>
  <c r="G41" i="3"/>
  <c r="R40" i="3"/>
  <c r="K40" i="3"/>
  <c r="I40" i="3"/>
  <c r="H40" i="3"/>
  <c r="G40" i="3"/>
  <c r="R39" i="3" s="1"/>
  <c r="K39" i="3"/>
  <c r="I39" i="3"/>
  <c r="H39" i="3"/>
  <c r="G39" i="3"/>
  <c r="R38" i="3"/>
  <c r="K38" i="3"/>
  <c r="M158" i="3" s="1"/>
  <c r="Q158" i="3" s="1"/>
  <c r="I38" i="3"/>
  <c r="H38" i="3"/>
  <c r="G38" i="3"/>
  <c r="R37" i="3" s="1"/>
  <c r="K37" i="3"/>
  <c r="I37" i="3"/>
  <c r="H37" i="3"/>
  <c r="G37" i="3"/>
  <c r="R36" i="3"/>
  <c r="K36" i="3"/>
  <c r="M156" i="3" s="1"/>
  <c r="Q156" i="3" s="1"/>
  <c r="I36" i="3"/>
  <c r="H36" i="3"/>
  <c r="G36" i="3"/>
  <c r="R35" i="3" s="1"/>
  <c r="K35" i="3"/>
  <c r="I35" i="3"/>
  <c r="H35" i="3"/>
  <c r="G35" i="3"/>
  <c r="R34" i="3"/>
  <c r="K34" i="3"/>
  <c r="I34" i="3"/>
  <c r="H34" i="3"/>
  <c r="G34" i="3"/>
  <c r="R33" i="3" s="1"/>
  <c r="K33" i="3"/>
  <c r="I33" i="3"/>
  <c r="H33" i="3"/>
  <c r="K32" i="3"/>
  <c r="I32" i="3"/>
  <c r="H32" i="3"/>
  <c r="G32" i="3"/>
  <c r="R32" i="3" s="1"/>
  <c r="K31" i="3"/>
  <c r="M151" i="3" s="1"/>
  <c r="Q151" i="3" s="1"/>
  <c r="I31" i="3"/>
  <c r="H31" i="3"/>
  <c r="G31" i="3"/>
  <c r="R31" i="3" s="1"/>
  <c r="K30" i="3"/>
  <c r="M150" i="3" s="1"/>
  <c r="Q150" i="3" s="1"/>
  <c r="I30" i="3"/>
  <c r="H30" i="3"/>
  <c r="G30" i="3"/>
  <c r="R30" i="3" s="1"/>
  <c r="K29" i="3"/>
  <c r="M149" i="3" s="1"/>
  <c r="Q149" i="3" s="1"/>
  <c r="I29" i="3"/>
  <c r="H29" i="3"/>
  <c r="G29" i="3"/>
  <c r="R29" i="3" s="1"/>
  <c r="K28" i="3"/>
  <c r="I28" i="3"/>
  <c r="H28" i="3"/>
  <c r="G28" i="3"/>
  <c r="R28" i="3" s="1"/>
  <c r="K27" i="3"/>
  <c r="I27" i="3"/>
  <c r="H27" i="3"/>
  <c r="G27" i="3"/>
  <c r="R27" i="3" s="1"/>
  <c r="K26" i="3"/>
  <c r="I26" i="3"/>
  <c r="H26" i="3"/>
  <c r="G26" i="3"/>
  <c r="R26" i="3" s="1"/>
  <c r="K25" i="3"/>
  <c r="I25" i="3"/>
  <c r="H25" i="3"/>
  <c r="G25" i="3"/>
  <c r="R25" i="3" s="1"/>
  <c r="K24" i="3"/>
  <c r="I24" i="3"/>
  <c r="H24" i="3"/>
  <c r="G24" i="3"/>
  <c r="R24" i="3" s="1"/>
  <c r="K23" i="3"/>
  <c r="M143" i="3" s="1"/>
  <c r="Q143" i="3" s="1"/>
  <c r="I23" i="3"/>
  <c r="H23" i="3"/>
  <c r="G23" i="3"/>
  <c r="R23" i="3" s="1"/>
  <c r="K22" i="3"/>
  <c r="M142" i="3" s="1"/>
  <c r="Q142" i="3" s="1"/>
  <c r="I22" i="3"/>
  <c r="H22" i="3"/>
  <c r="G22" i="3"/>
  <c r="R22" i="3" s="1"/>
  <c r="K21" i="3"/>
  <c r="M141" i="3" s="1"/>
  <c r="Q141" i="3" s="1"/>
  <c r="I21" i="3"/>
  <c r="H21" i="3"/>
  <c r="R20" i="3"/>
  <c r="K20" i="3"/>
  <c r="I20" i="3"/>
  <c r="H20" i="3"/>
  <c r="G20" i="3"/>
  <c r="K19" i="3"/>
  <c r="I19" i="3"/>
  <c r="H19" i="3"/>
  <c r="G19" i="3"/>
  <c r="R18" i="3" s="1"/>
  <c r="K18" i="3"/>
  <c r="I18" i="3"/>
  <c r="H18" i="3"/>
  <c r="G18" i="3"/>
  <c r="K17" i="3"/>
  <c r="M137" i="3" s="1"/>
  <c r="Q137" i="3" s="1"/>
  <c r="I17" i="3"/>
  <c r="H17" i="3"/>
  <c r="G17" i="3"/>
  <c r="R16" i="3" s="1"/>
  <c r="K16" i="3"/>
  <c r="M136" i="3" s="1"/>
  <c r="Q136" i="3" s="1"/>
  <c r="I16" i="3"/>
  <c r="H16" i="3"/>
  <c r="G16" i="3"/>
  <c r="K15" i="3"/>
  <c r="M135" i="3" s="1"/>
  <c r="Q135" i="3" s="1"/>
  <c r="I15" i="3"/>
  <c r="H15" i="3"/>
  <c r="G15" i="3"/>
  <c r="R14" i="3" s="1"/>
  <c r="K14" i="3"/>
  <c r="I14" i="3"/>
  <c r="H14" i="3"/>
  <c r="G14" i="3"/>
  <c r="K13" i="3"/>
  <c r="I13" i="3"/>
  <c r="H13" i="3"/>
  <c r="G13" i="3"/>
  <c r="R12" i="3" s="1"/>
  <c r="K12" i="3"/>
  <c r="I12" i="3"/>
  <c r="H12" i="3"/>
  <c r="G12" i="3"/>
  <c r="K11" i="3"/>
  <c r="I11" i="3"/>
  <c r="H11" i="3"/>
  <c r="G11" i="3"/>
  <c r="R10" i="3" s="1"/>
  <c r="K10" i="3"/>
  <c r="I10" i="3"/>
  <c r="H10" i="3"/>
  <c r="G10" i="3"/>
  <c r="R9" i="3" s="1"/>
  <c r="S10" i="3" s="1"/>
  <c r="F10" i="3"/>
  <c r="F11" i="3" s="1"/>
  <c r="F12" i="3" s="1"/>
  <c r="F13" i="3" s="1"/>
  <c r="F14" i="3" s="1"/>
  <c r="F15" i="3" s="1"/>
  <c r="F16" i="3" s="1"/>
  <c r="F17" i="3" s="1"/>
  <c r="F18" i="3" s="1"/>
  <c r="F19" i="3" s="1"/>
  <c r="F20" i="3" s="1"/>
  <c r="F21" i="3" s="1"/>
  <c r="F22" i="3" s="1"/>
  <c r="F23" i="3" s="1"/>
  <c r="F24" i="3" s="1"/>
  <c r="F25" i="3" s="1"/>
  <c r="F26" i="3" s="1"/>
  <c r="F27" i="3" s="1"/>
  <c r="F28" i="3" s="1"/>
  <c r="F29" i="3" s="1"/>
  <c r="F30" i="3" s="1"/>
  <c r="F31" i="3" s="1"/>
  <c r="F32" i="3" s="1"/>
  <c r="F33" i="3" s="1"/>
  <c r="F34" i="3" s="1"/>
  <c r="F35" i="3" s="1"/>
  <c r="F36" i="3" s="1"/>
  <c r="F37" i="3" s="1"/>
  <c r="F38" i="3" s="1"/>
  <c r="F39" i="3" s="1"/>
  <c r="F40" i="3" s="1"/>
  <c r="F41" i="3" s="1"/>
  <c r="F42" i="3" s="1"/>
  <c r="F43" i="3" s="1"/>
  <c r="F44" i="3" s="1"/>
  <c r="F45" i="3" s="1"/>
  <c r="F46" i="3" s="1"/>
  <c r="F47" i="3" s="1"/>
  <c r="F48" i="3" s="1"/>
  <c r="F49" i="3" s="1"/>
  <c r="F50" i="3" s="1"/>
  <c r="F51" i="3" s="1"/>
  <c r="F52" i="3" s="1"/>
  <c r="F53" i="3" s="1"/>
  <c r="F54" i="3" s="1"/>
  <c r="F55" i="3" s="1"/>
  <c r="F56" i="3" s="1"/>
  <c r="F57" i="3" s="1"/>
  <c r="F58" i="3" s="1"/>
  <c r="F59" i="3" s="1"/>
  <c r="F60" i="3" s="1"/>
  <c r="F61" i="3" s="1"/>
  <c r="F62" i="3" s="1"/>
  <c r="F63" i="3" s="1"/>
  <c r="F64" i="3" s="1"/>
  <c r="F65" i="3" s="1"/>
  <c r="F66" i="3" s="1"/>
  <c r="F67" i="3" s="1"/>
  <c r="F68" i="3" s="1"/>
  <c r="F69" i="3" s="1"/>
  <c r="F70" i="3" s="1"/>
  <c r="F71" i="3" s="1"/>
  <c r="F72" i="3" s="1"/>
  <c r="F73" i="3" s="1"/>
  <c r="F74" i="3" s="1"/>
  <c r="F75" i="3" s="1"/>
  <c r="F76" i="3" s="1"/>
  <c r="F77" i="3" s="1"/>
  <c r="F78" i="3" s="1"/>
  <c r="F79" i="3" s="1"/>
  <c r="F80" i="3" s="1"/>
  <c r="F81" i="3" s="1"/>
  <c r="F82" i="3" s="1"/>
  <c r="F83" i="3" s="1"/>
  <c r="F84" i="3" s="1"/>
  <c r="F85" i="3" s="1"/>
  <c r="F86" i="3" s="1"/>
  <c r="F87" i="3" s="1"/>
  <c r="F88" i="3" s="1"/>
  <c r="F89" i="3" s="1"/>
  <c r="F90" i="3" s="1"/>
  <c r="F91" i="3" s="1"/>
  <c r="F92" i="3" s="1"/>
  <c r="F93" i="3" s="1"/>
  <c r="F94" i="3" s="1"/>
  <c r="F95" i="3" s="1"/>
  <c r="F96" i="3" s="1"/>
  <c r="F97" i="3" s="1"/>
  <c r="F98" i="3" s="1"/>
  <c r="F99" i="3" s="1"/>
  <c r="F100" i="3" s="1"/>
  <c r="F101" i="3" s="1"/>
  <c r="F102" i="3" s="1"/>
  <c r="F103" i="3" s="1"/>
  <c r="F104" i="3" s="1"/>
  <c r="F105" i="3" s="1"/>
  <c r="F106" i="3" s="1"/>
  <c r="F107" i="3" s="1"/>
  <c r="F108" i="3" s="1"/>
  <c r="F109" i="3" s="1"/>
  <c r="F110" i="3" s="1"/>
  <c r="F111" i="3" s="1"/>
  <c r="F112" i="3" s="1"/>
  <c r="F113" i="3" s="1"/>
  <c r="F114" i="3" s="1"/>
  <c r="F115" i="3" s="1"/>
  <c r="F116" i="3" s="1"/>
  <c r="F117" i="3" s="1"/>
  <c r="F118" i="3" s="1"/>
  <c r="F119" i="3" s="1"/>
  <c r="F120" i="3" s="1"/>
  <c r="F121" i="3" s="1"/>
  <c r="F122" i="3" s="1"/>
  <c r="F123" i="3" s="1"/>
  <c r="F124" i="3" s="1"/>
  <c r="F125" i="3" s="1"/>
  <c r="F126" i="3" s="1"/>
  <c r="F127" i="3" s="1"/>
  <c r="F128" i="3" s="1"/>
  <c r="F129" i="3" s="1"/>
  <c r="F130" i="3" s="1"/>
  <c r="F131" i="3" s="1"/>
  <c r="F132" i="3" s="1"/>
  <c r="F133" i="3" s="1"/>
  <c r="F134" i="3" s="1"/>
  <c r="F135" i="3" s="1"/>
  <c r="F136" i="3" s="1"/>
  <c r="F137" i="3" s="1"/>
  <c r="F138" i="3" s="1"/>
  <c r="F139" i="3" s="1"/>
  <c r="F140" i="3" s="1"/>
  <c r="F141" i="3" s="1"/>
  <c r="F142" i="3" s="1"/>
  <c r="F143" i="3" s="1"/>
  <c r="F144" i="3" s="1"/>
  <c r="F145" i="3" s="1"/>
  <c r="F146" i="3" s="1"/>
  <c r="F147" i="3" s="1"/>
  <c r="F148" i="3" s="1"/>
  <c r="F149" i="3" s="1"/>
  <c r="F150" i="3" s="1"/>
  <c r="F151" i="3" s="1"/>
  <c r="F152" i="3" s="1"/>
  <c r="F153" i="3" s="1"/>
  <c r="F154" i="3" s="1"/>
  <c r="F155" i="3" s="1"/>
  <c r="F156" i="3" s="1"/>
  <c r="F157" i="3" s="1"/>
  <c r="F158" i="3" s="1"/>
  <c r="F159" i="3" s="1"/>
  <c r="F160" i="3" s="1"/>
  <c r="F161" i="3" s="1"/>
  <c r="F162" i="3" s="1"/>
  <c r="F163" i="3" s="1"/>
  <c r="F164" i="3" s="1"/>
  <c r="F165" i="3" s="1"/>
  <c r="F166" i="3" s="1"/>
  <c r="F167" i="3" s="1"/>
  <c r="F168" i="3" s="1"/>
  <c r="F169" i="3" s="1"/>
  <c r="F170" i="3" s="1"/>
  <c r="F171" i="3" s="1"/>
  <c r="F172" i="3" s="1"/>
  <c r="F173" i="3" s="1"/>
  <c r="F174" i="3" s="1"/>
  <c r="F175" i="3" s="1"/>
  <c r="F176" i="3" s="1"/>
  <c r="F177" i="3" s="1"/>
  <c r="F178" i="3" s="1"/>
  <c r="F179" i="3" s="1"/>
  <c r="F180" i="3" s="1"/>
  <c r="F181" i="3" s="1"/>
  <c r="F182" i="3" s="1"/>
  <c r="F183" i="3" s="1"/>
  <c r="F184" i="3" s="1"/>
  <c r="F185" i="3" s="1"/>
  <c r="F186" i="3" s="1"/>
  <c r="F187" i="3" s="1"/>
  <c r="F188" i="3" s="1"/>
  <c r="F189" i="3" s="1"/>
  <c r="F190" i="3" s="1"/>
  <c r="F191" i="3" s="1"/>
  <c r="F192" i="3" s="1"/>
  <c r="F193" i="3" s="1"/>
  <c r="F194" i="3" s="1"/>
  <c r="F195" i="3" s="1"/>
  <c r="F196" i="3" s="1"/>
  <c r="F197" i="3" s="1"/>
  <c r="F198" i="3" s="1"/>
  <c r="F199" i="3" s="1"/>
  <c r="F200" i="3" s="1"/>
  <c r="F201" i="3" s="1"/>
  <c r="F202" i="3" s="1"/>
  <c r="F203" i="3" s="1"/>
  <c r="F204" i="3" s="1"/>
  <c r="F205" i="3" s="1"/>
  <c r="F206" i="3" s="1"/>
  <c r="F207" i="3" s="1"/>
  <c r="F208" i="3" s="1"/>
  <c r="F209" i="3" s="1"/>
  <c r="F210" i="3" s="1"/>
  <c r="F211" i="3" s="1"/>
  <c r="F212" i="3" s="1"/>
  <c r="F213" i="3" s="1"/>
  <c r="F214" i="3" s="1"/>
  <c r="F215" i="3" s="1"/>
  <c r="F216" i="3" s="1"/>
  <c r="F217" i="3" s="1"/>
  <c r="F218" i="3" s="1"/>
  <c r="F219" i="3" s="1"/>
  <c r="F220" i="3" s="1"/>
  <c r="F221" i="3" s="1"/>
  <c r="F222" i="3" s="1"/>
  <c r="F223" i="3" s="1"/>
  <c r="F224" i="3" s="1"/>
  <c r="F225" i="3" s="1"/>
  <c r="F226" i="3" s="1"/>
  <c r="F227" i="3" s="1"/>
  <c r="F228" i="3" s="1"/>
  <c r="F229" i="3" s="1"/>
  <c r="F230" i="3" s="1"/>
  <c r="F231" i="3" s="1"/>
  <c r="F232" i="3" s="1"/>
  <c r="F233" i="3" s="1"/>
  <c r="F234" i="3" s="1"/>
  <c r="F235" i="3" s="1"/>
  <c r="F236" i="3" s="1"/>
  <c r="F237" i="3" s="1"/>
  <c r="F238" i="3" s="1"/>
  <c r="F239" i="3" s="1"/>
  <c r="F240" i="3" s="1"/>
  <c r="F241" i="3" s="1"/>
  <c r="F242" i="3" s="1"/>
  <c r="F243" i="3" s="1"/>
  <c r="F244" i="3" s="1"/>
  <c r="F245" i="3" s="1"/>
  <c r="F246" i="3" s="1"/>
  <c r="F247" i="3" s="1"/>
  <c r="F248" i="3" s="1"/>
  <c r="F249" i="3" s="1"/>
  <c r="F250" i="3" s="1"/>
  <c r="F251" i="3" s="1"/>
  <c r="F252" i="3" s="1"/>
  <c r="F253" i="3" s="1"/>
  <c r="F254" i="3" s="1"/>
  <c r="F255" i="3" s="1"/>
  <c r="F256" i="3" s="1"/>
  <c r="F257" i="3" s="1"/>
  <c r="F258" i="3" s="1"/>
  <c r="F259" i="3" s="1"/>
  <c r="F260" i="3" s="1"/>
  <c r="F261" i="3" s="1"/>
  <c r="F262" i="3" s="1"/>
  <c r="F263" i="3" s="1"/>
  <c r="F264" i="3" s="1"/>
  <c r="F265" i="3" s="1"/>
  <c r="F266" i="3" s="1"/>
  <c r="F267" i="3" s="1"/>
  <c r="F268" i="3" s="1"/>
  <c r="F269" i="3" s="1"/>
  <c r="F270" i="3" s="1"/>
  <c r="F271" i="3" s="1"/>
  <c r="F272" i="3" s="1"/>
  <c r="F273" i="3" s="1"/>
  <c r="F274" i="3" s="1"/>
  <c r="F275" i="3" s="1"/>
  <c r="F276" i="3" s="1"/>
  <c r="F277" i="3" s="1"/>
  <c r="F278" i="3" s="1"/>
  <c r="F279" i="3" s="1"/>
  <c r="F280" i="3" s="1"/>
  <c r="F281" i="3" s="1"/>
  <c r="F282" i="3" s="1"/>
  <c r="F283" i="3" s="1"/>
  <c r="F284" i="3" s="1"/>
  <c r="F285" i="3" s="1"/>
  <c r="F286" i="3" s="1"/>
  <c r="F287" i="3" s="1"/>
  <c r="F288" i="3" s="1"/>
  <c r="F289" i="3" s="1"/>
  <c r="F290" i="3" s="1"/>
  <c r="F291" i="3" s="1"/>
  <c r="F292" i="3" s="1"/>
  <c r="F293" i="3" s="1"/>
  <c r="F294" i="3" s="1"/>
  <c r="F295" i="3" s="1"/>
  <c r="F296" i="3" s="1"/>
  <c r="F297" i="3" s="1"/>
  <c r="F298" i="3" s="1"/>
  <c r="F299" i="3" s="1"/>
  <c r="F300" i="3" s="1"/>
  <c r="F301" i="3" s="1"/>
  <c r="F302" i="3" s="1"/>
  <c r="F303" i="3" s="1"/>
  <c r="F304" i="3" s="1"/>
  <c r="F305" i="3" s="1"/>
  <c r="F306" i="3" s="1"/>
  <c r="F307" i="3" s="1"/>
  <c r="F308" i="3" s="1"/>
  <c r="F309" i="3" s="1"/>
  <c r="F310" i="3" s="1"/>
  <c r="F311" i="3" s="1"/>
  <c r="F312" i="3" s="1"/>
  <c r="F313" i="3" s="1"/>
  <c r="F314" i="3" s="1"/>
  <c r="F315" i="3" s="1"/>
  <c r="F316" i="3" s="1"/>
  <c r="F317" i="3" s="1"/>
  <c r="F318" i="3" s="1"/>
  <c r="F319" i="3" s="1"/>
  <c r="F320" i="3" s="1"/>
  <c r="F321" i="3" s="1"/>
  <c r="F322" i="3" s="1"/>
  <c r="F323" i="3" s="1"/>
  <c r="F324" i="3" s="1"/>
  <c r="F325" i="3" s="1"/>
  <c r="F326" i="3" s="1"/>
  <c r="F327" i="3" s="1"/>
  <c r="F328" i="3" s="1"/>
  <c r="F329" i="3" s="1"/>
  <c r="F330" i="3" s="1"/>
  <c r="F331" i="3" s="1"/>
  <c r="F332" i="3" s="1"/>
  <c r="F333" i="3" s="1"/>
  <c r="F334" i="3" s="1"/>
  <c r="F335" i="3" s="1"/>
  <c r="F336" i="3" s="1"/>
  <c r="F337" i="3" s="1"/>
  <c r="F338" i="3" s="1"/>
  <c r="F339" i="3" s="1"/>
  <c r="F340" i="3" s="1"/>
  <c r="F341" i="3" s="1"/>
  <c r="F342" i="3" s="1"/>
  <c r="F343" i="3" s="1"/>
  <c r="F344" i="3" s="1"/>
  <c r="F345" i="3" s="1"/>
  <c r="F346" i="3" s="1"/>
  <c r="F347" i="3" s="1"/>
  <c r="F348" i="3" s="1"/>
  <c r="F349" i="3" s="1"/>
  <c r="F350" i="3" s="1"/>
  <c r="F351" i="3" s="1"/>
  <c r="F352" i="3" s="1"/>
  <c r="F353" i="3" s="1"/>
  <c r="F354" i="3" s="1"/>
  <c r="F355" i="3" s="1"/>
  <c r="F356" i="3" s="1"/>
  <c r="F357" i="3" s="1"/>
  <c r="F358" i="3" s="1"/>
  <c r="F359" i="3" s="1"/>
  <c r="F360" i="3" s="1"/>
  <c r="F361" i="3" s="1"/>
  <c r="F362" i="3" s="1"/>
  <c r="F363" i="3" s="1"/>
  <c r="F364" i="3" s="1"/>
  <c r="F365" i="3" s="1"/>
  <c r="F366" i="3" s="1"/>
  <c r="F367" i="3" s="1"/>
  <c r="F368" i="3" s="1"/>
  <c r="F369" i="3" s="1"/>
  <c r="F370" i="3" s="1"/>
  <c r="F371" i="3" s="1"/>
  <c r="F372" i="3" s="1"/>
  <c r="F373" i="3" s="1"/>
  <c r="F374" i="3" s="1"/>
  <c r="F375" i="3" s="1"/>
  <c r="F376" i="3" s="1"/>
  <c r="F377" i="3" s="1"/>
  <c r="F378" i="3" s="1"/>
  <c r="F379" i="3" s="1"/>
  <c r="F380" i="3" s="1"/>
  <c r="F381" i="3" s="1"/>
  <c r="F382" i="3" s="1"/>
  <c r="F383" i="3" s="1"/>
  <c r="F384" i="3" s="1"/>
  <c r="F385" i="3" s="1"/>
  <c r="F386" i="3" s="1"/>
  <c r="F387" i="3" s="1"/>
  <c r="F388" i="3" s="1"/>
  <c r="F389" i="3" s="1"/>
  <c r="F390" i="3" s="1"/>
  <c r="F391" i="3" s="1"/>
  <c r="F392" i="3" s="1"/>
  <c r="F393" i="3" s="1"/>
  <c r="F394" i="3" s="1"/>
  <c r="F395" i="3" s="1"/>
  <c r="F396" i="3" s="1"/>
  <c r="F397" i="3" s="1"/>
  <c r="F398" i="3" s="1"/>
  <c r="F399" i="3" s="1"/>
  <c r="F400" i="3" s="1"/>
  <c r="F401" i="3" s="1"/>
  <c r="F402" i="3" s="1"/>
  <c r="F403" i="3" s="1"/>
  <c r="F404" i="3" s="1"/>
  <c r="F405" i="3" s="1"/>
  <c r="F406" i="3" s="1"/>
  <c r="F407" i="3" s="1"/>
  <c r="F408" i="3" s="1"/>
  <c r="F409" i="3" s="1"/>
  <c r="F410" i="3" s="1"/>
  <c r="F411" i="3" s="1"/>
  <c r="F412" i="3" s="1"/>
  <c r="F413" i="3" s="1"/>
  <c r="F414" i="3" s="1"/>
  <c r="F415" i="3" s="1"/>
  <c r="F416" i="3" s="1"/>
  <c r="F417" i="3" s="1"/>
  <c r="F418" i="3" s="1"/>
  <c r="F419" i="3" s="1"/>
  <c r="F420" i="3" s="1"/>
  <c r="F421" i="3" s="1"/>
  <c r="F422" i="3" s="1"/>
  <c r="F423" i="3" s="1"/>
  <c r="F424" i="3" s="1"/>
  <c r="F425" i="3" s="1"/>
  <c r="F426" i="3" s="1"/>
  <c r="F427" i="3" s="1"/>
  <c r="F428" i="3" s="1"/>
  <c r="F429" i="3" s="1"/>
  <c r="F430" i="3" s="1"/>
  <c r="F431" i="3" s="1"/>
  <c r="F432" i="3" s="1"/>
  <c r="F433" i="3" s="1"/>
  <c r="F434" i="3" s="1"/>
  <c r="F435" i="3" s="1"/>
  <c r="F436" i="3" s="1"/>
  <c r="F437" i="3" s="1"/>
  <c r="F438" i="3" s="1"/>
  <c r="F439" i="3" s="1"/>
  <c r="F440" i="3" s="1"/>
  <c r="F441" i="3" s="1"/>
  <c r="F442" i="3" s="1"/>
  <c r="F443" i="3" s="1"/>
  <c r="F444" i="3" s="1"/>
  <c r="F445" i="3" s="1"/>
  <c r="F446" i="3" s="1"/>
  <c r="F447" i="3" s="1"/>
  <c r="F448" i="3" s="1"/>
  <c r="F449" i="3" s="1"/>
  <c r="F450" i="3" s="1"/>
  <c r="F451" i="3" s="1"/>
  <c r="F452" i="3" s="1"/>
  <c r="F453" i="3" s="1"/>
  <c r="F454" i="3" s="1"/>
  <c r="F455" i="3" s="1"/>
  <c r="F456" i="3" s="1"/>
  <c r="F457" i="3" s="1"/>
  <c r="F458" i="3" s="1"/>
  <c r="F459" i="3" s="1"/>
  <c r="F460" i="3" s="1"/>
  <c r="F461" i="3" s="1"/>
  <c r="F462" i="3" s="1"/>
  <c r="F463" i="3" s="1"/>
  <c r="F464" i="3" s="1"/>
  <c r="F465" i="3" s="1"/>
  <c r="F466" i="3" s="1"/>
  <c r="F467" i="3" s="1"/>
  <c r="F468" i="3" s="1"/>
  <c r="F469" i="3" s="1"/>
  <c r="F470" i="3" s="1"/>
  <c r="F471" i="3" s="1"/>
  <c r="F472" i="3" s="1"/>
  <c r="F473" i="3" s="1"/>
  <c r="F474" i="3" s="1"/>
  <c r="F475" i="3" s="1"/>
  <c r="F476" i="3" s="1"/>
  <c r="F477" i="3" s="1"/>
  <c r="F478" i="3" s="1"/>
  <c r="F479" i="3" s="1"/>
  <c r="F480" i="3" s="1"/>
  <c r="F481" i="3" s="1"/>
  <c r="F482" i="3" s="1"/>
  <c r="F483" i="3" s="1"/>
  <c r="F484" i="3" s="1"/>
  <c r="F485" i="3" s="1"/>
  <c r="F486" i="3" s="1"/>
  <c r="F487" i="3" s="1"/>
  <c r="F488" i="3" s="1"/>
  <c r="F489" i="3" s="1"/>
  <c r="F490" i="3" s="1"/>
  <c r="F491" i="3" s="1"/>
  <c r="F492" i="3" s="1"/>
  <c r="F493" i="3" s="1"/>
  <c r="F494" i="3" s="1"/>
  <c r="F495" i="3" s="1"/>
  <c r="F496" i="3" s="1"/>
  <c r="F497" i="3" s="1"/>
  <c r="F498" i="3" s="1"/>
  <c r="F499" i="3" s="1"/>
  <c r="F500" i="3" s="1"/>
  <c r="F501" i="3" s="1"/>
  <c r="F502" i="3" s="1"/>
  <c r="F503" i="3" s="1"/>
  <c r="F504" i="3" s="1"/>
  <c r="F505" i="3" s="1"/>
  <c r="F506" i="3" s="1"/>
  <c r="F507" i="3" s="1"/>
  <c r="F508" i="3" s="1"/>
  <c r="F509" i="3" s="1"/>
  <c r="F510" i="3" s="1"/>
  <c r="F511" i="3" s="1"/>
  <c r="F512" i="3" s="1"/>
  <c r="F513" i="3" s="1"/>
  <c r="F514" i="3" s="1"/>
  <c r="F515" i="3" s="1"/>
  <c r="F516" i="3" s="1"/>
  <c r="F517" i="3" s="1"/>
  <c r="F518" i="3" s="1"/>
  <c r="F519" i="3" s="1"/>
  <c r="F520" i="3" s="1"/>
  <c r="F521" i="3" s="1"/>
  <c r="F522" i="3" s="1"/>
  <c r="F523" i="3" s="1"/>
  <c r="F524" i="3" s="1"/>
  <c r="F525" i="3" s="1"/>
  <c r="F526" i="3" s="1"/>
  <c r="F527" i="3" s="1"/>
  <c r="F528" i="3" s="1"/>
  <c r="F529" i="3" s="1"/>
  <c r="F530" i="3" s="1"/>
  <c r="F531" i="3" s="1"/>
  <c r="F532" i="3" s="1"/>
  <c r="F533" i="3" s="1"/>
  <c r="F534" i="3" s="1"/>
  <c r="F535" i="3" s="1"/>
  <c r="F536" i="3" s="1"/>
  <c r="F537" i="3" s="1"/>
  <c r="F538" i="3" s="1"/>
  <c r="F539" i="3" s="1"/>
  <c r="F540" i="3" s="1"/>
  <c r="F541" i="3" s="1"/>
  <c r="F542" i="3" s="1"/>
  <c r="F543" i="3" s="1"/>
  <c r="F544" i="3" s="1"/>
  <c r="F545" i="3" s="1"/>
  <c r="F546" i="3" s="1"/>
  <c r="F547" i="3" s="1"/>
  <c r="F548" i="3" s="1"/>
  <c r="F549" i="3" s="1"/>
  <c r="F550" i="3" s="1"/>
  <c r="F551" i="3" s="1"/>
  <c r="F552" i="3" s="1"/>
  <c r="F553" i="3" s="1"/>
  <c r="F554" i="3" s="1"/>
  <c r="F555" i="3" s="1"/>
  <c r="F556" i="3" s="1"/>
  <c r="F557" i="3" s="1"/>
  <c r="F558" i="3" s="1"/>
  <c r="F559" i="3" s="1"/>
  <c r="F560" i="3" s="1"/>
  <c r="F561" i="3" s="1"/>
  <c r="F562" i="3" s="1"/>
  <c r="F563" i="3" s="1"/>
  <c r="F564" i="3" s="1"/>
  <c r="F565" i="3" s="1"/>
  <c r="F566" i="3" s="1"/>
  <c r="F567" i="3" s="1"/>
  <c r="F568" i="3" s="1"/>
  <c r="F569" i="3" s="1"/>
  <c r="F570" i="3" s="1"/>
  <c r="F571" i="3" s="1"/>
  <c r="F572" i="3" s="1"/>
  <c r="F573" i="3" s="1"/>
  <c r="F574" i="3" s="1"/>
  <c r="F575" i="3" s="1"/>
  <c r="F576" i="3" s="1"/>
  <c r="F577" i="3" s="1"/>
  <c r="F578" i="3" s="1"/>
  <c r="F579" i="3" s="1"/>
  <c r="F580" i="3" s="1"/>
  <c r="F581" i="3" s="1"/>
  <c r="F582" i="3" s="1"/>
  <c r="F583" i="3" s="1"/>
  <c r="F584" i="3" s="1"/>
  <c r="F585" i="3" s="1"/>
  <c r="F586" i="3" s="1"/>
  <c r="F587" i="3" s="1"/>
  <c r="F588" i="3" s="1"/>
  <c r="F589" i="3" s="1"/>
  <c r="F590" i="3" s="1"/>
  <c r="F591" i="3" s="1"/>
  <c r="F592" i="3" s="1"/>
  <c r="F593" i="3" s="1"/>
  <c r="F594" i="3" s="1"/>
  <c r="F595" i="3" s="1"/>
  <c r="F596" i="3" s="1"/>
  <c r="F597" i="3" s="1"/>
  <c r="F598" i="3" s="1"/>
  <c r="F599" i="3" s="1"/>
  <c r="F600" i="3" s="1"/>
  <c r="F601" i="3" s="1"/>
  <c r="F602" i="3" s="1"/>
  <c r="F603" i="3" s="1"/>
  <c r="F604" i="3" s="1"/>
  <c r="F605" i="3" s="1"/>
  <c r="F606" i="3" s="1"/>
  <c r="F607" i="3" s="1"/>
  <c r="F608" i="3" s="1"/>
  <c r="F609" i="3" s="1"/>
  <c r="F610" i="3" s="1"/>
  <c r="F611" i="3" s="1"/>
  <c r="F612" i="3" s="1"/>
  <c r="F613" i="3" s="1"/>
  <c r="F614" i="3" s="1"/>
  <c r="F615" i="3" s="1"/>
  <c r="F616" i="3" s="1"/>
  <c r="F617" i="3" s="1"/>
  <c r="F618" i="3" s="1"/>
  <c r="F619" i="3" s="1"/>
  <c r="F620" i="3" s="1"/>
  <c r="F621" i="3" s="1"/>
  <c r="F622" i="3" s="1"/>
  <c r="F623" i="3" s="1"/>
  <c r="F624" i="3" s="1"/>
  <c r="F625" i="3" s="1"/>
  <c r="F626" i="3" s="1"/>
  <c r="F627" i="3" s="1"/>
  <c r="F628" i="3" s="1"/>
  <c r="F629" i="3" s="1"/>
  <c r="F630" i="3" s="1"/>
  <c r="F631" i="3" s="1"/>
  <c r="F632" i="3" s="1"/>
  <c r="F633" i="3" s="1"/>
  <c r="F634" i="3" s="1"/>
  <c r="F635" i="3" s="1"/>
  <c r="F636" i="3" s="1"/>
  <c r="F637" i="3" s="1"/>
  <c r="F638" i="3" s="1"/>
  <c r="F639" i="3" s="1"/>
  <c r="F640" i="3" s="1"/>
  <c r="F641" i="3" s="1"/>
  <c r="F642" i="3" s="1"/>
  <c r="F643" i="3" s="1"/>
  <c r="F644" i="3" s="1"/>
  <c r="F645" i="3" s="1"/>
  <c r="F646" i="3" s="1"/>
  <c r="F647" i="3" s="1"/>
  <c r="F648" i="3" s="1"/>
  <c r="F649" i="3" s="1"/>
  <c r="F650" i="3" s="1"/>
  <c r="F651" i="3" s="1"/>
  <c r="F652" i="3" s="1"/>
  <c r="F653" i="3" s="1"/>
  <c r="F654" i="3" s="1"/>
  <c r="F655" i="3" s="1"/>
  <c r="F656" i="3" s="1"/>
  <c r="F657" i="3" s="1"/>
  <c r="F658" i="3" s="1"/>
  <c r="F659" i="3" s="1"/>
  <c r="F660" i="3" s="1"/>
  <c r="F661" i="3" s="1"/>
  <c r="F662" i="3" s="1"/>
  <c r="F663" i="3" s="1"/>
  <c r="F664" i="3" s="1"/>
  <c r="F665" i="3" s="1"/>
  <c r="F666" i="3" s="1"/>
  <c r="F667" i="3" s="1"/>
  <c r="F668" i="3" s="1"/>
  <c r="F669" i="3" s="1"/>
  <c r="F670" i="3" s="1"/>
  <c r="F671" i="3" s="1"/>
  <c r="F672" i="3" s="1"/>
  <c r="F673" i="3" s="1"/>
  <c r="F674" i="3" s="1"/>
  <c r="F675" i="3" s="1"/>
  <c r="F676" i="3" s="1"/>
  <c r="F677" i="3" s="1"/>
  <c r="F678" i="3" s="1"/>
  <c r="F679" i="3" s="1"/>
  <c r="F680" i="3" s="1"/>
  <c r="F681" i="3" s="1"/>
  <c r="F682" i="3" s="1"/>
  <c r="F683" i="3" s="1"/>
  <c r="F684" i="3" s="1"/>
  <c r="F685" i="3" s="1"/>
  <c r="F686" i="3" s="1"/>
  <c r="F687" i="3" s="1"/>
  <c r="F688" i="3" s="1"/>
  <c r="F689" i="3" s="1"/>
  <c r="F690" i="3" s="1"/>
  <c r="F691" i="3" s="1"/>
  <c r="F692" i="3" s="1"/>
  <c r="F693" i="3" s="1"/>
  <c r="F694" i="3" s="1"/>
  <c r="F695" i="3" s="1"/>
  <c r="F696" i="3" s="1"/>
  <c r="F697" i="3" s="1"/>
  <c r="F698" i="3" s="1"/>
  <c r="F699" i="3" s="1"/>
  <c r="F700" i="3" s="1"/>
  <c r="F701" i="3" s="1"/>
  <c r="F702" i="3" s="1"/>
  <c r="F703" i="3" s="1"/>
  <c r="F704" i="3" s="1"/>
  <c r="F705" i="3" s="1"/>
  <c r="F706" i="3" s="1"/>
  <c r="F707" i="3" s="1"/>
  <c r="F708" i="3" s="1"/>
  <c r="F709" i="3" s="1"/>
  <c r="F710" i="3" s="1"/>
  <c r="F711" i="3" s="1"/>
  <c r="F712" i="3" s="1"/>
  <c r="F713" i="3" s="1"/>
  <c r="F714" i="3" s="1"/>
  <c r="F715" i="3" s="1"/>
  <c r="F716" i="3" s="1"/>
  <c r="F717" i="3" s="1"/>
  <c r="F718" i="3" s="1"/>
  <c r="F719" i="3" s="1"/>
  <c r="F720" i="3" s="1"/>
  <c r="F721" i="3" s="1"/>
  <c r="F722" i="3" s="1"/>
  <c r="F723" i="3" s="1"/>
  <c r="F724" i="3" s="1"/>
  <c r="F725" i="3" s="1"/>
  <c r="F726" i="3" s="1"/>
  <c r="F727" i="3" s="1"/>
  <c r="F728" i="3" s="1"/>
  <c r="F729" i="3" s="1"/>
  <c r="F730" i="3" s="1"/>
  <c r="F731" i="3" s="1"/>
  <c r="F732" i="3" s="1"/>
  <c r="F733" i="3" s="1"/>
  <c r="F734" i="3" s="1"/>
  <c r="F735" i="3" s="1"/>
  <c r="F736" i="3" s="1"/>
  <c r="F737" i="3" s="1"/>
  <c r="F738" i="3" s="1"/>
  <c r="F739" i="3" s="1"/>
  <c r="F740" i="3" s="1"/>
  <c r="F741" i="3" s="1"/>
  <c r="F742" i="3" s="1"/>
  <c r="F743" i="3" s="1"/>
  <c r="F744" i="3" s="1"/>
  <c r="F745" i="3" s="1"/>
  <c r="F746" i="3" s="1"/>
  <c r="F747" i="3" s="1"/>
  <c r="F748" i="3" s="1"/>
  <c r="F749" i="3" s="1"/>
  <c r="F750" i="3" s="1"/>
  <c r="F751" i="3" s="1"/>
  <c r="F752" i="3" s="1"/>
  <c r="F753" i="3" s="1"/>
  <c r="F754" i="3" s="1"/>
  <c r="F755" i="3" s="1"/>
  <c r="F756" i="3" s="1"/>
  <c r="F757" i="3" s="1"/>
  <c r="F758" i="3" s="1"/>
  <c r="F759" i="3" s="1"/>
  <c r="F760" i="3" s="1"/>
  <c r="F761" i="3" s="1"/>
  <c r="F762" i="3" s="1"/>
  <c r="F763" i="3" s="1"/>
  <c r="F764" i="3" s="1"/>
  <c r="F765" i="3" s="1"/>
  <c r="F766" i="3" s="1"/>
  <c r="F767" i="3" s="1"/>
  <c r="F768" i="3" s="1"/>
  <c r="F769" i="3" s="1"/>
  <c r="F770" i="3" s="1"/>
  <c r="F771" i="3" s="1"/>
  <c r="F772" i="3" s="1"/>
  <c r="F773" i="3" s="1"/>
  <c r="F774" i="3" s="1"/>
  <c r="F775" i="3" s="1"/>
  <c r="F776" i="3" s="1"/>
  <c r="F777" i="3" s="1"/>
  <c r="F778" i="3" s="1"/>
  <c r="F779" i="3" s="1"/>
  <c r="F780" i="3" s="1"/>
  <c r="F781" i="3" s="1"/>
  <c r="F782" i="3" s="1"/>
  <c r="F783" i="3" s="1"/>
  <c r="F784" i="3" s="1"/>
  <c r="F785" i="3" s="1"/>
  <c r="F786" i="3" s="1"/>
  <c r="F787" i="3" s="1"/>
  <c r="F788" i="3" s="1"/>
  <c r="F789" i="3" s="1"/>
  <c r="F790" i="3" s="1"/>
  <c r="F791" i="3" s="1"/>
  <c r="F792" i="3" s="1"/>
  <c r="F793" i="3" s="1"/>
  <c r="F794" i="3" s="1"/>
  <c r="F795" i="3" s="1"/>
  <c r="F796" i="3" s="1"/>
  <c r="F797" i="3" s="1"/>
  <c r="F798" i="3" s="1"/>
  <c r="F799" i="3" s="1"/>
  <c r="F800" i="3" s="1"/>
  <c r="F801" i="3" s="1"/>
  <c r="F802" i="3" s="1"/>
  <c r="F803" i="3" s="1"/>
  <c r="F804" i="3" s="1"/>
  <c r="F805" i="3" s="1"/>
  <c r="F806" i="3" s="1"/>
  <c r="F807" i="3" s="1"/>
  <c r="F808" i="3" s="1"/>
  <c r="F809" i="3" s="1"/>
  <c r="F810" i="3" s="1"/>
  <c r="F811" i="3" s="1"/>
  <c r="F812" i="3" s="1"/>
  <c r="F813" i="3" s="1"/>
  <c r="F814" i="3" s="1"/>
  <c r="F815" i="3" s="1"/>
  <c r="F816" i="3" s="1"/>
  <c r="F817" i="3" s="1"/>
  <c r="F818" i="3" s="1"/>
  <c r="F819" i="3" s="1"/>
  <c r="F820" i="3" s="1"/>
  <c r="F821" i="3" s="1"/>
  <c r="F822" i="3" s="1"/>
  <c r="F823" i="3" s="1"/>
  <c r="F824" i="3" s="1"/>
  <c r="F825" i="3" s="1"/>
  <c r="F826" i="3" s="1"/>
  <c r="F827" i="3" s="1"/>
  <c r="F828" i="3" s="1"/>
  <c r="F829" i="3" s="1"/>
  <c r="F830" i="3" s="1"/>
  <c r="F831" i="3" s="1"/>
  <c r="F832" i="3" s="1"/>
  <c r="F833" i="3" s="1"/>
  <c r="F834" i="3" s="1"/>
  <c r="F835" i="3" s="1"/>
  <c r="F836" i="3" s="1"/>
  <c r="F837" i="3" s="1"/>
  <c r="F838" i="3" s="1"/>
  <c r="F839" i="3" s="1"/>
  <c r="F840" i="3" s="1"/>
  <c r="F841" i="3" s="1"/>
  <c r="F842" i="3" s="1"/>
  <c r="F843" i="3" s="1"/>
  <c r="F844" i="3" s="1"/>
  <c r="F845" i="3" s="1"/>
  <c r="F846" i="3" s="1"/>
  <c r="F847" i="3" s="1"/>
  <c r="F848" i="3" s="1"/>
  <c r="F849" i="3" s="1"/>
  <c r="F850" i="3" s="1"/>
  <c r="F851" i="3" s="1"/>
  <c r="F852" i="3" s="1"/>
  <c r="F853" i="3" s="1"/>
  <c r="F854" i="3" s="1"/>
  <c r="F855" i="3" s="1"/>
  <c r="F856" i="3" s="1"/>
  <c r="F857" i="3" s="1"/>
  <c r="F858" i="3" s="1"/>
  <c r="F859" i="3" s="1"/>
  <c r="F860" i="3" s="1"/>
  <c r="F861" i="3" s="1"/>
  <c r="F862" i="3" s="1"/>
  <c r="F863" i="3" s="1"/>
  <c r="F864" i="3" s="1"/>
  <c r="F865" i="3" s="1"/>
  <c r="F866" i="3" s="1"/>
  <c r="F867" i="3" s="1"/>
  <c r="F868" i="3" s="1"/>
  <c r="F869" i="3" s="1"/>
  <c r="F870" i="3" s="1"/>
  <c r="F871" i="3" s="1"/>
  <c r="F872" i="3" s="1"/>
  <c r="F873" i="3" s="1"/>
  <c r="F874" i="3" s="1"/>
  <c r="F875" i="3" s="1"/>
  <c r="F876" i="3" s="1"/>
  <c r="F877" i="3" s="1"/>
  <c r="F878" i="3" s="1"/>
  <c r="F879" i="3" s="1"/>
  <c r="F880" i="3" s="1"/>
  <c r="F881" i="3" s="1"/>
  <c r="F882" i="3" s="1"/>
  <c r="F883" i="3" s="1"/>
  <c r="F884" i="3" s="1"/>
  <c r="F885" i="3" s="1"/>
  <c r="F886" i="3" s="1"/>
  <c r="F887" i="3" s="1"/>
  <c r="F888" i="3" s="1"/>
  <c r="F889" i="3" s="1"/>
  <c r="F890" i="3" s="1"/>
  <c r="F891" i="3" s="1"/>
  <c r="F892" i="3" s="1"/>
  <c r="F893" i="3" s="1"/>
  <c r="F894" i="3" s="1"/>
  <c r="F895" i="3" s="1"/>
  <c r="F896" i="3" s="1"/>
  <c r="F897" i="3" s="1"/>
  <c r="F898" i="3" s="1"/>
  <c r="F899" i="3" s="1"/>
  <c r="F900" i="3" s="1"/>
  <c r="F901" i="3" s="1"/>
  <c r="F902" i="3" s="1"/>
  <c r="F903" i="3" s="1"/>
  <c r="F904" i="3" s="1"/>
  <c r="F905" i="3" s="1"/>
  <c r="F906" i="3" s="1"/>
  <c r="F907" i="3" s="1"/>
  <c r="F908" i="3" s="1"/>
  <c r="F909" i="3" s="1"/>
  <c r="F910" i="3" s="1"/>
  <c r="F911" i="3" s="1"/>
  <c r="F912" i="3" s="1"/>
  <c r="F913" i="3" s="1"/>
  <c r="F914" i="3" s="1"/>
  <c r="F915" i="3" s="1"/>
  <c r="F916" i="3" s="1"/>
  <c r="F917" i="3" s="1"/>
  <c r="F918" i="3" s="1"/>
  <c r="F919" i="3" s="1"/>
  <c r="F920" i="3" s="1"/>
  <c r="F921" i="3" s="1"/>
  <c r="F922" i="3" s="1"/>
  <c r="F923" i="3" s="1"/>
  <c r="F924" i="3" s="1"/>
  <c r="F925" i="3" s="1"/>
  <c r="F926" i="3" s="1"/>
  <c r="F927" i="3" s="1"/>
  <c r="F928" i="3" s="1"/>
  <c r="F929" i="3" s="1"/>
  <c r="F930" i="3" s="1"/>
  <c r="F931" i="3" s="1"/>
  <c r="F932" i="3" s="1"/>
  <c r="F933" i="3" s="1"/>
  <c r="F934" i="3" s="1"/>
  <c r="F935" i="3" s="1"/>
  <c r="F936" i="3" s="1"/>
  <c r="F937" i="3" s="1"/>
  <c r="F938" i="3" s="1"/>
  <c r="F939" i="3" s="1"/>
  <c r="F940" i="3" s="1"/>
  <c r="F941" i="3" s="1"/>
  <c r="F942" i="3" s="1"/>
  <c r="F943" i="3" s="1"/>
  <c r="F944" i="3" s="1"/>
  <c r="F945" i="3" s="1"/>
  <c r="F946" i="3" s="1"/>
  <c r="F947" i="3" s="1"/>
  <c r="F948" i="3" s="1"/>
  <c r="F949" i="3" s="1"/>
  <c r="F950" i="3" s="1"/>
  <c r="F951" i="3" s="1"/>
  <c r="F952" i="3" s="1"/>
  <c r="F953" i="3" s="1"/>
  <c r="F954" i="3" s="1"/>
  <c r="F955" i="3" s="1"/>
  <c r="F956" i="3" s="1"/>
  <c r="F957" i="3" s="1"/>
  <c r="F958" i="3" s="1"/>
  <c r="F959" i="3" s="1"/>
  <c r="F960" i="3" s="1"/>
  <c r="F961" i="3" s="1"/>
  <c r="F962" i="3" s="1"/>
  <c r="F963" i="3" s="1"/>
  <c r="F964" i="3" s="1"/>
  <c r="F965" i="3" s="1"/>
  <c r="F966" i="3" s="1"/>
  <c r="F967" i="3" s="1"/>
  <c r="F968" i="3" s="1"/>
  <c r="F969" i="3" s="1"/>
  <c r="F970" i="3" s="1"/>
  <c r="F971" i="3" s="1"/>
  <c r="F972" i="3" s="1"/>
  <c r="F973" i="3" s="1"/>
  <c r="F974" i="3" s="1"/>
  <c r="F975" i="3" s="1"/>
  <c r="F976" i="3" s="1"/>
  <c r="F977" i="3" s="1"/>
  <c r="F978" i="3" s="1"/>
  <c r="F979" i="3" s="1"/>
  <c r="F980" i="3" s="1"/>
  <c r="F981" i="3" s="1"/>
  <c r="F982" i="3" s="1"/>
  <c r="F983" i="3" s="1"/>
  <c r="F984" i="3" s="1"/>
  <c r="F985" i="3" s="1"/>
  <c r="F986" i="3" s="1"/>
  <c r="F987" i="3" s="1"/>
  <c r="F988" i="3" s="1"/>
  <c r="F989" i="3" s="1"/>
  <c r="F990" i="3" s="1"/>
  <c r="F991" i="3" s="1"/>
  <c r="F992" i="3" s="1"/>
  <c r="F993" i="3" s="1"/>
  <c r="F994" i="3" s="1"/>
  <c r="F995" i="3" s="1"/>
  <c r="F996" i="3" s="1"/>
  <c r="F997" i="3" s="1"/>
  <c r="F998" i="3" s="1"/>
  <c r="F999" i="3" s="1"/>
  <c r="F1000" i="3" s="1"/>
  <c r="F1001" i="3" s="1"/>
  <c r="F1002" i="3" s="1"/>
  <c r="F1003" i="3" s="1"/>
  <c r="F1004" i="3" s="1"/>
  <c r="F1005" i="3" s="1"/>
  <c r="F1006" i="3" s="1"/>
  <c r="F1007" i="3" s="1"/>
  <c r="F1008" i="3" s="1"/>
  <c r="F1009" i="3" s="1"/>
  <c r="F1010" i="3" s="1"/>
  <c r="F1011" i="3" s="1"/>
  <c r="F1012" i="3" s="1"/>
  <c r="F1013" i="3" s="1"/>
  <c r="F1014" i="3" s="1"/>
  <c r="F1015" i="3" s="1"/>
  <c r="F1016" i="3" s="1"/>
  <c r="F1017" i="3" s="1"/>
  <c r="F1018" i="3" s="1"/>
  <c r="F1019" i="3" s="1"/>
  <c r="F1020" i="3" s="1"/>
  <c r="F1021" i="3" s="1"/>
  <c r="F1022" i="3" s="1"/>
  <c r="F1023" i="3" s="1"/>
  <c r="F1024" i="3" s="1"/>
  <c r="F1025" i="3" s="1"/>
  <c r="F1026" i="3" s="1"/>
  <c r="F1027" i="3" s="1"/>
  <c r="F1028" i="3" s="1"/>
  <c r="F1029" i="3" s="1"/>
  <c r="F1030" i="3" s="1"/>
  <c r="F1031" i="3" s="1"/>
  <c r="F1032" i="3" s="1"/>
  <c r="F1033" i="3" s="1"/>
  <c r="F1034" i="3" s="1"/>
  <c r="F1035" i="3" s="1"/>
  <c r="F1036" i="3" s="1"/>
  <c r="F1037" i="3" s="1"/>
  <c r="F1038" i="3" s="1"/>
  <c r="F1039" i="3" s="1"/>
  <c r="F1040" i="3" s="1"/>
  <c r="F1041" i="3" s="1"/>
  <c r="F1042" i="3" s="1"/>
  <c r="F1043" i="3" s="1"/>
  <c r="F1044" i="3" s="1"/>
  <c r="F1045" i="3" s="1"/>
  <c r="F1046" i="3" s="1"/>
  <c r="F1047" i="3" s="1"/>
  <c r="F1048" i="3" s="1"/>
  <c r="F1049" i="3" s="1"/>
  <c r="F1050" i="3" s="1"/>
  <c r="F1051" i="3" s="1"/>
  <c r="F1052" i="3" s="1"/>
  <c r="F1053" i="3" s="1"/>
  <c r="F1054" i="3" s="1"/>
  <c r="F1055" i="3" s="1"/>
  <c r="F1056" i="3" s="1"/>
  <c r="F1057" i="3" s="1"/>
  <c r="F1058" i="3" s="1"/>
  <c r="F1059" i="3" s="1"/>
  <c r="F1060" i="3" s="1"/>
  <c r="F1061" i="3" s="1"/>
  <c r="F1062" i="3" s="1"/>
  <c r="F1063" i="3" s="1"/>
  <c r="F1064" i="3" s="1"/>
  <c r="F1065" i="3" s="1"/>
  <c r="F1066" i="3" s="1"/>
  <c r="F1067" i="3" s="1"/>
  <c r="F1068" i="3" s="1"/>
  <c r="F1069" i="3" s="1"/>
  <c r="F1070" i="3" s="1"/>
  <c r="F1071" i="3" s="1"/>
  <c r="F1072" i="3" s="1"/>
  <c r="F1073" i="3" s="1"/>
  <c r="F1074" i="3" s="1"/>
  <c r="F1075" i="3" s="1"/>
  <c r="F1076" i="3" s="1"/>
  <c r="F1077" i="3" s="1"/>
  <c r="F1078" i="3" s="1"/>
  <c r="F1079" i="3" s="1"/>
  <c r="F1080" i="3" s="1"/>
  <c r="F1081" i="3" s="1"/>
  <c r="F1082" i="3" s="1"/>
  <c r="F1083" i="3" s="1"/>
  <c r="F1084" i="3" s="1"/>
  <c r="F1085" i="3" s="1"/>
  <c r="F1086" i="3" s="1"/>
  <c r="F1087" i="3" s="1"/>
  <c r="F1088" i="3" s="1"/>
  <c r="F1089" i="3" s="1"/>
  <c r="F1090" i="3" s="1"/>
  <c r="F1091" i="3" s="1"/>
  <c r="F1092" i="3" s="1"/>
  <c r="F1093" i="3" s="1"/>
  <c r="F1094" i="3" s="1"/>
  <c r="F1095" i="3" s="1"/>
  <c r="F1096" i="3" s="1"/>
  <c r="F1097" i="3" s="1"/>
  <c r="F1098" i="3" s="1"/>
  <c r="F1099" i="3" s="1"/>
  <c r="F1100" i="3" s="1"/>
  <c r="F1101" i="3" s="1"/>
  <c r="F1102" i="3" s="1"/>
  <c r="F1103" i="3" s="1"/>
  <c r="F1104" i="3" s="1"/>
  <c r="F1105" i="3" s="1"/>
  <c r="F1106" i="3" s="1"/>
  <c r="F1107" i="3" s="1"/>
  <c r="F1108" i="3" s="1"/>
  <c r="F1109" i="3" s="1"/>
  <c r="F1110" i="3" s="1"/>
  <c r="F1111" i="3" s="1"/>
  <c r="F1112" i="3" s="1"/>
  <c r="F1113" i="3" s="1"/>
  <c r="F1114" i="3" s="1"/>
  <c r="F1115" i="3" s="1"/>
  <c r="F1116" i="3" s="1"/>
  <c r="F1117" i="3" s="1"/>
  <c r="F1118" i="3" s="1"/>
  <c r="F1119" i="3" s="1"/>
  <c r="F1120" i="3" s="1"/>
  <c r="F1121" i="3" s="1"/>
  <c r="F1122" i="3" s="1"/>
  <c r="F1123" i="3" s="1"/>
  <c r="F1124" i="3" s="1"/>
  <c r="F1125" i="3" s="1"/>
  <c r="F1126" i="3" s="1"/>
  <c r="F1127" i="3" s="1"/>
  <c r="F1128" i="3" s="1"/>
  <c r="F1129" i="3" s="1"/>
  <c r="F1130" i="3" s="1"/>
  <c r="F1131" i="3" s="1"/>
  <c r="F1132" i="3" s="1"/>
  <c r="F1133" i="3" s="1"/>
  <c r="F1134" i="3" s="1"/>
  <c r="F1135" i="3" s="1"/>
  <c r="F1136" i="3" s="1"/>
  <c r="F1137" i="3" s="1"/>
  <c r="F1138" i="3" s="1"/>
  <c r="F1139" i="3" s="1"/>
  <c r="F1140" i="3" s="1"/>
  <c r="F1141" i="3" s="1"/>
  <c r="F1142" i="3" s="1"/>
  <c r="F1143" i="3" s="1"/>
  <c r="F1144" i="3" s="1"/>
  <c r="F1145" i="3" s="1"/>
  <c r="F1146" i="3" s="1"/>
  <c r="F1147" i="3" s="1"/>
  <c r="F1148" i="3" s="1"/>
  <c r="F1149" i="3" s="1"/>
  <c r="F1150" i="3" s="1"/>
  <c r="F1151" i="3" s="1"/>
  <c r="F1152" i="3" s="1"/>
  <c r="F1153" i="3" s="1"/>
  <c r="F1154" i="3" s="1"/>
  <c r="F1155" i="3" s="1"/>
  <c r="F1156" i="3" s="1"/>
  <c r="F1157" i="3" s="1"/>
  <c r="F1158" i="3" s="1"/>
  <c r="F1159" i="3" s="1"/>
  <c r="F1160" i="3" s="1"/>
  <c r="F1161" i="3" s="1"/>
  <c r="F1162" i="3" s="1"/>
  <c r="F1163" i="3" s="1"/>
  <c r="F1164" i="3" s="1"/>
  <c r="F1165" i="3" s="1"/>
  <c r="F1166" i="3" s="1"/>
  <c r="F1167" i="3" s="1"/>
  <c r="F1168" i="3" s="1"/>
  <c r="F1169" i="3" s="1"/>
  <c r="F1170" i="3" s="1"/>
  <c r="F1171" i="3" s="1"/>
  <c r="F1172" i="3" s="1"/>
  <c r="F1173" i="3" s="1"/>
  <c r="F1174" i="3" s="1"/>
  <c r="F1175" i="3" s="1"/>
  <c r="F1176" i="3" s="1"/>
  <c r="F1177" i="3" s="1"/>
  <c r="F1178" i="3" s="1"/>
  <c r="F1179" i="3" s="1"/>
  <c r="F1180" i="3" s="1"/>
  <c r="F1181" i="3" s="1"/>
  <c r="F1182" i="3" s="1"/>
  <c r="F1183" i="3" s="1"/>
  <c r="F1184" i="3" s="1"/>
  <c r="F1185" i="3" s="1"/>
  <c r="F1186" i="3" s="1"/>
  <c r="F1187" i="3" s="1"/>
  <c r="F1188" i="3" s="1"/>
  <c r="F1189" i="3" s="1"/>
  <c r="F1190" i="3" s="1"/>
  <c r="F1191" i="3" s="1"/>
  <c r="F1192" i="3" s="1"/>
  <c r="F1193" i="3" s="1"/>
  <c r="F1194" i="3" s="1"/>
  <c r="F1195" i="3" s="1"/>
  <c r="F1196" i="3" s="1"/>
  <c r="F1197" i="3" s="1"/>
  <c r="F1198" i="3" s="1"/>
  <c r="F1199" i="3" s="1"/>
  <c r="F1200" i="3" s="1"/>
  <c r="F1201" i="3" s="1"/>
  <c r="F1202" i="3" s="1"/>
  <c r="F1203" i="3" s="1"/>
  <c r="F1204" i="3" s="1"/>
  <c r="F1205" i="3" s="1"/>
  <c r="F1206" i="3" s="1"/>
  <c r="F1207" i="3" s="1"/>
  <c r="F1208" i="3" s="1"/>
  <c r="F1209" i="3" s="1"/>
  <c r="F1210" i="3" s="1"/>
  <c r="F1211" i="3" s="1"/>
  <c r="F1212" i="3" s="1"/>
  <c r="F1213" i="3" s="1"/>
  <c r="F1214" i="3" s="1"/>
  <c r="F1215" i="3" s="1"/>
  <c r="F1216" i="3" s="1"/>
  <c r="F1217" i="3" s="1"/>
  <c r="F1218" i="3" s="1"/>
  <c r="F1219" i="3" s="1"/>
  <c r="F1220" i="3" s="1"/>
  <c r="F1221" i="3" s="1"/>
  <c r="F1222" i="3" s="1"/>
  <c r="F1223" i="3" s="1"/>
  <c r="F1224" i="3" s="1"/>
  <c r="F1225" i="3" s="1"/>
  <c r="F1226" i="3" s="1"/>
  <c r="F1227" i="3" s="1"/>
  <c r="F1228" i="3" s="1"/>
  <c r="F1229" i="3" s="1"/>
  <c r="F1230" i="3" s="1"/>
  <c r="F1231" i="3" s="1"/>
  <c r="F1232" i="3" s="1"/>
  <c r="F1233" i="3" s="1"/>
  <c r="F1234" i="3" s="1"/>
  <c r="F1235" i="3" s="1"/>
  <c r="F1236" i="3" s="1"/>
  <c r="F1237" i="3" s="1"/>
  <c r="F1238" i="3" s="1"/>
  <c r="F1239" i="3" s="1"/>
  <c r="F1240" i="3" s="1"/>
  <c r="F1241" i="3" s="1"/>
  <c r="F1242" i="3" s="1"/>
  <c r="F1243" i="3" s="1"/>
  <c r="F1244" i="3" s="1"/>
  <c r="F1245" i="3" s="1"/>
  <c r="F1246" i="3" s="1"/>
  <c r="F1247" i="3" s="1"/>
  <c r="F1248" i="3" s="1"/>
  <c r="F1249" i="3" s="1"/>
  <c r="F1250" i="3" s="1"/>
  <c r="F1251" i="3" s="1"/>
  <c r="F1252" i="3" s="1"/>
  <c r="F1253" i="3" s="1"/>
  <c r="F1254" i="3" s="1"/>
  <c r="F1255" i="3" s="1"/>
  <c r="F1256" i="3" s="1"/>
  <c r="F1257" i="3" s="1"/>
  <c r="F1258" i="3" s="1"/>
  <c r="F1259" i="3" s="1"/>
  <c r="F1260" i="3" s="1"/>
  <c r="F1261" i="3" s="1"/>
  <c r="F1262" i="3" s="1"/>
  <c r="F1263" i="3" s="1"/>
  <c r="F1264" i="3" s="1"/>
  <c r="F1265" i="3" s="1"/>
  <c r="F1266" i="3" s="1"/>
  <c r="F1267" i="3" s="1"/>
  <c r="F1268" i="3" s="1"/>
  <c r="F1269" i="3" s="1"/>
  <c r="F1270" i="3" s="1"/>
  <c r="F1271" i="3" s="1"/>
  <c r="F1272" i="3" s="1"/>
  <c r="F1273" i="3" s="1"/>
  <c r="F1274" i="3" s="1"/>
  <c r="F1275" i="3" s="1"/>
  <c r="F1276" i="3" s="1"/>
  <c r="F1277" i="3" s="1"/>
  <c r="F1278" i="3" s="1"/>
  <c r="F1279" i="3" s="1"/>
  <c r="F1280" i="3" s="1"/>
  <c r="F1281" i="3" s="1"/>
  <c r="F1282" i="3" s="1"/>
  <c r="F1283" i="3" s="1"/>
  <c r="F1284" i="3" s="1"/>
  <c r="F1285" i="3" s="1"/>
  <c r="F1286" i="3" s="1"/>
  <c r="F1287" i="3" s="1"/>
  <c r="F1288" i="3" s="1"/>
  <c r="F1289" i="3" s="1"/>
  <c r="F1290" i="3" s="1"/>
  <c r="F1291" i="3" s="1"/>
  <c r="F1292" i="3" s="1"/>
  <c r="F1293" i="3" s="1"/>
  <c r="F1294" i="3" s="1"/>
  <c r="F1295" i="3" s="1"/>
  <c r="F1296" i="3" s="1"/>
  <c r="F1297" i="3" s="1"/>
  <c r="F1298" i="3" s="1"/>
  <c r="F1299" i="3" s="1"/>
  <c r="F1300" i="3" s="1"/>
  <c r="F1301" i="3" s="1"/>
  <c r="F1302" i="3" s="1"/>
  <c r="F1303" i="3" s="1"/>
  <c r="F1304" i="3" s="1"/>
  <c r="F1305" i="3" s="1"/>
  <c r="F1306" i="3" s="1"/>
  <c r="F1307" i="3" s="1"/>
  <c r="F1308" i="3" s="1"/>
  <c r="F1309" i="3" s="1"/>
  <c r="F1310" i="3" s="1"/>
  <c r="F1311" i="3" s="1"/>
  <c r="F1312" i="3" s="1"/>
  <c r="F1313" i="3" s="1"/>
  <c r="F1314" i="3" s="1"/>
  <c r="F1315" i="3" s="1"/>
  <c r="F1316" i="3" s="1"/>
  <c r="F1317" i="3" s="1"/>
  <c r="F1318" i="3" s="1"/>
  <c r="F1319" i="3" s="1"/>
  <c r="F1320" i="3" s="1"/>
  <c r="F1321" i="3" s="1"/>
  <c r="F1322" i="3" s="1"/>
  <c r="F1323" i="3" s="1"/>
  <c r="F1324" i="3" s="1"/>
  <c r="F1325" i="3" s="1"/>
  <c r="F1326" i="3" s="1"/>
  <c r="F1327" i="3" s="1"/>
  <c r="F1328" i="3" s="1"/>
  <c r="F1329" i="3" s="1"/>
  <c r="F1330" i="3" s="1"/>
  <c r="F1331" i="3" s="1"/>
  <c r="F1332" i="3" s="1"/>
  <c r="F1333" i="3" s="1"/>
  <c r="F1334" i="3" s="1"/>
  <c r="F1335" i="3" s="1"/>
  <c r="F1336" i="3" s="1"/>
  <c r="F1337" i="3" s="1"/>
  <c r="F1338" i="3" s="1"/>
  <c r="F1339" i="3" s="1"/>
  <c r="F1340" i="3" s="1"/>
  <c r="F1341" i="3" s="1"/>
  <c r="F1342" i="3" s="1"/>
  <c r="F1343" i="3" s="1"/>
  <c r="F1344" i="3" s="1"/>
  <c r="F1345" i="3" s="1"/>
  <c r="F1346" i="3" s="1"/>
  <c r="F1347" i="3" s="1"/>
  <c r="F1348" i="3" s="1"/>
  <c r="F1349" i="3" s="1"/>
  <c r="F1350" i="3" s="1"/>
  <c r="F1351" i="3" s="1"/>
  <c r="F1352" i="3" s="1"/>
  <c r="F1353" i="3" s="1"/>
  <c r="F1354" i="3" s="1"/>
  <c r="F1355" i="3" s="1"/>
  <c r="F1356" i="3" s="1"/>
  <c r="F1357" i="3" s="1"/>
  <c r="F1358" i="3" s="1"/>
  <c r="F1359" i="3" s="1"/>
  <c r="F1360" i="3" s="1"/>
  <c r="F1361" i="3" s="1"/>
  <c r="F1362" i="3" s="1"/>
  <c r="F1363" i="3" s="1"/>
  <c r="F1364" i="3" s="1"/>
  <c r="F1365" i="3" s="1"/>
  <c r="F1366" i="3" s="1"/>
  <c r="F1367" i="3" s="1"/>
  <c r="F1368" i="3" s="1"/>
  <c r="F1369" i="3" s="1"/>
  <c r="F1370" i="3" s="1"/>
  <c r="F1371" i="3" s="1"/>
  <c r="F1372" i="3" s="1"/>
  <c r="F1373" i="3" s="1"/>
  <c r="F1374" i="3" s="1"/>
  <c r="F1375" i="3" s="1"/>
  <c r="F1376" i="3" s="1"/>
  <c r="F1377" i="3" s="1"/>
  <c r="F1378" i="3" s="1"/>
  <c r="F1379" i="3" s="1"/>
  <c r="F1380" i="3" s="1"/>
  <c r="F1381" i="3" s="1"/>
  <c r="F1382" i="3" s="1"/>
  <c r="F1383" i="3" s="1"/>
  <c r="F1384" i="3" s="1"/>
  <c r="F1385" i="3" s="1"/>
  <c r="F1386" i="3" s="1"/>
  <c r="F1387" i="3" s="1"/>
  <c r="F1388" i="3" s="1"/>
  <c r="F1389" i="3" s="1"/>
  <c r="F1390" i="3" s="1"/>
  <c r="F1391" i="3" s="1"/>
  <c r="F1392" i="3" s="1"/>
  <c r="F1393" i="3" s="1"/>
  <c r="F1394" i="3" s="1"/>
  <c r="F1395" i="3" s="1"/>
  <c r="F1396" i="3" s="1"/>
  <c r="F1397" i="3" s="1"/>
  <c r="F1398" i="3" s="1"/>
  <c r="F1399" i="3" s="1"/>
  <c r="F1400" i="3" s="1"/>
  <c r="F1401" i="3" s="1"/>
  <c r="F1402" i="3" s="1"/>
  <c r="F1403" i="3" s="1"/>
  <c r="F1404" i="3" s="1"/>
  <c r="F1405" i="3" s="1"/>
  <c r="F1406" i="3" s="1"/>
  <c r="F1407" i="3" s="1"/>
  <c r="F1408" i="3" s="1"/>
  <c r="F1409" i="3" s="1"/>
  <c r="F1410" i="3" s="1"/>
  <c r="F1411" i="3" s="1"/>
  <c r="F1412" i="3" s="1"/>
  <c r="F1413" i="3" s="1"/>
  <c r="F1414" i="3" s="1"/>
  <c r="F1415" i="3" s="1"/>
  <c r="F1416" i="3" s="1"/>
  <c r="F1417" i="3" s="1"/>
  <c r="F1418" i="3" s="1"/>
  <c r="F1419" i="3" s="1"/>
  <c r="F1420" i="3" s="1"/>
  <c r="F1421" i="3" s="1"/>
  <c r="F1422" i="3" s="1"/>
  <c r="F1423" i="3" s="1"/>
  <c r="F1424" i="3" s="1"/>
  <c r="F1425" i="3" s="1"/>
  <c r="F1426" i="3" s="1"/>
  <c r="F1427" i="3" s="1"/>
  <c r="F1428" i="3" s="1"/>
  <c r="F1429" i="3" s="1"/>
  <c r="F1430" i="3" s="1"/>
  <c r="F1431" i="3" s="1"/>
  <c r="F1432" i="3" s="1"/>
  <c r="F1433" i="3" s="1"/>
  <c r="F1434" i="3" s="1"/>
  <c r="F1435" i="3" s="1"/>
  <c r="F1436" i="3" s="1"/>
  <c r="F1437" i="3" s="1"/>
  <c r="F1438" i="3" s="1"/>
  <c r="F1439" i="3" s="1"/>
  <c r="F1440" i="3" s="1"/>
  <c r="F1441" i="3" s="1"/>
  <c r="F1442" i="3" s="1"/>
  <c r="F1443" i="3" s="1"/>
  <c r="F1444" i="3" s="1"/>
  <c r="F1445" i="3" s="1"/>
  <c r="F1446" i="3" s="1"/>
  <c r="F1447" i="3" s="1"/>
  <c r="F1448" i="3" s="1"/>
  <c r="F1449" i="3" s="1"/>
  <c r="F1450" i="3" s="1"/>
  <c r="F1451" i="3" s="1"/>
  <c r="F1452" i="3" s="1"/>
  <c r="F1453" i="3" s="1"/>
  <c r="F1454" i="3" s="1"/>
  <c r="F1455" i="3" s="1"/>
  <c r="F1456" i="3" s="1"/>
  <c r="F1457" i="3" s="1"/>
  <c r="F1458" i="3" s="1"/>
  <c r="F1459" i="3" s="1"/>
  <c r="F1460" i="3" s="1"/>
  <c r="F1461" i="3" s="1"/>
  <c r="F1462" i="3" s="1"/>
  <c r="F1463" i="3" s="1"/>
  <c r="F1464" i="3" s="1"/>
  <c r="F1465" i="3" s="1"/>
  <c r="F1466" i="3" s="1"/>
  <c r="F1467" i="3" s="1"/>
  <c r="F1468" i="3" s="1"/>
  <c r="F1469" i="3" s="1"/>
  <c r="F1470" i="3" s="1"/>
  <c r="F1471" i="3" s="1"/>
  <c r="F1472" i="3" s="1"/>
  <c r="F1473" i="3" s="1"/>
  <c r="F1474" i="3" s="1"/>
  <c r="F1475" i="3" s="1"/>
  <c r="F1476" i="3" s="1"/>
  <c r="F1477" i="3" s="1"/>
  <c r="F1478" i="3" s="1"/>
  <c r="F1479" i="3" s="1"/>
  <c r="F1480" i="3" s="1"/>
  <c r="F1481" i="3" s="1"/>
  <c r="F1482" i="3" s="1"/>
  <c r="F1483" i="3" s="1"/>
  <c r="F1484" i="3" s="1"/>
  <c r="F1485" i="3" s="1"/>
  <c r="F1486" i="3" s="1"/>
  <c r="F1487" i="3" s="1"/>
  <c r="F1488" i="3" s="1"/>
  <c r="F1489" i="3" s="1"/>
  <c r="F1490" i="3" s="1"/>
  <c r="F1491" i="3" s="1"/>
  <c r="F1492" i="3" s="1"/>
  <c r="F1493" i="3" s="1"/>
  <c r="F1494" i="3" s="1"/>
  <c r="F1495" i="3" s="1"/>
  <c r="F1496" i="3" s="1"/>
  <c r="F1497" i="3" s="1"/>
  <c r="F1498" i="3" s="1"/>
  <c r="F1499" i="3" s="1"/>
  <c r="F1500" i="3" s="1"/>
  <c r="F1501" i="3" s="1"/>
  <c r="F1502" i="3" s="1"/>
  <c r="F1503" i="3" s="1"/>
  <c r="F1504" i="3" s="1"/>
  <c r="F1505" i="3" s="1"/>
  <c r="F1506" i="3" s="1"/>
  <c r="F1507" i="3" s="1"/>
  <c r="F1508" i="3" s="1"/>
  <c r="F1509" i="3" s="1"/>
  <c r="F1510" i="3" s="1"/>
  <c r="F1511" i="3" s="1"/>
  <c r="F1512" i="3" s="1"/>
  <c r="F1513" i="3" s="1"/>
  <c r="F1514" i="3" s="1"/>
  <c r="F1515" i="3" s="1"/>
  <c r="F1516" i="3" s="1"/>
  <c r="F1517" i="3" s="1"/>
  <c r="F1518" i="3" s="1"/>
  <c r="F1519" i="3" s="1"/>
  <c r="F1520" i="3" s="1"/>
  <c r="F1521" i="3" s="1"/>
  <c r="F1522" i="3" s="1"/>
  <c r="F1523" i="3" s="1"/>
  <c r="F1524" i="3" s="1"/>
  <c r="F1525" i="3" s="1"/>
  <c r="F1526" i="3" s="1"/>
  <c r="F1527" i="3" s="1"/>
  <c r="F1528" i="3" s="1"/>
  <c r="F1529" i="3" s="1"/>
  <c r="F1530" i="3" s="1"/>
  <c r="F1531" i="3" s="1"/>
  <c r="F1532" i="3" s="1"/>
  <c r="F1533" i="3" s="1"/>
  <c r="F1534" i="3" s="1"/>
  <c r="F1535" i="3" s="1"/>
  <c r="F1536" i="3" s="1"/>
  <c r="F1537" i="3" s="1"/>
  <c r="F1538" i="3" s="1"/>
  <c r="F1539" i="3" s="1"/>
  <c r="F1540" i="3" s="1"/>
  <c r="F1541" i="3" s="1"/>
  <c r="F1542" i="3" s="1"/>
  <c r="F1543" i="3" s="1"/>
  <c r="F1544" i="3" s="1"/>
  <c r="F1545" i="3" s="1"/>
  <c r="F1546" i="3" s="1"/>
  <c r="F1547" i="3" s="1"/>
  <c r="F1548" i="3" s="1"/>
  <c r="F1549" i="3" s="1"/>
  <c r="F1550" i="3" s="1"/>
  <c r="F1551" i="3" s="1"/>
  <c r="F1552" i="3" s="1"/>
  <c r="F1553" i="3" s="1"/>
  <c r="F1554" i="3" s="1"/>
  <c r="F1555" i="3" s="1"/>
  <c r="F1556" i="3" s="1"/>
  <c r="F1557" i="3" s="1"/>
  <c r="F1558" i="3" s="1"/>
  <c r="F1559" i="3" s="1"/>
  <c r="F1560" i="3" s="1"/>
  <c r="F1561" i="3" s="1"/>
  <c r="F1562" i="3" s="1"/>
  <c r="F1563" i="3" s="1"/>
  <c r="F1564" i="3" s="1"/>
  <c r="F1565" i="3" s="1"/>
  <c r="F1566" i="3" s="1"/>
  <c r="F1567" i="3" s="1"/>
  <c r="F1568" i="3" s="1"/>
  <c r="F1569" i="3" s="1"/>
  <c r="F1570" i="3" s="1"/>
  <c r="F1571" i="3" s="1"/>
  <c r="F1572" i="3" s="1"/>
  <c r="F1573" i="3" s="1"/>
  <c r="F1574" i="3" s="1"/>
  <c r="F1575" i="3" s="1"/>
  <c r="F1576" i="3" s="1"/>
  <c r="F1577" i="3" s="1"/>
  <c r="F1578" i="3" s="1"/>
  <c r="F1579" i="3" s="1"/>
  <c r="F1580" i="3" s="1"/>
  <c r="F1581" i="3" s="1"/>
  <c r="F1582" i="3" s="1"/>
  <c r="F1583" i="3" s="1"/>
  <c r="F1584" i="3" s="1"/>
  <c r="F1585" i="3" s="1"/>
  <c r="F1586" i="3" s="1"/>
  <c r="F1587" i="3" s="1"/>
  <c r="F1588" i="3" s="1"/>
  <c r="F1589" i="3" s="1"/>
  <c r="F1590" i="3" s="1"/>
  <c r="F1591" i="3" s="1"/>
  <c r="F1592" i="3" s="1"/>
  <c r="F1593" i="3" s="1"/>
  <c r="F1594" i="3" s="1"/>
  <c r="F1595" i="3" s="1"/>
  <c r="F1596" i="3" s="1"/>
  <c r="F1597" i="3" s="1"/>
  <c r="F1598" i="3" s="1"/>
  <c r="F1599" i="3" s="1"/>
  <c r="F1600" i="3" s="1"/>
  <c r="F1601" i="3" s="1"/>
  <c r="F1602" i="3" s="1"/>
  <c r="F1603" i="3" s="1"/>
  <c r="F1604" i="3" s="1"/>
  <c r="F1605" i="3" s="1"/>
  <c r="F1606" i="3" s="1"/>
  <c r="F1607" i="3" s="1"/>
  <c r="F1608" i="3" s="1"/>
  <c r="F1609" i="3" s="1"/>
  <c r="F1610" i="3" s="1"/>
  <c r="F1611" i="3" s="1"/>
  <c r="F1612" i="3" s="1"/>
  <c r="F1613" i="3" s="1"/>
  <c r="F1614" i="3" s="1"/>
  <c r="F1615" i="3" s="1"/>
  <c r="F1616" i="3" s="1"/>
  <c r="F1617" i="3" s="1"/>
  <c r="F1618" i="3" s="1"/>
  <c r="F1619" i="3" s="1"/>
  <c r="F1620" i="3" s="1"/>
  <c r="F1621" i="3" s="1"/>
  <c r="F1622" i="3" s="1"/>
  <c r="F1623" i="3" s="1"/>
  <c r="F1624" i="3" s="1"/>
  <c r="F1625" i="3" s="1"/>
  <c r="F1626" i="3" s="1"/>
  <c r="F1627" i="3" s="1"/>
  <c r="F1628" i="3" s="1"/>
  <c r="F1629" i="3" s="1"/>
  <c r="F1630" i="3" s="1"/>
  <c r="F1631" i="3" s="1"/>
  <c r="F1632" i="3" s="1"/>
  <c r="F1633" i="3" s="1"/>
  <c r="F1634" i="3" s="1"/>
  <c r="F1635" i="3" s="1"/>
  <c r="F1636" i="3" s="1"/>
  <c r="F1637" i="3" s="1"/>
  <c r="F1638" i="3" s="1"/>
  <c r="F1639" i="3" s="1"/>
  <c r="F1640" i="3" s="1"/>
  <c r="F1641" i="3" s="1"/>
  <c r="F1642" i="3" s="1"/>
  <c r="F1643" i="3" s="1"/>
  <c r="F1644" i="3" s="1"/>
  <c r="F1645" i="3" s="1"/>
  <c r="F1646" i="3" s="1"/>
  <c r="F1647" i="3" s="1"/>
  <c r="F1648" i="3" s="1"/>
  <c r="F1649" i="3" s="1"/>
  <c r="F1650" i="3" s="1"/>
  <c r="F1651" i="3" s="1"/>
  <c r="F1652" i="3" s="1"/>
  <c r="F1653" i="3" s="1"/>
  <c r="F1654" i="3" s="1"/>
  <c r="F1655" i="3" s="1"/>
  <c r="F1656" i="3" s="1"/>
  <c r="F1657" i="3" s="1"/>
  <c r="F1658" i="3" s="1"/>
  <c r="F1659" i="3" s="1"/>
  <c r="F1660" i="3" s="1"/>
  <c r="F1661" i="3" s="1"/>
  <c r="F1662" i="3" s="1"/>
  <c r="F1663" i="3" s="1"/>
  <c r="F1664" i="3" s="1"/>
  <c r="F1665" i="3" s="1"/>
  <c r="F1666" i="3" s="1"/>
  <c r="F1667" i="3" s="1"/>
  <c r="F1668" i="3" s="1"/>
  <c r="F1669" i="3" s="1"/>
  <c r="F1670" i="3" s="1"/>
  <c r="F1671" i="3" s="1"/>
  <c r="F1672" i="3" s="1"/>
  <c r="F1673" i="3" s="1"/>
  <c r="F1674" i="3" s="1"/>
  <c r="F1675" i="3" s="1"/>
  <c r="F1676" i="3" s="1"/>
  <c r="F1677" i="3" s="1"/>
  <c r="F1678" i="3" s="1"/>
  <c r="F1679" i="3" s="1"/>
  <c r="F1680" i="3" s="1"/>
  <c r="F1681" i="3" s="1"/>
  <c r="F1682" i="3" s="1"/>
  <c r="F1683" i="3" s="1"/>
  <c r="F1684" i="3" s="1"/>
  <c r="F1685" i="3" s="1"/>
  <c r="F1686" i="3" s="1"/>
  <c r="F1687" i="3" s="1"/>
  <c r="F1688" i="3" s="1"/>
  <c r="F1689" i="3" s="1"/>
  <c r="F1690" i="3" s="1"/>
  <c r="F1691" i="3" s="1"/>
  <c r="F1692" i="3" s="1"/>
  <c r="F1693" i="3" s="1"/>
  <c r="F1694" i="3" s="1"/>
  <c r="F1695" i="3" s="1"/>
  <c r="F1696" i="3" s="1"/>
  <c r="F1697" i="3" s="1"/>
  <c r="F1698" i="3" s="1"/>
  <c r="F1699" i="3" s="1"/>
  <c r="F1700" i="3" s="1"/>
  <c r="F1701" i="3" s="1"/>
  <c r="F1702" i="3" s="1"/>
  <c r="F1703" i="3" s="1"/>
  <c r="F1704" i="3" s="1"/>
  <c r="F1705" i="3" s="1"/>
  <c r="F1706" i="3" s="1"/>
  <c r="F1707" i="3" s="1"/>
  <c r="F1708" i="3" s="1"/>
  <c r="F1709" i="3" s="1"/>
  <c r="F1710" i="3" s="1"/>
  <c r="F1711" i="3" s="1"/>
  <c r="F1712" i="3" s="1"/>
  <c r="F1713" i="3" s="1"/>
  <c r="F1714" i="3" s="1"/>
  <c r="F1715" i="3" s="1"/>
  <c r="F1716" i="3" s="1"/>
  <c r="F1717" i="3" s="1"/>
  <c r="F1718" i="3" s="1"/>
  <c r="F1719" i="3" s="1"/>
  <c r="F1720" i="3" s="1"/>
  <c r="F1721" i="3" s="1"/>
  <c r="F1722" i="3" s="1"/>
  <c r="F1723" i="3" s="1"/>
  <c r="F1724" i="3" s="1"/>
  <c r="F1725" i="3" s="1"/>
  <c r="F1726" i="3" s="1"/>
  <c r="F1727" i="3" s="1"/>
  <c r="F1728" i="3" s="1"/>
  <c r="F1729" i="3" s="1"/>
  <c r="F1730" i="3" s="1"/>
  <c r="F1731" i="3" s="1"/>
  <c r="F1732" i="3" s="1"/>
  <c r="F1733" i="3" s="1"/>
  <c r="F1734" i="3" s="1"/>
  <c r="F1735" i="3" s="1"/>
  <c r="F1736" i="3" s="1"/>
  <c r="F1737" i="3" s="1"/>
  <c r="F1738" i="3" s="1"/>
  <c r="F1739" i="3" s="1"/>
  <c r="F1740" i="3" s="1"/>
  <c r="F1741" i="3" s="1"/>
  <c r="F1742" i="3" s="1"/>
  <c r="F1743" i="3" s="1"/>
  <c r="F1744" i="3" s="1"/>
  <c r="F1745" i="3" s="1"/>
  <c r="F1746" i="3" s="1"/>
  <c r="F1747" i="3" s="1"/>
  <c r="F1748" i="3" s="1"/>
  <c r="F1749" i="3" s="1"/>
  <c r="F1750" i="3" s="1"/>
  <c r="F1751" i="3" s="1"/>
  <c r="F1752" i="3" s="1"/>
  <c r="F1753" i="3" s="1"/>
  <c r="F1754" i="3" s="1"/>
  <c r="F1755" i="3" s="1"/>
  <c r="F1756" i="3" s="1"/>
  <c r="F1757" i="3" s="1"/>
  <c r="F1758" i="3" s="1"/>
  <c r="F1759" i="3" s="1"/>
  <c r="F1760" i="3" s="1"/>
  <c r="F1761" i="3" s="1"/>
  <c r="F1762" i="3" s="1"/>
  <c r="F1763" i="3" s="1"/>
  <c r="F1764" i="3" s="1"/>
  <c r="F1765" i="3" s="1"/>
  <c r="F1766" i="3" s="1"/>
  <c r="F1767" i="3" s="1"/>
  <c r="F1768" i="3" s="1"/>
  <c r="F1769" i="3" s="1"/>
  <c r="F1770" i="3" s="1"/>
  <c r="F1771" i="3" s="1"/>
  <c r="F1772" i="3" s="1"/>
  <c r="F1773" i="3" s="1"/>
  <c r="F1774" i="3" s="1"/>
  <c r="F1775" i="3" s="1"/>
  <c r="F1776" i="3" s="1"/>
  <c r="F1777" i="3" s="1"/>
  <c r="F1778" i="3" s="1"/>
  <c r="F1779" i="3" s="1"/>
  <c r="F1780" i="3" s="1"/>
  <c r="F1781" i="3" s="1"/>
  <c r="F1782" i="3" s="1"/>
  <c r="F1783" i="3" s="1"/>
  <c r="F1784" i="3" s="1"/>
  <c r="F1785" i="3" s="1"/>
  <c r="F1786" i="3" s="1"/>
  <c r="F1787" i="3" s="1"/>
  <c r="F1788" i="3" s="1"/>
  <c r="F1789" i="3" s="1"/>
  <c r="F1790" i="3" s="1"/>
  <c r="F1791" i="3" s="1"/>
  <c r="F1792" i="3" s="1"/>
  <c r="F1793" i="3" s="1"/>
  <c r="F1794" i="3" s="1"/>
  <c r="F1795" i="3" s="1"/>
  <c r="F1796" i="3" s="1"/>
  <c r="F1797" i="3" s="1"/>
  <c r="F1798" i="3" s="1"/>
  <c r="F1799" i="3" s="1"/>
  <c r="F1800" i="3" s="1"/>
  <c r="F1801" i="3" s="1"/>
  <c r="F1802" i="3" s="1"/>
  <c r="F1803" i="3" s="1"/>
  <c r="F1804" i="3" s="1"/>
  <c r="F1805" i="3" s="1"/>
  <c r="F1806" i="3" s="1"/>
  <c r="F1807" i="3" s="1"/>
  <c r="F1808" i="3" s="1"/>
  <c r="F1809" i="3" s="1"/>
  <c r="F1810" i="3" s="1"/>
  <c r="F1811" i="3" s="1"/>
  <c r="F1812" i="3" s="1"/>
  <c r="F1813" i="3" s="1"/>
  <c r="F1814" i="3" s="1"/>
  <c r="F1815" i="3" s="1"/>
  <c r="F1816" i="3" s="1"/>
  <c r="F1817" i="3" s="1"/>
  <c r="F1818" i="3" s="1"/>
  <c r="F1819" i="3" s="1"/>
  <c r="F1820" i="3" s="1"/>
  <c r="F1821" i="3" s="1"/>
  <c r="F1822" i="3" s="1"/>
  <c r="F1823" i="3" s="1"/>
  <c r="F1824" i="3" s="1"/>
  <c r="F1825" i="3" s="1"/>
  <c r="F1826" i="3" s="1"/>
  <c r="F1827" i="3" s="1"/>
  <c r="F1828" i="3" s="1"/>
  <c r="F1829" i="3" s="1"/>
  <c r="F1830" i="3" s="1"/>
  <c r="F1831" i="3" s="1"/>
  <c r="F1832" i="3" s="1"/>
  <c r="F1833" i="3" s="1"/>
  <c r="F1834" i="3" s="1"/>
  <c r="F1835" i="3" s="1"/>
  <c r="F1836" i="3" s="1"/>
  <c r="F1837" i="3" s="1"/>
  <c r="F1838" i="3" s="1"/>
  <c r="F1839" i="3" s="1"/>
  <c r="F1840" i="3" s="1"/>
  <c r="F1841" i="3" s="1"/>
  <c r="F1842" i="3" s="1"/>
  <c r="F1843" i="3" s="1"/>
  <c r="F1844" i="3" s="1"/>
  <c r="F1845" i="3" s="1"/>
  <c r="F1846" i="3" s="1"/>
  <c r="F1847" i="3" s="1"/>
  <c r="F1848" i="3" s="1"/>
  <c r="F1849" i="3" s="1"/>
  <c r="F1850" i="3" s="1"/>
  <c r="K9" i="3"/>
  <c r="I9" i="3"/>
  <c r="H9" i="3"/>
  <c r="J9" i="3" s="1"/>
  <c r="F9" i="3"/>
  <c r="P504" i="1"/>
  <c r="O504" i="1"/>
  <c r="N508" i="1"/>
  <c r="N504" i="1"/>
  <c r="M504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M230" i="1" s="1"/>
  <c r="N230" i="1" s="1"/>
  <c r="L231" i="1"/>
  <c r="L232" i="1"/>
  <c r="L233" i="1"/>
  <c r="L234" i="1"/>
  <c r="L235" i="1"/>
  <c r="L236" i="1"/>
  <c r="L237" i="1"/>
  <c r="L238" i="1"/>
  <c r="M238" i="1" s="1"/>
  <c r="N238" i="1" s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M254" i="1" s="1"/>
  <c r="N254" i="1" s="1"/>
  <c r="L255" i="1"/>
  <c r="L256" i="1"/>
  <c r="L257" i="1"/>
  <c r="L258" i="1"/>
  <c r="L259" i="1"/>
  <c r="L260" i="1"/>
  <c r="L261" i="1"/>
  <c r="L262" i="1"/>
  <c r="M262" i="1" s="1"/>
  <c r="N262" i="1" s="1"/>
  <c r="L263" i="1"/>
  <c r="L264" i="1"/>
  <c r="L265" i="1"/>
  <c r="L266" i="1"/>
  <c r="L267" i="1"/>
  <c r="L268" i="1"/>
  <c r="L269" i="1"/>
  <c r="L270" i="1"/>
  <c r="M270" i="1" s="1"/>
  <c r="N270" i="1" s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M286" i="1" s="1"/>
  <c r="N286" i="1" s="1"/>
  <c r="L287" i="1"/>
  <c r="L288" i="1"/>
  <c r="L289" i="1"/>
  <c r="L290" i="1"/>
  <c r="L291" i="1"/>
  <c r="L292" i="1"/>
  <c r="L293" i="1"/>
  <c r="L294" i="1"/>
  <c r="M294" i="1" s="1"/>
  <c r="N294" i="1" s="1"/>
  <c r="L295" i="1"/>
  <c r="L296" i="1"/>
  <c r="L297" i="1"/>
  <c r="L298" i="1"/>
  <c r="L299" i="1"/>
  <c r="L300" i="1"/>
  <c r="L301" i="1"/>
  <c r="L302" i="1"/>
  <c r="M302" i="1" s="1"/>
  <c r="N302" i="1" s="1"/>
  <c r="L303" i="1"/>
  <c r="L304" i="1"/>
  <c r="L305" i="1"/>
  <c r="L306" i="1"/>
  <c r="L307" i="1"/>
  <c r="L308" i="1"/>
  <c r="L309" i="1"/>
  <c r="L310" i="1"/>
  <c r="M310" i="1" s="1"/>
  <c r="N310" i="1" s="1"/>
  <c r="L311" i="1"/>
  <c r="L312" i="1"/>
  <c r="L313" i="1"/>
  <c r="L314" i="1"/>
  <c r="L315" i="1"/>
  <c r="L316" i="1"/>
  <c r="L317" i="1"/>
  <c r="L318" i="1"/>
  <c r="M318" i="1" s="1"/>
  <c r="N318" i="1" s="1"/>
  <c r="L319" i="1"/>
  <c r="L320" i="1"/>
  <c r="L321" i="1"/>
  <c r="L322" i="1"/>
  <c r="L323" i="1"/>
  <c r="L324" i="1"/>
  <c r="L325" i="1"/>
  <c r="L326" i="1"/>
  <c r="M326" i="1" s="1"/>
  <c r="N326" i="1" s="1"/>
  <c r="L327" i="1"/>
  <c r="L328" i="1"/>
  <c r="L329" i="1"/>
  <c r="L330" i="1"/>
  <c r="L331" i="1"/>
  <c r="L332" i="1"/>
  <c r="L333" i="1"/>
  <c r="L334" i="1"/>
  <c r="M334" i="1" s="1"/>
  <c r="N334" i="1" s="1"/>
  <c r="L335" i="1"/>
  <c r="L336" i="1"/>
  <c r="L337" i="1"/>
  <c r="L338" i="1"/>
  <c r="L339" i="1"/>
  <c r="L340" i="1"/>
  <c r="L341" i="1"/>
  <c r="L342" i="1"/>
  <c r="M342" i="1" s="1"/>
  <c r="N342" i="1" s="1"/>
  <c r="L343" i="1"/>
  <c r="L344" i="1"/>
  <c r="L345" i="1"/>
  <c r="L346" i="1"/>
  <c r="L347" i="1"/>
  <c r="L348" i="1"/>
  <c r="L349" i="1"/>
  <c r="L350" i="1"/>
  <c r="M350" i="1" s="1"/>
  <c r="N350" i="1" s="1"/>
  <c r="L351" i="1"/>
  <c r="L352" i="1"/>
  <c r="L353" i="1"/>
  <c r="L354" i="1"/>
  <c r="L355" i="1"/>
  <c r="L356" i="1"/>
  <c r="L357" i="1"/>
  <c r="L358" i="1"/>
  <c r="M358" i="1" s="1"/>
  <c r="N358" i="1" s="1"/>
  <c r="L359" i="1"/>
  <c r="L360" i="1"/>
  <c r="L361" i="1"/>
  <c r="L362" i="1"/>
  <c r="L363" i="1"/>
  <c r="L364" i="1"/>
  <c r="L365" i="1"/>
  <c r="L366" i="1"/>
  <c r="M366" i="1" s="1"/>
  <c r="N366" i="1" s="1"/>
  <c r="L367" i="1"/>
  <c r="L368" i="1"/>
  <c r="L369" i="1"/>
  <c r="L370" i="1"/>
  <c r="L371" i="1"/>
  <c r="L372" i="1"/>
  <c r="L373" i="1"/>
  <c r="L374" i="1"/>
  <c r="M374" i="1" s="1"/>
  <c r="N374" i="1" s="1"/>
  <c r="L375" i="1"/>
  <c r="L376" i="1"/>
  <c r="L377" i="1"/>
  <c r="L378" i="1"/>
  <c r="L379" i="1"/>
  <c r="L380" i="1"/>
  <c r="L381" i="1"/>
  <c r="L382" i="1"/>
  <c r="M382" i="1" s="1"/>
  <c r="N382" i="1" s="1"/>
  <c r="L383" i="1"/>
  <c r="L384" i="1"/>
  <c r="L385" i="1"/>
  <c r="L386" i="1"/>
  <c r="L387" i="1"/>
  <c r="L388" i="1"/>
  <c r="L389" i="1"/>
  <c r="L390" i="1"/>
  <c r="M390" i="1" s="1"/>
  <c r="N390" i="1" s="1"/>
  <c r="L391" i="1"/>
  <c r="L392" i="1"/>
  <c r="L393" i="1"/>
  <c r="L394" i="1"/>
  <c r="L395" i="1"/>
  <c r="L396" i="1"/>
  <c r="L397" i="1"/>
  <c r="L398" i="1"/>
  <c r="L399" i="1"/>
  <c r="L400" i="1"/>
  <c r="M400" i="1" s="1"/>
  <c r="N400" i="1" s="1"/>
  <c r="L401" i="1"/>
  <c r="L402" i="1"/>
  <c r="L403" i="1"/>
  <c r="L404" i="1"/>
  <c r="L405" i="1"/>
  <c r="L406" i="1"/>
  <c r="L407" i="1"/>
  <c r="L408" i="1"/>
  <c r="M408" i="1" s="1"/>
  <c r="N408" i="1" s="1"/>
  <c r="L409" i="1"/>
  <c r="L410" i="1"/>
  <c r="L411" i="1"/>
  <c r="L412" i="1"/>
  <c r="L413" i="1"/>
  <c r="L414" i="1"/>
  <c r="L415" i="1"/>
  <c r="L416" i="1"/>
  <c r="M416" i="1" s="1"/>
  <c r="N416" i="1" s="1"/>
  <c r="L417" i="1"/>
  <c r="L418" i="1"/>
  <c r="L419" i="1"/>
  <c r="L420" i="1"/>
  <c r="L421" i="1"/>
  <c r="L422" i="1"/>
  <c r="L423" i="1"/>
  <c r="L424" i="1"/>
  <c r="L425" i="1"/>
  <c r="L426" i="1"/>
  <c r="L427" i="1"/>
  <c r="L428" i="1"/>
  <c r="M428" i="1" s="1"/>
  <c r="N428" i="1" s="1"/>
  <c r="L429" i="1"/>
  <c r="M429" i="1" s="1"/>
  <c r="N429" i="1" s="1"/>
  <c r="L430" i="1"/>
  <c r="L431" i="1"/>
  <c r="L432" i="1"/>
  <c r="L433" i="1"/>
  <c r="L434" i="1"/>
  <c r="L435" i="1"/>
  <c r="L436" i="1"/>
  <c r="M436" i="1" s="1"/>
  <c r="N436" i="1" s="1"/>
  <c r="L437" i="1"/>
  <c r="M437" i="1" s="1"/>
  <c r="N437" i="1" s="1"/>
  <c r="L438" i="1"/>
  <c r="L439" i="1"/>
  <c r="L440" i="1"/>
  <c r="L441" i="1"/>
  <c r="L442" i="1"/>
  <c r="L443" i="1"/>
  <c r="L444" i="1"/>
  <c r="L445" i="1"/>
  <c r="L446" i="1"/>
  <c r="L447" i="1"/>
  <c r="M447" i="1" s="1"/>
  <c r="N447" i="1" s="1"/>
  <c r="L448" i="1"/>
  <c r="L449" i="1"/>
  <c r="M449" i="1" s="1"/>
  <c r="N449" i="1" s="1"/>
  <c r="L450" i="1"/>
  <c r="L451" i="1"/>
  <c r="L452" i="1"/>
  <c r="L453" i="1"/>
  <c r="L454" i="1"/>
  <c r="L455" i="1"/>
  <c r="L456" i="1"/>
  <c r="M456" i="1" s="1"/>
  <c r="N456" i="1" s="1"/>
  <c r="L457" i="1"/>
  <c r="M457" i="1" s="1"/>
  <c r="N457" i="1" s="1"/>
  <c r="L458" i="1"/>
  <c r="L459" i="1"/>
  <c r="L460" i="1"/>
  <c r="L461" i="1"/>
  <c r="M461" i="1" s="1"/>
  <c r="N461" i="1" s="1"/>
  <c r="L462" i="1"/>
  <c r="L463" i="1"/>
  <c r="M463" i="1" s="1"/>
  <c r="N463" i="1" s="1"/>
  <c r="L464" i="1"/>
  <c r="M464" i="1" s="1"/>
  <c r="N464" i="1" s="1"/>
  <c r="L465" i="1"/>
  <c r="L466" i="1"/>
  <c r="L467" i="1"/>
  <c r="L468" i="1"/>
  <c r="L469" i="1"/>
  <c r="L470" i="1"/>
  <c r="L471" i="1"/>
  <c r="M471" i="1" s="1"/>
  <c r="N471" i="1" s="1"/>
  <c r="L472" i="1"/>
  <c r="L473" i="1"/>
  <c r="M473" i="1" s="1"/>
  <c r="N473" i="1" s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M486" i="1" s="1"/>
  <c r="N486" i="1" s="1"/>
  <c r="L487" i="1"/>
  <c r="L488" i="1"/>
  <c r="M488" i="1" s="1"/>
  <c r="N488" i="1" s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U325" i="2"/>
  <c r="V325" i="2"/>
  <c r="W325" i="2"/>
  <c r="X325" i="2"/>
  <c r="Y325" i="2"/>
  <c r="Z325" i="2"/>
  <c r="AA325" i="2"/>
  <c r="AB325" i="2"/>
  <c r="AC325" i="2"/>
  <c r="AD325" i="2"/>
  <c r="AE325" i="2"/>
  <c r="AF325" i="2"/>
  <c r="AG325" i="2"/>
  <c r="AH325" i="2"/>
  <c r="AI325" i="2"/>
  <c r="AJ325" i="2"/>
  <c r="AK325" i="2"/>
  <c r="AL325" i="2"/>
  <c r="AM325" i="2"/>
  <c r="AN325" i="2"/>
  <c r="AO325" i="2"/>
  <c r="AP325" i="2"/>
  <c r="AQ325" i="2"/>
  <c r="AR325" i="2"/>
  <c r="AS325" i="2"/>
  <c r="AT325" i="2"/>
  <c r="AU325" i="2"/>
  <c r="AV325" i="2"/>
  <c r="AW325" i="2"/>
  <c r="AX325" i="2"/>
  <c r="AY325" i="2"/>
  <c r="AZ325" i="2"/>
  <c r="BA325" i="2"/>
  <c r="BB325" i="2"/>
  <c r="BC325" i="2"/>
  <c r="BD325" i="2"/>
  <c r="BE325" i="2"/>
  <c r="BF325" i="2"/>
  <c r="BG325" i="2"/>
  <c r="B325" i="2"/>
  <c r="D324" i="2"/>
  <c r="E324" i="2"/>
  <c r="F324" i="2"/>
  <c r="G324" i="2"/>
  <c r="H324" i="2" s="1"/>
  <c r="I324" i="2" s="1"/>
  <c r="J324" i="2" s="1"/>
  <c r="K324" i="2" s="1"/>
  <c r="L324" i="2" s="1"/>
  <c r="M324" i="2" s="1"/>
  <c r="N324" i="2" s="1"/>
  <c r="O324" i="2" s="1"/>
  <c r="P324" i="2" s="1"/>
  <c r="Q324" i="2" s="1"/>
  <c r="R324" i="2" s="1"/>
  <c r="S324" i="2" s="1"/>
  <c r="T324" i="2" s="1"/>
  <c r="U324" i="2" s="1"/>
  <c r="V324" i="2" s="1"/>
  <c r="W324" i="2" s="1"/>
  <c r="X324" i="2" s="1"/>
  <c r="Y324" i="2" s="1"/>
  <c r="Z324" i="2" s="1"/>
  <c r="AA324" i="2" s="1"/>
  <c r="AB324" i="2" s="1"/>
  <c r="AC324" i="2" s="1"/>
  <c r="AD324" i="2" s="1"/>
  <c r="AE324" i="2" s="1"/>
  <c r="AF324" i="2" s="1"/>
  <c r="AG324" i="2" s="1"/>
  <c r="AH324" i="2" s="1"/>
  <c r="AI324" i="2" s="1"/>
  <c r="AJ324" i="2" s="1"/>
  <c r="AK324" i="2" s="1"/>
  <c r="AL324" i="2" s="1"/>
  <c r="AM324" i="2" s="1"/>
  <c r="AN324" i="2" s="1"/>
  <c r="AO324" i="2" s="1"/>
  <c r="AP324" i="2" s="1"/>
  <c r="AQ324" i="2" s="1"/>
  <c r="AR324" i="2" s="1"/>
  <c r="AS324" i="2" s="1"/>
  <c r="AT324" i="2" s="1"/>
  <c r="AU324" i="2" s="1"/>
  <c r="AV324" i="2" s="1"/>
  <c r="AW324" i="2" s="1"/>
  <c r="AX324" i="2" s="1"/>
  <c r="AY324" i="2" s="1"/>
  <c r="AZ324" i="2" s="1"/>
  <c r="BA324" i="2" s="1"/>
  <c r="BB324" i="2" s="1"/>
  <c r="BC324" i="2" s="1"/>
  <c r="BD324" i="2" s="1"/>
  <c r="BE324" i="2" s="1"/>
  <c r="BF324" i="2" s="1"/>
  <c r="BG324" i="2" s="1"/>
  <c r="C324" i="2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G191" i="1"/>
  <c r="J191" i="1"/>
  <c r="K191" i="1"/>
  <c r="L191" i="1"/>
  <c r="R191" i="1"/>
  <c r="S191" i="1" s="1"/>
  <c r="K192" i="1"/>
  <c r="K193" i="1"/>
  <c r="K194" i="1"/>
  <c r="G195" i="1"/>
  <c r="J195" i="1"/>
  <c r="K195" i="1"/>
  <c r="L195" i="1"/>
  <c r="R195" i="1"/>
  <c r="K196" i="1"/>
  <c r="K197" i="1"/>
  <c r="K198" i="1"/>
  <c r="G199" i="1"/>
  <c r="J199" i="1"/>
  <c r="K199" i="1"/>
  <c r="L199" i="1"/>
  <c r="R199" i="1"/>
  <c r="R198" i="1" s="1"/>
  <c r="S199" i="1"/>
  <c r="T199" i="1"/>
  <c r="K200" i="1"/>
  <c r="K201" i="1"/>
  <c r="R201" i="1"/>
  <c r="K202" i="1"/>
  <c r="G203" i="1"/>
  <c r="J203" i="1"/>
  <c r="K203" i="1"/>
  <c r="L203" i="1"/>
  <c r="R203" i="1"/>
  <c r="R202" i="1" s="1"/>
  <c r="S202" i="1" s="1"/>
  <c r="T202" i="1" s="1"/>
  <c r="S203" i="1"/>
  <c r="T203" i="1"/>
  <c r="K204" i="1"/>
  <c r="K205" i="1"/>
  <c r="K206" i="1"/>
  <c r="R206" i="1"/>
  <c r="S206" i="1" s="1"/>
  <c r="T206" i="1" s="1"/>
  <c r="G207" i="1"/>
  <c r="J207" i="1"/>
  <c r="K207" i="1"/>
  <c r="L207" i="1"/>
  <c r="R207" i="1"/>
  <c r="S207" i="1"/>
  <c r="T207" i="1"/>
  <c r="K208" i="1"/>
  <c r="K209" i="1"/>
  <c r="R209" i="1"/>
  <c r="R208" i="1" s="1"/>
  <c r="S208" i="1" s="1"/>
  <c r="T208" i="1" s="1"/>
  <c r="K210" i="1"/>
  <c r="R210" i="1"/>
  <c r="S210" i="1"/>
  <c r="T210" i="1" s="1"/>
  <c r="G211" i="1"/>
  <c r="J211" i="1"/>
  <c r="K211" i="1"/>
  <c r="L211" i="1"/>
  <c r="R211" i="1"/>
  <c r="S211" i="1"/>
  <c r="T211" i="1"/>
  <c r="K212" i="1"/>
  <c r="K213" i="1"/>
  <c r="R213" i="1"/>
  <c r="R212" i="1" s="1"/>
  <c r="S212" i="1" s="1"/>
  <c r="T212" i="1" s="1"/>
  <c r="S213" i="1"/>
  <c r="T213" i="1" s="1"/>
  <c r="K214" i="1"/>
  <c r="R214" i="1"/>
  <c r="S214" i="1"/>
  <c r="T214" i="1"/>
  <c r="G215" i="1"/>
  <c r="J215" i="1"/>
  <c r="K215" i="1"/>
  <c r="M215" i="1"/>
  <c r="N215" i="1" s="1"/>
  <c r="R215" i="1"/>
  <c r="S215" i="1"/>
  <c r="T215" i="1"/>
  <c r="G216" i="1"/>
  <c r="J216" i="1"/>
  <c r="K216" i="1"/>
  <c r="M216" i="1"/>
  <c r="N216" i="1" s="1"/>
  <c r="R216" i="1"/>
  <c r="S216" i="1" s="1"/>
  <c r="T216" i="1" s="1"/>
  <c r="G217" i="1"/>
  <c r="J217" i="1"/>
  <c r="K217" i="1"/>
  <c r="M217" i="1"/>
  <c r="N217" i="1" s="1"/>
  <c r="R217" i="1"/>
  <c r="S217" i="1"/>
  <c r="T217" i="1"/>
  <c r="G218" i="1"/>
  <c r="J218" i="1"/>
  <c r="K218" i="1"/>
  <c r="M218" i="1"/>
  <c r="N218" i="1"/>
  <c r="R218" i="1"/>
  <c r="S218" i="1"/>
  <c r="T218" i="1" s="1"/>
  <c r="G219" i="1"/>
  <c r="J219" i="1"/>
  <c r="K219" i="1"/>
  <c r="M219" i="1"/>
  <c r="N219" i="1" s="1"/>
  <c r="R219" i="1"/>
  <c r="S219" i="1"/>
  <c r="T219" i="1"/>
  <c r="D220" i="1"/>
  <c r="G220" i="1"/>
  <c r="J220" i="1"/>
  <c r="M220" i="1"/>
  <c r="N220" i="1"/>
  <c r="R220" i="1"/>
  <c r="S220" i="1"/>
  <c r="T220" i="1" s="1"/>
  <c r="G221" i="1"/>
  <c r="J221" i="1"/>
  <c r="M221" i="1"/>
  <c r="N221" i="1" s="1"/>
  <c r="R221" i="1"/>
  <c r="S221" i="1"/>
  <c r="T221" i="1"/>
  <c r="G222" i="1"/>
  <c r="J222" i="1"/>
  <c r="M222" i="1"/>
  <c r="N222" i="1" s="1"/>
  <c r="R222" i="1"/>
  <c r="S222" i="1" s="1"/>
  <c r="T222" i="1" s="1"/>
  <c r="G223" i="1"/>
  <c r="J223" i="1"/>
  <c r="M223" i="1"/>
  <c r="N223" i="1" s="1"/>
  <c r="R223" i="1"/>
  <c r="S223" i="1"/>
  <c r="T223" i="1" s="1"/>
  <c r="D224" i="1"/>
  <c r="G224" i="1"/>
  <c r="J224" i="1"/>
  <c r="M224" i="1"/>
  <c r="N224" i="1" s="1"/>
  <c r="R224" i="1"/>
  <c r="S224" i="1"/>
  <c r="T224" i="1"/>
  <c r="G225" i="1"/>
  <c r="J225" i="1"/>
  <c r="M225" i="1"/>
  <c r="N225" i="1" s="1"/>
  <c r="R225" i="1"/>
  <c r="S225" i="1" s="1"/>
  <c r="T225" i="1"/>
  <c r="G226" i="1"/>
  <c r="J226" i="1"/>
  <c r="M226" i="1"/>
  <c r="N226" i="1"/>
  <c r="R226" i="1"/>
  <c r="S226" i="1"/>
  <c r="T226" i="1" s="1"/>
  <c r="G227" i="1"/>
  <c r="J227" i="1"/>
  <c r="M227" i="1"/>
  <c r="N227" i="1" s="1"/>
  <c r="R227" i="1"/>
  <c r="S227" i="1"/>
  <c r="T227" i="1"/>
  <c r="D228" i="1"/>
  <c r="D232" i="1" s="1"/>
  <c r="D236" i="1" s="1"/>
  <c r="D240" i="1" s="1"/>
  <c r="D244" i="1" s="1"/>
  <c r="D248" i="1" s="1"/>
  <c r="D252" i="1" s="1"/>
  <c r="G228" i="1"/>
  <c r="J228" i="1"/>
  <c r="M228" i="1"/>
  <c r="N228" i="1"/>
  <c r="R228" i="1"/>
  <c r="S228" i="1" s="1"/>
  <c r="T228" i="1" s="1"/>
  <c r="G229" i="1"/>
  <c r="J229" i="1"/>
  <c r="M229" i="1"/>
  <c r="N229" i="1" s="1"/>
  <c r="R229" i="1"/>
  <c r="S229" i="1" s="1"/>
  <c r="T229" i="1" s="1"/>
  <c r="G230" i="1"/>
  <c r="J230" i="1"/>
  <c r="R230" i="1"/>
  <c r="S230" i="1"/>
  <c r="T230" i="1"/>
  <c r="G231" i="1"/>
  <c r="J231" i="1"/>
  <c r="M231" i="1"/>
  <c r="N231" i="1" s="1"/>
  <c r="R231" i="1"/>
  <c r="S231" i="1" s="1"/>
  <c r="T231" i="1"/>
  <c r="G232" i="1"/>
  <c r="J232" i="1"/>
  <c r="M232" i="1"/>
  <c r="N232" i="1" s="1"/>
  <c r="R232" i="1"/>
  <c r="S232" i="1"/>
  <c r="T232" i="1"/>
  <c r="G233" i="1"/>
  <c r="J233" i="1"/>
  <c r="M233" i="1"/>
  <c r="N233" i="1" s="1"/>
  <c r="R233" i="1"/>
  <c r="S233" i="1"/>
  <c r="T233" i="1" s="1"/>
  <c r="G234" i="1"/>
  <c r="J234" i="1"/>
  <c r="M234" i="1"/>
  <c r="N234" i="1"/>
  <c r="R234" i="1"/>
  <c r="S234" i="1" s="1"/>
  <c r="T234" i="1" s="1"/>
  <c r="G235" i="1"/>
  <c r="J235" i="1"/>
  <c r="M235" i="1"/>
  <c r="N235" i="1" s="1"/>
  <c r="R235" i="1"/>
  <c r="S235" i="1"/>
  <c r="T235" i="1"/>
  <c r="G236" i="1"/>
  <c r="J236" i="1"/>
  <c r="M236" i="1"/>
  <c r="N236" i="1" s="1"/>
  <c r="R236" i="1"/>
  <c r="S236" i="1"/>
  <c r="T236" i="1" s="1"/>
  <c r="G237" i="1"/>
  <c r="J237" i="1"/>
  <c r="M237" i="1"/>
  <c r="N237" i="1" s="1"/>
  <c r="R237" i="1"/>
  <c r="S237" i="1" s="1"/>
  <c r="T237" i="1" s="1"/>
  <c r="G238" i="1"/>
  <c r="J238" i="1"/>
  <c r="R238" i="1"/>
  <c r="S238" i="1"/>
  <c r="T238" i="1" s="1"/>
  <c r="G239" i="1"/>
  <c r="J239" i="1"/>
  <c r="M239" i="1"/>
  <c r="N239" i="1"/>
  <c r="R239" i="1"/>
  <c r="S239" i="1" s="1"/>
  <c r="T239" i="1" s="1"/>
  <c r="G240" i="1"/>
  <c r="J240" i="1"/>
  <c r="M240" i="1"/>
  <c r="N240" i="1" s="1"/>
  <c r="R240" i="1"/>
  <c r="S240" i="1"/>
  <c r="T240" i="1"/>
  <c r="G241" i="1"/>
  <c r="J241" i="1"/>
  <c r="M241" i="1"/>
  <c r="N241" i="1" s="1"/>
  <c r="R241" i="1"/>
  <c r="S241" i="1"/>
  <c r="T241" i="1" s="1"/>
  <c r="G242" i="1"/>
  <c r="J242" i="1"/>
  <c r="M242" i="1"/>
  <c r="N242" i="1" s="1"/>
  <c r="R242" i="1"/>
  <c r="S242" i="1"/>
  <c r="T242" i="1"/>
  <c r="G243" i="1"/>
  <c r="J243" i="1"/>
  <c r="M243" i="1"/>
  <c r="N243" i="1" s="1"/>
  <c r="R243" i="1"/>
  <c r="S243" i="1"/>
  <c r="T243" i="1" s="1"/>
  <c r="G244" i="1"/>
  <c r="J244" i="1"/>
  <c r="M244" i="1"/>
  <c r="N244" i="1" s="1"/>
  <c r="R244" i="1"/>
  <c r="S244" i="1"/>
  <c r="T244" i="1"/>
  <c r="G245" i="1"/>
  <c r="J245" i="1"/>
  <c r="M245" i="1"/>
  <c r="N245" i="1" s="1"/>
  <c r="R245" i="1"/>
  <c r="S245" i="1"/>
  <c r="T245" i="1"/>
  <c r="G246" i="1"/>
  <c r="J246" i="1"/>
  <c r="M246" i="1"/>
  <c r="N246" i="1" s="1"/>
  <c r="R246" i="1"/>
  <c r="S246" i="1"/>
  <c r="T246" i="1" s="1"/>
  <c r="G247" i="1"/>
  <c r="J247" i="1"/>
  <c r="M247" i="1"/>
  <c r="N247" i="1" s="1"/>
  <c r="R247" i="1"/>
  <c r="S247" i="1" s="1"/>
  <c r="T247" i="1" s="1"/>
  <c r="G248" i="1"/>
  <c r="J248" i="1"/>
  <c r="M248" i="1"/>
  <c r="N248" i="1" s="1"/>
  <c r="R248" i="1"/>
  <c r="S248" i="1" s="1"/>
  <c r="T248" i="1"/>
  <c r="G249" i="1"/>
  <c r="J249" i="1"/>
  <c r="M249" i="1"/>
  <c r="N249" i="1"/>
  <c r="R249" i="1"/>
  <c r="S249" i="1" s="1"/>
  <c r="T249" i="1" s="1"/>
  <c r="G250" i="1"/>
  <c r="J250" i="1"/>
  <c r="M250" i="1"/>
  <c r="N250" i="1" s="1"/>
  <c r="R250" i="1"/>
  <c r="S250" i="1"/>
  <c r="T250" i="1"/>
  <c r="G251" i="1"/>
  <c r="J251" i="1"/>
  <c r="M251" i="1"/>
  <c r="N251" i="1" s="1"/>
  <c r="R251" i="1"/>
  <c r="S251" i="1"/>
  <c r="T251" i="1" s="1"/>
  <c r="G252" i="1"/>
  <c r="J252" i="1"/>
  <c r="M252" i="1"/>
  <c r="N252" i="1"/>
  <c r="R252" i="1"/>
  <c r="S252" i="1" s="1"/>
  <c r="T252" i="1" s="1"/>
  <c r="G253" i="1"/>
  <c r="J253" i="1"/>
  <c r="M253" i="1"/>
  <c r="N253" i="1" s="1"/>
  <c r="R253" i="1"/>
  <c r="S253" i="1" s="1"/>
  <c r="T253" i="1"/>
  <c r="G254" i="1"/>
  <c r="J254" i="1"/>
  <c r="R254" i="1"/>
  <c r="S254" i="1" s="1"/>
  <c r="T254" i="1" s="1"/>
  <c r="G255" i="1"/>
  <c r="J255" i="1"/>
  <c r="M255" i="1"/>
  <c r="N255" i="1" s="1"/>
  <c r="R255" i="1"/>
  <c r="S255" i="1"/>
  <c r="T255" i="1"/>
  <c r="D256" i="1"/>
  <c r="D260" i="1" s="1"/>
  <c r="D264" i="1" s="1"/>
  <c r="D268" i="1" s="1"/>
  <c r="D272" i="1" s="1"/>
  <c r="D276" i="1" s="1"/>
  <c r="D280" i="1" s="1"/>
  <c r="D284" i="1" s="1"/>
  <c r="G256" i="1"/>
  <c r="J256" i="1"/>
  <c r="M256" i="1"/>
  <c r="N256" i="1" s="1"/>
  <c r="R256" i="1"/>
  <c r="S256" i="1" s="1"/>
  <c r="T256" i="1" s="1"/>
  <c r="G257" i="1"/>
  <c r="J257" i="1"/>
  <c r="M257" i="1"/>
  <c r="N257" i="1" s="1"/>
  <c r="R257" i="1"/>
  <c r="S257" i="1" s="1"/>
  <c r="T257" i="1" s="1"/>
  <c r="G258" i="1"/>
  <c r="J258" i="1"/>
  <c r="M258" i="1"/>
  <c r="N258" i="1" s="1"/>
  <c r="R258" i="1"/>
  <c r="S258" i="1" s="1"/>
  <c r="T258" i="1" s="1"/>
  <c r="G259" i="1"/>
  <c r="J259" i="1"/>
  <c r="M259" i="1"/>
  <c r="N259" i="1" s="1"/>
  <c r="R259" i="1"/>
  <c r="S259" i="1" s="1"/>
  <c r="T259" i="1" s="1"/>
  <c r="G260" i="1"/>
  <c r="J260" i="1"/>
  <c r="M260" i="1"/>
  <c r="N260" i="1" s="1"/>
  <c r="R260" i="1"/>
  <c r="S260" i="1" s="1"/>
  <c r="T260" i="1" s="1"/>
  <c r="G261" i="1"/>
  <c r="J261" i="1"/>
  <c r="M261" i="1"/>
  <c r="N261" i="1" s="1"/>
  <c r="R261" i="1"/>
  <c r="S261" i="1" s="1"/>
  <c r="T261" i="1" s="1"/>
  <c r="G262" i="1"/>
  <c r="J262" i="1"/>
  <c r="R262" i="1"/>
  <c r="S262" i="1" s="1"/>
  <c r="T262" i="1" s="1"/>
  <c r="G263" i="1"/>
  <c r="J263" i="1"/>
  <c r="M263" i="1"/>
  <c r="N263" i="1" s="1"/>
  <c r="R263" i="1"/>
  <c r="S263" i="1"/>
  <c r="T263" i="1"/>
  <c r="G264" i="1"/>
  <c r="J264" i="1"/>
  <c r="M264" i="1"/>
  <c r="N264" i="1" s="1"/>
  <c r="R264" i="1"/>
  <c r="S264" i="1" s="1"/>
  <c r="T264" i="1" s="1"/>
  <c r="G265" i="1"/>
  <c r="J265" i="1"/>
  <c r="M265" i="1"/>
  <c r="N265" i="1" s="1"/>
  <c r="R265" i="1"/>
  <c r="S265" i="1" s="1"/>
  <c r="T265" i="1" s="1"/>
  <c r="G266" i="1"/>
  <c r="J266" i="1"/>
  <c r="M266" i="1"/>
  <c r="N266" i="1" s="1"/>
  <c r="R266" i="1"/>
  <c r="S266" i="1" s="1"/>
  <c r="T266" i="1" s="1"/>
  <c r="G267" i="1"/>
  <c r="J267" i="1"/>
  <c r="M267" i="1"/>
  <c r="N267" i="1" s="1"/>
  <c r="R267" i="1"/>
  <c r="S267" i="1" s="1"/>
  <c r="T267" i="1" s="1"/>
  <c r="G268" i="1"/>
  <c r="J268" i="1"/>
  <c r="M268" i="1"/>
  <c r="N268" i="1" s="1"/>
  <c r="R268" i="1"/>
  <c r="S268" i="1"/>
  <c r="T268" i="1" s="1"/>
  <c r="G269" i="1"/>
  <c r="J269" i="1"/>
  <c r="M269" i="1"/>
  <c r="N269" i="1"/>
  <c r="R269" i="1"/>
  <c r="S269" i="1"/>
  <c r="T269" i="1" s="1"/>
  <c r="G270" i="1"/>
  <c r="J270" i="1"/>
  <c r="R270" i="1"/>
  <c r="S270" i="1"/>
  <c r="T270" i="1"/>
  <c r="G271" i="1"/>
  <c r="J271" i="1"/>
  <c r="M271" i="1"/>
  <c r="N271" i="1" s="1"/>
  <c r="R271" i="1"/>
  <c r="S271" i="1" s="1"/>
  <c r="T271" i="1" s="1"/>
  <c r="G272" i="1"/>
  <c r="J272" i="1"/>
  <c r="M272" i="1"/>
  <c r="N272" i="1" s="1"/>
  <c r="R272" i="1"/>
  <c r="S272" i="1" s="1"/>
  <c r="T272" i="1" s="1"/>
  <c r="G273" i="1"/>
  <c r="J273" i="1"/>
  <c r="M273" i="1"/>
  <c r="N273" i="1" s="1"/>
  <c r="R273" i="1"/>
  <c r="S273" i="1"/>
  <c r="T273" i="1" s="1"/>
  <c r="G274" i="1"/>
  <c r="J274" i="1"/>
  <c r="M274" i="1"/>
  <c r="N274" i="1" s="1"/>
  <c r="R274" i="1"/>
  <c r="S274" i="1" s="1"/>
  <c r="T274" i="1" s="1"/>
  <c r="G275" i="1"/>
  <c r="J275" i="1"/>
  <c r="M275" i="1"/>
  <c r="N275" i="1" s="1"/>
  <c r="R275" i="1"/>
  <c r="S275" i="1" s="1"/>
  <c r="T275" i="1" s="1"/>
  <c r="G276" i="1"/>
  <c r="J276" i="1"/>
  <c r="M276" i="1"/>
  <c r="N276" i="1" s="1"/>
  <c r="R276" i="1"/>
  <c r="S276" i="1" s="1"/>
  <c r="T276" i="1" s="1"/>
  <c r="G277" i="1"/>
  <c r="J277" i="1"/>
  <c r="M277" i="1"/>
  <c r="N277" i="1" s="1"/>
  <c r="R277" i="1"/>
  <c r="S277" i="1"/>
  <c r="T277" i="1" s="1"/>
  <c r="G278" i="1"/>
  <c r="J278" i="1"/>
  <c r="M278" i="1"/>
  <c r="N278" i="1" s="1"/>
  <c r="R278" i="1"/>
  <c r="S278" i="1"/>
  <c r="T278" i="1" s="1"/>
  <c r="G279" i="1"/>
  <c r="J279" i="1"/>
  <c r="M279" i="1"/>
  <c r="N279" i="1" s="1"/>
  <c r="R279" i="1"/>
  <c r="S279" i="1" s="1"/>
  <c r="T279" i="1" s="1"/>
  <c r="G280" i="1"/>
  <c r="J280" i="1"/>
  <c r="M280" i="1"/>
  <c r="N280" i="1" s="1"/>
  <c r="R280" i="1"/>
  <c r="S280" i="1" s="1"/>
  <c r="T280" i="1"/>
  <c r="G281" i="1"/>
  <c r="J281" i="1"/>
  <c r="M281" i="1"/>
  <c r="N281" i="1" s="1"/>
  <c r="R281" i="1"/>
  <c r="S281" i="1" s="1"/>
  <c r="T281" i="1" s="1"/>
  <c r="G282" i="1"/>
  <c r="J282" i="1"/>
  <c r="M282" i="1"/>
  <c r="N282" i="1" s="1"/>
  <c r="R282" i="1"/>
  <c r="S282" i="1" s="1"/>
  <c r="T282" i="1" s="1"/>
  <c r="G283" i="1"/>
  <c r="J283" i="1"/>
  <c r="M283" i="1"/>
  <c r="N283" i="1" s="1"/>
  <c r="R283" i="1"/>
  <c r="S283" i="1"/>
  <c r="T283" i="1" s="1"/>
  <c r="G284" i="1"/>
  <c r="J284" i="1"/>
  <c r="M284" i="1"/>
  <c r="N284" i="1" s="1"/>
  <c r="R284" i="1"/>
  <c r="S284" i="1"/>
  <c r="T284" i="1"/>
  <c r="G285" i="1"/>
  <c r="J285" i="1"/>
  <c r="M285" i="1"/>
  <c r="N285" i="1" s="1"/>
  <c r="R285" i="1"/>
  <c r="S285" i="1" s="1"/>
  <c r="T285" i="1"/>
  <c r="G286" i="1"/>
  <c r="J286" i="1"/>
  <c r="R286" i="1"/>
  <c r="S286" i="1"/>
  <c r="T286" i="1" s="1"/>
  <c r="G287" i="1"/>
  <c r="J287" i="1"/>
  <c r="M287" i="1"/>
  <c r="N287" i="1" s="1"/>
  <c r="R287" i="1"/>
  <c r="S287" i="1" s="1"/>
  <c r="T287" i="1" s="1"/>
  <c r="D288" i="1"/>
  <c r="D292" i="1" s="1"/>
  <c r="D296" i="1" s="1"/>
  <c r="D300" i="1" s="1"/>
  <c r="D304" i="1" s="1"/>
  <c r="G288" i="1"/>
  <c r="J288" i="1"/>
  <c r="M288" i="1"/>
  <c r="N288" i="1" s="1"/>
  <c r="R288" i="1"/>
  <c r="S288" i="1" s="1"/>
  <c r="T288" i="1" s="1"/>
  <c r="G289" i="1"/>
  <c r="J289" i="1"/>
  <c r="M289" i="1"/>
  <c r="N289" i="1"/>
  <c r="R289" i="1"/>
  <c r="S289" i="1" s="1"/>
  <c r="T289" i="1" s="1"/>
  <c r="G290" i="1"/>
  <c r="J290" i="1"/>
  <c r="M290" i="1"/>
  <c r="N290" i="1" s="1"/>
  <c r="R290" i="1"/>
  <c r="S290" i="1" s="1"/>
  <c r="T290" i="1"/>
  <c r="G291" i="1"/>
  <c r="J291" i="1"/>
  <c r="M291" i="1"/>
  <c r="N291" i="1" s="1"/>
  <c r="R291" i="1"/>
  <c r="S291" i="1" s="1"/>
  <c r="T291" i="1" s="1"/>
  <c r="G292" i="1"/>
  <c r="J292" i="1"/>
  <c r="M292" i="1"/>
  <c r="N292" i="1" s="1"/>
  <c r="R292" i="1"/>
  <c r="S292" i="1"/>
  <c r="T292" i="1" s="1"/>
  <c r="G293" i="1"/>
  <c r="J293" i="1"/>
  <c r="M293" i="1"/>
  <c r="N293" i="1" s="1"/>
  <c r="R293" i="1"/>
  <c r="S293" i="1" s="1"/>
  <c r="T293" i="1" s="1"/>
  <c r="G294" i="1"/>
  <c r="J294" i="1"/>
  <c r="R294" i="1"/>
  <c r="S294" i="1"/>
  <c r="T294" i="1" s="1"/>
  <c r="G295" i="1"/>
  <c r="J295" i="1"/>
  <c r="M295" i="1"/>
  <c r="N295" i="1" s="1"/>
  <c r="R295" i="1"/>
  <c r="S295" i="1" s="1"/>
  <c r="T295" i="1"/>
  <c r="G296" i="1"/>
  <c r="J296" i="1"/>
  <c r="M296" i="1"/>
  <c r="N296" i="1" s="1"/>
  <c r="R296" i="1"/>
  <c r="S296" i="1"/>
  <c r="T296" i="1"/>
  <c r="G297" i="1"/>
  <c r="J297" i="1"/>
  <c r="M297" i="1"/>
  <c r="N297" i="1" s="1"/>
  <c r="R297" i="1"/>
  <c r="S297" i="1" s="1"/>
  <c r="T297" i="1" s="1"/>
  <c r="G298" i="1"/>
  <c r="J298" i="1"/>
  <c r="M298" i="1"/>
  <c r="N298" i="1" s="1"/>
  <c r="R298" i="1"/>
  <c r="S298" i="1" s="1"/>
  <c r="T298" i="1" s="1"/>
  <c r="G299" i="1"/>
  <c r="J299" i="1"/>
  <c r="M299" i="1"/>
  <c r="N299" i="1" s="1"/>
  <c r="R299" i="1"/>
  <c r="S299" i="1"/>
  <c r="T299" i="1" s="1"/>
  <c r="G300" i="1"/>
  <c r="J300" i="1"/>
  <c r="M300" i="1"/>
  <c r="N300" i="1" s="1"/>
  <c r="R300" i="1"/>
  <c r="S300" i="1"/>
  <c r="T300" i="1" s="1"/>
  <c r="G301" i="1"/>
  <c r="J301" i="1"/>
  <c r="M301" i="1"/>
  <c r="N301" i="1" s="1"/>
  <c r="R301" i="1"/>
  <c r="S301" i="1"/>
  <c r="T301" i="1" s="1"/>
  <c r="G302" i="1"/>
  <c r="J302" i="1"/>
  <c r="R302" i="1"/>
  <c r="S302" i="1" s="1"/>
  <c r="T302" i="1" s="1"/>
  <c r="G303" i="1"/>
  <c r="J303" i="1"/>
  <c r="M303" i="1"/>
  <c r="N303" i="1" s="1"/>
  <c r="R303" i="1"/>
  <c r="S303" i="1" s="1"/>
  <c r="T303" i="1" s="1"/>
  <c r="G304" i="1"/>
  <c r="J304" i="1"/>
  <c r="M304" i="1"/>
  <c r="N304" i="1" s="1"/>
  <c r="R304" i="1"/>
  <c r="S304" i="1" s="1"/>
  <c r="T304" i="1" s="1"/>
  <c r="G305" i="1"/>
  <c r="J305" i="1"/>
  <c r="M305" i="1"/>
  <c r="N305" i="1" s="1"/>
  <c r="R305" i="1"/>
  <c r="S305" i="1"/>
  <c r="T305" i="1" s="1"/>
  <c r="G306" i="1"/>
  <c r="J306" i="1"/>
  <c r="M306" i="1"/>
  <c r="N306" i="1" s="1"/>
  <c r="R306" i="1"/>
  <c r="S306" i="1"/>
  <c r="T306" i="1" s="1"/>
  <c r="G307" i="1"/>
  <c r="J307" i="1"/>
  <c r="M307" i="1"/>
  <c r="N307" i="1" s="1"/>
  <c r="R307" i="1"/>
  <c r="S307" i="1" s="1"/>
  <c r="T307" i="1" s="1"/>
  <c r="D308" i="1"/>
  <c r="D312" i="1" s="1"/>
  <c r="D316" i="1" s="1"/>
  <c r="D320" i="1" s="1"/>
  <c r="D324" i="1" s="1"/>
  <c r="D328" i="1" s="1"/>
  <c r="D332" i="1" s="1"/>
  <c r="D336" i="1" s="1"/>
  <c r="D340" i="1" s="1"/>
  <c r="D344" i="1" s="1"/>
  <c r="D348" i="1" s="1"/>
  <c r="D352" i="1" s="1"/>
  <c r="D356" i="1" s="1"/>
  <c r="D360" i="1" s="1"/>
  <c r="D364" i="1" s="1"/>
  <c r="D368" i="1" s="1"/>
  <c r="D372" i="1" s="1"/>
  <c r="D376" i="1" s="1"/>
  <c r="D380" i="1" s="1"/>
  <c r="D384" i="1" s="1"/>
  <c r="D388" i="1" s="1"/>
  <c r="D392" i="1" s="1"/>
  <c r="D396" i="1" s="1"/>
  <c r="D400" i="1" s="1"/>
  <c r="D404" i="1" s="1"/>
  <c r="D408" i="1" s="1"/>
  <c r="D412" i="1" s="1"/>
  <c r="D416" i="1" s="1"/>
  <c r="D420" i="1" s="1"/>
  <c r="D424" i="1" s="1"/>
  <c r="D428" i="1" s="1"/>
  <c r="D432" i="1" s="1"/>
  <c r="D436" i="1" s="1"/>
  <c r="D440" i="1" s="1"/>
  <c r="D444" i="1" s="1"/>
  <c r="D448" i="1" s="1"/>
  <c r="D452" i="1" s="1"/>
  <c r="D456" i="1" s="1"/>
  <c r="D460" i="1" s="1"/>
  <c r="D464" i="1" s="1"/>
  <c r="D468" i="1" s="1"/>
  <c r="D472" i="1" s="1"/>
  <c r="D476" i="1" s="1"/>
  <c r="D480" i="1" s="1"/>
  <c r="D484" i="1" s="1"/>
  <c r="D488" i="1" s="1"/>
  <c r="D492" i="1" s="1"/>
  <c r="D496" i="1" s="1"/>
  <c r="G308" i="1"/>
  <c r="J308" i="1"/>
  <c r="M308" i="1"/>
  <c r="N308" i="1" s="1"/>
  <c r="R308" i="1"/>
  <c r="S308" i="1" s="1"/>
  <c r="T308" i="1" s="1"/>
  <c r="G309" i="1"/>
  <c r="J309" i="1"/>
  <c r="M309" i="1"/>
  <c r="N309" i="1"/>
  <c r="R309" i="1"/>
  <c r="S309" i="1"/>
  <c r="T309" i="1" s="1"/>
  <c r="G310" i="1"/>
  <c r="J310" i="1"/>
  <c r="R310" i="1"/>
  <c r="S310" i="1" s="1"/>
  <c r="T310" i="1"/>
  <c r="G311" i="1"/>
  <c r="J311" i="1"/>
  <c r="M311" i="1"/>
  <c r="N311" i="1" s="1"/>
  <c r="R311" i="1"/>
  <c r="S311" i="1"/>
  <c r="T311" i="1"/>
  <c r="G312" i="1"/>
  <c r="J312" i="1"/>
  <c r="M312" i="1"/>
  <c r="N312" i="1" s="1"/>
  <c r="R312" i="1"/>
  <c r="S312" i="1" s="1"/>
  <c r="T312" i="1" s="1"/>
  <c r="G313" i="1"/>
  <c r="J313" i="1"/>
  <c r="M313" i="1"/>
  <c r="N313" i="1" s="1"/>
  <c r="R313" i="1"/>
  <c r="S313" i="1" s="1"/>
  <c r="T313" i="1" s="1"/>
  <c r="G314" i="1"/>
  <c r="J314" i="1"/>
  <c r="M314" i="1"/>
  <c r="N314" i="1" s="1"/>
  <c r="R314" i="1"/>
  <c r="S314" i="1"/>
  <c r="T314" i="1" s="1"/>
  <c r="G315" i="1"/>
  <c r="J315" i="1"/>
  <c r="M315" i="1"/>
  <c r="N315" i="1" s="1"/>
  <c r="R315" i="1"/>
  <c r="S315" i="1" s="1"/>
  <c r="T315" i="1"/>
  <c r="G316" i="1"/>
  <c r="J316" i="1"/>
  <c r="M316" i="1"/>
  <c r="N316" i="1" s="1"/>
  <c r="R316" i="1"/>
  <c r="S316" i="1"/>
  <c r="T316" i="1"/>
  <c r="G317" i="1"/>
  <c r="J317" i="1"/>
  <c r="M317" i="1"/>
  <c r="N317" i="1" s="1"/>
  <c r="R317" i="1"/>
  <c r="S317" i="1" s="1"/>
  <c r="T317" i="1" s="1"/>
  <c r="G318" i="1"/>
  <c r="J318" i="1"/>
  <c r="R318" i="1"/>
  <c r="S318" i="1" s="1"/>
  <c r="T318" i="1" s="1"/>
  <c r="G319" i="1"/>
  <c r="J319" i="1"/>
  <c r="M319" i="1"/>
  <c r="N319" i="1" s="1"/>
  <c r="R319" i="1"/>
  <c r="S319" i="1"/>
  <c r="T319" i="1" s="1"/>
  <c r="G320" i="1"/>
  <c r="J320" i="1"/>
  <c r="M320" i="1"/>
  <c r="N320" i="1"/>
  <c r="R320" i="1"/>
  <c r="S320" i="1"/>
  <c r="T320" i="1" s="1"/>
  <c r="G321" i="1"/>
  <c r="J321" i="1"/>
  <c r="M321" i="1"/>
  <c r="N321" i="1" s="1"/>
  <c r="R321" i="1"/>
  <c r="S321" i="1" s="1"/>
  <c r="T321" i="1" s="1"/>
  <c r="G322" i="1"/>
  <c r="J322" i="1"/>
  <c r="M322" i="1"/>
  <c r="N322" i="1" s="1"/>
  <c r="R322" i="1"/>
  <c r="S322" i="1" s="1"/>
  <c r="T322" i="1" s="1"/>
  <c r="G323" i="1"/>
  <c r="J323" i="1"/>
  <c r="M323" i="1"/>
  <c r="N323" i="1" s="1"/>
  <c r="R323" i="1"/>
  <c r="S323" i="1" s="1"/>
  <c r="T323" i="1" s="1"/>
  <c r="G324" i="1"/>
  <c r="J324" i="1"/>
  <c r="M324" i="1"/>
  <c r="N324" i="1" s="1"/>
  <c r="R324" i="1"/>
  <c r="S324" i="1" s="1"/>
  <c r="T324" i="1" s="1"/>
  <c r="G325" i="1"/>
  <c r="J325" i="1"/>
  <c r="M325" i="1"/>
  <c r="N325" i="1" s="1"/>
  <c r="R325" i="1"/>
  <c r="S325" i="1"/>
  <c r="T325" i="1" s="1"/>
  <c r="G326" i="1"/>
  <c r="J326" i="1"/>
  <c r="R326" i="1"/>
  <c r="S326" i="1" s="1"/>
  <c r="T326" i="1" s="1"/>
  <c r="G327" i="1"/>
  <c r="J327" i="1"/>
  <c r="M327" i="1"/>
  <c r="N327" i="1" s="1"/>
  <c r="R327" i="1"/>
  <c r="S327" i="1" s="1"/>
  <c r="T327" i="1" s="1"/>
  <c r="G328" i="1"/>
  <c r="J328" i="1"/>
  <c r="M328" i="1"/>
  <c r="N328" i="1" s="1"/>
  <c r="R328" i="1"/>
  <c r="S328" i="1"/>
  <c r="T328" i="1"/>
  <c r="G329" i="1"/>
  <c r="J329" i="1"/>
  <c r="M329" i="1"/>
  <c r="N329" i="1" s="1"/>
  <c r="R329" i="1"/>
  <c r="S329" i="1" s="1"/>
  <c r="T329" i="1" s="1"/>
  <c r="G330" i="1"/>
  <c r="J330" i="1"/>
  <c r="M330" i="1"/>
  <c r="N330" i="1" s="1"/>
  <c r="R330" i="1"/>
  <c r="S330" i="1"/>
  <c r="T330" i="1" s="1"/>
  <c r="G331" i="1"/>
  <c r="J331" i="1"/>
  <c r="M331" i="1"/>
  <c r="N331" i="1" s="1"/>
  <c r="R331" i="1"/>
  <c r="S331" i="1" s="1"/>
  <c r="T331" i="1" s="1"/>
  <c r="G332" i="1"/>
  <c r="J332" i="1"/>
  <c r="M332" i="1"/>
  <c r="N332" i="1" s="1"/>
  <c r="R332" i="1"/>
  <c r="S332" i="1"/>
  <c r="T332" i="1"/>
  <c r="G333" i="1"/>
  <c r="J333" i="1"/>
  <c r="M333" i="1"/>
  <c r="N333" i="1" s="1"/>
  <c r="R333" i="1"/>
  <c r="S333" i="1" s="1"/>
  <c r="T333" i="1" s="1"/>
  <c r="G334" i="1"/>
  <c r="J334" i="1"/>
  <c r="R334" i="1"/>
  <c r="S334" i="1" s="1"/>
  <c r="T334" i="1" s="1"/>
  <c r="G335" i="1"/>
  <c r="J335" i="1"/>
  <c r="M335" i="1"/>
  <c r="N335" i="1" s="1"/>
  <c r="R335" i="1"/>
  <c r="S335" i="1"/>
  <c r="T335" i="1" s="1"/>
  <c r="G336" i="1"/>
  <c r="J336" i="1"/>
  <c r="M336" i="1"/>
  <c r="N336" i="1" s="1"/>
  <c r="R336" i="1"/>
  <c r="S336" i="1"/>
  <c r="T336" i="1" s="1"/>
  <c r="G337" i="1"/>
  <c r="J337" i="1"/>
  <c r="M337" i="1"/>
  <c r="N337" i="1" s="1"/>
  <c r="R337" i="1"/>
  <c r="S337" i="1"/>
  <c r="T337" i="1"/>
  <c r="G338" i="1"/>
  <c r="J338" i="1"/>
  <c r="M338" i="1"/>
  <c r="N338" i="1" s="1"/>
  <c r="R338" i="1"/>
  <c r="S338" i="1" s="1"/>
  <c r="T338" i="1" s="1"/>
  <c r="G339" i="1"/>
  <c r="J339" i="1"/>
  <c r="M339" i="1"/>
  <c r="N339" i="1" s="1"/>
  <c r="R339" i="1"/>
  <c r="S339" i="1" s="1"/>
  <c r="T339" i="1" s="1"/>
  <c r="G340" i="1"/>
  <c r="J340" i="1"/>
  <c r="M340" i="1"/>
  <c r="N340" i="1" s="1"/>
  <c r="R340" i="1"/>
  <c r="S340" i="1" s="1"/>
  <c r="T340" i="1" s="1"/>
  <c r="G341" i="1"/>
  <c r="J341" i="1"/>
  <c r="M341" i="1"/>
  <c r="N341" i="1" s="1"/>
  <c r="R341" i="1"/>
  <c r="S341" i="1"/>
  <c r="T341" i="1" s="1"/>
  <c r="G342" i="1"/>
  <c r="J342" i="1"/>
  <c r="R342" i="1"/>
  <c r="S342" i="1"/>
  <c r="T342" i="1"/>
  <c r="G343" i="1"/>
  <c r="J343" i="1"/>
  <c r="M343" i="1"/>
  <c r="N343" i="1" s="1"/>
  <c r="R343" i="1"/>
  <c r="S343" i="1" s="1"/>
  <c r="T343" i="1" s="1"/>
  <c r="G344" i="1"/>
  <c r="J344" i="1"/>
  <c r="M344" i="1"/>
  <c r="N344" i="1" s="1"/>
  <c r="R344" i="1"/>
  <c r="S344" i="1" s="1"/>
  <c r="T344" i="1" s="1"/>
  <c r="G345" i="1"/>
  <c r="J345" i="1"/>
  <c r="M345" i="1"/>
  <c r="N345" i="1" s="1"/>
  <c r="R345" i="1"/>
  <c r="S345" i="1" s="1"/>
  <c r="T345" i="1" s="1"/>
  <c r="G346" i="1"/>
  <c r="J346" i="1"/>
  <c r="M346" i="1"/>
  <c r="N346" i="1"/>
  <c r="R346" i="1"/>
  <c r="S346" i="1"/>
  <c r="T346" i="1" s="1"/>
  <c r="G347" i="1"/>
  <c r="J347" i="1"/>
  <c r="M347" i="1"/>
  <c r="N347" i="1" s="1"/>
  <c r="R347" i="1"/>
  <c r="S347" i="1" s="1"/>
  <c r="T347" i="1"/>
  <c r="G348" i="1"/>
  <c r="J348" i="1"/>
  <c r="M348" i="1"/>
  <c r="N348" i="1" s="1"/>
  <c r="R348" i="1"/>
  <c r="S348" i="1" s="1"/>
  <c r="T348" i="1" s="1"/>
  <c r="G349" i="1"/>
  <c r="J349" i="1"/>
  <c r="M349" i="1"/>
  <c r="N349" i="1" s="1"/>
  <c r="R349" i="1"/>
  <c r="S349" i="1" s="1"/>
  <c r="T349" i="1" s="1"/>
  <c r="G350" i="1"/>
  <c r="J350" i="1"/>
  <c r="R350" i="1"/>
  <c r="S350" i="1" s="1"/>
  <c r="T350" i="1" s="1"/>
  <c r="G351" i="1"/>
  <c r="J351" i="1"/>
  <c r="M351" i="1"/>
  <c r="N351" i="1" s="1"/>
  <c r="R351" i="1"/>
  <c r="S351" i="1"/>
  <c r="T351" i="1" s="1"/>
  <c r="G352" i="1"/>
  <c r="J352" i="1"/>
  <c r="M352" i="1"/>
  <c r="N352" i="1" s="1"/>
  <c r="R352" i="1"/>
  <c r="S352" i="1"/>
  <c r="T352" i="1" s="1"/>
  <c r="G353" i="1"/>
  <c r="J353" i="1"/>
  <c r="M353" i="1"/>
  <c r="N353" i="1" s="1"/>
  <c r="R353" i="1"/>
  <c r="S353" i="1"/>
  <c r="T353" i="1"/>
  <c r="G354" i="1"/>
  <c r="J354" i="1"/>
  <c r="M354" i="1"/>
  <c r="N354" i="1" s="1"/>
  <c r="R354" i="1"/>
  <c r="S354" i="1" s="1"/>
  <c r="T354" i="1" s="1"/>
  <c r="G355" i="1"/>
  <c r="J355" i="1"/>
  <c r="M355" i="1"/>
  <c r="N355" i="1" s="1"/>
  <c r="R355" i="1"/>
  <c r="S355" i="1" s="1"/>
  <c r="T355" i="1" s="1"/>
  <c r="G356" i="1"/>
  <c r="J356" i="1"/>
  <c r="M356" i="1"/>
  <c r="N356" i="1" s="1"/>
  <c r="R356" i="1"/>
  <c r="S356" i="1" s="1"/>
  <c r="T356" i="1" s="1"/>
  <c r="G357" i="1"/>
  <c r="J357" i="1"/>
  <c r="M357" i="1"/>
  <c r="N357" i="1" s="1"/>
  <c r="R357" i="1"/>
  <c r="S357" i="1"/>
  <c r="T357" i="1" s="1"/>
  <c r="G358" i="1"/>
  <c r="J358" i="1"/>
  <c r="R358" i="1"/>
  <c r="S358" i="1"/>
  <c r="T358" i="1"/>
  <c r="G359" i="1"/>
  <c r="J359" i="1"/>
  <c r="M359" i="1"/>
  <c r="N359" i="1" s="1"/>
  <c r="R359" i="1"/>
  <c r="S359" i="1" s="1"/>
  <c r="T359" i="1" s="1"/>
  <c r="G360" i="1"/>
  <c r="J360" i="1"/>
  <c r="M360" i="1"/>
  <c r="N360" i="1" s="1"/>
  <c r="R360" i="1"/>
  <c r="S360" i="1"/>
  <c r="T360" i="1"/>
  <c r="G361" i="1"/>
  <c r="J361" i="1"/>
  <c r="M361" i="1"/>
  <c r="N361" i="1" s="1"/>
  <c r="R361" i="1"/>
  <c r="S361" i="1" s="1"/>
  <c r="T361" i="1" s="1"/>
  <c r="G362" i="1"/>
  <c r="J362" i="1"/>
  <c r="M362" i="1"/>
  <c r="N362" i="1" s="1"/>
  <c r="R362" i="1"/>
  <c r="S362" i="1"/>
  <c r="T362" i="1" s="1"/>
  <c r="G363" i="1"/>
  <c r="J363" i="1"/>
  <c r="M363" i="1"/>
  <c r="N363" i="1" s="1"/>
  <c r="R363" i="1"/>
  <c r="S363" i="1"/>
  <c r="T363" i="1"/>
  <c r="G364" i="1"/>
  <c r="J364" i="1"/>
  <c r="M364" i="1"/>
  <c r="N364" i="1" s="1"/>
  <c r="R364" i="1"/>
  <c r="S364" i="1"/>
  <c r="T364" i="1"/>
  <c r="G365" i="1"/>
  <c r="J365" i="1"/>
  <c r="M365" i="1"/>
  <c r="N365" i="1" s="1"/>
  <c r="R365" i="1"/>
  <c r="S365" i="1"/>
  <c r="T365" i="1"/>
  <c r="G366" i="1"/>
  <c r="J366" i="1"/>
  <c r="R366" i="1"/>
  <c r="S366" i="1" s="1"/>
  <c r="T366" i="1" s="1"/>
  <c r="G367" i="1"/>
  <c r="J367" i="1"/>
  <c r="M367" i="1"/>
  <c r="N367" i="1" s="1"/>
  <c r="R367" i="1"/>
  <c r="S367" i="1"/>
  <c r="T367" i="1" s="1"/>
  <c r="G368" i="1"/>
  <c r="J368" i="1"/>
  <c r="M368" i="1"/>
  <c r="N368" i="1"/>
  <c r="R368" i="1"/>
  <c r="S368" i="1"/>
  <c r="T368" i="1" s="1"/>
  <c r="G369" i="1"/>
  <c r="J369" i="1"/>
  <c r="M369" i="1"/>
  <c r="N369" i="1" s="1"/>
  <c r="R369" i="1"/>
  <c r="S369" i="1" s="1"/>
  <c r="T369" i="1"/>
  <c r="G370" i="1"/>
  <c r="J370" i="1"/>
  <c r="M370" i="1"/>
  <c r="N370" i="1" s="1"/>
  <c r="R370" i="1"/>
  <c r="S370" i="1" s="1"/>
  <c r="T370" i="1" s="1"/>
  <c r="G371" i="1"/>
  <c r="J371" i="1"/>
  <c r="M371" i="1"/>
  <c r="N371" i="1" s="1"/>
  <c r="R371" i="1"/>
  <c r="S371" i="1" s="1"/>
  <c r="T371" i="1" s="1"/>
  <c r="G372" i="1"/>
  <c r="J372" i="1"/>
  <c r="M372" i="1"/>
  <c r="N372" i="1" s="1"/>
  <c r="R372" i="1"/>
  <c r="S372" i="1" s="1"/>
  <c r="T372" i="1" s="1"/>
  <c r="G373" i="1"/>
  <c r="J373" i="1"/>
  <c r="M373" i="1"/>
  <c r="N373" i="1" s="1"/>
  <c r="R373" i="1"/>
  <c r="S373" i="1"/>
  <c r="T373" i="1" s="1"/>
  <c r="G374" i="1"/>
  <c r="J374" i="1"/>
  <c r="R374" i="1"/>
  <c r="S374" i="1" s="1"/>
  <c r="T374" i="1" s="1"/>
  <c r="G375" i="1"/>
  <c r="J375" i="1"/>
  <c r="M375" i="1"/>
  <c r="N375" i="1" s="1"/>
  <c r="R375" i="1"/>
  <c r="S375" i="1"/>
  <c r="T375" i="1" s="1"/>
  <c r="G376" i="1"/>
  <c r="J376" i="1"/>
  <c r="M376" i="1"/>
  <c r="N376" i="1" s="1"/>
  <c r="R376" i="1"/>
  <c r="S376" i="1"/>
  <c r="T376" i="1"/>
  <c r="G377" i="1"/>
  <c r="J377" i="1"/>
  <c r="M377" i="1"/>
  <c r="N377" i="1" s="1"/>
  <c r="R377" i="1"/>
  <c r="S377" i="1" s="1"/>
  <c r="T377" i="1" s="1"/>
  <c r="G378" i="1"/>
  <c r="J378" i="1"/>
  <c r="M378" i="1"/>
  <c r="N378" i="1" s="1"/>
  <c r="R378" i="1"/>
  <c r="S378" i="1"/>
  <c r="T378" i="1" s="1"/>
  <c r="G379" i="1"/>
  <c r="J379" i="1"/>
  <c r="M379" i="1"/>
  <c r="N379" i="1" s="1"/>
  <c r="R379" i="1"/>
  <c r="S379" i="1" s="1"/>
  <c r="T379" i="1"/>
  <c r="G380" i="1"/>
  <c r="J380" i="1"/>
  <c r="M380" i="1"/>
  <c r="N380" i="1" s="1"/>
  <c r="R380" i="1"/>
  <c r="S380" i="1" s="1"/>
  <c r="T380" i="1" s="1"/>
  <c r="G381" i="1"/>
  <c r="J381" i="1"/>
  <c r="M381" i="1"/>
  <c r="N381" i="1" s="1"/>
  <c r="R381" i="1"/>
  <c r="S381" i="1" s="1"/>
  <c r="T381" i="1" s="1"/>
  <c r="G382" i="1"/>
  <c r="J382" i="1"/>
  <c r="R382" i="1"/>
  <c r="S382" i="1" s="1"/>
  <c r="T382" i="1" s="1"/>
  <c r="G383" i="1"/>
  <c r="J383" i="1"/>
  <c r="M383" i="1"/>
  <c r="N383" i="1" s="1"/>
  <c r="R383" i="1"/>
  <c r="S383" i="1"/>
  <c r="T383" i="1" s="1"/>
  <c r="G384" i="1"/>
  <c r="J384" i="1"/>
  <c r="M384" i="1"/>
  <c r="N384" i="1" s="1"/>
  <c r="R384" i="1"/>
  <c r="S384" i="1"/>
  <c r="T384" i="1" s="1"/>
  <c r="G385" i="1"/>
  <c r="J385" i="1"/>
  <c r="M385" i="1"/>
  <c r="N385" i="1" s="1"/>
  <c r="R385" i="1"/>
  <c r="S385" i="1"/>
  <c r="T385" i="1"/>
  <c r="G386" i="1"/>
  <c r="J386" i="1"/>
  <c r="M386" i="1"/>
  <c r="N386" i="1" s="1"/>
  <c r="R386" i="1"/>
  <c r="S386" i="1" s="1"/>
  <c r="T386" i="1" s="1"/>
  <c r="G387" i="1"/>
  <c r="J387" i="1"/>
  <c r="M387" i="1"/>
  <c r="N387" i="1" s="1"/>
  <c r="R387" i="1"/>
  <c r="S387" i="1" s="1"/>
  <c r="T387" i="1" s="1"/>
  <c r="G388" i="1"/>
  <c r="J388" i="1"/>
  <c r="M388" i="1"/>
  <c r="N388" i="1" s="1"/>
  <c r="R388" i="1"/>
  <c r="S388" i="1" s="1"/>
  <c r="T388" i="1" s="1"/>
  <c r="G389" i="1"/>
  <c r="J389" i="1"/>
  <c r="M389" i="1"/>
  <c r="N389" i="1" s="1"/>
  <c r="R389" i="1"/>
  <c r="S389" i="1"/>
  <c r="T389" i="1" s="1"/>
  <c r="G390" i="1"/>
  <c r="J390" i="1"/>
  <c r="R390" i="1"/>
  <c r="S390" i="1" s="1"/>
  <c r="T390" i="1" s="1"/>
  <c r="G391" i="1"/>
  <c r="J391" i="1"/>
  <c r="M391" i="1"/>
  <c r="N391" i="1" s="1"/>
  <c r="R391" i="1"/>
  <c r="S391" i="1"/>
  <c r="T391" i="1"/>
  <c r="G392" i="1"/>
  <c r="J392" i="1"/>
  <c r="M392" i="1"/>
  <c r="N392" i="1" s="1"/>
  <c r="R392" i="1"/>
  <c r="S392" i="1" s="1"/>
  <c r="T392" i="1" s="1"/>
  <c r="G393" i="1"/>
  <c r="J393" i="1"/>
  <c r="M393" i="1"/>
  <c r="N393" i="1" s="1"/>
  <c r="R393" i="1"/>
  <c r="S393" i="1" s="1"/>
  <c r="T393" i="1" s="1"/>
  <c r="G394" i="1"/>
  <c r="J394" i="1"/>
  <c r="M394" i="1"/>
  <c r="N394" i="1" s="1"/>
  <c r="R394" i="1"/>
  <c r="S394" i="1"/>
  <c r="T394" i="1" s="1"/>
  <c r="G395" i="1"/>
  <c r="J395" i="1"/>
  <c r="M395" i="1"/>
  <c r="N395" i="1" s="1"/>
  <c r="R395" i="1"/>
  <c r="S395" i="1"/>
  <c r="T395" i="1"/>
  <c r="G396" i="1"/>
  <c r="J396" i="1"/>
  <c r="M396" i="1"/>
  <c r="N396" i="1" s="1"/>
  <c r="R396" i="1"/>
  <c r="S396" i="1"/>
  <c r="T396" i="1"/>
  <c r="G397" i="1"/>
  <c r="J397" i="1"/>
  <c r="M397" i="1"/>
  <c r="N397" i="1" s="1"/>
  <c r="R397" i="1"/>
  <c r="S397" i="1" s="1"/>
  <c r="T397" i="1" s="1"/>
  <c r="G398" i="1"/>
  <c r="J398" i="1"/>
  <c r="M398" i="1"/>
  <c r="N398" i="1" s="1"/>
  <c r="R398" i="1"/>
  <c r="S398" i="1" s="1"/>
  <c r="T398" i="1" s="1"/>
  <c r="G399" i="1"/>
  <c r="J399" i="1"/>
  <c r="M399" i="1"/>
  <c r="N399" i="1" s="1"/>
  <c r="R399" i="1"/>
  <c r="S399" i="1"/>
  <c r="T399" i="1" s="1"/>
  <c r="G400" i="1"/>
  <c r="J400" i="1"/>
  <c r="R400" i="1"/>
  <c r="S400" i="1"/>
  <c r="T400" i="1" s="1"/>
  <c r="G401" i="1"/>
  <c r="J401" i="1"/>
  <c r="M401" i="1"/>
  <c r="N401" i="1" s="1"/>
  <c r="R401" i="1"/>
  <c r="S401" i="1" s="1"/>
  <c r="T401" i="1"/>
  <c r="G402" i="1"/>
  <c r="J402" i="1"/>
  <c r="M402" i="1"/>
  <c r="N402" i="1" s="1"/>
  <c r="R402" i="1"/>
  <c r="S402" i="1"/>
  <c r="T402" i="1" s="1"/>
  <c r="G403" i="1"/>
  <c r="J403" i="1"/>
  <c r="M403" i="1"/>
  <c r="N403" i="1" s="1"/>
  <c r="R403" i="1"/>
  <c r="S403" i="1" s="1"/>
  <c r="T403" i="1" s="1"/>
  <c r="G404" i="1"/>
  <c r="J404" i="1"/>
  <c r="M404" i="1"/>
  <c r="N404" i="1" s="1"/>
  <c r="R404" i="1"/>
  <c r="S404" i="1" s="1"/>
  <c r="T404" i="1" s="1"/>
  <c r="G405" i="1"/>
  <c r="J405" i="1"/>
  <c r="M405" i="1"/>
  <c r="N405" i="1" s="1"/>
  <c r="R405" i="1"/>
  <c r="S405" i="1"/>
  <c r="T405" i="1" s="1"/>
  <c r="G406" i="1"/>
  <c r="J406" i="1"/>
  <c r="M406" i="1"/>
  <c r="N406" i="1" s="1"/>
  <c r="R406" i="1"/>
  <c r="S406" i="1"/>
  <c r="T406" i="1"/>
  <c r="G407" i="1"/>
  <c r="J407" i="1"/>
  <c r="M407" i="1"/>
  <c r="N407" i="1" s="1"/>
  <c r="R407" i="1"/>
  <c r="S407" i="1" s="1"/>
  <c r="T407" i="1" s="1"/>
  <c r="G408" i="1"/>
  <c r="J408" i="1"/>
  <c r="R408" i="1"/>
  <c r="S408" i="1"/>
  <c r="T408" i="1"/>
  <c r="G409" i="1"/>
  <c r="J409" i="1"/>
  <c r="M409" i="1"/>
  <c r="N409" i="1" s="1"/>
  <c r="R409" i="1"/>
  <c r="S409" i="1" s="1"/>
  <c r="T409" i="1" s="1"/>
  <c r="G410" i="1"/>
  <c r="J410" i="1"/>
  <c r="M410" i="1"/>
  <c r="N410" i="1" s="1"/>
  <c r="R410" i="1"/>
  <c r="S410" i="1"/>
  <c r="T410" i="1"/>
  <c r="G411" i="1"/>
  <c r="J411" i="1"/>
  <c r="M411" i="1"/>
  <c r="N411" i="1" s="1"/>
  <c r="R411" i="1"/>
  <c r="S411" i="1" s="1"/>
  <c r="T411" i="1"/>
  <c r="G412" i="1"/>
  <c r="J412" i="1"/>
  <c r="M412" i="1"/>
  <c r="N412" i="1" s="1"/>
  <c r="R412" i="1"/>
  <c r="S412" i="1"/>
  <c r="T412" i="1"/>
  <c r="G413" i="1"/>
  <c r="J413" i="1"/>
  <c r="M413" i="1"/>
  <c r="N413" i="1" s="1"/>
  <c r="R413" i="1"/>
  <c r="S413" i="1" s="1"/>
  <c r="T413" i="1" s="1"/>
  <c r="G414" i="1"/>
  <c r="J414" i="1"/>
  <c r="M414" i="1"/>
  <c r="N414" i="1" s="1"/>
  <c r="R414" i="1"/>
  <c r="S414" i="1" s="1"/>
  <c r="T414" i="1" s="1"/>
  <c r="G415" i="1"/>
  <c r="J415" i="1"/>
  <c r="M415" i="1"/>
  <c r="N415" i="1" s="1"/>
  <c r="R415" i="1"/>
  <c r="S415" i="1" s="1"/>
  <c r="T415" i="1" s="1"/>
  <c r="G416" i="1"/>
  <c r="J416" i="1"/>
  <c r="R416" i="1"/>
  <c r="S416" i="1"/>
  <c r="T416" i="1" s="1"/>
  <c r="G417" i="1"/>
  <c r="J417" i="1"/>
  <c r="M417" i="1"/>
  <c r="N417" i="1" s="1"/>
  <c r="R417" i="1"/>
  <c r="S417" i="1" s="1"/>
  <c r="T417" i="1" s="1"/>
  <c r="G418" i="1"/>
  <c r="J418" i="1"/>
  <c r="M418" i="1"/>
  <c r="N418" i="1" s="1"/>
  <c r="R418" i="1"/>
  <c r="S418" i="1"/>
  <c r="T418" i="1"/>
  <c r="G419" i="1"/>
  <c r="J419" i="1"/>
  <c r="M419" i="1"/>
  <c r="N419" i="1" s="1"/>
  <c r="R419" i="1"/>
  <c r="S419" i="1" s="1"/>
  <c r="T419" i="1" s="1"/>
  <c r="G420" i="1"/>
  <c r="J420" i="1"/>
  <c r="M420" i="1"/>
  <c r="N420" i="1" s="1"/>
  <c r="R420" i="1"/>
  <c r="S420" i="1" s="1"/>
  <c r="T420" i="1" s="1"/>
  <c r="G421" i="1"/>
  <c r="J421" i="1"/>
  <c r="M421" i="1"/>
  <c r="N421" i="1" s="1"/>
  <c r="R421" i="1"/>
  <c r="S421" i="1"/>
  <c r="T421" i="1" s="1"/>
  <c r="G422" i="1"/>
  <c r="J422" i="1"/>
  <c r="M422" i="1"/>
  <c r="N422" i="1" s="1"/>
  <c r="R422" i="1"/>
  <c r="S422" i="1" s="1"/>
  <c r="T422" i="1" s="1"/>
  <c r="G423" i="1"/>
  <c r="J423" i="1"/>
  <c r="M423" i="1"/>
  <c r="N423" i="1" s="1"/>
  <c r="R423" i="1"/>
  <c r="S423" i="1" s="1"/>
  <c r="T423" i="1" s="1"/>
  <c r="G424" i="1"/>
  <c r="J424" i="1"/>
  <c r="M424" i="1"/>
  <c r="N424" i="1" s="1"/>
  <c r="R424" i="1"/>
  <c r="S424" i="1" s="1"/>
  <c r="T424" i="1" s="1"/>
  <c r="G425" i="1"/>
  <c r="J425" i="1"/>
  <c r="M425" i="1"/>
  <c r="N425" i="1" s="1"/>
  <c r="R425" i="1"/>
  <c r="S425" i="1" s="1"/>
  <c r="T425" i="1" s="1"/>
  <c r="G426" i="1"/>
  <c r="J426" i="1"/>
  <c r="M426" i="1"/>
  <c r="N426" i="1" s="1"/>
  <c r="R426" i="1"/>
  <c r="S426" i="1"/>
  <c r="T426" i="1" s="1"/>
  <c r="G427" i="1"/>
  <c r="J427" i="1"/>
  <c r="M427" i="1"/>
  <c r="N427" i="1" s="1"/>
  <c r="R427" i="1"/>
  <c r="S427" i="1" s="1"/>
  <c r="T427" i="1" s="1"/>
  <c r="G428" i="1"/>
  <c r="J428" i="1"/>
  <c r="R428" i="1"/>
  <c r="S428" i="1" s="1"/>
  <c r="T428" i="1" s="1"/>
  <c r="G429" i="1"/>
  <c r="J429" i="1"/>
  <c r="R429" i="1"/>
  <c r="S429" i="1" s="1"/>
  <c r="T429" i="1" s="1"/>
  <c r="G430" i="1"/>
  <c r="J430" i="1"/>
  <c r="M430" i="1"/>
  <c r="N430" i="1" s="1"/>
  <c r="R430" i="1"/>
  <c r="S430" i="1"/>
  <c r="T430" i="1" s="1"/>
  <c r="G431" i="1"/>
  <c r="J431" i="1"/>
  <c r="M431" i="1"/>
  <c r="N431" i="1" s="1"/>
  <c r="R431" i="1"/>
  <c r="S431" i="1"/>
  <c r="T431" i="1" s="1"/>
  <c r="G432" i="1"/>
  <c r="J432" i="1"/>
  <c r="M432" i="1"/>
  <c r="N432" i="1"/>
  <c r="R432" i="1"/>
  <c r="S432" i="1"/>
  <c r="T432" i="1" s="1"/>
  <c r="G433" i="1"/>
  <c r="J433" i="1"/>
  <c r="M433" i="1"/>
  <c r="N433" i="1" s="1"/>
  <c r="R433" i="1"/>
  <c r="S433" i="1" s="1"/>
  <c r="T433" i="1"/>
  <c r="G434" i="1"/>
  <c r="J434" i="1"/>
  <c r="M434" i="1"/>
  <c r="N434" i="1" s="1"/>
  <c r="R434" i="1"/>
  <c r="S434" i="1" s="1"/>
  <c r="T434" i="1" s="1"/>
  <c r="G435" i="1"/>
  <c r="J435" i="1"/>
  <c r="M435" i="1"/>
  <c r="N435" i="1" s="1"/>
  <c r="R435" i="1"/>
  <c r="S435" i="1" s="1"/>
  <c r="T435" i="1" s="1"/>
  <c r="G436" i="1"/>
  <c r="J436" i="1"/>
  <c r="R436" i="1"/>
  <c r="S436" i="1" s="1"/>
  <c r="T436" i="1" s="1"/>
  <c r="G437" i="1"/>
  <c r="J437" i="1"/>
  <c r="R437" i="1"/>
  <c r="S437" i="1"/>
  <c r="T437" i="1" s="1"/>
  <c r="G438" i="1"/>
  <c r="J438" i="1"/>
  <c r="M438" i="1"/>
  <c r="N438" i="1" s="1"/>
  <c r="R438" i="1"/>
  <c r="S438" i="1" s="1"/>
  <c r="T438" i="1"/>
  <c r="G439" i="1"/>
  <c r="J439" i="1"/>
  <c r="M439" i="1"/>
  <c r="N439" i="1" s="1"/>
  <c r="R439" i="1"/>
  <c r="S439" i="1" s="1"/>
  <c r="T439" i="1" s="1"/>
  <c r="G440" i="1"/>
  <c r="J440" i="1"/>
  <c r="M440" i="1"/>
  <c r="N440" i="1" s="1"/>
  <c r="R440" i="1"/>
  <c r="S440" i="1"/>
  <c r="T440" i="1"/>
  <c r="G441" i="1"/>
  <c r="J441" i="1"/>
  <c r="M441" i="1"/>
  <c r="N441" i="1" s="1"/>
  <c r="R441" i="1"/>
  <c r="S441" i="1" s="1"/>
  <c r="T441" i="1" s="1"/>
  <c r="G442" i="1"/>
  <c r="J442" i="1"/>
  <c r="M442" i="1"/>
  <c r="N442" i="1"/>
  <c r="R442" i="1"/>
  <c r="S442" i="1" s="1"/>
  <c r="T442" i="1" s="1"/>
  <c r="G443" i="1"/>
  <c r="J443" i="1"/>
  <c r="M443" i="1"/>
  <c r="N443" i="1" s="1"/>
  <c r="R443" i="1"/>
  <c r="S443" i="1" s="1"/>
  <c r="T443" i="1" s="1"/>
  <c r="G444" i="1"/>
  <c r="J444" i="1"/>
  <c r="M444" i="1"/>
  <c r="N444" i="1" s="1"/>
  <c r="R444" i="1"/>
  <c r="S444" i="1"/>
  <c r="T444" i="1"/>
  <c r="G445" i="1"/>
  <c r="J445" i="1"/>
  <c r="M445" i="1"/>
  <c r="N445" i="1" s="1"/>
  <c r="R445" i="1"/>
  <c r="S445" i="1"/>
  <c r="T445" i="1" s="1"/>
  <c r="G446" i="1"/>
  <c r="J446" i="1"/>
  <c r="M446" i="1"/>
  <c r="N446" i="1" s="1"/>
  <c r="R446" i="1"/>
  <c r="S446" i="1" s="1"/>
  <c r="T446" i="1" s="1"/>
  <c r="G447" i="1"/>
  <c r="J447" i="1"/>
  <c r="R447" i="1"/>
  <c r="S447" i="1"/>
  <c r="T447" i="1" s="1"/>
  <c r="G448" i="1"/>
  <c r="J448" i="1"/>
  <c r="M448" i="1"/>
  <c r="N448" i="1" s="1"/>
  <c r="R448" i="1"/>
  <c r="S448" i="1"/>
  <c r="T448" i="1" s="1"/>
  <c r="G449" i="1"/>
  <c r="J449" i="1"/>
  <c r="R449" i="1"/>
  <c r="S449" i="1"/>
  <c r="T449" i="1"/>
  <c r="G450" i="1"/>
  <c r="J450" i="1"/>
  <c r="M450" i="1"/>
  <c r="N450" i="1" s="1"/>
  <c r="R450" i="1"/>
  <c r="S450" i="1" s="1"/>
  <c r="T450" i="1" s="1"/>
  <c r="G451" i="1"/>
  <c r="J451" i="1"/>
  <c r="M451" i="1"/>
  <c r="N451" i="1" s="1"/>
  <c r="R451" i="1"/>
  <c r="S451" i="1" s="1"/>
  <c r="T451" i="1" s="1"/>
  <c r="G452" i="1"/>
  <c r="J452" i="1"/>
  <c r="M452" i="1"/>
  <c r="N452" i="1" s="1"/>
  <c r="R452" i="1"/>
  <c r="S452" i="1" s="1"/>
  <c r="T452" i="1" s="1"/>
  <c r="G453" i="1"/>
  <c r="J453" i="1"/>
  <c r="M453" i="1"/>
  <c r="N453" i="1" s="1"/>
  <c r="R453" i="1"/>
  <c r="S453" i="1"/>
  <c r="T453" i="1" s="1"/>
  <c r="G454" i="1"/>
  <c r="J454" i="1"/>
  <c r="M454" i="1"/>
  <c r="N454" i="1" s="1"/>
  <c r="R454" i="1"/>
  <c r="S454" i="1" s="1"/>
  <c r="T454" i="1" s="1"/>
  <c r="G455" i="1"/>
  <c r="J455" i="1"/>
  <c r="M455" i="1"/>
  <c r="N455" i="1" s="1"/>
  <c r="R455" i="1"/>
  <c r="S455" i="1"/>
  <c r="T455" i="1" s="1"/>
  <c r="G456" i="1"/>
  <c r="J456" i="1"/>
  <c r="R456" i="1"/>
  <c r="S456" i="1"/>
  <c r="T456" i="1"/>
  <c r="G457" i="1"/>
  <c r="J457" i="1"/>
  <c r="R457" i="1"/>
  <c r="S457" i="1" s="1"/>
  <c r="T457" i="1" s="1"/>
  <c r="G458" i="1"/>
  <c r="J458" i="1"/>
  <c r="M458" i="1"/>
  <c r="N458" i="1" s="1"/>
  <c r="R458" i="1"/>
  <c r="S458" i="1"/>
  <c r="T458" i="1" s="1"/>
  <c r="G459" i="1"/>
  <c r="J459" i="1"/>
  <c r="M459" i="1"/>
  <c r="N459" i="1" s="1"/>
  <c r="R459" i="1"/>
  <c r="S459" i="1" s="1"/>
  <c r="T459" i="1" s="1"/>
  <c r="G460" i="1"/>
  <c r="J460" i="1"/>
  <c r="M460" i="1"/>
  <c r="N460" i="1" s="1"/>
  <c r="R460" i="1"/>
  <c r="S460" i="1" s="1"/>
  <c r="T460" i="1"/>
  <c r="G461" i="1"/>
  <c r="J461" i="1"/>
  <c r="R461" i="1"/>
  <c r="S461" i="1" s="1"/>
  <c r="T461" i="1" s="1"/>
  <c r="G462" i="1"/>
  <c r="J462" i="1"/>
  <c r="M462" i="1"/>
  <c r="N462" i="1" s="1"/>
  <c r="R462" i="1"/>
  <c r="S462" i="1" s="1"/>
  <c r="T462" i="1" s="1"/>
  <c r="G463" i="1"/>
  <c r="J463" i="1"/>
  <c r="R463" i="1"/>
  <c r="S463" i="1"/>
  <c r="T463" i="1" s="1"/>
  <c r="G464" i="1"/>
  <c r="J464" i="1"/>
  <c r="R464" i="1"/>
  <c r="S464" i="1"/>
  <c r="T464" i="1" s="1"/>
  <c r="G465" i="1"/>
  <c r="J465" i="1"/>
  <c r="M465" i="1"/>
  <c r="N465" i="1"/>
  <c r="R465" i="1"/>
  <c r="S465" i="1" s="1"/>
  <c r="T465" i="1" s="1"/>
  <c r="G466" i="1"/>
  <c r="J466" i="1"/>
  <c r="M466" i="1"/>
  <c r="N466" i="1" s="1"/>
  <c r="R466" i="1"/>
  <c r="S466" i="1" s="1"/>
  <c r="T466" i="1" s="1"/>
  <c r="G467" i="1"/>
  <c r="J467" i="1"/>
  <c r="M467" i="1"/>
  <c r="N467" i="1" s="1"/>
  <c r="R467" i="1"/>
  <c r="S467" i="1" s="1"/>
  <c r="T467" i="1" s="1"/>
  <c r="G468" i="1"/>
  <c r="J468" i="1"/>
  <c r="M468" i="1"/>
  <c r="N468" i="1" s="1"/>
  <c r="R468" i="1"/>
  <c r="S468" i="1"/>
  <c r="T468" i="1" s="1"/>
  <c r="G469" i="1"/>
  <c r="J469" i="1"/>
  <c r="M469" i="1"/>
  <c r="N469" i="1" s="1"/>
  <c r="R469" i="1"/>
  <c r="S469" i="1"/>
  <c r="T469" i="1" s="1"/>
  <c r="G470" i="1"/>
  <c r="J470" i="1"/>
  <c r="M470" i="1"/>
  <c r="N470" i="1" s="1"/>
  <c r="R470" i="1"/>
  <c r="S470" i="1" s="1"/>
  <c r="T470" i="1" s="1"/>
  <c r="G471" i="1"/>
  <c r="J471" i="1"/>
  <c r="R471" i="1"/>
  <c r="S471" i="1" s="1"/>
  <c r="T471" i="1" s="1"/>
  <c r="G472" i="1"/>
  <c r="J472" i="1"/>
  <c r="M472" i="1"/>
  <c r="N472" i="1" s="1"/>
  <c r="R472" i="1"/>
  <c r="S472" i="1"/>
  <c r="T472" i="1" s="1"/>
  <c r="G473" i="1"/>
  <c r="J473" i="1"/>
  <c r="R473" i="1"/>
  <c r="S473" i="1"/>
  <c r="T473" i="1" s="1"/>
  <c r="G474" i="1"/>
  <c r="J474" i="1"/>
  <c r="M474" i="1"/>
  <c r="N474" i="1" s="1"/>
  <c r="R474" i="1"/>
  <c r="S474" i="1"/>
  <c r="T474" i="1" s="1"/>
  <c r="G475" i="1"/>
  <c r="J475" i="1"/>
  <c r="M475" i="1"/>
  <c r="N475" i="1" s="1"/>
  <c r="R475" i="1"/>
  <c r="S475" i="1" s="1"/>
  <c r="T475" i="1" s="1"/>
  <c r="G476" i="1"/>
  <c r="J476" i="1"/>
  <c r="M476" i="1"/>
  <c r="N476" i="1" s="1"/>
  <c r="R476" i="1"/>
  <c r="S476" i="1"/>
  <c r="T476" i="1"/>
  <c r="G477" i="1"/>
  <c r="J477" i="1"/>
  <c r="M477" i="1"/>
  <c r="N477" i="1" s="1"/>
  <c r="R477" i="1"/>
  <c r="S477" i="1"/>
  <c r="T477" i="1" s="1"/>
  <c r="G478" i="1"/>
  <c r="J478" i="1"/>
  <c r="M478" i="1"/>
  <c r="N478" i="1" s="1"/>
  <c r="R478" i="1"/>
  <c r="S478" i="1"/>
  <c r="T478" i="1" s="1"/>
  <c r="G479" i="1"/>
  <c r="J479" i="1"/>
  <c r="M479" i="1"/>
  <c r="N479" i="1" s="1"/>
  <c r="R479" i="1"/>
  <c r="S479" i="1"/>
  <c r="T479" i="1" s="1"/>
  <c r="G480" i="1"/>
  <c r="J480" i="1"/>
  <c r="M480" i="1"/>
  <c r="N480" i="1"/>
  <c r="R480" i="1"/>
  <c r="S480" i="1"/>
  <c r="T480" i="1"/>
  <c r="G481" i="1"/>
  <c r="J481" i="1"/>
  <c r="M481" i="1"/>
  <c r="N481" i="1" s="1"/>
  <c r="R481" i="1"/>
  <c r="S481" i="1"/>
  <c r="T481" i="1"/>
  <c r="G482" i="1"/>
  <c r="J482" i="1"/>
  <c r="M482" i="1"/>
  <c r="N482" i="1" s="1"/>
  <c r="R482" i="1"/>
  <c r="S482" i="1" s="1"/>
  <c r="T482" i="1" s="1"/>
  <c r="G483" i="1"/>
  <c r="J483" i="1"/>
  <c r="M483" i="1"/>
  <c r="N483" i="1" s="1"/>
  <c r="R483" i="1"/>
  <c r="S483" i="1"/>
  <c r="T483" i="1" s="1"/>
  <c r="G484" i="1"/>
  <c r="J484" i="1"/>
  <c r="M484" i="1"/>
  <c r="N484" i="1"/>
  <c r="R484" i="1"/>
  <c r="S484" i="1" s="1"/>
  <c r="T484" i="1" s="1"/>
  <c r="G485" i="1"/>
  <c r="J485" i="1"/>
  <c r="M485" i="1"/>
  <c r="N485" i="1" s="1"/>
  <c r="R485" i="1"/>
  <c r="S485" i="1"/>
  <c r="T485" i="1"/>
  <c r="G486" i="1"/>
  <c r="J486" i="1"/>
  <c r="R486" i="1"/>
  <c r="S486" i="1"/>
  <c r="T486" i="1"/>
  <c r="G487" i="1"/>
  <c r="J487" i="1"/>
  <c r="M487" i="1"/>
  <c r="N487" i="1" s="1"/>
  <c r="R487" i="1"/>
  <c r="S487" i="1" s="1"/>
  <c r="T487" i="1" s="1"/>
  <c r="G488" i="1"/>
  <c r="J488" i="1"/>
  <c r="R488" i="1"/>
  <c r="S488" i="1" s="1"/>
  <c r="T488" i="1" s="1"/>
  <c r="G489" i="1"/>
  <c r="J489" i="1"/>
  <c r="M489" i="1"/>
  <c r="N489" i="1"/>
  <c r="R489" i="1"/>
  <c r="S489" i="1" s="1"/>
  <c r="T489" i="1" s="1"/>
  <c r="G490" i="1"/>
  <c r="J490" i="1"/>
  <c r="M490" i="1"/>
  <c r="N490" i="1" s="1"/>
  <c r="R490" i="1"/>
  <c r="S490" i="1"/>
  <c r="T490" i="1"/>
  <c r="G491" i="1"/>
  <c r="J491" i="1"/>
  <c r="M491" i="1"/>
  <c r="N491" i="1" s="1"/>
  <c r="R491" i="1"/>
  <c r="S491" i="1"/>
  <c r="T491" i="1"/>
  <c r="G492" i="1"/>
  <c r="J492" i="1"/>
  <c r="M492" i="1"/>
  <c r="N492" i="1" s="1"/>
  <c r="R492" i="1"/>
  <c r="S492" i="1"/>
  <c r="T492" i="1" s="1"/>
  <c r="G493" i="1"/>
  <c r="J493" i="1"/>
  <c r="M493" i="1"/>
  <c r="N493" i="1" s="1"/>
  <c r="R493" i="1"/>
  <c r="S493" i="1" s="1"/>
  <c r="T493" i="1" s="1"/>
  <c r="G494" i="1"/>
  <c r="J494" i="1"/>
  <c r="M494" i="1"/>
  <c r="N494" i="1" s="1"/>
  <c r="R494" i="1"/>
  <c r="S494" i="1" s="1"/>
  <c r="T494" i="1" s="1"/>
  <c r="G495" i="1"/>
  <c r="J495" i="1"/>
  <c r="M495" i="1"/>
  <c r="N495" i="1" s="1"/>
  <c r="R495" i="1"/>
  <c r="S495" i="1" s="1"/>
  <c r="T495" i="1" s="1"/>
  <c r="G496" i="1"/>
  <c r="J496" i="1"/>
  <c r="M496" i="1"/>
  <c r="N496" i="1" s="1"/>
  <c r="R496" i="1"/>
  <c r="S496" i="1"/>
  <c r="T496" i="1" s="1"/>
  <c r="G497" i="1"/>
  <c r="J497" i="1"/>
  <c r="M497" i="1"/>
  <c r="N497" i="1" s="1"/>
  <c r="R497" i="1"/>
  <c r="S497" i="1"/>
  <c r="T497" i="1" s="1"/>
  <c r="G498" i="1"/>
  <c r="J498" i="1"/>
  <c r="M498" i="1"/>
  <c r="N498" i="1" s="1"/>
  <c r="R498" i="1"/>
  <c r="S498" i="1" s="1"/>
  <c r="T498" i="1" s="1"/>
  <c r="G499" i="1"/>
  <c r="J499" i="1"/>
  <c r="M499" i="1"/>
  <c r="N499" i="1" s="1"/>
  <c r="R499" i="1"/>
  <c r="S499" i="1" s="1"/>
  <c r="T499" i="1" s="1"/>
  <c r="G500" i="1"/>
  <c r="J500" i="1"/>
  <c r="M500" i="1"/>
  <c r="N500" i="1" s="1"/>
  <c r="R500" i="1"/>
  <c r="S500" i="1" s="1"/>
  <c r="T500" i="1" s="1"/>
  <c r="G501" i="1"/>
  <c r="J501" i="1"/>
  <c r="M501" i="1"/>
  <c r="N501" i="1" s="1"/>
  <c r="R501" i="1"/>
  <c r="S501" i="1"/>
  <c r="T501" i="1"/>
  <c r="G502" i="1"/>
  <c r="J502" i="1"/>
  <c r="M502" i="1"/>
  <c r="N502" i="1" s="1"/>
  <c r="R502" i="1"/>
  <c r="S502" i="1" s="1"/>
  <c r="T502" i="1" s="1"/>
  <c r="G503" i="1"/>
  <c r="J503" i="1"/>
  <c r="M503" i="1"/>
  <c r="N503" i="1" s="1"/>
  <c r="G79" i="5" l="1"/>
  <c r="G121" i="5"/>
  <c r="F506" i="5"/>
  <c r="G25" i="5" s="1"/>
  <c r="G334" i="5"/>
  <c r="G389" i="5"/>
  <c r="G244" i="5"/>
  <c r="G19" i="5"/>
  <c r="G27" i="5"/>
  <c r="G51" i="5"/>
  <c r="G59" i="5"/>
  <c r="G73" i="5"/>
  <c r="G166" i="5"/>
  <c r="G198" i="5"/>
  <c r="G139" i="5"/>
  <c r="G155" i="5"/>
  <c r="G203" i="5"/>
  <c r="G231" i="5"/>
  <c r="G464" i="5"/>
  <c r="G255" i="5"/>
  <c r="G174" i="5"/>
  <c r="G206" i="5"/>
  <c r="G289" i="5"/>
  <c r="G294" i="5"/>
  <c r="G225" i="5"/>
  <c r="G314" i="5"/>
  <c r="G163" i="5"/>
  <c r="G179" i="5"/>
  <c r="G240" i="5"/>
  <c r="G249" i="5"/>
  <c r="G263" i="5"/>
  <c r="G279" i="5"/>
  <c r="G234" i="5"/>
  <c r="G485" i="5"/>
  <c r="G496" i="5"/>
  <c r="G306" i="5"/>
  <c r="G325" i="5"/>
  <c r="G459" i="5"/>
  <c r="G409" i="5"/>
  <c r="G247" i="5"/>
  <c r="G383" i="5"/>
  <c r="G400" i="5"/>
  <c r="G226" i="5"/>
  <c r="G241" i="5"/>
  <c r="G261" i="5"/>
  <c r="G300" i="5"/>
  <c r="G315" i="5"/>
  <c r="G376" i="5"/>
  <c r="G411" i="5"/>
  <c r="G422" i="5"/>
  <c r="G355" i="5"/>
  <c r="G393" i="5"/>
  <c r="G417" i="5"/>
  <c r="G446" i="5"/>
  <c r="G467" i="5"/>
  <c r="G477" i="5"/>
  <c r="G302" i="5"/>
  <c r="G308" i="5"/>
  <c r="G333" i="5"/>
  <c r="G343" i="5"/>
  <c r="G362" i="5"/>
  <c r="G371" i="5"/>
  <c r="G398" i="5"/>
  <c r="G424" i="5"/>
  <c r="G474" i="5"/>
  <c r="G495" i="5"/>
  <c r="G329" i="5"/>
  <c r="G365" i="5"/>
  <c r="G392" i="5"/>
  <c r="G437" i="5"/>
  <c r="G447" i="5"/>
  <c r="G458" i="5"/>
  <c r="G484" i="5"/>
  <c r="G353" i="5"/>
  <c r="G382" i="5"/>
  <c r="G394" i="5"/>
  <c r="G408" i="5"/>
  <c r="G413" i="5"/>
  <c r="G440" i="5"/>
  <c r="G463" i="5"/>
  <c r="G468" i="5"/>
  <c r="G311" i="5"/>
  <c r="G335" i="5"/>
  <c r="G397" i="5"/>
  <c r="G410" i="5"/>
  <c r="G418" i="5"/>
  <c r="G478" i="5"/>
  <c r="G499" i="5"/>
  <c r="L1847" i="4"/>
  <c r="L1841" i="4"/>
  <c r="L1846" i="4"/>
  <c r="L1843" i="4"/>
  <c r="L1840" i="4"/>
  <c r="L1845" i="4"/>
  <c r="R17" i="4"/>
  <c r="S17" i="4" s="1"/>
  <c r="F17" i="4"/>
  <c r="R20" i="4"/>
  <c r="S20" i="4" s="1"/>
  <c r="F20" i="4"/>
  <c r="R49" i="4"/>
  <c r="S49" i="4" s="1"/>
  <c r="F49" i="4"/>
  <c r="R52" i="4"/>
  <c r="S52" i="4" s="1"/>
  <c r="F52" i="4"/>
  <c r="R81" i="4"/>
  <c r="S81" i="4" s="1"/>
  <c r="F81" i="4"/>
  <c r="R84" i="4"/>
  <c r="S84" i="4" s="1"/>
  <c r="F84" i="4"/>
  <c r="R91" i="4"/>
  <c r="S91" i="4" s="1"/>
  <c r="R94" i="4"/>
  <c r="S94" i="4" s="1"/>
  <c r="R113" i="4"/>
  <c r="S113" i="4" s="1"/>
  <c r="F113" i="4"/>
  <c r="R116" i="4"/>
  <c r="S116" i="4" s="1"/>
  <c r="F116" i="4"/>
  <c r="R123" i="4"/>
  <c r="S123" i="4" s="1"/>
  <c r="R126" i="4"/>
  <c r="S126" i="4" s="1"/>
  <c r="R134" i="4"/>
  <c r="S134" i="4" s="1"/>
  <c r="R136" i="4"/>
  <c r="S136" i="4" s="1"/>
  <c r="F136" i="4"/>
  <c r="R144" i="4"/>
  <c r="S144" i="4" s="1"/>
  <c r="F144" i="4"/>
  <c r="R148" i="4"/>
  <c r="S148" i="4" s="1"/>
  <c r="F148" i="4"/>
  <c r="R156" i="4"/>
  <c r="S156" i="4" s="1"/>
  <c r="F156" i="4"/>
  <c r="R157" i="4"/>
  <c r="S157" i="4" s="1"/>
  <c r="G157" i="4"/>
  <c r="R159" i="4"/>
  <c r="S159" i="4" s="1"/>
  <c r="R161" i="4"/>
  <c r="S161" i="4" s="1"/>
  <c r="F161" i="4"/>
  <c r="R169" i="4"/>
  <c r="S169" i="4" s="1"/>
  <c r="F169" i="4"/>
  <c r="R188" i="4"/>
  <c r="S188" i="4" s="1"/>
  <c r="G188" i="4"/>
  <c r="G193" i="4"/>
  <c r="F196" i="4"/>
  <c r="G197" i="4"/>
  <c r="R200" i="4"/>
  <c r="S200" i="4" s="1"/>
  <c r="F200" i="4"/>
  <c r="G201" i="4"/>
  <c r="R207" i="4"/>
  <c r="S207" i="4" s="1"/>
  <c r="F209" i="4"/>
  <c r="G210" i="4"/>
  <c r="G211" i="4"/>
  <c r="R226" i="4"/>
  <c r="S226" i="4" s="1"/>
  <c r="R233" i="4"/>
  <c r="S233" i="4" s="1"/>
  <c r="F233" i="4"/>
  <c r="G239" i="4"/>
  <c r="R260" i="4"/>
  <c r="S260" i="4" s="1"/>
  <c r="G260" i="4"/>
  <c r="F263" i="4"/>
  <c r="R266" i="4"/>
  <c r="S266" i="4" s="1"/>
  <c r="R277" i="4"/>
  <c r="S277" i="4" s="1"/>
  <c r="R289" i="4"/>
  <c r="S289" i="4" s="1"/>
  <c r="F289" i="4"/>
  <c r="G290" i="4"/>
  <c r="R316" i="4"/>
  <c r="S316" i="4" s="1"/>
  <c r="G316" i="4"/>
  <c r="R320" i="4"/>
  <c r="S320" i="4" s="1"/>
  <c r="F320" i="4"/>
  <c r="F354" i="4"/>
  <c r="R357" i="4"/>
  <c r="S357" i="4" s="1"/>
  <c r="R362" i="4"/>
  <c r="S362" i="4" s="1"/>
  <c r="R363" i="4"/>
  <c r="S363" i="4" s="1"/>
  <c r="R365" i="4"/>
  <c r="S365" i="4" s="1"/>
  <c r="F365" i="4"/>
  <c r="R383" i="4"/>
  <c r="S383" i="4" s="1"/>
  <c r="F383" i="4"/>
  <c r="R390" i="4"/>
  <c r="S390" i="4" s="1"/>
  <c r="R392" i="4"/>
  <c r="S392" i="4" s="1"/>
  <c r="F392" i="4"/>
  <c r="F411" i="4"/>
  <c r="F416" i="4"/>
  <c r="R419" i="4"/>
  <c r="S419" i="4" s="1"/>
  <c r="R421" i="4"/>
  <c r="S421" i="4" s="1"/>
  <c r="F421" i="4"/>
  <c r="R424" i="4"/>
  <c r="S424" i="4" s="1"/>
  <c r="G496" i="4"/>
  <c r="G502" i="4"/>
  <c r="F506" i="4"/>
  <c r="G507" i="4"/>
  <c r="F512" i="4"/>
  <c r="F518" i="4"/>
  <c r="F523" i="4"/>
  <c r="R553" i="4"/>
  <c r="S553" i="4" s="1"/>
  <c r="F553" i="4"/>
  <c r="R559" i="4"/>
  <c r="S559" i="4" s="1"/>
  <c r="F559" i="4"/>
  <c r="G560" i="4"/>
  <c r="G565" i="4"/>
  <c r="G566" i="4"/>
  <c r="G571" i="4"/>
  <c r="F576" i="4"/>
  <c r="R605" i="4"/>
  <c r="S605" i="4" s="1"/>
  <c r="F605" i="4"/>
  <c r="F610" i="4"/>
  <c r="G616" i="4"/>
  <c r="R625" i="4"/>
  <c r="S625" i="4" s="1"/>
  <c r="G625" i="4"/>
  <c r="F633" i="4"/>
  <c r="F642" i="4"/>
  <c r="R657" i="4"/>
  <c r="S657" i="4" s="1"/>
  <c r="G657" i="4"/>
  <c r="R661" i="4"/>
  <c r="S661" i="4" s="1"/>
  <c r="F661" i="4"/>
  <c r="F666" i="4"/>
  <c r="R679" i="4"/>
  <c r="S679" i="4" s="1"/>
  <c r="R681" i="4"/>
  <c r="S681" i="4" s="1"/>
  <c r="F681" i="4"/>
  <c r="F695" i="4"/>
  <c r="R695" i="4"/>
  <c r="S695" i="4" s="1"/>
  <c r="F761" i="4"/>
  <c r="R761" i="4"/>
  <c r="S761" i="4" s="1"/>
  <c r="F779" i="4"/>
  <c r="R779" i="4"/>
  <c r="S779" i="4" s="1"/>
  <c r="F835" i="4"/>
  <c r="R835" i="4"/>
  <c r="S835" i="4" s="1"/>
  <c r="F974" i="4"/>
  <c r="R974" i="4"/>
  <c r="S974" i="4" s="1"/>
  <c r="F995" i="4"/>
  <c r="R995" i="4"/>
  <c r="S995" i="4" s="1"/>
  <c r="R1104" i="4"/>
  <c r="S1104" i="4" s="1"/>
  <c r="G1104" i="4"/>
  <c r="R1126" i="4"/>
  <c r="S1126" i="4" s="1"/>
  <c r="F1126" i="4"/>
  <c r="R1190" i="4"/>
  <c r="S1190" i="4" s="1"/>
  <c r="F1190" i="4"/>
  <c r="R26" i="4"/>
  <c r="S26" i="4" s="1"/>
  <c r="G26" i="4"/>
  <c r="R29" i="4"/>
  <c r="S29" i="4" s="1"/>
  <c r="G29" i="4"/>
  <c r="G32" i="4"/>
  <c r="F34" i="4"/>
  <c r="F37" i="4"/>
  <c r="R40" i="4"/>
  <c r="S40" i="4" s="1"/>
  <c r="F40" i="4"/>
  <c r="R58" i="4"/>
  <c r="S58" i="4" s="1"/>
  <c r="G58" i="4"/>
  <c r="R61" i="4"/>
  <c r="S61" i="4" s="1"/>
  <c r="G61" i="4"/>
  <c r="G64" i="4"/>
  <c r="F66" i="4"/>
  <c r="F69" i="4"/>
  <c r="R72" i="4"/>
  <c r="S72" i="4" s="1"/>
  <c r="F72" i="4"/>
  <c r="R90" i="4"/>
  <c r="S90" i="4" s="1"/>
  <c r="G90" i="4"/>
  <c r="R93" i="4"/>
  <c r="S93" i="4" s="1"/>
  <c r="G93" i="4"/>
  <c r="G96" i="4"/>
  <c r="F98" i="4"/>
  <c r="F101" i="4"/>
  <c r="R104" i="4"/>
  <c r="S104" i="4" s="1"/>
  <c r="F104" i="4"/>
  <c r="R122" i="4"/>
  <c r="S122" i="4" s="1"/>
  <c r="G122" i="4"/>
  <c r="R125" i="4"/>
  <c r="S125" i="4" s="1"/>
  <c r="G125" i="4"/>
  <c r="G128" i="4"/>
  <c r="R132" i="4"/>
  <c r="S132" i="4" s="1"/>
  <c r="F132" i="4"/>
  <c r="R133" i="4"/>
  <c r="S133" i="4" s="1"/>
  <c r="G133" i="4"/>
  <c r="F174" i="4"/>
  <c r="R178" i="4"/>
  <c r="S178" i="4" s="1"/>
  <c r="F180" i="4"/>
  <c r="G181" i="4"/>
  <c r="R183" i="4"/>
  <c r="S183" i="4" s="1"/>
  <c r="F191" i="4"/>
  <c r="R194" i="4"/>
  <c r="S194" i="4" s="1"/>
  <c r="R202" i="4"/>
  <c r="S202" i="4" s="1"/>
  <c r="F204" i="4"/>
  <c r="F214" i="4"/>
  <c r="F218" i="4"/>
  <c r="F219" i="4"/>
  <c r="R220" i="4"/>
  <c r="S220" i="4" s="1"/>
  <c r="G220" i="4"/>
  <c r="F223" i="4"/>
  <c r="F228" i="4"/>
  <c r="F238" i="4"/>
  <c r="F242" i="4"/>
  <c r="F243" i="4"/>
  <c r="R244" i="4"/>
  <c r="S244" i="4" s="1"/>
  <c r="G244" i="4"/>
  <c r="F252" i="4"/>
  <c r="G254" i="4"/>
  <c r="R261" i="4"/>
  <c r="S261" i="4" s="1"/>
  <c r="F268" i="4"/>
  <c r="G269" i="4"/>
  <c r="R271" i="4"/>
  <c r="S271" i="4" s="1"/>
  <c r="F273" i="4"/>
  <c r="G274" i="4"/>
  <c r="G280" i="4"/>
  <c r="F294" i="4"/>
  <c r="G295" i="4"/>
  <c r="F299" i="4"/>
  <c r="R300" i="4"/>
  <c r="S300" i="4" s="1"/>
  <c r="G300" i="4"/>
  <c r="R304" i="4"/>
  <c r="S304" i="4" s="1"/>
  <c r="F304" i="4"/>
  <c r="G305" i="4"/>
  <c r="F309" i="4"/>
  <c r="F314" i="4"/>
  <c r="R317" i="4"/>
  <c r="S317" i="4" s="1"/>
  <c r="F319" i="4"/>
  <c r="R322" i="4"/>
  <c r="S322" i="4" s="1"/>
  <c r="F324" i="4"/>
  <c r="R327" i="4"/>
  <c r="S327" i="4" s="1"/>
  <c r="F329" i="4"/>
  <c r="F334" i="4"/>
  <c r="F339" i="4"/>
  <c r="R340" i="4"/>
  <c r="S340" i="4" s="1"/>
  <c r="G340" i="4"/>
  <c r="R344" i="4"/>
  <c r="S344" i="4" s="1"/>
  <c r="F344" i="4"/>
  <c r="G360" i="4"/>
  <c r="R371" i="4"/>
  <c r="S371" i="4" s="1"/>
  <c r="R373" i="4"/>
  <c r="S373" i="4" s="1"/>
  <c r="F373" i="4"/>
  <c r="G374" i="4"/>
  <c r="F382" i="4"/>
  <c r="F396" i="4"/>
  <c r="F401" i="4"/>
  <c r="G412" i="4"/>
  <c r="G417" i="4"/>
  <c r="F430" i="4"/>
  <c r="F435" i="4"/>
  <c r="R438" i="4"/>
  <c r="S438" i="4" s="1"/>
  <c r="F440" i="4"/>
  <c r="R443" i="4"/>
  <c r="S443" i="4" s="1"/>
  <c r="R445" i="4"/>
  <c r="S445" i="4" s="1"/>
  <c r="F445" i="4"/>
  <c r="G446" i="4"/>
  <c r="R448" i="4"/>
  <c r="S448" i="4" s="1"/>
  <c r="F450" i="4"/>
  <c r="G451" i="4"/>
  <c r="F455" i="4"/>
  <c r="G456" i="4"/>
  <c r="F460" i="4"/>
  <c r="G462" i="4"/>
  <c r="R464" i="4"/>
  <c r="S464" i="4" s="1"/>
  <c r="F466" i="4"/>
  <c r="G467" i="4"/>
  <c r="F471" i="4"/>
  <c r="G472" i="4"/>
  <c r="F476" i="4"/>
  <c r="G478" i="4"/>
  <c r="R480" i="4"/>
  <c r="S480" i="4" s="1"/>
  <c r="F482" i="4"/>
  <c r="G483" i="4"/>
  <c r="R485" i="4"/>
  <c r="S485" i="4" s="1"/>
  <c r="R486" i="4"/>
  <c r="S486" i="4" s="1"/>
  <c r="F488" i="4"/>
  <c r="R491" i="4"/>
  <c r="S491" i="4" s="1"/>
  <c r="F493" i="4"/>
  <c r="F494" i="4"/>
  <c r="F499" i="4"/>
  <c r="R529" i="4"/>
  <c r="S529" i="4" s="1"/>
  <c r="F529" i="4"/>
  <c r="R535" i="4"/>
  <c r="S535" i="4" s="1"/>
  <c r="F535" i="4"/>
  <c r="G536" i="4"/>
  <c r="F540" i="4"/>
  <c r="R544" i="4"/>
  <c r="S544" i="4" s="1"/>
  <c r="F546" i="4"/>
  <c r="G547" i="4"/>
  <c r="R549" i="4"/>
  <c r="S549" i="4" s="1"/>
  <c r="R550" i="4"/>
  <c r="S550" i="4" s="1"/>
  <c r="F552" i="4"/>
  <c r="R555" i="4"/>
  <c r="S555" i="4" s="1"/>
  <c r="F557" i="4"/>
  <c r="F558" i="4"/>
  <c r="F563" i="4"/>
  <c r="F580" i="4"/>
  <c r="G581" i="4"/>
  <c r="F584" i="4"/>
  <c r="G585" i="4"/>
  <c r="G586" i="4"/>
  <c r="F595" i="4"/>
  <c r="F599" i="4"/>
  <c r="R607" i="4"/>
  <c r="S607" i="4" s="1"/>
  <c r="R609" i="4"/>
  <c r="S609" i="4" s="1"/>
  <c r="F609" i="4"/>
  <c r="F614" i="4"/>
  <c r="F619" i="4"/>
  <c r="F623" i="4"/>
  <c r="R626" i="4"/>
  <c r="S626" i="4" s="1"/>
  <c r="R628" i="4"/>
  <c r="S628" i="4" s="1"/>
  <c r="F628" i="4"/>
  <c r="G629" i="4"/>
  <c r="R637" i="4"/>
  <c r="S637" i="4" s="1"/>
  <c r="F637" i="4"/>
  <c r="G638" i="4"/>
  <c r="G643" i="4"/>
  <c r="R646" i="4"/>
  <c r="S646" i="4" s="1"/>
  <c r="F646" i="4"/>
  <c r="G647" i="4"/>
  <c r="F651" i="4"/>
  <c r="G652" i="4"/>
  <c r="F655" i="4"/>
  <c r="R663" i="4"/>
  <c r="S663" i="4" s="1"/>
  <c r="F665" i="4"/>
  <c r="G667" i="4"/>
  <c r="R670" i="4"/>
  <c r="S670" i="4" s="1"/>
  <c r="F670" i="4"/>
  <c r="G671" i="4"/>
  <c r="F675" i="4"/>
  <c r="G676" i="4"/>
  <c r="G682" i="4"/>
  <c r="F685" i="4"/>
  <c r="G686" i="4"/>
  <c r="F694" i="4"/>
  <c r="F793" i="4"/>
  <c r="R793" i="4"/>
  <c r="S793" i="4" s="1"/>
  <c r="F811" i="4"/>
  <c r="R811" i="4"/>
  <c r="S811" i="4" s="1"/>
  <c r="F858" i="4"/>
  <c r="R858" i="4"/>
  <c r="S858" i="4" s="1"/>
  <c r="F971" i="4"/>
  <c r="R971" i="4"/>
  <c r="S971" i="4" s="1"/>
  <c r="F1006" i="4"/>
  <c r="R1006" i="4"/>
  <c r="S1006" i="4" s="1"/>
  <c r="F1026" i="4"/>
  <c r="R1026" i="4"/>
  <c r="S1026" i="4" s="1"/>
  <c r="R25" i="4"/>
  <c r="S25" i="4" s="1"/>
  <c r="F25" i="4"/>
  <c r="R28" i="4"/>
  <c r="S28" i="4" s="1"/>
  <c r="F28" i="4"/>
  <c r="R35" i="4"/>
  <c r="S35" i="4" s="1"/>
  <c r="R38" i="4"/>
  <c r="S38" i="4" s="1"/>
  <c r="R57" i="4"/>
  <c r="S57" i="4" s="1"/>
  <c r="F57" i="4"/>
  <c r="R60" i="4"/>
  <c r="S60" i="4" s="1"/>
  <c r="F60" i="4"/>
  <c r="R89" i="4"/>
  <c r="S89" i="4" s="1"/>
  <c r="F89" i="4"/>
  <c r="R92" i="4"/>
  <c r="S92" i="4" s="1"/>
  <c r="F92" i="4"/>
  <c r="R99" i="4"/>
  <c r="S99" i="4" s="1"/>
  <c r="R102" i="4"/>
  <c r="S102" i="4" s="1"/>
  <c r="F115" i="4"/>
  <c r="F118" i="4"/>
  <c r="G119" i="4"/>
  <c r="R121" i="4"/>
  <c r="S121" i="4" s="1"/>
  <c r="F121" i="4"/>
  <c r="R124" i="4"/>
  <c r="S124" i="4" s="1"/>
  <c r="F124" i="4"/>
  <c r="F127" i="4"/>
  <c r="F150" i="4"/>
  <c r="F160" i="4"/>
  <c r="G161" i="4"/>
  <c r="G169" i="4"/>
  <c r="R170" i="4"/>
  <c r="S170" i="4" s="1"/>
  <c r="F173" i="4"/>
  <c r="R187" i="4"/>
  <c r="S187" i="4" s="1"/>
  <c r="G187" i="4"/>
  <c r="R196" i="4"/>
  <c r="S196" i="4" s="1"/>
  <c r="G196" i="4"/>
  <c r="F199" i="4"/>
  <c r="G200" i="4"/>
  <c r="R208" i="4"/>
  <c r="S208" i="4" s="1"/>
  <c r="F208" i="4"/>
  <c r="G209" i="4"/>
  <c r="F213" i="4"/>
  <c r="R232" i="4"/>
  <c r="S232" i="4" s="1"/>
  <c r="F232" i="4"/>
  <c r="G247" i="4"/>
  <c r="G263" i="4"/>
  <c r="R284" i="4"/>
  <c r="S284" i="4" s="1"/>
  <c r="G284" i="4"/>
  <c r="R288" i="4"/>
  <c r="S288" i="4" s="1"/>
  <c r="F288" i="4"/>
  <c r="F293" i="4"/>
  <c r="F298" i="4"/>
  <c r="R301" i="4"/>
  <c r="S301" i="4" s="1"/>
  <c r="F303" i="4"/>
  <c r="R306" i="4"/>
  <c r="S306" i="4" s="1"/>
  <c r="F308" i="4"/>
  <c r="F333" i="4"/>
  <c r="F338" i="4"/>
  <c r="R341" i="4"/>
  <c r="S341" i="4" s="1"/>
  <c r="F343" i="4"/>
  <c r="R346" i="4"/>
  <c r="S346" i="4" s="1"/>
  <c r="F348" i="4"/>
  <c r="R351" i="4"/>
  <c r="S351" i="4" s="1"/>
  <c r="R353" i="4"/>
  <c r="S353" i="4" s="1"/>
  <c r="F353" i="4"/>
  <c r="F358" i="4"/>
  <c r="F364" i="4"/>
  <c r="R368" i="4"/>
  <c r="S368" i="4" s="1"/>
  <c r="F368" i="4"/>
  <c r="F377" i="4"/>
  <c r="F386" i="4"/>
  <c r="R391" i="4"/>
  <c r="S391" i="4" s="1"/>
  <c r="F391" i="4"/>
  <c r="F395" i="4"/>
  <c r="R398" i="4"/>
  <c r="S398" i="4" s="1"/>
  <c r="F400" i="4"/>
  <c r="R403" i="4"/>
  <c r="S403" i="4" s="1"/>
  <c r="R405" i="4"/>
  <c r="S405" i="4" s="1"/>
  <c r="F405" i="4"/>
  <c r="R408" i="4"/>
  <c r="S408" i="4" s="1"/>
  <c r="F410" i="4"/>
  <c r="R415" i="4"/>
  <c r="S415" i="4" s="1"/>
  <c r="F415" i="4"/>
  <c r="F420" i="4"/>
  <c r="F425" i="4"/>
  <c r="G441" i="4"/>
  <c r="F454" i="4"/>
  <c r="F459" i="4"/>
  <c r="F470" i="4"/>
  <c r="F475" i="4"/>
  <c r="F505" i="4"/>
  <c r="R511" i="4"/>
  <c r="S511" i="4" s="1"/>
  <c r="F511" i="4"/>
  <c r="G512" i="4"/>
  <c r="F516" i="4"/>
  <c r="G517" i="4"/>
  <c r="G518" i="4"/>
  <c r="R520" i="4"/>
  <c r="S520" i="4" s="1"/>
  <c r="F522" i="4"/>
  <c r="G523" i="4"/>
  <c r="R525" i="4"/>
  <c r="S525" i="4" s="1"/>
  <c r="R526" i="4"/>
  <c r="S526" i="4" s="1"/>
  <c r="F528" i="4"/>
  <c r="R531" i="4"/>
  <c r="S531" i="4" s="1"/>
  <c r="F533" i="4"/>
  <c r="F534" i="4"/>
  <c r="F539" i="4"/>
  <c r="R569" i="4"/>
  <c r="S569" i="4" s="1"/>
  <c r="F569" i="4"/>
  <c r="G570" i="4"/>
  <c r="R575" i="4"/>
  <c r="S575" i="4" s="1"/>
  <c r="F575" i="4"/>
  <c r="G576" i="4"/>
  <c r="R589" i="4"/>
  <c r="S589" i="4" s="1"/>
  <c r="F589" i="4"/>
  <c r="F593" i="4"/>
  <c r="F594" i="4"/>
  <c r="R602" i="4"/>
  <c r="S602" i="4" s="1"/>
  <c r="R604" i="4"/>
  <c r="S604" i="4" s="1"/>
  <c r="F604" i="4"/>
  <c r="G605" i="4"/>
  <c r="G610" i="4"/>
  <c r="F618" i="4"/>
  <c r="F632" i="4"/>
  <c r="R633" i="4"/>
  <c r="S633" i="4" s="1"/>
  <c r="G633" i="4"/>
  <c r="R639" i="4"/>
  <c r="S639" i="4" s="1"/>
  <c r="F641" i="4"/>
  <c r="G642" i="4"/>
  <c r="F650" i="4"/>
  <c r="R658" i="4"/>
  <c r="S658" i="4" s="1"/>
  <c r="F660" i="4"/>
  <c r="G661" i="4"/>
  <c r="G666" i="4"/>
  <c r="F674" i="4"/>
  <c r="F680" i="4"/>
  <c r="G681" i="4"/>
  <c r="F825" i="4"/>
  <c r="R825" i="4"/>
  <c r="S825" i="4" s="1"/>
  <c r="F890" i="4"/>
  <c r="R890" i="4"/>
  <c r="S890" i="4" s="1"/>
  <c r="F1003" i="4"/>
  <c r="R1003" i="4"/>
  <c r="S1003" i="4" s="1"/>
  <c r="F1023" i="4"/>
  <c r="R1023" i="4"/>
  <c r="S1023" i="4" s="1"/>
  <c r="R1120" i="4"/>
  <c r="S1120" i="4" s="1"/>
  <c r="G1120" i="4"/>
  <c r="R1142" i="4"/>
  <c r="S1142" i="4" s="1"/>
  <c r="F1142" i="4"/>
  <c r="R1209" i="4"/>
  <c r="S1209" i="4" s="1"/>
  <c r="F1209" i="4"/>
  <c r="F10" i="4"/>
  <c r="F13" i="4"/>
  <c r="R16" i="4"/>
  <c r="S16" i="4" s="1"/>
  <c r="F16" i="4"/>
  <c r="R34" i="4"/>
  <c r="S34" i="4" s="1"/>
  <c r="G34" i="4"/>
  <c r="R37" i="4"/>
  <c r="S37" i="4" s="1"/>
  <c r="G37" i="4"/>
  <c r="G40" i="4"/>
  <c r="F42" i="4"/>
  <c r="F45" i="4"/>
  <c r="R48" i="4"/>
  <c r="S48" i="4" s="1"/>
  <c r="F48" i="4"/>
  <c r="R66" i="4"/>
  <c r="S66" i="4" s="1"/>
  <c r="G66" i="4"/>
  <c r="R69" i="4"/>
  <c r="S69" i="4" s="1"/>
  <c r="G69" i="4"/>
  <c r="G72" i="4"/>
  <c r="F74" i="4"/>
  <c r="F77" i="4"/>
  <c r="R80" i="4"/>
  <c r="S80" i="4" s="1"/>
  <c r="F80" i="4"/>
  <c r="R98" i="4"/>
  <c r="S98" i="4" s="1"/>
  <c r="G98" i="4"/>
  <c r="R101" i="4"/>
  <c r="S101" i="4" s="1"/>
  <c r="G101" i="4"/>
  <c r="G104" i="4"/>
  <c r="R112" i="4"/>
  <c r="S112" i="4" s="1"/>
  <c r="F112" i="4"/>
  <c r="G132" i="4"/>
  <c r="R138" i="4"/>
  <c r="S138" i="4" s="1"/>
  <c r="F138" i="4"/>
  <c r="F142" i="4"/>
  <c r="G147" i="4"/>
  <c r="R154" i="4"/>
  <c r="S154" i="4" s="1"/>
  <c r="F154" i="4"/>
  <c r="R163" i="4"/>
  <c r="S163" i="4" s="1"/>
  <c r="F163" i="4"/>
  <c r="R164" i="4"/>
  <c r="S164" i="4" s="1"/>
  <c r="G164" i="4"/>
  <c r="R167" i="4"/>
  <c r="S167" i="4" s="1"/>
  <c r="F167" i="4"/>
  <c r="G168" i="4"/>
  <c r="F172" i="4"/>
  <c r="G174" i="4"/>
  <c r="R176" i="4"/>
  <c r="S176" i="4" s="1"/>
  <c r="R180" i="4"/>
  <c r="S180" i="4" s="1"/>
  <c r="G180" i="4"/>
  <c r="G191" i="4"/>
  <c r="R204" i="4"/>
  <c r="S204" i="4" s="1"/>
  <c r="G204" i="4"/>
  <c r="G214" i="4"/>
  <c r="G218" i="4"/>
  <c r="G219" i="4"/>
  <c r="G223" i="4"/>
  <c r="R228" i="4"/>
  <c r="S228" i="4" s="1"/>
  <c r="G228" i="4"/>
  <c r="R234" i="4"/>
  <c r="S234" i="4" s="1"/>
  <c r="G238" i="4"/>
  <c r="G242" i="4"/>
  <c r="G243" i="4"/>
  <c r="F251" i="4"/>
  <c r="R252" i="4"/>
  <c r="S252" i="4" s="1"/>
  <c r="G252" i="4"/>
  <c r="R268" i="4"/>
  <c r="S268" i="4" s="1"/>
  <c r="G268" i="4"/>
  <c r="R272" i="4"/>
  <c r="S272" i="4" s="1"/>
  <c r="F272" i="4"/>
  <c r="G273" i="4"/>
  <c r="F277" i="4"/>
  <c r="F282" i="4"/>
  <c r="R285" i="4"/>
  <c r="S285" i="4" s="1"/>
  <c r="F287" i="4"/>
  <c r="R290" i="4"/>
  <c r="S290" i="4" s="1"/>
  <c r="F292" i="4"/>
  <c r="G294" i="4"/>
  <c r="G299" i="4"/>
  <c r="G304" i="4"/>
  <c r="G309" i="4"/>
  <c r="R311" i="4"/>
  <c r="S311" i="4" s="1"/>
  <c r="R313" i="4"/>
  <c r="S313" i="4" s="1"/>
  <c r="F313" i="4"/>
  <c r="G314" i="4"/>
  <c r="F318" i="4"/>
  <c r="G319" i="4"/>
  <c r="F323" i="4"/>
  <c r="R324" i="4"/>
  <c r="S324" i="4" s="1"/>
  <c r="G324" i="4"/>
  <c r="R328" i="4"/>
  <c r="S328" i="4" s="1"/>
  <c r="F328" i="4"/>
  <c r="G329" i="4"/>
  <c r="G334" i="4"/>
  <c r="G339" i="4"/>
  <c r="G344" i="4"/>
  <c r="F357" i="4"/>
  <c r="F362" i="4"/>
  <c r="F363" i="4"/>
  <c r="F372" i="4"/>
  <c r="G373" i="4"/>
  <c r="R379" i="4"/>
  <c r="S379" i="4" s="1"/>
  <c r="R381" i="4"/>
  <c r="S381" i="4" s="1"/>
  <c r="F381" i="4"/>
  <c r="G382" i="4"/>
  <c r="F390" i="4"/>
  <c r="G396" i="4"/>
  <c r="G401" i="4"/>
  <c r="F414" i="4"/>
  <c r="F419" i="4"/>
  <c r="R422" i="4"/>
  <c r="S422" i="4" s="1"/>
  <c r="F424" i="4"/>
  <c r="R427" i="4"/>
  <c r="S427" i="4" s="1"/>
  <c r="R429" i="4"/>
  <c r="S429" i="4" s="1"/>
  <c r="F429" i="4"/>
  <c r="G430" i="4"/>
  <c r="R432" i="4"/>
  <c r="S432" i="4" s="1"/>
  <c r="F434" i="4"/>
  <c r="G435" i="4"/>
  <c r="R439" i="4"/>
  <c r="S439" i="4" s="1"/>
  <c r="F439" i="4"/>
  <c r="G440" i="4"/>
  <c r="F444" i="4"/>
  <c r="G445" i="4"/>
  <c r="F449" i="4"/>
  <c r="G450" i="4"/>
  <c r="G455" i="4"/>
  <c r="G460" i="4"/>
  <c r="F465" i="4"/>
  <c r="G466" i="4"/>
  <c r="G471" i="4"/>
  <c r="G476" i="4"/>
  <c r="F481" i="4"/>
  <c r="G482" i="4"/>
  <c r="R487" i="4"/>
  <c r="S487" i="4" s="1"/>
  <c r="F487" i="4"/>
  <c r="G488" i="4"/>
  <c r="F492" i="4"/>
  <c r="G493" i="4"/>
  <c r="G494" i="4"/>
  <c r="R496" i="4"/>
  <c r="S496" i="4" s="1"/>
  <c r="F498" i="4"/>
  <c r="G499" i="4"/>
  <c r="R501" i="4"/>
  <c r="S501" i="4" s="1"/>
  <c r="R502" i="4"/>
  <c r="S502" i="4" s="1"/>
  <c r="F504" i="4"/>
  <c r="R507" i="4"/>
  <c r="S507" i="4" s="1"/>
  <c r="F509" i="4"/>
  <c r="F510" i="4"/>
  <c r="F515" i="4"/>
  <c r="G529" i="4"/>
  <c r="G535" i="4"/>
  <c r="G540" i="4"/>
  <c r="R545" i="4"/>
  <c r="S545" i="4" s="1"/>
  <c r="F545" i="4"/>
  <c r="G546" i="4"/>
  <c r="R551" i="4"/>
  <c r="S551" i="4" s="1"/>
  <c r="F551" i="4"/>
  <c r="G552" i="4"/>
  <c r="F556" i="4"/>
  <c r="G557" i="4"/>
  <c r="G558" i="4"/>
  <c r="R560" i="4"/>
  <c r="S560" i="4" s="1"/>
  <c r="F562" i="4"/>
  <c r="G563" i="4"/>
  <c r="R565" i="4"/>
  <c r="S565" i="4" s="1"/>
  <c r="R566" i="4"/>
  <c r="S566" i="4" s="1"/>
  <c r="F568" i="4"/>
  <c r="R571" i="4"/>
  <c r="S571" i="4" s="1"/>
  <c r="F573" i="4"/>
  <c r="F574" i="4"/>
  <c r="R579" i="4"/>
  <c r="S579" i="4" s="1"/>
  <c r="F579" i="4"/>
  <c r="G580" i="4"/>
  <c r="R583" i="4"/>
  <c r="S583" i="4" s="1"/>
  <c r="F583" i="4"/>
  <c r="G584" i="4"/>
  <c r="G595" i="4"/>
  <c r="R598" i="4"/>
  <c r="S598" i="4" s="1"/>
  <c r="F598" i="4"/>
  <c r="G599" i="4"/>
  <c r="F608" i="4"/>
  <c r="G609" i="4"/>
  <c r="R613" i="4"/>
  <c r="S613" i="4" s="1"/>
  <c r="F613" i="4"/>
  <c r="G614" i="4"/>
  <c r="G619" i="4"/>
  <c r="F622" i="4"/>
  <c r="G623" i="4"/>
  <c r="F627" i="4"/>
  <c r="G628" i="4"/>
  <c r="F631" i="4"/>
  <c r="R634" i="4"/>
  <c r="S634" i="4" s="1"/>
  <c r="R636" i="4"/>
  <c r="S636" i="4" s="1"/>
  <c r="F636" i="4"/>
  <c r="G637" i="4"/>
  <c r="R645" i="4"/>
  <c r="S645" i="4" s="1"/>
  <c r="F645" i="4"/>
  <c r="G646" i="4"/>
  <c r="G651" i="4"/>
  <c r="R654" i="4"/>
  <c r="S654" i="4" s="1"/>
  <c r="F654" i="4"/>
  <c r="G655" i="4"/>
  <c r="F664" i="4"/>
  <c r="R665" i="4"/>
  <c r="S665" i="4" s="1"/>
  <c r="G665" i="4"/>
  <c r="R669" i="4"/>
  <c r="S669" i="4" s="1"/>
  <c r="F669" i="4"/>
  <c r="G670" i="4"/>
  <c r="G675" i="4"/>
  <c r="R677" i="4"/>
  <c r="S677" i="4" s="1"/>
  <c r="F679" i="4"/>
  <c r="R684" i="4"/>
  <c r="S684" i="4" s="1"/>
  <c r="F684" i="4"/>
  <c r="G685" i="4"/>
  <c r="F693" i="4"/>
  <c r="G694" i="4"/>
  <c r="R985" i="4"/>
  <c r="S985" i="4" s="1"/>
  <c r="G985" i="4"/>
  <c r="R1067" i="4"/>
  <c r="S1067" i="4" s="1"/>
  <c r="F1067" i="4"/>
  <c r="F1097" i="4"/>
  <c r="R1097" i="4"/>
  <c r="S1097" i="4" s="1"/>
  <c r="R11" i="4"/>
  <c r="S11" i="4" s="1"/>
  <c r="R14" i="4"/>
  <c r="S14" i="4" s="1"/>
  <c r="R33" i="4"/>
  <c r="S33" i="4" s="1"/>
  <c r="F33" i="4"/>
  <c r="R36" i="4"/>
  <c r="S36" i="4" s="1"/>
  <c r="F36" i="4"/>
  <c r="R43" i="4"/>
  <c r="S43" i="4" s="1"/>
  <c r="R46" i="4"/>
  <c r="S46" i="4" s="1"/>
  <c r="R65" i="4"/>
  <c r="S65" i="4" s="1"/>
  <c r="F65" i="4"/>
  <c r="R68" i="4"/>
  <c r="S68" i="4" s="1"/>
  <c r="F68" i="4"/>
  <c r="R75" i="4"/>
  <c r="S75" i="4" s="1"/>
  <c r="R78" i="4"/>
  <c r="S78" i="4" s="1"/>
  <c r="R97" i="4"/>
  <c r="S97" i="4" s="1"/>
  <c r="F97" i="4"/>
  <c r="R100" i="4"/>
  <c r="S100" i="4" s="1"/>
  <c r="F100" i="4"/>
  <c r="R146" i="4"/>
  <c r="S146" i="4" s="1"/>
  <c r="F146" i="4"/>
  <c r="G150" i="4"/>
  <c r="F158" i="4"/>
  <c r="G160" i="4"/>
  <c r="R179" i="4"/>
  <c r="S179" i="4" s="1"/>
  <c r="F179" i="4"/>
  <c r="R184" i="4"/>
  <c r="S184" i="4" s="1"/>
  <c r="F184" i="4"/>
  <c r="R256" i="4"/>
  <c r="S256" i="4" s="1"/>
  <c r="F256" i="4"/>
  <c r="R297" i="4"/>
  <c r="S297" i="4" s="1"/>
  <c r="F297" i="4"/>
  <c r="R308" i="4"/>
  <c r="S308" i="4" s="1"/>
  <c r="G308" i="4"/>
  <c r="R348" i="4"/>
  <c r="S348" i="4" s="1"/>
  <c r="G348" i="4"/>
  <c r="R352" i="4"/>
  <c r="S352" i="4" s="1"/>
  <c r="F352" i="4"/>
  <c r="R376" i="4"/>
  <c r="S376" i="4" s="1"/>
  <c r="F376" i="4"/>
  <c r="R399" i="4"/>
  <c r="S399" i="4" s="1"/>
  <c r="F399" i="4"/>
  <c r="R453" i="4"/>
  <c r="S453" i="4" s="1"/>
  <c r="F453" i="4"/>
  <c r="R469" i="4"/>
  <c r="S469" i="4" s="1"/>
  <c r="F469" i="4"/>
  <c r="R521" i="4"/>
  <c r="S521" i="4" s="1"/>
  <c r="F521" i="4"/>
  <c r="R527" i="4"/>
  <c r="S527" i="4" s="1"/>
  <c r="F527" i="4"/>
  <c r="R588" i="4"/>
  <c r="S588" i="4" s="1"/>
  <c r="F588" i="4"/>
  <c r="R641" i="4"/>
  <c r="S641" i="4" s="1"/>
  <c r="G641" i="4"/>
  <c r="R660" i="4"/>
  <c r="S660" i="4" s="1"/>
  <c r="G660" i="4"/>
  <c r="R688" i="4"/>
  <c r="S688" i="4" s="1"/>
  <c r="F688" i="4"/>
  <c r="F715" i="4"/>
  <c r="R715" i="4"/>
  <c r="S715" i="4" s="1"/>
  <c r="F754" i="4"/>
  <c r="R754" i="4"/>
  <c r="S754" i="4" s="1"/>
  <c r="F851" i="4"/>
  <c r="R851" i="4"/>
  <c r="S851" i="4" s="1"/>
  <c r="R961" i="4"/>
  <c r="S961" i="4" s="1"/>
  <c r="G961" i="4"/>
  <c r="R1092" i="4"/>
  <c r="S1092" i="4" s="1"/>
  <c r="G1092" i="4"/>
  <c r="R1158" i="4"/>
  <c r="S1158" i="4" s="1"/>
  <c r="F1158" i="4"/>
  <c r="R10" i="4"/>
  <c r="S10" i="4" s="1"/>
  <c r="G10" i="4"/>
  <c r="R13" i="4"/>
  <c r="S13" i="4" s="1"/>
  <c r="G13" i="4"/>
  <c r="G16" i="4"/>
  <c r="F18" i="4"/>
  <c r="F21" i="4"/>
  <c r="R24" i="4"/>
  <c r="S24" i="4" s="1"/>
  <c r="F24" i="4"/>
  <c r="R42" i="4"/>
  <c r="S42" i="4" s="1"/>
  <c r="G42" i="4"/>
  <c r="R45" i="4"/>
  <c r="S45" i="4" s="1"/>
  <c r="G45" i="4"/>
  <c r="F50" i="4"/>
  <c r="F53" i="4"/>
  <c r="R56" i="4"/>
  <c r="S56" i="4" s="1"/>
  <c r="F56" i="4"/>
  <c r="R74" i="4"/>
  <c r="S74" i="4" s="1"/>
  <c r="G74" i="4"/>
  <c r="R77" i="4"/>
  <c r="S77" i="4" s="1"/>
  <c r="G77" i="4"/>
  <c r="R88" i="4"/>
  <c r="S88" i="4" s="1"/>
  <c r="F88" i="4"/>
  <c r="R106" i="4"/>
  <c r="S106" i="4" s="1"/>
  <c r="G106" i="4"/>
  <c r="R109" i="4"/>
  <c r="S109" i="4" s="1"/>
  <c r="G109" i="4"/>
  <c r="R120" i="4"/>
  <c r="S120" i="4" s="1"/>
  <c r="F120" i="4"/>
  <c r="R130" i="4"/>
  <c r="S130" i="4" s="1"/>
  <c r="F130" i="4"/>
  <c r="R137" i="4"/>
  <c r="S137" i="4" s="1"/>
  <c r="F137" i="4"/>
  <c r="R139" i="4"/>
  <c r="S139" i="4" s="1"/>
  <c r="G142" i="4"/>
  <c r="R153" i="4"/>
  <c r="S153" i="4" s="1"/>
  <c r="F153" i="4"/>
  <c r="R162" i="4"/>
  <c r="S162" i="4" s="1"/>
  <c r="F162" i="4"/>
  <c r="R171" i="4"/>
  <c r="S171" i="4" s="1"/>
  <c r="F171" i="4"/>
  <c r="R172" i="4"/>
  <c r="S172" i="4" s="1"/>
  <c r="G172" i="4"/>
  <c r="F177" i="4"/>
  <c r="R186" i="4"/>
  <c r="S186" i="4" s="1"/>
  <c r="R216" i="4"/>
  <c r="S216" i="4" s="1"/>
  <c r="F216" i="4"/>
  <c r="R221" i="4"/>
  <c r="S221" i="4" s="1"/>
  <c r="F221" i="4"/>
  <c r="F230" i="4"/>
  <c r="R240" i="4"/>
  <c r="S240" i="4" s="1"/>
  <c r="F240" i="4"/>
  <c r="R247" i="4"/>
  <c r="S247" i="4" s="1"/>
  <c r="R249" i="4"/>
  <c r="S249" i="4" s="1"/>
  <c r="F249" i="4"/>
  <c r="R253" i="4"/>
  <c r="S253" i="4" s="1"/>
  <c r="F255" i="4"/>
  <c r="R258" i="4"/>
  <c r="S258" i="4" s="1"/>
  <c r="R263" i="4"/>
  <c r="S263" i="4" s="1"/>
  <c r="R279" i="4"/>
  <c r="S279" i="4" s="1"/>
  <c r="G282" i="4"/>
  <c r="G287" i="4"/>
  <c r="R292" i="4"/>
  <c r="S292" i="4" s="1"/>
  <c r="G292" i="4"/>
  <c r="R312" i="4"/>
  <c r="S312" i="4" s="1"/>
  <c r="F312" i="4"/>
  <c r="R361" i="4"/>
  <c r="S361" i="4" s="1"/>
  <c r="F361" i="4"/>
  <c r="R389" i="4"/>
  <c r="S389" i="4" s="1"/>
  <c r="F389" i="4"/>
  <c r="R413" i="4"/>
  <c r="S413" i="4" s="1"/>
  <c r="F413" i="4"/>
  <c r="R423" i="4"/>
  <c r="S423" i="4" s="1"/>
  <c r="F423" i="4"/>
  <c r="R561" i="4"/>
  <c r="S561" i="4" s="1"/>
  <c r="F561" i="4"/>
  <c r="R567" i="4"/>
  <c r="S567" i="4" s="1"/>
  <c r="F567" i="4"/>
  <c r="R582" i="4"/>
  <c r="S582" i="4" s="1"/>
  <c r="F582" i="4"/>
  <c r="R597" i="4"/>
  <c r="S597" i="4" s="1"/>
  <c r="F597" i="4"/>
  <c r="R612" i="4"/>
  <c r="S612" i="4" s="1"/>
  <c r="F612" i="4"/>
  <c r="R621" i="4"/>
  <c r="S621" i="4" s="1"/>
  <c r="F621" i="4"/>
  <c r="R644" i="4"/>
  <c r="S644" i="4" s="1"/>
  <c r="F644" i="4"/>
  <c r="R653" i="4"/>
  <c r="S653" i="4" s="1"/>
  <c r="F653" i="4"/>
  <c r="R683" i="4"/>
  <c r="S683" i="4" s="1"/>
  <c r="F683" i="4"/>
  <c r="R692" i="4"/>
  <c r="S692" i="4" s="1"/>
  <c r="F692" i="4"/>
  <c r="R729" i="4"/>
  <c r="S729" i="4" s="1"/>
  <c r="G729" i="4"/>
  <c r="F786" i="4"/>
  <c r="R786" i="4"/>
  <c r="S786" i="4" s="1"/>
  <c r="F865" i="4"/>
  <c r="R865" i="4"/>
  <c r="S865" i="4" s="1"/>
  <c r="F883" i="4"/>
  <c r="R883" i="4"/>
  <c r="S883" i="4" s="1"/>
  <c r="F999" i="4"/>
  <c r="R999" i="4"/>
  <c r="S999" i="4" s="1"/>
  <c r="R12" i="4"/>
  <c r="S12" i="4" s="1"/>
  <c r="F12" i="4"/>
  <c r="R19" i="4"/>
  <c r="S19" i="4" s="1"/>
  <c r="R22" i="4"/>
  <c r="S22" i="4" s="1"/>
  <c r="R41" i="4"/>
  <c r="S41" i="4" s="1"/>
  <c r="F41" i="4"/>
  <c r="R44" i="4"/>
  <c r="S44" i="4" s="1"/>
  <c r="F44" i="4"/>
  <c r="R51" i="4"/>
  <c r="S51" i="4" s="1"/>
  <c r="R54" i="4"/>
  <c r="S54" i="4" s="1"/>
  <c r="R73" i="4"/>
  <c r="S73" i="4" s="1"/>
  <c r="F73" i="4"/>
  <c r="R76" i="4"/>
  <c r="S76" i="4" s="1"/>
  <c r="F76" i="4"/>
  <c r="R83" i="4"/>
  <c r="S83" i="4" s="1"/>
  <c r="R86" i="4"/>
  <c r="S86" i="4" s="1"/>
  <c r="R105" i="4"/>
  <c r="S105" i="4" s="1"/>
  <c r="F105" i="4"/>
  <c r="R108" i="4"/>
  <c r="S108" i="4" s="1"/>
  <c r="F108" i="4"/>
  <c r="R115" i="4"/>
  <c r="S115" i="4" s="1"/>
  <c r="R118" i="4"/>
  <c r="S118" i="4" s="1"/>
  <c r="G126" i="4"/>
  <c r="R145" i="4"/>
  <c r="S145" i="4" s="1"/>
  <c r="F145" i="4"/>
  <c r="R147" i="4"/>
  <c r="S147" i="4" s="1"/>
  <c r="R155" i="4"/>
  <c r="S155" i="4" s="1"/>
  <c r="F157" i="4"/>
  <c r="G158" i="4"/>
  <c r="R168" i="4"/>
  <c r="S168" i="4" s="1"/>
  <c r="F182" i="4"/>
  <c r="G183" i="4"/>
  <c r="G184" i="4"/>
  <c r="F188" i="4"/>
  <c r="R191" i="4"/>
  <c r="S191" i="4" s="1"/>
  <c r="R193" i="4"/>
  <c r="S193" i="4" s="1"/>
  <c r="F193" i="4"/>
  <c r="G194" i="4"/>
  <c r="R197" i="4"/>
  <c r="S197" i="4" s="1"/>
  <c r="F197" i="4"/>
  <c r="G198" i="4"/>
  <c r="R201" i="4"/>
  <c r="S201" i="4" s="1"/>
  <c r="F201" i="4"/>
  <c r="G202" i="4"/>
  <c r="G203" i="4"/>
  <c r="F210" i="4"/>
  <c r="F211" i="4"/>
  <c r="R212" i="4"/>
  <c r="S212" i="4" s="1"/>
  <c r="G212" i="4"/>
  <c r="R218" i="4"/>
  <c r="S218" i="4" s="1"/>
  <c r="F234" i="4"/>
  <c r="F235" i="4"/>
  <c r="R236" i="4"/>
  <c r="S236" i="4" s="1"/>
  <c r="G236" i="4"/>
  <c r="F239" i="4"/>
  <c r="R242" i="4"/>
  <c r="S242" i="4" s="1"/>
  <c r="F260" i="4"/>
  <c r="G261" i="4"/>
  <c r="G271" i="4"/>
  <c r="R276" i="4"/>
  <c r="S276" i="4" s="1"/>
  <c r="G276" i="4"/>
  <c r="R296" i="4"/>
  <c r="S296" i="4" s="1"/>
  <c r="F296" i="4"/>
  <c r="R309" i="4"/>
  <c r="S309" i="4" s="1"/>
  <c r="R332" i="4"/>
  <c r="S332" i="4" s="1"/>
  <c r="G332" i="4"/>
  <c r="R336" i="4"/>
  <c r="S336" i="4" s="1"/>
  <c r="F336" i="4"/>
  <c r="R384" i="4"/>
  <c r="S384" i="4" s="1"/>
  <c r="F384" i="4"/>
  <c r="R437" i="4"/>
  <c r="S437" i="4" s="1"/>
  <c r="F437" i="4"/>
  <c r="R447" i="4"/>
  <c r="S447" i="4" s="1"/>
  <c r="F447" i="4"/>
  <c r="R463" i="4"/>
  <c r="S463" i="4" s="1"/>
  <c r="F463" i="4"/>
  <c r="R479" i="4"/>
  <c r="S479" i="4" s="1"/>
  <c r="F479" i="4"/>
  <c r="R537" i="4"/>
  <c r="S537" i="4" s="1"/>
  <c r="F537" i="4"/>
  <c r="R543" i="4"/>
  <c r="S543" i="4" s="1"/>
  <c r="F543" i="4"/>
  <c r="R587" i="4"/>
  <c r="S587" i="4" s="1"/>
  <c r="F587" i="4"/>
  <c r="R591" i="4"/>
  <c r="S591" i="4" s="1"/>
  <c r="F591" i="4"/>
  <c r="R601" i="4"/>
  <c r="S601" i="4" s="1"/>
  <c r="F601" i="4"/>
  <c r="R617" i="4"/>
  <c r="S617" i="4" s="1"/>
  <c r="G617" i="4"/>
  <c r="R649" i="4"/>
  <c r="S649" i="4" s="1"/>
  <c r="G649" i="4"/>
  <c r="R673" i="4"/>
  <c r="S673" i="4" s="1"/>
  <c r="G673" i="4"/>
  <c r="F687" i="4"/>
  <c r="R687" i="4"/>
  <c r="S687" i="4" s="1"/>
  <c r="F818" i="4"/>
  <c r="R818" i="4"/>
  <c r="S818" i="4" s="1"/>
  <c r="F897" i="4"/>
  <c r="R897" i="4"/>
  <c r="S897" i="4" s="1"/>
  <c r="F1039" i="4"/>
  <c r="R1039" i="4"/>
  <c r="S1039" i="4" s="1"/>
  <c r="R1085" i="4"/>
  <c r="S1085" i="4" s="1"/>
  <c r="F1085" i="4"/>
  <c r="R1174" i="4"/>
  <c r="S1174" i="4" s="1"/>
  <c r="F1174" i="4"/>
  <c r="R1637" i="4"/>
  <c r="S1637" i="4" s="1"/>
  <c r="G1637" i="4"/>
  <c r="F1639" i="4"/>
  <c r="R1639" i="4"/>
  <c r="S1639" i="4" s="1"/>
  <c r="R1670" i="4"/>
  <c r="S1670" i="4" s="1"/>
  <c r="F1670" i="4"/>
  <c r="R18" i="4"/>
  <c r="S18" i="4" s="1"/>
  <c r="G18" i="4"/>
  <c r="R21" i="4"/>
  <c r="S21" i="4" s="1"/>
  <c r="G21" i="4"/>
  <c r="G24" i="4"/>
  <c r="F26" i="4"/>
  <c r="F29" i="4"/>
  <c r="R32" i="4"/>
  <c r="S32" i="4" s="1"/>
  <c r="F32" i="4"/>
  <c r="R50" i="4"/>
  <c r="S50" i="4" s="1"/>
  <c r="G50" i="4"/>
  <c r="R53" i="4"/>
  <c r="S53" i="4" s="1"/>
  <c r="G53" i="4"/>
  <c r="G56" i="4"/>
  <c r="F58" i="4"/>
  <c r="F61" i="4"/>
  <c r="R64" i="4"/>
  <c r="S64" i="4" s="1"/>
  <c r="F64" i="4"/>
  <c r="R82" i="4"/>
  <c r="S82" i="4" s="1"/>
  <c r="G82" i="4"/>
  <c r="R85" i="4"/>
  <c r="S85" i="4" s="1"/>
  <c r="G85" i="4"/>
  <c r="G88" i="4"/>
  <c r="F90" i="4"/>
  <c r="F93" i="4"/>
  <c r="R96" i="4"/>
  <c r="S96" i="4" s="1"/>
  <c r="F96" i="4"/>
  <c r="R114" i="4"/>
  <c r="S114" i="4" s="1"/>
  <c r="G114" i="4"/>
  <c r="R117" i="4"/>
  <c r="S117" i="4" s="1"/>
  <c r="G117" i="4"/>
  <c r="F128" i="4"/>
  <c r="R131" i="4"/>
  <c r="S131" i="4" s="1"/>
  <c r="F133" i="4"/>
  <c r="G137" i="4"/>
  <c r="R140" i="4"/>
  <c r="S140" i="4" s="1"/>
  <c r="F140" i="4"/>
  <c r="R141" i="4"/>
  <c r="S141" i="4" s="1"/>
  <c r="G141" i="4"/>
  <c r="R149" i="4"/>
  <c r="S149" i="4" s="1"/>
  <c r="G149" i="4"/>
  <c r="R150" i="4"/>
  <c r="S150" i="4" s="1"/>
  <c r="R152" i="4"/>
  <c r="S152" i="4" s="1"/>
  <c r="F152" i="4"/>
  <c r="R173" i="4"/>
  <c r="S173" i="4" s="1"/>
  <c r="G177" i="4"/>
  <c r="F181" i="4"/>
  <c r="R213" i="4"/>
  <c r="S213" i="4" s="1"/>
  <c r="R224" i="4"/>
  <c r="S224" i="4" s="1"/>
  <c r="F224" i="4"/>
  <c r="R248" i="4"/>
  <c r="S248" i="4" s="1"/>
  <c r="F248" i="4"/>
  <c r="F254" i="4"/>
  <c r="G255" i="4"/>
  <c r="R264" i="4"/>
  <c r="S264" i="4" s="1"/>
  <c r="F264" i="4"/>
  <c r="R280" i="4"/>
  <c r="S280" i="4" s="1"/>
  <c r="F280" i="4"/>
  <c r="R293" i="4"/>
  <c r="S293" i="4" s="1"/>
  <c r="F295" i="4"/>
  <c r="R298" i="4"/>
  <c r="S298" i="4" s="1"/>
  <c r="G301" i="4"/>
  <c r="R303" i="4"/>
  <c r="S303" i="4" s="1"/>
  <c r="F305" i="4"/>
  <c r="G306" i="4"/>
  <c r="G312" i="4"/>
  <c r="F325" i="4"/>
  <c r="F330" i="4"/>
  <c r="R333" i="4"/>
  <c r="S333" i="4" s="1"/>
  <c r="R338" i="4"/>
  <c r="S338" i="4" s="1"/>
  <c r="G341" i="4"/>
  <c r="R343" i="4"/>
  <c r="S343" i="4" s="1"/>
  <c r="G346" i="4"/>
  <c r="R356" i="4"/>
  <c r="S356" i="4" s="1"/>
  <c r="G356" i="4"/>
  <c r="R360" i="4"/>
  <c r="S360" i="4" s="1"/>
  <c r="F360" i="4"/>
  <c r="F374" i="4"/>
  <c r="G380" i="4"/>
  <c r="G389" i="4"/>
  <c r="R395" i="4"/>
  <c r="S395" i="4" s="1"/>
  <c r="R397" i="4"/>
  <c r="S397" i="4" s="1"/>
  <c r="F397" i="4"/>
  <c r="G398" i="4"/>
  <c r="R400" i="4"/>
  <c r="S400" i="4" s="1"/>
  <c r="G403" i="4"/>
  <c r="R454" i="4"/>
  <c r="S454" i="4" s="1"/>
  <c r="R459" i="4"/>
  <c r="S459" i="4" s="1"/>
  <c r="R470" i="4"/>
  <c r="S470" i="4" s="1"/>
  <c r="R475" i="4"/>
  <c r="S475" i="4" s="1"/>
  <c r="R513" i="4"/>
  <c r="S513" i="4" s="1"/>
  <c r="F513" i="4"/>
  <c r="R519" i="4"/>
  <c r="S519" i="4" s="1"/>
  <c r="F519" i="4"/>
  <c r="R528" i="4"/>
  <c r="S528" i="4" s="1"/>
  <c r="R533" i="4"/>
  <c r="S533" i="4" s="1"/>
  <c r="R534" i="4"/>
  <c r="S534" i="4" s="1"/>
  <c r="R539" i="4"/>
  <c r="S539" i="4" s="1"/>
  <c r="R577" i="4"/>
  <c r="S577" i="4" s="1"/>
  <c r="F577" i="4"/>
  <c r="R593" i="4"/>
  <c r="S593" i="4" s="1"/>
  <c r="R594" i="4"/>
  <c r="S594" i="4" s="1"/>
  <c r="R596" i="4"/>
  <c r="S596" i="4" s="1"/>
  <c r="F596" i="4"/>
  <c r="R618" i="4"/>
  <c r="S618" i="4" s="1"/>
  <c r="R620" i="4"/>
  <c r="S620" i="4" s="1"/>
  <c r="F620" i="4"/>
  <c r="R629" i="4"/>
  <c r="S629" i="4" s="1"/>
  <c r="F629" i="4"/>
  <c r="R650" i="4"/>
  <c r="S650" i="4" s="1"/>
  <c r="R652" i="4"/>
  <c r="S652" i="4" s="1"/>
  <c r="F652" i="4"/>
  <c r="R668" i="4"/>
  <c r="S668" i="4" s="1"/>
  <c r="G668" i="4"/>
  <c r="R674" i="4"/>
  <c r="S674" i="4" s="1"/>
  <c r="R678" i="4"/>
  <c r="S678" i="4" s="1"/>
  <c r="G678" i="4"/>
  <c r="R691" i="4"/>
  <c r="S691" i="4" s="1"/>
  <c r="F691" i="4"/>
  <c r="R709" i="4"/>
  <c r="S709" i="4" s="1"/>
  <c r="G709" i="4"/>
  <c r="R745" i="4"/>
  <c r="S745" i="4" s="1"/>
  <c r="G745" i="4"/>
  <c r="F838" i="4"/>
  <c r="R838" i="4"/>
  <c r="S838" i="4" s="1"/>
  <c r="R1080" i="4"/>
  <c r="S1080" i="4" s="1"/>
  <c r="G1080" i="4"/>
  <c r="F1082" i="4"/>
  <c r="R1082" i="4"/>
  <c r="S1082" i="4" s="1"/>
  <c r="R1523" i="4"/>
  <c r="S1523" i="4" s="1"/>
  <c r="F1523" i="4"/>
  <c r="F1531" i="4"/>
  <c r="R1531" i="4"/>
  <c r="S1531" i="4" s="1"/>
  <c r="R1539" i="4"/>
  <c r="S1539" i="4" s="1"/>
  <c r="F1539" i="4"/>
  <c r="R1561" i="4"/>
  <c r="S1561" i="4" s="1"/>
  <c r="G1561" i="4"/>
  <c r="R696" i="4"/>
  <c r="S696" i="4" s="1"/>
  <c r="F696" i="4"/>
  <c r="G697" i="4"/>
  <c r="G698" i="4"/>
  <c r="G751" i="4"/>
  <c r="G776" i="4"/>
  <c r="G783" i="4"/>
  <c r="G790" i="4"/>
  <c r="F807" i="4"/>
  <c r="G808" i="4"/>
  <c r="G815" i="4"/>
  <c r="R829" i="4"/>
  <c r="S829" i="4" s="1"/>
  <c r="G829" i="4"/>
  <c r="F841" i="4"/>
  <c r="R845" i="4"/>
  <c r="S845" i="4" s="1"/>
  <c r="G845" i="4"/>
  <c r="G855" i="4"/>
  <c r="G862" i="4"/>
  <c r="F872" i="4"/>
  <c r="G880" i="4"/>
  <c r="G887" i="4"/>
  <c r="G894" i="4"/>
  <c r="R900" i="4"/>
  <c r="S900" i="4" s="1"/>
  <c r="F900" i="4"/>
  <c r="R908" i="4"/>
  <c r="S908" i="4" s="1"/>
  <c r="F908" i="4"/>
  <c r="R924" i="4"/>
  <c r="S924" i="4" s="1"/>
  <c r="F924" i="4"/>
  <c r="R932" i="4"/>
  <c r="S932" i="4" s="1"/>
  <c r="F932" i="4"/>
  <c r="F945" i="4"/>
  <c r="F949" i="4"/>
  <c r="R957" i="4"/>
  <c r="S957" i="4" s="1"/>
  <c r="G957" i="4"/>
  <c r="F960" i="4"/>
  <c r="G968" i="4"/>
  <c r="G975" i="4"/>
  <c r="R978" i="4"/>
  <c r="S978" i="4" s="1"/>
  <c r="G978" i="4"/>
  <c r="R981" i="4"/>
  <c r="S981" i="4" s="1"/>
  <c r="G981" i="4"/>
  <c r="F994" i="4"/>
  <c r="F998" i="4"/>
  <c r="F1002" i="4"/>
  <c r="G1007" i="4"/>
  <c r="G1010" i="4"/>
  <c r="F1013" i="4"/>
  <c r="R1017" i="4"/>
  <c r="S1017" i="4" s="1"/>
  <c r="G1017" i="4"/>
  <c r="F1029" i="4"/>
  <c r="R1033" i="4"/>
  <c r="S1033" i="4" s="1"/>
  <c r="G1033" i="4"/>
  <c r="R1045" i="4"/>
  <c r="S1045" i="4" s="1"/>
  <c r="F1045" i="4"/>
  <c r="F1053" i="4"/>
  <c r="R1059" i="4"/>
  <c r="S1059" i="4" s="1"/>
  <c r="G1059" i="4"/>
  <c r="R1061" i="4"/>
  <c r="S1061" i="4" s="1"/>
  <c r="F1061" i="4"/>
  <c r="G1070" i="4"/>
  <c r="G1073" i="4"/>
  <c r="F1079" i="4"/>
  <c r="R1091" i="4"/>
  <c r="S1091" i="4" s="1"/>
  <c r="F1091" i="4"/>
  <c r="F1103" i="4"/>
  <c r="G1107" i="4"/>
  <c r="F1109" i="4"/>
  <c r="G1110" i="4"/>
  <c r="F1112" i="4"/>
  <c r="R1116" i="4"/>
  <c r="S1116" i="4" s="1"/>
  <c r="G1116" i="4"/>
  <c r="F1119" i="4"/>
  <c r="G1123" i="4"/>
  <c r="F1125" i="4"/>
  <c r="G1129" i="4"/>
  <c r="F1135" i="4"/>
  <c r="G1139" i="4"/>
  <c r="F1141" i="4"/>
  <c r="G1145" i="4"/>
  <c r="F1151" i="4"/>
  <c r="G1155" i="4"/>
  <c r="F1157" i="4"/>
  <c r="G1161" i="4"/>
  <c r="R1165" i="4"/>
  <c r="S1165" i="4" s="1"/>
  <c r="F1167" i="4"/>
  <c r="G1177" i="4"/>
  <c r="F1183" i="4"/>
  <c r="G1187" i="4"/>
  <c r="F1189" i="4"/>
  <c r="G1193" i="4"/>
  <c r="F1199" i="4"/>
  <c r="G1203" i="4"/>
  <c r="F1218" i="4"/>
  <c r="R1221" i="4"/>
  <c r="S1221" i="4" s="1"/>
  <c r="F1221" i="4"/>
  <c r="G1227" i="4"/>
  <c r="G1230" i="4"/>
  <c r="F1235" i="4"/>
  <c r="F1238" i="4"/>
  <c r="R1241" i="4"/>
  <c r="S1241" i="4" s="1"/>
  <c r="F1241" i="4"/>
  <c r="R1242" i="4"/>
  <c r="S1242" i="4" s="1"/>
  <c r="G1242" i="4"/>
  <c r="F1244" i="4"/>
  <c r="G1253" i="4"/>
  <c r="F1255" i="4"/>
  <c r="G1261" i="4"/>
  <c r="F1263" i="4"/>
  <c r="G1269" i="4"/>
  <c r="F1271" i="4"/>
  <c r="G1277" i="4"/>
  <c r="G1280" i="4"/>
  <c r="R1282" i="4"/>
  <c r="S1282" i="4" s="1"/>
  <c r="F1282" i="4"/>
  <c r="R1298" i="4"/>
  <c r="S1298" i="4" s="1"/>
  <c r="F1298" i="4"/>
  <c r="F1456" i="4"/>
  <c r="F1472" i="4"/>
  <c r="F1595" i="4"/>
  <c r="F1628" i="4"/>
  <c r="G1634" i="4"/>
  <c r="F1636" i="4"/>
  <c r="R1636" i="4"/>
  <c r="S1636" i="4" s="1"/>
  <c r="F1647" i="4"/>
  <c r="R1667" i="4"/>
  <c r="S1667" i="4" s="1"/>
  <c r="F1667" i="4"/>
  <c r="F1703" i="4"/>
  <c r="F1733" i="4"/>
  <c r="G1739" i="4"/>
  <c r="R1784" i="4"/>
  <c r="S1784" i="4" s="1"/>
  <c r="F1784" i="4"/>
  <c r="G1809" i="4"/>
  <c r="F1820" i="4"/>
  <c r="F701" i="4"/>
  <c r="R705" i="4"/>
  <c r="S705" i="4" s="1"/>
  <c r="G705" i="4"/>
  <c r="F714" i="4"/>
  <c r="F721" i="4"/>
  <c r="R725" i="4"/>
  <c r="S725" i="4" s="1"/>
  <c r="G725" i="4"/>
  <c r="F737" i="4"/>
  <c r="R741" i="4"/>
  <c r="S741" i="4" s="1"/>
  <c r="G741" i="4"/>
  <c r="F753" i="4"/>
  <c r="R755" i="4"/>
  <c r="S755" i="4" s="1"/>
  <c r="R762" i="4"/>
  <c r="S762" i="4" s="1"/>
  <c r="F764" i="4"/>
  <c r="R769" i="4"/>
  <c r="S769" i="4" s="1"/>
  <c r="F771" i="4"/>
  <c r="G772" i="4"/>
  <c r="F778" i="4"/>
  <c r="G779" i="4"/>
  <c r="F785" i="4"/>
  <c r="G786" i="4"/>
  <c r="R787" i="4"/>
  <c r="S787" i="4" s="1"/>
  <c r="R794" i="4"/>
  <c r="S794" i="4" s="1"/>
  <c r="F796" i="4"/>
  <c r="R801" i="4"/>
  <c r="S801" i="4" s="1"/>
  <c r="F803" i="4"/>
  <c r="G804" i="4"/>
  <c r="F810" i="4"/>
  <c r="G811" i="4"/>
  <c r="F817" i="4"/>
  <c r="R819" i="4"/>
  <c r="S819" i="4" s="1"/>
  <c r="R826" i="4"/>
  <c r="S826" i="4" s="1"/>
  <c r="F828" i="4"/>
  <c r="F831" i="4"/>
  <c r="F834" i="4"/>
  <c r="R839" i="4"/>
  <c r="S839" i="4" s="1"/>
  <c r="R842" i="4"/>
  <c r="S842" i="4" s="1"/>
  <c r="F844" i="4"/>
  <c r="F847" i="4"/>
  <c r="F850" i="4"/>
  <c r="F857" i="4"/>
  <c r="R859" i="4"/>
  <c r="S859" i="4" s="1"/>
  <c r="R866" i="4"/>
  <c r="S866" i="4" s="1"/>
  <c r="F868" i="4"/>
  <c r="R873" i="4"/>
  <c r="S873" i="4" s="1"/>
  <c r="F875" i="4"/>
  <c r="F882" i="4"/>
  <c r="F889" i="4"/>
  <c r="R891" i="4"/>
  <c r="S891" i="4" s="1"/>
  <c r="R898" i="4"/>
  <c r="S898" i="4" s="1"/>
  <c r="R903" i="4"/>
  <c r="S903" i="4" s="1"/>
  <c r="G903" i="4"/>
  <c r="R905" i="4"/>
  <c r="S905" i="4" s="1"/>
  <c r="F905" i="4"/>
  <c r="R911" i="4"/>
  <c r="S911" i="4" s="1"/>
  <c r="G911" i="4"/>
  <c r="R913" i="4"/>
  <c r="S913" i="4" s="1"/>
  <c r="F913" i="4"/>
  <c r="R919" i="4"/>
  <c r="S919" i="4" s="1"/>
  <c r="G919" i="4"/>
  <c r="R921" i="4"/>
  <c r="S921" i="4" s="1"/>
  <c r="F921" i="4"/>
  <c r="R927" i="4"/>
  <c r="S927" i="4" s="1"/>
  <c r="G927" i="4"/>
  <c r="R929" i="4"/>
  <c r="S929" i="4" s="1"/>
  <c r="F929" i="4"/>
  <c r="R935" i="4"/>
  <c r="S935" i="4" s="1"/>
  <c r="G935" i="4"/>
  <c r="F937" i="4"/>
  <c r="R939" i="4"/>
  <c r="S939" i="4" s="1"/>
  <c r="R943" i="4"/>
  <c r="S943" i="4" s="1"/>
  <c r="R947" i="4"/>
  <c r="S947" i="4" s="1"/>
  <c r="R950" i="4"/>
  <c r="S950" i="4" s="1"/>
  <c r="R953" i="4"/>
  <c r="S953" i="4" s="1"/>
  <c r="G953" i="4"/>
  <c r="F956" i="4"/>
  <c r="F963" i="4"/>
  <c r="F966" i="4"/>
  <c r="F977" i="4"/>
  <c r="F980" i="4"/>
  <c r="F987" i="4"/>
  <c r="G988" i="4"/>
  <c r="F990" i="4"/>
  <c r="G995" i="4"/>
  <c r="G999" i="4"/>
  <c r="F1009" i="4"/>
  <c r="R1011" i="4"/>
  <c r="S1011" i="4" s="1"/>
  <c r="R1014" i="4"/>
  <c r="S1014" i="4" s="1"/>
  <c r="F1016" i="4"/>
  <c r="F1019" i="4"/>
  <c r="F1022" i="4"/>
  <c r="R1027" i="4"/>
  <c r="S1027" i="4" s="1"/>
  <c r="R1030" i="4"/>
  <c r="S1030" i="4" s="1"/>
  <c r="F1032" i="4"/>
  <c r="F1035" i="4"/>
  <c r="F1038" i="4"/>
  <c r="G1039" i="4"/>
  <c r="R1048" i="4"/>
  <c r="S1048" i="4" s="1"/>
  <c r="G1048" i="4"/>
  <c r="F1050" i="4"/>
  <c r="R1056" i="4"/>
  <c r="S1056" i="4" s="1"/>
  <c r="G1056" i="4"/>
  <c r="R1058" i="4"/>
  <c r="S1058" i="4" s="1"/>
  <c r="F1058" i="4"/>
  <c r="R1064" i="4"/>
  <c r="S1064" i="4" s="1"/>
  <c r="G1064" i="4"/>
  <c r="F1069" i="4"/>
  <c r="F1072" i="4"/>
  <c r="R1076" i="4"/>
  <c r="S1076" i="4" s="1"/>
  <c r="G1076" i="4"/>
  <c r="F1087" i="4"/>
  <c r="R1088" i="4"/>
  <c r="S1088" i="4" s="1"/>
  <c r="G1088" i="4"/>
  <c r="F1096" i="4"/>
  <c r="G1097" i="4"/>
  <c r="R1100" i="4"/>
  <c r="S1100" i="4" s="1"/>
  <c r="G1100" i="4"/>
  <c r="F1106" i="4"/>
  <c r="R1113" i="4"/>
  <c r="S1113" i="4" s="1"/>
  <c r="F1115" i="4"/>
  <c r="F1122" i="4"/>
  <c r="F1128" i="4"/>
  <c r="G1132" i="4"/>
  <c r="R1138" i="4"/>
  <c r="S1138" i="4" s="1"/>
  <c r="F1138" i="4"/>
  <c r="F1144" i="4"/>
  <c r="G1148" i="4"/>
  <c r="R1154" i="4"/>
  <c r="S1154" i="4" s="1"/>
  <c r="F1154" i="4"/>
  <c r="F1160" i="4"/>
  <c r="G1164" i="4"/>
  <c r="R1170" i="4"/>
  <c r="S1170" i="4" s="1"/>
  <c r="F1170" i="4"/>
  <c r="F1176" i="4"/>
  <c r="R1186" i="4"/>
  <c r="S1186" i="4" s="1"/>
  <c r="F1186" i="4"/>
  <c r="F1192" i="4"/>
  <c r="G1196" i="4"/>
  <c r="R1202" i="4"/>
  <c r="S1202" i="4" s="1"/>
  <c r="F1202" i="4"/>
  <c r="F1205" i="4"/>
  <c r="F1208" i="4"/>
  <c r="G1209" i="4"/>
  <c r="R1210" i="4"/>
  <c r="S1210" i="4" s="1"/>
  <c r="R1215" i="4"/>
  <c r="S1215" i="4" s="1"/>
  <c r="F1215" i="4"/>
  <c r="R1224" i="4"/>
  <c r="S1224" i="4" s="1"/>
  <c r="G1224" i="4"/>
  <c r="F1226" i="4"/>
  <c r="R1229" i="4"/>
  <c r="S1229" i="4" s="1"/>
  <c r="F1229" i="4"/>
  <c r="F1232" i="4"/>
  <c r="G1247" i="4"/>
  <c r="R1249" i="4"/>
  <c r="S1249" i="4" s="1"/>
  <c r="F1249" i="4"/>
  <c r="R1250" i="4"/>
  <c r="S1250" i="4" s="1"/>
  <c r="G1250" i="4"/>
  <c r="R1258" i="4"/>
  <c r="S1258" i="4" s="1"/>
  <c r="G1258" i="4"/>
  <c r="F1260" i="4"/>
  <c r="R1266" i="4"/>
  <c r="S1266" i="4" s="1"/>
  <c r="G1266" i="4"/>
  <c r="F1268" i="4"/>
  <c r="G1274" i="4"/>
  <c r="R1276" i="4"/>
  <c r="S1276" i="4" s="1"/>
  <c r="F1276" i="4"/>
  <c r="F1279" i="4"/>
  <c r="G1285" i="4"/>
  <c r="F1369" i="4"/>
  <c r="R1369" i="4"/>
  <c r="S1369" i="4" s="1"/>
  <c r="G1402" i="4"/>
  <c r="G1547" i="4"/>
  <c r="R1547" i="4"/>
  <c r="S1547" i="4" s="1"/>
  <c r="F1592" i="4"/>
  <c r="G1598" i="4"/>
  <c r="R1633" i="4"/>
  <c r="S1633" i="4" s="1"/>
  <c r="F1633" i="4"/>
  <c r="F1672" i="4"/>
  <c r="G1678" i="4"/>
  <c r="F1700" i="4"/>
  <c r="F1765" i="4"/>
  <c r="R1779" i="4"/>
  <c r="S1779" i="4" s="1"/>
  <c r="G1779" i="4"/>
  <c r="G1823" i="4"/>
  <c r="G1540" i="4"/>
  <c r="R719" i="4"/>
  <c r="S719" i="4" s="1"/>
  <c r="R722" i="4"/>
  <c r="S722" i="4" s="1"/>
  <c r="R735" i="4"/>
  <c r="S735" i="4" s="1"/>
  <c r="R738" i="4"/>
  <c r="S738" i="4" s="1"/>
  <c r="G747" i="4"/>
  <c r="R751" i="4"/>
  <c r="S751" i="4" s="1"/>
  <c r="R758" i="4"/>
  <c r="S758" i="4" s="1"/>
  <c r="F760" i="4"/>
  <c r="R765" i="4"/>
  <c r="S765" i="4" s="1"/>
  <c r="F767" i="4"/>
  <c r="F774" i="4"/>
  <c r="F781" i="4"/>
  <c r="R783" i="4"/>
  <c r="S783" i="4" s="1"/>
  <c r="R790" i="4"/>
  <c r="S790" i="4" s="1"/>
  <c r="F792" i="4"/>
  <c r="R797" i="4"/>
  <c r="S797" i="4" s="1"/>
  <c r="F799" i="4"/>
  <c r="F806" i="4"/>
  <c r="G807" i="4"/>
  <c r="F813" i="4"/>
  <c r="G814" i="4"/>
  <c r="R815" i="4"/>
  <c r="S815" i="4" s="1"/>
  <c r="R822" i="4"/>
  <c r="S822" i="4" s="1"/>
  <c r="F824" i="4"/>
  <c r="F837" i="4"/>
  <c r="R841" i="4"/>
  <c r="S841" i="4" s="1"/>
  <c r="G841" i="4"/>
  <c r="F853" i="4"/>
  <c r="G854" i="4"/>
  <c r="R862" i="4"/>
  <c r="S862" i="4" s="1"/>
  <c r="F864" i="4"/>
  <c r="R869" i="4"/>
  <c r="S869" i="4" s="1"/>
  <c r="F871" i="4"/>
  <c r="G872" i="4"/>
  <c r="F878" i="4"/>
  <c r="G879" i="4"/>
  <c r="F885" i="4"/>
  <c r="G886" i="4"/>
  <c r="R887" i="4"/>
  <c r="S887" i="4" s="1"/>
  <c r="R894" i="4"/>
  <c r="S894" i="4" s="1"/>
  <c r="F896" i="4"/>
  <c r="R902" i="4"/>
  <c r="S902" i="4" s="1"/>
  <c r="F902" i="4"/>
  <c r="R910" i="4"/>
  <c r="S910" i="4" s="1"/>
  <c r="F910" i="4"/>
  <c r="R918" i="4"/>
  <c r="S918" i="4" s="1"/>
  <c r="F918" i="4"/>
  <c r="R926" i="4"/>
  <c r="S926" i="4" s="1"/>
  <c r="F926" i="4"/>
  <c r="G932" i="4"/>
  <c r="R934" i="4"/>
  <c r="S934" i="4" s="1"/>
  <c r="F934" i="4"/>
  <c r="R938" i="4"/>
  <c r="S938" i="4" s="1"/>
  <c r="R942" i="4"/>
  <c r="S942" i="4" s="1"/>
  <c r="G945" i="4"/>
  <c r="R946" i="4"/>
  <c r="S946" i="4" s="1"/>
  <c r="R949" i="4"/>
  <c r="S949" i="4" s="1"/>
  <c r="G949" i="4"/>
  <c r="F952" i="4"/>
  <c r="F959" i="4"/>
  <c r="F962" i="4"/>
  <c r="G967" i="4"/>
  <c r="F973" i="4"/>
  <c r="R975" i="4"/>
  <c r="S975" i="4" s="1"/>
  <c r="F983" i="4"/>
  <c r="F986" i="4"/>
  <c r="F997" i="4"/>
  <c r="F1001" i="4"/>
  <c r="G1002" i="4"/>
  <c r="F1005" i="4"/>
  <c r="R1007" i="4"/>
  <c r="S1007" i="4" s="1"/>
  <c r="R1010" i="4"/>
  <c r="S1010" i="4" s="1"/>
  <c r="R1013" i="4"/>
  <c r="S1013" i="4" s="1"/>
  <c r="G1013" i="4"/>
  <c r="F1025" i="4"/>
  <c r="R1029" i="4"/>
  <c r="S1029" i="4" s="1"/>
  <c r="G1029" i="4"/>
  <c r="F1041" i="4"/>
  <c r="F1047" i="4"/>
  <c r="F1055" i="4"/>
  <c r="G1061" i="4"/>
  <c r="R1063" i="4"/>
  <c r="S1063" i="4" s="1"/>
  <c r="F1063" i="4"/>
  <c r="F1066" i="4"/>
  <c r="R1073" i="4"/>
  <c r="S1073" i="4" s="1"/>
  <c r="F1075" i="4"/>
  <c r="F1081" i="4"/>
  <c r="F1084" i="4"/>
  <c r="F1090" i="4"/>
  <c r="G1091" i="4"/>
  <c r="R1093" i="4"/>
  <c r="S1093" i="4" s="1"/>
  <c r="F1093" i="4"/>
  <c r="F1099" i="4"/>
  <c r="G1103" i="4"/>
  <c r="G1109" i="4"/>
  <c r="R1112" i="4"/>
  <c r="S1112" i="4" s="1"/>
  <c r="G1112" i="4"/>
  <c r="F1121" i="4"/>
  <c r="G1125" i="4"/>
  <c r="R1129" i="4"/>
  <c r="S1129" i="4" s="1"/>
  <c r="F1131" i="4"/>
  <c r="F1137" i="4"/>
  <c r="R1145" i="4"/>
  <c r="S1145" i="4" s="1"/>
  <c r="F1147" i="4"/>
  <c r="F1153" i="4"/>
  <c r="R1161" i="4"/>
  <c r="S1161" i="4" s="1"/>
  <c r="F1163" i="4"/>
  <c r="F1169" i="4"/>
  <c r="R1177" i="4"/>
  <c r="S1177" i="4" s="1"/>
  <c r="F1179" i="4"/>
  <c r="F1185" i="4"/>
  <c r="R1193" i="4"/>
  <c r="S1193" i="4" s="1"/>
  <c r="F1195" i="4"/>
  <c r="F1201" i="4"/>
  <c r="R1206" i="4"/>
  <c r="S1206" i="4" s="1"/>
  <c r="F1220" i="4"/>
  <c r="F1223" i="4"/>
  <c r="R1227" i="4"/>
  <c r="S1227" i="4" s="1"/>
  <c r="R1237" i="4"/>
  <c r="S1237" i="4" s="1"/>
  <c r="F1237" i="4"/>
  <c r="F1240" i="4"/>
  <c r="F1246" i="4"/>
  <c r="R1257" i="4"/>
  <c r="S1257" i="4" s="1"/>
  <c r="F1257" i="4"/>
  <c r="R1265" i="4"/>
  <c r="S1265" i="4" s="1"/>
  <c r="F1265" i="4"/>
  <c r="R1273" i="4"/>
  <c r="S1273" i="4" s="1"/>
  <c r="F1273" i="4"/>
  <c r="R1284" i="4"/>
  <c r="S1284" i="4" s="1"/>
  <c r="F1284" i="4"/>
  <c r="R1407" i="4"/>
  <c r="S1407" i="4" s="1"/>
  <c r="G1407" i="4"/>
  <c r="R1415" i="4"/>
  <c r="S1415" i="4" s="1"/>
  <c r="G1415" i="4"/>
  <c r="F1436" i="4"/>
  <c r="G1456" i="4"/>
  <c r="F1474" i="4"/>
  <c r="R1474" i="4"/>
  <c r="S1474" i="4" s="1"/>
  <c r="G1544" i="4"/>
  <c r="R1544" i="4"/>
  <c r="S1544" i="4" s="1"/>
  <c r="F1619" i="4"/>
  <c r="F1630" i="4"/>
  <c r="R1630" i="4"/>
  <c r="S1630" i="4" s="1"/>
  <c r="F1697" i="4"/>
  <c r="F1778" i="4"/>
  <c r="R1778" i="4"/>
  <c r="S1778" i="4" s="1"/>
  <c r="R1805" i="4"/>
  <c r="S1805" i="4" s="1"/>
  <c r="F1805" i="4"/>
  <c r="G1450" i="4"/>
  <c r="R689" i="4"/>
  <c r="S689" i="4" s="1"/>
  <c r="F689" i="4"/>
  <c r="G690" i="4"/>
  <c r="G695" i="4"/>
  <c r="R700" i="4"/>
  <c r="S700" i="4" s="1"/>
  <c r="F700" i="4"/>
  <c r="R701" i="4"/>
  <c r="S701" i="4" s="1"/>
  <c r="G701" i="4"/>
  <c r="F713" i="4"/>
  <c r="G714" i="4"/>
  <c r="R721" i="4"/>
  <c r="S721" i="4" s="1"/>
  <c r="G721" i="4"/>
  <c r="F733" i="4"/>
  <c r="R737" i="4"/>
  <c r="S737" i="4" s="1"/>
  <c r="G737" i="4"/>
  <c r="G753" i="4"/>
  <c r="F756" i="4"/>
  <c r="F763" i="4"/>
  <c r="G764" i="4"/>
  <c r="G771" i="4"/>
  <c r="G778" i="4"/>
  <c r="G785" i="4"/>
  <c r="F788" i="4"/>
  <c r="G796" i="4"/>
  <c r="G803" i="4"/>
  <c r="G810" i="4"/>
  <c r="G817" i="4"/>
  <c r="G828" i="4"/>
  <c r="G831" i="4"/>
  <c r="G834" i="4"/>
  <c r="G844" i="4"/>
  <c r="F846" i="4"/>
  <c r="G847" i="4"/>
  <c r="G850" i="4"/>
  <c r="G857" i="4"/>
  <c r="G868" i="4"/>
  <c r="G875" i="4"/>
  <c r="G882" i="4"/>
  <c r="G889" i="4"/>
  <c r="F892" i="4"/>
  <c r="R899" i="4"/>
  <c r="S899" i="4" s="1"/>
  <c r="F899" i="4"/>
  <c r="G905" i="4"/>
  <c r="R907" i="4"/>
  <c r="S907" i="4" s="1"/>
  <c r="F907" i="4"/>
  <c r="G913" i="4"/>
  <c r="R915" i="4"/>
  <c r="S915" i="4" s="1"/>
  <c r="F915" i="4"/>
  <c r="G921" i="4"/>
  <c r="G929" i="4"/>
  <c r="G937" i="4"/>
  <c r="G956" i="4"/>
  <c r="G963" i="4"/>
  <c r="G966" i="4"/>
  <c r="F969" i="4"/>
  <c r="R977" i="4"/>
  <c r="S977" i="4" s="1"/>
  <c r="G977" i="4"/>
  <c r="F979" i="4"/>
  <c r="G980" i="4"/>
  <c r="F982" i="4"/>
  <c r="G987" i="4"/>
  <c r="G990" i="4"/>
  <c r="F993" i="4"/>
  <c r="R1009" i="4"/>
  <c r="S1009" i="4" s="1"/>
  <c r="G1009" i="4"/>
  <c r="F1012" i="4"/>
  <c r="F1015" i="4"/>
  <c r="G1016" i="4"/>
  <c r="F1018" i="4"/>
  <c r="G1019" i="4"/>
  <c r="G1022" i="4"/>
  <c r="F1028" i="4"/>
  <c r="F1031" i="4"/>
  <c r="G1032" i="4"/>
  <c r="F1034" i="4"/>
  <c r="G1035" i="4"/>
  <c r="G1038" i="4"/>
  <c r="F1044" i="4"/>
  <c r="G1050" i="4"/>
  <c r="F1052" i="4"/>
  <c r="G1058" i="4"/>
  <c r="F1060" i="4"/>
  <c r="G1069" i="4"/>
  <c r="F1071" i="4"/>
  <c r="R1072" i="4"/>
  <c r="S1072" i="4" s="1"/>
  <c r="G1072" i="4"/>
  <c r="F1078" i="4"/>
  <c r="G1087" i="4"/>
  <c r="R1096" i="4"/>
  <c r="S1096" i="4" s="1"/>
  <c r="G1096" i="4"/>
  <c r="F1102" i="4"/>
  <c r="F1105" i="4"/>
  <c r="G1106" i="4"/>
  <c r="F1108" i="4"/>
  <c r="F1111" i="4"/>
  <c r="G1115" i="4"/>
  <c r="F1118" i="4"/>
  <c r="G1122" i="4"/>
  <c r="F1124" i="4"/>
  <c r="G1128" i="4"/>
  <c r="R1134" i="4"/>
  <c r="S1134" i="4" s="1"/>
  <c r="F1134" i="4"/>
  <c r="G1138" i="4"/>
  <c r="F1140" i="4"/>
  <c r="G1144" i="4"/>
  <c r="R1150" i="4"/>
  <c r="S1150" i="4" s="1"/>
  <c r="F1150" i="4"/>
  <c r="G1154" i="4"/>
  <c r="F1156" i="4"/>
  <c r="G1160" i="4"/>
  <c r="R1166" i="4"/>
  <c r="S1166" i="4" s="1"/>
  <c r="F1166" i="4"/>
  <c r="G1170" i="4"/>
  <c r="F1172" i="4"/>
  <c r="G1176" i="4"/>
  <c r="R1182" i="4"/>
  <c r="S1182" i="4" s="1"/>
  <c r="F1182" i="4"/>
  <c r="G1186" i="4"/>
  <c r="F1188" i="4"/>
  <c r="G1192" i="4"/>
  <c r="R1198" i="4"/>
  <c r="S1198" i="4" s="1"/>
  <c r="F1198" i="4"/>
  <c r="G1202" i="4"/>
  <c r="F1204" i="4"/>
  <c r="G1205" i="4"/>
  <c r="G1208" i="4"/>
  <c r="R1211" i="4"/>
  <c r="S1211" i="4" s="1"/>
  <c r="F1211" i="4"/>
  <c r="G1215" i="4"/>
  <c r="R1217" i="4"/>
  <c r="S1217" i="4" s="1"/>
  <c r="F1217" i="4"/>
  <c r="G1226" i="4"/>
  <c r="G1229" i="4"/>
  <c r="F1231" i="4"/>
  <c r="G1232" i="4"/>
  <c r="F1234" i="4"/>
  <c r="F1243" i="4"/>
  <c r="G1249" i="4"/>
  <c r="G1252" i="4"/>
  <c r="F1254" i="4"/>
  <c r="G1260" i="4"/>
  <c r="F1262" i="4"/>
  <c r="G1268" i="4"/>
  <c r="G1338" i="4"/>
  <c r="F1374" i="4"/>
  <c r="R1471" i="4"/>
  <c r="S1471" i="4" s="1"/>
  <c r="F1471" i="4"/>
  <c r="R1519" i="4"/>
  <c r="S1519" i="4" s="1"/>
  <c r="F1519" i="4"/>
  <c r="F1527" i="4"/>
  <c r="R1527" i="4"/>
  <c r="S1527" i="4" s="1"/>
  <c r="R1535" i="4"/>
  <c r="S1535" i="4" s="1"/>
  <c r="F1535" i="4"/>
  <c r="F1543" i="4"/>
  <c r="R1543" i="4"/>
  <c r="S1543" i="4" s="1"/>
  <c r="F1567" i="4"/>
  <c r="G1592" i="4"/>
  <c r="F1610" i="4"/>
  <c r="F1616" i="4"/>
  <c r="R1643" i="4"/>
  <c r="S1643" i="4" s="1"/>
  <c r="G1672" i="4"/>
  <c r="G1765" i="4"/>
  <c r="G1773" i="4"/>
  <c r="F1802" i="4"/>
  <c r="R1802" i="4"/>
  <c r="S1802" i="4" s="1"/>
  <c r="G1720" i="4"/>
  <c r="G1688" i="4"/>
  <c r="F703" i="4"/>
  <c r="F706" i="4"/>
  <c r="R711" i="4"/>
  <c r="S711" i="4" s="1"/>
  <c r="F720" i="4"/>
  <c r="F723" i="4"/>
  <c r="F726" i="4"/>
  <c r="F736" i="4"/>
  <c r="F739" i="4"/>
  <c r="F742" i="4"/>
  <c r="F752" i="4"/>
  <c r="F759" i="4"/>
  <c r="F766" i="4"/>
  <c r="F773" i="4"/>
  <c r="F784" i="4"/>
  <c r="F791" i="4"/>
  <c r="F798" i="4"/>
  <c r="F805" i="4"/>
  <c r="F816" i="4"/>
  <c r="F823" i="4"/>
  <c r="F833" i="4"/>
  <c r="R837" i="4"/>
  <c r="S837" i="4" s="1"/>
  <c r="G837" i="4"/>
  <c r="F849" i="4"/>
  <c r="F856" i="4"/>
  <c r="F863" i="4"/>
  <c r="F870" i="4"/>
  <c r="F877" i="4"/>
  <c r="F888" i="4"/>
  <c r="F895" i="4"/>
  <c r="F904" i="4"/>
  <c r="F912" i="4"/>
  <c r="F920" i="4"/>
  <c r="F928" i="4"/>
  <c r="F936" i="4"/>
  <c r="F951" i="4"/>
  <c r="F954" i="4"/>
  <c r="F965" i="4"/>
  <c r="R973" i="4"/>
  <c r="S973" i="4" s="1"/>
  <c r="G973" i="4"/>
  <c r="F976" i="4"/>
  <c r="F989" i="4"/>
  <c r="R1005" i="4"/>
  <c r="S1005" i="4" s="1"/>
  <c r="G1005" i="4"/>
  <c r="F1008" i="4"/>
  <c r="F1021" i="4"/>
  <c r="R1025" i="4"/>
  <c r="S1025" i="4" s="1"/>
  <c r="G1025" i="4"/>
  <c r="F1037" i="4"/>
  <c r="R1049" i="4"/>
  <c r="S1049" i="4" s="1"/>
  <c r="F1049" i="4"/>
  <c r="F1057" i="4"/>
  <c r="F1065" i="4"/>
  <c r="F1068" i="4"/>
  <c r="F1074" i="4"/>
  <c r="F1077" i="4"/>
  <c r="R1084" i="4"/>
  <c r="S1084" i="4" s="1"/>
  <c r="G1084" i="4"/>
  <c r="F1086" i="4"/>
  <c r="F1089" i="4"/>
  <c r="F1095" i="4"/>
  <c r="F1101" i="4"/>
  <c r="F1114" i="4"/>
  <c r="F1117" i="4"/>
  <c r="F1127" i="4"/>
  <c r="F1133" i="4"/>
  <c r="F1143" i="4"/>
  <c r="F1149" i="4"/>
  <c r="F1159" i="4"/>
  <c r="F1175" i="4"/>
  <c r="F1181" i="4"/>
  <c r="F1191" i="4"/>
  <c r="F1197" i="4"/>
  <c r="R1207" i="4"/>
  <c r="S1207" i="4" s="1"/>
  <c r="F1207" i="4"/>
  <c r="F1214" i="4"/>
  <c r="R1225" i="4"/>
  <c r="S1225" i="4" s="1"/>
  <c r="F1225" i="4"/>
  <c r="F1228" i="4"/>
  <c r="R1246" i="4"/>
  <c r="S1246" i="4" s="1"/>
  <c r="G1246" i="4"/>
  <c r="F1248" i="4"/>
  <c r="F1251" i="4"/>
  <c r="F1259" i="4"/>
  <c r="F1267" i="4"/>
  <c r="F1275" i="4"/>
  <c r="R1337" i="4"/>
  <c r="S1337" i="4" s="1"/>
  <c r="F1337" i="4"/>
  <c r="F1607" i="4"/>
  <c r="F1685" i="4"/>
  <c r="F1745" i="4"/>
  <c r="R1772" i="4"/>
  <c r="S1772" i="4" s="1"/>
  <c r="F1772" i="4"/>
  <c r="G1482" i="4"/>
  <c r="F1334" i="4"/>
  <c r="R699" i="4"/>
  <c r="S699" i="4" s="1"/>
  <c r="F699" i="4"/>
  <c r="G700" i="4"/>
  <c r="G713" i="4"/>
  <c r="R714" i="4"/>
  <c r="S714" i="4" s="1"/>
  <c r="F716" i="4"/>
  <c r="F729" i="4"/>
  <c r="R733" i="4"/>
  <c r="S733" i="4" s="1"/>
  <c r="G733" i="4"/>
  <c r="R749" i="4"/>
  <c r="S749" i="4" s="1"/>
  <c r="G749" i="4"/>
  <c r="R753" i="4"/>
  <c r="S753" i="4" s="1"/>
  <c r="R933" i="4"/>
  <c r="S933" i="4" s="1"/>
  <c r="F933" i="4"/>
  <c r="R969" i="4"/>
  <c r="S969" i="4" s="1"/>
  <c r="G969" i="4"/>
  <c r="R993" i="4"/>
  <c r="S993" i="4" s="1"/>
  <c r="G993" i="4"/>
  <c r="R1044" i="4"/>
  <c r="S1044" i="4" s="1"/>
  <c r="G1044" i="4"/>
  <c r="R1083" i="4"/>
  <c r="S1083" i="4" s="1"/>
  <c r="F1083" i="4"/>
  <c r="R1108" i="4"/>
  <c r="S1108" i="4" s="1"/>
  <c r="G1108" i="4"/>
  <c r="R1130" i="4"/>
  <c r="S1130" i="4" s="1"/>
  <c r="F1130" i="4"/>
  <c r="R1146" i="4"/>
  <c r="S1146" i="4" s="1"/>
  <c r="F1146" i="4"/>
  <c r="R1162" i="4"/>
  <c r="S1162" i="4" s="1"/>
  <c r="F1162" i="4"/>
  <c r="R1178" i="4"/>
  <c r="S1178" i="4" s="1"/>
  <c r="F1178" i="4"/>
  <c r="R1194" i="4"/>
  <c r="S1194" i="4" s="1"/>
  <c r="F1194" i="4"/>
  <c r="R1219" i="4"/>
  <c r="S1219" i="4" s="1"/>
  <c r="F1219" i="4"/>
  <c r="R1239" i="4"/>
  <c r="S1239" i="4" s="1"/>
  <c r="F1239" i="4"/>
  <c r="R1245" i="4"/>
  <c r="S1245" i="4" s="1"/>
  <c r="F1245" i="4"/>
  <c r="R1254" i="4"/>
  <c r="S1254" i="4" s="1"/>
  <c r="G1254" i="4"/>
  <c r="R1262" i="4"/>
  <c r="S1262" i="4" s="1"/>
  <c r="G1262" i="4"/>
  <c r="R1270" i="4"/>
  <c r="S1270" i="4" s="1"/>
  <c r="G1270" i="4"/>
  <c r="R1382" i="4"/>
  <c r="S1382" i="4" s="1"/>
  <c r="G1382" i="4"/>
  <c r="R1384" i="4"/>
  <c r="S1384" i="4" s="1"/>
  <c r="F1384" i="4"/>
  <c r="F697" i="4"/>
  <c r="F698" i="4"/>
  <c r="G703" i="4"/>
  <c r="G706" i="4"/>
  <c r="R707" i="4"/>
  <c r="S707" i="4" s="1"/>
  <c r="R710" i="4"/>
  <c r="S710" i="4" s="1"/>
  <c r="R717" i="4"/>
  <c r="S717" i="4" s="1"/>
  <c r="G720" i="4"/>
  <c r="G723" i="4"/>
  <c r="G726" i="4"/>
  <c r="R727" i="4"/>
  <c r="S727" i="4" s="1"/>
  <c r="R730" i="4"/>
  <c r="S730" i="4" s="1"/>
  <c r="G736" i="4"/>
  <c r="G739" i="4"/>
  <c r="G742" i="4"/>
  <c r="R743" i="4"/>
  <c r="S743" i="4" s="1"/>
  <c r="R746" i="4"/>
  <c r="S746" i="4" s="1"/>
  <c r="G752" i="4"/>
  <c r="G759" i="4"/>
  <c r="G766" i="4"/>
  <c r="R767" i="4"/>
  <c r="S767" i="4" s="1"/>
  <c r="G773" i="4"/>
  <c r="R774" i="4"/>
  <c r="S774" i="4" s="1"/>
  <c r="F776" i="4"/>
  <c r="R781" i="4"/>
  <c r="S781" i="4" s="1"/>
  <c r="G784" i="4"/>
  <c r="G791" i="4"/>
  <c r="G798" i="4"/>
  <c r="R799" i="4"/>
  <c r="S799" i="4" s="1"/>
  <c r="G805" i="4"/>
  <c r="R806" i="4"/>
  <c r="S806" i="4" s="1"/>
  <c r="F808" i="4"/>
  <c r="R813" i="4"/>
  <c r="S813" i="4" s="1"/>
  <c r="G816" i="4"/>
  <c r="G823" i="4"/>
  <c r="F829" i="4"/>
  <c r="R833" i="4"/>
  <c r="S833" i="4" s="1"/>
  <c r="G833" i="4"/>
  <c r="R849" i="4"/>
  <c r="S849" i="4" s="1"/>
  <c r="G849" i="4"/>
  <c r="R853" i="4"/>
  <c r="S853" i="4" s="1"/>
  <c r="F855" i="4"/>
  <c r="G856" i="4"/>
  <c r="G863" i="4"/>
  <c r="G870" i="4"/>
  <c r="R871" i="4"/>
  <c r="S871" i="4" s="1"/>
  <c r="G877" i="4"/>
  <c r="R878" i="4"/>
  <c r="S878" i="4" s="1"/>
  <c r="F880" i="4"/>
  <c r="R885" i="4"/>
  <c r="S885" i="4" s="1"/>
  <c r="G888" i="4"/>
  <c r="G895" i="4"/>
  <c r="G904" i="4"/>
  <c r="G912" i="4"/>
  <c r="G920" i="4"/>
  <c r="G928" i="4"/>
  <c r="G936" i="4"/>
  <c r="G951" i="4"/>
  <c r="G954" i="4"/>
  <c r="R959" i="4"/>
  <c r="S959" i="4" s="1"/>
  <c r="R962" i="4"/>
  <c r="S962" i="4" s="1"/>
  <c r="R965" i="4"/>
  <c r="S965" i="4" s="1"/>
  <c r="G965" i="4"/>
  <c r="G976" i="4"/>
  <c r="R983" i="4"/>
  <c r="S983" i="4" s="1"/>
  <c r="R986" i="4"/>
  <c r="S986" i="4" s="1"/>
  <c r="R989" i="4"/>
  <c r="S989" i="4" s="1"/>
  <c r="G989" i="4"/>
  <c r="R997" i="4"/>
  <c r="S997" i="4" s="1"/>
  <c r="R1001" i="4"/>
  <c r="S1001" i="4" s="1"/>
  <c r="G1008" i="4"/>
  <c r="R1021" i="4"/>
  <c r="S1021" i="4" s="1"/>
  <c r="G1021" i="4"/>
  <c r="R1037" i="4"/>
  <c r="S1037" i="4" s="1"/>
  <c r="G1037" i="4"/>
  <c r="R1041" i="4"/>
  <c r="S1041" i="4" s="1"/>
  <c r="G1049" i="4"/>
  <c r="R1051" i="4"/>
  <c r="S1051" i="4" s="1"/>
  <c r="F1051" i="4"/>
  <c r="G1057" i="4"/>
  <c r="G1065" i="4"/>
  <c r="R1068" i="4"/>
  <c r="S1068" i="4" s="1"/>
  <c r="G1068" i="4"/>
  <c r="G1074" i="4"/>
  <c r="G1077" i="4"/>
  <c r="G1086" i="4"/>
  <c r="G1089" i="4"/>
  <c r="R1090" i="4"/>
  <c r="S1090" i="4" s="1"/>
  <c r="G1095" i="4"/>
  <c r="G1101" i="4"/>
  <c r="G1114" i="4"/>
  <c r="G1117" i="4"/>
  <c r="R1121" i="4"/>
  <c r="S1121" i="4" s="1"/>
  <c r="G1127" i="4"/>
  <c r="G1133" i="4"/>
  <c r="R1137" i="4"/>
  <c r="S1137" i="4" s="1"/>
  <c r="G1143" i="4"/>
  <c r="G1149" i="4"/>
  <c r="R1153" i="4"/>
  <c r="S1153" i="4" s="1"/>
  <c r="G1159" i="4"/>
  <c r="G1165" i="4"/>
  <c r="R1169" i="4"/>
  <c r="S1169" i="4" s="1"/>
  <c r="G1175" i="4"/>
  <c r="G1181" i="4"/>
  <c r="R1185" i="4"/>
  <c r="S1185" i="4" s="1"/>
  <c r="G1191" i="4"/>
  <c r="G1197" i="4"/>
  <c r="R1201" i="4"/>
  <c r="S1201" i="4" s="1"/>
  <c r="G1207" i="4"/>
  <c r="R1213" i="4"/>
  <c r="S1213" i="4" s="1"/>
  <c r="F1213" i="4"/>
  <c r="G1214" i="4"/>
  <c r="R1220" i="4"/>
  <c r="S1220" i="4" s="1"/>
  <c r="G1225" i="4"/>
  <c r="G1228" i="4"/>
  <c r="R1233" i="4"/>
  <c r="S1233" i="4" s="1"/>
  <c r="F1233" i="4"/>
  <c r="R1240" i="4"/>
  <c r="S1240" i="4" s="1"/>
  <c r="G1248" i="4"/>
  <c r="G1251" i="4"/>
  <c r="R1253" i="4"/>
  <c r="S1253" i="4" s="1"/>
  <c r="F1253" i="4"/>
  <c r="G1259" i="4"/>
  <c r="R1261" i="4"/>
  <c r="S1261" i="4" s="1"/>
  <c r="F1261" i="4"/>
  <c r="G1267" i="4"/>
  <c r="R1269" i="4"/>
  <c r="S1269" i="4" s="1"/>
  <c r="F1269" i="4"/>
  <c r="G1275" i="4"/>
  <c r="F1481" i="4"/>
  <c r="R1481" i="4"/>
  <c r="S1481" i="4" s="1"/>
  <c r="G1564" i="4"/>
  <c r="R1566" i="4"/>
  <c r="S1566" i="4" s="1"/>
  <c r="F1566" i="4"/>
  <c r="G1607" i="4"/>
  <c r="G1745" i="4"/>
  <c r="F1851" i="4"/>
  <c r="F916" i="4"/>
  <c r="G1276" i="4"/>
  <c r="R1278" i="4"/>
  <c r="S1278" i="4" s="1"/>
  <c r="G1279" i="4"/>
  <c r="R1281" i="4"/>
  <c r="S1281" i="4" s="1"/>
  <c r="F1281" i="4"/>
  <c r="R1292" i="4"/>
  <c r="S1292" i="4" s="1"/>
  <c r="F1292" i="4"/>
  <c r="F1295" i="4"/>
  <c r="G1301" i="4"/>
  <c r="G1304" i="4"/>
  <c r="R1306" i="4"/>
  <c r="S1306" i="4" s="1"/>
  <c r="G1315" i="4"/>
  <c r="F1317" i="4"/>
  <c r="F1320" i="4"/>
  <c r="G1329" i="4"/>
  <c r="F1331" i="4"/>
  <c r="G1340" i="4"/>
  <c r="G1343" i="4"/>
  <c r="F1345" i="4"/>
  <c r="R1349" i="4"/>
  <c r="S1349" i="4" s="1"/>
  <c r="G1349" i="4"/>
  <c r="F1351" i="4"/>
  <c r="G1355" i="4"/>
  <c r="F1365" i="4"/>
  <c r="F1372" i="4"/>
  <c r="G1373" i="4"/>
  <c r="G1379" i="4"/>
  <c r="R1381" i="4"/>
  <c r="S1381" i="4" s="1"/>
  <c r="F1381" i="4"/>
  <c r="R1390" i="4"/>
  <c r="S1390" i="4" s="1"/>
  <c r="R1392" i="4"/>
  <c r="S1392" i="4" s="1"/>
  <c r="F1392" i="4"/>
  <c r="G1393" i="4"/>
  <c r="F1395" i="4"/>
  <c r="G1404" i="4"/>
  <c r="G1412" i="4"/>
  <c r="G1420" i="4"/>
  <c r="R1428" i="4"/>
  <c r="S1428" i="4" s="1"/>
  <c r="F1428" i="4"/>
  <c r="R1438" i="4"/>
  <c r="S1438" i="4" s="1"/>
  <c r="G1441" i="4"/>
  <c r="F1449" i="4"/>
  <c r="R1458" i="4"/>
  <c r="S1458" i="4" s="1"/>
  <c r="F1497" i="4"/>
  <c r="F1501" i="4"/>
  <c r="R1505" i="4"/>
  <c r="S1505" i="4" s="1"/>
  <c r="G1505" i="4"/>
  <c r="F1549" i="4"/>
  <c r="F1557" i="4"/>
  <c r="G1569" i="4"/>
  <c r="F1577" i="4"/>
  <c r="F1585" i="4"/>
  <c r="R1595" i="4"/>
  <c r="S1595" i="4" s="1"/>
  <c r="R1598" i="4"/>
  <c r="S1598" i="4" s="1"/>
  <c r="G1621" i="4"/>
  <c r="R1647" i="4"/>
  <c r="S1647" i="4" s="1"/>
  <c r="R1650" i="4"/>
  <c r="S1650" i="4" s="1"/>
  <c r="R1678" i="4"/>
  <c r="S1678" i="4" s="1"/>
  <c r="R1685" i="4"/>
  <c r="S1685" i="4" s="1"/>
  <c r="R1693" i="4"/>
  <c r="S1693" i="4" s="1"/>
  <c r="R1713" i="4"/>
  <c r="S1713" i="4" s="1"/>
  <c r="R1722" i="4"/>
  <c r="S1722" i="4" s="1"/>
  <c r="R1782" i="4"/>
  <c r="S1782" i="4" s="1"/>
  <c r="R1806" i="4"/>
  <c r="S1806" i="4" s="1"/>
  <c r="R1809" i="4"/>
  <c r="S1809" i="4" s="1"/>
  <c r="F1796" i="4"/>
  <c r="F1788" i="4"/>
  <c r="F1748" i="4"/>
  <c r="F1732" i="4"/>
  <c r="F1724" i="4"/>
  <c r="G1683" i="4"/>
  <c r="F1562" i="4"/>
  <c r="F1530" i="4"/>
  <c r="F1524" i="4"/>
  <c r="F1498" i="4"/>
  <c r="F1455" i="4"/>
  <c r="G1410" i="4"/>
  <c r="G1378" i="4"/>
  <c r="R1289" i="4"/>
  <c r="S1289" i="4" s="1"/>
  <c r="F1289" i="4"/>
  <c r="R1300" i="4"/>
  <c r="S1300" i="4" s="1"/>
  <c r="F1300" i="4"/>
  <c r="F1325" i="4"/>
  <c r="F1328" i="4"/>
  <c r="R1342" i="4"/>
  <c r="S1342" i="4" s="1"/>
  <c r="R1352" i="4"/>
  <c r="S1352" i="4" s="1"/>
  <c r="R1359" i="4"/>
  <c r="S1359" i="4" s="1"/>
  <c r="F1361" i="4"/>
  <c r="R1389" i="4"/>
  <c r="S1389" i="4" s="1"/>
  <c r="F1389" i="4"/>
  <c r="R1398" i="4"/>
  <c r="S1398" i="4" s="1"/>
  <c r="R1400" i="4"/>
  <c r="S1400" i="4" s="1"/>
  <c r="F1400" i="4"/>
  <c r="F1411" i="4"/>
  <c r="R1422" i="4"/>
  <c r="S1422" i="4" s="1"/>
  <c r="R1429" i="4"/>
  <c r="S1429" i="4" s="1"/>
  <c r="F1457" i="4"/>
  <c r="F1465" i="4"/>
  <c r="R1475" i="4"/>
  <c r="S1475" i="4" s="1"/>
  <c r="R1502" i="4"/>
  <c r="S1502" i="4" s="1"/>
  <c r="R1520" i="4"/>
  <c r="S1520" i="4" s="1"/>
  <c r="R1528" i="4"/>
  <c r="S1528" i="4" s="1"/>
  <c r="R1532" i="4"/>
  <c r="S1532" i="4" s="1"/>
  <c r="R1536" i="4"/>
  <c r="S1536" i="4" s="1"/>
  <c r="R1554" i="4"/>
  <c r="S1554" i="4" s="1"/>
  <c r="R1574" i="4"/>
  <c r="S1574" i="4" s="1"/>
  <c r="R1582" i="4"/>
  <c r="S1582" i="4" s="1"/>
  <c r="F1593" i="4"/>
  <c r="R1617" i="4"/>
  <c r="S1617" i="4" s="1"/>
  <c r="R1620" i="4"/>
  <c r="S1620" i="4" s="1"/>
  <c r="R1629" i="4"/>
  <c r="S1629" i="4" s="1"/>
  <c r="G1633" i="4"/>
  <c r="R1642" i="4"/>
  <c r="S1642" i="4" s="1"/>
  <c r="R1671" i="4"/>
  <c r="S1671" i="4" s="1"/>
  <c r="R1674" i="4"/>
  <c r="S1674" i="4" s="1"/>
  <c r="R1684" i="4"/>
  <c r="S1684" i="4" s="1"/>
  <c r="R1690" i="4"/>
  <c r="S1690" i="4" s="1"/>
  <c r="R1692" i="4"/>
  <c r="S1692" i="4" s="1"/>
  <c r="R1729" i="4"/>
  <c r="S1729" i="4" s="1"/>
  <c r="R1734" i="4"/>
  <c r="S1734" i="4" s="1"/>
  <c r="R1740" i="4"/>
  <c r="S1740" i="4" s="1"/>
  <c r="R1744" i="4"/>
  <c r="S1744" i="4" s="1"/>
  <c r="R1746" i="4"/>
  <c r="S1746" i="4" s="1"/>
  <c r="R1753" i="4"/>
  <c r="S1753" i="4" s="1"/>
  <c r="R1766" i="4"/>
  <c r="S1766" i="4" s="1"/>
  <c r="R1794" i="4"/>
  <c r="S1794" i="4" s="1"/>
  <c r="R1821" i="4"/>
  <c r="S1821" i="4" s="1"/>
  <c r="R1834" i="4"/>
  <c r="S1834" i="4" s="1"/>
  <c r="G1783" i="4"/>
  <c r="G1715" i="4"/>
  <c r="G1470" i="4"/>
  <c r="G1438" i="4"/>
  <c r="F1426" i="4"/>
  <c r="F1346" i="4"/>
  <c r="F1330" i="4"/>
  <c r="F1314" i="4"/>
  <c r="R1294" i="4"/>
  <c r="S1294" i="4" s="1"/>
  <c r="R1297" i="4"/>
  <c r="S1297" i="4" s="1"/>
  <c r="F1297" i="4"/>
  <c r="R1308" i="4"/>
  <c r="S1308" i="4" s="1"/>
  <c r="F1308" i="4"/>
  <c r="R1322" i="4"/>
  <c r="S1322" i="4" s="1"/>
  <c r="G1351" i="4"/>
  <c r="R1355" i="4"/>
  <c r="S1355" i="4" s="1"/>
  <c r="G1365" i="4"/>
  <c r="G1372" i="4"/>
  <c r="R1373" i="4"/>
  <c r="S1373" i="4" s="1"/>
  <c r="G1381" i="4"/>
  <c r="F1383" i="4"/>
  <c r="G1392" i="4"/>
  <c r="G1395" i="4"/>
  <c r="R1397" i="4"/>
  <c r="S1397" i="4" s="1"/>
  <c r="F1397" i="4"/>
  <c r="R1408" i="4"/>
  <c r="S1408" i="4" s="1"/>
  <c r="F1408" i="4"/>
  <c r="R1416" i="4"/>
  <c r="S1416" i="4" s="1"/>
  <c r="F1416" i="4"/>
  <c r="R1435" i="4"/>
  <c r="S1435" i="4" s="1"/>
  <c r="G1449" i="4"/>
  <c r="R1478" i="4"/>
  <c r="S1478" i="4" s="1"/>
  <c r="R1494" i="4"/>
  <c r="S1494" i="4" s="1"/>
  <c r="G1497" i="4"/>
  <c r="G1501" i="4"/>
  <c r="G1549" i="4"/>
  <c r="G1557" i="4"/>
  <c r="G1577" i="4"/>
  <c r="R1585" i="4"/>
  <c r="S1585" i="4" s="1"/>
  <c r="G1585" i="4"/>
  <c r="F1605" i="4"/>
  <c r="R1627" i="4"/>
  <c r="S1627" i="4" s="1"/>
  <c r="R1635" i="4"/>
  <c r="S1635" i="4" s="1"/>
  <c r="R1646" i="4"/>
  <c r="S1646" i="4" s="1"/>
  <c r="G1661" i="4"/>
  <c r="R1718" i="4"/>
  <c r="S1718" i="4" s="1"/>
  <c r="R1777" i="4"/>
  <c r="S1777" i="4" s="1"/>
  <c r="R1780" i="4"/>
  <c r="S1780" i="4" s="1"/>
  <c r="R1801" i="4"/>
  <c r="S1801" i="4" s="1"/>
  <c r="R1822" i="4"/>
  <c r="S1822" i="4" s="1"/>
  <c r="F1831" i="4"/>
  <c r="F1787" i="4"/>
  <c r="F1759" i="4"/>
  <c r="F1707" i="4"/>
  <c r="F1691" i="4"/>
  <c r="G1650" i="4"/>
  <c r="F1582" i="4"/>
  <c r="F1576" i="4"/>
  <c r="F1534" i="4"/>
  <c r="F1496" i="4"/>
  <c r="F1486" i="4"/>
  <c r="F1464" i="4"/>
  <c r="G1406" i="4"/>
  <c r="G1390" i="4"/>
  <c r="G1289" i="4"/>
  <c r="F1291" i="4"/>
  <c r="G1300" i="4"/>
  <c r="R1302" i="4"/>
  <c r="S1302" i="4" s="1"/>
  <c r="G1303" i="4"/>
  <c r="R1305" i="4"/>
  <c r="S1305" i="4" s="1"/>
  <c r="F1305" i="4"/>
  <c r="R1316" i="4"/>
  <c r="S1316" i="4" s="1"/>
  <c r="F1316" i="4"/>
  <c r="R1380" i="4"/>
  <c r="S1380" i="4" s="1"/>
  <c r="F1380" i="4"/>
  <c r="R1405" i="4"/>
  <c r="S1405" i="4" s="1"/>
  <c r="F1405" i="4"/>
  <c r="R1413" i="4"/>
  <c r="S1413" i="4" s="1"/>
  <c r="F1413" i="4"/>
  <c r="R1425" i="4"/>
  <c r="S1425" i="4" s="1"/>
  <c r="G1425" i="4"/>
  <c r="R1457" i="4"/>
  <c r="S1457" i="4" s="1"/>
  <c r="G1457" i="4"/>
  <c r="R1465" i="4"/>
  <c r="S1465" i="4" s="1"/>
  <c r="G1465" i="4"/>
  <c r="R1477" i="4"/>
  <c r="S1477" i="4" s="1"/>
  <c r="G1477" i="4"/>
  <c r="R1493" i="4"/>
  <c r="S1493" i="4" s="1"/>
  <c r="G1493" i="4"/>
  <c r="I1610" i="4" s="1"/>
  <c r="R1669" i="4"/>
  <c r="S1669" i="4" s="1"/>
  <c r="G1669" i="4"/>
  <c r="G1846" i="4"/>
  <c r="G1842" i="4"/>
  <c r="G1838" i="4"/>
  <c r="G1830" i="4"/>
  <c r="G1826" i="4"/>
  <c r="G1822" i="4"/>
  <c r="G1818" i="4"/>
  <c r="G1814" i="4"/>
  <c r="G1810" i="4"/>
  <c r="G1806" i="4"/>
  <c r="G1802" i="4"/>
  <c r="G1798" i="4"/>
  <c r="G1790" i="4"/>
  <c r="G1786" i="4"/>
  <c r="G1782" i="4"/>
  <c r="G1778" i="4"/>
  <c r="G1774" i="4"/>
  <c r="G1758" i="4"/>
  <c r="G1738" i="4"/>
  <c r="G1698" i="4"/>
  <c r="G1690" i="4"/>
  <c r="G1686" i="4"/>
  <c r="F1659" i="4"/>
  <c r="G1596" i="4"/>
  <c r="G1522" i="4"/>
  <c r="G1484" i="4"/>
  <c r="G1458" i="4"/>
  <c r="F1422" i="4"/>
  <c r="F1342" i="4"/>
  <c r="F1326" i="4"/>
  <c r="F1310" i="4"/>
  <c r="F1294" i="4"/>
  <c r="F1278" i="4"/>
  <c r="F1285" i="4"/>
  <c r="F1288" i="4"/>
  <c r="F1299" i="4"/>
  <c r="R1313" i="4"/>
  <c r="S1313" i="4" s="1"/>
  <c r="F1313" i="4"/>
  <c r="R1324" i="4"/>
  <c r="S1324" i="4" s="1"/>
  <c r="F1324" i="4"/>
  <c r="F1327" i="4"/>
  <c r="R1345" i="4"/>
  <c r="S1345" i="4" s="1"/>
  <c r="F1347" i="4"/>
  <c r="F1356" i="4"/>
  <c r="G1357" i="4"/>
  <c r="F1363" i="4"/>
  <c r="F1377" i="4"/>
  <c r="R1383" i="4"/>
  <c r="S1383" i="4" s="1"/>
  <c r="G1383" i="4"/>
  <c r="R1388" i="4"/>
  <c r="S1388" i="4" s="1"/>
  <c r="F1388" i="4"/>
  <c r="F1399" i="4"/>
  <c r="F1421" i="4"/>
  <c r="F1424" i="4"/>
  <c r="R1433" i="4"/>
  <c r="S1433" i="4" s="1"/>
  <c r="G1433" i="4"/>
  <c r="F1445" i="4"/>
  <c r="F1453" i="4"/>
  <c r="R1490" i="4"/>
  <c r="S1490" i="4" s="1"/>
  <c r="R1497" i="4"/>
  <c r="S1497" i="4" s="1"/>
  <c r="F1509" i="4"/>
  <c r="R1526" i="4"/>
  <c r="S1526" i="4" s="1"/>
  <c r="R1538" i="4"/>
  <c r="S1538" i="4" s="1"/>
  <c r="R1542" i="4"/>
  <c r="S1542" i="4" s="1"/>
  <c r="F1553" i="4"/>
  <c r="R1557" i="4"/>
  <c r="S1557" i="4" s="1"/>
  <c r="F1581" i="4"/>
  <c r="F1589" i="4"/>
  <c r="G1605" i="4"/>
  <c r="G1625" i="4"/>
  <c r="G1641" i="4"/>
  <c r="F1846" i="4"/>
  <c r="F1842" i="4"/>
  <c r="F1830" i="4"/>
  <c r="F1818" i="4"/>
  <c r="F1814" i="4"/>
  <c r="F1798" i="4"/>
  <c r="F1766" i="4"/>
  <c r="F1758" i="4"/>
  <c r="F1754" i="4"/>
  <c r="F1746" i="4"/>
  <c r="F1742" i="4"/>
  <c r="F1738" i="4"/>
  <c r="F1734" i="4"/>
  <c r="F1730" i="4"/>
  <c r="F1722" i="4"/>
  <c r="F1718" i="4"/>
  <c r="F1710" i="4"/>
  <c r="F1702" i="4"/>
  <c r="G1676" i="4"/>
  <c r="F1617" i="4"/>
  <c r="F1612" i="4"/>
  <c r="F1570" i="4"/>
  <c r="F1564" i="4"/>
  <c r="H1649" i="4" s="1"/>
  <c r="F1554" i="4"/>
  <c r="F1548" i="4"/>
  <c r="F1500" i="4"/>
  <c r="G1418" i="4"/>
  <c r="G1386" i="4"/>
  <c r="R1318" i="4"/>
  <c r="S1318" i="4" s="1"/>
  <c r="G1319" i="4"/>
  <c r="R1321" i="4"/>
  <c r="S1321" i="4" s="1"/>
  <c r="F1321" i="4"/>
  <c r="R1332" i="4"/>
  <c r="S1332" i="4" s="1"/>
  <c r="F1332" i="4"/>
  <c r="R1361" i="4"/>
  <c r="S1361" i="4" s="1"/>
  <c r="G1367" i="4"/>
  <c r="R1368" i="4"/>
  <c r="S1368" i="4" s="1"/>
  <c r="R1375" i="4"/>
  <c r="S1375" i="4" s="1"/>
  <c r="R1391" i="4"/>
  <c r="S1391" i="4" s="1"/>
  <c r="G1391" i="4"/>
  <c r="R1394" i="4"/>
  <c r="S1394" i="4" s="1"/>
  <c r="R1396" i="4"/>
  <c r="S1396" i="4" s="1"/>
  <c r="F1396" i="4"/>
  <c r="G1413" i="4"/>
  <c r="R1442" i="4"/>
  <c r="S1442" i="4" s="1"/>
  <c r="R1448" i="4"/>
  <c r="S1448" i="4" s="1"/>
  <c r="R1473" i="4"/>
  <c r="S1473" i="4" s="1"/>
  <c r="R1489" i="4"/>
  <c r="S1489" i="4" s="1"/>
  <c r="G1489" i="4"/>
  <c r="R1510" i="4"/>
  <c r="S1510" i="4" s="1"/>
  <c r="R1517" i="4"/>
  <c r="S1517" i="4" s="1"/>
  <c r="G1517" i="4"/>
  <c r="R1521" i="4"/>
  <c r="S1521" i="4" s="1"/>
  <c r="G1521" i="4"/>
  <c r="R1525" i="4"/>
  <c r="S1525" i="4" s="1"/>
  <c r="G1525" i="4"/>
  <c r="R1529" i="4"/>
  <c r="S1529" i="4" s="1"/>
  <c r="G1529" i="4"/>
  <c r="R1533" i="4"/>
  <c r="S1533" i="4" s="1"/>
  <c r="G1533" i="4"/>
  <c r="R1537" i="4"/>
  <c r="S1537" i="4" s="1"/>
  <c r="G1537" i="4"/>
  <c r="R1541" i="4"/>
  <c r="S1541" i="4" s="1"/>
  <c r="G1541" i="4"/>
  <c r="R1545" i="4"/>
  <c r="S1545" i="4" s="1"/>
  <c r="G1545" i="4"/>
  <c r="R1565" i="4"/>
  <c r="S1565" i="4" s="1"/>
  <c r="R1572" i="4"/>
  <c r="S1572" i="4" s="1"/>
  <c r="R1586" i="4"/>
  <c r="S1586" i="4" s="1"/>
  <c r="R1593" i="4"/>
  <c r="S1593" i="4" s="1"/>
  <c r="R1601" i="4"/>
  <c r="S1601" i="4" s="1"/>
  <c r="F1601" i="4"/>
  <c r="R1622" i="4"/>
  <c r="S1622" i="4" s="1"/>
  <c r="R1673" i="4"/>
  <c r="S1673" i="4" s="1"/>
  <c r="R1675" i="4"/>
  <c r="S1675" i="4" s="1"/>
  <c r="R1682" i="4"/>
  <c r="S1682" i="4" s="1"/>
  <c r="R1712" i="4"/>
  <c r="S1712" i="4" s="1"/>
  <c r="R1726" i="4"/>
  <c r="S1726" i="4" s="1"/>
  <c r="R1750" i="4"/>
  <c r="S1750" i="4" s="1"/>
  <c r="R1756" i="4"/>
  <c r="S1756" i="4" s="1"/>
  <c r="R1762" i="4"/>
  <c r="S1762" i="4" s="1"/>
  <c r="R1770" i="4"/>
  <c r="S1770" i="4" s="1"/>
  <c r="R1776" i="4"/>
  <c r="S1776" i="4" s="1"/>
  <c r="R1797" i="4"/>
  <c r="S1797" i="4" s="1"/>
  <c r="R1800" i="4"/>
  <c r="S1800" i="4" s="1"/>
  <c r="G1841" i="4"/>
  <c r="G1837" i="4"/>
  <c r="G1833" i="4"/>
  <c r="G1825" i="4"/>
  <c r="G1817" i="4"/>
  <c r="G1805" i="4"/>
  <c r="G1721" i="4"/>
  <c r="G1709" i="4"/>
  <c r="G1693" i="4"/>
  <c r="F1635" i="4"/>
  <c r="G1462" i="4"/>
  <c r="G1446" i="4"/>
  <c r="G1440" i="4"/>
  <c r="F1338" i="4"/>
  <c r="F1322" i="4"/>
  <c r="F1306" i="4"/>
  <c r="F1290" i="4"/>
  <c r="G1288" i="4"/>
  <c r="G1299" i="4"/>
  <c r="F1301" i="4"/>
  <c r="F1304" i="4"/>
  <c r="G1313" i="4"/>
  <c r="G1324" i="4"/>
  <c r="G1327" i="4"/>
  <c r="R1329" i="4"/>
  <c r="S1329" i="4" s="1"/>
  <c r="F1329" i="4"/>
  <c r="G1347" i="4"/>
  <c r="G1356" i="4"/>
  <c r="R1357" i="4"/>
  <c r="S1357" i="4" s="1"/>
  <c r="G1363" i="4"/>
  <c r="R1364" i="4"/>
  <c r="S1364" i="4" s="1"/>
  <c r="R1371" i="4"/>
  <c r="S1371" i="4" s="1"/>
  <c r="G1377" i="4"/>
  <c r="G1388" i="4"/>
  <c r="R1399" i="4"/>
  <c r="S1399" i="4" s="1"/>
  <c r="G1399" i="4"/>
  <c r="R1402" i="4"/>
  <c r="S1402" i="4" s="1"/>
  <c r="R1404" i="4"/>
  <c r="S1404" i="4" s="1"/>
  <c r="F1404" i="4"/>
  <c r="R1412" i="4"/>
  <c r="S1412" i="4" s="1"/>
  <c r="F1412" i="4"/>
  <c r="R1420" i="4"/>
  <c r="S1420" i="4" s="1"/>
  <c r="F1420" i="4"/>
  <c r="G1421" i="4"/>
  <c r="G1424" i="4"/>
  <c r="R1445" i="4"/>
  <c r="S1445" i="4" s="1"/>
  <c r="G1445" i="4"/>
  <c r="G1453" i="4"/>
  <c r="R1509" i="4"/>
  <c r="S1509" i="4" s="1"/>
  <c r="G1509" i="4"/>
  <c r="I1615" i="4" s="1"/>
  <c r="R1553" i="4"/>
  <c r="S1553" i="4" s="1"/>
  <c r="G1553" i="4"/>
  <c r="R1573" i="4"/>
  <c r="S1573" i="4" s="1"/>
  <c r="R1581" i="4"/>
  <c r="S1581" i="4" s="1"/>
  <c r="G1581" i="4"/>
  <c r="I1676" i="4" s="1"/>
  <c r="G1589" i="4"/>
  <c r="R1609" i="4"/>
  <c r="S1609" i="4" s="1"/>
  <c r="F1609" i="4"/>
  <c r="R1625" i="4"/>
  <c r="S1625" i="4" s="1"/>
  <c r="G1685" i="4"/>
  <c r="R1736" i="4"/>
  <c r="S1736" i="4" s="1"/>
  <c r="F1833" i="4"/>
  <c r="F1821" i="4"/>
  <c r="F1817" i="4"/>
  <c r="F1797" i="4"/>
  <c r="F1793" i="4"/>
  <c r="F1777" i="4"/>
  <c r="F1773" i="4"/>
  <c r="F1769" i="4"/>
  <c r="F1713" i="4"/>
  <c r="F1705" i="4"/>
  <c r="G1684" i="4"/>
  <c r="G1652" i="4"/>
  <c r="I1765" i="4" s="1"/>
  <c r="J1765" i="4" s="1"/>
  <c r="K1765" i="4" s="1"/>
  <c r="F1590" i="4"/>
  <c r="F1584" i="4"/>
  <c r="F1574" i="4"/>
  <c r="F1558" i="4"/>
  <c r="F1467" i="4"/>
  <c r="G1398" i="4"/>
  <c r="R219" i="4"/>
  <c r="S219" i="4" s="1"/>
  <c r="R291" i="4"/>
  <c r="S291" i="4" s="1"/>
  <c r="R15" i="4"/>
  <c r="S15" i="4" s="1"/>
  <c r="R23" i="4"/>
  <c r="S23" i="4" s="1"/>
  <c r="R31" i="4"/>
  <c r="S31" i="4" s="1"/>
  <c r="R39" i="4"/>
  <c r="S39" i="4" s="1"/>
  <c r="R47" i="4"/>
  <c r="S47" i="4" s="1"/>
  <c r="R55" i="4"/>
  <c r="S55" i="4" s="1"/>
  <c r="R63" i="4"/>
  <c r="S63" i="4" s="1"/>
  <c r="R71" i="4"/>
  <c r="S71" i="4" s="1"/>
  <c r="R79" i="4"/>
  <c r="S79" i="4" s="1"/>
  <c r="R87" i="4"/>
  <c r="S87" i="4" s="1"/>
  <c r="R95" i="4"/>
  <c r="S95" i="4" s="1"/>
  <c r="R103" i="4"/>
  <c r="S103" i="4" s="1"/>
  <c r="R111" i="4"/>
  <c r="S111" i="4" s="1"/>
  <c r="R119" i="4"/>
  <c r="S119" i="4" s="1"/>
  <c r="R127" i="4"/>
  <c r="S127" i="4" s="1"/>
  <c r="R135" i="4"/>
  <c r="S135" i="4" s="1"/>
  <c r="R143" i="4"/>
  <c r="S143" i="4" s="1"/>
  <c r="R151" i="4"/>
  <c r="S151" i="4" s="1"/>
  <c r="R205" i="4"/>
  <c r="S205" i="4" s="1"/>
  <c r="R209" i="4"/>
  <c r="S209" i="4" s="1"/>
  <c r="R215" i="4"/>
  <c r="S215" i="4" s="1"/>
  <c r="R241" i="4"/>
  <c r="S241" i="4" s="1"/>
  <c r="R251" i="4"/>
  <c r="S251" i="4" s="1"/>
  <c r="R257" i="4"/>
  <c r="S257" i="4" s="1"/>
  <c r="R265" i="4"/>
  <c r="S265" i="4" s="1"/>
  <c r="R281" i="4"/>
  <c r="S281" i="4" s="1"/>
  <c r="R283" i="4"/>
  <c r="S283" i="4" s="1"/>
  <c r="R492" i="4"/>
  <c r="S492" i="4" s="1"/>
  <c r="R497" i="4"/>
  <c r="S497" i="4" s="1"/>
  <c r="R189" i="4"/>
  <c r="S189" i="4" s="1"/>
  <c r="R203" i="4"/>
  <c r="S203" i="4" s="1"/>
  <c r="R229" i="4"/>
  <c r="S229" i="4" s="1"/>
  <c r="R235" i="4"/>
  <c r="S235" i="4" s="1"/>
  <c r="R259" i="4"/>
  <c r="S259" i="4" s="1"/>
  <c r="R267" i="4"/>
  <c r="S267" i="4" s="1"/>
  <c r="R273" i="4"/>
  <c r="S273" i="4" s="1"/>
  <c r="R275" i="4"/>
  <c r="S275" i="4" s="1"/>
  <c r="R227" i="4"/>
  <c r="S227" i="4" s="1"/>
  <c r="I207" i="4"/>
  <c r="J207" i="4" s="1"/>
  <c r="K207" i="4" s="1"/>
  <c r="I206" i="4"/>
  <c r="I234" i="4"/>
  <c r="R129" i="4"/>
  <c r="S129" i="4" s="1"/>
  <c r="R185" i="4"/>
  <c r="S185" i="4" s="1"/>
  <c r="R243" i="4"/>
  <c r="S243" i="4" s="1"/>
  <c r="R329" i="4"/>
  <c r="S329" i="4" s="1"/>
  <c r="R331" i="4"/>
  <c r="S331" i="4" s="1"/>
  <c r="R337" i="4"/>
  <c r="S337" i="4" s="1"/>
  <c r="R339" i="4"/>
  <c r="S339" i="4" s="1"/>
  <c r="R345" i="4"/>
  <c r="S345" i="4" s="1"/>
  <c r="R347" i="4"/>
  <c r="S347" i="4" s="1"/>
  <c r="R355" i="4"/>
  <c r="S355" i="4" s="1"/>
  <c r="R378" i="4"/>
  <c r="S378" i="4" s="1"/>
  <c r="H129" i="4"/>
  <c r="H189" i="4"/>
  <c r="H234" i="4"/>
  <c r="R165" i="4"/>
  <c r="S165" i="4" s="1"/>
  <c r="I289" i="4"/>
  <c r="J289" i="4" s="1"/>
  <c r="K289" i="4" s="1"/>
  <c r="R190" i="4"/>
  <c r="S190" i="4" s="1"/>
  <c r="R199" i="4"/>
  <c r="S199" i="4" s="1"/>
  <c r="R217" i="4"/>
  <c r="S217" i="4" s="1"/>
  <c r="R223" i="4"/>
  <c r="S223" i="4" s="1"/>
  <c r="R237" i="4"/>
  <c r="S237" i="4" s="1"/>
  <c r="R245" i="4"/>
  <c r="S245" i="4" s="1"/>
  <c r="R321" i="4"/>
  <c r="S321" i="4" s="1"/>
  <c r="R323" i="4"/>
  <c r="S323" i="4" s="1"/>
  <c r="R385" i="4"/>
  <c r="S385" i="4" s="1"/>
  <c r="R393" i="4"/>
  <c r="S393" i="4" s="1"/>
  <c r="R182" i="4"/>
  <c r="S182" i="4" s="1"/>
  <c r="R192" i="4"/>
  <c r="S192" i="4" s="1"/>
  <c r="R211" i="4"/>
  <c r="S211" i="4" s="1"/>
  <c r="R315" i="4"/>
  <c r="S315" i="4" s="1"/>
  <c r="R458" i="4"/>
  <c r="S458" i="4" s="1"/>
  <c r="I198" i="4"/>
  <c r="R166" i="4"/>
  <c r="S166" i="4" s="1"/>
  <c r="R225" i="4"/>
  <c r="S225" i="4" s="1"/>
  <c r="R305" i="4"/>
  <c r="S305" i="4" s="1"/>
  <c r="R307" i="4"/>
  <c r="S307" i="4" s="1"/>
  <c r="R444" i="4"/>
  <c r="S444" i="4" s="1"/>
  <c r="R160" i="4"/>
  <c r="S160" i="4" s="1"/>
  <c r="R174" i="4"/>
  <c r="S174" i="4" s="1"/>
  <c r="R195" i="4"/>
  <c r="S195" i="4" s="1"/>
  <c r="R299" i="4"/>
  <c r="S299" i="4" s="1"/>
  <c r="R452" i="4"/>
  <c r="S452" i="4" s="1"/>
  <c r="R198" i="4"/>
  <c r="S198" i="4" s="1"/>
  <c r="R206" i="4"/>
  <c r="S206" i="4" s="1"/>
  <c r="R214" i="4"/>
  <c r="S214" i="4" s="1"/>
  <c r="R222" i="4"/>
  <c r="S222" i="4" s="1"/>
  <c r="R230" i="4"/>
  <c r="S230" i="4" s="1"/>
  <c r="R238" i="4"/>
  <c r="S238" i="4" s="1"/>
  <c r="R246" i="4"/>
  <c r="S246" i="4" s="1"/>
  <c r="R254" i="4"/>
  <c r="S254" i="4" s="1"/>
  <c r="R262" i="4"/>
  <c r="S262" i="4" s="1"/>
  <c r="R270" i="4"/>
  <c r="S270" i="4" s="1"/>
  <c r="R278" i="4"/>
  <c r="S278" i="4" s="1"/>
  <c r="R286" i="4"/>
  <c r="S286" i="4" s="1"/>
  <c r="R294" i="4"/>
  <c r="S294" i="4" s="1"/>
  <c r="R302" i="4"/>
  <c r="S302" i="4" s="1"/>
  <c r="R310" i="4"/>
  <c r="S310" i="4" s="1"/>
  <c r="R318" i="4"/>
  <c r="S318" i="4" s="1"/>
  <c r="R326" i="4"/>
  <c r="S326" i="4" s="1"/>
  <c r="R334" i="4"/>
  <c r="S334" i="4" s="1"/>
  <c r="R342" i="4"/>
  <c r="S342" i="4" s="1"/>
  <c r="R350" i="4"/>
  <c r="S350" i="4" s="1"/>
  <c r="R358" i="4"/>
  <c r="S358" i="4" s="1"/>
  <c r="R366" i="4"/>
  <c r="S366" i="4" s="1"/>
  <c r="R372" i="4"/>
  <c r="S372" i="4" s="1"/>
  <c r="R386" i="4"/>
  <c r="S386" i="4" s="1"/>
  <c r="R394" i="4"/>
  <c r="S394" i="4" s="1"/>
  <c r="R401" i="4"/>
  <c r="S401" i="4" s="1"/>
  <c r="R431" i="4"/>
  <c r="S431" i="4" s="1"/>
  <c r="R460" i="4"/>
  <c r="S460" i="4" s="1"/>
  <c r="R465" i="4"/>
  <c r="S465" i="4" s="1"/>
  <c r="R498" i="4"/>
  <c r="S498" i="4" s="1"/>
  <c r="R514" i="4"/>
  <c r="S514" i="4" s="1"/>
  <c r="R524" i="4"/>
  <c r="S524" i="4" s="1"/>
  <c r="R546" i="4"/>
  <c r="S546" i="4" s="1"/>
  <c r="R556" i="4"/>
  <c r="S556" i="4" s="1"/>
  <c r="R578" i="4"/>
  <c r="S578" i="4" s="1"/>
  <c r="R380" i="4"/>
  <c r="S380" i="4" s="1"/>
  <c r="R388" i="4"/>
  <c r="S388" i="4" s="1"/>
  <c r="R396" i="4"/>
  <c r="S396" i="4" s="1"/>
  <c r="R402" i="4"/>
  <c r="S402" i="4" s="1"/>
  <c r="R409" i="4"/>
  <c r="S409" i="4" s="1"/>
  <c r="R466" i="4"/>
  <c r="S466" i="4" s="1"/>
  <c r="R473" i="4"/>
  <c r="S473" i="4" s="1"/>
  <c r="R500" i="4"/>
  <c r="S500" i="4" s="1"/>
  <c r="R505" i="4"/>
  <c r="S505" i="4" s="1"/>
  <c r="R367" i="4"/>
  <c r="S367" i="4" s="1"/>
  <c r="R404" i="4"/>
  <c r="S404" i="4" s="1"/>
  <c r="R410" i="4"/>
  <c r="S410" i="4" s="1"/>
  <c r="R417" i="4"/>
  <c r="S417" i="4" s="1"/>
  <c r="R455" i="4"/>
  <c r="S455" i="4" s="1"/>
  <c r="R468" i="4"/>
  <c r="S468" i="4" s="1"/>
  <c r="R474" i="4"/>
  <c r="S474" i="4" s="1"/>
  <c r="R506" i="4"/>
  <c r="S506" i="4" s="1"/>
  <c r="R522" i="4"/>
  <c r="S522" i="4" s="1"/>
  <c r="R532" i="4"/>
  <c r="S532" i="4" s="1"/>
  <c r="R554" i="4"/>
  <c r="S554" i="4" s="1"/>
  <c r="R564" i="4"/>
  <c r="S564" i="4" s="1"/>
  <c r="R364" i="4"/>
  <c r="S364" i="4" s="1"/>
  <c r="R375" i="4"/>
  <c r="S375" i="4" s="1"/>
  <c r="R412" i="4"/>
  <c r="S412" i="4" s="1"/>
  <c r="R418" i="4"/>
  <c r="S418" i="4" s="1"/>
  <c r="R425" i="4"/>
  <c r="S425" i="4" s="1"/>
  <c r="R476" i="4"/>
  <c r="S476" i="4" s="1"/>
  <c r="R481" i="4"/>
  <c r="S481" i="4" s="1"/>
  <c r="R495" i="4"/>
  <c r="S495" i="4" s="1"/>
  <c r="R508" i="4"/>
  <c r="S508" i="4" s="1"/>
  <c r="H459" i="4"/>
  <c r="R420" i="4"/>
  <c r="S420" i="4" s="1"/>
  <c r="R426" i="4"/>
  <c r="S426" i="4" s="1"/>
  <c r="R433" i="4"/>
  <c r="S433" i="4" s="1"/>
  <c r="R482" i="4"/>
  <c r="S482" i="4" s="1"/>
  <c r="R530" i="4"/>
  <c r="S530" i="4" s="1"/>
  <c r="R540" i="4"/>
  <c r="S540" i="4" s="1"/>
  <c r="R562" i="4"/>
  <c r="S562" i="4" s="1"/>
  <c r="R572" i="4"/>
  <c r="S572" i="4" s="1"/>
  <c r="I378" i="4"/>
  <c r="J378" i="4" s="1"/>
  <c r="K378" i="4" s="1"/>
  <c r="I453" i="4"/>
  <c r="J453" i="4" s="1"/>
  <c r="K453" i="4" s="1"/>
  <c r="R369" i="4"/>
  <c r="S369" i="4" s="1"/>
  <c r="R407" i="4"/>
  <c r="S407" i="4" s="1"/>
  <c r="R428" i="4"/>
  <c r="S428" i="4" s="1"/>
  <c r="R434" i="4"/>
  <c r="S434" i="4" s="1"/>
  <c r="R441" i="4"/>
  <c r="S441" i="4" s="1"/>
  <c r="R449" i="4"/>
  <c r="S449" i="4" s="1"/>
  <c r="R471" i="4"/>
  <c r="S471" i="4" s="1"/>
  <c r="R484" i="4"/>
  <c r="S484" i="4" s="1"/>
  <c r="R489" i="4"/>
  <c r="S489" i="4" s="1"/>
  <c r="R503" i="4"/>
  <c r="S503" i="4" s="1"/>
  <c r="R672" i="4"/>
  <c r="S672" i="4" s="1"/>
  <c r="R370" i="4"/>
  <c r="S370" i="4" s="1"/>
  <c r="I487" i="4"/>
  <c r="J487" i="4" s="1"/>
  <c r="K487" i="4" s="1"/>
  <c r="R377" i="4"/>
  <c r="S377" i="4" s="1"/>
  <c r="R436" i="4"/>
  <c r="S436" i="4" s="1"/>
  <c r="R442" i="4"/>
  <c r="S442" i="4" s="1"/>
  <c r="R450" i="4"/>
  <c r="S450" i="4" s="1"/>
  <c r="R457" i="4"/>
  <c r="S457" i="4" s="1"/>
  <c r="R490" i="4"/>
  <c r="S490" i="4" s="1"/>
  <c r="R516" i="4"/>
  <c r="S516" i="4" s="1"/>
  <c r="R538" i="4"/>
  <c r="S538" i="4" s="1"/>
  <c r="H638" i="4"/>
  <c r="R548" i="4"/>
  <c r="S548" i="4" s="1"/>
  <c r="R570" i="4"/>
  <c r="S570" i="4" s="1"/>
  <c r="R584" i="4"/>
  <c r="S584" i="4" s="1"/>
  <c r="R592" i="4"/>
  <c r="S592" i="4" s="1"/>
  <c r="R662" i="4"/>
  <c r="S662" i="4" s="1"/>
  <c r="R664" i="4"/>
  <c r="S664" i="4" s="1"/>
  <c r="R656" i="4"/>
  <c r="S656" i="4" s="1"/>
  <c r="R580" i="4"/>
  <c r="S580" i="4" s="1"/>
  <c r="R581" i="4"/>
  <c r="S581" i="4" s="1"/>
  <c r="R590" i="4"/>
  <c r="S590" i="4" s="1"/>
  <c r="R600" i="4"/>
  <c r="S600" i="4" s="1"/>
  <c r="R608" i="4"/>
  <c r="S608" i="4" s="1"/>
  <c r="R616" i="4"/>
  <c r="S616" i="4" s="1"/>
  <c r="R624" i="4"/>
  <c r="S624" i="4" s="1"/>
  <c r="R632" i="4"/>
  <c r="S632" i="4" s="1"/>
  <c r="R640" i="4"/>
  <c r="S640" i="4" s="1"/>
  <c r="R648" i="4"/>
  <c r="S648" i="4" s="1"/>
  <c r="R680" i="4"/>
  <c r="S680" i="4" s="1"/>
  <c r="H794" i="4"/>
  <c r="R606" i="4"/>
  <c r="S606" i="4" s="1"/>
  <c r="R614" i="4"/>
  <c r="S614" i="4" s="1"/>
  <c r="R622" i="4"/>
  <c r="S622" i="4" s="1"/>
  <c r="R630" i="4"/>
  <c r="S630" i="4" s="1"/>
  <c r="R638" i="4"/>
  <c r="S638" i="4" s="1"/>
  <c r="H699" i="4"/>
  <c r="R595" i="4"/>
  <c r="S595" i="4" s="1"/>
  <c r="R603" i="4"/>
  <c r="S603" i="4" s="1"/>
  <c r="R611" i="4"/>
  <c r="S611" i="4" s="1"/>
  <c r="R619" i="4"/>
  <c r="S619" i="4" s="1"/>
  <c r="R627" i="4"/>
  <c r="S627" i="4" s="1"/>
  <c r="R635" i="4"/>
  <c r="S635" i="4" s="1"/>
  <c r="R643" i="4"/>
  <c r="S643" i="4" s="1"/>
  <c r="R651" i="4"/>
  <c r="S651" i="4" s="1"/>
  <c r="R659" i="4"/>
  <c r="S659" i="4" s="1"/>
  <c r="I775" i="4"/>
  <c r="R667" i="4"/>
  <c r="S667" i="4" s="1"/>
  <c r="R675" i="4"/>
  <c r="S675" i="4" s="1"/>
  <c r="R682" i="4"/>
  <c r="S682" i="4" s="1"/>
  <c r="I805" i="4"/>
  <c r="J805" i="4" s="1"/>
  <c r="K805" i="4" s="1"/>
  <c r="H786" i="4"/>
  <c r="H728" i="4"/>
  <c r="R704" i="4"/>
  <c r="S704" i="4" s="1"/>
  <c r="R708" i="4"/>
  <c r="S708" i="4" s="1"/>
  <c r="R712" i="4"/>
  <c r="S712" i="4" s="1"/>
  <c r="R716" i="4"/>
  <c r="S716" i="4" s="1"/>
  <c r="R720" i="4"/>
  <c r="S720" i="4" s="1"/>
  <c r="R724" i="4"/>
  <c r="S724" i="4" s="1"/>
  <c r="R728" i="4"/>
  <c r="S728" i="4" s="1"/>
  <c r="R732" i="4"/>
  <c r="S732" i="4" s="1"/>
  <c r="R736" i="4"/>
  <c r="S736" i="4" s="1"/>
  <c r="R740" i="4"/>
  <c r="S740" i="4" s="1"/>
  <c r="R744" i="4"/>
  <c r="S744" i="4" s="1"/>
  <c r="R748" i="4"/>
  <c r="S748" i="4" s="1"/>
  <c r="R752" i="4"/>
  <c r="S752" i="4" s="1"/>
  <c r="R756" i="4"/>
  <c r="S756" i="4" s="1"/>
  <c r="R760" i="4"/>
  <c r="S760" i="4" s="1"/>
  <c r="R764" i="4"/>
  <c r="S764" i="4" s="1"/>
  <c r="R768" i="4"/>
  <c r="S768" i="4" s="1"/>
  <c r="R772" i="4"/>
  <c r="S772" i="4" s="1"/>
  <c r="R776" i="4"/>
  <c r="S776" i="4" s="1"/>
  <c r="R780" i="4"/>
  <c r="S780" i="4" s="1"/>
  <c r="R784" i="4"/>
  <c r="S784" i="4" s="1"/>
  <c r="R788" i="4"/>
  <c r="S788" i="4" s="1"/>
  <c r="R792" i="4"/>
  <c r="S792" i="4" s="1"/>
  <c r="R796" i="4"/>
  <c r="S796" i="4" s="1"/>
  <c r="R800" i="4"/>
  <c r="S800" i="4" s="1"/>
  <c r="R804" i="4"/>
  <c r="S804" i="4" s="1"/>
  <c r="R808" i="4"/>
  <c r="S808" i="4" s="1"/>
  <c r="R812" i="4"/>
  <c r="S812" i="4" s="1"/>
  <c r="R816" i="4"/>
  <c r="S816" i="4" s="1"/>
  <c r="R820" i="4"/>
  <c r="S820" i="4" s="1"/>
  <c r="R824" i="4"/>
  <c r="S824" i="4" s="1"/>
  <c r="R828" i="4"/>
  <c r="S828" i="4" s="1"/>
  <c r="I923" i="4"/>
  <c r="J923" i="4" s="1"/>
  <c r="K923" i="4" s="1"/>
  <c r="R832" i="4"/>
  <c r="S832" i="4" s="1"/>
  <c r="R836" i="4"/>
  <c r="S836" i="4" s="1"/>
  <c r="R840" i="4"/>
  <c r="S840" i="4" s="1"/>
  <c r="R844" i="4"/>
  <c r="S844" i="4" s="1"/>
  <c r="R848" i="4"/>
  <c r="S848" i="4" s="1"/>
  <c r="R852" i="4"/>
  <c r="S852" i="4" s="1"/>
  <c r="R856" i="4"/>
  <c r="S856" i="4" s="1"/>
  <c r="R860" i="4"/>
  <c r="S860" i="4" s="1"/>
  <c r="R864" i="4"/>
  <c r="S864" i="4" s="1"/>
  <c r="R868" i="4"/>
  <c r="S868" i="4" s="1"/>
  <c r="R872" i="4"/>
  <c r="S872" i="4" s="1"/>
  <c r="R876" i="4"/>
  <c r="S876" i="4" s="1"/>
  <c r="R880" i="4"/>
  <c r="S880" i="4" s="1"/>
  <c r="R884" i="4"/>
  <c r="S884" i="4" s="1"/>
  <c r="R888" i="4"/>
  <c r="S888" i="4" s="1"/>
  <c r="R892" i="4"/>
  <c r="S892" i="4" s="1"/>
  <c r="R896" i="4"/>
  <c r="S896" i="4" s="1"/>
  <c r="I1011" i="4"/>
  <c r="J1011" i="4" s="1"/>
  <c r="K1011" i="4" s="1"/>
  <c r="R904" i="4"/>
  <c r="S904" i="4" s="1"/>
  <c r="R912" i="4"/>
  <c r="S912" i="4" s="1"/>
  <c r="R920" i="4"/>
  <c r="S920" i="4" s="1"/>
  <c r="R928" i="4"/>
  <c r="S928" i="4" s="1"/>
  <c r="R936" i="4"/>
  <c r="S936" i="4" s="1"/>
  <c r="R937" i="4"/>
  <c r="S937" i="4" s="1"/>
  <c r="R685" i="4"/>
  <c r="S685" i="4" s="1"/>
  <c r="R693" i="4"/>
  <c r="S693" i="4" s="1"/>
  <c r="R923" i="4"/>
  <c r="S923" i="4" s="1"/>
  <c r="R931" i="4"/>
  <c r="S931" i="4" s="1"/>
  <c r="I977" i="4"/>
  <c r="J977" i="4" s="1"/>
  <c r="K977" i="4" s="1"/>
  <c r="R901" i="4"/>
  <c r="S901" i="4" s="1"/>
  <c r="R909" i="4"/>
  <c r="S909" i="4" s="1"/>
  <c r="R917" i="4"/>
  <c r="S917" i="4" s="1"/>
  <c r="R925" i="4"/>
  <c r="S925" i="4" s="1"/>
  <c r="I1050" i="4"/>
  <c r="R906" i="4"/>
  <c r="S906" i="4" s="1"/>
  <c r="R914" i="4"/>
  <c r="S914" i="4" s="1"/>
  <c r="R922" i="4"/>
  <c r="S922" i="4" s="1"/>
  <c r="R930" i="4"/>
  <c r="S930" i="4" s="1"/>
  <c r="R940" i="4"/>
  <c r="S940" i="4" s="1"/>
  <c r="H982" i="4"/>
  <c r="R944" i="4"/>
  <c r="S944" i="4" s="1"/>
  <c r="R948" i="4"/>
  <c r="S948" i="4" s="1"/>
  <c r="R952" i="4"/>
  <c r="S952" i="4" s="1"/>
  <c r="R956" i="4"/>
  <c r="S956" i="4" s="1"/>
  <c r="R960" i="4"/>
  <c r="S960" i="4" s="1"/>
  <c r="R964" i="4"/>
  <c r="S964" i="4" s="1"/>
  <c r="R968" i="4"/>
  <c r="S968" i="4" s="1"/>
  <c r="R972" i="4"/>
  <c r="S972" i="4" s="1"/>
  <c r="R976" i="4"/>
  <c r="S976" i="4" s="1"/>
  <c r="R980" i="4"/>
  <c r="S980" i="4" s="1"/>
  <c r="R984" i="4"/>
  <c r="S984" i="4" s="1"/>
  <c r="R988" i="4"/>
  <c r="S988" i="4" s="1"/>
  <c r="R992" i="4"/>
  <c r="S992" i="4" s="1"/>
  <c r="R996" i="4"/>
  <c r="S996" i="4" s="1"/>
  <c r="R1000" i="4"/>
  <c r="S1000" i="4" s="1"/>
  <c r="R1004" i="4"/>
  <c r="S1004" i="4" s="1"/>
  <c r="R1008" i="4"/>
  <c r="S1008" i="4" s="1"/>
  <c r="I1125" i="4"/>
  <c r="J1125" i="4" s="1"/>
  <c r="K1125" i="4" s="1"/>
  <c r="R1012" i="4"/>
  <c r="S1012" i="4" s="1"/>
  <c r="R1016" i="4"/>
  <c r="S1016" i="4" s="1"/>
  <c r="R1020" i="4"/>
  <c r="S1020" i="4" s="1"/>
  <c r="R1024" i="4"/>
  <c r="S1024" i="4" s="1"/>
  <c r="R1028" i="4"/>
  <c r="S1028" i="4" s="1"/>
  <c r="R1032" i="4"/>
  <c r="S1032" i="4" s="1"/>
  <c r="R1036" i="4"/>
  <c r="S1036" i="4" s="1"/>
  <c r="R1040" i="4"/>
  <c r="S1040" i="4" s="1"/>
  <c r="R1046" i="4"/>
  <c r="S1046" i="4" s="1"/>
  <c r="R1079" i="4"/>
  <c r="S1079" i="4" s="1"/>
  <c r="R1081" i="4"/>
  <c r="S1081" i="4" s="1"/>
  <c r="R1118" i="4"/>
  <c r="S1118" i="4" s="1"/>
  <c r="R1043" i="4"/>
  <c r="S1043" i="4" s="1"/>
  <c r="R1053" i="4"/>
  <c r="S1053" i="4" s="1"/>
  <c r="R1075" i="4"/>
  <c r="S1075" i="4" s="1"/>
  <c r="R1106" i="4"/>
  <c r="S1106" i="4" s="1"/>
  <c r="R1107" i="4"/>
  <c r="S1107" i="4" s="1"/>
  <c r="R1216" i="4"/>
  <c r="S1216" i="4" s="1"/>
  <c r="R1223" i="4"/>
  <c r="S1223" i="4" s="1"/>
  <c r="R1055" i="4"/>
  <c r="S1055" i="4" s="1"/>
  <c r="R1060" i="4"/>
  <c r="S1060" i="4" s="1"/>
  <c r="R1127" i="4"/>
  <c r="S1127" i="4" s="1"/>
  <c r="R1128" i="4"/>
  <c r="S1128" i="4" s="1"/>
  <c r="R1135" i="4"/>
  <c r="S1135" i="4" s="1"/>
  <c r="R1136" i="4"/>
  <c r="S1136" i="4" s="1"/>
  <c r="R1143" i="4"/>
  <c r="S1143" i="4" s="1"/>
  <c r="R1144" i="4"/>
  <c r="S1144" i="4" s="1"/>
  <c r="R1151" i="4"/>
  <c r="S1151" i="4" s="1"/>
  <c r="R1152" i="4"/>
  <c r="S1152" i="4" s="1"/>
  <c r="R1159" i="4"/>
  <c r="S1159" i="4" s="1"/>
  <c r="R1160" i="4"/>
  <c r="S1160" i="4" s="1"/>
  <c r="R1167" i="4"/>
  <c r="S1167" i="4" s="1"/>
  <c r="R1168" i="4"/>
  <c r="S1168" i="4" s="1"/>
  <c r="R1175" i="4"/>
  <c r="S1175" i="4" s="1"/>
  <c r="R1176" i="4"/>
  <c r="S1176" i="4" s="1"/>
  <c r="R1183" i="4"/>
  <c r="S1183" i="4" s="1"/>
  <c r="R1184" i="4"/>
  <c r="S1184" i="4" s="1"/>
  <c r="R1191" i="4"/>
  <c r="S1191" i="4" s="1"/>
  <c r="R1192" i="4"/>
  <c r="S1192" i="4" s="1"/>
  <c r="R1199" i="4"/>
  <c r="S1199" i="4" s="1"/>
  <c r="R1200" i="4"/>
  <c r="S1200" i="4" s="1"/>
  <c r="R1235" i="4"/>
  <c r="S1235" i="4" s="1"/>
  <c r="R1050" i="4"/>
  <c r="S1050" i="4" s="1"/>
  <c r="R1069" i="4"/>
  <c r="S1069" i="4" s="1"/>
  <c r="R1086" i="4"/>
  <c r="S1086" i="4" s="1"/>
  <c r="R1102" i="4"/>
  <c r="S1102" i="4" s="1"/>
  <c r="R1103" i="4"/>
  <c r="S1103" i="4" s="1"/>
  <c r="R1115" i="4"/>
  <c r="S1115" i="4" s="1"/>
  <c r="R1122" i="4"/>
  <c r="S1122" i="4" s="1"/>
  <c r="R1123" i="4"/>
  <c r="S1123" i="4" s="1"/>
  <c r="R1205" i="4"/>
  <c r="S1205" i="4" s="1"/>
  <c r="R1232" i="4"/>
  <c r="S1232" i="4" s="1"/>
  <c r="R1047" i="4"/>
  <c r="S1047" i="4" s="1"/>
  <c r="R1052" i="4"/>
  <c r="S1052" i="4" s="1"/>
  <c r="R1057" i="4"/>
  <c r="S1057" i="4" s="1"/>
  <c r="R1062" i="4"/>
  <c r="S1062" i="4" s="1"/>
  <c r="R1114" i="4"/>
  <c r="S1114" i="4" s="1"/>
  <c r="R1124" i="4"/>
  <c r="S1124" i="4" s="1"/>
  <c r="R1078" i="4"/>
  <c r="S1078" i="4" s="1"/>
  <c r="R1098" i="4"/>
  <c r="S1098" i="4" s="1"/>
  <c r="R1099" i="4"/>
  <c r="S1099" i="4" s="1"/>
  <c r="R1054" i="4"/>
  <c r="S1054" i="4" s="1"/>
  <c r="R1131" i="4"/>
  <c r="S1131" i="4" s="1"/>
  <c r="I1232" i="4"/>
  <c r="J1232" i="4" s="1"/>
  <c r="K1232" i="4" s="1"/>
  <c r="R1132" i="4"/>
  <c r="S1132" i="4" s="1"/>
  <c r="R1139" i="4"/>
  <c r="S1139" i="4" s="1"/>
  <c r="R1140" i="4"/>
  <c r="S1140" i="4" s="1"/>
  <c r="R1147" i="4"/>
  <c r="S1147" i="4" s="1"/>
  <c r="R1148" i="4"/>
  <c r="S1148" i="4" s="1"/>
  <c r="R1155" i="4"/>
  <c r="S1155" i="4" s="1"/>
  <c r="R1156" i="4"/>
  <c r="S1156" i="4" s="1"/>
  <c r="R1163" i="4"/>
  <c r="S1163" i="4" s="1"/>
  <c r="R1164" i="4"/>
  <c r="S1164" i="4" s="1"/>
  <c r="R1171" i="4"/>
  <c r="S1171" i="4" s="1"/>
  <c r="R1172" i="4"/>
  <c r="S1172" i="4" s="1"/>
  <c r="R1179" i="4"/>
  <c r="S1179" i="4" s="1"/>
  <c r="R1180" i="4"/>
  <c r="S1180" i="4" s="1"/>
  <c r="R1187" i="4"/>
  <c r="S1187" i="4" s="1"/>
  <c r="R1188" i="4"/>
  <c r="S1188" i="4" s="1"/>
  <c r="R1195" i="4"/>
  <c r="S1195" i="4" s="1"/>
  <c r="R1196" i="4"/>
  <c r="S1196" i="4" s="1"/>
  <c r="R1203" i="4"/>
  <c r="S1203" i="4" s="1"/>
  <c r="R1066" i="4"/>
  <c r="S1066" i="4" s="1"/>
  <c r="R1070" i="4"/>
  <c r="S1070" i="4" s="1"/>
  <c r="R1094" i="4"/>
  <c r="S1094" i="4" s="1"/>
  <c r="R1095" i="4"/>
  <c r="S1095" i="4" s="1"/>
  <c r="R1110" i="4"/>
  <c r="S1110" i="4" s="1"/>
  <c r="R1111" i="4"/>
  <c r="S1111" i="4" s="1"/>
  <c r="R1119" i="4"/>
  <c r="S1119" i="4" s="1"/>
  <c r="H1267" i="4"/>
  <c r="R1226" i="4"/>
  <c r="S1226" i="4" s="1"/>
  <c r="R1228" i="4"/>
  <c r="S1228" i="4" s="1"/>
  <c r="R1236" i="4"/>
  <c r="S1236" i="4" s="1"/>
  <c r="R1214" i="4"/>
  <c r="S1214" i="4" s="1"/>
  <c r="R1222" i="4"/>
  <c r="S1222" i="4" s="1"/>
  <c r="R1243" i="4"/>
  <c r="S1243" i="4" s="1"/>
  <c r="R1234" i="4"/>
  <c r="S1234" i="4" s="1"/>
  <c r="R1218" i="4"/>
  <c r="S1218" i="4" s="1"/>
  <c r="R1238" i="4"/>
  <c r="S1238" i="4" s="1"/>
  <c r="R1230" i="4"/>
  <c r="S1230" i="4" s="1"/>
  <c r="R1244" i="4"/>
  <c r="S1244" i="4" s="1"/>
  <c r="R1247" i="4"/>
  <c r="S1247" i="4" s="1"/>
  <c r="R1248" i="4"/>
  <c r="S1248" i="4" s="1"/>
  <c r="I1362" i="4"/>
  <c r="J1362" i="4" s="1"/>
  <c r="K1362" i="4" s="1"/>
  <c r="R1348" i="4"/>
  <c r="S1348" i="4" s="1"/>
  <c r="R1351" i="4"/>
  <c r="S1351" i="4" s="1"/>
  <c r="R1275" i="4"/>
  <c r="S1275" i="4" s="1"/>
  <c r="R1283" i="4"/>
  <c r="S1283" i="4" s="1"/>
  <c r="R1291" i="4"/>
  <c r="S1291" i="4" s="1"/>
  <c r="R1299" i="4"/>
  <c r="S1299" i="4" s="1"/>
  <c r="R1307" i="4"/>
  <c r="S1307" i="4" s="1"/>
  <c r="R1315" i="4"/>
  <c r="S1315" i="4" s="1"/>
  <c r="R1323" i="4"/>
  <c r="S1323" i="4" s="1"/>
  <c r="R1331" i="4"/>
  <c r="S1331" i="4" s="1"/>
  <c r="R1344" i="4"/>
  <c r="S1344" i="4" s="1"/>
  <c r="R1252" i="4"/>
  <c r="S1252" i="4" s="1"/>
  <c r="R1256" i="4"/>
  <c r="S1256" i="4" s="1"/>
  <c r="R1260" i="4"/>
  <c r="S1260" i="4" s="1"/>
  <c r="R1264" i="4"/>
  <c r="S1264" i="4" s="1"/>
  <c r="R1268" i="4"/>
  <c r="S1268" i="4" s="1"/>
  <c r="R1272" i="4"/>
  <c r="S1272" i="4" s="1"/>
  <c r="R1274" i="4"/>
  <c r="S1274" i="4" s="1"/>
  <c r="R1280" i="4"/>
  <c r="S1280" i="4" s="1"/>
  <c r="R1288" i="4"/>
  <c r="S1288" i="4" s="1"/>
  <c r="R1296" i="4"/>
  <c r="S1296" i="4" s="1"/>
  <c r="R1304" i="4"/>
  <c r="S1304" i="4" s="1"/>
  <c r="R1312" i="4"/>
  <c r="S1312" i="4" s="1"/>
  <c r="R1320" i="4"/>
  <c r="S1320" i="4" s="1"/>
  <c r="R1328" i="4"/>
  <c r="S1328" i="4" s="1"/>
  <c r="R1336" i="4"/>
  <c r="S1336" i="4" s="1"/>
  <c r="R1340" i="4"/>
  <c r="S1340" i="4" s="1"/>
  <c r="R1277" i="4"/>
  <c r="S1277" i="4" s="1"/>
  <c r="R1285" i="4"/>
  <c r="S1285" i="4" s="1"/>
  <c r="R1293" i="4"/>
  <c r="S1293" i="4" s="1"/>
  <c r="R1301" i="4"/>
  <c r="S1301" i="4" s="1"/>
  <c r="R1309" i="4"/>
  <c r="S1309" i="4" s="1"/>
  <c r="R1317" i="4"/>
  <c r="S1317" i="4" s="1"/>
  <c r="R1325" i="4"/>
  <c r="S1325" i="4" s="1"/>
  <c r="R1333" i="4"/>
  <c r="S1333" i="4" s="1"/>
  <c r="R1251" i="4"/>
  <c r="S1251" i="4" s="1"/>
  <c r="R1255" i="4"/>
  <c r="S1255" i="4" s="1"/>
  <c r="R1259" i="4"/>
  <c r="S1259" i="4" s="1"/>
  <c r="R1263" i="4"/>
  <c r="S1263" i="4" s="1"/>
  <c r="R1267" i="4"/>
  <c r="S1267" i="4" s="1"/>
  <c r="R1271" i="4"/>
  <c r="S1271" i="4" s="1"/>
  <c r="R1279" i="4"/>
  <c r="S1279" i="4" s="1"/>
  <c r="R1287" i="4"/>
  <c r="S1287" i="4" s="1"/>
  <c r="R1295" i="4"/>
  <c r="S1295" i="4" s="1"/>
  <c r="R1303" i="4"/>
  <c r="S1303" i="4" s="1"/>
  <c r="R1311" i="4"/>
  <c r="S1311" i="4" s="1"/>
  <c r="R1319" i="4"/>
  <c r="S1319" i="4" s="1"/>
  <c r="R1327" i="4"/>
  <c r="S1327" i="4" s="1"/>
  <c r="R1335" i="4"/>
  <c r="S1335" i="4" s="1"/>
  <c r="R1347" i="4"/>
  <c r="S1347" i="4" s="1"/>
  <c r="R1354" i="4"/>
  <c r="S1354" i="4" s="1"/>
  <c r="H1418" i="4"/>
  <c r="R1343" i="4"/>
  <c r="S1343" i="4" s="1"/>
  <c r="R1350" i="4"/>
  <c r="S1350" i="4" s="1"/>
  <c r="R1339" i="4"/>
  <c r="S1339" i="4" s="1"/>
  <c r="R1358" i="4"/>
  <c r="S1358" i="4" s="1"/>
  <c r="R1362" i="4"/>
  <c r="S1362" i="4" s="1"/>
  <c r="R1366" i="4"/>
  <c r="S1366" i="4" s="1"/>
  <c r="R1370" i="4"/>
  <c r="S1370" i="4" s="1"/>
  <c r="R1374" i="4"/>
  <c r="S1374" i="4" s="1"/>
  <c r="I1487" i="4"/>
  <c r="J1487" i="4" s="1"/>
  <c r="K1487" i="4" s="1"/>
  <c r="R1377" i="4"/>
  <c r="S1377" i="4" s="1"/>
  <c r="R1385" i="4"/>
  <c r="S1385" i="4" s="1"/>
  <c r="R1393" i="4"/>
  <c r="S1393" i="4" s="1"/>
  <c r="R1401" i="4"/>
  <c r="S1401" i="4" s="1"/>
  <c r="R1409" i="4"/>
  <c r="S1409" i="4" s="1"/>
  <c r="R1417" i="4"/>
  <c r="S1417" i="4" s="1"/>
  <c r="R1421" i="4"/>
  <c r="S1421" i="4" s="1"/>
  <c r="R1424" i="4"/>
  <c r="S1424" i="4" s="1"/>
  <c r="R1427" i="4"/>
  <c r="S1427" i="4" s="1"/>
  <c r="R1376" i="4"/>
  <c r="S1376" i="4" s="1"/>
  <c r="R1414" i="4"/>
  <c r="S1414" i="4" s="1"/>
  <c r="R1379" i="4"/>
  <c r="S1379" i="4" s="1"/>
  <c r="R1387" i="4"/>
  <c r="S1387" i="4" s="1"/>
  <c r="R1395" i="4"/>
  <c r="S1395" i="4" s="1"/>
  <c r="R1403" i="4"/>
  <c r="S1403" i="4" s="1"/>
  <c r="R1411" i="4"/>
  <c r="S1411" i="4" s="1"/>
  <c r="R1419" i="4"/>
  <c r="S1419" i="4" s="1"/>
  <c r="R1431" i="4"/>
  <c r="S1431" i="4" s="1"/>
  <c r="R1423" i="4"/>
  <c r="S1423" i="4" s="1"/>
  <c r="R1430" i="4"/>
  <c r="S1430" i="4" s="1"/>
  <c r="R1432" i="4"/>
  <c r="S1432" i="4" s="1"/>
  <c r="R1437" i="4"/>
  <c r="S1437" i="4" s="1"/>
  <c r="R1447" i="4"/>
  <c r="S1447" i="4" s="1"/>
  <c r="R1452" i="4"/>
  <c r="S1452" i="4" s="1"/>
  <c r="I1578" i="4"/>
  <c r="R1469" i="4"/>
  <c r="S1469" i="4" s="1"/>
  <c r="R1485" i="4"/>
  <c r="S1485" i="4" s="1"/>
  <c r="R1487" i="4"/>
  <c r="S1487" i="4" s="1"/>
  <c r="R1501" i="4"/>
  <c r="S1501" i="4" s="1"/>
  <c r="R1503" i="4"/>
  <c r="S1503" i="4" s="1"/>
  <c r="R1449" i="4"/>
  <c r="S1449" i="4" s="1"/>
  <c r="I1568" i="4"/>
  <c r="J1568" i="4" s="1"/>
  <c r="K1568" i="4" s="1"/>
  <c r="R1454" i="4"/>
  <c r="S1454" i="4" s="1"/>
  <c r="R1459" i="4"/>
  <c r="S1459" i="4" s="1"/>
  <c r="R1549" i="4"/>
  <c r="S1549" i="4" s="1"/>
  <c r="R1577" i="4"/>
  <c r="S1577" i="4" s="1"/>
  <c r="R1603" i="4"/>
  <c r="S1603" i="4" s="1"/>
  <c r="R1444" i="4"/>
  <c r="S1444" i="4" s="1"/>
  <c r="R1461" i="4"/>
  <c r="S1461" i="4" s="1"/>
  <c r="R1466" i="4"/>
  <c r="S1466" i="4" s="1"/>
  <c r="R1483" i="4"/>
  <c r="S1483" i="4" s="1"/>
  <c r="I1580" i="4"/>
  <c r="J1580" i="4" s="1"/>
  <c r="K1580" i="4" s="1"/>
  <c r="R1499" i="4"/>
  <c r="S1499" i="4" s="1"/>
  <c r="R1441" i="4"/>
  <c r="S1441" i="4" s="1"/>
  <c r="R1451" i="4"/>
  <c r="S1451" i="4" s="1"/>
  <c r="R1456" i="4"/>
  <c r="S1456" i="4" s="1"/>
  <c r="R1472" i="4"/>
  <c r="S1472" i="4" s="1"/>
  <c r="R1488" i="4"/>
  <c r="S1488" i="4" s="1"/>
  <c r="R1504" i="4"/>
  <c r="S1504" i="4" s="1"/>
  <c r="R1516" i="4"/>
  <c r="S1516" i="4" s="1"/>
  <c r="R1436" i="4"/>
  <c r="S1436" i="4" s="1"/>
  <c r="R1453" i="4"/>
  <c r="S1453" i="4" s="1"/>
  <c r="R1463" i="4"/>
  <c r="S1463" i="4" s="1"/>
  <c r="R1468" i="4"/>
  <c r="S1468" i="4" s="1"/>
  <c r="R1479" i="4"/>
  <c r="S1479" i="4" s="1"/>
  <c r="R1495" i="4"/>
  <c r="S1495" i="4" s="1"/>
  <c r="R1507" i="4"/>
  <c r="S1507" i="4" s="1"/>
  <c r="R1592" i="4"/>
  <c r="S1592" i="4" s="1"/>
  <c r="R1560" i="4"/>
  <c r="S1560" i="4" s="1"/>
  <c r="R1578" i="4"/>
  <c r="S1578" i="4" s="1"/>
  <c r="R1587" i="4"/>
  <c r="S1587" i="4" s="1"/>
  <c r="R1616" i="4"/>
  <c r="S1616" i="4" s="1"/>
  <c r="R1491" i="4"/>
  <c r="S1491" i="4" s="1"/>
  <c r="R1508" i="4"/>
  <c r="S1508" i="4" s="1"/>
  <c r="R1512" i="4"/>
  <c r="S1512" i="4" s="1"/>
  <c r="R1551" i="4"/>
  <c r="S1551" i="4" s="1"/>
  <c r="R1555" i="4"/>
  <c r="S1555" i="4" s="1"/>
  <c r="R1480" i="4"/>
  <c r="S1480" i="4" s="1"/>
  <c r="I1729" i="4"/>
  <c r="J1729" i="4" s="1"/>
  <c r="K1729" i="4" s="1"/>
  <c r="R1611" i="4"/>
  <c r="S1611" i="4" s="1"/>
  <c r="R1552" i="4"/>
  <c r="S1552" i="4" s="1"/>
  <c r="R1556" i="4"/>
  <c r="S1556" i="4" s="1"/>
  <c r="I1685" i="4"/>
  <c r="J1685" i="4" s="1"/>
  <c r="K1685" i="4" s="1"/>
  <c r="R1583" i="4"/>
  <c r="S1583" i="4" s="1"/>
  <c r="R1588" i="4"/>
  <c r="S1588" i="4" s="1"/>
  <c r="R1594" i="4"/>
  <c r="S1594" i="4" s="1"/>
  <c r="R1606" i="4"/>
  <c r="S1606" i="4" s="1"/>
  <c r="R1615" i="4"/>
  <c r="S1615" i="4" s="1"/>
  <c r="R1579" i="4"/>
  <c r="S1579" i="4" s="1"/>
  <c r="R1608" i="4"/>
  <c r="S1608" i="4" s="1"/>
  <c r="R1550" i="4"/>
  <c r="S1550" i="4" s="1"/>
  <c r="R1575" i="4"/>
  <c r="S1575" i="4" s="1"/>
  <c r="R1580" i="4"/>
  <c r="S1580" i="4" s="1"/>
  <c r="H1700" i="4"/>
  <c r="R1600" i="4"/>
  <c r="S1600" i="4" s="1"/>
  <c r="I1678" i="4"/>
  <c r="J1678" i="4" s="1"/>
  <c r="K1678" i="4" s="1"/>
  <c r="R1571" i="4"/>
  <c r="S1571" i="4" s="1"/>
  <c r="R1613" i="4"/>
  <c r="S1613" i="4" s="1"/>
  <c r="R1567" i="4"/>
  <c r="S1567" i="4" s="1"/>
  <c r="R1604" i="4"/>
  <c r="S1604" i="4" s="1"/>
  <c r="I1643" i="4"/>
  <c r="J1643" i="4" s="1"/>
  <c r="K1643" i="4" s="1"/>
  <c r="R1563" i="4"/>
  <c r="S1563" i="4" s="1"/>
  <c r="R1568" i="4"/>
  <c r="S1568" i="4" s="1"/>
  <c r="R1605" i="4"/>
  <c r="S1605" i="4" s="1"/>
  <c r="R1607" i="4"/>
  <c r="S1607" i="4" s="1"/>
  <c r="R1559" i="4"/>
  <c r="S1559" i="4" s="1"/>
  <c r="R1569" i="4"/>
  <c r="S1569" i="4" s="1"/>
  <c r="R1591" i="4"/>
  <c r="S1591" i="4" s="1"/>
  <c r="R1621" i="4"/>
  <c r="S1621" i="4" s="1"/>
  <c r="R1623" i="4"/>
  <c r="S1623" i="4" s="1"/>
  <c r="R1610" i="4"/>
  <c r="S1610" i="4" s="1"/>
  <c r="R1651" i="4"/>
  <c r="S1651" i="4" s="1"/>
  <c r="R1602" i="4"/>
  <c r="S1602" i="4" s="1"/>
  <c r="R1662" i="4"/>
  <c r="S1662" i="4" s="1"/>
  <c r="R1665" i="4"/>
  <c r="S1665" i="4" s="1"/>
  <c r="R1597" i="4"/>
  <c r="S1597" i="4" s="1"/>
  <c r="R1618" i="4"/>
  <c r="S1618" i="4" s="1"/>
  <c r="R1657" i="4"/>
  <c r="S1657" i="4" s="1"/>
  <c r="R1680" i="4"/>
  <c r="S1680" i="4" s="1"/>
  <c r="R1696" i="4"/>
  <c r="S1696" i="4" s="1"/>
  <c r="R1717" i="4"/>
  <c r="S1717" i="4" s="1"/>
  <c r="R1619" i="4"/>
  <c r="S1619" i="4" s="1"/>
  <c r="R1638" i="4"/>
  <c r="S1638" i="4" s="1"/>
  <c r="R1641" i="4"/>
  <c r="S1641" i="4" s="1"/>
  <c r="R1660" i="4"/>
  <c r="S1660" i="4" s="1"/>
  <c r="R1663" i="4"/>
  <c r="S1663" i="4" s="1"/>
  <c r="R1666" i="4"/>
  <c r="S1666" i="4" s="1"/>
  <c r="R1677" i="4"/>
  <c r="S1677" i="4" s="1"/>
  <c r="R1701" i="4"/>
  <c r="S1701" i="4" s="1"/>
  <c r="R1716" i="4"/>
  <c r="S1716" i="4" s="1"/>
  <c r="R1649" i="4"/>
  <c r="S1649" i="4" s="1"/>
  <c r="R1681" i="4"/>
  <c r="S1681" i="4" s="1"/>
  <c r="R1711" i="4"/>
  <c r="S1711" i="4" s="1"/>
  <c r="I1826" i="4"/>
  <c r="J1826" i="4" s="1"/>
  <c r="K1826" i="4" s="1"/>
  <c r="R1737" i="4"/>
  <c r="S1737" i="4" s="1"/>
  <c r="R1628" i="4"/>
  <c r="S1628" i="4" s="1"/>
  <c r="R1632" i="4"/>
  <c r="S1632" i="4" s="1"/>
  <c r="R1655" i="4"/>
  <c r="S1655" i="4" s="1"/>
  <c r="R1703" i="4"/>
  <c r="S1703" i="4" s="1"/>
  <c r="R1664" i="4"/>
  <c r="S1664" i="4" s="1"/>
  <c r="R1689" i="4"/>
  <c r="S1689" i="4" s="1"/>
  <c r="R1624" i="4"/>
  <c r="S1624" i="4" s="1"/>
  <c r="R1645" i="4"/>
  <c r="S1645" i="4" s="1"/>
  <c r="R1653" i="4"/>
  <c r="S1653" i="4" s="1"/>
  <c r="R1687" i="4"/>
  <c r="S1687" i="4" s="1"/>
  <c r="R1694" i="4"/>
  <c r="S1694" i="4" s="1"/>
  <c r="R1697" i="4"/>
  <c r="S1697" i="4" s="1"/>
  <c r="R1656" i="4"/>
  <c r="S1656" i="4" s="1"/>
  <c r="R1668" i="4"/>
  <c r="S1668" i="4" s="1"/>
  <c r="R1699" i="4"/>
  <c r="S1699" i="4" s="1"/>
  <c r="R1631" i="4"/>
  <c r="S1631" i="4" s="1"/>
  <c r="R1640" i="4"/>
  <c r="S1640" i="4" s="1"/>
  <c r="R1672" i="4"/>
  <c r="S1672" i="4" s="1"/>
  <c r="R1745" i="4"/>
  <c r="S1745" i="4" s="1"/>
  <c r="R1747" i="4"/>
  <c r="S1747" i="4" s="1"/>
  <c r="I1825" i="4"/>
  <c r="J1825" i="4" s="1"/>
  <c r="K1825" i="4" s="1"/>
  <c r="R1739" i="4"/>
  <c r="S1739" i="4" s="1"/>
  <c r="R1761" i="4"/>
  <c r="S1761" i="4" s="1"/>
  <c r="R1700" i="4"/>
  <c r="S1700" i="4" s="1"/>
  <c r="R1708" i="4"/>
  <c r="S1708" i="4" s="1"/>
  <c r="R1714" i="4"/>
  <c r="S1714" i="4" s="1"/>
  <c r="R1755" i="4"/>
  <c r="S1755" i="4" s="1"/>
  <c r="R1771" i="4"/>
  <c r="S1771" i="4" s="1"/>
  <c r="R1731" i="4"/>
  <c r="S1731" i="4" s="1"/>
  <c r="R1765" i="4"/>
  <c r="S1765" i="4" s="1"/>
  <c r="R1706" i="4"/>
  <c r="S1706" i="4" s="1"/>
  <c r="R1723" i="4"/>
  <c r="S1723" i="4" s="1"/>
  <c r="R1752" i="4"/>
  <c r="S1752" i="4" s="1"/>
  <c r="R1760" i="4"/>
  <c r="S1760" i="4" s="1"/>
  <c r="R1764" i="4"/>
  <c r="S1764" i="4" s="1"/>
  <c r="R1768" i="4"/>
  <c r="S1768" i="4" s="1"/>
  <c r="R1725" i="4"/>
  <c r="S1725" i="4" s="1"/>
  <c r="R1733" i="4"/>
  <c r="S1733" i="4" s="1"/>
  <c r="R1741" i="4"/>
  <c r="S1741" i="4" s="1"/>
  <c r="R1749" i="4"/>
  <c r="S1749" i="4" s="1"/>
  <c r="R1757" i="4"/>
  <c r="S1757" i="4" s="1"/>
  <c r="R1719" i="4"/>
  <c r="S1719" i="4" s="1"/>
  <c r="R1727" i="4"/>
  <c r="S1727" i="4" s="1"/>
  <c r="R1735" i="4"/>
  <c r="S1735" i="4" s="1"/>
  <c r="R1743" i="4"/>
  <c r="S1743" i="4" s="1"/>
  <c r="R1751" i="4"/>
  <c r="S1751" i="4" s="1"/>
  <c r="R1763" i="4"/>
  <c r="S1763" i="4" s="1"/>
  <c r="R1767" i="4"/>
  <c r="S1767" i="4" s="1"/>
  <c r="R1775" i="4"/>
  <c r="S1775" i="4" s="1"/>
  <c r="I1828" i="4"/>
  <c r="J1828" i="4" s="1"/>
  <c r="K1828" i="4" s="1"/>
  <c r="I1834" i="4"/>
  <c r="R1781" i="4"/>
  <c r="S1781" i="4" s="1"/>
  <c r="R1785" i="4"/>
  <c r="S1785" i="4" s="1"/>
  <c r="R1789" i="4"/>
  <c r="S1789" i="4" s="1"/>
  <c r="R1825" i="4"/>
  <c r="S1825" i="4" s="1"/>
  <c r="R1829" i="4"/>
  <c r="S1829" i="4" s="1"/>
  <c r="R1833" i="4"/>
  <c r="S1833" i="4" s="1"/>
  <c r="R1792" i="4"/>
  <c r="S1792" i="4" s="1"/>
  <c r="R1804" i="4"/>
  <c r="S1804" i="4" s="1"/>
  <c r="R1808" i="4"/>
  <c r="S1808" i="4" s="1"/>
  <c r="R1812" i="4"/>
  <c r="S1812" i="4" s="1"/>
  <c r="R1816" i="4"/>
  <c r="S1816" i="4" s="1"/>
  <c r="R1820" i="4"/>
  <c r="S1820" i="4" s="1"/>
  <c r="R1824" i="4"/>
  <c r="S1824" i="4" s="1"/>
  <c r="R1828" i="4"/>
  <c r="S1828" i="4" s="1"/>
  <c r="R1832" i="4"/>
  <c r="S1832" i="4" s="1"/>
  <c r="R1836" i="4"/>
  <c r="S1836" i="4" s="1"/>
  <c r="R1791" i="4"/>
  <c r="S1791" i="4" s="1"/>
  <c r="R1795" i="4"/>
  <c r="S1795" i="4" s="1"/>
  <c r="R1799" i="4"/>
  <c r="S1799" i="4" s="1"/>
  <c r="R1803" i="4"/>
  <c r="S1803" i="4" s="1"/>
  <c r="R1807" i="4"/>
  <c r="S1807" i="4" s="1"/>
  <c r="R1811" i="4"/>
  <c r="S1811" i="4" s="1"/>
  <c r="R1815" i="4"/>
  <c r="S1815" i="4" s="1"/>
  <c r="R1819" i="4"/>
  <c r="S1819" i="4" s="1"/>
  <c r="R1823" i="4"/>
  <c r="S1823" i="4" s="1"/>
  <c r="R1827" i="4"/>
  <c r="S1827" i="4" s="1"/>
  <c r="S11" i="3"/>
  <c r="J10" i="3"/>
  <c r="J11" i="3" s="1"/>
  <c r="J12" i="3" s="1"/>
  <c r="J13" i="3" s="1"/>
  <c r="J14" i="3" s="1"/>
  <c r="J15" i="3" s="1"/>
  <c r="J16" i="3" s="1"/>
  <c r="J17" i="3" s="1"/>
  <c r="J18" i="3" s="1"/>
  <c r="J19" i="3" s="1"/>
  <c r="J20" i="3" s="1"/>
  <c r="J21" i="3" s="1"/>
  <c r="J22" i="3" s="1"/>
  <c r="L9" i="3"/>
  <c r="L12" i="3"/>
  <c r="L14" i="3"/>
  <c r="L13" i="3"/>
  <c r="L19" i="3"/>
  <c r="M130" i="3"/>
  <c r="Q130" i="3" s="1"/>
  <c r="M194" i="3"/>
  <c r="Q194" i="3" s="1"/>
  <c r="L15" i="3"/>
  <c r="L17" i="3"/>
  <c r="R21" i="3"/>
  <c r="M215" i="3"/>
  <c r="Q215" i="3" s="1"/>
  <c r="M217" i="3"/>
  <c r="Q217" i="3" s="1"/>
  <c r="M223" i="3"/>
  <c r="Q223" i="3" s="1"/>
  <c r="R117" i="3"/>
  <c r="R122" i="3"/>
  <c r="M267" i="3"/>
  <c r="Q267" i="3" s="1"/>
  <c r="M153" i="3"/>
  <c r="Q153" i="3" s="1"/>
  <c r="M161" i="3"/>
  <c r="Q161" i="3" s="1"/>
  <c r="M289" i="3"/>
  <c r="Q289" i="3" s="1"/>
  <c r="M311" i="3"/>
  <c r="Q311" i="3" s="1"/>
  <c r="M327" i="3"/>
  <c r="Q327" i="3" s="1"/>
  <c r="M208" i="3"/>
  <c r="Q208" i="3" s="1"/>
  <c r="M213" i="3"/>
  <c r="Q213" i="3" s="1"/>
  <c r="M225" i="3"/>
  <c r="Q225" i="3" s="1"/>
  <c r="M229" i="3"/>
  <c r="Q229" i="3" s="1"/>
  <c r="M234" i="3"/>
  <c r="Q234" i="3" s="1"/>
  <c r="M257" i="3"/>
  <c r="Q257" i="3" s="1"/>
  <c r="M287" i="3"/>
  <c r="Q287" i="3" s="1"/>
  <c r="R294" i="3"/>
  <c r="M301" i="3"/>
  <c r="Q301" i="3" s="1"/>
  <c r="M307" i="3"/>
  <c r="Q307" i="3" s="1"/>
  <c r="M357" i="3"/>
  <c r="Q357" i="3" s="1"/>
  <c r="R503" i="3"/>
  <c r="R502" i="3"/>
  <c r="M744" i="3"/>
  <c r="Q744" i="3" s="1"/>
  <c r="M318" i="3"/>
  <c r="Q318" i="3" s="1"/>
  <c r="R11" i="3"/>
  <c r="R13" i="3"/>
  <c r="R15" i="3"/>
  <c r="R17" i="3"/>
  <c r="R19" i="3"/>
  <c r="R58" i="3"/>
  <c r="R60" i="3"/>
  <c r="R62" i="3"/>
  <c r="R64" i="3"/>
  <c r="R66" i="3"/>
  <c r="R68" i="3"/>
  <c r="M209" i="3"/>
  <c r="Q209" i="3" s="1"/>
  <c r="R107" i="3"/>
  <c r="R109" i="3"/>
  <c r="R111" i="3"/>
  <c r="R113" i="3"/>
  <c r="R115" i="3"/>
  <c r="R124" i="3"/>
  <c r="M246" i="3"/>
  <c r="Q246" i="3" s="1"/>
  <c r="M254" i="3"/>
  <c r="Q254" i="3" s="1"/>
  <c r="M140" i="3"/>
  <c r="Q140" i="3" s="1"/>
  <c r="M157" i="3"/>
  <c r="Q157" i="3" s="1"/>
  <c r="M179" i="3"/>
  <c r="Q179" i="3" s="1"/>
  <c r="M320" i="3"/>
  <c r="Q320" i="3" s="1"/>
  <c r="M326" i="3"/>
  <c r="Q326" i="3" s="1"/>
  <c r="M334" i="3"/>
  <c r="Q334" i="3" s="1"/>
  <c r="M236" i="3"/>
  <c r="Q236" i="3" s="1"/>
  <c r="M243" i="3"/>
  <c r="Q243" i="3" s="1"/>
  <c r="M262" i="3"/>
  <c r="Q262" i="3" s="1"/>
  <c r="M266" i="3"/>
  <c r="Q266" i="3" s="1"/>
  <c r="M271" i="3"/>
  <c r="Q271" i="3" s="1"/>
  <c r="M273" i="3"/>
  <c r="Q273" i="3" s="1"/>
  <c r="M294" i="3"/>
  <c r="Q294" i="3" s="1"/>
  <c r="M432" i="3"/>
  <c r="Q432" i="3" s="1"/>
  <c r="M314" i="3"/>
  <c r="Q314" i="3" s="1"/>
  <c r="R319" i="3"/>
  <c r="R320" i="3"/>
  <c r="M554" i="3"/>
  <c r="Q554" i="3" s="1"/>
  <c r="M134" i="3"/>
  <c r="Q134" i="3" s="1"/>
  <c r="M310" i="3"/>
  <c r="Q310" i="3" s="1"/>
  <c r="M195" i="3"/>
  <c r="Q195" i="3" s="1"/>
  <c r="M238" i="3"/>
  <c r="Q238" i="3" s="1"/>
  <c r="R129" i="3"/>
  <c r="M252" i="3"/>
  <c r="Q252" i="3" s="1"/>
  <c r="M133" i="3"/>
  <c r="Q133" i="3" s="1"/>
  <c r="R135" i="3"/>
  <c r="R143" i="3"/>
  <c r="M268" i="3"/>
  <c r="Q268" i="3" s="1"/>
  <c r="R151" i="3"/>
  <c r="M154" i="3"/>
  <c r="Q154" i="3" s="1"/>
  <c r="M276" i="3"/>
  <c r="Q276" i="3" s="1"/>
  <c r="M162" i="3"/>
  <c r="Q162" i="3" s="1"/>
  <c r="M284" i="3"/>
  <c r="Q284" i="3" s="1"/>
  <c r="M290" i="3"/>
  <c r="Q290" i="3" s="1"/>
  <c r="R173" i="3"/>
  <c r="M298" i="3"/>
  <c r="Q298" i="3" s="1"/>
  <c r="M181" i="3"/>
  <c r="Q181" i="3" s="1"/>
  <c r="M187" i="3"/>
  <c r="Q187" i="3" s="1"/>
  <c r="M319" i="3"/>
  <c r="Q319" i="3" s="1"/>
  <c r="M211" i="3"/>
  <c r="Q211" i="3" s="1"/>
  <c r="M333" i="3"/>
  <c r="Q333" i="3" s="1"/>
  <c r="M221" i="3"/>
  <c r="Q221" i="3" s="1"/>
  <c r="M226" i="3"/>
  <c r="Q226" i="3" s="1"/>
  <c r="M249" i="3"/>
  <c r="Q249" i="3" s="1"/>
  <c r="M373" i="3"/>
  <c r="Q373" i="3" s="1"/>
  <c r="M255" i="3"/>
  <c r="Q255" i="3" s="1"/>
  <c r="M259" i="3"/>
  <c r="Q259" i="3" s="1"/>
  <c r="M280" i="3"/>
  <c r="Q280" i="3" s="1"/>
  <c r="R286" i="3"/>
  <c r="M417" i="3"/>
  <c r="Q417" i="3" s="1"/>
  <c r="M299" i="3"/>
  <c r="Q299" i="3" s="1"/>
  <c r="M303" i="3"/>
  <c r="Q303" i="3" s="1"/>
  <c r="M308" i="3"/>
  <c r="Q308" i="3" s="1"/>
  <c r="M451" i="3"/>
  <c r="Q451" i="3" s="1"/>
  <c r="M469" i="3"/>
  <c r="Q469" i="3" s="1"/>
  <c r="M481" i="3"/>
  <c r="Q481" i="3" s="1"/>
  <c r="M228" i="3"/>
  <c r="Q228" i="3" s="1"/>
  <c r="L16" i="3"/>
  <c r="M216" i="3"/>
  <c r="Q216" i="3" s="1"/>
  <c r="M224" i="3"/>
  <c r="Q224" i="3" s="1"/>
  <c r="M260" i="3"/>
  <c r="Q260" i="3" s="1"/>
  <c r="M145" i="3"/>
  <c r="Q145" i="3" s="1"/>
  <c r="M155" i="3"/>
  <c r="Q155" i="3" s="1"/>
  <c r="M163" i="3"/>
  <c r="Q163" i="3" s="1"/>
  <c r="M172" i="3"/>
  <c r="Q172" i="3" s="1"/>
  <c r="M177" i="3"/>
  <c r="Q177" i="3" s="1"/>
  <c r="M183" i="3"/>
  <c r="Q183" i="3" s="1"/>
  <c r="M184" i="3"/>
  <c r="Q184" i="3" s="1"/>
  <c r="M185" i="3"/>
  <c r="Q185" i="3" s="1"/>
  <c r="R190" i="3"/>
  <c r="R191" i="3"/>
  <c r="M212" i="3"/>
  <c r="Q212" i="3" s="1"/>
  <c r="M235" i="3"/>
  <c r="Q235" i="3" s="1"/>
  <c r="M242" i="3"/>
  <c r="Q242" i="3" s="1"/>
  <c r="M248" i="3"/>
  <c r="Q248" i="3" s="1"/>
  <c r="M251" i="3"/>
  <c r="Q251" i="3" s="1"/>
  <c r="M256" i="3"/>
  <c r="Q256" i="3" s="1"/>
  <c r="M265" i="3"/>
  <c r="Q265" i="3" s="1"/>
  <c r="M462" i="3"/>
  <c r="Q462" i="3" s="1"/>
  <c r="M529" i="3"/>
  <c r="Q529" i="3" s="1"/>
  <c r="M472" i="3"/>
  <c r="Q472" i="3" s="1"/>
  <c r="M616" i="3"/>
  <c r="Q616" i="3" s="1"/>
  <c r="M591" i="3"/>
  <c r="Q591" i="3" s="1"/>
  <c r="M176" i="3"/>
  <c r="Q176" i="3" s="1"/>
  <c r="M296" i="3"/>
  <c r="Q296" i="3" s="1"/>
  <c r="M202" i="3"/>
  <c r="Q202" i="3" s="1"/>
  <c r="M210" i="3"/>
  <c r="Q210" i="3" s="1"/>
  <c r="M253" i="3"/>
  <c r="Q253" i="3" s="1"/>
  <c r="M261" i="3"/>
  <c r="Q261" i="3" s="1"/>
  <c r="M147" i="3"/>
  <c r="Q147" i="3" s="1"/>
  <c r="M269" i="3"/>
  <c r="Q269" i="3" s="1"/>
  <c r="M274" i="3"/>
  <c r="Q274" i="3" s="1"/>
  <c r="M282" i="3"/>
  <c r="Q282" i="3" s="1"/>
  <c r="R166" i="3"/>
  <c r="M169" i="3"/>
  <c r="Q169" i="3" s="1"/>
  <c r="M291" i="3"/>
  <c r="Q291" i="3" s="1"/>
  <c r="M190" i="3"/>
  <c r="Q190" i="3" s="1"/>
  <c r="M191" i="3"/>
  <c r="Q191" i="3" s="1"/>
  <c r="M192" i="3"/>
  <c r="Q192" i="3" s="1"/>
  <c r="M220" i="3"/>
  <c r="Q220" i="3" s="1"/>
  <c r="M258" i="3"/>
  <c r="Q258" i="3" s="1"/>
  <c r="M272" i="3"/>
  <c r="Q272" i="3" s="1"/>
  <c r="M279" i="3"/>
  <c r="Q279" i="3" s="1"/>
  <c r="M288" i="3"/>
  <c r="Q288" i="3" s="1"/>
  <c r="M293" i="3"/>
  <c r="Q293" i="3" s="1"/>
  <c r="M302" i="3"/>
  <c r="Q302" i="3" s="1"/>
  <c r="M309" i="3"/>
  <c r="Q309" i="3" s="1"/>
  <c r="M402" i="3"/>
  <c r="Q402" i="3" s="1"/>
  <c r="M550" i="3"/>
  <c r="Q550" i="3" s="1"/>
  <c r="M457" i="3"/>
  <c r="Q457" i="3" s="1"/>
  <c r="M146" i="3"/>
  <c r="Q146" i="3" s="1"/>
  <c r="M292" i="3"/>
  <c r="Q292" i="3" s="1"/>
  <c r="R359" i="3"/>
  <c r="R360" i="3"/>
  <c r="M237" i="3"/>
  <c r="Q237" i="3" s="1"/>
  <c r="M239" i="3"/>
  <c r="Q239" i="3" s="1"/>
  <c r="M305" i="3"/>
  <c r="Q305" i="3" s="1"/>
  <c r="M306" i="3"/>
  <c r="Q306" i="3" s="1"/>
  <c r="R201" i="3"/>
  <c r="R202" i="3"/>
  <c r="M203" i="3"/>
  <c r="Q203" i="3" s="1"/>
  <c r="M205" i="3"/>
  <c r="Q205" i="3" s="1"/>
  <c r="M206" i="3"/>
  <c r="Q206" i="3" s="1"/>
  <c r="M207" i="3"/>
  <c r="Q207" i="3" s="1"/>
  <c r="M227" i="3"/>
  <c r="Q227" i="3" s="1"/>
  <c r="M351" i="3"/>
  <c r="Q351" i="3" s="1"/>
  <c r="M233" i="3"/>
  <c r="Q233" i="3" s="1"/>
  <c r="M240" i="3"/>
  <c r="Q240" i="3" s="1"/>
  <c r="M244" i="3"/>
  <c r="Q244" i="3" s="1"/>
  <c r="R249" i="3"/>
  <c r="R250" i="3"/>
  <c r="R264" i="3"/>
  <c r="M295" i="3"/>
  <c r="Q295" i="3" s="1"/>
  <c r="M316" i="3"/>
  <c r="Q316" i="3" s="1"/>
  <c r="M321" i="3"/>
  <c r="Q321" i="3" s="1"/>
  <c r="M345" i="3"/>
  <c r="Q345" i="3" s="1"/>
  <c r="M168" i="3"/>
  <c r="Q168" i="3" s="1"/>
  <c r="R183" i="3"/>
  <c r="R184" i="3"/>
  <c r="R209" i="3"/>
  <c r="R210" i="3"/>
  <c r="M286" i="3"/>
  <c r="Q286" i="3" s="1"/>
  <c r="L21" i="3"/>
  <c r="M188" i="3"/>
  <c r="Q188" i="3" s="1"/>
  <c r="M231" i="3"/>
  <c r="Q231" i="3" s="1"/>
  <c r="M245" i="3"/>
  <c r="Q245" i="3" s="1"/>
  <c r="M132" i="3"/>
  <c r="Q132" i="3" s="1"/>
  <c r="M139" i="3"/>
  <c r="Q139" i="3" s="1"/>
  <c r="M148" i="3"/>
  <c r="Q148" i="3" s="1"/>
  <c r="M275" i="3"/>
  <c r="Q275" i="3" s="1"/>
  <c r="M283" i="3"/>
  <c r="Q283" i="3" s="1"/>
  <c r="M170" i="3"/>
  <c r="Q170" i="3" s="1"/>
  <c r="M297" i="3"/>
  <c r="Q297" i="3" s="1"/>
  <c r="M304" i="3"/>
  <c r="Q304" i="3" s="1"/>
  <c r="M312" i="3"/>
  <c r="Q312" i="3" s="1"/>
  <c r="M313" i="3"/>
  <c r="Q313" i="3" s="1"/>
  <c r="R195" i="3"/>
  <c r="M196" i="3"/>
  <c r="Q196" i="3" s="1"/>
  <c r="M198" i="3"/>
  <c r="Q198" i="3" s="1"/>
  <c r="M199" i="3"/>
  <c r="Q199" i="3" s="1"/>
  <c r="M200" i="3"/>
  <c r="Q200" i="3" s="1"/>
  <c r="M214" i="3"/>
  <c r="Q214" i="3" s="1"/>
  <c r="M218" i="3"/>
  <c r="Q218" i="3" s="1"/>
  <c r="M222" i="3"/>
  <c r="Q222" i="3" s="1"/>
  <c r="M250" i="3"/>
  <c r="Q250" i="3" s="1"/>
  <c r="R257" i="3"/>
  <c r="M264" i="3"/>
  <c r="Q264" i="3" s="1"/>
  <c r="M388" i="3"/>
  <c r="Q388" i="3" s="1"/>
  <c r="M270" i="3"/>
  <c r="Q270" i="3" s="1"/>
  <c r="M277" i="3"/>
  <c r="Q277" i="3" s="1"/>
  <c r="M281" i="3"/>
  <c r="Q281" i="3" s="1"/>
  <c r="R301" i="3"/>
  <c r="M325" i="3"/>
  <c r="Q325" i="3" s="1"/>
  <c r="M447" i="3"/>
  <c r="Q447" i="3" s="1"/>
  <c r="M484" i="3"/>
  <c r="Q484" i="3" s="1"/>
  <c r="M520" i="3"/>
  <c r="Q520" i="3" s="1"/>
  <c r="M575" i="3"/>
  <c r="Q575" i="3" s="1"/>
  <c r="M478" i="3"/>
  <c r="Q478" i="3" s="1"/>
  <c r="M569" i="3"/>
  <c r="Q569" i="3" s="1"/>
  <c r="M736" i="3"/>
  <c r="Q736" i="3" s="1"/>
  <c r="R217" i="3"/>
  <c r="M340" i="3"/>
  <c r="Q340" i="3" s="1"/>
  <c r="M347" i="3"/>
  <c r="Q347" i="3" s="1"/>
  <c r="R232" i="3"/>
  <c r="M355" i="3"/>
  <c r="Q355" i="3" s="1"/>
  <c r="R239" i="3"/>
  <c r="M362" i="3"/>
  <c r="Q362" i="3" s="1"/>
  <c r="R247" i="3"/>
  <c r="M369" i="3"/>
  <c r="Q369" i="3" s="1"/>
  <c r="R254" i="3"/>
  <c r="M377" i="3"/>
  <c r="Q377" i="3" s="1"/>
  <c r="M384" i="3"/>
  <c r="Q384" i="3" s="1"/>
  <c r="R269" i="3"/>
  <c r="M392" i="3"/>
  <c r="Q392" i="3" s="1"/>
  <c r="R276" i="3"/>
  <c r="M399" i="3"/>
  <c r="Q399" i="3" s="1"/>
  <c r="R284" i="3"/>
  <c r="M406" i="3"/>
  <c r="Q406" i="3" s="1"/>
  <c r="R291" i="3"/>
  <c r="M414" i="3"/>
  <c r="Q414" i="3" s="1"/>
  <c r="R298" i="3"/>
  <c r="M421" i="3"/>
  <c r="Q421" i="3" s="1"/>
  <c r="R306" i="3"/>
  <c r="R313" i="3"/>
  <c r="M436" i="3"/>
  <c r="Q436" i="3" s="1"/>
  <c r="M332" i="3"/>
  <c r="Q332" i="3" s="1"/>
  <c r="M336" i="3"/>
  <c r="Q336" i="3" s="1"/>
  <c r="R337" i="3"/>
  <c r="M339" i="3"/>
  <c r="Q339" i="3" s="1"/>
  <c r="M343" i="3"/>
  <c r="Q343" i="3" s="1"/>
  <c r="M346" i="3"/>
  <c r="Q346" i="3" s="1"/>
  <c r="M374" i="3"/>
  <c r="Q374" i="3" s="1"/>
  <c r="M389" i="3"/>
  <c r="Q389" i="3" s="1"/>
  <c r="M394" i="3"/>
  <c r="Q394" i="3" s="1"/>
  <c r="R396" i="3"/>
  <c r="R397" i="3"/>
  <c r="M521" i="3"/>
  <c r="Q521" i="3" s="1"/>
  <c r="M446" i="3"/>
  <c r="Q446" i="3" s="1"/>
  <c r="R448" i="3"/>
  <c r="R449" i="3"/>
  <c r="M461" i="3"/>
  <c r="Q461" i="3" s="1"/>
  <c r="R463" i="3"/>
  <c r="R464" i="3"/>
  <c r="M476" i="3"/>
  <c r="Q476" i="3" s="1"/>
  <c r="M597" i="3"/>
  <c r="Q597" i="3" s="1"/>
  <c r="M479" i="3"/>
  <c r="Q479" i="3" s="1"/>
  <c r="M612" i="3"/>
  <c r="Q612" i="3" s="1"/>
  <c r="M620" i="3"/>
  <c r="Q620" i="3" s="1"/>
  <c r="M524" i="3"/>
  <c r="Q524" i="3" s="1"/>
  <c r="M686" i="3"/>
  <c r="Q686" i="3" s="1"/>
  <c r="M574" i="3"/>
  <c r="Q574" i="3" s="1"/>
  <c r="M708" i="3"/>
  <c r="Q708" i="3" s="1"/>
  <c r="M643" i="3"/>
  <c r="Q643" i="3" s="1"/>
  <c r="M438" i="3"/>
  <c r="Q438" i="3" s="1"/>
  <c r="M443" i="3"/>
  <c r="Q443" i="3" s="1"/>
  <c r="M328" i="3"/>
  <c r="Q328" i="3" s="1"/>
  <c r="M330" i="3"/>
  <c r="Q330" i="3" s="1"/>
  <c r="M331" i="3"/>
  <c r="Q331" i="3" s="1"/>
  <c r="M344" i="3"/>
  <c r="Q344" i="3" s="1"/>
  <c r="M473" i="3"/>
  <c r="Q473" i="3" s="1"/>
  <c r="M361" i="3"/>
  <c r="Q361" i="3" s="1"/>
  <c r="M491" i="3"/>
  <c r="Q491" i="3" s="1"/>
  <c r="M500" i="3"/>
  <c r="Q500" i="3" s="1"/>
  <c r="R381" i="3"/>
  <c r="R382" i="3"/>
  <c r="M506" i="3"/>
  <c r="Q506" i="3" s="1"/>
  <c r="M395" i="3"/>
  <c r="Q395" i="3" s="1"/>
  <c r="M397" i="3"/>
  <c r="Q397" i="3" s="1"/>
  <c r="M527" i="3"/>
  <c r="Q527" i="3" s="1"/>
  <c r="M409" i="3"/>
  <c r="Q409" i="3" s="1"/>
  <c r="R411" i="3"/>
  <c r="R412" i="3"/>
  <c r="M536" i="3"/>
  <c r="Q536" i="3" s="1"/>
  <c r="M424" i="3"/>
  <c r="Q424" i="3" s="1"/>
  <c r="R426" i="3"/>
  <c r="R427" i="3"/>
  <c r="M439" i="3"/>
  <c r="Q439" i="3" s="1"/>
  <c r="M449" i="3"/>
  <c r="Q449" i="3" s="1"/>
  <c r="M455" i="3"/>
  <c r="Q455" i="3" s="1"/>
  <c r="M464" i="3"/>
  <c r="Q464" i="3" s="1"/>
  <c r="M470" i="3"/>
  <c r="Q470" i="3" s="1"/>
  <c r="M485" i="3"/>
  <c r="Q485" i="3" s="1"/>
  <c r="R486" i="3"/>
  <c r="M488" i="3"/>
  <c r="Q488" i="3" s="1"/>
  <c r="M666" i="3"/>
  <c r="Q666" i="3" s="1"/>
  <c r="M629" i="3"/>
  <c r="Q629" i="3" s="1"/>
  <c r="M636" i="3"/>
  <c r="Q636" i="3" s="1"/>
  <c r="M724" i="3"/>
  <c r="Q724" i="3" s="1"/>
  <c r="M323" i="3"/>
  <c r="Q323" i="3" s="1"/>
  <c r="R322" i="3"/>
  <c r="M444" i="3"/>
  <c r="Q444" i="3" s="1"/>
  <c r="M445" i="3"/>
  <c r="Q445" i="3" s="1"/>
  <c r="M338" i="3"/>
  <c r="Q338" i="3" s="1"/>
  <c r="M466" i="3"/>
  <c r="Q466" i="3" s="1"/>
  <c r="M352" i="3"/>
  <c r="Q352" i="3" s="1"/>
  <c r="M367" i="3"/>
  <c r="Q367" i="3" s="1"/>
  <c r="M494" i="3"/>
  <c r="Q494" i="3" s="1"/>
  <c r="M376" i="3"/>
  <c r="Q376" i="3" s="1"/>
  <c r="M382" i="3"/>
  <c r="Q382" i="3" s="1"/>
  <c r="M391" i="3"/>
  <c r="Q391" i="3" s="1"/>
  <c r="M514" i="3"/>
  <c r="Q514" i="3" s="1"/>
  <c r="M410" i="3"/>
  <c r="Q410" i="3" s="1"/>
  <c r="M412" i="3"/>
  <c r="Q412" i="3" s="1"/>
  <c r="M418" i="3"/>
  <c r="Q418" i="3" s="1"/>
  <c r="M425" i="3"/>
  <c r="Q425" i="3" s="1"/>
  <c r="M427" i="3"/>
  <c r="Q427" i="3" s="1"/>
  <c r="M433" i="3"/>
  <c r="Q433" i="3" s="1"/>
  <c r="M442" i="3"/>
  <c r="Q442" i="3" s="1"/>
  <c r="M587" i="3"/>
  <c r="Q587" i="3" s="1"/>
  <c r="R477" i="3"/>
  <c r="R478" i="3"/>
  <c r="M602" i="3"/>
  <c r="Q602" i="3" s="1"/>
  <c r="R493" i="3"/>
  <c r="M505" i="3"/>
  <c r="Q505" i="3" s="1"/>
  <c r="M516" i="3"/>
  <c r="Q516" i="3" s="1"/>
  <c r="M647" i="3"/>
  <c r="Q647" i="3" s="1"/>
  <c r="M622" i="3"/>
  <c r="Q622" i="3" s="1"/>
  <c r="M723" i="3"/>
  <c r="Q723" i="3" s="1"/>
  <c r="M317" i="3"/>
  <c r="Q317" i="3" s="1"/>
  <c r="M329" i="3"/>
  <c r="Q329" i="3" s="1"/>
  <c r="R335" i="3"/>
  <c r="R336" i="3"/>
  <c r="M337" i="3"/>
  <c r="Q337" i="3" s="1"/>
  <c r="M458" i="3"/>
  <c r="Q458" i="3" s="1"/>
  <c r="M354" i="3"/>
  <c r="Q354" i="3" s="1"/>
  <c r="M358" i="3"/>
  <c r="Q358" i="3" s="1"/>
  <c r="M360" i="3"/>
  <c r="Q360" i="3" s="1"/>
  <c r="M487" i="3"/>
  <c r="Q487" i="3" s="1"/>
  <c r="M372" i="3"/>
  <c r="Q372" i="3" s="1"/>
  <c r="M493" i="3"/>
  <c r="Q493" i="3" s="1"/>
  <c r="R374" i="3"/>
  <c r="R375" i="3"/>
  <c r="M499" i="3"/>
  <c r="Q499" i="3" s="1"/>
  <c r="M387" i="3"/>
  <c r="Q387" i="3" s="1"/>
  <c r="R389" i="3"/>
  <c r="R390" i="3"/>
  <c r="M396" i="3"/>
  <c r="Q396" i="3" s="1"/>
  <c r="M403" i="3"/>
  <c r="Q403" i="3" s="1"/>
  <c r="M405" i="3"/>
  <c r="Q405" i="3" s="1"/>
  <c r="M538" i="3"/>
  <c r="Q538" i="3" s="1"/>
  <c r="M420" i="3"/>
  <c r="Q420" i="3" s="1"/>
  <c r="M553" i="3"/>
  <c r="Q553" i="3" s="1"/>
  <c r="M435" i="3"/>
  <c r="Q435" i="3" s="1"/>
  <c r="M441" i="3"/>
  <c r="Q441" i="3" s="1"/>
  <c r="M448" i="3"/>
  <c r="Q448" i="3" s="1"/>
  <c r="M463" i="3"/>
  <c r="Q463" i="3" s="1"/>
  <c r="M490" i="3"/>
  <c r="Q490" i="3" s="1"/>
  <c r="M509" i="3"/>
  <c r="Q509" i="3" s="1"/>
  <c r="R561" i="3"/>
  <c r="R562" i="3"/>
  <c r="R316" i="3"/>
  <c r="M322" i="3"/>
  <c r="Q322" i="3" s="1"/>
  <c r="M465" i="3"/>
  <c r="Q465" i="3" s="1"/>
  <c r="M375" i="3"/>
  <c r="Q375" i="3" s="1"/>
  <c r="M381" i="3"/>
  <c r="Q381" i="3" s="1"/>
  <c r="M390" i="3"/>
  <c r="Q390" i="3" s="1"/>
  <c r="M513" i="3"/>
  <c r="Q513" i="3" s="1"/>
  <c r="M522" i="3"/>
  <c r="Q522" i="3" s="1"/>
  <c r="M411" i="3"/>
  <c r="Q411" i="3" s="1"/>
  <c r="M426" i="3"/>
  <c r="Q426" i="3" s="1"/>
  <c r="M565" i="3"/>
  <c r="Q565" i="3" s="1"/>
  <c r="M453" i="3"/>
  <c r="Q453" i="3" s="1"/>
  <c r="R455" i="3"/>
  <c r="R456" i="3"/>
  <c r="M580" i="3"/>
  <c r="Q580" i="3" s="1"/>
  <c r="M468" i="3"/>
  <c r="Q468" i="3" s="1"/>
  <c r="R470" i="3"/>
  <c r="R471" i="3"/>
  <c r="M595" i="3"/>
  <c r="Q595" i="3" s="1"/>
  <c r="M483" i="3"/>
  <c r="Q483" i="3" s="1"/>
  <c r="M501" i="3"/>
  <c r="Q501" i="3" s="1"/>
  <c r="M760" i="3"/>
  <c r="Q760" i="3" s="1"/>
  <c r="M746" i="3"/>
  <c r="Q746" i="3" s="1"/>
  <c r="M342" i="3"/>
  <c r="Q342" i="3" s="1"/>
  <c r="M349" i="3"/>
  <c r="Q349" i="3" s="1"/>
  <c r="M364" i="3"/>
  <c r="Q364" i="3" s="1"/>
  <c r="M371" i="3"/>
  <c r="Q371" i="3" s="1"/>
  <c r="M379" i="3"/>
  <c r="Q379" i="3" s="1"/>
  <c r="M386" i="3"/>
  <c r="Q386" i="3" s="1"/>
  <c r="M393" i="3"/>
  <c r="Q393" i="3" s="1"/>
  <c r="M401" i="3"/>
  <c r="Q401" i="3" s="1"/>
  <c r="M408" i="3"/>
  <c r="Q408" i="3" s="1"/>
  <c r="M416" i="3"/>
  <c r="Q416" i="3" s="1"/>
  <c r="M423" i="3"/>
  <c r="Q423" i="3" s="1"/>
  <c r="M430" i="3"/>
  <c r="Q430" i="3" s="1"/>
  <c r="M335" i="3"/>
  <c r="Q335" i="3" s="1"/>
  <c r="M350" i="3"/>
  <c r="Q350" i="3" s="1"/>
  <c r="R352" i="3"/>
  <c r="R353" i="3"/>
  <c r="M474" i="3"/>
  <c r="Q474" i="3" s="1"/>
  <c r="M480" i="3"/>
  <c r="Q480" i="3" s="1"/>
  <c r="M365" i="3"/>
  <c r="Q365" i="3" s="1"/>
  <c r="R367" i="3"/>
  <c r="R368" i="3"/>
  <c r="M492" i="3"/>
  <c r="Q492" i="3" s="1"/>
  <c r="M507" i="3"/>
  <c r="Q507" i="3" s="1"/>
  <c r="M398" i="3"/>
  <c r="Q398" i="3" s="1"/>
  <c r="M528" i="3"/>
  <c r="Q528" i="3" s="1"/>
  <c r="R418" i="3"/>
  <c r="R419" i="3"/>
  <c r="M543" i="3"/>
  <c r="Q543" i="3" s="1"/>
  <c r="M431" i="3"/>
  <c r="Q431" i="3" s="1"/>
  <c r="R433" i="3"/>
  <c r="R434" i="3"/>
  <c r="M558" i="3"/>
  <c r="Q558" i="3" s="1"/>
  <c r="M568" i="3"/>
  <c r="Q568" i="3" s="1"/>
  <c r="M450" i="3"/>
  <c r="Q450" i="3" s="1"/>
  <c r="M454" i="3"/>
  <c r="Q454" i="3" s="1"/>
  <c r="M456" i="3"/>
  <c r="Q456" i="3" s="1"/>
  <c r="M471" i="3"/>
  <c r="Q471" i="3" s="1"/>
  <c r="M477" i="3"/>
  <c r="Q477" i="3" s="1"/>
  <c r="M486" i="3"/>
  <c r="Q486" i="3" s="1"/>
  <c r="M533" i="3"/>
  <c r="Q533" i="3" s="1"/>
  <c r="M341" i="3"/>
  <c r="Q341" i="3" s="1"/>
  <c r="M348" i="3"/>
  <c r="Q348" i="3" s="1"/>
  <c r="M356" i="3"/>
  <c r="Q356" i="3" s="1"/>
  <c r="M363" i="3"/>
  <c r="Q363" i="3" s="1"/>
  <c r="M370" i="3"/>
  <c r="Q370" i="3" s="1"/>
  <c r="M378" i="3"/>
  <c r="Q378" i="3" s="1"/>
  <c r="M385" i="3"/>
  <c r="Q385" i="3" s="1"/>
  <c r="M400" i="3"/>
  <c r="Q400" i="3" s="1"/>
  <c r="M407" i="3"/>
  <c r="Q407" i="3" s="1"/>
  <c r="M415" i="3"/>
  <c r="Q415" i="3" s="1"/>
  <c r="M422" i="3"/>
  <c r="Q422" i="3" s="1"/>
  <c r="M429" i="3"/>
  <c r="Q429" i="3" s="1"/>
  <c r="M437" i="3"/>
  <c r="Q437" i="3" s="1"/>
  <c r="M324" i="3"/>
  <c r="Q324" i="3" s="1"/>
  <c r="M353" i="3"/>
  <c r="Q353" i="3" s="1"/>
  <c r="M359" i="3"/>
  <c r="Q359" i="3" s="1"/>
  <c r="M368" i="3"/>
  <c r="Q368" i="3" s="1"/>
  <c r="M498" i="3"/>
  <c r="Q498" i="3" s="1"/>
  <c r="M380" i="3"/>
  <c r="Q380" i="3" s="1"/>
  <c r="M383" i="3"/>
  <c r="Q383" i="3" s="1"/>
  <c r="M404" i="3"/>
  <c r="Q404" i="3" s="1"/>
  <c r="M531" i="3"/>
  <c r="Q531" i="3" s="1"/>
  <c r="M413" i="3"/>
  <c r="Q413" i="3" s="1"/>
  <c r="M419" i="3"/>
  <c r="Q419" i="3" s="1"/>
  <c r="M546" i="3"/>
  <c r="Q546" i="3" s="1"/>
  <c r="M428" i="3"/>
  <c r="Q428" i="3" s="1"/>
  <c r="M434" i="3"/>
  <c r="Q434" i="3" s="1"/>
  <c r="M519" i="3"/>
  <c r="Q519" i="3" s="1"/>
  <c r="M537" i="3"/>
  <c r="Q537" i="3" s="1"/>
  <c r="M694" i="3"/>
  <c r="Q694" i="3" s="1"/>
  <c r="R334" i="3"/>
  <c r="R386" i="3"/>
  <c r="R401" i="3"/>
  <c r="R408" i="3"/>
  <c r="R416" i="3"/>
  <c r="R423" i="3"/>
  <c r="R430" i="3"/>
  <c r="R438" i="3"/>
  <c r="M610" i="3"/>
  <c r="Q610" i="3" s="1"/>
  <c r="M496" i="3"/>
  <c r="Q496" i="3" s="1"/>
  <c r="M618" i="3"/>
  <c r="Q618" i="3" s="1"/>
  <c r="M624" i="3"/>
  <c r="Q624" i="3" s="1"/>
  <c r="M510" i="3"/>
  <c r="Q510" i="3" s="1"/>
  <c r="M645" i="3"/>
  <c r="Q645" i="3" s="1"/>
  <c r="M530" i="3"/>
  <c r="Q530" i="3" s="1"/>
  <c r="M547" i="3"/>
  <c r="Q547" i="3" s="1"/>
  <c r="M672" i="3"/>
  <c r="Q672" i="3" s="1"/>
  <c r="M555" i="3"/>
  <c r="Q555" i="3" s="1"/>
  <c r="M684" i="3"/>
  <c r="Q684" i="3" s="1"/>
  <c r="M570" i="3"/>
  <c r="Q570" i="3" s="1"/>
  <c r="M576" i="3"/>
  <c r="Q576" i="3" s="1"/>
  <c r="M583" i="3"/>
  <c r="Q583" i="3" s="1"/>
  <c r="M706" i="3"/>
  <c r="Q706" i="3" s="1"/>
  <c r="M592" i="3"/>
  <c r="Q592" i="3" s="1"/>
  <c r="M598" i="3"/>
  <c r="Q598" i="3" s="1"/>
  <c r="M605" i="3"/>
  <c r="Q605" i="3" s="1"/>
  <c r="R606" i="3"/>
  <c r="R607" i="3"/>
  <c r="M630" i="3"/>
  <c r="Q630" i="3" s="1"/>
  <c r="M633" i="3"/>
  <c r="Q633" i="3" s="1"/>
  <c r="M637" i="3"/>
  <c r="Q637" i="3" s="1"/>
  <c r="M644" i="3"/>
  <c r="Q644" i="3" s="1"/>
  <c r="M663" i="3"/>
  <c r="Q663" i="3" s="1"/>
  <c r="M680" i="3"/>
  <c r="Q680" i="3" s="1"/>
  <c r="M701" i="3"/>
  <c r="Q701" i="3" s="1"/>
  <c r="M704" i="3"/>
  <c r="Q704" i="3" s="1"/>
  <c r="R452" i="3"/>
  <c r="R459" i="3"/>
  <c r="R466" i="3"/>
  <c r="M489" i="3"/>
  <c r="Q489" i="3" s="1"/>
  <c r="R491" i="3"/>
  <c r="R499" i="3"/>
  <c r="M625" i="3"/>
  <c r="Q625" i="3" s="1"/>
  <c r="R506" i="3"/>
  <c r="M511" i="3"/>
  <c r="Q511" i="3" s="1"/>
  <c r="M517" i="3"/>
  <c r="Q517" i="3" s="1"/>
  <c r="M539" i="3"/>
  <c r="Q539" i="3" s="1"/>
  <c r="M668" i="3"/>
  <c r="Q668" i="3" s="1"/>
  <c r="M563" i="3"/>
  <c r="Q563" i="3" s="1"/>
  <c r="M699" i="3"/>
  <c r="Q699" i="3" s="1"/>
  <c r="M585" i="3"/>
  <c r="Q585" i="3" s="1"/>
  <c r="M607" i="3"/>
  <c r="Q607" i="3" s="1"/>
  <c r="M737" i="3"/>
  <c r="Q737" i="3" s="1"/>
  <c r="M619" i="3"/>
  <c r="Q619" i="3" s="1"/>
  <c r="M626" i="3"/>
  <c r="Q626" i="3" s="1"/>
  <c r="M780" i="3"/>
  <c r="Q780" i="3" s="1"/>
  <c r="M804" i="3"/>
  <c r="Q804" i="3" s="1"/>
  <c r="R726" i="3"/>
  <c r="R725" i="3"/>
  <c r="M544" i="3"/>
  <c r="Q544" i="3" s="1"/>
  <c r="M551" i="3"/>
  <c r="Q551" i="3" s="1"/>
  <c r="M559" i="3"/>
  <c r="Q559" i="3" s="1"/>
  <c r="M566" i="3"/>
  <c r="Q566" i="3" s="1"/>
  <c r="M573" i="3"/>
  <c r="Q573" i="3" s="1"/>
  <c r="M581" i="3"/>
  <c r="Q581" i="3" s="1"/>
  <c r="M588" i="3"/>
  <c r="Q588" i="3" s="1"/>
  <c r="M596" i="3"/>
  <c r="Q596" i="3" s="1"/>
  <c r="M603" i="3"/>
  <c r="Q603" i="3" s="1"/>
  <c r="M497" i="3"/>
  <c r="Q497" i="3" s="1"/>
  <c r="M502" i="3"/>
  <c r="Q502" i="3" s="1"/>
  <c r="M512" i="3"/>
  <c r="Q512" i="3" s="1"/>
  <c r="M518" i="3"/>
  <c r="Q518" i="3" s="1"/>
  <c r="R522" i="3"/>
  <c r="M646" i="3"/>
  <c r="Q646" i="3" s="1"/>
  <c r="M532" i="3"/>
  <c r="Q532" i="3" s="1"/>
  <c r="M545" i="3"/>
  <c r="Q545" i="3" s="1"/>
  <c r="M678" i="3"/>
  <c r="Q678" i="3" s="1"/>
  <c r="M560" i="3"/>
  <c r="Q560" i="3" s="1"/>
  <c r="M578" i="3"/>
  <c r="Q578" i="3" s="1"/>
  <c r="M715" i="3"/>
  <c r="Q715" i="3" s="1"/>
  <c r="M600" i="3"/>
  <c r="Q600" i="3" s="1"/>
  <c r="M730" i="3"/>
  <c r="Q730" i="3" s="1"/>
  <c r="M613" i="3"/>
  <c r="Q613" i="3" s="1"/>
  <c r="M743" i="3"/>
  <c r="Q743" i="3" s="1"/>
  <c r="R628" i="3"/>
  <c r="R629" i="3"/>
  <c r="M753" i="3"/>
  <c r="Q753" i="3" s="1"/>
  <c r="M634" i="3"/>
  <c r="Q634" i="3" s="1"/>
  <c r="R635" i="3"/>
  <c r="R636" i="3"/>
  <c r="M767" i="3"/>
  <c r="Q767" i="3" s="1"/>
  <c r="M650" i="3"/>
  <c r="Q650" i="3" s="1"/>
  <c r="M656" i="3"/>
  <c r="Q656" i="3" s="1"/>
  <c r="M786" i="3"/>
  <c r="Q786" i="3" s="1"/>
  <c r="M671" i="3"/>
  <c r="Q671" i="3" s="1"/>
  <c r="M709" i="3"/>
  <c r="Q709" i="3" s="1"/>
  <c r="M535" i="3"/>
  <c r="Q535" i="3" s="1"/>
  <c r="M542" i="3"/>
  <c r="Q542" i="3" s="1"/>
  <c r="M549" i="3"/>
  <c r="Q549" i="3" s="1"/>
  <c r="M557" i="3"/>
  <c r="Q557" i="3" s="1"/>
  <c r="M564" i="3"/>
  <c r="Q564" i="3" s="1"/>
  <c r="M572" i="3"/>
  <c r="Q572" i="3" s="1"/>
  <c r="M579" i="3"/>
  <c r="Q579" i="3" s="1"/>
  <c r="M586" i="3"/>
  <c r="Q586" i="3" s="1"/>
  <c r="M594" i="3"/>
  <c r="Q594" i="3" s="1"/>
  <c r="M601" i="3"/>
  <c r="Q601" i="3" s="1"/>
  <c r="M609" i="3"/>
  <c r="Q609" i="3" s="1"/>
  <c r="M503" i="3"/>
  <c r="Q503" i="3" s="1"/>
  <c r="R507" i="3"/>
  <c r="M631" i="3"/>
  <c r="Q631" i="3" s="1"/>
  <c r="M523" i="3"/>
  <c r="Q523" i="3" s="1"/>
  <c r="M534" i="3"/>
  <c r="Q534" i="3" s="1"/>
  <c r="M665" i="3"/>
  <c r="Q665" i="3" s="1"/>
  <c r="M677" i="3"/>
  <c r="Q677" i="3" s="1"/>
  <c r="M562" i="3"/>
  <c r="Q562" i="3" s="1"/>
  <c r="M692" i="3"/>
  <c r="Q692" i="3" s="1"/>
  <c r="R576" i="3"/>
  <c r="R577" i="3"/>
  <c r="M584" i="3"/>
  <c r="Q584" i="3" s="1"/>
  <c r="M714" i="3"/>
  <c r="Q714" i="3" s="1"/>
  <c r="R598" i="3"/>
  <c r="R599" i="3"/>
  <c r="M606" i="3"/>
  <c r="Q606" i="3" s="1"/>
  <c r="M615" i="3"/>
  <c r="Q615" i="3" s="1"/>
  <c r="M652" i="3"/>
  <c r="Q652" i="3" s="1"/>
  <c r="M661" i="3"/>
  <c r="Q661" i="3" s="1"/>
  <c r="M670" i="3"/>
  <c r="Q670" i="3" s="1"/>
  <c r="M673" i="3"/>
  <c r="Q673" i="3" s="1"/>
  <c r="M812" i="3"/>
  <c r="Q812" i="3" s="1"/>
  <c r="M721" i="3"/>
  <c r="Q721" i="3" s="1"/>
  <c r="M731" i="3"/>
  <c r="Q731" i="3" s="1"/>
  <c r="M460" i="3"/>
  <c r="Q460" i="3" s="1"/>
  <c r="M467" i="3"/>
  <c r="Q467" i="3" s="1"/>
  <c r="M475" i="3"/>
  <c r="Q475" i="3" s="1"/>
  <c r="M482" i="3"/>
  <c r="Q482" i="3" s="1"/>
  <c r="M617" i="3"/>
  <c r="Q617" i="3" s="1"/>
  <c r="M504" i="3"/>
  <c r="Q504" i="3" s="1"/>
  <c r="M632" i="3"/>
  <c r="Q632" i="3" s="1"/>
  <c r="R513" i="3"/>
  <c r="R514" i="3"/>
  <c r="M638" i="3"/>
  <c r="Q638" i="3" s="1"/>
  <c r="M525" i="3"/>
  <c r="Q525" i="3" s="1"/>
  <c r="R547" i="3"/>
  <c r="R548" i="3"/>
  <c r="M556" i="3"/>
  <c r="Q556" i="3" s="1"/>
  <c r="M571" i="3"/>
  <c r="Q571" i="3" s="1"/>
  <c r="M577" i="3"/>
  <c r="Q577" i="3" s="1"/>
  <c r="M593" i="3"/>
  <c r="Q593" i="3" s="1"/>
  <c r="M599" i="3"/>
  <c r="Q599" i="3" s="1"/>
  <c r="M729" i="3"/>
  <c r="Q729" i="3" s="1"/>
  <c r="M611" i="3"/>
  <c r="Q611" i="3" s="1"/>
  <c r="M621" i="3"/>
  <c r="Q621" i="3" s="1"/>
  <c r="M648" i="3"/>
  <c r="Q648" i="3" s="1"/>
  <c r="M658" i="3"/>
  <c r="Q658" i="3" s="1"/>
  <c r="R674" i="3"/>
  <c r="R675" i="3"/>
  <c r="M702" i="3"/>
  <c r="Q702" i="3" s="1"/>
  <c r="R344" i="3"/>
  <c r="R351" i="3"/>
  <c r="R358" i="3"/>
  <c r="R366" i="3"/>
  <c r="R373" i="3"/>
  <c r="R388" i="3"/>
  <c r="R395" i="3"/>
  <c r="R403" i="3"/>
  <c r="R410" i="3"/>
  <c r="R425" i="3"/>
  <c r="R432" i="3"/>
  <c r="R440" i="3"/>
  <c r="R447" i="3"/>
  <c r="R454" i="3"/>
  <c r="R462" i="3"/>
  <c r="R469" i="3"/>
  <c r="R484" i="3"/>
  <c r="M495" i="3"/>
  <c r="Q495" i="3" s="1"/>
  <c r="M508" i="3"/>
  <c r="Q508" i="3" s="1"/>
  <c r="M639" i="3"/>
  <c r="Q639" i="3" s="1"/>
  <c r="R529" i="3"/>
  <c r="M653" i="3"/>
  <c r="Q653" i="3" s="1"/>
  <c r="M654" i="3"/>
  <c r="Q654" i="3" s="1"/>
  <c r="M655" i="3"/>
  <c r="Q655" i="3" s="1"/>
  <c r="R539" i="3"/>
  <c r="R540" i="3"/>
  <c r="M541" i="3"/>
  <c r="Q541" i="3" s="1"/>
  <c r="M662" i="3"/>
  <c r="Q662" i="3" s="1"/>
  <c r="M548" i="3"/>
  <c r="Q548" i="3" s="1"/>
  <c r="M669" i="3"/>
  <c r="Q669" i="3" s="1"/>
  <c r="M552" i="3"/>
  <c r="Q552" i="3" s="1"/>
  <c r="M685" i="3"/>
  <c r="Q685" i="3" s="1"/>
  <c r="M567" i="3"/>
  <c r="Q567" i="3" s="1"/>
  <c r="M707" i="3"/>
  <c r="Q707" i="3" s="1"/>
  <c r="M589" i="3"/>
  <c r="Q589" i="3" s="1"/>
  <c r="M608" i="3"/>
  <c r="Q608" i="3" s="1"/>
  <c r="R613" i="3"/>
  <c r="R614" i="3"/>
  <c r="M628" i="3"/>
  <c r="Q628" i="3" s="1"/>
  <c r="M752" i="3"/>
  <c r="Q752" i="3" s="1"/>
  <c r="M635" i="3"/>
  <c r="Q635" i="3" s="1"/>
  <c r="M641" i="3"/>
  <c r="Q641" i="3" s="1"/>
  <c r="M649" i="3"/>
  <c r="Q649" i="3" s="1"/>
  <c r="R650" i="3"/>
  <c r="R651" i="3"/>
  <c r="M664" i="3"/>
  <c r="Q664" i="3" s="1"/>
  <c r="M687" i="3"/>
  <c r="Q687" i="3" s="1"/>
  <c r="M693" i="3"/>
  <c r="Q693" i="3" s="1"/>
  <c r="M696" i="3"/>
  <c r="Q696" i="3" s="1"/>
  <c r="M768" i="3"/>
  <c r="Q768" i="3" s="1"/>
  <c r="M623" i="3"/>
  <c r="Q623" i="3" s="1"/>
  <c r="M515" i="3"/>
  <c r="Q515" i="3" s="1"/>
  <c r="M640" i="3"/>
  <c r="Q640" i="3" s="1"/>
  <c r="M526" i="3"/>
  <c r="Q526" i="3" s="1"/>
  <c r="M540" i="3"/>
  <c r="Q540" i="3" s="1"/>
  <c r="R554" i="3"/>
  <c r="R555" i="3"/>
  <c r="M561" i="3"/>
  <c r="Q561" i="3" s="1"/>
  <c r="R569" i="3"/>
  <c r="R570" i="3"/>
  <c r="M700" i="3"/>
  <c r="Q700" i="3" s="1"/>
  <c r="M582" i="3"/>
  <c r="Q582" i="3" s="1"/>
  <c r="R591" i="3"/>
  <c r="R592" i="3"/>
  <c r="M716" i="3"/>
  <c r="Q716" i="3" s="1"/>
  <c r="M722" i="3"/>
  <c r="Q722" i="3" s="1"/>
  <c r="M604" i="3"/>
  <c r="Q604" i="3" s="1"/>
  <c r="M614" i="3"/>
  <c r="Q614" i="3" s="1"/>
  <c r="M751" i="3"/>
  <c r="Q751" i="3" s="1"/>
  <c r="M758" i="3"/>
  <c r="Q758" i="3" s="1"/>
  <c r="M642" i="3"/>
  <c r="Q642" i="3" s="1"/>
  <c r="R643" i="3"/>
  <c r="R644" i="3"/>
  <c r="M651" i="3"/>
  <c r="Q651" i="3" s="1"/>
  <c r="M775" i="3"/>
  <c r="Q775" i="3" s="1"/>
  <c r="M657" i="3"/>
  <c r="Q657" i="3" s="1"/>
  <c r="M660" i="3"/>
  <c r="Q660" i="3" s="1"/>
  <c r="R718" i="3"/>
  <c r="R717" i="3"/>
  <c r="M739" i="3"/>
  <c r="Q739" i="3" s="1"/>
  <c r="R573" i="3"/>
  <c r="R610" i="3"/>
  <c r="M777" i="3"/>
  <c r="Q777" i="3" s="1"/>
  <c r="M659" i="3"/>
  <c r="Q659" i="3" s="1"/>
  <c r="R662" i="3"/>
  <c r="M787" i="3"/>
  <c r="Q787" i="3" s="1"/>
  <c r="M797" i="3"/>
  <c r="Q797" i="3" s="1"/>
  <c r="R684" i="3"/>
  <c r="M808" i="3"/>
  <c r="Q808" i="3" s="1"/>
  <c r="M817" i="3"/>
  <c r="Q817" i="3" s="1"/>
  <c r="M819" i="3"/>
  <c r="Q819" i="3" s="1"/>
  <c r="R700" i="3"/>
  <c r="R706" i="3"/>
  <c r="R714" i="3"/>
  <c r="R736" i="3"/>
  <c r="M740" i="3"/>
  <c r="Q740" i="3" s="1"/>
  <c r="M741" i="3"/>
  <c r="Q741" i="3" s="1"/>
  <c r="M863" i="3"/>
  <c r="Q863" i="3" s="1"/>
  <c r="M745" i="3"/>
  <c r="Q745" i="3" s="1"/>
  <c r="M747" i="3"/>
  <c r="Q747" i="3" s="1"/>
  <c r="M755" i="3"/>
  <c r="Q755" i="3" s="1"/>
  <c r="M756" i="3"/>
  <c r="Q756" i="3" s="1"/>
  <c r="M870" i="3"/>
  <c r="Q870" i="3" s="1"/>
  <c r="R587" i="3"/>
  <c r="R595" i="3"/>
  <c r="R602" i="3"/>
  <c r="R617" i="3"/>
  <c r="M762" i="3"/>
  <c r="Q762" i="3" s="1"/>
  <c r="M769" i="3"/>
  <c r="Q769" i="3" s="1"/>
  <c r="M674" i="3"/>
  <c r="Q674" i="3" s="1"/>
  <c r="R678" i="3"/>
  <c r="M801" i="3"/>
  <c r="Q801" i="3" s="1"/>
  <c r="M682" i="3"/>
  <c r="Q682" i="3" s="1"/>
  <c r="M683" i="3"/>
  <c r="Q683" i="3" s="1"/>
  <c r="M690" i="3"/>
  <c r="Q690" i="3" s="1"/>
  <c r="M691" i="3"/>
  <c r="Q691" i="3" s="1"/>
  <c r="M814" i="3"/>
  <c r="Q814" i="3" s="1"/>
  <c r="M695" i="3"/>
  <c r="Q695" i="3" s="1"/>
  <c r="M703" i="3"/>
  <c r="Q703" i="3" s="1"/>
  <c r="M705" i="3"/>
  <c r="Q705" i="3" s="1"/>
  <c r="M712" i="3"/>
  <c r="Q712" i="3" s="1"/>
  <c r="M713" i="3"/>
  <c r="Q713" i="3" s="1"/>
  <c r="M839" i="3"/>
  <c r="Q839" i="3" s="1"/>
  <c r="M841" i="3"/>
  <c r="Q841" i="3" s="1"/>
  <c r="R722" i="3"/>
  <c r="M734" i="3"/>
  <c r="Q734" i="3" s="1"/>
  <c r="M735" i="3"/>
  <c r="Q735" i="3" s="1"/>
  <c r="M754" i="3"/>
  <c r="Q754" i="3" s="1"/>
  <c r="M776" i="3"/>
  <c r="Q776" i="3" s="1"/>
  <c r="R665" i="3"/>
  <c r="M809" i="3"/>
  <c r="Q809" i="3" s="1"/>
  <c r="M831" i="3"/>
  <c r="Q831" i="3" s="1"/>
  <c r="M717" i="3"/>
  <c r="Q717" i="3" s="1"/>
  <c r="M725" i="3"/>
  <c r="Q725" i="3" s="1"/>
  <c r="M853" i="3"/>
  <c r="Q853" i="3" s="1"/>
  <c r="M866" i="3"/>
  <c r="Q866" i="3" s="1"/>
  <c r="M869" i="3"/>
  <c r="Q869" i="3" s="1"/>
  <c r="M763" i="3"/>
  <c r="Q763" i="3" s="1"/>
  <c r="M765" i="3"/>
  <c r="Q765" i="3" s="1"/>
  <c r="M836" i="3"/>
  <c r="Q836" i="3" s="1"/>
  <c r="M766" i="3"/>
  <c r="Q766" i="3" s="1"/>
  <c r="M782" i="3"/>
  <c r="Q782" i="3" s="1"/>
  <c r="M794" i="3"/>
  <c r="Q794" i="3" s="1"/>
  <c r="M675" i="3"/>
  <c r="Q675" i="3" s="1"/>
  <c r="R685" i="3"/>
  <c r="M810" i="3"/>
  <c r="Q810" i="3" s="1"/>
  <c r="R707" i="3"/>
  <c r="R715" i="3"/>
  <c r="M718" i="3"/>
  <c r="Q718" i="3" s="1"/>
  <c r="M726" i="3"/>
  <c r="Q726" i="3" s="1"/>
  <c r="M848" i="3"/>
  <c r="Q848" i="3" s="1"/>
  <c r="M854" i="3"/>
  <c r="Q854" i="3" s="1"/>
  <c r="M856" i="3"/>
  <c r="Q856" i="3" s="1"/>
  <c r="R737" i="3"/>
  <c r="R747" i="3"/>
  <c r="M773" i="3"/>
  <c r="Q773" i="3" s="1"/>
  <c r="M785" i="3"/>
  <c r="Q785" i="3" s="1"/>
  <c r="M667" i="3"/>
  <c r="Q667" i="3" s="1"/>
  <c r="M676" i="3"/>
  <c r="Q676" i="3" s="1"/>
  <c r="M798" i="3"/>
  <c r="Q798" i="3" s="1"/>
  <c r="M688" i="3"/>
  <c r="Q688" i="3" s="1"/>
  <c r="M697" i="3"/>
  <c r="Q697" i="3" s="1"/>
  <c r="M698" i="3"/>
  <c r="Q698" i="3" s="1"/>
  <c r="M710" i="3"/>
  <c r="Q710" i="3" s="1"/>
  <c r="M837" i="3"/>
  <c r="Q837" i="3" s="1"/>
  <c r="M732" i="3"/>
  <c r="Q732" i="3" s="1"/>
  <c r="M757" i="3"/>
  <c r="Q757" i="3" s="1"/>
  <c r="M761" i="3"/>
  <c r="Q761" i="3" s="1"/>
  <c r="M770" i="3"/>
  <c r="Q770" i="3" s="1"/>
  <c r="M750" i="3"/>
  <c r="Q750" i="3" s="1"/>
  <c r="M778" i="3"/>
  <c r="Q778" i="3" s="1"/>
  <c r="M681" i="3"/>
  <c r="Q681" i="3" s="1"/>
  <c r="M816" i="3"/>
  <c r="Q816" i="3" s="1"/>
  <c r="M824" i="3"/>
  <c r="Q824" i="3" s="1"/>
  <c r="M719" i="3"/>
  <c r="Q719" i="3" s="1"/>
  <c r="M720" i="3"/>
  <c r="Q720" i="3" s="1"/>
  <c r="M727" i="3"/>
  <c r="Q727" i="3" s="1"/>
  <c r="M728" i="3"/>
  <c r="Q728" i="3" s="1"/>
  <c r="M738" i="3"/>
  <c r="Q738" i="3" s="1"/>
  <c r="M742" i="3"/>
  <c r="Q742" i="3" s="1"/>
  <c r="M802" i="3"/>
  <c r="Q802" i="3" s="1"/>
  <c r="M764" i="3"/>
  <c r="Q764" i="3" s="1"/>
  <c r="M795" i="3"/>
  <c r="Q795" i="3" s="1"/>
  <c r="M689" i="3"/>
  <c r="Q689" i="3" s="1"/>
  <c r="M825" i="3"/>
  <c r="Q825" i="3" s="1"/>
  <c r="M711" i="3"/>
  <c r="Q711" i="3" s="1"/>
  <c r="M833" i="3"/>
  <c r="Q833" i="3" s="1"/>
  <c r="M838" i="3"/>
  <c r="Q838" i="3" s="1"/>
  <c r="M846" i="3"/>
  <c r="Q846" i="3" s="1"/>
  <c r="R730" i="3"/>
  <c r="M733" i="3"/>
  <c r="Q733" i="3" s="1"/>
  <c r="M855" i="3"/>
  <c r="Q855" i="3" s="1"/>
  <c r="M748" i="3"/>
  <c r="Q748" i="3" s="1"/>
  <c r="M749" i="3"/>
  <c r="Q749" i="3" s="1"/>
  <c r="M903" i="3"/>
  <c r="Q903" i="3" s="1"/>
  <c r="M815" i="3"/>
  <c r="Q815" i="3" s="1"/>
  <c r="M823" i="3"/>
  <c r="Q823" i="3" s="1"/>
  <c r="M830" i="3"/>
  <c r="Q830" i="3" s="1"/>
  <c r="M845" i="3"/>
  <c r="Q845" i="3" s="1"/>
  <c r="M852" i="3"/>
  <c r="Q852" i="3" s="1"/>
  <c r="M860" i="3"/>
  <c r="Q860" i="3" s="1"/>
  <c r="M867" i="3"/>
  <c r="Q867" i="3" s="1"/>
  <c r="M874" i="3"/>
  <c r="Q874" i="3" s="1"/>
  <c r="M882" i="3"/>
  <c r="Q882" i="3" s="1"/>
  <c r="R766" i="3"/>
  <c r="R772" i="3"/>
  <c r="M784" i="3"/>
  <c r="Q784" i="3" s="1"/>
  <c r="R806" i="3"/>
  <c r="R808" i="3"/>
  <c r="R809" i="3"/>
  <c r="R841" i="3"/>
  <c r="M974" i="3"/>
  <c r="Q974" i="3" s="1"/>
  <c r="M800" i="3"/>
  <c r="Q800" i="3" s="1"/>
  <c r="M807" i="3"/>
  <c r="Q807" i="3" s="1"/>
  <c r="M822" i="3"/>
  <c r="Q822" i="3" s="1"/>
  <c r="M829" i="3"/>
  <c r="Q829" i="3" s="1"/>
  <c r="M851" i="3"/>
  <c r="Q851" i="3" s="1"/>
  <c r="M908" i="3"/>
  <c r="Q908" i="3" s="1"/>
  <c r="M914" i="3"/>
  <c r="Q914" i="3" s="1"/>
  <c r="M818" i="3"/>
  <c r="Q818" i="3" s="1"/>
  <c r="R850" i="3"/>
  <c r="R849" i="3"/>
  <c r="M971" i="3"/>
  <c r="Q971" i="3" s="1"/>
  <c r="M887" i="3"/>
  <c r="Q887" i="3" s="1"/>
  <c r="M878" i="3"/>
  <c r="Q878" i="3" s="1"/>
  <c r="M889" i="3"/>
  <c r="Q889" i="3" s="1"/>
  <c r="M904" i="3"/>
  <c r="Q904" i="3" s="1"/>
  <c r="M811" i="3"/>
  <c r="Q811" i="3" s="1"/>
  <c r="M834" i="3"/>
  <c r="Q834" i="3" s="1"/>
  <c r="M873" i="3"/>
  <c r="Q873" i="3" s="1"/>
  <c r="M1033" i="3"/>
  <c r="Q1033" i="3" s="1"/>
  <c r="M871" i="3"/>
  <c r="Q871" i="3" s="1"/>
  <c r="M759" i="3"/>
  <c r="Q759" i="3" s="1"/>
  <c r="R777" i="3"/>
  <c r="R778" i="3"/>
  <c r="R785" i="3"/>
  <c r="R795" i="3"/>
  <c r="M796" i="3"/>
  <c r="Q796" i="3" s="1"/>
  <c r="M920" i="3"/>
  <c r="Q920" i="3" s="1"/>
  <c r="M790" i="3"/>
  <c r="Q790" i="3" s="1"/>
  <c r="M799" i="3"/>
  <c r="Q799" i="3" s="1"/>
  <c r="M922" i="3"/>
  <c r="Q922" i="3" s="1"/>
  <c r="M840" i="3"/>
  <c r="Q840" i="3" s="1"/>
  <c r="M862" i="3"/>
  <c r="Q862" i="3" s="1"/>
  <c r="M883" i="3"/>
  <c r="Q883" i="3" s="1"/>
  <c r="M885" i="3"/>
  <c r="Q885" i="3" s="1"/>
  <c r="M888" i="3"/>
  <c r="Q888" i="3" s="1"/>
  <c r="M771" i="3"/>
  <c r="Q771" i="3" s="1"/>
  <c r="M789" i="3"/>
  <c r="Q789" i="3" s="1"/>
  <c r="M859" i="3"/>
  <c r="Q859" i="3" s="1"/>
  <c r="M1406" i="3"/>
  <c r="Q1406" i="3" s="1"/>
  <c r="M868" i="3"/>
  <c r="Q868" i="3" s="1"/>
  <c r="M875" i="3"/>
  <c r="Q875" i="3" s="1"/>
  <c r="M774" i="3"/>
  <c r="Q774" i="3" s="1"/>
  <c r="M781" i="3"/>
  <c r="Q781" i="3" s="1"/>
  <c r="M788" i="3"/>
  <c r="Q788" i="3" s="1"/>
  <c r="R798" i="3"/>
  <c r="M877" i="3"/>
  <c r="Q877" i="3" s="1"/>
  <c r="M779" i="3"/>
  <c r="Q779" i="3" s="1"/>
  <c r="M792" i="3"/>
  <c r="Q792" i="3" s="1"/>
  <c r="M918" i="3"/>
  <c r="Q918" i="3" s="1"/>
  <c r="R802" i="3"/>
  <c r="M805" i="3"/>
  <c r="Q805" i="3" s="1"/>
  <c r="M826" i="3"/>
  <c r="Q826" i="3" s="1"/>
  <c r="R864" i="3"/>
  <c r="M895" i="3"/>
  <c r="Q895" i="3" s="1"/>
  <c r="M902" i="3"/>
  <c r="Q902" i="3" s="1"/>
  <c r="M909" i="3"/>
  <c r="Q909" i="3" s="1"/>
  <c r="M1136" i="3"/>
  <c r="Q1136" i="3" s="1"/>
  <c r="M1108" i="3"/>
  <c r="Q1108" i="3" s="1"/>
  <c r="M772" i="3"/>
  <c r="Q772" i="3" s="1"/>
  <c r="M893" i="3"/>
  <c r="Q893" i="3" s="1"/>
  <c r="R775" i="3"/>
  <c r="M896" i="3"/>
  <c r="Q896" i="3" s="1"/>
  <c r="M793" i="3"/>
  <c r="Q793" i="3" s="1"/>
  <c r="M926" i="3"/>
  <c r="Q926" i="3" s="1"/>
  <c r="M927" i="3"/>
  <c r="Q927" i="3" s="1"/>
  <c r="M813" i="3"/>
  <c r="Q813" i="3" s="1"/>
  <c r="M943" i="3"/>
  <c r="Q943" i="3" s="1"/>
  <c r="M832" i="3"/>
  <c r="Q832" i="3" s="1"/>
  <c r="R839" i="3"/>
  <c r="M861" i="3"/>
  <c r="Q861" i="3" s="1"/>
  <c r="M1140" i="3"/>
  <c r="Q1140" i="3" s="1"/>
  <c r="M1093" i="3"/>
  <c r="Q1093" i="3" s="1"/>
  <c r="M1100" i="3"/>
  <c r="Q1100" i="3" s="1"/>
  <c r="M783" i="3"/>
  <c r="Q783" i="3" s="1"/>
  <c r="M905" i="3"/>
  <c r="Q905" i="3" s="1"/>
  <c r="M911" i="3"/>
  <c r="Q911" i="3" s="1"/>
  <c r="M803" i="3"/>
  <c r="Q803" i="3" s="1"/>
  <c r="M942" i="3"/>
  <c r="Q942" i="3" s="1"/>
  <c r="M955" i="3"/>
  <c r="Q955" i="3" s="1"/>
  <c r="M957" i="3"/>
  <c r="Q957" i="3" s="1"/>
  <c r="M844" i="3"/>
  <c r="Q844" i="3" s="1"/>
  <c r="M847" i="3"/>
  <c r="Q847" i="3" s="1"/>
  <c r="M958" i="3"/>
  <c r="Q958" i="3" s="1"/>
  <c r="M1008" i="3"/>
  <c r="Q1008" i="3" s="1"/>
  <c r="M1010" i="3"/>
  <c r="Q1010" i="3" s="1"/>
  <c r="M1012" i="3"/>
  <c r="Q1012" i="3" s="1"/>
  <c r="M950" i="3"/>
  <c r="Q950" i="3" s="1"/>
  <c r="M1259" i="3"/>
  <c r="Q1259" i="3" s="1"/>
  <c r="M925" i="3"/>
  <c r="Q925" i="3" s="1"/>
  <c r="M806" i="3"/>
  <c r="Q806" i="3" s="1"/>
  <c r="M821" i="3"/>
  <c r="Q821" i="3" s="1"/>
  <c r="M948" i="3"/>
  <c r="Q948" i="3" s="1"/>
  <c r="M842" i="3"/>
  <c r="Q842" i="3" s="1"/>
  <c r="R845" i="3"/>
  <c r="R846" i="3"/>
  <c r="M850" i="3"/>
  <c r="Q850" i="3" s="1"/>
  <c r="R857" i="3"/>
  <c r="M865" i="3"/>
  <c r="Q865" i="3" s="1"/>
  <c r="R867" i="3"/>
  <c r="R868" i="3"/>
  <c r="M886" i="3"/>
  <c r="Q886" i="3" s="1"/>
  <c r="M894" i="3"/>
  <c r="Q894" i="3" s="1"/>
  <c r="M901" i="3"/>
  <c r="Q901" i="3" s="1"/>
  <c r="M930" i="3"/>
  <c r="Q930" i="3" s="1"/>
  <c r="M980" i="3"/>
  <c r="Q980" i="3" s="1"/>
  <c r="M983" i="3"/>
  <c r="Q983" i="3" s="1"/>
  <c r="M1016" i="3"/>
  <c r="Q1016" i="3" s="1"/>
  <c r="M1175" i="3"/>
  <c r="Q1175" i="3" s="1"/>
  <c r="M1233" i="3"/>
  <c r="Q1233" i="3" s="1"/>
  <c r="M1117" i="3"/>
  <c r="Q1117" i="3" s="1"/>
  <c r="M900" i="3"/>
  <c r="Q900" i="3" s="1"/>
  <c r="M929" i="3"/>
  <c r="Q929" i="3" s="1"/>
  <c r="M933" i="3"/>
  <c r="Q933" i="3" s="1"/>
  <c r="R825" i="3"/>
  <c r="M979" i="3"/>
  <c r="Q979" i="3" s="1"/>
  <c r="M1029" i="3"/>
  <c r="Q1029" i="3" s="1"/>
  <c r="M1032" i="3"/>
  <c r="Q1032" i="3" s="1"/>
  <c r="M915" i="3"/>
  <c r="Q915" i="3" s="1"/>
  <c r="M1037" i="3"/>
  <c r="Q1037" i="3" s="1"/>
  <c r="R936" i="3"/>
  <c r="M940" i="3"/>
  <c r="Q940" i="3" s="1"/>
  <c r="M965" i="3"/>
  <c r="Q965" i="3" s="1"/>
  <c r="M969" i="3"/>
  <c r="Q969" i="3" s="1"/>
  <c r="R978" i="3"/>
  <c r="R979" i="3"/>
  <c r="M987" i="3"/>
  <c r="Q987" i="3" s="1"/>
  <c r="M1071" i="3"/>
  <c r="Q1071" i="3" s="1"/>
  <c r="M1101" i="3"/>
  <c r="Q1101" i="3" s="1"/>
  <c r="M1138" i="3"/>
  <c r="Q1138" i="3" s="1"/>
  <c r="M791" i="3"/>
  <c r="Q791" i="3" s="1"/>
  <c r="M912" i="3"/>
  <c r="Q912" i="3" s="1"/>
  <c r="M919" i="3"/>
  <c r="Q919" i="3" s="1"/>
  <c r="M935" i="3"/>
  <c r="Q935" i="3" s="1"/>
  <c r="M827" i="3"/>
  <c r="Q827" i="3" s="1"/>
  <c r="R830" i="3"/>
  <c r="R831" i="3"/>
  <c r="M956" i="3"/>
  <c r="Q956" i="3" s="1"/>
  <c r="M964" i="3"/>
  <c r="Q964" i="3" s="1"/>
  <c r="R855" i="3"/>
  <c r="M857" i="3"/>
  <c r="Q857" i="3" s="1"/>
  <c r="R863" i="3"/>
  <c r="M985" i="3"/>
  <c r="Q985" i="3" s="1"/>
  <c r="M936" i="3"/>
  <c r="Q936" i="3" s="1"/>
  <c r="R958" i="3"/>
  <c r="M960" i="3"/>
  <c r="Q960" i="3" s="1"/>
  <c r="R963" i="3"/>
  <c r="R964" i="3"/>
  <c r="M1099" i="3"/>
  <c r="Q1099" i="3" s="1"/>
  <c r="M992" i="3"/>
  <c r="Q992" i="3" s="1"/>
  <c r="M1039" i="3"/>
  <c r="Q1039" i="3" s="1"/>
  <c r="M1142" i="3"/>
  <c r="Q1142" i="3" s="1"/>
  <c r="M1186" i="3"/>
  <c r="Q1186" i="3" s="1"/>
  <c r="R815" i="3"/>
  <c r="R816" i="3"/>
  <c r="M937" i="3"/>
  <c r="Q937" i="3" s="1"/>
  <c r="M941" i="3"/>
  <c r="Q941" i="3" s="1"/>
  <c r="M843" i="3"/>
  <c r="Q843" i="3" s="1"/>
  <c r="M970" i="3"/>
  <c r="Q970" i="3" s="1"/>
  <c r="R874" i="3"/>
  <c r="R875" i="3"/>
  <c r="M876" i="3"/>
  <c r="Q876" i="3" s="1"/>
  <c r="M879" i="3"/>
  <c r="Q879" i="3" s="1"/>
  <c r="M880" i="3"/>
  <c r="Q880" i="3" s="1"/>
  <c r="M892" i="3"/>
  <c r="Q892" i="3" s="1"/>
  <c r="M899" i="3"/>
  <c r="Q899" i="3" s="1"/>
  <c r="M1021" i="3"/>
  <c r="Q1021" i="3" s="1"/>
  <c r="M1020" i="3"/>
  <c r="Q1020" i="3" s="1"/>
  <c r="M907" i="3"/>
  <c r="Q907" i="3" s="1"/>
  <c r="M910" i="3"/>
  <c r="Q910" i="3" s="1"/>
  <c r="M923" i="3"/>
  <c r="Q923" i="3" s="1"/>
  <c r="M939" i="3"/>
  <c r="Q939" i="3" s="1"/>
  <c r="M1060" i="3"/>
  <c r="Q1060" i="3" s="1"/>
  <c r="M944" i="3"/>
  <c r="Q944" i="3" s="1"/>
  <c r="M952" i="3"/>
  <c r="Q952" i="3" s="1"/>
  <c r="M1073" i="3"/>
  <c r="Q1073" i="3" s="1"/>
  <c r="M1085" i="3"/>
  <c r="Q1085" i="3" s="1"/>
  <c r="M1084" i="3"/>
  <c r="Q1084" i="3" s="1"/>
  <c r="M1089" i="3"/>
  <c r="Q1089" i="3" s="1"/>
  <c r="M973" i="3"/>
  <c r="Q973" i="3" s="1"/>
  <c r="M984" i="3"/>
  <c r="Q984" i="3" s="1"/>
  <c r="M1007" i="3"/>
  <c r="Q1007" i="3" s="1"/>
  <c r="M1068" i="3"/>
  <c r="Q1068" i="3" s="1"/>
  <c r="M1157" i="3"/>
  <c r="Q1157" i="3" s="1"/>
  <c r="M1200" i="3"/>
  <c r="Q1200" i="3" s="1"/>
  <c r="M890" i="3"/>
  <c r="Q890" i="3" s="1"/>
  <c r="M897" i="3"/>
  <c r="Q897" i="3" s="1"/>
  <c r="R793" i="3"/>
  <c r="M835" i="3"/>
  <c r="Q835" i="3" s="1"/>
  <c r="M966" i="3"/>
  <c r="Q966" i="3" s="1"/>
  <c r="M858" i="3"/>
  <c r="Q858" i="3" s="1"/>
  <c r="M884" i="3"/>
  <c r="Q884" i="3" s="1"/>
  <c r="M1028" i="3"/>
  <c r="Q1028" i="3" s="1"/>
  <c r="M928" i="3"/>
  <c r="Q928" i="3" s="1"/>
  <c r="R951" i="3"/>
  <c r="R959" i="3"/>
  <c r="M1036" i="3"/>
  <c r="Q1036" i="3" s="1"/>
  <c r="M1098" i="3"/>
  <c r="Q1098" i="3" s="1"/>
  <c r="M820" i="3"/>
  <c r="Q820" i="3" s="1"/>
  <c r="R823" i="3"/>
  <c r="R824" i="3"/>
  <c r="M947" i="3"/>
  <c r="Q947" i="3" s="1"/>
  <c r="M828" i="3"/>
  <c r="Q828" i="3" s="1"/>
  <c r="M849" i="3"/>
  <c r="Q849" i="3" s="1"/>
  <c r="R852" i="3"/>
  <c r="R853" i="3"/>
  <c r="M977" i="3"/>
  <c r="Q977" i="3" s="1"/>
  <c r="M872" i="3"/>
  <c r="Q872" i="3" s="1"/>
  <c r="M996" i="3"/>
  <c r="Q996" i="3" s="1"/>
  <c r="M1000" i="3"/>
  <c r="Q1000" i="3" s="1"/>
  <c r="R882" i="3"/>
  <c r="R883" i="3"/>
  <c r="M891" i="3"/>
  <c r="Q891" i="3" s="1"/>
  <c r="M898" i="3"/>
  <c r="Q898" i="3" s="1"/>
  <c r="M906" i="3"/>
  <c r="Q906" i="3" s="1"/>
  <c r="M913" i="3"/>
  <c r="Q913" i="3" s="1"/>
  <c r="M967" i="3"/>
  <c r="Q967" i="3" s="1"/>
  <c r="M981" i="3"/>
  <c r="Q981" i="3" s="1"/>
  <c r="M1004" i="3"/>
  <c r="Q1004" i="3" s="1"/>
  <c r="M1072" i="3"/>
  <c r="Q1072" i="3" s="1"/>
  <c r="M1074" i="3"/>
  <c r="Q1074" i="3" s="1"/>
  <c r="M1076" i="3"/>
  <c r="Q1076" i="3" s="1"/>
  <c r="M1203" i="3"/>
  <c r="Q1203" i="3" s="1"/>
  <c r="M1088" i="3"/>
  <c r="Q1088" i="3" s="1"/>
  <c r="M1213" i="3"/>
  <c r="Q1213" i="3" s="1"/>
  <c r="M1109" i="3"/>
  <c r="Q1109" i="3" s="1"/>
  <c r="R837" i="3"/>
  <c r="R838" i="3"/>
  <c r="M963" i="3"/>
  <c r="Q963" i="3" s="1"/>
  <c r="M864" i="3"/>
  <c r="Q864" i="3" s="1"/>
  <c r="M989" i="3"/>
  <c r="Q989" i="3" s="1"/>
  <c r="R889" i="3"/>
  <c r="R890" i="3"/>
  <c r="R904" i="3"/>
  <c r="R905" i="3"/>
  <c r="R912" i="3"/>
  <c r="R911" i="3"/>
  <c r="M921" i="3"/>
  <c r="Q921" i="3" s="1"/>
  <c r="M1052" i="3"/>
  <c r="Q1052" i="3" s="1"/>
  <c r="M954" i="3"/>
  <c r="Q954" i="3" s="1"/>
  <c r="M962" i="3"/>
  <c r="Q962" i="3" s="1"/>
  <c r="M1151" i="3"/>
  <c r="Q1151" i="3" s="1"/>
  <c r="M1040" i="3"/>
  <c r="Q1040" i="3" s="1"/>
  <c r="M1042" i="3"/>
  <c r="Q1042" i="3" s="1"/>
  <c r="M1044" i="3"/>
  <c r="Q1044" i="3" s="1"/>
  <c r="M1171" i="3"/>
  <c r="Q1171" i="3" s="1"/>
  <c r="M1056" i="3"/>
  <c r="Q1056" i="3" s="1"/>
  <c r="M1080" i="3"/>
  <c r="Q1080" i="3" s="1"/>
  <c r="M1003" i="3"/>
  <c r="Q1003" i="3" s="1"/>
  <c r="M1006" i="3"/>
  <c r="Q1006" i="3" s="1"/>
  <c r="M1132" i="3"/>
  <c r="Q1132" i="3" s="1"/>
  <c r="M1035" i="3"/>
  <c r="Q1035" i="3" s="1"/>
  <c r="M1038" i="3"/>
  <c r="Q1038" i="3" s="1"/>
  <c r="M1167" i="3"/>
  <c r="Q1167" i="3" s="1"/>
  <c r="M1067" i="3"/>
  <c r="Q1067" i="3" s="1"/>
  <c r="M1070" i="3"/>
  <c r="Q1070" i="3" s="1"/>
  <c r="M1097" i="3"/>
  <c r="Q1097" i="3" s="1"/>
  <c r="M1107" i="3"/>
  <c r="Q1107" i="3" s="1"/>
  <c r="M1111" i="3"/>
  <c r="Q1111" i="3" s="1"/>
  <c r="M1123" i="3"/>
  <c r="Q1123" i="3" s="1"/>
  <c r="M1170" i="3"/>
  <c r="Q1170" i="3" s="1"/>
  <c r="M1220" i="3"/>
  <c r="Q1220" i="3" s="1"/>
  <c r="M1005" i="3"/>
  <c r="Q1005" i="3" s="1"/>
  <c r="M1013" i="3"/>
  <c r="Q1013" i="3" s="1"/>
  <c r="M1041" i="3"/>
  <c r="Q1041" i="3" s="1"/>
  <c r="M1045" i="3"/>
  <c r="Q1045" i="3" s="1"/>
  <c r="M931" i="3"/>
  <c r="Q931" i="3" s="1"/>
  <c r="M988" i="3"/>
  <c r="Q988" i="3" s="1"/>
  <c r="M999" i="3"/>
  <c r="Q999" i="3" s="1"/>
  <c r="M1002" i="3"/>
  <c r="Q1002" i="3" s="1"/>
  <c r="M1128" i="3"/>
  <c r="Q1128" i="3" s="1"/>
  <c r="M1031" i="3"/>
  <c r="Q1031" i="3" s="1"/>
  <c r="M1034" i="3"/>
  <c r="Q1034" i="3" s="1"/>
  <c r="M1163" i="3"/>
  <c r="Q1163" i="3" s="1"/>
  <c r="M1063" i="3"/>
  <c r="Q1063" i="3" s="1"/>
  <c r="M1066" i="3"/>
  <c r="Q1066" i="3" s="1"/>
  <c r="M1195" i="3"/>
  <c r="Q1195" i="3" s="1"/>
  <c r="M1217" i="3"/>
  <c r="Q1217" i="3" s="1"/>
  <c r="M1103" i="3"/>
  <c r="Q1103" i="3" s="1"/>
  <c r="M1232" i="3"/>
  <c r="Q1232" i="3" s="1"/>
  <c r="M1127" i="3"/>
  <c r="Q1127" i="3" s="1"/>
  <c r="M1141" i="3"/>
  <c r="Q1141" i="3" s="1"/>
  <c r="M1154" i="3"/>
  <c r="Q1154" i="3" s="1"/>
  <c r="M1178" i="3"/>
  <c r="Q1178" i="3" s="1"/>
  <c r="M1304" i="3"/>
  <c r="Q1304" i="3" s="1"/>
  <c r="M997" i="3"/>
  <c r="Q997" i="3" s="1"/>
  <c r="M916" i="3"/>
  <c r="Q916" i="3" s="1"/>
  <c r="M924" i="3"/>
  <c r="Q924" i="3" s="1"/>
  <c r="R926" i="3"/>
  <c r="M1053" i="3"/>
  <c r="Q1053" i="3" s="1"/>
  <c r="M945" i="3"/>
  <c r="Q945" i="3" s="1"/>
  <c r="R949" i="3"/>
  <c r="M968" i="3"/>
  <c r="Q968" i="3" s="1"/>
  <c r="M976" i="3"/>
  <c r="Q976" i="3" s="1"/>
  <c r="R990" i="3"/>
  <c r="R991" i="3"/>
  <c r="M995" i="3"/>
  <c r="Q995" i="3" s="1"/>
  <c r="M998" i="3"/>
  <c r="Q998" i="3" s="1"/>
  <c r="M1124" i="3"/>
  <c r="Q1124" i="3" s="1"/>
  <c r="M1027" i="3"/>
  <c r="Q1027" i="3" s="1"/>
  <c r="M1030" i="3"/>
  <c r="Q1030" i="3" s="1"/>
  <c r="M1059" i="3"/>
  <c r="Q1059" i="3" s="1"/>
  <c r="M1062" i="3"/>
  <c r="Q1062" i="3" s="1"/>
  <c r="M1092" i="3"/>
  <c r="Q1092" i="3" s="1"/>
  <c r="M1231" i="3"/>
  <c r="Q1231" i="3" s="1"/>
  <c r="M1122" i="3"/>
  <c r="Q1122" i="3" s="1"/>
  <c r="M1243" i="3"/>
  <c r="Q1243" i="3" s="1"/>
  <c r="M1162" i="3"/>
  <c r="Q1162" i="3" s="1"/>
  <c r="M1287" i="3"/>
  <c r="Q1287" i="3" s="1"/>
  <c r="M1191" i="3"/>
  <c r="Q1191" i="3" s="1"/>
  <c r="M1362" i="3"/>
  <c r="Q1362" i="3" s="1"/>
  <c r="M1365" i="3"/>
  <c r="Q1365" i="3" s="1"/>
  <c r="M1264" i="3"/>
  <c r="Q1264" i="3" s="1"/>
  <c r="M1049" i="3"/>
  <c r="Q1049" i="3" s="1"/>
  <c r="R933" i="3"/>
  <c r="R934" i="3"/>
  <c r="M961" i="3"/>
  <c r="Q961" i="3" s="1"/>
  <c r="M1105" i="3"/>
  <c r="Q1105" i="3" s="1"/>
  <c r="M990" i="3"/>
  <c r="Q990" i="3" s="1"/>
  <c r="M991" i="3"/>
  <c r="Q991" i="3" s="1"/>
  <c r="M994" i="3"/>
  <c r="Q994" i="3" s="1"/>
  <c r="M1120" i="3"/>
  <c r="Q1120" i="3" s="1"/>
  <c r="M1023" i="3"/>
  <c r="Q1023" i="3" s="1"/>
  <c r="M1026" i="3"/>
  <c r="Q1026" i="3" s="1"/>
  <c r="M1155" i="3"/>
  <c r="Q1155" i="3" s="1"/>
  <c r="M1055" i="3"/>
  <c r="Q1055" i="3" s="1"/>
  <c r="M1058" i="3"/>
  <c r="Q1058" i="3" s="1"/>
  <c r="M1187" i="3"/>
  <c r="Q1187" i="3" s="1"/>
  <c r="M1087" i="3"/>
  <c r="Q1087" i="3" s="1"/>
  <c r="M1091" i="3"/>
  <c r="Q1091" i="3" s="1"/>
  <c r="M1095" i="3"/>
  <c r="Q1095" i="3" s="1"/>
  <c r="M1223" i="3"/>
  <c r="Q1223" i="3" s="1"/>
  <c r="M1372" i="3"/>
  <c r="Q1372" i="3" s="1"/>
  <c r="M1315" i="3"/>
  <c r="Q1315" i="3" s="1"/>
  <c r="M1017" i="3"/>
  <c r="Q1017" i="3" s="1"/>
  <c r="M1025" i="3"/>
  <c r="Q1025" i="3" s="1"/>
  <c r="M932" i="3"/>
  <c r="Q932" i="3" s="1"/>
  <c r="M1057" i="3"/>
  <c r="Q1057" i="3" s="1"/>
  <c r="M1061" i="3"/>
  <c r="Q1061" i="3" s="1"/>
  <c r="M953" i="3"/>
  <c r="Q953" i="3" s="1"/>
  <c r="M982" i="3"/>
  <c r="Q982" i="3" s="1"/>
  <c r="R985" i="3"/>
  <c r="R986" i="3"/>
  <c r="M1121" i="3"/>
  <c r="Q1121" i="3" s="1"/>
  <c r="M1019" i="3"/>
  <c r="Q1019" i="3" s="1"/>
  <c r="M1022" i="3"/>
  <c r="Q1022" i="3" s="1"/>
  <c r="M1051" i="3"/>
  <c r="Q1051" i="3" s="1"/>
  <c r="M1054" i="3"/>
  <c r="Q1054" i="3" s="1"/>
  <c r="M1183" i="3"/>
  <c r="Q1183" i="3" s="1"/>
  <c r="M1083" i="3"/>
  <c r="Q1083" i="3" s="1"/>
  <c r="M1086" i="3"/>
  <c r="Q1086" i="3" s="1"/>
  <c r="M1114" i="3"/>
  <c r="Q1114" i="3" s="1"/>
  <c r="M1116" i="3"/>
  <c r="Q1116" i="3" s="1"/>
  <c r="M1241" i="3"/>
  <c r="Q1241" i="3" s="1"/>
  <c r="M1125" i="3"/>
  <c r="Q1125" i="3" s="1"/>
  <c r="M1247" i="3"/>
  <c r="Q1247" i="3" s="1"/>
  <c r="M1135" i="3"/>
  <c r="Q1135" i="3" s="1"/>
  <c r="M1310" i="3"/>
  <c r="Q1310" i="3" s="1"/>
  <c r="M1212" i="3"/>
  <c r="Q1212" i="3" s="1"/>
  <c r="M1337" i="3"/>
  <c r="Q1337" i="3" s="1"/>
  <c r="R886" i="3"/>
  <c r="M1009" i="3"/>
  <c r="Q1009" i="3" s="1"/>
  <c r="M917" i="3"/>
  <c r="Q917" i="3" s="1"/>
  <c r="M938" i="3"/>
  <c r="Q938" i="3" s="1"/>
  <c r="M1065" i="3"/>
  <c r="Q1065" i="3" s="1"/>
  <c r="M946" i="3"/>
  <c r="Q946" i="3" s="1"/>
  <c r="R970" i="3"/>
  <c r="R971" i="3"/>
  <c r="M1096" i="3"/>
  <c r="Q1096" i="3" s="1"/>
  <c r="M1112" i="3"/>
  <c r="Q1112" i="3" s="1"/>
  <c r="M1015" i="3"/>
  <c r="Q1015" i="3" s="1"/>
  <c r="M1018" i="3"/>
  <c r="Q1018" i="3" s="1"/>
  <c r="M1047" i="3"/>
  <c r="Q1047" i="3" s="1"/>
  <c r="M1050" i="3"/>
  <c r="Q1050" i="3" s="1"/>
  <c r="M1179" i="3"/>
  <c r="Q1179" i="3" s="1"/>
  <c r="M1064" i="3"/>
  <c r="Q1064" i="3" s="1"/>
  <c r="M1079" i="3"/>
  <c r="Q1079" i="3" s="1"/>
  <c r="M1082" i="3"/>
  <c r="Q1082" i="3" s="1"/>
  <c r="M1208" i="3"/>
  <c r="Q1208" i="3" s="1"/>
  <c r="M1215" i="3"/>
  <c r="Q1215" i="3" s="1"/>
  <c r="M1113" i="3"/>
  <c r="Q1113" i="3" s="1"/>
  <c r="M1115" i="3"/>
  <c r="Q1115" i="3" s="1"/>
  <c r="M1139" i="3"/>
  <c r="Q1139" i="3" s="1"/>
  <c r="M1159" i="3"/>
  <c r="Q1159" i="3" s="1"/>
  <c r="M1294" i="3"/>
  <c r="Q1294" i="3" s="1"/>
  <c r="M1189" i="3"/>
  <c r="Q1189" i="3" s="1"/>
  <c r="M1239" i="3"/>
  <c r="Q1239" i="3" s="1"/>
  <c r="M986" i="3"/>
  <c r="Q986" i="3" s="1"/>
  <c r="M993" i="3"/>
  <c r="Q993" i="3" s="1"/>
  <c r="M1001" i="3"/>
  <c r="Q1001" i="3" s="1"/>
  <c r="M1069" i="3"/>
  <c r="Q1069" i="3" s="1"/>
  <c r="M1077" i="3"/>
  <c r="Q1077" i="3" s="1"/>
  <c r="M1081" i="3"/>
  <c r="Q1081" i="3" s="1"/>
  <c r="M1104" i="3"/>
  <c r="Q1104" i="3" s="1"/>
  <c r="M1011" i="3"/>
  <c r="Q1011" i="3" s="1"/>
  <c r="M1014" i="3"/>
  <c r="Q1014" i="3" s="1"/>
  <c r="M1143" i="3"/>
  <c r="Q1143" i="3" s="1"/>
  <c r="M1043" i="3"/>
  <c r="Q1043" i="3" s="1"/>
  <c r="M1046" i="3"/>
  <c r="Q1046" i="3" s="1"/>
  <c r="M1075" i="3"/>
  <c r="Q1075" i="3" s="1"/>
  <c r="M1078" i="3"/>
  <c r="Q1078" i="3" s="1"/>
  <c r="M1119" i="3"/>
  <c r="Q1119" i="3" s="1"/>
  <c r="M1131" i="3"/>
  <c r="Q1131" i="3" s="1"/>
  <c r="M1255" i="3"/>
  <c r="Q1255" i="3" s="1"/>
  <c r="M1147" i="3"/>
  <c r="Q1147" i="3" s="1"/>
  <c r="M1271" i="3"/>
  <c r="Q1271" i="3" s="1"/>
  <c r="M1173" i="3"/>
  <c r="Q1173" i="3" s="1"/>
  <c r="M1194" i="3"/>
  <c r="Q1194" i="3" s="1"/>
  <c r="M1325" i="3"/>
  <c r="Q1325" i="3" s="1"/>
  <c r="M1227" i="3"/>
  <c r="Q1227" i="3" s="1"/>
  <c r="M1251" i="3"/>
  <c r="Q1251" i="3" s="1"/>
  <c r="M1267" i="3"/>
  <c r="Q1267" i="3" s="1"/>
  <c r="M1166" i="3"/>
  <c r="Q1166" i="3" s="1"/>
  <c r="M1182" i="3"/>
  <c r="Q1182" i="3" s="1"/>
  <c r="M1199" i="3"/>
  <c r="Q1199" i="3" s="1"/>
  <c r="M1204" i="3"/>
  <c r="Q1204" i="3" s="1"/>
  <c r="M1216" i="3"/>
  <c r="Q1216" i="3" s="1"/>
  <c r="M1228" i="3"/>
  <c r="Q1228" i="3" s="1"/>
  <c r="M1237" i="3"/>
  <c r="Q1237" i="3" s="1"/>
  <c r="M1329" i="3"/>
  <c r="Q1329" i="3" s="1"/>
  <c r="M1460" i="3"/>
  <c r="Q1460" i="3" s="1"/>
  <c r="M1094" i="3"/>
  <c r="Q1094" i="3" s="1"/>
  <c r="M1110" i="3"/>
  <c r="Q1110" i="3" s="1"/>
  <c r="M1149" i="3"/>
  <c r="Q1149" i="3" s="1"/>
  <c r="M1150" i="3"/>
  <c r="Q1150" i="3" s="1"/>
  <c r="M1161" i="3"/>
  <c r="Q1161" i="3" s="1"/>
  <c r="M1177" i="3"/>
  <c r="Q1177" i="3" s="1"/>
  <c r="M1298" i="3"/>
  <c r="Q1298" i="3" s="1"/>
  <c r="M1193" i="3"/>
  <c r="Q1193" i="3" s="1"/>
  <c r="M1314" i="3"/>
  <c r="Q1314" i="3" s="1"/>
  <c r="M1207" i="3"/>
  <c r="Q1207" i="3" s="1"/>
  <c r="M1211" i="3"/>
  <c r="Q1211" i="3" s="1"/>
  <c r="M1347" i="3"/>
  <c r="Q1347" i="3" s="1"/>
  <c r="M1280" i="3"/>
  <c r="Q1280" i="3" s="1"/>
  <c r="M1218" i="3"/>
  <c r="Q1218" i="3" s="1"/>
  <c r="M1354" i="3"/>
  <c r="Q1354" i="3" s="1"/>
  <c r="M1374" i="3"/>
  <c r="Q1374" i="3" s="1"/>
  <c r="M1303" i="3"/>
  <c r="Q1303" i="3" s="1"/>
  <c r="M1339" i="3"/>
  <c r="Q1339" i="3" s="1"/>
  <c r="M1371" i="3"/>
  <c r="Q1371" i="3" s="1"/>
  <c r="M1615" i="3"/>
  <c r="Q1615" i="3" s="1"/>
  <c r="M1606" i="3"/>
  <c r="Q1606" i="3" s="1"/>
  <c r="M1197" i="3"/>
  <c r="Q1197" i="3" s="1"/>
  <c r="M1201" i="3"/>
  <c r="Q1201" i="3" s="1"/>
  <c r="M1090" i="3"/>
  <c r="Q1090" i="3" s="1"/>
  <c r="M1106" i="3"/>
  <c r="Q1106" i="3" s="1"/>
  <c r="M1126" i="3"/>
  <c r="Q1126" i="3" s="1"/>
  <c r="M1129" i="3"/>
  <c r="Q1129" i="3" s="1"/>
  <c r="M1263" i="3"/>
  <c r="Q1263" i="3" s="1"/>
  <c r="M1153" i="3"/>
  <c r="Q1153" i="3" s="1"/>
  <c r="M1275" i="3"/>
  <c r="Q1275" i="3" s="1"/>
  <c r="M1165" i="3"/>
  <c r="Q1165" i="3" s="1"/>
  <c r="M1292" i="3"/>
  <c r="Q1292" i="3" s="1"/>
  <c r="M1297" i="3"/>
  <c r="Q1297" i="3" s="1"/>
  <c r="M1181" i="3"/>
  <c r="Q1181" i="3" s="1"/>
  <c r="M1302" i="3"/>
  <c r="Q1302" i="3" s="1"/>
  <c r="M1307" i="3"/>
  <c r="Q1307" i="3" s="1"/>
  <c r="M1214" i="3"/>
  <c r="Q1214" i="3" s="1"/>
  <c r="M1219" i="3"/>
  <c r="Q1219" i="3" s="1"/>
  <c r="M1225" i="3"/>
  <c r="Q1225" i="3" s="1"/>
  <c r="M1229" i="3"/>
  <c r="Q1229" i="3" s="1"/>
  <c r="M1258" i="3"/>
  <c r="Q1258" i="3" s="1"/>
  <c r="M1319" i="3"/>
  <c r="Q1319" i="3" s="1"/>
  <c r="M1221" i="3"/>
  <c r="Q1221" i="3" s="1"/>
  <c r="M1235" i="3"/>
  <c r="Q1235" i="3" s="1"/>
  <c r="M1245" i="3"/>
  <c r="Q1245" i="3" s="1"/>
  <c r="M1130" i="3"/>
  <c r="Q1130" i="3" s="1"/>
  <c r="M1133" i="3"/>
  <c r="Q1133" i="3" s="1"/>
  <c r="M1158" i="3"/>
  <c r="Q1158" i="3" s="1"/>
  <c r="M1174" i="3"/>
  <c r="Q1174" i="3" s="1"/>
  <c r="M1190" i="3"/>
  <c r="Q1190" i="3" s="1"/>
  <c r="M1327" i="3"/>
  <c r="Q1327" i="3" s="1"/>
  <c r="M1350" i="3"/>
  <c r="Q1350" i="3" s="1"/>
  <c r="M1244" i="3"/>
  <c r="Q1244" i="3" s="1"/>
  <c r="M1390" i="3"/>
  <c r="Q1390" i="3" s="1"/>
  <c r="M1289" i="3"/>
  <c r="Q1289" i="3" s="1"/>
  <c r="M1420" i="3"/>
  <c r="Q1420" i="3" s="1"/>
  <c r="M1144" i="3"/>
  <c r="Q1144" i="3" s="1"/>
  <c r="M1148" i="3"/>
  <c r="Q1148" i="3" s="1"/>
  <c r="M1152" i="3"/>
  <c r="Q1152" i="3" s="1"/>
  <c r="M1156" i="3"/>
  <c r="Q1156" i="3" s="1"/>
  <c r="M1160" i="3"/>
  <c r="Q1160" i="3" s="1"/>
  <c r="M1164" i="3"/>
  <c r="Q1164" i="3" s="1"/>
  <c r="M1168" i="3"/>
  <c r="Q1168" i="3" s="1"/>
  <c r="M1172" i="3"/>
  <c r="Q1172" i="3" s="1"/>
  <c r="M1176" i="3"/>
  <c r="Q1176" i="3" s="1"/>
  <c r="M1180" i="3"/>
  <c r="Q1180" i="3" s="1"/>
  <c r="M1184" i="3"/>
  <c r="Q1184" i="3" s="1"/>
  <c r="M1188" i="3"/>
  <c r="Q1188" i="3" s="1"/>
  <c r="M1192" i="3"/>
  <c r="Q1192" i="3" s="1"/>
  <c r="M1196" i="3"/>
  <c r="Q1196" i="3" s="1"/>
  <c r="M1102" i="3"/>
  <c r="Q1102" i="3" s="1"/>
  <c r="M1118" i="3"/>
  <c r="Q1118" i="3" s="1"/>
  <c r="M1134" i="3"/>
  <c r="Q1134" i="3" s="1"/>
  <c r="M1137" i="3"/>
  <c r="Q1137" i="3" s="1"/>
  <c r="M1145" i="3"/>
  <c r="Q1145" i="3" s="1"/>
  <c r="M1146" i="3"/>
  <c r="Q1146" i="3" s="1"/>
  <c r="M1279" i="3"/>
  <c r="Q1279" i="3" s="1"/>
  <c r="M1169" i="3"/>
  <c r="Q1169" i="3" s="1"/>
  <c r="M1290" i="3"/>
  <c r="Q1290" i="3" s="1"/>
  <c r="M1185" i="3"/>
  <c r="Q1185" i="3" s="1"/>
  <c r="M1306" i="3"/>
  <c r="Q1306" i="3" s="1"/>
  <c r="M1205" i="3"/>
  <c r="Q1205" i="3" s="1"/>
  <c r="M1330" i="3"/>
  <c r="Q1330" i="3" s="1"/>
  <c r="M1342" i="3"/>
  <c r="Q1342" i="3" s="1"/>
  <c r="M1224" i="3"/>
  <c r="Q1224" i="3" s="1"/>
  <c r="M1274" i="3"/>
  <c r="Q1274" i="3" s="1"/>
  <c r="M1322" i="3"/>
  <c r="Q1322" i="3" s="1"/>
  <c r="M1206" i="3"/>
  <c r="Q1206" i="3" s="1"/>
  <c r="M1349" i="3"/>
  <c r="Q1349" i="3" s="1"/>
  <c r="M1230" i="3"/>
  <c r="Q1230" i="3" s="1"/>
  <c r="M1236" i="3"/>
  <c r="Q1236" i="3" s="1"/>
  <c r="M1238" i="3"/>
  <c r="Q1238" i="3" s="1"/>
  <c r="M1252" i="3"/>
  <c r="Q1252" i="3" s="1"/>
  <c r="M1378" i="3"/>
  <c r="Q1378" i="3" s="1"/>
  <c r="M1262" i="3"/>
  <c r="Q1262" i="3" s="1"/>
  <c r="M1268" i="3"/>
  <c r="Q1268" i="3" s="1"/>
  <c r="M1394" i="3"/>
  <c r="Q1394" i="3" s="1"/>
  <c r="M1278" i="3"/>
  <c r="Q1278" i="3" s="1"/>
  <c r="M1284" i="3"/>
  <c r="Q1284" i="3" s="1"/>
  <c r="M1293" i="3"/>
  <c r="Q1293" i="3" s="1"/>
  <c r="M1323" i="3"/>
  <c r="Q1323" i="3" s="1"/>
  <c r="M1352" i="3"/>
  <c r="Q1352" i="3" s="1"/>
  <c r="M1398" i="3"/>
  <c r="Q1398" i="3" s="1"/>
  <c r="M1412" i="3"/>
  <c r="Q1412" i="3" s="1"/>
  <c r="M1416" i="3"/>
  <c r="Q1416" i="3" s="1"/>
  <c r="M1249" i="3"/>
  <c r="Q1249" i="3" s="1"/>
  <c r="M1253" i="3"/>
  <c r="Q1253" i="3" s="1"/>
  <c r="M1257" i="3"/>
  <c r="Q1257" i="3" s="1"/>
  <c r="M1261" i="3"/>
  <c r="Q1261" i="3" s="1"/>
  <c r="M1265" i="3"/>
  <c r="Q1265" i="3" s="1"/>
  <c r="M1269" i="3"/>
  <c r="Q1269" i="3" s="1"/>
  <c r="M1273" i="3"/>
  <c r="Q1273" i="3" s="1"/>
  <c r="M1277" i="3"/>
  <c r="Q1277" i="3" s="1"/>
  <c r="M1281" i="3"/>
  <c r="Q1281" i="3" s="1"/>
  <c r="M1285" i="3"/>
  <c r="Q1285" i="3" s="1"/>
  <c r="M1309" i="3"/>
  <c r="Q1309" i="3" s="1"/>
  <c r="M1334" i="3"/>
  <c r="Q1334" i="3" s="1"/>
  <c r="M1338" i="3"/>
  <c r="Q1338" i="3" s="1"/>
  <c r="M1409" i="3"/>
  <c r="Q1409" i="3" s="1"/>
  <c r="M1301" i="3"/>
  <c r="Q1301" i="3" s="1"/>
  <c r="M1313" i="3"/>
  <c r="Q1313" i="3" s="1"/>
  <c r="M1317" i="3"/>
  <c r="Q1317" i="3" s="1"/>
  <c r="M1343" i="3"/>
  <c r="Q1343" i="3" s="1"/>
  <c r="M1476" i="3"/>
  <c r="Q1476" i="3" s="1"/>
  <c r="M1484" i="3"/>
  <c r="Q1484" i="3" s="1"/>
  <c r="M1500" i="3"/>
  <c r="Q1500" i="3" s="1"/>
  <c r="M1386" i="3"/>
  <c r="Q1386" i="3" s="1"/>
  <c r="M1444" i="3"/>
  <c r="Q1444" i="3" s="1"/>
  <c r="M1471" i="3"/>
  <c r="Q1471" i="3" s="1"/>
  <c r="M1198" i="3"/>
  <c r="Q1198" i="3" s="1"/>
  <c r="M1345" i="3"/>
  <c r="Q1345" i="3" s="1"/>
  <c r="M1226" i="3"/>
  <c r="Q1226" i="3" s="1"/>
  <c r="M1357" i="3"/>
  <c r="Q1357" i="3" s="1"/>
  <c r="M1250" i="3"/>
  <c r="Q1250" i="3" s="1"/>
  <c r="M1256" i="3"/>
  <c r="Q1256" i="3" s="1"/>
  <c r="M1266" i="3"/>
  <c r="Q1266" i="3" s="1"/>
  <c r="M1388" i="3"/>
  <c r="Q1388" i="3" s="1"/>
  <c r="M1272" i="3"/>
  <c r="Q1272" i="3" s="1"/>
  <c r="M1282" i="3"/>
  <c r="Q1282" i="3" s="1"/>
  <c r="M1404" i="3"/>
  <c r="Q1404" i="3" s="1"/>
  <c r="M1288" i="3"/>
  <c r="Q1288" i="3" s="1"/>
  <c r="M1413" i="3"/>
  <c r="Q1413" i="3" s="1"/>
  <c r="M1422" i="3"/>
  <c r="Q1422" i="3" s="1"/>
  <c r="M1305" i="3"/>
  <c r="Q1305" i="3" s="1"/>
  <c r="M1426" i="3"/>
  <c r="Q1426" i="3" s="1"/>
  <c r="M1438" i="3"/>
  <c r="Q1438" i="3" s="1"/>
  <c r="M1324" i="3"/>
  <c r="Q1324" i="3" s="1"/>
  <c r="M1333" i="3"/>
  <c r="Q1333" i="3" s="1"/>
  <c r="M1424" i="3"/>
  <c r="Q1424" i="3" s="1"/>
  <c r="M1300" i="3"/>
  <c r="Q1300" i="3" s="1"/>
  <c r="M1326" i="3"/>
  <c r="Q1326" i="3" s="1"/>
  <c r="M1210" i="3"/>
  <c r="Q1210" i="3" s="1"/>
  <c r="M1234" i="3"/>
  <c r="Q1234" i="3" s="1"/>
  <c r="M1358" i="3"/>
  <c r="Q1358" i="3" s="1"/>
  <c r="M1296" i="3"/>
  <c r="Q1296" i="3" s="1"/>
  <c r="M1515" i="3"/>
  <c r="Q1515" i="3" s="1"/>
  <c r="M1341" i="3"/>
  <c r="Q1341" i="3" s="1"/>
  <c r="M1222" i="3"/>
  <c r="Q1222" i="3" s="1"/>
  <c r="M1353" i="3"/>
  <c r="Q1353" i="3" s="1"/>
  <c r="M1240" i="3"/>
  <c r="Q1240" i="3" s="1"/>
  <c r="M1242" i="3"/>
  <c r="Q1242" i="3" s="1"/>
  <c r="M1254" i="3"/>
  <c r="Q1254" i="3" s="1"/>
  <c r="M1260" i="3"/>
  <c r="Q1260" i="3" s="1"/>
  <c r="M1381" i="3"/>
  <c r="Q1381" i="3" s="1"/>
  <c r="M1270" i="3"/>
  <c r="Q1270" i="3" s="1"/>
  <c r="M1276" i="3"/>
  <c r="Q1276" i="3" s="1"/>
  <c r="M1397" i="3"/>
  <c r="Q1397" i="3" s="1"/>
  <c r="M1286" i="3"/>
  <c r="Q1286" i="3" s="1"/>
  <c r="M1291" i="3"/>
  <c r="Q1291" i="3" s="1"/>
  <c r="M1421" i="3"/>
  <c r="Q1421" i="3" s="1"/>
  <c r="M1308" i="3"/>
  <c r="Q1308" i="3" s="1"/>
  <c r="M1437" i="3"/>
  <c r="Q1437" i="3" s="1"/>
  <c r="M1331" i="3"/>
  <c r="Q1331" i="3" s="1"/>
  <c r="M1351" i="3"/>
  <c r="Q1351" i="3" s="1"/>
  <c r="M1355" i="3"/>
  <c r="Q1355" i="3" s="1"/>
  <c r="M1360" i="3"/>
  <c r="Q1360" i="3" s="1"/>
  <c r="M1488" i="3"/>
  <c r="Q1488" i="3" s="1"/>
  <c r="M1496" i="3"/>
  <c r="Q1496" i="3" s="1"/>
  <c r="M1429" i="3"/>
  <c r="Q1429" i="3" s="1"/>
  <c r="M1436" i="3"/>
  <c r="Q1436" i="3" s="1"/>
  <c r="M1295" i="3"/>
  <c r="Q1295" i="3" s="1"/>
  <c r="M1311" i="3"/>
  <c r="Q1311" i="3" s="1"/>
  <c r="M1318" i="3"/>
  <c r="Q1318" i="3" s="1"/>
  <c r="M1202" i="3"/>
  <c r="Q1202" i="3" s="1"/>
  <c r="M1335" i="3"/>
  <c r="Q1335" i="3" s="1"/>
  <c r="M1346" i="3"/>
  <c r="Q1346" i="3" s="1"/>
  <c r="M1246" i="3"/>
  <c r="Q1246" i="3" s="1"/>
  <c r="M1248" i="3"/>
  <c r="Q1248" i="3" s="1"/>
  <c r="M1299" i="3"/>
  <c r="Q1299" i="3" s="1"/>
  <c r="M1321" i="3"/>
  <c r="Q1321" i="3" s="1"/>
  <c r="M1448" i="3"/>
  <c r="Q1448" i="3" s="1"/>
  <c r="M1461" i="3"/>
  <c r="Q1461" i="3" s="1"/>
  <c r="M1435" i="3"/>
  <c r="Q1435" i="3" s="1"/>
  <c r="M1478" i="3"/>
  <c r="Q1478" i="3" s="1"/>
  <c r="M1524" i="3"/>
  <c r="Q1524" i="3" s="1"/>
  <c r="M1361" i="3"/>
  <c r="Q1361" i="3" s="1"/>
  <c r="M1369" i="3"/>
  <c r="Q1369" i="3" s="1"/>
  <c r="M1373" i="3"/>
  <c r="Q1373" i="3" s="1"/>
  <c r="M1377" i="3"/>
  <c r="Q1377" i="3" s="1"/>
  <c r="M1385" i="3"/>
  <c r="Q1385" i="3" s="1"/>
  <c r="M1389" i="3"/>
  <c r="Q1389" i="3" s="1"/>
  <c r="M1393" i="3"/>
  <c r="Q1393" i="3" s="1"/>
  <c r="M1401" i="3"/>
  <c r="Q1401" i="3" s="1"/>
  <c r="M1405" i="3"/>
  <c r="Q1405" i="3" s="1"/>
  <c r="M1320" i="3"/>
  <c r="Q1320" i="3" s="1"/>
  <c r="M1465" i="3"/>
  <c r="Q1465" i="3" s="1"/>
  <c r="M1468" i="3"/>
  <c r="Q1468" i="3" s="1"/>
  <c r="M1370" i="3"/>
  <c r="Q1370" i="3" s="1"/>
  <c r="M1382" i="3"/>
  <c r="Q1382" i="3" s="1"/>
  <c r="M1408" i="3"/>
  <c r="Q1408" i="3" s="1"/>
  <c r="M1419" i="3"/>
  <c r="Q1419" i="3" s="1"/>
  <c r="M1544" i="3"/>
  <c r="Q1544" i="3" s="1"/>
  <c r="M1434" i="3"/>
  <c r="Q1434" i="3" s="1"/>
  <c r="M1487" i="3"/>
  <c r="Q1487" i="3" s="1"/>
  <c r="M1494" i="3"/>
  <c r="Q1494" i="3" s="1"/>
  <c r="M1573" i="3"/>
  <c r="Q1573" i="3" s="1"/>
  <c r="M1433" i="3"/>
  <c r="Q1433" i="3" s="1"/>
  <c r="M1449" i="3"/>
  <c r="Q1449" i="3" s="1"/>
  <c r="M1332" i="3"/>
  <c r="Q1332" i="3" s="1"/>
  <c r="M1469" i="3"/>
  <c r="Q1469" i="3" s="1"/>
  <c r="M1472" i="3"/>
  <c r="Q1472" i="3" s="1"/>
  <c r="M1481" i="3"/>
  <c r="Q1481" i="3" s="1"/>
  <c r="M1396" i="3"/>
  <c r="Q1396" i="3" s="1"/>
  <c r="M1400" i="3"/>
  <c r="Q1400" i="3" s="1"/>
  <c r="M1536" i="3"/>
  <c r="Q1536" i="3" s="1"/>
  <c r="M1588" i="3"/>
  <c r="Q1588" i="3" s="1"/>
  <c r="M1480" i="3"/>
  <c r="Q1480" i="3" s="1"/>
  <c r="M1575" i="3"/>
  <c r="Q1575" i="3" s="1"/>
  <c r="M1425" i="3"/>
  <c r="Q1425" i="3" s="1"/>
  <c r="M1316" i="3"/>
  <c r="Q1316" i="3" s="1"/>
  <c r="M1336" i="3"/>
  <c r="Q1336" i="3" s="1"/>
  <c r="M1473" i="3"/>
  <c r="Q1473" i="3" s="1"/>
  <c r="M1366" i="3"/>
  <c r="Q1366" i="3" s="1"/>
  <c r="M1392" i="3"/>
  <c r="Q1392" i="3" s="1"/>
  <c r="M1513" i="3"/>
  <c r="Q1513" i="3" s="1"/>
  <c r="M1403" i="3"/>
  <c r="Q1403" i="3" s="1"/>
  <c r="M1418" i="3"/>
  <c r="Q1418" i="3" s="1"/>
  <c r="M1547" i="3"/>
  <c r="Q1547" i="3" s="1"/>
  <c r="M1430" i="3"/>
  <c r="Q1430" i="3" s="1"/>
  <c r="M1554" i="3"/>
  <c r="Q1554" i="3" s="1"/>
  <c r="M1503" i="3"/>
  <c r="Q1503" i="3" s="1"/>
  <c r="M1658" i="3"/>
  <c r="Q1658" i="3" s="1"/>
  <c r="M1410" i="3"/>
  <c r="Q1410" i="3" s="1"/>
  <c r="M1445" i="3"/>
  <c r="Q1445" i="3" s="1"/>
  <c r="M1340" i="3"/>
  <c r="Q1340" i="3" s="1"/>
  <c r="M1380" i="3"/>
  <c r="Q1380" i="3" s="1"/>
  <c r="M1384" i="3"/>
  <c r="Q1384" i="3" s="1"/>
  <c r="M1520" i="3"/>
  <c r="Q1520" i="3" s="1"/>
  <c r="M1570" i="3"/>
  <c r="Q1570" i="3" s="1"/>
  <c r="M1417" i="3"/>
  <c r="Q1417" i="3" s="1"/>
  <c r="M1312" i="3"/>
  <c r="Q1312" i="3" s="1"/>
  <c r="M1328" i="3"/>
  <c r="Q1328" i="3" s="1"/>
  <c r="M1452" i="3"/>
  <c r="Q1452" i="3" s="1"/>
  <c r="M1344" i="3"/>
  <c r="Q1344" i="3" s="1"/>
  <c r="M1356" i="3"/>
  <c r="Q1356" i="3" s="1"/>
  <c r="M1364" i="3"/>
  <c r="Q1364" i="3" s="1"/>
  <c r="M1376" i="3"/>
  <c r="Q1376" i="3" s="1"/>
  <c r="M1497" i="3"/>
  <c r="Q1497" i="3" s="1"/>
  <c r="M1387" i="3"/>
  <c r="Q1387" i="3" s="1"/>
  <c r="M1402" i="3"/>
  <c r="Q1402" i="3" s="1"/>
  <c r="M1531" i="3"/>
  <c r="Q1531" i="3" s="1"/>
  <c r="M1414" i="3"/>
  <c r="Q1414" i="3" s="1"/>
  <c r="M1440" i="3"/>
  <c r="Q1440" i="3" s="1"/>
  <c r="M1455" i="3"/>
  <c r="Q1455" i="3" s="1"/>
  <c r="M1462" i="3"/>
  <c r="Q1462" i="3" s="1"/>
  <c r="M1599" i="3"/>
  <c r="Q1599" i="3" s="1"/>
  <c r="M1509" i="3"/>
  <c r="Q1509" i="3" s="1"/>
  <c r="M1441" i="3"/>
  <c r="Q1441" i="3" s="1"/>
  <c r="M1453" i="3"/>
  <c r="Q1453" i="3" s="1"/>
  <c r="M1456" i="3"/>
  <c r="Q1456" i="3" s="1"/>
  <c r="M1348" i="3"/>
  <c r="Q1348" i="3" s="1"/>
  <c r="M1368" i="3"/>
  <c r="Q1368" i="3" s="1"/>
  <c r="M1504" i="3"/>
  <c r="Q1504" i="3" s="1"/>
  <c r="M1428" i="3"/>
  <c r="Q1428" i="3" s="1"/>
  <c r="M1432" i="3"/>
  <c r="Q1432" i="3" s="1"/>
  <c r="M1634" i="3"/>
  <c r="Q1634" i="3" s="1"/>
  <c r="M1558" i="3"/>
  <c r="Q1558" i="3" s="1"/>
  <c r="M1569" i="3"/>
  <c r="Q1569" i="3" s="1"/>
  <c r="M1709" i="3"/>
  <c r="Q1709" i="3" s="1"/>
  <c r="M1493" i="3"/>
  <c r="Q1493" i="3" s="1"/>
  <c r="M1527" i="3"/>
  <c r="Q1527" i="3" s="1"/>
  <c r="M1532" i="3"/>
  <c r="Q1532" i="3" s="1"/>
  <c r="M1543" i="3"/>
  <c r="Q1543" i="3" s="1"/>
  <c r="M1548" i="3"/>
  <c r="Q1548" i="3" s="1"/>
  <c r="M1557" i="3"/>
  <c r="Q1557" i="3" s="1"/>
  <c r="M1442" i="3"/>
  <c r="Q1442" i="3" s="1"/>
  <c r="M1565" i="3"/>
  <c r="Q1565" i="3" s="1"/>
  <c r="M1450" i="3"/>
  <c r="Q1450" i="3" s="1"/>
  <c r="M1466" i="3"/>
  <c r="Q1466" i="3" s="1"/>
  <c r="M1482" i="3"/>
  <c r="Q1482" i="3" s="1"/>
  <c r="M1603" i="3"/>
  <c r="Q1603" i="3" s="1"/>
  <c r="M1498" i="3"/>
  <c r="Q1498" i="3" s="1"/>
  <c r="M1516" i="3"/>
  <c r="Q1516" i="3" s="1"/>
  <c r="M1546" i="3"/>
  <c r="Q1546" i="3" s="1"/>
  <c r="M1568" i="3"/>
  <c r="Q1568" i="3" s="1"/>
  <c r="M1616" i="3"/>
  <c r="Q1616" i="3" s="1"/>
  <c r="M1628" i="3"/>
  <c r="Q1628" i="3" s="1"/>
  <c r="M1367" i="3"/>
  <c r="Q1367" i="3" s="1"/>
  <c r="M1383" i="3"/>
  <c r="Q1383" i="3" s="1"/>
  <c r="M1399" i="3"/>
  <c r="Q1399" i="3" s="1"/>
  <c r="M1415" i="3"/>
  <c r="Q1415" i="3" s="1"/>
  <c r="M1431" i="3"/>
  <c r="Q1431" i="3" s="1"/>
  <c r="M1443" i="3"/>
  <c r="Q1443" i="3" s="1"/>
  <c r="M1446" i="3"/>
  <c r="Q1446" i="3" s="1"/>
  <c r="M1459" i="3"/>
  <c r="Q1459" i="3" s="1"/>
  <c r="M1475" i="3"/>
  <c r="Q1475" i="3" s="1"/>
  <c r="M1491" i="3"/>
  <c r="Q1491" i="3" s="1"/>
  <c r="M1507" i="3"/>
  <c r="Q1507" i="3" s="1"/>
  <c r="M1629" i="3"/>
  <c r="Q1629" i="3" s="1"/>
  <c r="M1512" i="3"/>
  <c r="Q1512" i="3" s="1"/>
  <c r="M1489" i="3"/>
  <c r="Q1489" i="3" s="1"/>
  <c r="M1505" i="3"/>
  <c r="Q1505" i="3" s="1"/>
  <c r="M1539" i="3"/>
  <c r="Q1539" i="3" s="1"/>
  <c r="M1553" i="3"/>
  <c r="Q1553" i="3" s="1"/>
  <c r="M1555" i="3"/>
  <c r="Q1555" i="3" s="1"/>
  <c r="M1447" i="3"/>
  <c r="Q1447" i="3" s="1"/>
  <c r="M1454" i="3"/>
  <c r="Q1454" i="3" s="1"/>
  <c r="M1470" i="3"/>
  <c r="Q1470" i="3" s="1"/>
  <c r="M1591" i="3"/>
  <c r="Q1591" i="3" s="1"/>
  <c r="M1486" i="3"/>
  <c r="Q1486" i="3" s="1"/>
  <c r="M1618" i="3"/>
  <c r="Q1618" i="3" s="1"/>
  <c r="M1502" i="3"/>
  <c r="Q1502" i="3" s="1"/>
  <c r="M1623" i="3"/>
  <c r="Q1623" i="3" s="1"/>
  <c r="M1636" i="3"/>
  <c r="Q1636" i="3" s="1"/>
  <c r="M1540" i="3"/>
  <c r="Q1540" i="3" s="1"/>
  <c r="M1552" i="3"/>
  <c r="Q1552" i="3" s="1"/>
  <c r="M1556" i="3"/>
  <c r="Q1556" i="3" s="1"/>
  <c r="M1560" i="3"/>
  <c r="Q1560" i="3" s="1"/>
  <c r="M1363" i="3"/>
  <c r="Q1363" i="3" s="1"/>
  <c r="M1379" i="3"/>
  <c r="Q1379" i="3" s="1"/>
  <c r="M1395" i="3"/>
  <c r="Q1395" i="3" s="1"/>
  <c r="M1411" i="3"/>
  <c r="Q1411" i="3" s="1"/>
  <c r="M1427" i="3"/>
  <c r="Q1427" i="3" s="1"/>
  <c r="M1566" i="3"/>
  <c r="Q1566" i="3" s="1"/>
  <c r="M1463" i="3"/>
  <c r="Q1463" i="3" s="1"/>
  <c r="M1479" i="3"/>
  <c r="Q1479" i="3" s="1"/>
  <c r="M1495" i="3"/>
  <c r="Q1495" i="3" s="1"/>
  <c r="M1587" i="3"/>
  <c r="Q1587" i="3" s="1"/>
  <c r="M1602" i="3"/>
  <c r="Q1602" i="3" s="1"/>
  <c r="M1485" i="3"/>
  <c r="Q1485" i="3" s="1"/>
  <c r="M1501" i="3"/>
  <c r="Q1501" i="3" s="1"/>
  <c r="M1508" i="3"/>
  <c r="Q1508" i="3" s="1"/>
  <c r="M1517" i="3"/>
  <c r="Q1517" i="3" s="1"/>
  <c r="M1519" i="3"/>
  <c r="Q1519" i="3" s="1"/>
  <c r="M1535" i="3"/>
  <c r="Q1535" i="3" s="1"/>
  <c r="M1549" i="3"/>
  <c r="Q1549" i="3" s="1"/>
  <c r="M1574" i="3"/>
  <c r="Q1574" i="3" s="1"/>
  <c r="M1458" i="3"/>
  <c r="Q1458" i="3" s="1"/>
  <c r="M1579" i="3"/>
  <c r="Q1579" i="3" s="1"/>
  <c r="M1474" i="3"/>
  <c r="Q1474" i="3" s="1"/>
  <c r="M1490" i="3"/>
  <c r="Q1490" i="3" s="1"/>
  <c r="M1611" i="3"/>
  <c r="Q1611" i="3" s="1"/>
  <c r="M1492" i="3"/>
  <c r="Q1492" i="3" s="1"/>
  <c r="M1506" i="3"/>
  <c r="Q1506" i="3" s="1"/>
  <c r="M1627" i="3"/>
  <c r="Q1627" i="3" s="1"/>
  <c r="M1510" i="3"/>
  <c r="Q1510" i="3" s="1"/>
  <c r="M1521" i="3"/>
  <c r="Q1521" i="3" s="1"/>
  <c r="M1523" i="3"/>
  <c r="Q1523" i="3" s="1"/>
  <c r="M1528" i="3"/>
  <c r="Q1528" i="3" s="1"/>
  <c r="M1699" i="3"/>
  <c r="Q1699" i="3" s="1"/>
  <c r="M1598" i="3"/>
  <c r="Q1598" i="3" s="1"/>
  <c r="M1625" i="3"/>
  <c r="Q1625" i="3" s="1"/>
  <c r="M1632" i="3"/>
  <c r="Q1632" i="3" s="1"/>
  <c r="M1477" i="3"/>
  <c r="Q1477" i="3" s="1"/>
  <c r="M1359" i="3"/>
  <c r="Q1359" i="3" s="1"/>
  <c r="M1375" i="3"/>
  <c r="Q1375" i="3" s="1"/>
  <c r="M1391" i="3"/>
  <c r="Q1391" i="3" s="1"/>
  <c r="M1407" i="3"/>
  <c r="Q1407" i="3" s="1"/>
  <c r="M1423" i="3"/>
  <c r="Q1423" i="3" s="1"/>
  <c r="M1439" i="3"/>
  <c r="Q1439" i="3" s="1"/>
  <c r="M1567" i="3"/>
  <c r="Q1567" i="3" s="1"/>
  <c r="M1451" i="3"/>
  <c r="Q1451" i="3" s="1"/>
  <c r="M1467" i="3"/>
  <c r="Q1467" i="3" s="1"/>
  <c r="M1483" i="3"/>
  <c r="Q1483" i="3" s="1"/>
  <c r="M1499" i="3"/>
  <c r="Q1499" i="3" s="1"/>
  <c r="M1635" i="3"/>
  <c r="Q1635" i="3" s="1"/>
  <c r="M1638" i="3"/>
  <c r="Q1638" i="3" s="1"/>
  <c r="M1668" i="3"/>
  <c r="Q1668" i="3" s="1"/>
  <c r="M1586" i="3"/>
  <c r="Q1586" i="3" s="1"/>
  <c r="M1642" i="3"/>
  <c r="Q1642" i="3" s="1"/>
  <c r="M1790" i="3"/>
  <c r="Q1790" i="3" s="1"/>
  <c r="M1522" i="3"/>
  <c r="Q1522" i="3" s="1"/>
  <c r="M1525" i="3"/>
  <c r="Q1525" i="3" s="1"/>
  <c r="M1655" i="3"/>
  <c r="Q1655" i="3" s="1"/>
  <c r="M1576" i="3"/>
  <c r="Q1576" i="3" s="1"/>
  <c r="M1592" i="3"/>
  <c r="Q1592" i="3" s="1"/>
  <c r="M1594" i="3"/>
  <c r="Q1594" i="3" s="1"/>
  <c r="M1600" i="3"/>
  <c r="Q1600" i="3" s="1"/>
  <c r="M1604" i="3"/>
  <c r="Q1604" i="3" s="1"/>
  <c r="M1733" i="3"/>
  <c r="Q1733" i="3" s="1"/>
  <c r="M1647" i="3"/>
  <c r="Q1647" i="3" s="1"/>
  <c r="M1649" i="3"/>
  <c r="Q1649" i="3" s="1"/>
  <c r="M1578" i="3"/>
  <c r="Q1578" i="3" s="1"/>
  <c r="M1582" i="3"/>
  <c r="Q1582" i="3" s="1"/>
  <c r="M1590" i="3"/>
  <c r="Q1590" i="3" s="1"/>
  <c r="M1610" i="3"/>
  <c r="Q1610" i="3" s="1"/>
  <c r="M1614" i="3"/>
  <c r="Q1614" i="3" s="1"/>
  <c r="M1622" i="3"/>
  <c r="Q1622" i="3" s="1"/>
  <c r="M1626" i="3"/>
  <c r="Q1626" i="3" s="1"/>
  <c r="M1639" i="3"/>
  <c r="Q1639" i="3" s="1"/>
  <c r="M1526" i="3"/>
  <c r="Q1526" i="3" s="1"/>
  <c r="M1529" i="3"/>
  <c r="Q1529" i="3" s="1"/>
  <c r="M1550" i="3"/>
  <c r="Q1550" i="3" s="1"/>
  <c r="M1672" i="3"/>
  <c r="Q1672" i="3" s="1"/>
  <c r="M1561" i="3"/>
  <c r="Q1561" i="3" s="1"/>
  <c r="M1562" i="3"/>
  <c r="Q1562" i="3" s="1"/>
  <c r="M1564" i="3"/>
  <c r="Q1564" i="3" s="1"/>
  <c r="M1630" i="3"/>
  <c r="Q1630" i="3" s="1"/>
  <c r="M1530" i="3"/>
  <c r="Q1530" i="3" s="1"/>
  <c r="M1533" i="3"/>
  <c r="Q1533" i="3" s="1"/>
  <c r="M1559" i="3"/>
  <c r="Q1559" i="3" s="1"/>
  <c r="M1707" i="3"/>
  <c r="Q1707" i="3" s="1"/>
  <c r="M1593" i="3"/>
  <c r="Q1593" i="3" s="1"/>
  <c r="M1577" i="3"/>
  <c r="Q1577" i="3" s="1"/>
  <c r="M1589" i="3"/>
  <c r="Q1589" i="3" s="1"/>
  <c r="M1601" i="3"/>
  <c r="Q1601" i="3" s="1"/>
  <c r="M1605" i="3"/>
  <c r="Q1605" i="3" s="1"/>
  <c r="M1613" i="3"/>
  <c r="Q1613" i="3" s="1"/>
  <c r="M1617" i="3"/>
  <c r="Q1617" i="3" s="1"/>
  <c r="M1518" i="3"/>
  <c r="Q1518" i="3" s="1"/>
  <c r="M1534" i="3"/>
  <c r="Q1534" i="3" s="1"/>
  <c r="M1537" i="3"/>
  <c r="Q1537" i="3" s="1"/>
  <c r="M1667" i="3"/>
  <c r="Q1667" i="3" s="1"/>
  <c r="M1571" i="3"/>
  <c r="Q1571" i="3" s="1"/>
  <c r="M1581" i="3"/>
  <c r="Q1581" i="3" s="1"/>
  <c r="M1596" i="3"/>
  <c r="Q1596" i="3" s="1"/>
  <c r="M1723" i="3"/>
  <c r="Q1723" i="3" s="1"/>
  <c r="M1735" i="3"/>
  <c r="Q1735" i="3" s="1"/>
  <c r="M1646" i="3"/>
  <c r="Q1646" i="3" s="1"/>
  <c r="M1538" i="3"/>
  <c r="Q1538" i="3" s="1"/>
  <c r="M1541" i="3"/>
  <c r="Q1541" i="3" s="1"/>
  <c r="M1551" i="3"/>
  <c r="Q1551" i="3" s="1"/>
  <c r="M1580" i="3"/>
  <c r="Q1580" i="3" s="1"/>
  <c r="M1612" i="3"/>
  <c r="Q1612" i="3" s="1"/>
  <c r="M1624" i="3"/>
  <c r="Q1624" i="3" s="1"/>
  <c r="M1514" i="3"/>
  <c r="Q1514" i="3" s="1"/>
  <c r="M1643" i="3"/>
  <c r="Q1643" i="3" s="1"/>
  <c r="M1650" i="3"/>
  <c r="Q1650" i="3" s="1"/>
  <c r="M1542" i="3"/>
  <c r="Q1542" i="3" s="1"/>
  <c r="M1545" i="3"/>
  <c r="Q1545" i="3" s="1"/>
  <c r="M1563" i="3"/>
  <c r="Q1563" i="3" s="1"/>
  <c r="M1657" i="3"/>
  <c r="Q1657" i="3" s="1"/>
  <c r="M1584" i="3"/>
  <c r="Q1584" i="3" s="1"/>
  <c r="M1620" i="3"/>
  <c r="Q1620" i="3" s="1"/>
  <c r="M1637" i="3"/>
  <c r="Q1637" i="3" s="1"/>
  <c r="M1761" i="3"/>
  <c r="Q1761" i="3" s="1"/>
  <c r="M1654" i="3"/>
  <c r="Q1654" i="3" s="1"/>
  <c r="M1595" i="3"/>
  <c r="Q1595" i="3" s="1"/>
  <c r="M1608" i="3"/>
  <c r="Q1608" i="3" s="1"/>
  <c r="M1730" i="3"/>
  <c r="Q1730" i="3" s="1"/>
  <c r="M1641" i="3"/>
  <c r="Q1641" i="3" s="1"/>
  <c r="M1645" i="3"/>
  <c r="Q1645" i="3" s="1"/>
  <c r="M1789" i="3"/>
  <c r="Q1789" i="3" s="1"/>
  <c r="M1644" i="3"/>
  <c r="Q1644" i="3" s="1"/>
  <c r="M1648" i="3"/>
  <c r="Q1648" i="3" s="1"/>
  <c r="M1572" i="3"/>
  <c r="Q1572" i="3" s="1"/>
  <c r="M1633" i="3"/>
  <c r="Q1633" i="3" s="1"/>
  <c r="M1640" i="3"/>
  <c r="Q1640" i="3" s="1"/>
  <c r="M1701" i="3"/>
  <c r="Q1701" i="3" s="1"/>
  <c r="M1583" i="3"/>
  <c r="Q1583" i="3" s="1"/>
  <c r="M1597" i="3"/>
  <c r="Q1597" i="3" s="1"/>
  <c r="M1631" i="3"/>
  <c r="Q1631" i="3" s="1"/>
  <c r="M1651" i="3"/>
  <c r="Q1651" i="3" s="1"/>
  <c r="M1715" i="3"/>
  <c r="Q1715" i="3" s="1"/>
  <c r="M1619" i="3"/>
  <c r="Q1619" i="3" s="1"/>
  <c r="M1621" i="3"/>
  <c r="Q1621" i="3" s="1"/>
  <c r="M1759" i="3"/>
  <c r="Q1759" i="3" s="1"/>
  <c r="M1656" i="3"/>
  <c r="Q1656" i="3" s="1"/>
  <c r="M1659" i="3"/>
  <c r="Q1659" i="3" s="1"/>
  <c r="M1791" i="3"/>
  <c r="Q1791" i="3" s="1"/>
  <c r="M1585" i="3"/>
  <c r="Q1585" i="3" s="1"/>
  <c r="M1607" i="3"/>
  <c r="Q1607" i="3" s="1"/>
  <c r="M1609" i="3"/>
  <c r="Q1609" i="3" s="1"/>
  <c r="D1663" i="3"/>
  <c r="K1663" i="3" s="1"/>
  <c r="D1659" i="3"/>
  <c r="K1659" i="3" s="1"/>
  <c r="M1747" i="3" s="1"/>
  <c r="Q1747" i="3" s="1"/>
  <c r="K1661" i="3"/>
  <c r="D1662" i="3"/>
  <c r="K1662" i="3" s="1"/>
  <c r="M1755" i="3" s="1"/>
  <c r="Q1755" i="3" s="1"/>
  <c r="M1666" i="3"/>
  <c r="Q1666" i="3" s="1"/>
  <c r="M1728" i="3"/>
  <c r="Q1728" i="3" s="1"/>
  <c r="M1653" i="3"/>
  <c r="Q1653" i="3" s="1"/>
  <c r="M1786" i="3"/>
  <c r="Q1786" i="3" s="1"/>
  <c r="M1788" i="3"/>
  <c r="Q1788" i="3" s="1"/>
  <c r="M1712" i="3"/>
  <c r="Q1712" i="3" s="1"/>
  <c r="M1652" i="3"/>
  <c r="Q1652" i="3" s="1"/>
  <c r="M1661" i="3"/>
  <c r="Q1661" i="3" s="1"/>
  <c r="M1797" i="3"/>
  <c r="Q1797" i="3" s="1"/>
  <c r="M1703" i="3"/>
  <c r="Q1703" i="3" s="1"/>
  <c r="M1777" i="3"/>
  <c r="Q1777" i="3" s="1"/>
  <c r="M1787" i="3"/>
  <c r="Q1787" i="3" s="1"/>
  <c r="M1799" i="3"/>
  <c r="Q1799" i="3" s="1"/>
  <c r="M1757" i="3"/>
  <c r="Q1757" i="3" s="1"/>
  <c r="M1662" i="3"/>
  <c r="Q1662" i="3" s="1"/>
  <c r="M1669" i="3"/>
  <c r="Q1669" i="3" s="1"/>
  <c r="M1691" i="3"/>
  <c r="Q1691" i="3" s="1"/>
  <c r="M1785" i="3"/>
  <c r="Q1785" i="3" s="1"/>
  <c r="M1806" i="3"/>
  <c r="Q1806" i="3" s="1"/>
  <c r="M1793" i="3"/>
  <c r="Q1793" i="3" s="1"/>
  <c r="M1795" i="3"/>
  <c r="Q1795" i="3" s="1"/>
  <c r="M1681" i="3"/>
  <c r="Q1681" i="3" s="1"/>
  <c r="M1831" i="3"/>
  <c r="Q1831" i="3" s="1"/>
  <c r="M1818" i="3"/>
  <c r="Q1818" i="3" s="1"/>
  <c r="M1812" i="3"/>
  <c r="Q1812" i="3" s="1"/>
  <c r="M1680" i="3"/>
  <c r="Q1680" i="3" s="1"/>
  <c r="M1827" i="3"/>
  <c r="Q1827" i="3" s="1"/>
  <c r="M1828" i="3"/>
  <c r="Q1828" i="3" s="1"/>
  <c r="M1830" i="3"/>
  <c r="Q1830" i="3" s="1"/>
  <c r="M1722" i="3"/>
  <c r="Q1722" i="3" s="1"/>
  <c r="M1724" i="3"/>
  <c r="Q1724" i="3" s="1"/>
  <c r="M1751" i="3"/>
  <c r="Q1751" i="3" s="1"/>
  <c r="M1710" i="3"/>
  <c r="Q1710" i="3" s="1"/>
  <c r="M1770" i="3"/>
  <c r="Q1770" i="3" s="1"/>
  <c r="M1717" i="3"/>
  <c r="Q1717" i="3" s="1"/>
  <c r="M1736" i="3"/>
  <c r="Q1736" i="3" s="1"/>
  <c r="M1756" i="3"/>
  <c r="Q1756" i="3" s="1"/>
  <c r="M1817" i="3"/>
  <c r="Q1817" i="3" s="1"/>
  <c r="M1713" i="3"/>
  <c r="Q1713" i="3" s="1"/>
  <c r="M1746" i="3"/>
  <c r="Q1746" i="3" s="1"/>
  <c r="M1811" i="3"/>
  <c r="Q1811" i="3" s="1"/>
  <c r="M1704" i="3"/>
  <c r="Q1704" i="3" s="1"/>
  <c r="M1825" i="3"/>
  <c r="Q1825" i="3" s="1"/>
  <c r="M1726" i="3"/>
  <c r="Q1726" i="3" s="1"/>
  <c r="M1762" i="3"/>
  <c r="Q1762" i="3" s="1"/>
  <c r="M1781" i="3"/>
  <c r="Q1781" i="3" s="1"/>
  <c r="M1768" i="3"/>
  <c r="Q1768" i="3" s="1"/>
  <c r="M1808" i="3"/>
  <c r="Q1808" i="3" s="1"/>
  <c r="M1829" i="3"/>
  <c r="Q1829" i="3" s="1"/>
  <c r="M1832" i="3"/>
  <c r="Q1832" i="3" s="1"/>
  <c r="M1772" i="3"/>
  <c r="Q1772" i="3" s="1"/>
  <c r="M1814" i="3"/>
  <c r="Q1814" i="3" s="1"/>
  <c r="M1771" i="3"/>
  <c r="Q1771" i="3" s="1"/>
  <c r="M1805" i="3"/>
  <c r="Q1805" i="3" s="1"/>
  <c r="M1810" i="3"/>
  <c r="Q1810" i="3" s="1"/>
  <c r="M1792" i="3"/>
  <c r="Q1792" i="3" s="1"/>
  <c r="M1807" i="3"/>
  <c r="Q1807" i="3" s="1"/>
  <c r="M1748" i="3"/>
  <c r="Q1748" i="3" s="1"/>
  <c r="M1798" i="3"/>
  <c r="Q1798" i="3" s="1"/>
  <c r="M1773" i="3"/>
  <c r="Q1773" i="3" s="1"/>
  <c r="M1802" i="3"/>
  <c r="Q1802" i="3" s="1"/>
  <c r="M1732" i="3"/>
  <c r="Q1732" i="3" s="1"/>
  <c r="M1749" i="3"/>
  <c r="Q1749" i="3" s="1"/>
  <c r="M1780" i="3"/>
  <c r="Q1780" i="3" s="1"/>
  <c r="M1794" i="3"/>
  <c r="Q1794" i="3" s="1"/>
  <c r="M1804" i="3"/>
  <c r="Q1804" i="3" s="1"/>
  <c r="M1782" i="3"/>
  <c r="Q1782" i="3" s="1"/>
  <c r="M1800" i="3"/>
  <c r="Q1800" i="3" s="1"/>
  <c r="M1803" i="3"/>
  <c r="Q1803" i="3" s="1"/>
  <c r="M1809" i="3"/>
  <c r="Q1809" i="3" s="1"/>
  <c r="M1822" i="3"/>
  <c r="Q1822" i="3" s="1"/>
  <c r="M1784" i="3"/>
  <c r="Q1784" i="3" s="1"/>
  <c r="M1796" i="3"/>
  <c r="Q1796" i="3" s="1"/>
  <c r="M1813" i="3"/>
  <c r="Q1813" i="3" s="1"/>
  <c r="M1821" i="3"/>
  <c r="Q1821" i="3" s="1"/>
  <c r="M1826" i="3"/>
  <c r="Q1826" i="3" s="1"/>
  <c r="M1820" i="3"/>
  <c r="Q1820" i="3" s="1"/>
  <c r="M1779" i="3"/>
  <c r="Q1779" i="3" s="1"/>
  <c r="M1824" i="3"/>
  <c r="Q1824" i="3" s="1"/>
  <c r="M1836" i="3"/>
  <c r="Q1836" i="3" s="1"/>
  <c r="M1801" i="3"/>
  <c r="Q1801" i="3" s="1"/>
  <c r="M1815" i="3"/>
  <c r="Q1815" i="3" s="1"/>
  <c r="M1816" i="3"/>
  <c r="Q1816" i="3" s="1"/>
  <c r="M1819" i="3"/>
  <c r="Q1819" i="3" s="1"/>
  <c r="M1823" i="3"/>
  <c r="Q1823" i="3" s="1"/>
  <c r="K1838" i="3"/>
  <c r="I1844" i="3"/>
  <c r="H1849" i="3"/>
  <c r="C1803" i="3"/>
  <c r="I1803" i="3" s="1"/>
  <c r="H1850" i="3"/>
  <c r="M1850" i="3" s="1"/>
  <c r="Q1850" i="3" s="1"/>
  <c r="K1844" i="3"/>
  <c r="I1846" i="3"/>
  <c r="K1833" i="3"/>
  <c r="K1835" i="3"/>
  <c r="I1841" i="3"/>
  <c r="C1807" i="3"/>
  <c r="I1807" i="3" s="1"/>
  <c r="C1804" i="3"/>
  <c r="I1804" i="3" s="1"/>
  <c r="K1832" i="3"/>
  <c r="M1833" i="3" s="1"/>
  <c r="Q1833" i="3" s="1"/>
  <c r="N95" i="1"/>
  <c r="N166" i="1"/>
  <c r="N158" i="1"/>
  <c r="N102" i="1"/>
  <c r="N94" i="1"/>
  <c r="N30" i="1"/>
  <c r="N103" i="1"/>
  <c r="N87" i="1"/>
  <c r="N181" i="1"/>
  <c r="N173" i="1"/>
  <c r="N155" i="1"/>
  <c r="N147" i="1"/>
  <c r="N83" i="1"/>
  <c r="N27" i="1"/>
  <c r="N19" i="1"/>
  <c r="N154" i="1"/>
  <c r="N146" i="1"/>
  <c r="N90" i="1"/>
  <c r="N26" i="1"/>
  <c r="N18" i="1"/>
  <c r="N25" i="1"/>
  <c r="N17" i="1"/>
  <c r="N88" i="1"/>
  <c r="N24" i="1"/>
  <c r="N16" i="1"/>
  <c r="N195" i="1"/>
  <c r="N159" i="1"/>
  <c r="N182" i="1"/>
  <c r="N174" i="1"/>
  <c r="N150" i="1"/>
  <c r="N167" i="1"/>
  <c r="N189" i="1"/>
  <c r="N165" i="1"/>
  <c r="N157" i="1"/>
  <c r="N149" i="1"/>
  <c r="N183" i="1"/>
  <c r="N188" i="1"/>
  <c r="N180" i="1"/>
  <c r="N172" i="1"/>
  <c r="N164" i="1"/>
  <c r="N156" i="1"/>
  <c r="N148" i="1"/>
  <c r="N175" i="1"/>
  <c r="N187" i="1"/>
  <c r="N179" i="1"/>
  <c r="N171" i="1"/>
  <c r="N163" i="1"/>
  <c r="N151" i="1"/>
  <c r="N212" i="1"/>
  <c r="S209" i="1"/>
  <c r="T209" i="1" s="1"/>
  <c r="S198" i="1"/>
  <c r="T198" i="1" s="1"/>
  <c r="R197" i="1"/>
  <c r="S195" i="1"/>
  <c r="T195" i="1" s="1"/>
  <c r="R194" i="1"/>
  <c r="N207" i="1"/>
  <c r="R200" i="1"/>
  <c r="S200" i="1" s="1"/>
  <c r="T200" i="1" s="1"/>
  <c r="S201" i="1"/>
  <c r="T201" i="1" s="1"/>
  <c r="T191" i="1"/>
  <c r="S190" i="1"/>
  <c r="R205" i="1"/>
  <c r="N9" i="1"/>
  <c r="N10" i="1"/>
  <c r="N11" i="1"/>
  <c r="N12" i="1"/>
  <c r="N13" i="1"/>
  <c r="N14" i="1"/>
  <c r="N15" i="1"/>
  <c r="N20" i="1"/>
  <c r="N21" i="1"/>
  <c r="N22" i="1"/>
  <c r="N23" i="1"/>
  <c r="N28" i="1"/>
  <c r="N29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1" i="1"/>
  <c r="N75" i="1"/>
  <c r="N79" i="1"/>
  <c r="N91" i="1"/>
  <c r="N70" i="1"/>
  <c r="N74" i="1"/>
  <c r="N78" i="1"/>
  <c r="N82" i="1"/>
  <c r="N86" i="1"/>
  <c r="N73" i="1"/>
  <c r="N77" i="1"/>
  <c r="N81" i="1"/>
  <c r="N85" i="1"/>
  <c r="N89" i="1"/>
  <c r="N93" i="1"/>
  <c r="N96" i="1"/>
  <c r="N97" i="1"/>
  <c r="N98" i="1"/>
  <c r="N99" i="1"/>
  <c r="N100" i="1"/>
  <c r="N101" i="1"/>
  <c r="N104" i="1"/>
  <c r="N105" i="1"/>
  <c r="N106" i="1"/>
  <c r="N107" i="1"/>
  <c r="N108" i="1"/>
  <c r="N109" i="1"/>
  <c r="N110" i="1"/>
  <c r="N111" i="1"/>
  <c r="N112" i="1"/>
  <c r="N113" i="1"/>
  <c r="N72" i="1"/>
  <c r="N76" i="1"/>
  <c r="N80" i="1"/>
  <c r="N84" i="1"/>
  <c r="N92" i="1"/>
  <c r="N190" i="1"/>
  <c r="N191" i="1"/>
  <c r="N186" i="1"/>
  <c r="N178" i="1"/>
  <c r="N170" i="1"/>
  <c r="N162" i="1"/>
  <c r="N185" i="1"/>
  <c r="N177" i="1"/>
  <c r="N169" i="1"/>
  <c r="N161" i="1"/>
  <c r="N153" i="1"/>
  <c r="N145" i="1"/>
  <c r="N184" i="1"/>
  <c r="N176" i="1"/>
  <c r="N168" i="1"/>
  <c r="N160" i="1"/>
  <c r="N152" i="1"/>
  <c r="N144" i="1"/>
  <c r="N140" i="1"/>
  <c r="N136" i="1"/>
  <c r="N132" i="1"/>
  <c r="N128" i="1"/>
  <c r="N124" i="1"/>
  <c r="N120" i="1"/>
  <c r="N116" i="1"/>
  <c r="N143" i="1"/>
  <c r="N139" i="1"/>
  <c r="N135" i="1"/>
  <c r="N131" i="1"/>
  <c r="N127" i="1"/>
  <c r="N123" i="1"/>
  <c r="N119" i="1"/>
  <c r="N115" i="1"/>
  <c r="N142" i="1"/>
  <c r="N138" i="1"/>
  <c r="N134" i="1"/>
  <c r="N130" i="1"/>
  <c r="N126" i="1"/>
  <c r="N122" i="1"/>
  <c r="N118" i="1"/>
  <c r="N114" i="1"/>
  <c r="N141" i="1"/>
  <c r="N137" i="1"/>
  <c r="N133" i="1"/>
  <c r="N129" i="1"/>
  <c r="N125" i="1"/>
  <c r="N121" i="1"/>
  <c r="N117" i="1"/>
  <c r="N8" i="1"/>
  <c r="G350" i="5" l="1"/>
  <c r="G500" i="5"/>
  <c r="G354" i="5"/>
  <c r="G493" i="5"/>
  <c r="G451" i="5"/>
  <c r="G407" i="5"/>
  <c r="G340" i="5"/>
  <c r="G404" i="5"/>
  <c r="G324" i="5"/>
  <c r="G282" i="5"/>
  <c r="G491" i="5"/>
  <c r="G381" i="5"/>
  <c r="G233" i="5"/>
  <c r="G379" i="5"/>
  <c r="G443" i="5"/>
  <c r="G372" i="5"/>
  <c r="G287" i="5"/>
  <c r="G158" i="5"/>
  <c r="G126" i="5"/>
  <c r="G292" i="5"/>
  <c r="G150" i="5"/>
  <c r="G47" i="5"/>
  <c r="G15" i="5"/>
  <c r="G119" i="5"/>
  <c r="G109" i="5"/>
  <c r="G49" i="5"/>
  <c r="G117" i="5"/>
  <c r="G452" i="5"/>
  <c r="G489" i="5"/>
  <c r="G442" i="5"/>
  <c r="G461" i="5"/>
  <c r="G429" i="5"/>
  <c r="G356" i="5"/>
  <c r="G435" i="5"/>
  <c r="G490" i="5"/>
  <c r="G303" i="5"/>
  <c r="G319" i="5"/>
  <c r="G480" i="5"/>
  <c r="G298" i="5"/>
  <c r="G313" i="5"/>
  <c r="G242" i="5"/>
  <c r="G441" i="5"/>
  <c r="G251" i="5"/>
  <c r="G357" i="5"/>
  <c r="G211" i="5"/>
  <c r="G147" i="5"/>
  <c r="G268" i="5"/>
  <c r="G273" i="5"/>
  <c r="G431" i="5"/>
  <c r="G116" i="5"/>
  <c r="G187" i="5"/>
  <c r="G134" i="5"/>
  <c r="G43" i="5"/>
  <c r="G11" i="5"/>
  <c r="G93" i="5"/>
  <c r="G274" i="5"/>
  <c r="G358" i="5"/>
  <c r="G239" i="5"/>
  <c r="G432" i="5"/>
  <c r="G283" i="5"/>
  <c r="G457" i="5"/>
  <c r="G265" i="5"/>
  <c r="G284" i="5"/>
  <c r="G266" i="5"/>
  <c r="G190" i="5"/>
  <c r="G271" i="5"/>
  <c r="G68" i="5"/>
  <c r="G105" i="5"/>
  <c r="G39" i="5"/>
  <c r="G229" i="5"/>
  <c r="G281" i="5"/>
  <c r="G113" i="5"/>
  <c r="G86" i="5"/>
  <c r="J506" i="5"/>
  <c r="K499" i="5" s="1"/>
  <c r="G207" i="5"/>
  <c r="G361" i="5"/>
  <c r="G385" i="5"/>
  <c r="G301" i="5"/>
  <c r="G345" i="5"/>
  <c r="G419" i="5"/>
  <c r="G377" i="5"/>
  <c r="G438" i="5"/>
  <c r="G488" i="5"/>
  <c r="G470" i="5"/>
  <c r="G387" i="5"/>
  <c r="G250" i="5"/>
  <c r="G290" i="5"/>
  <c r="G351" i="5"/>
  <c r="G293" i="5"/>
  <c r="G304" i="5"/>
  <c r="G195" i="5"/>
  <c r="G131" i="5"/>
  <c r="G252" i="5"/>
  <c r="G142" i="5"/>
  <c r="G92" i="5"/>
  <c r="G171" i="5"/>
  <c r="G66" i="5"/>
  <c r="G35" i="5"/>
  <c r="G84" i="5"/>
  <c r="G336" i="5"/>
  <c r="G108" i="5"/>
  <c r="G220" i="5"/>
  <c r="G111" i="5"/>
  <c r="G175" i="5"/>
  <c r="G127" i="5"/>
  <c r="G17" i="5"/>
  <c r="G57" i="5"/>
  <c r="G33" i="5"/>
  <c r="G479" i="5"/>
  <c r="G430" i="5"/>
  <c r="G378" i="5"/>
  <c r="G305" i="5"/>
  <c r="G427" i="5"/>
  <c r="G349" i="5"/>
  <c r="G230" i="5"/>
  <c r="G414" i="5"/>
  <c r="G330" i="5"/>
  <c r="G236" i="5"/>
  <c r="G421" i="5"/>
  <c r="G257" i="5"/>
  <c r="G100" i="5"/>
  <c r="G326" i="5"/>
  <c r="G214" i="5"/>
  <c r="G76" i="5"/>
  <c r="G63" i="5"/>
  <c r="G31" i="5"/>
  <c r="G260" i="5"/>
  <c r="G258" i="5"/>
  <c r="G475" i="5"/>
  <c r="G9" i="5"/>
  <c r="G498" i="5"/>
  <c r="G456" i="5"/>
  <c r="G360" i="5"/>
  <c r="G339" i="5"/>
  <c r="G436" i="5"/>
  <c r="G426" i="5"/>
  <c r="G425" i="5"/>
  <c r="G415" i="5"/>
  <c r="G416" i="5"/>
  <c r="G406" i="5"/>
  <c r="G405" i="5"/>
  <c r="G492" i="5"/>
  <c r="G482" i="5"/>
  <c r="G481" i="5"/>
  <c r="G471" i="5"/>
  <c r="G460" i="5"/>
  <c r="G450" i="5"/>
  <c r="G449" i="5"/>
  <c r="G439" i="5"/>
  <c r="G428" i="5"/>
  <c r="G396" i="5"/>
  <c r="G386" i="5"/>
  <c r="G375" i="5"/>
  <c r="G364" i="5"/>
  <c r="G332" i="5"/>
  <c r="G322" i="5"/>
  <c r="G321" i="5"/>
  <c r="G483" i="5"/>
  <c r="G472" i="5"/>
  <c r="G344" i="5"/>
  <c r="G312" i="5"/>
  <c r="G497" i="5"/>
  <c r="G476" i="5"/>
  <c r="G359" i="5"/>
  <c r="G341" i="5"/>
  <c r="G228" i="5"/>
  <c r="G487" i="5"/>
  <c r="G466" i="5"/>
  <c r="G380" i="5"/>
  <c r="G373" i="5"/>
  <c r="G348" i="5"/>
  <c r="G342" i="5"/>
  <c r="G318" i="5"/>
  <c r="G374" i="5"/>
  <c r="G453" i="5"/>
  <c r="G395" i="5"/>
  <c r="G368" i="5"/>
  <c r="G327" i="5"/>
  <c r="G316" i="5"/>
  <c r="G296" i="5"/>
  <c r="G286" i="5"/>
  <c r="G285" i="5"/>
  <c r="G275" i="5"/>
  <c r="G264" i="5"/>
  <c r="G433" i="5"/>
  <c r="G401" i="5"/>
  <c r="G337" i="5"/>
  <c r="G465" i="5"/>
  <c r="G444" i="5"/>
  <c r="G391" i="5"/>
  <c r="G338" i="5"/>
  <c r="G328" i="5"/>
  <c r="G317" i="5"/>
  <c r="G310" i="5"/>
  <c r="G402" i="5"/>
  <c r="G369" i="5"/>
  <c r="G277" i="5"/>
  <c r="G269" i="5"/>
  <c r="G256" i="5"/>
  <c r="G253" i="5"/>
  <c r="G219" i="5"/>
  <c r="G210" i="5"/>
  <c r="G202" i="5"/>
  <c r="G194" i="5"/>
  <c r="G186" i="5"/>
  <c r="G178" i="5"/>
  <c r="G170" i="5"/>
  <c r="G162" i="5"/>
  <c r="G154" i="5"/>
  <c r="G146" i="5"/>
  <c r="G138" i="5"/>
  <c r="G130" i="5"/>
  <c r="G434" i="5"/>
  <c r="G280" i="5"/>
  <c r="G259" i="5"/>
  <c r="G227" i="5"/>
  <c r="G454" i="5"/>
  <c r="G347" i="5"/>
  <c r="G288" i="5"/>
  <c r="G267" i="5"/>
  <c r="G254" i="5"/>
  <c r="G245" i="5"/>
  <c r="G222" i="5"/>
  <c r="G221" i="5"/>
  <c r="G212" i="5"/>
  <c r="G204" i="5"/>
  <c r="G196" i="5"/>
  <c r="G188" i="5"/>
  <c r="G180" i="5"/>
  <c r="G172" i="5"/>
  <c r="G164" i="5"/>
  <c r="G156" i="5"/>
  <c r="G148" i="5"/>
  <c r="G140" i="5"/>
  <c r="G132" i="5"/>
  <c r="G423" i="5"/>
  <c r="G412" i="5"/>
  <c r="G370" i="5"/>
  <c r="G320" i="5"/>
  <c r="G291" i="5"/>
  <c r="G278" i="5"/>
  <c r="G270" i="5"/>
  <c r="G248" i="5"/>
  <c r="G223" i="5"/>
  <c r="G213" i="5"/>
  <c r="G205" i="5"/>
  <c r="G197" i="5"/>
  <c r="G189" i="5"/>
  <c r="G181" i="5"/>
  <c r="G173" i="5"/>
  <c r="G165" i="5"/>
  <c r="G157" i="5"/>
  <c r="G149" i="5"/>
  <c r="G141" i="5"/>
  <c r="G133" i="5"/>
  <c r="G125" i="5"/>
  <c r="G115" i="5"/>
  <c r="G107" i="5"/>
  <c r="G99" i="5"/>
  <c r="G91" i="5"/>
  <c r="G83" i="5"/>
  <c r="G75" i="5"/>
  <c r="G67" i="5"/>
  <c r="G455" i="5"/>
  <c r="G384" i="5"/>
  <c r="G363" i="5"/>
  <c r="G299" i="5"/>
  <c r="G243" i="5"/>
  <c r="G224" i="5"/>
  <c r="G390" i="5"/>
  <c r="G218" i="5"/>
  <c r="G309" i="5"/>
  <c r="G235" i="5"/>
  <c r="G307" i="5"/>
  <c r="G238" i="5"/>
  <c r="G215" i="5"/>
  <c r="G209" i="5"/>
  <c r="G199" i="5"/>
  <c r="G193" i="5"/>
  <c r="G183" i="5"/>
  <c r="G177" i="5"/>
  <c r="G167" i="5"/>
  <c r="G161" i="5"/>
  <c r="G151" i="5"/>
  <c r="G145" i="5"/>
  <c r="G135" i="5"/>
  <c r="G129" i="5"/>
  <c r="G102" i="5"/>
  <c r="G82" i="5"/>
  <c r="G216" i="5"/>
  <c r="G200" i="5"/>
  <c r="G184" i="5"/>
  <c r="G168" i="5"/>
  <c r="G152" i="5"/>
  <c r="G136" i="5"/>
  <c r="G120" i="5"/>
  <c r="G112" i="5"/>
  <c r="G103" i="5"/>
  <c r="G97" i="5"/>
  <c r="G78" i="5"/>
  <c r="G62" i="5"/>
  <c r="G54" i="5"/>
  <c r="G46" i="5"/>
  <c r="G38" i="5"/>
  <c r="G30" i="5"/>
  <c r="G22" i="5"/>
  <c r="G14" i="5"/>
  <c r="G331" i="5"/>
  <c r="G98" i="5"/>
  <c r="G232" i="5"/>
  <c r="G96" i="5"/>
  <c r="G80" i="5"/>
  <c r="G69" i="5"/>
  <c r="G114" i="5"/>
  <c r="G246" i="5"/>
  <c r="G237" i="5"/>
  <c r="G217" i="5"/>
  <c r="G201" i="5"/>
  <c r="G185" i="5"/>
  <c r="G169" i="5"/>
  <c r="G153" i="5"/>
  <c r="G137" i="5"/>
  <c r="G123" i="5"/>
  <c r="G90" i="5"/>
  <c r="G87" i="5"/>
  <c r="G77" i="5"/>
  <c r="G70" i="5"/>
  <c r="G118" i="5"/>
  <c r="G110" i="5"/>
  <c r="G106" i="5"/>
  <c r="G74" i="5"/>
  <c r="G71" i="5"/>
  <c r="G124" i="5"/>
  <c r="G81" i="5"/>
  <c r="G64" i="5"/>
  <c r="G60" i="5"/>
  <c r="G56" i="5"/>
  <c r="G52" i="5"/>
  <c r="G48" i="5"/>
  <c r="G44" i="5"/>
  <c r="G40" i="5"/>
  <c r="G36" i="5"/>
  <c r="G32" i="5"/>
  <c r="G28" i="5"/>
  <c r="G24" i="5"/>
  <c r="G20" i="5"/>
  <c r="G16" i="5"/>
  <c r="G12" i="5"/>
  <c r="G6" i="5"/>
  <c r="G122" i="5"/>
  <c r="G85" i="5"/>
  <c r="G61" i="5"/>
  <c r="G53" i="5"/>
  <c r="G45" i="5"/>
  <c r="G37" i="5"/>
  <c r="G29" i="5"/>
  <c r="G21" i="5"/>
  <c r="G13" i="5"/>
  <c r="G10" i="5"/>
  <c r="G352" i="5"/>
  <c r="G104" i="5"/>
  <c r="G95" i="5"/>
  <c r="G72" i="5"/>
  <c r="G65" i="5"/>
  <c r="G58" i="5"/>
  <c r="G50" i="5"/>
  <c r="G42" i="5"/>
  <c r="G34" i="5"/>
  <c r="G26" i="5"/>
  <c r="G18" i="5"/>
  <c r="G8" i="5"/>
  <c r="G501" i="5"/>
  <c r="G486" i="5"/>
  <c r="G208" i="5"/>
  <c r="G192" i="5"/>
  <c r="G176" i="5"/>
  <c r="G160" i="5"/>
  <c r="G144" i="5"/>
  <c r="G128" i="5"/>
  <c r="G101" i="5"/>
  <c r="G89" i="5"/>
  <c r="G473" i="5"/>
  <c r="G41" i="5"/>
  <c r="G94" i="5"/>
  <c r="G191" i="5"/>
  <c r="G143" i="5"/>
  <c r="G367" i="5"/>
  <c r="G445" i="5"/>
  <c r="G388" i="5"/>
  <c r="G403" i="5"/>
  <c r="G469" i="5"/>
  <c r="G323" i="5"/>
  <c r="G420" i="5"/>
  <c r="G346" i="5"/>
  <c r="G295" i="5"/>
  <c r="G272" i="5"/>
  <c r="G262" i="5"/>
  <c r="G494" i="5"/>
  <c r="G399" i="5"/>
  <c r="G366" i="5"/>
  <c r="G448" i="5"/>
  <c r="G276" i="5"/>
  <c r="G462" i="5"/>
  <c r="G182" i="5"/>
  <c r="G55" i="5"/>
  <c r="G23" i="5"/>
  <c r="G88" i="5"/>
  <c r="G297" i="5"/>
  <c r="G159" i="5"/>
  <c r="G7" i="5"/>
  <c r="H1330" i="4"/>
  <c r="I301" i="4"/>
  <c r="J301" i="4" s="1"/>
  <c r="K301" i="4" s="1"/>
  <c r="I1839" i="4"/>
  <c r="H1802" i="4"/>
  <c r="H1817" i="4"/>
  <c r="I1807" i="4"/>
  <c r="J1807" i="4" s="1"/>
  <c r="K1807" i="4" s="1"/>
  <c r="H1685" i="4"/>
  <c r="H1628" i="4"/>
  <c r="I1748" i="4"/>
  <c r="I1522" i="4"/>
  <c r="J1522" i="4" s="1"/>
  <c r="K1522" i="4" s="1"/>
  <c r="H1502" i="4"/>
  <c r="I1463" i="4"/>
  <c r="J1463" i="4" s="1"/>
  <c r="K1463" i="4" s="1"/>
  <c r="I1333" i="4"/>
  <c r="J1333" i="4" s="1"/>
  <c r="K1333" i="4" s="1"/>
  <c r="H1231" i="4"/>
  <c r="H1202" i="4"/>
  <c r="I1231" i="4"/>
  <c r="J1231" i="4" s="1"/>
  <c r="K1231" i="4" s="1"/>
  <c r="H974" i="4"/>
  <c r="H940" i="4"/>
  <c r="H918" i="4"/>
  <c r="H828" i="4"/>
  <c r="H697" i="4"/>
  <c r="H731" i="4"/>
  <c r="I714" i="4"/>
  <c r="H532" i="4"/>
  <c r="I433" i="4"/>
  <c r="I343" i="4"/>
  <c r="J343" i="4" s="1"/>
  <c r="K343" i="4" s="1"/>
  <c r="I348" i="4"/>
  <c r="J348" i="4" s="1"/>
  <c r="K348" i="4" s="1"/>
  <c r="I218" i="4"/>
  <c r="I364" i="4"/>
  <c r="J364" i="4" s="1"/>
  <c r="K364" i="4" s="1"/>
  <c r="H1547" i="4"/>
  <c r="I1312" i="4"/>
  <c r="J1312" i="4" s="1"/>
  <c r="K1312" i="4" s="1"/>
  <c r="H437" i="4"/>
  <c r="H1821" i="4"/>
  <c r="H1810" i="4"/>
  <c r="H1733" i="4"/>
  <c r="I1783" i="4"/>
  <c r="J1783" i="4" s="1"/>
  <c r="K1783" i="4" s="1"/>
  <c r="H1695" i="4"/>
  <c r="H1620" i="4"/>
  <c r="H1639" i="4"/>
  <c r="H1605" i="4"/>
  <c r="H1454" i="4"/>
  <c r="H1528" i="4"/>
  <c r="H1467" i="4"/>
  <c r="H1412" i="4"/>
  <c r="I1423" i="4"/>
  <c r="J1423" i="4" s="1"/>
  <c r="K1423" i="4" s="1"/>
  <c r="I1360" i="4"/>
  <c r="J1360" i="4" s="1"/>
  <c r="K1360" i="4" s="1"/>
  <c r="I1326" i="4"/>
  <c r="J1326" i="4" s="1"/>
  <c r="K1326" i="4" s="1"/>
  <c r="H1291" i="4"/>
  <c r="H1268" i="4"/>
  <c r="I1193" i="4"/>
  <c r="J1193" i="4" s="1"/>
  <c r="K1193" i="4" s="1"/>
  <c r="H1147" i="4"/>
  <c r="I1121" i="4"/>
  <c r="J1121" i="4" s="1"/>
  <c r="K1121" i="4" s="1"/>
  <c r="I1109" i="4"/>
  <c r="J1109" i="4" s="1"/>
  <c r="K1109" i="4" s="1"/>
  <c r="H741" i="4"/>
  <c r="H671" i="4"/>
  <c r="I524" i="4"/>
  <c r="J524" i="4" s="1"/>
  <c r="K524" i="4" s="1"/>
  <c r="I412" i="4"/>
  <c r="I549" i="4"/>
  <c r="J549" i="4" s="1"/>
  <c r="K549" i="4" s="1"/>
  <c r="I324" i="4"/>
  <c r="J324" i="4" s="1"/>
  <c r="K324" i="4" s="1"/>
  <c r="I154" i="4"/>
  <c r="I367" i="4"/>
  <c r="I1792" i="4"/>
  <c r="J1792" i="4" s="1"/>
  <c r="K1792" i="4" s="1"/>
  <c r="I1563" i="4"/>
  <c r="I1565" i="4"/>
  <c r="J1565" i="4" s="1"/>
  <c r="K1565" i="4" s="1"/>
  <c r="I1486" i="4"/>
  <c r="J1486" i="4" s="1"/>
  <c r="K1486" i="4" s="1"/>
  <c r="I1525" i="4"/>
  <c r="J1525" i="4" s="1"/>
  <c r="K1525" i="4" s="1"/>
  <c r="H1405" i="4"/>
  <c r="H1311" i="4"/>
  <c r="H1247" i="4"/>
  <c r="H1165" i="4"/>
  <c r="H1008" i="4"/>
  <c r="H976" i="4"/>
  <c r="H943" i="4"/>
  <c r="H912" i="4"/>
  <c r="H879" i="4"/>
  <c r="H848" i="4"/>
  <c r="H806" i="4"/>
  <c r="I1021" i="4"/>
  <c r="J1021" i="4" s="1"/>
  <c r="K1021" i="4" s="1"/>
  <c r="I498" i="4"/>
  <c r="J498" i="4" s="1"/>
  <c r="K498" i="4" s="1"/>
  <c r="I469" i="4"/>
  <c r="J469" i="4" s="1"/>
  <c r="K469" i="4" s="1"/>
  <c r="I406" i="4"/>
  <c r="J406" i="4" s="1"/>
  <c r="K406" i="4" s="1"/>
  <c r="H196" i="4"/>
  <c r="I340" i="4"/>
  <c r="J340" i="4" s="1"/>
  <c r="K340" i="4" s="1"/>
  <c r="H292" i="4"/>
  <c r="H1707" i="4"/>
  <c r="H1823" i="4"/>
  <c r="H1780" i="4"/>
  <c r="I1809" i="4"/>
  <c r="J1809" i="4" s="1"/>
  <c r="K1809" i="4" s="1"/>
  <c r="H1834" i="4"/>
  <c r="I1833" i="4"/>
  <c r="J1833" i="4" s="1"/>
  <c r="K1833" i="4" s="1"/>
  <c r="I1776" i="4"/>
  <c r="J1776" i="4" s="1"/>
  <c r="K1776" i="4" s="1"/>
  <c r="I1697" i="4"/>
  <c r="J1697" i="4" s="1"/>
  <c r="K1697" i="4" s="1"/>
  <c r="I1701" i="4"/>
  <c r="J1701" i="4" s="1"/>
  <c r="K1701" i="4" s="1"/>
  <c r="I1645" i="4"/>
  <c r="H1664" i="4"/>
  <c r="I1721" i="4"/>
  <c r="J1721" i="4" s="1"/>
  <c r="K1721" i="4" s="1"/>
  <c r="H1666" i="4"/>
  <c r="H1568" i="4"/>
  <c r="H1608" i="4"/>
  <c r="H1566" i="4"/>
  <c r="I1558" i="4"/>
  <c r="H1544" i="4"/>
  <c r="I1555" i="4"/>
  <c r="J1555" i="4" s="1"/>
  <c r="K1555" i="4" s="1"/>
  <c r="H1483" i="4"/>
  <c r="H1518" i="4"/>
  <c r="I1394" i="4"/>
  <c r="J1394" i="4" s="1"/>
  <c r="K1394" i="4" s="1"/>
  <c r="I1379" i="4"/>
  <c r="J1379" i="4" s="1"/>
  <c r="K1379" i="4" s="1"/>
  <c r="H1336" i="4"/>
  <c r="H1295" i="4"/>
  <c r="H1263" i="4"/>
  <c r="H1226" i="4"/>
  <c r="H1139" i="4"/>
  <c r="I1317" i="4"/>
  <c r="J1317" i="4" s="1"/>
  <c r="K1317" i="4" s="1"/>
  <c r="I1253" i="4"/>
  <c r="J1253" i="4" s="1"/>
  <c r="K1253" i="4" s="1"/>
  <c r="H1203" i="4"/>
  <c r="H736" i="4"/>
  <c r="H715" i="4"/>
  <c r="I456" i="4"/>
  <c r="J456" i="4" s="1"/>
  <c r="K456" i="4" s="1"/>
  <c r="I402" i="4"/>
  <c r="J402" i="4" s="1"/>
  <c r="K402" i="4" s="1"/>
  <c r="H376" i="4"/>
  <c r="I478" i="4"/>
  <c r="J478" i="4" s="1"/>
  <c r="K478" i="4" s="1"/>
  <c r="I434" i="4"/>
  <c r="J434" i="4" s="1"/>
  <c r="K434" i="4" s="1"/>
  <c r="I470" i="4"/>
  <c r="J470" i="4" s="1"/>
  <c r="K470" i="4" s="1"/>
  <c r="I311" i="4"/>
  <c r="J311" i="4" s="1"/>
  <c r="K311" i="4" s="1"/>
  <c r="I354" i="4"/>
  <c r="I288" i="4"/>
  <c r="H154" i="4"/>
  <c r="H239" i="4"/>
  <c r="H1350" i="4"/>
  <c r="I1814" i="4"/>
  <c r="J1814" i="4" s="1"/>
  <c r="K1814" i="4" s="1"/>
  <c r="H1728" i="4"/>
  <c r="H1720" i="4"/>
  <c r="I1688" i="4"/>
  <c r="J1688" i="4" s="1"/>
  <c r="K1688" i="4" s="1"/>
  <c r="I1634" i="4"/>
  <c r="J1634" i="4" s="1"/>
  <c r="K1634" i="4" s="1"/>
  <c r="I1646" i="4"/>
  <c r="J1646" i="4" s="1"/>
  <c r="K1646" i="4" s="1"/>
  <c r="H1625" i="4"/>
  <c r="I1631" i="4"/>
  <c r="H1654" i="4"/>
  <c r="I1585" i="4"/>
  <c r="J1585" i="4" s="1"/>
  <c r="K1585" i="4" s="1"/>
  <c r="H1453" i="4"/>
  <c r="H1386" i="4"/>
  <c r="I1380" i="4"/>
  <c r="I1336" i="4"/>
  <c r="J1336" i="4" s="1"/>
  <c r="K1336" i="4" s="1"/>
  <c r="I1340" i="4"/>
  <c r="J1340" i="4" s="1"/>
  <c r="K1340" i="4" s="1"/>
  <c r="I1334" i="4"/>
  <c r="J1334" i="4" s="1"/>
  <c r="K1334" i="4" s="1"/>
  <c r="I1286" i="4"/>
  <c r="J1286" i="4" s="1"/>
  <c r="K1286" i="4" s="1"/>
  <c r="H1179" i="4"/>
  <c r="I979" i="4"/>
  <c r="H958" i="4"/>
  <c r="H926" i="4"/>
  <c r="I1002" i="4"/>
  <c r="J1002" i="4" s="1"/>
  <c r="K1002" i="4" s="1"/>
  <c r="I959" i="4"/>
  <c r="J959" i="4" s="1"/>
  <c r="K959" i="4" s="1"/>
  <c r="I941" i="4"/>
  <c r="J941" i="4" s="1"/>
  <c r="K941" i="4" s="1"/>
  <c r="H1006" i="4"/>
  <c r="H529" i="4"/>
  <c r="H569" i="4"/>
  <c r="I297" i="4"/>
  <c r="J297" i="4" s="1"/>
  <c r="K297" i="4" s="1"/>
  <c r="I309" i="4"/>
  <c r="J309" i="4" s="1"/>
  <c r="K309" i="4" s="1"/>
  <c r="I347" i="4"/>
  <c r="I182" i="4"/>
  <c r="J182" i="4" s="1"/>
  <c r="K182" i="4" s="1"/>
  <c r="H150" i="4"/>
  <c r="I1490" i="4"/>
  <c r="J1490" i="4" s="1"/>
  <c r="K1490" i="4" s="1"/>
  <c r="H1402" i="4"/>
  <c r="H1239" i="4"/>
  <c r="I1830" i="4"/>
  <c r="J1830" i="4" s="1"/>
  <c r="K1830" i="4" s="1"/>
  <c r="I1742" i="4"/>
  <c r="J1742" i="4" s="1"/>
  <c r="K1742" i="4" s="1"/>
  <c r="I1626" i="4"/>
  <c r="J1626" i="4" s="1"/>
  <c r="K1626" i="4" s="1"/>
  <c r="I1628" i="4"/>
  <c r="I1620" i="4"/>
  <c r="J1620" i="4" s="1"/>
  <c r="K1620" i="4" s="1"/>
  <c r="I1576" i="4"/>
  <c r="J1576" i="4" s="1"/>
  <c r="K1576" i="4" s="1"/>
  <c r="I1642" i="4"/>
  <c r="J1642" i="4" s="1"/>
  <c r="K1642" i="4" s="1"/>
  <c r="I1592" i="4"/>
  <c r="H1553" i="4"/>
  <c r="I1599" i="4"/>
  <c r="I1549" i="4"/>
  <c r="J1549" i="4" s="1"/>
  <c r="K1549" i="4" s="1"/>
  <c r="I1511" i="4"/>
  <c r="J1511" i="4" s="1"/>
  <c r="K1511" i="4" s="1"/>
  <c r="I1465" i="4"/>
  <c r="J1465" i="4" s="1"/>
  <c r="K1465" i="4" s="1"/>
  <c r="H1444" i="4"/>
  <c r="H1319" i="4"/>
  <c r="H1287" i="4"/>
  <c r="H1255" i="4"/>
  <c r="H1184" i="4"/>
  <c r="H1121" i="4"/>
  <c r="H1061" i="4"/>
  <c r="I938" i="4"/>
  <c r="J938" i="4" s="1"/>
  <c r="K938" i="4" s="1"/>
  <c r="H705" i="4"/>
  <c r="I444" i="4"/>
  <c r="H1738" i="4"/>
  <c r="I397" i="4"/>
  <c r="J397" i="4" s="1"/>
  <c r="K397" i="4" s="1"/>
  <c r="I1815" i="4"/>
  <c r="J1815" i="4" s="1"/>
  <c r="K1815" i="4" s="1"/>
  <c r="I1810" i="4"/>
  <c r="J1810" i="4" s="1"/>
  <c r="K1810" i="4" s="1"/>
  <c r="I1824" i="4"/>
  <c r="J1824" i="4" s="1"/>
  <c r="K1824" i="4" s="1"/>
  <c r="I1795" i="4"/>
  <c r="J1795" i="4" s="1"/>
  <c r="K1795" i="4" s="1"/>
  <c r="I1813" i="4"/>
  <c r="J1813" i="4" s="1"/>
  <c r="K1813" i="4" s="1"/>
  <c r="H1766" i="4"/>
  <c r="H1665" i="4"/>
  <c r="I1709" i="4"/>
  <c r="J1709" i="4" s="1"/>
  <c r="K1709" i="4" s="1"/>
  <c r="I1602" i="4"/>
  <c r="J1602" i="4" s="1"/>
  <c r="K1602" i="4" s="1"/>
  <c r="H1622" i="4"/>
  <c r="I1562" i="4"/>
  <c r="J1562" i="4" s="1"/>
  <c r="K1562" i="4" s="1"/>
  <c r="I1530" i="4"/>
  <c r="J1530" i="4" s="1"/>
  <c r="K1530" i="4" s="1"/>
  <c r="H1513" i="4"/>
  <c r="H1534" i="4"/>
  <c r="I1509" i="4"/>
  <c r="J1509" i="4" s="1"/>
  <c r="K1509" i="4" s="1"/>
  <c r="H1437" i="4"/>
  <c r="H1341" i="4"/>
  <c r="I926" i="4"/>
  <c r="J926" i="4" s="1"/>
  <c r="K926" i="4" s="1"/>
  <c r="I653" i="4"/>
  <c r="J653" i="4" s="1"/>
  <c r="K653" i="4" s="1"/>
  <c r="H704" i="4"/>
  <c r="H505" i="4"/>
  <c r="H686" i="4"/>
  <c r="H284" i="4"/>
  <c r="I318" i="4"/>
  <c r="J318" i="4" s="1"/>
  <c r="K318" i="4" s="1"/>
  <c r="H130" i="4"/>
  <c r="H220" i="4"/>
  <c r="H149" i="4"/>
  <c r="I1786" i="4"/>
  <c r="J1786" i="4" s="1"/>
  <c r="K1786" i="4" s="1"/>
  <c r="H1756" i="4"/>
  <c r="I1690" i="4"/>
  <c r="J1690" i="4" s="1"/>
  <c r="K1690" i="4" s="1"/>
  <c r="I1703" i="4"/>
  <c r="H1669" i="4"/>
  <c r="H1681" i="4"/>
  <c r="H1595" i="4"/>
  <c r="I1523" i="4"/>
  <c r="J1523" i="4" s="1"/>
  <c r="K1523" i="4" s="1"/>
  <c r="I1541" i="4"/>
  <c r="J1541" i="4" s="1"/>
  <c r="K1541" i="4" s="1"/>
  <c r="H1520" i="4"/>
  <c r="H1495" i="4"/>
  <c r="H1536" i="4"/>
  <c r="H1443" i="4"/>
  <c r="I1367" i="4"/>
  <c r="J1367" i="4" s="1"/>
  <c r="K1367" i="4" s="1"/>
  <c r="H1378" i="4"/>
  <c r="H1365" i="4"/>
  <c r="I1212" i="4"/>
  <c r="J1212" i="4" s="1"/>
  <c r="K1212" i="4" s="1"/>
  <c r="I1299" i="4"/>
  <c r="J1299" i="4" s="1"/>
  <c r="K1299" i="4" s="1"/>
  <c r="I1298" i="4"/>
  <c r="I1296" i="4"/>
  <c r="J1296" i="4" s="1"/>
  <c r="K1296" i="4" s="1"/>
  <c r="H1232" i="4"/>
  <c r="H1164" i="4"/>
  <c r="H1163" i="4"/>
  <c r="I1351" i="4"/>
  <c r="J1351" i="4" s="1"/>
  <c r="K1351" i="4" s="1"/>
  <c r="H1081" i="4"/>
  <c r="H1072" i="4"/>
  <c r="I898" i="4"/>
  <c r="I892" i="4"/>
  <c r="J892" i="4" s="1"/>
  <c r="K892" i="4" s="1"/>
  <c r="I893" i="4"/>
  <c r="J893" i="4" s="1"/>
  <c r="K893" i="4" s="1"/>
  <c r="I896" i="4"/>
  <c r="J896" i="4" s="1"/>
  <c r="K896" i="4" s="1"/>
  <c r="I884" i="4"/>
  <c r="J884" i="4" s="1"/>
  <c r="K884" i="4" s="1"/>
  <c r="I872" i="4"/>
  <c r="J872" i="4" s="1"/>
  <c r="K872" i="4" s="1"/>
  <c r="I889" i="4"/>
  <c r="J889" i="4" s="1"/>
  <c r="K889" i="4" s="1"/>
  <c r="H451" i="4"/>
  <c r="H1811" i="4"/>
  <c r="H1827" i="4"/>
  <c r="H1795" i="4"/>
  <c r="J1676" i="4"/>
  <c r="K1676" i="4" s="1"/>
  <c r="I1836" i="4"/>
  <c r="J1836" i="4" s="1"/>
  <c r="K1836" i="4" s="1"/>
  <c r="H1767" i="4"/>
  <c r="H1789" i="4"/>
  <c r="H1750" i="4"/>
  <c r="J1631" i="4"/>
  <c r="K1631" i="4" s="1"/>
  <c r="I1779" i="4"/>
  <c r="J1779" i="4" s="1"/>
  <c r="K1779" i="4" s="1"/>
  <c r="I1817" i="4"/>
  <c r="J1817" i="4" s="1"/>
  <c r="K1817" i="4" s="1"/>
  <c r="H1774" i="4"/>
  <c r="H1747" i="4"/>
  <c r="J1628" i="4"/>
  <c r="K1628" i="4" s="1"/>
  <c r="I1757" i="4"/>
  <c r="J1757" i="4" s="1"/>
  <c r="K1757" i="4" s="1"/>
  <c r="I1802" i="4"/>
  <c r="J1802" i="4" s="1"/>
  <c r="K1802" i="4" s="1"/>
  <c r="I1756" i="4"/>
  <c r="H1815" i="4"/>
  <c r="I1774" i="4"/>
  <c r="H1737" i="4"/>
  <c r="I1800" i="4"/>
  <c r="J1800" i="4" s="1"/>
  <c r="K1800" i="4" s="1"/>
  <c r="I1740" i="4"/>
  <c r="J1740" i="4" s="1"/>
  <c r="K1740" i="4" s="1"/>
  <c r="I1758" i="4"/>
  <c r="J1758" i="4" s="1"/>
  <c r="K1758" i="4" s="1"/>
  <c r="I1759" i="4"/>
  <c r="J1759" i="4" s="1"/>
  <c r="K1759" i="4" s="1"/>
  <c r="I1667" i="4"/>
  <c r="J1667" i="4" s="1"/>
  <c r="K1667" i="4" s="1"/>
  <c r="H1689" i="4"/>
  <c r="H1667" i="4"/>
  <c r="I1641" i="4"/>
  <c r="J1641" i="4" s="1"/>
  <c r="K1641" i="4" s="1"/>
  <c r="H1675" i="4"/>
  <c r="H1645" i="4"/>
  <c r="H1677" i="4"/>
  <c r="J1558" i="4"/>
  <c r="K1558" i="4" s="1"/>
  <c r="I1687" i="4"/>
  <c r="I1644" i="4"/>
  <c r="I1609" i="4"/>
  <c r="J1609" i="4" s="1"/>
  <c r="K1609" i="4" s="1"/>
  <c r="H1577" i="4"/>
  <c r="H1679" i="4"/>
  <c r="I1625" i="4"/>
  <c r="J1625" i="4" s="1"/>
  <c r="K1625" i="4" s="1"/>
  <c r="H1565" i="4"/>
  <c r="H1655" i="4"/>
  <c r="H1613" i="4"/>
  <c r="I1639" i="4"/>
  <c r="J1639" i="4" s="1"/>
  <c r="K1639" i="4" s="1"/>
  <c r="I1601" i="4"/>
  <c r="J1601" i="4" s="1"/>
  <c r="K1601" i="4" s="1"/>
  <c r="I1571" i="4"/>
  <c r="I1636" i="4"/>
  <c r="J1636" i="4" s="1"/>
  <c r="K1636" i="4" s="1"/>
  <c r="H1592" i="4"/>
  <c r="I1569" i="4"/>
  <c r="J1569" i="4" s="1"/>
  <c r="K1569" i="4" s="1"/>
  <c r="I1589" i="4"/>
  <c r="J1589" i="4" s="1"/>
  <c r="K1589" i="4" s="1"/>
  <c r="I1557" i="4"/>
  <c r="J1557" i="4" s="1"/>
  <c r="K1557" i="4" s="1"/>
  <c r="I1575" i="4"/>
  <c r="H1541" i="4"/>
  <c r="I1595" i="4"/>
  <c r="J1595" i="4" s="1"/>
  <c r="K1595" i="4" s="1"/>
  <c r="H1516" i="4"/>
  <c r="I1483" i="4"/>
  <c r="J1483" i="4" s="1"/>
  <c r="K1483" i="4" s="1"/>
  <c r="I1554" i="4"/>
  <c r="J1554" i="4" s="1"/>
  <c r="K1554" i="4" s="1"/>
  <c r="H1522" i="4"/>
  <c r="I1606" i="4"/>
  <c r="J1606" i="4" s="1"/>
  <c r="K1606" i="4" s="1"/>
  <c r="H1488" i="4"/>
  <c r="I1573" i="4"/>
  <c r="J1573" i="4" s="1"/>
  <c r="K1573" i="4" s="1"/>
  <c r="I1489" i="4"/>
  <c r="J1489" i="4" s="1"/>
  <c r="K1489" i="4" s="1"/>
  <c r="I1534" i="4"/>
  <c r="J1534" i="4" s="1"/>
  <c r="K1534" i="4" s="1"/>
  <c r="H1507" i="4"/>
  <c r="I1497" i="4"/>
  <c r="J1497" i="4" s="1"/>
  <c r="K1497" i="4" s="1"/>
  <c r="I1492" i="4"/>
  <c r="H1462" i="4"/>
  <c r="I1422" i="4"/>
  <c r="J1422" i="4" s="1"/>
  <c r="K1422" i="4" s="1"/>
  <c r="H1455" i="4"/>
  <c r="I1445" i="4"/>
  <c r="J1445" i="4" s="1"/>
  <c r="K1445" i="4" s="1"/>
  <c r="I1413" i="4"/>
  <c r="J1413" i="4" s="1"/>
  <c r="K1413" i="4" s="1"/>
  <c r="I1494" i="4"/>
  <c r="J1494" i="4" s="1"/>
  <c r="K1494" i="4" s="1"/>
  <c r="I1456" i="4"/>
  <c r="J1456" i="4" s="1"/>
  <c r="K1456" i="4" s="1"/>
  <c r="I1473" i="4"/>
  <c r="J1473" i="4" s="1"/>
  <c r="K1473" i="4" s="1"/>
  <c r="I1450" i="4"/>
  <c r="J1450" i="4" s="1"/>
  <c r="K1450" i="4" s="1"/>
  <c r="I1434" i="4"/>
  <c r="J1434" i="4" s="1"/>
  <c r="K1434" i="4" s="1"/>
  <c r="I1418" i="4"/>
  <c r="J1418" i="4" s="1"/>
  <c r="K1418" i="4" s="1"/>
  <c r="I1402" i="4"/>
  <c r="J1402" i="4" s="1"/>
  <c r="K1402" i="4" s="1"/>
  <c r="H1380" i="4"/>
  <c r="I1472" i="4"/>
  <c r="J1472" i="4" s="1"/>
  <c r="K1472" i="4" s="1"/>
  <c r="H1435" i="4"/>
  <c r="I1381" i="4"/>
  <c r="J1381" i="4" s="1"/>
  <c r="K1381" i="4" s="1"/>
  <c r="I1431" i="4"/>
  <c r="I1378" i="4"/>
  <c r="J1378" i="4" s="1"/>
  <c r="K1378" i="4" s="1"/>
  <c r="H1374" i="4"/>
  <c r="I1425" i="4"/>
  <c r="J1425" i="4" s="1"/>
  <c r="K1425" i="4" s="1"/>
  <c r="H1381" i="4"/>
  <c r="H1352" i="4"/>
  <c r="I1363" i="4"/>
  <c r="J1363" i="4" s="1"/>
  <c r="K1363" i="4" s="1"/>
  <c r="H1464" i="4"/>
  <c r="H1406" i="4"/>
  <c r="H1369" i="4"/>
  <c r="H1340" i="4"/>
  <c r="I1328" i="4"/>
  <c r="J1328" i="4" s="1"/>
  <c r="K1328" i="4" s="1"/>
  <c r="I1285" i="4"/>
  <c r="J1285" i="4" s="1"/>
  <c r="K1285" i="4" s="1"/>
  <c r="H1387" i="4"/>
  <c r="H1367" i="4"/>
  <c r="I1343" i="4"/>
  <c r="J1343" i="4" s="1"/>
  <c r="K1343" i="4" s="1"/>
  <c r="H1301" i="4"/>
  <c r="H1269" i="4"/>
  <c r="H1227" i="4"/>
  <c r="I1203" i="4"/>
  <c r="J1203" i="4" s="1"/>
  <c r="K1203" i="4" s="1"/>
  <c r="I1202" i="4"/>
  <c r="J1202" i="4" s="1"/>
  <c r="K1202" i="4" s="1"/>
  <c r="I1201" i="4"/>
  <c r="J1201" i="4" s="1"/>
  <c r="K1201" i="4" s="1"/>
  <c r="I1197" i="4"/>
  <c r="J1197" i="4" s="1"/>
  <c r="K1197" i="4" s="1"/>
  <c r="I1189" i="4"/>
  <c r="J1189" i="4" s="1"/>
  <c r="K1189" i="4" s="1"/>
  <c r="I1200" i="4"/>
  <c r="J1200" i="4" s="1"/>
  <c r="K1200" i="4" s="1"/>
  <c r="I1308" i="4"/>
  <c r="H1274" i="4"/>
  <c r="I1259" i="4"/>
  <c r="J1259" i="4" s="1"/>
  <c r="K1259" i="4" s="1"/>
  <c r="I1256" i="4"/>
  <c r="J1256" i="4" s="1"/>
  <c r="K1256" i="4" s="1"/>
  <c r="H1217" i="4"/>
  <c r="H1161" i="4"/>
  <c r="H1160" i="4"/>
  <c r="H1158" i="4"/>
  <c r="H1129" i="4"/>
  <c r="I1192" i="4"/>
  <c r="J1192" i="4" s="1"/>
  <c r="K1192" i="4" s="1"/>
  <c r="H1096" i="4"/>
  <c r="I1331" i="4"/>
  <c r="J1331" i="4" s="1"/>
  <c r="K1331" i="4" s="1"/>
  <c r="H1204" i="4"/>
  <c r="H1182" i="4"/>
  <c r="I1218" i="4"/>
  <c r="J1218" i="4" s="1"/>
  <c r="K1218" i="4" s="1"/>
  <c r="I1214" i="4"/>
  <c r="I1213" i="4"/>
  <c r="J1213" i="4" s="1"/>
  <c r="K1213" i="4" s="1"/>
  <c r="I1181" i="4"/>
  <c r="J1181" i="4" s="1"/>
  <c r="K1181" i="4" s="1"/>
  <c r="H1068" i="4"/>
  <c r="H1125" i="4"/>
  <c r="H1004" i="4"/>
  <c r="H972" i="4"/>
  <c r="H908" i="4"/>
  <c r="H875" i="4"/>
  <c r="H844" i="4"/>
  <c r="I990" i="4"/>
  <c r="J990" i="4" s="1"/>
  <c r="K990" i="4" s="1"/>
  <c r="I991" i="4"/>
  <c r="J991" i="4" s="1"/>
  <c r="K991" i="4" s="1"/>
  <c r="H1085" i="4"/>
  <c r="H1032" i="4"/>
  <c r="H1028" i="4"/>
  <c r="H1003" i="4"/>
  <c r="H1030" i="4"/>
  <c r="H1016" i="4"/>
  <c r="I1046" i="4"/>
  <c r="J1046" i="4" s="1"/>
  <c r="K1046" i="4" s="1"/>
  <c r="I1037" i="4"/>
  <c r="J1037" i="4" s="1"/>
  <c r="K1037" i="4" s="1"/>
  <c r="I982" i="4"/>
  <c r="J982" i="4" s="1"/>
  <c r="K982" i="4" s="1"/>
  <c r="I1014" i="4"/>
  <c r="J1014" i="4" s="1"/>
  <c r="K1014" i="4" s="1"/>
  <c r="I1024" i="4"/>
  <c r="J1024" i="4" s="1"/>
  <c r="K1024" i="4" s="1"/>
  <c r="I986" i="4"/>
  <c r="J986" i="4" s="1"/>
  <c r="K986" i="4" s="1"/>
  <c r="I1018" i="4"/>
  <c r="I1032" i="4"/>
  <c r="J1032" i="4" s="1"/>
  <c r="K1032" i="4" s="1"/>
  <c r="I973" i="4"/>
  <c r="J973" i="4" s="1"/>
  <c r="K973" i="4" s="1"/>
  <c r="I1005" i="4"/>
  <c r="J1005" i="4" s="1"/>
  <c r="K1005" i="4" s="1"/>
  <c r="I1045" i="4"/>
  <c r="J1045" i="4" s="1"/>
  <c r="K1045" i="4" s="1"/>
  <c r="I994" i="4"/>
  <c r="J994" i="4" s="1"/>
  <c r="K994" i="4" s="1"/>
  <c r="I864" i="4"/>
  <c r="J864" i="4" s="1"/>
  <c r="K864" i="4" s="1"/>
  <c r="I863" i="4"/>
  <c r="J863" i="4" s="1"/>
  <c r="K863" i="4" s="1"/>
  <c r="I848" i="4"/>
  <c r="J848" i="4" s="1"/>
  <c r="K848" i="4" s="1"/>
  <c r="I847" i="4"/>
  <c r="J847" i="4" s="1"/>
  <c r="K847" i="4" s="1"/>
  <c r="I828" i="4"/>
  <c r="J828" i="4" s="1"/>
  <c r="K828" i="4" s="1"/>
  <c r="I827" i="4"/>
  <c r="J827" i="4" s="1"/>
  <c r="K827" i="4" s="1"/>
  <c r="I997" i="4"/>
  <c r="J997" i="4" s="1"/>
  <c r="K997" i="4" s="1"/>
  <c r="I880" i="4"/>
  <c r="J880" i="4" s="1"/>
  <c r="K880" i="4" s="1"/>
  <c r="I814" i="4"/>
  <c r="H768" i="4"/>
  <c r="I1039" i="4"/>
  <c r="J1039" i="4" s="1"/>
  <c r="K1039" i="4" s="1"/>
  <c r="H907" i="4"/>
  <c r="I711" i="4"/>
  <c r="I910" i="4"/>
  <c r="J910" i="4" s="1"/>
  <c r="K910" i="4" s="1"/>
  <c r="I908" i="4"/>
  <c r="J908" i="4" s="1"/>
  <c r="K908" i="4" s="1"/>
  <c r="I904" i="4"/>
  <c r="J904" i="4" s="1"/>
  <c r="K904" i="4" s="1"/>
  <c r="I909" i="4"/>
  <c r="J909" i="4" s="1"/>
  <c r="K909" i="4" s="1"/>
  <c r="I905" i="4"/>
  <c r="I901" i="4"/>
  <c r="J901" i="4" s="1"/>
  <c r="K901" i="4" s="1"/>
  <c r="I826" i="4"/>
  <c r="I825" i="4"/>
  <c r="J825" i="4" s="1"/>
  <c r="K825" i="4" s="1"/>
  <c r="I821" i="4"/>
  <c r="J821" i="4" s="1"/>
  <c r="K821" i="4" s="1"/>
  <c r="I816" i="4"/>
  <c r="J816" i="4" s="1"/>
  <c r="K816" i="4" s="1"/>
  <c r="I802" i="4"/>
  <c r="I811" i="4"/>
  <c r="J811" i="4" s="1"/>
  <c r="K811" i="4" s="1"/>
  <c r="I804" i="4"/>
  <c r="J804" i="4" s="1"/>
  <c r="K804" i="4" s="1"/>
  <c r="I803" i="4"/>
  <c r="J803" i="4" s="1"/>
  <c r="K803" i="4" s="1"/>
  <c r="I810" i="4"/>
  <c r="I812" i="4"/>
  <c r="J812" i="4" s="1"/>
  <c r="K812" i="4" s="1"/>
  <c r="I813" i="4"/>
  <c r="J813" i="4" s="1"/>
  <c r="K813" i="4" s="1"/>
  <c r="I801" i="4"/>
  <c r="J801" i="4" s="1"/>
  <c r="K801" i="4" s="1"/>
  <c r="I808" i="4"/>
  <c r="J808" i="4" s="1"/>
  <c r="K808" i="4" s="1"/>
  <c r="I807" i="4"/>
  <c r="J807" i="4" s="1"/>
  <c r="K807" i="4" s="1"/>
  <c r="I815" i="4"/>
  <c r="J815" i="4" s="1"/>
  <c r="K815" i="4" s="1"/>
  <c r="I806" i="4"/>
  <c r="I809" i="4"/>
  <c r="J809" i="4" s="1"/>
  <c r="K809" i="4" s="1"/>
  <c r="H733" i="4"/>
  <c r="H670" i="4"/>
  <c r="I746" i="4"/>
  <c r="J746" i="4" s="1"/>
  <c r="K746" i="4" s="1"/>
  <c r="I953" i="4"/>
  <c r="J953" i="4" s="1"/>
  <c r="K953" i="4" s="1"/>
  <c r="I687" i="4"/>
  <c r="J687" i="4" s="1"/>
  <c r="K687" i="4" s="1"/>
  <c r="I516" i="4"/>
  <c r="I552" i="4"/>
  <c r="J552" i="4" s="1"/>
  <c r="K552" i="4" s="1"/>
  <c r="I544" i="4"/>
  <c r="J544" i="4" s="1"/>
  <c r="K544" i="4" s="1"/>
  <c r="H695" i="4"/>
  <c r="H593" i="4"/>
  <c r="I668" i="4"/>
  <c r="J668" i="4" s="1"/>
  <c r="K668" i="4" s="1"/>
  <c r="I555" i="4"/>
  <c r="J555" i="4" s="1"/>
  <c r="K555" i="4" s="1"/>
  <c r="H419" i="4"/>
  <c r="H389" i="4"/>
  <c r="H352" i="4"/>
  <c r="I542" i="4"/>
  <c r="J542" i="4" s="1"/>
  <c r="K542" i="4" s="1"/>
  <c r="I302" i="4"/>
  <c r="J302" i="4" s="1"/>
  <c r="K302" i="4" s="1"/>
  <c r="I283" i="4"/>
  <c r="J283" i="4" s="1"/>
  <c r="K283" i="4" s="1"/>
  <c r="I268" i="4"/>
  <c r="J268" i="4" s="1"/>
  <c r="K268" i="4" s="1"/>
  <c r="I280" i="4"/>
  <c r="I256" i="4"/>
  <c r="I254" i="4"/>
  <c r="J254" i="4" s="1"/>
  <c r="K254" i="4" s="1"/>
  <c r="I266" i="4"/>
  <c r="I235" i="4"/>
  <c r="I261" i="4"/>
  <c r="J261" i="4" s="1"/>
  <c r="K261" i="4" s="1"/>
  <c r="I230" i="4"/>
  <c r="J230" i="4" s="1"/>
  <c r="K230" i="4" s="1"/>
  <c r="I276" i="4"/>
  <c r="J276" i="4" s="1"/>
  <c r="K276" i="4" s="1"/>
  <c r="I260" i="4"/>
  <c r="J260" i="4" s="1"/>
  <c r="K260" i="4" s="1"/>
  <c r="I236" i="4"/>
  <c r="J236" i="4" s="1"/>
  <c r="K236" i="4" s="1"/>
  <c r="I247" i="4"/>
  <c r="J247" i="4" s="1"/>
  <c r="K247" i="4" s="1"/>
  <c r="I263" i="4"/>
  <c r="J263" i="4" s="1"/>
  <c r="K263" i="4" s="1"/>
  <c r="I277" i="4"/>
  <c r="J277" i="4" s="1"/>
  <c r="K277" i="4" s="1"/>
  <c r="I262" i="4"/>
  <c r="J262" i="4" s="1"/>
  <c r="K262" i="4" s="1"/>
  <c r="I242" i="4"/>
  <c r="J242" i="4" s="1"/>
  <c r="K242" i="4" s="1"/>
  <c r="I267" i="4"/>
  <c r="J267" i="4" s="1"/>
  <c r="K267" i="4" s="1"/>
  <c r="I273" i="4"/>
  <c r="J273" i="4" s="1"/>
  <c r="K273" i="4" s="1"/>
  <c r="I237" i="4"/>
  <c r="J237" i="4" s="1"/>
  <c r="K237" i="4" s="1"/>
  <c r="I265" i="4"/>
  <c r="J265" i="4" s="1"/>
  <c r="K265" i="4" s="1"/>
  <c r="I240" i="4"/>
  <c r="I264" i="4"/>
  <c r="I278" i="4"/>
  <c r="J278" i="4" s="1"/>
  <c r="K278" i="4" s="1"/>
  <c r="I243" i="4"/>
  <c r="J243" i="4" s="1"/>
  <c r="K243" i="4" s="1"/>
  <c r="I270" i="4"/>
  <c r="J270" i="4" s="1"/>
  <c r="K270" i="4" s="1"/>
  <c r="I238" i="4"/>
  <c r="J238" i="4" s="1"/>
  <c r="K238" i="4" s="1"/>
  <c r="I244" i="4"/>
  <c r="J244" i="4" s="1"/>
  <c r="K244" i="4" s="1"/>
  <c r="I269" i="4"/>
  <c r="J269" i="4" s="1"/>
  <c r="K269" i="4" s="1"/>
  <c r="I250" i="4"/>
  <c r="I274" i="4"/>
  <c r="I275" i="4"/>
  <c r="I282" i="4"/>
  <c r="J282" i="4" s="1"/>
  <c r="K282" i="4" s="1"/>
  <c r="I245" i="4"/>
  <c r="J245" i="4" s="1"/>
  <c r="K245" i="4" s="1"/>
  <c r="I271" i="4"/>
  <c r="J271" i="4" s="1"/>
  <c r="K271" i="4" s="1"/>
  <c r="I249" i="4"/>
  <c r="J249" i="4" s="1"/>
  <c r="K249" i="4" s="1"/>
  <c r="I279" i="4"/>
  <c r="J279" i="4" s="1"/>
  <c r="K279" i="4" s="1"/>
  <c r="I257" i="4"/>
  <c r="J257" i="4" s="1"/>
  <c r="K257" i="4" s="1"/>
  <c r="I219" i="4"/>
  <c r="J219" i="4" s="1"/>
  <c r="K219" i="4" s="1"/>
  <c r="I248" i="4"/>
  <c r="I246" i="4"/>
  <c r="J246" i="4" s="1"/>
  <c r="K246" i="4" s="1"/>
  <c r="I272" i="4"/>
  <c r="J272" i="4" s="1"/>
  <c r="K272" i="4" s="1"/>
  <c r="I281" i="4"/>
  <c r="J281" i="4" s="1"/>
  <c r="K281" i="4" s="1"/>
  <c r="I231" i="4"/>
  <c r="J231" i="4" s="1"/>
  <c r="K231" i="4" s="1"/>
  <c r="I252" i="4"/>
  <c r="J252" i="4" s="1"/>
  <c r="K252" i="4" s="1"/>
  <c r="I226" i="4"/>
  <c r="I258" i="4"/>
  <c r="I251" i="4"/>
  <c r="I253" i="4"/>
  <c r="J253" i="4" s="1"/>
  <c r="K253" i="4" s="1"/>
  <c r="I255" i="4"/>
  <c r="J255" i="4" s="1"/>
  <c r="K255" i="4" s="1"/>
  <c r="I449" i="4"/>
  <c r="I259" i="4"/>
  <c r="I321" i="4"/>
  <c r="J321" i="4" s="1"/>
  <c r="K321" i="4" s="1"/>
  <c r="I320" i="4"/>
  <c r="I314" i="4"/>
  <c r="I298" i="4"/>
  <c r="I316" i="4"/>
  <c r="J316" i="4" s="1"/>
  <c r="K316" i="4" s="1"/>
  <c r="I317" i="4"/>
  <c r="J317" i="4" s="1"/>
  <c r="K317" i="4" s="1"/>
  <c r="I315" i="4"/>
  <c r="H274" i="4"/>
  <c r="I502" i="4"/>
  <c r="J502" i="4" s="1"/>
  <c r="K502" i="4" s="1"/>
  <c r="I416" i="4"/>
  <c r="J416" i="4" s="1"/>
  <c r="K416" i="4" s="1"/>
  <c r="I290" i="4"/>
  <c r="H238" i="4"/>
  <c r="H206" i="4"/>
  <c r="H174" i="4"/>
  <c r="I175" i="4"/>
  <c r="J175" i="4" s="1"/>
  <c r="K175" i="4" s="1"/>
  <c r="H261" i="4"/>
  <c r="H1836" i="4"/>
  <c r="I1784" i="4"/>
  <c r="J1784" i="4" s="1"/>
  <c r="K1784" i="4" s="1"/>
  <c r="I1782" i="4"/>
  <c r="J1782" i="4" s="1"/>
  <c r="K1782" i="4" s="1"/>
  <c r="H1670" i="4"/>
  <c r="I1720" i="4"/>
  <c r="J1720" i="4" s="1"/>
  <c r="K1720" i="4" s="1"/>
  <c r="H1673" i="4"/>
  <c r="H1692" i="4"/>
  <c r="H1617" i="4"/>
  <c r="H1503" i="4"/>
  <c r="I1493" i="4"/>
  <c r="J1493" i="4" s="1"/>
  <c r="K1493" i="4" s="1"/>
  <c r="I1504" i="4"/>
  <c r="H1441" i="4"/>
  <c r="H1463" i="4"/>
  <c r="I1416" i="4"/>
  <c r="J1416" i="4" s="1"/>
  <c r="K1416" i="4" s="1"/>
  <c r="H1475" i="4"/>
  <c r="I1498" i="4"/>
  <c r="J1498" i="4" s="1"/>
  <c r="K1498" i="4" s="1"/>
  <c r="H1438" i="4"/>
  <c r="I1436" i="4"/>
  <c r="J1436" i="4" s="1"/>
  <c r="K1436" i="4" s="1"/>
  <c r="H1420" i="4"/>
  <c r="H1434" i="4"/>
  <c r="I1257" i="4"/>
  <c r="J1257" i="4" s="1"/>
  <c r="K1257" i="4" s="1"/>
  <c r="H1292" i="4"/>
  <c r="H1133" i="4"/>
  <c r="H1122" i="4"/>
  <c r="H1114" i="4"/>
  <c r="H1130" i="4"/>
  <c r="H1113" i="4"/>
  <c r="H1123" i="4"/>
  <c r="H1110" i="4"/>
  <c r="H1127" i="4"/>
  <c r="H1105" i="4"/>
  <c r="H1119" i="4"/>
  <c r="H1112" i="4"/>
  <c r="H1115" i="4"/>
  <c r="H1126" i="4"/>
  <c r="H1107" i="4"/>
  <c r="H1116" i="4"/>
  <c r="H1103" i="4"/>
  <c r="H1131" i="4"/>
  <c r="H1118" i="4"/>
  <c r="H1124" i="4"/>
  <c r="H1104" i="4"/>
  <c r="H1117" i="4"/>
  <c r="H1120" i="4"/>
  <c r="H1111" i="4"/>
  <c r="H1128" i="4"/>
  <c r="H1132" i="4"/>
  <c r="H1108" i="4"/>
  <c r="I1145" i="4"/>
  <c r="J1145" i="4" s="1"/>
  <c r="K1145" i="4" s="1"/>
  <c r="H443" i="4"/>
  <c r="H1839" i="4"/>
  <c r="H1832" i="4"/>
  <c r="H1813" i="4"/>
  <c r="I1794" i="4"/>
  <c r="J1794" i="4" s="1"/>
  <c r="K1794" i="4" s="1"/>
  <c r="H1805" i="4"/>
  <c r="H1808" i="4"/>
  <c r="H1749" i="4"/>
  <c r="H1764" i="4"/>
  <c r="J1645" i="4"/>
  <c r="K1645" i="4" s="1"/>
  <c r="H1824" i="4"/>
  <c r="I1789" i="4"/>
  <c r="J1789" i="4" s="1"/>
  <c r="K1789" i="4" s="1"/>
  <c r="H1757" i="4"/>
  <c r="H1838" i="4"/>
  <c r="I1770" i="4"/>
  <c r="I1752" i="4"/>
  <c r="J1752" i="4" s="1"/>
  <c r="K1752" i="4" s="1"/>
  <c r="H1835" i="4"/>
  <c r="I1798" i="4"/>
  <c r="H1755" i="4"/>
  <c r="H1798" i="4"/>
  <c r="I1733" i="4"/>
  <c r="J1733" i="4" s="1"/>
  <c r="K1733" i="4" s="1"/>
  <c r="I1771" i="4"/>
  <c r="J1771" i="4" s="1"/>
  <c r="K1771" i="4" s="1"/>
  <c r="H1770" i="4"/>
  <c r="I1743" i="4"/>
  <c r="J1743" i="4" s="1"/>
  <c r="K1743" i="4" s="1"/>
  <c r="I1736" i="4"/>
  <c r="J1736" i="4" s="1"/>
  <c r="K1736" i="4" s="1"/>
  <c r="I1781" i="4"/>
  <c r="J1781" i="4" s="1"/>
  <c r="K1781" i="4" s="1"/>
  <c r="I1734" i="4"/>
  <c r="J1734" i="4" s="1"/>
  <c r="K1734" i="4" s="1"/>
  <c r="I1751" i="4"/>
  <c r="J1751" i="4" s="1"/>
  <c r="K1751" i="4" s="1"/>
  <c r="I1744" i="4"/>
  <c r="J1744" i="4" s="1"/>
  <c r="K1744" i="4" s="1"/>
  <c r="H1710" i="4"/>
  <c r="I1686" i="4"/>
  <c r="J1686" i="4" s="1"/>
  <c r="K1686" i="4" s="1"/>
  <c r="I1732" i="4"/>
  <c r="J1732" i="4" s="1"/>
  <c r="K1732" i="4" s="1"/>
  <c r="H1714" i="4"/>
  <c r="I1637" i="4"/>
  <c r="J1637" i="4" s="1"/>
  <c r="K1637" i="4" s="1"/>
  <c r="H1727" i="4"/>
  <c r="I1694" i="4"/>
  <c r="J1694" i="4" s="1"/>
  <c r="K1694" i="4" s="1"/>
  <c r="H1641" i="4"/>
  <c r="I1698" i="4"/>
  <c r="J1698" i="4" s="1"/>
  <c r="K1698" i="4" s="1"/>
  <c r="I1707" i="4"/>
  <c r="J1707" i="4" s="1"/>
  <c r="K1707" i="4" s="1"/>
  <c r="I1684" i="4"/>
  <c r="H1730" i="4"/>
  <c r="H1713" i="4"/>
  <c r="H1696" i="4"/>
  <c r="H1668" i="4"/>
  <c r="I1664" i="4"/>
  <c r="J1664" i="4" s="1"/>
  <c r="K1664" i="4" s="1"/>
  <c r="H1680" i="4"/>
  <c r="I1633" i="4"/>
  <c r="J1633" i="4" s="1"/>
  <c r="K1633" i="4" s="1"/>
  <c r="I1607" i="4"/>
  <c r="I1570" i="4"/>
  <c r="J1570" i="4" s="1"/>
  <c r="K1570" i="4" s="1"/>
  <c r="H1706" i="4"/>
  <c r="H1644" i="4"/>
  <c r="I1618" i="4"/>
  <c r="J1618" i="4" s="1"/>
  <c r="K1618" i="4" s="1"/>
  <c r="H1600" i="4"/>
  <c r="H1559" i="4"/>
  <c r="H1704" i="4"/>
  <c r="I1647" i="4"/>
  <c r="J1647" i="4" s="1"/>
  <c r="K1647" i="4" s="1"/>
  <c r="H1619" i="4"/>
  <c r="H1580" i="4"/>
  <c r="H1754" i="4"/>
  <c r="I1648" i="4"/>
  <c r="J1648" i="4" s="1"/>
  <c r="K1648" i="4" s="1"/>
  <c r="I1682" i="4"/>
  <c r="J1682" i="4" s="1"/>
  <c r="K1682" i="4" s="1"/>
  <c r="I1624" i="4"/>
  <c r="J1624" i="4" s="1"/>
  <c r="K1624" i="4" s="1"/>
  <c r="H1591" i="4"/>
  <c r="I1696" i="4"/>
  <c r="J1696" i="4" s="1"/>
  <c r="K1696" i="4" s="1"/>
  <c r="H1658" i="4"/>
  <c r="I1635" i="4"/>
  <c r="J1635" i="4" s="1"/>
  <c r="K1635" i="4" s="1"/>
  <c r="H1586" i="4"/>
  <c r="I1775" i="4"/>
  <c r="J1775" i="4" s="1"/>
  <c r="K1775" i="4" s="1"/>
  <c r="H1640" i="4"/>
  <c r="I1612" i="4"/>
  <c r="J1612" i="4" s="1"/>
  <c r="K1612" i="4" s="1"/>
  <c r="I1561" i="4"/>
  <c r="J1561" i="4" s="1"/>
  <c r="K1561" i="4" s="1"/>
  <c r="I1632" i="4"/>
  <c r="J1632" i="4" s="1"/>
  <c r="K1632" i="4" s="1"/>
  <c r="I1590" i="4"/>
  <c r="H1564" i="4"/>
  <c r="I1588" i="4"/>
  <c r="J1588" i="4" s="1"/>
  <c r="K1588" i="4" s="1"/>
  <c r="H1543" i="4"/>
  <c r="I1516" i="4"/>
  <c r="J1516" i="4" s="1"/>
  <c r="K1516" i="4" s="1"/>
  <c r="I1605" i="4"/>
  <c r="I1546" i="4"/>
  <c r="J1546" i="4" s="1"/>
  <c r="K1546" i="4" s="1"/>
  <c r="H1484" i="4"/>
  <c r="H1545" i="4"/>
  <c r="I1515" i="4"/>
  <c r="I1485" i="4"/>
  <c r="J1485" i="4" s="1"/>
  <c r="K1485" i="4" s="1"/>
  <c r="I1502" i="4"/>
  <c r="J1502" i="4" s="1"/>
  <c r="K1502" i="4" s="1"/>
  <c r="I1537" i="4"/>
  <c r="J1537" i="4" s="1"/>
  <c r="K1537" i="4" s="1"/>
  <c r="I1520" i="4"/>
  <c r="J1520" i="4" s="1"/>
  <c r="K1520" i="4" s="1"/>
  <c r="H1552" i="4"/>
  <c r="H1472" i="4"/>
  <c r="I1506" i="4"/>
  <c r="J1506" i="4" s="1"/>
  <c r="K1506" i="4" s="1"/>
  <c r="I1479" i="4"/>
  <c r="J1479" i="4" s="1"/>
  <c r="K1479" i="4" s="1"/>
  <c r="I1461" i="4"/>
  <c r="J1461" i="4" s="1"/>
  <c r="K1461" i="4" s="1"/>
  <c r="H1433" i="4"/>
  <c r="H1401" i="4"/>
  <c r="H1479" i="4"/>
  <c r="H1461" i="4"/>
  <c r="I1398" i="4"/>
  <c r="I1538" i="4"/>
  <c r="J1538" i="4" s="1"/>
  <c r="K1538" i="4" s="1"/>
  <c r="H1496" i="4"/>
  <c r="H1447" i="4"/>
  <c r="H1533" i="4"/>
  <c r="I1432" i="4"/>
  <c r="J1432" i="4" s="1"/>
  <c r="K1432" i="4" s="1"/>
  <c r="H1413" i="4"/>
  <c r="I1392" i="4"/>
  <c r="J1392" i="4" s="1"/>
  <c r="K1392" i="4" s="1"/>
  <c r="I1376" i="4"/>
  <c r="J1376" i="4" s="1"/>
  <c r="K1376" i="4" s="1"/>
  <c r="I1464" i="4"/>
  <c r="H1448" i="4"/>
  <c r="H1432" i="4"/>
  <c r="H1416" i="4"/>
  <c r="H1400" i="4"/>
  <c r="H1376" i="4"/>
  <c r="H1529" i="4"/>
  <c r="H1494" i="4"/>
  <c r="H1427" i="4"/>
  <c r="J1308" i="4"/>
  <c r="K1308" i="4" s="1"/>
  <c r="I1377" i="4"/>
  <c r="J1377" i="4" s="1"/>
  <c r="K1377" i="4" s="1"/>
  <c r="I1420" i="4"/>
  <c r="H1366" i="4"/>
  <c r="H1348" i="4"/>
  <c r="H1327" i="4"/>
  <c r="H1442" i="4"/>
  <c r="I1364" i="4"/>
  <c r="J1364" i="4" s="1"/>
  <c r="K1364" i="4" s="1"/>
  <c r="H1325" i="4"/>
  <c r="I1375" i="4"/>
  <c r="J1375" i="4" s="1"/>
  <c r="K1375" i="4" s="1"/>
  <c r="H1349" i="4"/>
  <c r="H1332" i="4"/>
  <c r="H1259" i="4"/>
  <c r="I1452" i="4"/>
  <c r="J1452" i="4" s="1"/>
  <c r="K1452" i="4" s="1"/>
  <c r="I1399" i="4"/>
  <c r="J1399" i="4" s="1"/>
  <c r="K1399" i="4" s="1"/>
  <c r="H1414" i="4"/>
  <c r="H1389" i="4"/>
  <c r="H1339" i="4"/>
  <c r="I1313" i="4"/>
  <c r="J1313" i="4" s="1"/>
  <c r="K1313" i="4" s="1"/>
  <c r="I1281" i="4"/>
  <c r="J1281" i="4" s="1"/>
  <c r="K1281" i="4" s="1"/>
  <c r="I1249" i="4"/>
  <c r="J1249" i="4" s="1"/>
  <c r="K1249" i="4" s="1"/>
  <c r="H1452" i="4"/>
  <c r="H1338" i="4"/>
  <c r="H1297" i="4"/>
  <c r="H1265" i="4"/>
  <c r="H1316" i="4"/>
  <c r="H1284" i="4"/>
  <c r="H1252" i="4"/>
  <c r="H1298" i="4"/>
  <c r="I1283" i="4"/>
  <c r="J1283" i="4" s="1"/>
  <c r="K1283" i="4" s="1"/>
  <c r="I1280" i="4"/>
  <c r="J1280" i="4" s="1"/>
  <c r="K1280" i="4" s="1"/>
  <c r="I1278" i="4"/>
  <c r="J1278" i="4" s="1"/>
  <c r="K1278" i="4" s="1"/>
  <c r="I1282" i="4"/>
  <c r="J1282" i="4" s="1"/>
  <c r="K1282" i="4" s="1"/>
  <c r="I1268" i="4"/>
  <c r="J1268" i="4" s="1"/>
  <c r="K1268" i="4" s="1"/>
  <c r="H1244" i="4"/>
  <c r="H1189" i="4"/>
  <c r="H1353" i="4"/>
  <c r="H1234" i="4"/>
  <c r="H1193" i="4"/>
  <c r="H1157" i="4"/>
  <c r="H1154" i="4"/>
  <c r="H1156" i="4"/>
  <c r="H1155" i="4"/>
  <c r="I1366" i="4"/>
  <c r="J1366" i="4" s="1"/>
  <c r="K1366" i="4" s="1"/>
  <c r="I1294" i="4"/>
  <c r="J1294" i="4" s="1"/>
  <c r="K1294" i="4" s="1"/>
  <c r="H1288" i="4"/>
  <c r="H1093" i="4"/>
  <c r="I1319" i="4"/>
  <c r="J1319" i="4" s="1"/>
  <c r="K1319" i="4" s="1"/>
  <c r="I1304" i="4"/>
  <c r="J1304" i="4" s="1"/>
  <c r="K1304" i="4" s="1"/>
  <c r="H1278" i="4"/>
  <c r="I1187" i="4"/>
  <c r="I1290" i="4"/>
  <c r="J1290" i="4" s="1"/>
  <c r="K1290" i="4" s="1"/>
  <c r="I1178" i="4"/>
  <c r="J1178" i="4" s="1"/>
  <c r="K1178" i="4" s="1"/>
  <c r="I1166" i="4"/>
  <c r="I1155" i="4"/>
  <c r="J1155" i="4" s="1"/>
  <c r="K1155" i="4" s="1"/>
  <c r="I1169" i="4"/>
  <c r="J1169" i="4" s="1"/>
  <c r="K1169" i="4" s="1"/>
  <c r="I1159" i="4"/>
  <c r="J1159" i="4" s="1"/>
  <c r="K1159" i="4" s="1"/>
  <c r="I1176" i="4"/>
  <c r="J1176" i="4" s="1"/>
  <c r="K1176" i="4" s="1"/>
  <c r="I1172" i="4"/>
  <c r="J1172" i="4" s="1"/>
  <c r="K1172" i="4" s="1"/>
  <c r="I1171" i="4"/>
  <c r="J1171" i="4" s="1"/>
  <c r="K1171" i="4" s="1"/>
  <c r="I1165" i="4"/>
  <c r="J1165" i="4" s="1"/>
  <c r="K1165" i="4" s="1"/>
  <c r="I1174" i="4"/>
  <c r="I1170" i="4"/>
  <c r="I1177" i="4"/>
  <c r="J1177" i="4" s="1"/>
  <c r="K1177" i="4" s="1"/>
  <c r="I1175" i="4"/>
  <c r="I1168" i="4"/>
  <c r="J1168" i="4" s="1"/>
  <c r="K1168" i="4" s="1"/>
  <c r="I1148" i="4"/>
  <c r="J1148" i="4" s="1"/>
  <c r="K1148" i="4" s="1"/>
  <c r="I1146" i="4"/>
  <c r="J1146" i="4" s="1"/>
  <c r="K1146" i="4" s="1"/>
  <c r="I1135" i="4"/>
  <c r="I1143" i="4"/>
  <c r="I1147" i="4"/>
  <c r="I1132" i="4"/>
  <c r="J1132" i="4" s="1"/>
  <c r="K1132" i="4" s="1"/>
  <c r="I1131" i="4"/>
  <c r="I1130" i="4"/>
  <c r="J1130" i="4" s="1"/>
  <c r="K1130" i="4" s="1"/>
  <c r="I1112" i="4"/>
  <c r="J1112" i="4" s="1"/>
  <c r="K1112" i="4" s="1"/>
  <c r="I1110" i="4"/>
  <c r="J1110" i="4" s="1"/>
  <c r="K1110" i="4" s="1"/>
  <c r="I1111" i="4"/>
  <c r="I1096" i="4"/>
  <c r="J1096" i="4" s="1"/>
  <c r="K1096" i="4" s="1"/>
  <c r="I1095" i="4"/>
  <c r="I1093" i="4"/>
  <c r="J1093" i="4" s="1"/>
  <c r="K1093" i="4" s="1"/>
  <c r="I1080" i="4"/>
  <c r="J1080" i="4" s="1"/>
  <c r="K1080" i="4" s="1"/>
  <c r="I1079" i="4"/>
  <c r="J1079" i="4" s="1"/>
  <c r="K1079" i="4" s="1"/>
  <c r="I1078" i="4"/>
  <c r="J1078" i="4" s="1"/>
  <c r="K1078" i="4" s="1"/>
  <c r="I1113" i="4"/>
  <c r="J1113" i="4" s="1"/>
  <c r="K1113" i="4" s="1"/>
  <c r="H1001" i="4"/>
  <c r="H999" i="4"/>
  <c r="H998" i="4"/>
  <c r="H1000" i="4"/>
  <c r="H969" i="4"/>
  <c r="H968" i="4"/>
  <c r="H967" i="4"/>
  <c r="H966" i="4"/>
  <c r="H937" i="4"/>
  <c r="H936" i="4"/>
  <c r="H935" i="4"/>
  <c r="H934" i="4"/>
  <c r="H905" i="4"/>
  <c r="H903" i="4"/>
  <c r="H904" i="4"/>
  <c r="H873" i="4"/>
  <c r="H871" i="4"/>
  <c r="H863" i="4"/>
  <c r="H841" i="4"/>
  <c r="H839" i="4"/>
  <c r="I1042" i="4"/>
  <c r="J1042" i="4" s="1"/>
  <c r="K1042" i="4" s="1"/>
  <c r="I970" i="4"/>
  <c r="J970" i="4" s="1"/>
  <c r="K970" i="4" s="1"/>
  <c r="H1109" i="4"/>
  <c r="I969" i="4"/>
  <c r="J969" i="4" s="1"/>
  <c r="K969" i="4" s="1"/>
  <c r="H1041" i="4"/>
  <c r="I961" i="4"/>
  <c r="J961" i="4" s="1"/>
  <c r="K961" i="4" s="1"/>
  <c r="H807" i="4"/>
  <c r="I768" i="4"/>
  <c r="J768" i="4" s="1"/>
  <c r="K768" i="4" s="1"/>
  <c r="I766" i="4"/>
  <c r="I765" i="4"/>
  <c r="J765" i="4" s="1"/>
  <c r="K765" i="4" s="1"/>
  <c r="I767" i="4"/>
  <c r="I1023" i="4"/>
  <c r="J1023" i="4" s="1"/>
  <c r="K1023" i="4" s="1"/>
  <c r="H896" i="4"/>
  <c r="H803" i="4"/>
  <c r="I1049" i="4"/>
  <c r="H830" i="4"/>
  <c r="J711" i="4"/>
  <c r="K711" i="4" s="1"/>
  <c r="I935" i="4"/>
  <c r="J935" i="4" s="1"/>
  <c r="K935" i="4" s="1"/>
  <c r="H782" i="4"/>
  <c r="I931" i="4"/>
  <c r="J931" i="4" s="1"/>
  <c r="K931" i="4" s="1"/>
  <c r="I846" i="4"/>
  <c r="I841" i="4"/>
  <c r="J841" i="4" s="1"/>
  <c r="K841" i="4" s="1"/>
  <c r="I845" i="4"/>
  <c r="J845" i="4" s="1"/>
  <c r="K845" i="4" s="1"/>
  <c r="I907" i="4"/>
  <c r="J907" i="4" s="1"/>
  <c r="K907" i="4" s="1"/>
  <c r="H738" i="4"/>
  <c r="H566" i="4"/>
  <c r="H564" i="4"/>
  <c r="H565" i="4"/>
  <c r="H559" i="4"/>
  <c r="H502" i="4"/>
  <c r="I740" i="4"/>
  <c r="J740" i="4" s="1"/>
  <c r="K740" i="4" s="1"/>
  <c r="I738" i="4"/>
  <c r="I737" i="4"/>
  <c r="J737" i="4" s="1"/>
  <c r="K737" i="4" s="1"/>
  <c r="I739" i="4"/>
  <c r="J739" i="4" s="1"/>
  <c r="K739" i="4" s="1"/>
  <c r="H939" i="4"/>
  <c r="I567" i="4"/>
  <c r="J567" i="4" s="1"/>
  <c r="K567" i="4" s="1"/>
  <c r="H603" i="4"/>
  <c r="H602" i="4"/>
  <c r="H601" i="4"/>
  <c r="I662" i="4"/>
  <c r="I584" i="4"/>
  <c r="H521" i="4"/>
  <c r="I597" i="4"/>
  <c r="H433" i="4"/>
  <c r="J314" i="4"/>
  <c r="K314" i="4" s="1"/>
  <c r="H424" i="4"/>
  <c r="H432" i="4"/>
  <c r="H427" i="4"/>
  <c r="H412" i="4"/>
  <c r="H421" i="4"/>
  <c r="H369" i="4"/>
  <c r="J250" i="4"/>
  <c r="K250" i="4" s="1"/>
  <c r="H368" i="4"/>
  <c r="H445" i="4"/>
  <c r="H428" i="4"/>
  <c r="H228" i="4"/>
  <c r="H266" i="4"/>
  <c r="H324" i="4"/>
  <c r="I167" i="4"/>
  <c r="H270" i="4"/>
  <c r="H269" i="4"/>
  <c r="H165" i="4"/>
  <c r="J1798" i="4"/>
  <c r="K1798" i="4" s="1"/>
  <c r="J1748" i="4"/>
  <c r="K1748" i="4" s="1"/>
  <c r="H1776" i="4"/>
  <c r="I1689" i="4"/>
  <c r="J1689" i="4" s="1"/>
  <c r="K1689" i="4" s="1"/>
  <c r="I1699" i="4"/>
  <c r="H1694" i="4"/>
  <c r="J1575" i="4"/>
  <c r="K1575" i="4" s="1"/>
  <c r="I1837" i="4"/>
  <c r="H1819" i="4"/>
  <c r="H1763" i="4"/>
  <c r="J1644" i="4"/>
  <c r="K1644" i="4" s="1"/>
  <c r="I1820" i="4"/>
  <c r="J1820" i="4" s="1"/>
  <c r="K1820" i="4" s="1"/>
  <c r="H1803" i="4"/>
  <c r="J1684" i="4"/>
  <c r="K1684" i="4" s="1"/>
  <c r="I1788" i="4"/>
  <c r="J1788" i="4" s="1"/>
  <c r="K1788" i="4" s="1"/>
  <c r="I1803" i="4"/>
  <c r="J1803" i="4" s="1"/>
  <c r="K1803" i="4" s="1"/>
  <c r="I1767" i="4"/>
  <c r="J1767" i="4" s="1"/>
  <c r="K1767" i="4" s="1"/>
  <c r="I1816" i="4"/>
  <c r="J1816" i="4" s="1"/>
  <c r="K1816" i="4" s="1"/>
  <c r="H1784" i="4"/>
  <c r="H1782" i="4"/>
  <c r="H1752" i="4"/>
  <c r="I1827" i="4"/>
  <c r="J1827" i="4" s="1"/>
  <c r="K1827" i="4" s="1"/>
  <c r="I1808" i="4"/>
  <c r="J1808" i="4" s="1"/>
  <c r="K1808" i="4" s="1"/>
  <c r="H1765" i="4"/>
  <c r="I1806" i="4"/>
  <c r="J1806" i="4" s="1"/>
  <c r="K1806" i="4" s="1"/>
  <c r="H1785" i="4"/>
  <c r="I1723" i="4"/>
  <c r="J1723" i="4" s="1"/>
  <c r="K1723" i="4" s="1"/>
  <c r="I1724" i="4"/>
  <c r="J1724" i="4" s="1"/>
  <c r="K1724" i="4" s="1"/>
  <c r="H1773" i="4"/>
  <c r="H1742" i="4"/>
  <c r="I1665" i="4"/>
  <c r="J1665" i="4" s="1"/>
  <c r="K1665" i="4" s="1"/>
  <c r="H1723" i="4"/>
  <c r="H1693" i="4"/>
  <c r="H1671" i="4"/>
  <c r="H1637" i="4"/>
  <c r="I1705" i="4"/>
  <c r="J1705" i="4" s="1"/>
  <c r="K1705" i="4" s="1"/>
  <c r="H1683" i="4"/>
  <c r="I1728" i="4"/>
  <c r="J1728" i="4" s="1"/>
  <c r="K1728" i="4" s="1"/>
  <c r="I1711" i="4"/>
  <c r="I1725" i="4"/>
  <c r="J1725" i="4" s="1"/>
  <c r="K1725" i="4" s="1"/>
  <c r="H1702" i="4"/>
  <c r="I1654" i="4"/>
  <c r="J1654" i="4" s="1"/>
  <c r="K1654" i="4" s="1"/>
  <c r="H1621" i="4"/>
  <c r="H1590" i="4"/>
  <c r="I1600" i="4"/>
  <c r="J1600" i="4" s="1"/>
  <c r="K1600" i="4" s="1"/>
  <c r="H1697" i="4"/>
  <c r="J1578" i="4"/>
  <c r="K1578" i="4" s="1"/>
  <c r="H1594" i="4"/>
  <c r="H1579" i="4"/>
  <c r="I1754" i="4"/>
  <c r="I1638" i="4"/>
  <c r="J1638" i="4" s="1"/>
  <c r="K1638" i="4" s="1"/>
  <c r="H1598" i="4"/>
  <c r="I1660" i="4"/>
  <c r="H1623" i="4"/>
  <c r="J1504" i="4"/>
  <c r="K1504" i="4" s="1"/>
  <c r="H1587" i="4"/>
  <c r="I1669" i="4"/>
  <c r="J1669" i="4" s="1"/>
  <c r="K1669" i="4" s="1"/>
  <c r="I1651" i="4"/>
  <c r="J1651" i="4" s="1"/>
  <c r="K1651" i="4" s="1"/>
  <c r="I1630" i="4"/>
  <c r="J1630" i="4" s="1"/>
  <c r="K1630" i="4" s="1"/>
  <c r="I1564" i="4"/>
  <c r="J1564" i="4" s="1"/>
  <c r="K1564" i="4" s="1"/>
  <c r="I1714" i="4"/>
  <c r="H1611" i="4"/>
  <c r="J1492" i="4"/>
  <c r="K1492" i="4" s="1"/>
  <c r="I1584" i="4"/>
  <c r="J1584" i="4" s="1"/>
  <c r="K1584" i="4" s="1"/>
  <c r="I1552" i="4"/>
  <c r="J1552" i="4" s="1"/>
  <c r="K1552" i="4" s="1"/>
  <c r="H1557" i="4"/>
  <c r="I1619" i="4"/>
  <c r="J1619" i="4" s="1"/>
  <c r="K1619" i="4" s="1"/>
  <c r="I1583" i="4"/>
  <c r="J1583" i="4" s="1"/>
  <c r="K1583" i="4" s="1"/>
  <c r="H1542" i="4"/>
  <c r="H1508" i="4"/>
  <c r="H1574" i="4"/>
  <c r="I1544" i="4"/>
  <c r="J1544" i="4" s="1"/>
  <c r="K1544" i="4" s="1"/>
  <c r="H1514" i="4"/>
  <c r="I1545" i="4"/>
  <c r="J1545" i="4" s="1"/>
  <c r="K1545" i="4" s="1"/>
  <c r="H1480" i="4"/>
  <c r="H1572" i="4"/>
  <c r="I1540" i="4"/>
  <c r="I1481" i="4"/>
  <c r="J1481" i="4" s="1"/>
  <c r="K1481" i="4" s="1"/>
  <c r="H1588" i="4"/>
  <c r="H1531" i="4"/>
  <c r="H1499" i="4"/>
  <c r="J1380" i="4"/>
  <c r="K1380" i="4" s="1"/>
  <c r="I1513" i="4"/>
  <c r="J1513" i="4" s="1"/>
  <c r="K1513" i="4" s="1"/>
  <c r="I1496" i="4"/>
  <c r="H1490" i="4"/>
  <c r="I1462" i="4"/>
  <c r="J1462" i="4" s="1"/>
  <c r="K1462" i="4" s="1"/>
  <c r="I1478" i="4"/>
  <c r="J1478" i="4" s="1"/>
  <c r="K1478" i="4" s="1"/>
  <c r="H1458" i="4"/>
  <c r="I1438" i="4"/>
  <c r="J1438" i="4" s="1"/>
  <c r="K1438" i="4" s="1"/>
  <c r="I1480" i="4"/>
  <c r="J1480" i="4" s="1"/>
  <c r="K1480" i="4" s="1"/>
  <c r="H1439" i="4"/>
  <c r="H1521" i="4"/>
  <c r="I1437" i="4"/>
  <c r="J1437" i="4" s="1"/>
  <c r="K1437" i="4" s="1"/>
  <c r="I1405" i="4"/>
  <c r="J1405" i="4" s="1"/>
  <c r="K1405" i="4" s="1"/>
  <c r="H1493" i="4"/>
  <c r="I1408" i="4"/>
  <c r="J1408" i="4" s="1"/>
  <c r="K1408" i="4" s="1"/>
  <c r="H1489" i="4"/>
  <c r="I1443" i="4"/>
  <c r="J1443" i="4" s="1"/>
  <c r="K1443" i="4" s="1"/>
  <c r="I1427" i="4"/>
  <c r="J1427" i="4" s="1"/>
  <c r="K1427" i="4" s="1"/>
  <c r="I1411" i="4"/>
  <c r="J1411" i="4" s="1"/>
  <c r="K1411" i="4" s="1"/>
  <c r="I1395" i="4"/>
  <c r="J1395" i="4" s="1"/>
  <c r="K1395" i="4" s="1"/>
  <c r="H1372" i="4"/>
  <c r="H1470" i="4"/>
  <c r="H1419" i="4"/>
  <c r="I1373" i="4"/>
  <c r="I1409" i="4"/>
  <c r="J1409" i="4" s="1"/>
  <c r="K1409" i="4" s="1"/>
  <c r="H1377" i="4"/>
  <c r="H1345" i="4"/>
  <c r="I1439" i="4"/>
  <c r="J1439" i="4" s="1"/>
  <c r="K1439" i="4" s="1"/>
  <c r="H1391" i="4"/>
  <c r="I1332" i="4"/>
  <c r="J1332" i="4" s="1"/>
  <c r="K1332" i="4" s="1"/>
  <c r="H1361" i="4"/>
  <c r="I1441" i="4"/>
  <c r="J1441" i="4" s="1"/>
  <c r="K1441" i="4" s="1"/>
  <c r="I1386" i="4"/>
  <c r="J1386" i="4" s="1"/>
  <c r="K1386" i="4" s="1"/>
  <c r="H1362" i="4"/>
  <c r="H1337" i="4"/>
  <c r="H1459" i="4"/>
  <c r="I1407" i="4"/>
  <c r="J1407" i="4" s="1"/>
  <c r="K1407" i="4" s="1"/>
  <c r="I1383" i="4"/>
  <c r="J1383" i="4" s="1"/>
  <c r="K1383" i="4" s="1"/>
  <c r="I1350" i="4"/>
  <c r="I1309" i="4"/>
  <c r="J1309" i="4" s="1"/>
  <c r="K1309" i="4" s="1"/>
  <c r="I1277" i="4"/>
  <c r="J1277" i="4" s="1"/>
  <c r="K1277" i="4" s="1"/>
  <c r="I1245" i="4"/>
  <c r="J1245" i="4" s="1"/>
  <c r="K1245" i="4" s="1"/>
  <c r="H1360" i="4"/>
  <c r="I1325" i="4"/>
  <c r="J1325" i="4" s="1"/>
  <c r="K1325" i="4" s="1"/>
  <c r="I1322" i="4"/>
  <c r="J1322" i="4" s="1"/>
  <c r="K1322" i="4" s="1"/>
  <c r="I1320" i="4"/>
  <c r="J1320" i="4" s="1"/>
  <c r="K1320" i="4" s="1"/>
  <c r="H1293" i="4"/>
  <c r="J1174" i="4"/>
  <c r="K1174" i="4" s="1"/>
  <c r="H1261" i="4"/>
  <c r="I1221" i="4"/>
  <c r="J1221" i="4" s="1"/>
  <c r="K1221" i="4" s="1"/>
  <c r="H1199" i="4"/>
  <c r="H1322" i="4"/>
  <c r="I1307" i="4"/>
  <c r="J1307" i="4" s="1"/>
  <c r="K1307" i="4" s="1"/>
  <c r="I1306" i="4"/>
  <c r="J1306" i="4" s="1"/>
  <c r="K1306" i="4" s="1"/>
  <c r="I1302" i="4"/>
  <c r="J1302" i="4" s="1"/>
  <c r="K1302" i="4" s="1"/>
  <c r="I1292" i="4"/>
  <c r="H1258" i="4"/>
  <c r="I1222" i="4"/>
  <c r="J1222" i="4" s="1"/>
  <c r="K1222" i="4" s="1"/>
  <c r="H1192" i="4"/>
  <c r="H1190" i="4"/>
  <c r="H1187" i="4"/>
  <c r="H1191" i="4"/>
  <c r="H1188" i="4"/>
  <c r="H1153" i="4"/>
  <c r="H1151" i="4"/>
  <c r="H1150" i="4"/>
  <c r="H1152" i="4"/>
  <c r="I1235" i="4"/>
  <c r="H1200" i="4"/>
  <c r="H1087" i="4"/>
  <c r="I1151" i="4"/>
  <c r="H1238" i="4"/>
  <c r="H1212" i="4"/>
  <c r="H1197" i="4"/>
  <c r="H1211" i="4"/>
  <c r="H1052" i="4"/>
  <c r="H1106" i="4"/>
  <c r="I1060" i="4"/>
  <c r="J1060" i="4" s="1"/>
  <c r="K1060" i="4" s="1"/>
  <c r="I1094" i="4"/>
  <c r="I958" i="4"/>
  <c r="J958" i="4" s="1"/>
  <c r="K958" i="4" s="1"/>
  <c r="H1074" i="4"/>
  <c r="H1071" i="4"/>
  <c r="H1073" i="4"/>
  <c r="H1038" i="4"/>
  <c r="I1085" i="4"/>
  <c r="J1085" i="4" s="1"/>
  <c r="K1085" i="4" s="1"/>
  <c r="H805" i="4"/>
  <c r="I1116" i="4"/>
  <c r="J1116" i="4" s="1"/>
  <c r="K1116" i="4" s="1"/>
  <c r="I853" i="4"/>
  <c r="J853" i="4" s="1"/>
  <c r="K853" i="4" s="1"/>
  <c r="I866" i="4"/>
  <c r="J866" i="4" s="1"/>
  <c r="K866" i="4" s="1"/>
  <c r="H706" i="4"/>
  <c r="I867" i="4"/>
  <c r="J867" i="4" s="1"/>
  <c r="K867" i="4" s="1"/>
  <c r="H1015" i="4"/>
  <c r="I883" i="4"/>
  <c r="J883" i="4" s="1"/>
  <c r="K883" i="4" s="1"/>
  <c r="H800" i="4"/>
  <c r="H1011" i="4"/>
  <c r="I888" i="4"/>
  <c r="J888" i="4" s="1"/>
  <c r="K888" i="4" s="1"/>
  <c r="H718" i="4"/>
  <c r="H519" i="4"/>
  <c r="I836" i="4"/>
  <c r="J836" i="4" s="1"/>
  <c r="K836" i="4" s="1"/>
  <c r="I726" i="4"/>
  <c r="J726" i="4" s="1"/>
  <c r="K726" i="4" s="1"/>
  <c r="I794" i="4"/>
  <c r="J794" i="4" s="1"/>
  <c r="K794" i="4" s="1"/>
  <c r="I606" i="4"/>
  <c r="J606" i="4" s="1"/>
  <c r="K606" i="4" s="1"/>
  <c r="I676" i="4"/>
  <c r="J676" i="4" s="1"/>
  <c r="K676" i="4" s="1"/>
  <c r="I571" i="4"/>
  <c r="J571" i="4" s="1"/>
  <c r="K571" i="4" s="1"/>
  <c r="I590" i="4"/>
  <c r="J590" i="4" s="1"/>
  <c r="K590" i="4" s="1"/>
  <c r="I693" i="4"/>
  <c r="J693" i="4" s="1"/>
  <c r="K693" i="4" s="1"/>
  <c r="H499" i="4"/>
  <c r="H498" i="4"/>
  <c r="H493" i="4"/>
  <c r="H495" i="4"/>
  <c r="H497" i="4"/>
  <c r="H669" i="4"/>
  <c r="H478" i="4"/>
  <c r="I196" i="4"/>
  <c r="J196" i="4" s="1"/>
  <c r="K196" i="4" s="1"/>
  <c r="I194" i="4"/>
  <c r="I187" i="4"/>
  <c r="J187" i="4" s="1"/>
  <c r="K187" i="4" s="1"/>
  <c r="I195" i="4"/>
  <c r="J195" i="4" s="1"/>
  <c r="K195" i="4" s="1"/>
  <c r="H310" i="4"/>
  <c r="I159" i="4"/>
  <c r="J159" i="4" s="1"/>
  <c r="K159" i="4" s="1"/>
  <c r="H344" i="4"/>
  <c r="H612" i="4"/>
  <c r="H231" i="4"/>
  <c r="H193" i="4"/>
  <c r="H1759" i="4"/>
  <c r="H1783" i="4"/>
  <c r="I1780" i="4"/>
  <c r="J1780" i="4" s="1"/>
  <c r="K1780" i="4" s="1"/>
  <c r="I1785" i="4"/>
  <c r="J1785" i="4" s="1"/>
  <c r="K1785" i="4" s="1"/>
  <c r="H1614" i="4"/>
  <c r="I1796" i="4"/>
  <c r="J1796" i="4" s="1"/>
  <c r="K1796" i="4" s="1"/>
  <c r="H1573" i="4"/>
  <c r="I1446" i="4"/>
  <c r="J1446" i="4" s="1"/>
  <c r="K1446" i="4" s="1"/>
  <c r="H1384" i="4"/>
  <c r="H1446" i="4"/>
  <c r="I1329" i="4"/>
  <c r="J1329" i="4" s="1"/>
  <c r="K1329" i="4" s="1"/>
  <c r="I1327" i="4"/>
  <c r="J1327" i="4" s="1"/>
  <c r="K1327" i="4" s="1"/>
  <c r="I1289" i="4"/>
  <c r="J1289" i="4" s="1"/>
  <c r="K1289" i="4" s="1"/>
  <c r="H1305" i="4"/>
  <c r="H1304" i="4"/>
  <c r="I1284" i="4"/>
  <c r="J1284" i="4" s="1"/>
  <c r="K1284" i="4" s="1"/>
  <c r="I1263" i="4"/>
  <c r="J1263" i="4" s="1"/>
  <c r="K1263" i="4" s="1"/>
  <c r="J1839" i="4"/>
  <c r="K1839" i="4" s="1"/>
  <c r="J1770" i="4"/>
  <c r="K1770" i="4" s="1"/>
  <c r="H1829" i="4"/>
  <c r="I1762" i="4"/>
  <c r="J1762" i="4" s="1"/>
  <c r="K1762" i="4" s="1"/>
  <c r="H1771" i="4"/>
  <c r="H1801" i="4"/>
  <c r="H1807" i="4"/>
  <c r="H1806" i="4"/>
  <c r="J1687" i="4"/>
  <c r="K1687" i="4" s="1"/>
  <c r="H1762" i="4"/>
  <c r="H1830" i="4"/>
  <c r="J1711" i="4"/>
  <c r="K1711" i="4" s="1"/>
  <c r="I1812" i="4"/>
  <c r="J1812" i="4" s="1"/>
  <c r="K1812" i="4" s="1"/>
  <c r="H1751" i="4"/>
  <c r="H1796" i="4"/>
  <c r="I1741" i="4"/>
  <c r="J1741" i="4" s="1"/>
  <c r="K1741" i="4" s="1"/>
  <c r="I1821" i="4"/>
  <c r="J1821" i="4" s="1"/>
  <c r="K1821" i="4" s="1"/>
  <c r="I1805" i="4"/>
  <c r="J1805" i="4" s="1"/>
  <c r="K1805" i="4" s="1"/>
  <c r="H1790" i="4"/>
  <c r="H1731" i="4"/>
  <c r="I1768" i="4"/>
  <c r="J1768" i="4" s="1"/>
  <c r="K1768" i="4" s="1"/>
  <c r="H1741" i="4"/>
  <c r="H1718" i="4"/>
  <c r="J1599" i="4"/>
  <c r="K1599" i="4" s="1"/>
  <c r="I1769" i="4"/>
  <c r="J1769" i="4" s="1"/>
  <c r="K1769" i="4" s="1"/>
  <c r="H1744" i="4"/>
  <c r="H1708" i="4"/>
  <c r="H1726" i="4"/>
  <c r="J1607" i="4"/>
  <c r="K1607" i="4" s="1"/>
  <c r="I1704" i="4"/>
  <c r="J1704" i="4" s="1"/>
  <c r="K1704" i="4" s="1"/>
  <c r="H1682" i="4"/>
  <c r="J1563" i="4"/>
  <c r="K1563" i="4" s="1"/>
  <c r="I1661" i="4"/>
  <c r="J1661" i="4" s="1"/>
  <c r="K1661" i="4" s="1"/>
  <c r="I1773" i="4"/>
  <c r="J1773" i="4" s="1"/>
  <c r="K1773" i="4" s="1"/>
  <c r="H1690" i="4"/>
  <c r="J1571" i="4"/>
  <c r="K1571" i="4" s="1"/>
  <c r="I1702" i="4"/>
  <c r="J1702" i="4" s="1"/>
  <c r="K1702" i="4" s="1"/>
  <c r="I1675" i="4"/>
  <c r="J1675" i="4" s="1"/>
  <c r="K1675" i="4" s="1"/>
  <c r="H1687" i="4"/>
  <c r="I1692" i="4"/>
  <c r="J1692" i="4" s="1"/>
  <c r="K1692" i="4" s="1"/>
  <c r="I1614" i="4"/>
  <c r="J1614" i="4" s="1"/>
  <c r="K1614" i="4" s="1"/>
  <c r="H1583" i="4"/>
  <c r="J1464" i="4"/>
  <c r="K1464" i="4" s="1"/>
  <c r="H1674" i="4"/>
  <c r="H1662" i="4"/>
  <c r="H1630" i="4"/>
  <c r="H1599" i="4"/>
  <c r="I1560" i="4"/>
  <c r="J1560" i="4" s="1"/>
  <c r="K1560" i="4" s="1"/>
  <c r="H1672" i="4"/>
  <c r="H1642" i="4"/>
  <c r="H1616" i="4"/>
  <c r="H1643" i="4"/>
  <c r="H1603" i="4"/>
  <c r="H1597" i="4"/>
  <c r="I1650" i="4"/>
  <c r="I1586" i="4"/>
  <c r="J1586" i="4" s="1"/>
  <c r="K1586" i="4" s="1"/>
  <c r="H1561" i="4"/>
  <c r="H1602" i="4"/>
  <c r="H1581" i="4"/>
  <c r="I1559" i="4"/>
  <c r="J1559" i="4" s="1"/>
  <c r="K1559" i="4" s="1"/>
  <c r="I1663" i="4"/>
  <c r="J1663" i="4" s="1"/>
  <c r="K1663" i="4" s="1"/>
  <c r="H1638" i="4"/>
  <c r="I1579" i="4"/>
  <c r="H1560" i="4"/>
  <c r="I1535" i="4"/>
  <c r="J1535" i="4" s="1"/>
  <c r="K1535" i="4" s="1"/>
  <c r="I1503" i="4"/>
  <c r="J1503" i="4" s="1"/>
  <c r="K1503" i="4" s="1"/>
  <c r="I1566" i="4"/>
  <c r="J1566" i="4" s="1"/>
  <c r="K1566" i="4" s="1"/>
  <c r="H1535" i="4"/>
  <c r="H1584" i="4"/>
  <c r="H1540" i="4"/>
  <c r="I1508" i="4"/>
  <c r="H1525" i="4"/>
  <c r="I1567" i="4"/>
  <c r="J1567" i="4" s="1"/>
  <c r="K1567" i="4" s="1"/>
  <c r="I1539" i="4"/>
  <c r="J1539" i="4" s="1"/>
  <c r="K1539" i="4" s="1"/>
  <c r="I1507" i="4"/>
  <c r="I1526" i="4"/>
  <c r="J1526" i="4" s="1"/>
  <c r="K1526" i="4" s="1"/>
  <c r="I1574" i="4"/>
  <c r="J1574" i="4" s="1"/>
  <c r="K1574" i="4" s="1"/>
  <c r="I1536" i="4"/>
  <c r="J1536" i="4" s="1"/>
  <c r="K1536" i="4" s="1"/>
  <c r="H1474" i="4"/>
  <c r="H1457" i="4"/>
  <c r="H1425" i="4"/>
  <c r="H1393" i="4"/>
  <c r="H1477" i="4"/>
  <c r="I1414" i="4"/>
  <c r="J1414" i="4" s="1"/>
  <c r="K1414" i="4" s="1"/>
  <c r="H1431" i="4"/>
  <c r="I1475" i="4"/>
  <c r="J1475" i="4" s="1"/>
  <c r="K1475" i="4" s="1"/>
  <c r="I1448" i="4"/>
  <c r="H1429" i="4"/>
  <c r="I1388" i="4"/>
  <c r="J1388" i="4" s="1"/>
  <c r="K1388" i="4" s="1"/>
  <c r="I1372" i="4"/>
  <c r="J1372" i="4" s="1"/>
  <c r="K1372" i="4" s="1"/>
  <c r="I1477" i="4"/>
  <c r="J1477" i="4" s="1"/>
  <c r="K1477" i="4" s="1"/>
  <c r="I1551" i="4"/>
  <c r="J1551" i="4" s="1"/>
  <c r="K1551" i="4" s="1"/>
  <c r="H1491" i="4"/>
  <c r="I1468" i="4"/>
  <c r="J1468" i="4" s="1"/>
  <c r="K1468" i="4" s="1"/>
  <c r="H1411" i="4"/>
  <c r="J1292" i="4"/>
  <c r="K1292" i="4" s="1"/>
  <c r="I1369" i="4"/>
  <c r="J1369" i="4" s="1"/>
  <c r="K1369" i="4" s="1"/>
  <c r="I1371" i="4"/>
  <c r="J1371" i="4" s="1"/>
  <c r="K1371" i="4" s="1"/>
  <c r="I1359" i="4"/>
  <c r="J1359" i="4" s="1"/>
  <c r="K1359" i="4" s="1"/>
  <c r="I1428" i="4"/>
  <c r="J1428" i="4" s="1"/>
  <c r="K1428" i="4" s="1"/>
  <c r="I1357" i="4"/>
  <c r="J1357" i="4" s="1"/>
  <c r="K1357" i="4" s="1"/>
  <c r="I1459" i="4"/>
  <c r="J1459" i="4" s="1"/>
  <c r="K1459" i="4" s="1"/>
  <c r="H1364" i="4"/>
  <c r="H1347" i="4"/>
  <c r="H1326" i="4"/>
  <c r="I1455" i="4"/>
  <c r="J1455" i="4" s="1"/>
  <c r="K1455" i="4" s="1"/>
  <c r="H1398" i="4"/>
  <c r="H1315" i="4"/>
  <c r="H1283" i="4"/>
  <c r="H1251" i="4"/>
  <c r="H1335" i="4"/>
  <c r="I1449" i="4"/>
  <c r="J1449" i="4" s="1"/>
  <c r="K1449" i="4" s="1"/>
  <c r="I1396" i="4"/>
  <c r="J1396" i="4" s="1"/>
  <c r="K1396" i="4" s="1"/>
  <c r="H1422" i="4"/>
  <c r="I1374" i="4"/>
  <c r="J1374" i="4" s="1"/>
  <c r="K1374" i="4" s="1"/>
  <c r="H1334" i="4"/>
  <c r="I1305" i="4"/>
  <c r="J1305" i="4" s="1"/>
  <c r="K1305" i="4" s="1"/>
  <c r="I1273" i="4"/>
  <c r="J1273" i="4" s="1"/>
  <c r="K1273" i="4" s="1"/>
  <c r="I1241" i="4"/>
  <c r="J1241" i="4" s="1"/>
  <c r="K1241" i="4" s="1"/>
  <c r="H1430" i="4"/>
  <c r="H1321" i="4"/>
  <c r="H1289" i="4"/>
  <c r="J1170" i="4"/>
  <c r="K1170" i="4" s="1"/>
  <c r="H1257" i="4"/>
  <c r="H1308" i="4"/>
  <c r="H1276" i="4"/>
  <c r="I1234" i="4"/>
  <c r="J1234" i="4" s="1"/>
  <c r="K1234" i="4" s="1"/>
  <c r="H1216" i="4"/>
  <c r="I1316" i="4"/>
  <c r="J1316" i="4" s="1"/>
  <c r="K1316" i="4" s="1"/>
  <c r="H1282" i="4"/>
  <c r="I1267" i="4"/>
  <c r="J1267" i="4" s="1"/>
  <c r="K1267" i="4" s="1"/>
  <c r="I1266" i="4"/>
  <c r="J1266" i="4" s="1"/>
  <c r="K1266" i="4" s="1"/>
  <c r="I1264" i="4"/>
  <c r="J1264" i="4" s="1"/>
  <c r="K1264" i="4" s="1"/>
  <c r="I1252" i="4"/>
  <c r="J1252" i="4" s="1"/>
  <c r="K1252" i="4" s="1"/>
  <c r="H1243" i="4"/>
  <c r="H1218" i="4"/>
  <c r="H1215" i="4"/>
  <c r="I1188" i="4"/>
  <c r="J1188" i="4" s="1"/>
  <c r="K1188" i="4" s="1"/>
  <c r="H1149" i="4"/>
  <c r="H1146" i="4"/>
  <c r="H1148" i="4"/>
  <c r="H1264" i="4"/>
  <c r="I1196" i="4"/>
  <c r="J1196" i="4" s="1"/>
  <c r="K1196" i="4" s="1"/>
  <c r="H1086" i="4"/>
  <c r="H1084" i="4"/>
  <c r="H1083" i="4"/>
  <c r="I1255" i="4"/>
  <c r="J1255" i="4" s="1"/>
  <c r="K1255" i="4" s="1"/>
  <c r="I1139" i="4"/>
  <c r="J1139" i="4" s="1"/>
  <c r="K1139" i="4" s="1"/>
  <c r="H1235" i="4"/>
  <c r="I1258" i="4"/>
  <c r="J1258" i="4" s="1"/>
  <c r="K1258" i="4" s="1"/>
  <c r="I1141" i="4"/>
  <c r="J1141" i="4" s="1"/>
  <c r="K1141" i="4" s="1"/>
  <c r="I1126" i="4"/>
  <c r="I1105" i="4"/>
  <c r="J1105" i="4" s="1"/>
  <c r="K1105" i="4" s="1"/>
  <c r="I1089" i="4"/>
  <c r="J1089" i="4" s="1"/>
  <c r="K1089" i="4" s="1"/>
  <c r="I1058" i="4"/>
  <c r="J1058" i="4" s="1"/>
  <c r="K1058" i="4" s="1"/>
  <c r="I1055" i="4"/>
  <c r="J1055" i="4" s="1"/>
  <c r="K1055" i="4" s="1"/>
  <c r="I1056" i="4"/>
  <c r="J1056" i="4" s="1"/>
  <c r="K1056" i="4" s="1"/>
  <c r="I1057" i="4"/>
  <c r="J1057" i="4" s="1"/>
  <c r="K1057" i="4" s="1"/>
  <c r="H990" i="4"/>
  <c r="H959" i="4"/>
  <c r="H832" i="4"/>
  <c r="I1031" i="4"/>
  <c r="J1031" i="4" s="1"/>
  <c r="K1031" i="4" s="1"/>
  <c r="I1075" i="4"/>
  <c r="J1075" i="4" s="1"/>
  <c r="K1075" i="4" s="1"/>
  <c r="I947" i="4"/>
  <c r="J947" i="4" s="1"/>
  <c r="K947" i="4" s="1"/>
  <c r="I1061" i="4"/>
  <c r="I1107" i="4"/>
  <c r="J1107" i="4" s="1"/>
  <c r="K1107" i="4" s="1"/>
  <c r="I957" i="4"/>
  <c r="J957" i="4" s="1"/>
  <c r="K957" i="4" s="1"/>
  <c r="I861" i="4"/>
  <c r="J861" i="4" s="1"/>
  <c r="K861" i="4" s="1"/>
  <c r="I791" i="4"/>
  <c r="J791" i="4" s="1"/>
  <c r="K791" i="4" s="1"/>
  <c r="I759" i="4"/>
  <c r="I877" i="4"/>
  <c r="J877" i="4" s="1"/>
  <c r="K877" i="4" s="1"/>
  <c r="H792" i="4"/>
  <c r="I895" i="4"/>
  <c r="J895" i="4" s="1"/>
  <c r="K895" i="4" s="1"/>
  <c r="H872" i="4"/>
  <c r="H788" i="4"/>
  <c r="H784" i="4"/>
  <c r="H787" i="4"/>
  <c r="H764" i="4"/>
  <c r="H762" i="4"/>
  <c r="H758" i="4"/>
  <c r="H763" i="4"/>
  <c r="H732" i="4"/>
  <c r="H726" i="4"/>
  <c r="H729" i="4"/>
  <c r="H730" i="4"/>
  <c r="H720" i="4"/>
  <c r="H725" i="4"/>
  <c r="H721" i="4"/>
  <c r="I865" i="4"/>
  <c r="J865" i="4" s="1"/>
  <c r="K865" i="4" s="1"/>
  <c r="H514" i="4"/>
  <c r="H513" i="4"/>
  <c r="H508" i="4"/>
  <c r="H673" i="4"/>
  <c r="I769" i="4"/>
  <c r="J769" i="4" s="1"/>
  <c r="K769" i="4" s="1"/>
  <c r="H484" i="4"/>
  <c r="I699" i="4"/>
  <c r="J699" i="4" s="1"/>
  <c r="K699" i="4" s="1"/>
  <c r="H667" i="4"/>
  <c r="H662" i="4"/>
  <c r="H661" i="4"/>
  <c r="H649" i="4"/>
  <c r="H666" i="4"/>
  <c r="H665" i="4"/>
  <c r="H627" i="4"/>
  <c r="H617" i="4"/>
  <c r="H625" i="4"/>
  <c r="H626" i="4"/>
  <c r="H610" i="4"/>
  <c r="H606" i="4"/>
  <c r="H615" i="4"/>
  <c r="H621" i="4"/>
  <c r="H614" i="4"/>
  <c r="H623" i="4"/>
  <c r="H622" i="4"/>
  <c r="I526" i="4"/>
  <c r="J526" i="4" s="1"/>
  <c r="K526" i="4" s="1"/>
  <c r="I656" i="4"/>
  <c r="I570" i="4"/>
  <c r="J570" i="4" s="1"/>
  <c r="K570" i="4" s="1"/>
  <c r="I520" i="4"/>
  <c r="J520" i="4" s="1"/>
  <c r="K520" i="4" s="1"/>
  <c r="I505" i="4"/>
  <c r="I503" i="4"/>
  <c r="J503" i="4" s="1"/>
  <c r="K503" i="4" s="1"/>
  <c r="I504" i="4"/>
  <c r="J504" i="4" s="1"/>
  <c r="K504" i="4" s="1"/>
  <c r="H470" i="4"/>
  <c r="H318" i="4"/>
  <c r="I658" i="4"/>
  <c r="I405" i="4"/>
  <c r="J405" i="4" s="1"/>
  <c r="K405" i="4" s="1"/>
  <c r="I461" i="4"/>
  <c r="J461" i="4" s="1"/>
  <c r="K461" i="4" s="1"/>
  <c r="H442" i="4"/>
  <c r="H440" i="4"/>
  <c r="H436" i="4"/>
  <c r="H308" i="4"/>
  <c r="H422" i="4"/>
  <c r="H331" i="4"/>
  <c r="I337" i="4"/>
  <c r="J337" i="4" s="1"/>
  <c r="K337" i="4" s="1"/>
  <c r="I323" i="4"/>
  <c r="J323" i="4" s="1"/>
  <c r="K323" i="4" s="1"/>
  <c r="I333" i="4"/>
  <c r="J333" i="4" s="1"/>
  <c r="K333" i="4" s="1"/>
  <c r="I327" i="4"/>
  <c r="J327" i="4" s="1"/>
  <c r="K327" i="4" s="1"/>
  <c r="I335" i="4"/>
  <c r="J335" i="4" s="1"/>
  <c r="K335" i="4" s="1"/>
  <c r="I334" i="4"/>
  <c r="J334" i="4" s="1"/>
  <c r="K334" i="4" s="1"/>
  <c r="I331" i="4"/>
  <c r="I332" i="4"/>
  <c r="J332" i="4" s="1"/>
  <c r="K332" i="4" s="1"/>
  <c r="I336" i="4"/>
  <c r="I325" i="4"/>
  <c r="J325" i="4" s="1"/>
  <c r="K325" i="4" s="1"/>
  <c r="I328" i="4"/>
  <c r="H262" i="4"/>
  <c r="S1840" i="4"/>
  <c r="S1841" i="4" s="1"/>
  <c r="I222" i="4"/>
  <c r="H1799" i="4"/>
  <c r="I1749" i="4"/>
  <c r="J1749" i="4" s="1"/>
  <c r="K1749" i="4" s="1"/>
  <c r="H1719" i="4"/>
  <c r="I1715" i="4"/>
  <c r="J1715" i="4" s="1"/>
  <c r="K1715" i="4" s="1"/>
  <c r="H1539" i="4"/>
  <c r="J1420" i="4"/>
  <c r="K1420" i="4" s="1"/>
  <c r="H1505" i="4"/>
  <c r="H1482" i="4"/>
  <c r="I1387" i="4"/>
  <c r="J1387" i="4" s="1"/>
  <c r="K1387" i="4" s="1"/>
  <c r="I1352" i="4"/>
  <c r="J1352" i="4" s="1"/>
  <c r="K1352" i="4" s="1"/>
  <c r="H1468" i="4"/>
  <c r="I1390" i="4"/>
  <c r="J1390" i="4" s="1"/>
  <c r="K1390" i="4" s="1"/>
  <c r="I1321" i="4"/>
  <c r="J1321" i="4" s="1"/>
  <c r="K1321" i="4" s="1"/>
  <c r="H1260" i="4"/>
  <c r="I1254" i="4"/>
  <c r="J1254" i="4" s="1"/>
  <c r="K1254" i="4" s="1"/>
  <c r="I1217" i="4"/>
  <c r="J1217" i="4" s="1"/>
  <c r="K1217" i="4" s="1"/>
  <c r="H1021" i="4"/>
  <c r="I829" i="4"/>
  <c r="J829" i="4" s="1"/>
  <c r="K829" i="4" s="1"/>
  <c r="I873" i="4"/>
  <c r="J873" i="4" s="1"/>
  <c r="K873" i="4" s="1"/>
  <c r="I782" i="4"/>
  <c r="J782" i="4" s="1"/>
  <c r="K782" i="4" s="1"/>
  <c r="H501" i="4"/>
  <c r="H500" i="4"/>
  <c r="I625" i="4"/>
  <c r="J625" i="4" s="1"/>
  <c r="K625" i="4" s="1"/>
  <c r="I621" i="4"/>
  <c r="I611" i="4"/>
  <c r="J611" i="4" s="1"/>
  <c r="K611" i="4" s="1"/>
  <c r="I620" i="4"/>
  <c r="J620" i="4" s="1"/>
  <c r="K620" i="4" s="1"/>
  <c r="I624" i="4"/>
  <c r="I612" i="4"/>
  <c r="J612" i="4" s="1"/>
  <c r="K612" i="4" s="1"/>
  <c r="I610" i="4"/>
  <c r="J610" i="4" s="1"/>
  <c r="K610" i="4" s="1"/>
  <c r="I616" i="4"/>
  <c r="J616" i="4" s="1"/>
  <c r="K616" i="4" s="1"/>
  <c r="I619" i="4"/>
  <c r="J619" i="4" s="1"/>
  <c r="K619" i="4" s="1"/>
  <c r="I595" i="4"/>
  <c r="J595" i="4" s="1"/>
  <c r="K595" i="4" s="1"/>
  <c r="I560" i="4"/>
  <c r="J560" i="4" s="1"/>
  <c r="K560" i="4" s="1"/>
  <c r="I615" i="4"/>
  <c r="J615" i="4" s="1"/>
  <c r="K615" i="4" s="1"/>
  <c r="I563" i="4"/>
  <c r="J563" i="4" s="1"/>
  <c r="K563" i="4" s="1"/>
  <c r="I618" i="4"/>
  <c r="J618" i="4" s="1"/>
  <c r="K618" i="4" s="1"/>
  <c r="I522" i="4"/>
  <c r="J522" i="4" s="1"/>
  <c r="K522" i="4" s="1"/>
  <c r="I579" i="4"/>
  <c r="J579" i="4" s="1"/>
  <c r="K579" i="4" s="1"/>
  <c r="I594" i="4"/>
  <c r="J594" i="4" s="1"/>
  <c r="K594" i="4" s="1"/>
  <c r="I614" i="4"/>
  <c r="J614" i="4" s="1"/>
  <c r="K614" i="4" s="1"/>
  <c r="I623" i="4"/>
  <c r="J623" i="4" s="1"/>
  <c r="K623" i="4" s="1"/>
  <c r="I613" i="4"/>
  <c r="J613" i="4" s="1"/>
  <c r="K613" i="4" s="1"/>
  <c r="I622" i="4"/>
  <c r="J622" i="4" s="1"/>
  <c r="K622" i="4" s="1"/>
  <c r="J198" i="4"/>
  <c r="K198" i="4" s="1"/>
  <c r="H317" i="4"/>
  <c r="H315" i="4"/>
  <c r="H314" i="4"/>
  <c r="J1837" i="4"/>
  <c r="K1837" i="4" s="1"/>
  <c r="H1837" i="4"/>
  <c r="H1825" i="4"/>
  <c r="I1818" i="4"/>
  <c r="J1818" i="4" s="1"/>
  <c r="K1818" i="4" s="1"/>
  <c r="I1793" i="4"/>
  <c r="J1793" i="4" s="1"/>
  <c r="K1793" i="4" s="1"/>
  <c r="H1777" i="4"/>
  <c r="H1745" i="4"/>
  <c r="I1797" i="4"/>
  <c r="J1797" i="4" s="1"/>
  <c r="K1797" i="4" s="1"/>
  <c r="H1820" i="4"/>
  <c r="H1831" i="4"/>
  <c r="I1791" i="4"/>
  <c r="J1791" i="4" s="1"/>
  <c r="K1791" i="4" s="1"/>
  <c r="I1760" i="4"/>
  <c r="J1760" i="4" s="1"/>
  <c r="K1760" i="4" s="1"/>
  <c r="I1811" i="4"/>
  <c r="J1811" i="4" s="1"/>
  <c r="K1811" i="4" s="1"/>
  <c r="H1781" i="4"/>
  <c r="I1750" i="4"/>
  <c r="J1750" i="4" s="1"/>
  <c r="K1750" i="4" s="1"/>
  <c r="H1812" i="4"/>
  <c r="H1794" i="4"/>
  <c r="H1779" i="4"/>
  <c r="J1660" i="4"/>
  <c r="K1660" i="4" s="1"/>
  <c r="I1739" i="4"/>
  <c r="J1739" i="4" s="1"/>
  <c r="K1739" i="4" s="1"/>
  <c r="I1819" i="4"/>
  <c r="J1819" i="4" s="1"/>
  <c r="K1819" i="4" s="1"/>
  <c r="I1801" i="4"/>
  <c r="J1801" i="4" s="1"/>
  <c r="K1801" i="4" s="1"/>
  <c r="H1786" i="4"/>
  <c r="H1753" i="4"/>
  <c r="H1797" i="4"/>
  <c r="I1747" i="4"/>
  <c r="J1747" i="4" s="1"/>
  <c r="K1747" i="4" s="1"/>
  <c r="H1717" i="4"/>
  <c r="H1769" i="4"/>
  <c r="J1650" i="4"/>
  <c r="K1650" i="4" s="1"/>
  <c r="H1721" i="4"/>
  <c r="I1738" i="4"/>
  <c r="I1700" i="4"/>
  <c r="J1700" i="4" s="1"/>
  <c r="K1700" i="4" s="1"/>
  <c r="H1678" i="4"/>
  <c r="H1724" i="4"/>
  <c r="J1605" i="4"/>
  <c r="K1605" i="4" s="1"/>
  <c r="H1703" i="4"/>
  <c r="I1657" i="4"/>
  <c r="J1657" i="4" s="1"/>
  <c r="K1657" i="4" s="1"/>
  <c r="I1766" i="4"/>
  <c r="I1708" i="4"/>
  <c r="J1708" i="4" s="1"/>
  <c r="K1708" i="4" s="1"/>
  <c r="H1686" i="4"/>
  <c r="H1661" i="4"/>
  <c r="H1732" i="4"/>
  <c r="H1701" i="4"/>
  <c r="I1673" i="4"/>
  <c r="J1673" i="4" s="1"/>
  <c r="K1673" i="4" s="1"/>
  <c r="I1726" i="4"/>
  <c r="J1726" i="4" s="1"/>
  <c r="K1726" i="4" s="1"/>
  <c r="I1706" i="4"/>
  <c r="J1706" i="4" s="1"/>
  <c r="K1706" i="4" s="1"/>
  <c r="I1679" i="4"/>
  <c r="J1679" i="4" s="1"/>
  <c r="K1679" i="4" s="1"/>
  <c r="H1758" i="4"/>
  <c r="I1718" i="4"/>
  <c r="J1718" i="4" s="1"/>
  <c r="K1718" i="4" s="1"/>
  <c r="H1691" i="4"/>
  <c r="I1730" i="4"/>
  <c r="J1730" i="4" s="1"/>
  <c r="K1730" i="4" s="1"/>
  <c r="H1652" i="4"/>
  <c r="H1631" i="4"/>
  <c r="I1582" i="4"/>
  <c r="J1582" i="4" s="1"/>
  <c r="K1582" i="4" s="1"/>
  <c r="I1670" i="4"/>
  <c r="J1670" i="4" s="1"/>
  <c r="K1670" i="4" s="1"/>
  <c r="I1655" i="4"/>
  <c r="J1655" i="4" s="1"/>
  <c r="K1655" i="4" s="1"/>
  <c r="I1593" i="4"/>
  <c r="H1635" i="4"/>
  <c r="H1610" i="4"/>
  <c r="H1593" i="4"/>
  <c r="I1658" i="4"/>
  <c r="J1658" i="4" s="1"/>
  <c r="K1658" i="4" s="1"/>
  <c r="H1634" i="4"/>
  <c r="J1515" i="4"/>
  <c r="K1515" i="4" s="1"/>
  <c r="H1725" i="4"/>
  <c r="I1617" i="4"/>
  <c r="J1617" i="4" s="1"/>
  <c r="K1617" i="4" s="1"/>
  <c r="I1772" i="4"/>
  <c r="J1772" i="4" s="1"/>
  <c r="K1772" i="4" s="1"/>
  <c r="I1668" i="4"/>
  <c r="H1624" i="4"/>
  <c r="I1623" i="4"/>
  <c r="J1623" i="4" s="1"/>
  <c r="K1623" i="4" s="1"/>
  <c r="I1613" i="4"/>
  <c r="J1613" i="4" s="1"/>
  <c r="K1613" i="4" s="1"/>
  <c r="H1582" i="4"/>
  <c r="H1532" i="4"/>
  <c r="H1500" i="4"/>
  <c r="H1527" i="4"/>
  <c r="H1571" i="4"/>
  <c r="H1538" i="4"/>
  <c r="H1506" i="4"/>
  <c r="H1517" i="4"/>
  <c r="J1398" i="4"/>
  <c r="K1398" i="4" s="1"/>
  <c r="I1622" i="4"/>
  <c r="J1622" i="4" s="1"/>
  <c r="K1622" i="4" s="1"/>
  <c r="I1611" i="4"/>
  <c r="J1611" i="4" s="1"/>
  <c r="K1611" i="4" s="1"/>
  <c r="H1555" i="4"/>
  <c r="H1523" i="4"/>
  <c r="I1627" i="4"/>
  <c r="J1627" i="4" s="1"/>
  <c r="K1627" i="4" s="1"/>
  <c r="I1529" i="4"/>
  <c r="J1529" i="4" s="1"/>
  <c r="K1529" i="4" s="1"/>
  <c r="I1512" i="4"/>
  <c r="J1512" i="4" s="1"/>
  <c r="K1512" i="4" s="1"/>
  <c r="H1526" i="4"/>
  <c r="H1487" i="4"/>
  <c r="I1457" i="4"/>
  <c r="J1457" i="4" s="1"/>
  <c r="K1457" i="4" s="1"/>
  <c r="I1488" i="4"/>
  <c r="J1488" i="4" s="1"/>
  <c r="K1488" i="4" s="1"/>
  <c r="I1454" i="4"/>
  <c r="J1454" i="4" s="1"/>
  <c r="K1454" i="4" s="1"/>
  <c r="H1478" i="4"/>
  <c r="H1423" i="4"/>
  <c r="H1510" i="4"/>
  <c r="I1429" i="4"/>
  <c r="J1429" i="4" s="1"/>
  <c r="K1429" i="4" s="1"/>
  <c r="I1397" i="4"/>
  <c r="J1397" i="4" s="1"/>
  <c r="K1397" i="4" s="1"/>
  <c r="I1470" i="4"/>
  <c r="J1470" i="4" s="1"/>
  <c r="K1470" i="4" s="1"/>
  <c r="I1424" i="4"/>
  <c r="J1424" i="4" s="1"/>
  <c r="K1424" i="4" s="1"/>
  <c r="H1476" i="4"/>
  <c r="H1460" i="4"/>
  <c r="I1442" i="4"/>
  <c r="J1442" i="4" s="1"/>
  <c r="K1442" i="4" s="1"/>
  <c r="I1426" i="4"/>
  <c r="J1426" i="4" s="1"/>
  <c r="K1426" i="4" s="1"/>
  <c r="I1410" i="4"/>
  <c r="J1410" i="4" s="1"/>
  <c r="K1410" i="4" s="1"/>
  <c r="H1403" i="4"/>
  <c r="I1365" i="4"/>
  <c r="J1365" i="4" s="1"/>
  <c r="K1365" i="4" s="1"/>
  <c r="H1396" i="4"/>
  <c r="I1358" i="4"/>
  <c r="J1358" i="4" s="1"/>
  <c r="K1358" i="4" s="1"/>
  <c r="H1343" i="4"/>
  <c r="I1324" i="4"/>
  <c r="J1324" i="4" s="1"/>
  <c r="K1324" i="4" s="1"/>
  <c r="I1417" i="4"/>
  <c r="J1417" i="4" s="1"/>
  <c r="K1417" i="4" s="1"/>
  <c r="H1390" i="4"/>
  <c r="H1410" i="4"/>
  <c r="I1444" i="4"/>
  <c r="H1357" i="4"/>
  <c r="H1279" i="4"/>
  <c r="H1428" i="4"/>
  <c r="H1385" i="4"/>
  <c r="H1351" i="4"/>
  <c r="I1415" i="4"/>
  <c r="J1415" i="4" s="1"/>
  <c r="K1415" i="4" s="1"/>
  <c r="I1345" i="4"/>
  <c r="J1345" i="4" s="1"/>
  <c r="K1345" i="4" s="1"/>
  <c r="H1331" i="4"/>
  <c r="I1301" i="4"/>
  <c r="J1301" i="4" s="1"/>
  <c r="K1301" i="4" s="1"/>
  <c r="I1269" i="4"/>
  <c r="J1269" i="4" s="1"/>
  <c r="K1269" i="4" s="1"/>
  <c r="I1237" i="4"/>
  <c r="J1237" i="4" s="1"/>
  <c r="K1237" i="4" s="1"/>
  <c r="H1371" i="4"/>
  <c r="H1359" i="4"/>
  <c r="H1317" i="4"/>
  <c r="H1285" i="4"/>
  <c r="J1166" i="4"/>
  <c r="K1166" i="4" s="1"/>
  <c r="H1253" i="4"/>
  <c r="H1306" i="4"/>
  <c r="J1187" i="4"/>
  <c r="K1187" i="4" s="1"/>
  <c r="I1291" i="4"/>
  <c r="J1291" i="4" s="1"/>
  <c r="K1291" i="4" s="1"/>
  <c r="I1288" i="4"/>
  <c r="J1288" i="4" s="1"/>
  <c r="K1288" i="4" s="1"/>
  <c r="I1276" i="4"/>
  <c r="I1216" i="4"/>
  <c r="J1216" i="4" s="1"/>
  <c r="K1216" i="4" s="1"/>
  <c r="H1171" i="4"/>
  <c r="I1244" i="4"/>
  <c r="J1244" i="4" s="1"/>
  <c r="K1244" i="4" s="1"/>
  <c r="I1211" i="4"/>
  <c r="J1211" i="4" s="1"/>
  <c r="K1211" i="4" s="1"/>
  <c r="I1209" i="4"/>
  <c r="J1209" i="4" s="1"/>
  <c r="K1209" i="4" s="1"/>
  <c r="I1206" i="4"/>
  <c r="J1206" i="4" s="1"/>
  <c r="K1206" i="4" s="1"/>
  <c r="I1210" i="4"/>
  <c r="I1208" i="4"/>
  <c r="J1208" i="4" s="1"/>
  <c r="K1208" i="4" s="1"/>
  <c r="I1205" i="4"/>
  <c r="I1204" i="4"/>
  <c r="J1204" i="4" s="1"/>
  <c r="K1204" i="4" s="1"/>
  <c r="H1186" i="4"/>
  <c r="H1181" i="4"/>
  <c r="H1183" i="4"/>
  <c r="H1145" i="4"/>
  <c r="H1143" i="4"/>
  <c r="H1142" i="4"/>
  <c r="H1144" i="4"/>
  <c r="I1226" i="4"/>
  <c r="J1226" i="4" s="1"/>
  <c r="K1226" i="4" s="1"/>
  <c r="H1223" i="4"/>
  <c r="I1119" i="4"/>
  <c r="J1119" i="4" s="1"/>
  <c r="K1119" i="4" s="1"/>
  <c r="H1180" i="4"/>
  <c r="J1061" i="4"/>
  <c r="K1061" i="4" s="1"/>
  <c r="H1237" i="4"/>
  <c r="H1236" i="4"/>
  <c r="I1137" i="4"/>
  <c r="J1137" i="4" s="1"/>
  <c r="K1137" i="4" s="1"/>
  <c r="I1040" i="4"/>
  <c r="J1040" i="4" s="1"/>
  <c r="K1040" i="4" s="1"/>
  <c r="H989" i="4"/>
  <c r="H986" i="4"/>
  <c r="H988" i="4"/>
  <c r="H971" i="4"/>
  <c r="H984" i="4"/>
  <c r="H957" i="4"/>
  <c r="H956" i="4"/>
  <c r="H955" i="4"/>
  <c r="H954" i="4"/>
  <c r="H925" i="4"/>
  <c r="J806" i="4"/>
  <c r="K806" i="4" s="1"/>
  <c r="H922" i="4"/>
  <c r="H920" i="4"/>
  <c r="H924" i="4"/>
  <c r="H923" i="4"/>
  <c r="H893" i="4"/>
  <c r="H891" i="4"/>
  <c r="H892" i="4"/>
  <c r="H861" i="4"/>
  <c r="H860" i="4"/>
  <c r="H859" i="4"/>
  <c r="H829" i="4"/>
  <c r="H827" i="4"/>
  <c r="I1182" i="4"/>
  <c r="J1182" i="4" s="1"/>
  <c r="K1182" i="4" s="1"/>
  <c r="H1060" i="4"/>
  <c r="H1031" i="4"/>
  <c r="H1065" i="4"/>
  <c r="I1029" i="4"/>
  <c r="J1029" i="4" s="1"/>
  <c r="K1029" i="4" s="1"/>
  <c r="I1167" i="4"/>
  <c r="J1167" i="4" s="1"/>
  <c r="K1167" i="4" s="1"/>
  <c r="I1173" i="4"/>
  <c r="J1173" i="4" s="1"/>
  <c r="K1173" i="4" s="1"/>
  <c r="I1101" i="4"/>
  <c r="H1033" i="4"/>
  <c r="I855" i="4"/>
  <c r="J855" i="4" s="1"/>
  <c r="K855" i="4" s="1"/>
  <c r="I817" i="4"/>
  <c r="J817" i="4" s="1"/>
  <c r="K817" i="4" s="1"/>
  <c r="H836" i="4"/>
  <c r="H1022" i="4"/>
  <c r="H983" i="4"/>
  <c r="H858" i="4"/>
  <c r="H979" i="4"/>
  <c r="I875" i="4"/>
  <c r="J875" i="4" s="1"/>
  <c r="K875" i="4" s="1"/>
  <c r="H809" i="4"/>
  <c r="H890" i="4"/>
  <c r="H820" i="4"/>
  <c r="I773" i="4"/>
  <c r="J773" i="4" s="1"/>
  <c r="K773" i="4" s="1"/>
  <c r="I899" i="4"/>
  <c r="J899" i="4" s="1"/>
  <c r="K899" i="4" s="1"/>
  <c r="H751" i="4"/>
  <c r="H749" i="4"/>
  <c r="H742" i="4"/>
  <c r="H750" i="4"/>
  <c r="H737" i="4"/>
  <c r="H719" i="4"/>
  <c r="H690" i="4"/>
  <c r="H713" i="4"/>
  <c r="H609" i="4"/>
  <c r="H655" i="4"/>
  <c r="H745" i="4"/>
  <c r="I667" i="4"/>
  <c r="J667" i="4" s="1"/>
  <c r="K667" i="4" s="1"/>
  <c r="I646" i="4"/>
  <c r="I600" i="4"/>
  <c r="J600" i="4" s="1"/>
  <c r="K600" i="4" s="1"/>
  <c r="I626" i="4"/>
  <c r="J626" i="4" s="1"/>
  <c r="K626" i="4" s="1"/>
  <c r="I530" i="4"/>
  <c r="J530" i="4" s="1"/>
  <c r="K530" i="4" s="1"/>
  <c r="I535" i="4"/>
  <c r="J535" i="4" s="1"/>
  <c r="K535" i="4" s="1"/>
  <c r="I762" i="4"/>
  <c r="H620" i="4"/>
  <c r="H472" i="4"/>
  <c r="H548" i="4"/>
  <c r="H405" i="4"/>
  <c r="H375" i="4"/>
  <c r="J256" i="4"/>
  <c r="K256" i="4" s="1"/>
  <c r="H374" i="4"/>
  <c r="H371" i="4"/>
  <c r="H372" i="4"/>
  <c r="H294" i="4"/>
  <c r="H302" i="4"/>
  <c r="H347" i="4"/>
  <c r="H279" i="4"/>
  <c r="H277" i="4"/>
  <c r="H276" i="4"/>
  <c r="H278" i="4"/>
  <c r="H202" i="4"/>
  <c r="I145" i="4"/>
  <c r="I141" i="4"/>
  <c r="J141" i="4" s="1"/>
  <c r="K141" i="4" s="1"/>
  <c r="I142" i="4"/>
  <c r="J142" i="4" s="1"/>
  <c r="K142" i="4" s="1"/>
  <c r="I130" i="4"/>
  <c r="J130" i="4" s="1"/>
  <c r="K130" i="4" s="1"/>
  <c r="I144" i="4"/>
  <c r="J144" i="4" s="1"/>
  <c r="K144" i="4" s="1"/>
  <c r="I143" i="4"/>
  <c r="J143" i="4" s="1"/>
  <c r="K143" i="4" s="1"/>
  <c r="I414" i="4"/>
  <c r="H373" i="4"/>
  <c r="H273" i="4"/>
  <c r="J154" i="4"/>
  <c r="K154" i="4" s="1"/>
  <c r="H258" i="4"/>
  <c r="H263" i="4"/>
  <c r="H222" i="4"/>
  <c r="H190" i="4"/>
  <c r="H157" i="4"/>
  <c r="H435" i="4"/>
  <c r="I228" i="4"/>
  <c r="J228" i="4" s="1"/>
  <c r="K228" i="4" s="1"/>
  <c r="I190" i="4"/>
  <c r="H186" i="4"/>
  <c r="I1717" i="4"/>
  <c r="J1717" i="4" s="1"/>
  <c r="K1717" i="4" s="1"/>
  <c r="I1712" i="4"/>
  <c r="J1712" i="4" s="1"/>
  <c r="K1712" i="4" s="1"/>
  <c r="H1646" i="4"/>
  <c r="H1578" i="4"/>
  <c r="I1524" i="4"/>
  <c r="J1524" i="4" s="1"/>
  <c r="K1524" i="4" s="1"/>
  <c r="I1553" i="4"/>
  <c r="J1553" i="4" s="1"/>
  <c r="K1553" i="4" s="1"/>
  <c r="I1510" i="4"/>
  <c r="J1510" i="4" s="1"/>
  <c r="K1510" i="4" s="1"/>
  <c r="H1409" i="4"/>
  <c r="H1399" i="4"/>
  <c r="H1397" i="4"/>
  <c r="I1474" i="4"/>
  <c r="J1474" i="4" s="1"/>
  <c r="K1474" i="4" s="1"/>
  <c r="I1349" i="4"/>
  <c r="J1349" i="4" s="1"/>
  <c r="K1349" i="4" s="1"/>
  <c r="I1347" i="4"/>
  <c r="J1347" i="4" s="1"/>
  <c r="K1347" i="4" s="1"/>
  <c r="H1299" i="4"/>
  <c r="H1382" i="4"/>
  <c r="I1348" i="4"/>
  <c r="J1348" i="4" s="1"/>
  <c r="K1348" i="4" s="1"/>
  <c r="I1323" i="4"/>
  <c r="J1323" i="4" s="1"/>
  <c r="K1323" i="4" s="1"/>
  <c r="H1314" i="4"/>
  <c r="H1250" i="4"/>
  <c r="J1131" i="4"/>
  <c r="K1131" i="4" s="1"/>
  <c r="H1196" i="4"/>
  <c r="H1296" i="4"/>
  <c r="I1314" i="4"/>
  <c r="J1314" i="4" s="1"/>
  <c r="K1314" i="4" s="1"/>
  <c r="H1036" i="4"/>
  <c r="H1054" i="4"/>
  <c r="J1754" i="4"/>
  <c r="K1754" i="4" s="1"/>
  <c r="J1766" i="4"/>
  <c r="K1766" i="4" s="1"/>
  <c r="J1774" i="4"/>
  <c r="K1774" i="4" s="1"/>
  <c r="H1787" i="4"/>
  <c r="J1668" i="4"/>
  <c r="K1668" i="4" s="1"/>
  <c r="I1829" i="4"/>
  <c r="J1829" i="4" s="1"/>
  <c r="K1829" i="4" s="1"/>
  <c r="I1823" i="4"/>
  <c r="J1823" i="4" s="1"/>
  <c r="K1823" i="4" s="1"/>
  <c r="I1832" i="4"/>
  <c r="J1832" i="4" s="1"/>
  <c r="K1832" i="4" s="1"/>
  <c r="H1743" i="4"/>
  <c r="H1828" i="4"/>
  <c r="H1788" i="4"/>
  <c r="I1755" i="4"/>
  <c r="J1755" i="4" s="1"/>
  <c r="K1755" i="4" s="1"/>
  <c r="H1778" i="4"/>
  <c r="H1748" i="4"/>
  <c r="I1790" i="4"/>
  <c r="J1790" i="4" s="1"/>
  <c r="K1790" i="4" s="1"/>
  <c r="I1761" i="4"/>
  <c r="J1761" i="4" s="1"/>
  <c r="K1761" i="4" s="1"/>
  <c r="I1777" i="4"/>
  <c r="J1777" i="4" s="1"/>
  <c r="K1777" i="4" s="1"/>
  <c r="H1746" i="4"/>
  <c r="H1716" i="4"/>
  <c r="H1761" i="4"/>
  <c r="I1764" i="4"/>
  <c r="J1764" i="4" s="1"/>
  <c r="K1764" i="4" s="1"/>
  <c r="H1712" i="4"/>
  <c r="J1593" i="4"/>
  <c r="K1593" i="4" s="1"/>
  <c r="H1768" i="4"/>
  <c r="H1740" i="4"/>
  <c r="H1699" i="4"/>
  <c r="I1695" i="4"/>
  <c r="I1672" i="4"/>
  <c r="J1672" i="4" s="1"/>
  <c r="K1672" i="4" s="1"/>
  <c r="I1653" i="4"/>
  <c r="J1653" i="4" s="1"/>
  <c r="K1653" i="4" s="1"/>
  <c r="I1745" i="4"/>
  <c r="J1745" i="4" s="1"/>
  <c r="K1745" i="4" s="1"/>
  <c r="H1657" i="4"/>
  <c r="H1688" i="4"/>
  <c r="H1705" i="4"/>
  <c r="I1677" i="4"/>
  <c r="J1677" i="4" s="1"/>
  <c r="K1677" i="4" s="1"/>
  <c r="I1683" i="4"/>
  <c r="J1683" i="4" s="1"/>
  <c r="K1683" i="4" s="1"/>
  <c r="I1719" i="4"/>
  <c r="J1719" i="4" s="1"/>
  <c r="K1719" i="4" s="1"/>
  <c r="H1612" i="4"/>
  <c r="I1577" i="4"/>
  <c r="J1577" i="4" s="1"/>
  <c r="K1577" i="4" s="1"/>
  <c r="H1627" i="4"/>
  <c r="J1508" i="4"/>
  <c r="K1508" i="4" s="1"/>
  <c r="I1591" i="4"/>
  <c r="J1591" i="4" s="1"/>
  <c r="K1591" i="4" s="1"/>
  <c r="H1735" i="4"/>
  <c r="H1663" i="4"/>
  <c r="I1753" i="4"/>
  <c r="J1753" i="4" s="1"/>
  <c r="K1753" i="4" s="1"/>
  <c r="H1558" i="4"/>
  <c r="I1666" i="4"/>
  <c r="J1666" i="4" s="1"/>
  <c r="K1666" i="4" s="1"/>
  <c r="H1632" i="4"/>
  <c r="H1648" i="4"/>
  <c r="I1608" i="4"/>
  <c r="J1608" i="4" s="1"/>
  <c r="K1608" i="4" s="1"/>
  <c r="I1581" i="4"/>
  <c r="J1581" i="4" s="1"/>
  <c r="K1581" i="4" s="1"/>
  <c r="I1722" i="4"/>
  <c r="J1722" i="4" s="1"/>
  <c r="K1722" i="4" s="1"/>
  <c r="I1662" i="4"/>
  <c r="J1662" i="4" s="1"/>
  <c r="K1662" i="4" s="1"/>
  <c r="H1647" i="4"/>
  <c r="H1618" i="4"/>
  <c r="H1601" i="4"/>
  <c r="H1576" i="4"/>
  <c r="H1554" i="4"/>
  <c r="H1659" i="4"/>
  <c r="J1540" i="4"/>
  <c r="K1540" i="4" s="1"/>
  <c r="H1636" i="4"/>
  <c r="I1603" i="4"/>
  <c r="J1603" i="4" s="1"/>
  <c r="K1603" i="4" s="1"/>
  <c r="H1556" i="4"/>
  <c r="H1604" i="4"/>
  <c r="H1549" i="4"/>
  <c r="I1527" i="4"/>
  <c r="J1527" i="4" s="1"/>
  <c r="K1527" i="4" s="1"/>
  <c r="I1495" i="4"/>
  <c r="J1495" i="4" s="1"/>
  <c r="K1495" i="4" s="1"/>
  <c r="I1604" i="4"/>
  <c r="J1604" i="4" s="1"/>
  <c r="K1604" i="4" s="1"/>
  <c r="H1562" i="4"/>
  <c r="H1519" i="4"/>
  <c r="I1532" i="4"/>
  <c r="J1532" i="4" s="1"/>
  <c r="K1532" i="4" s="1"/>
  <c r="I1500" i="4"/>
  <c r="J1500" i="4" s="1"/>
  <c r="K1500" i="4" s="1"/>
  <c r="H1509" i="4"/>
  <c r="I1621" i="4"/>
  <c r="J1621" i="4" s="1"/>
  <c r="K1621" i="4" s="1"/>
  <c r="I1531" i="4"/>
  <c r="J1531" i="4" s="1"/>
  <c r="K1531" i="4" s="1"/>
  <c r="I1499" i="4"/>
  <c r="J1499" i="4" s="1"/>
  <c r="K1499" i="4" s="1"/>
  <c r="I1550" i="4"/>
  <c r="J1550" i="4" s="1"/>
  <c r="K1550" i="4" s="1"/>
  <c r="I1518" i="4"/>
  <c r="J1518" i="4" s="1"/>
  <c r="K1518" i="4" s="1"/>
  <c r="I1616" i="4"/>
  <c r="J1616" i="4" s="1"/>
  <c r="K1616" i="4" s="1"/>
  <c r="I1505" i="4"/>
  <c r="J1505" i="4" s="1"/>
  <c r="K1505" i="4" s="1"/>
  <c r="I1517" i="4"/>
  <c r="J1517" i="4" s="1"/>
  <c r="K1517" i="4" s="1"/>
  <c r="I1482" i="4"/>
  <c r="J1482" i="4" s="1"/>
  <c r="K1482" i="4" s="1"/>
  <c r="H1469" i="4"/>
  <c r="J1350" i="4"/>
  <c r="K1350" i="4" s="1"/>
  <c r="H1449" i="4"/>
  <c r="H1417" i="4"/>
  <c r="J1298" i="4"/>
  <c r="K1298" i="4" s="1"/>
  <c r="H1537" i="4"/>
  <c r="I1484" i="4"/>
  <c r="J1484" i="4" s="1"/>
  <c r="K1484" i="4" s="1"/>
  <c r="H1473" i="4"/>
  <c r="I1430" i="4"/>
  <c r="J1430" i="4" s="1"/>
  <c r="K1430" i="4" s="1"/>
  <c r="I1514" i="4"/>
  <c r="J1514" i="4" s="1"/>
  <c r="K1514" i="4" s="1"/>
  <c r="H1466" i="4"/>
  <c r="H1415" i="4"/>
  <c r="I1501" i="4"/>
  <c r="J1501" i="4" s="1"/>
  <c r="K1501" i="4" s="1"/>
  <c r="I1469" i="4"/>
  <c r="J1469" i="4" s="1"/>
  <c r="K1469" i="4" s="1"/>
  <c r="H1445" i="4"/>
  <c r="I1400" i="4"/>
  <c r="J1400" i="4" s="1"/>
  <c r="K1400" i="4" s="1"/>
  <c r="I1384" i="4"/>
  <c r="J1384" i="4" s="1"/>
  <c r="K1384" i="4" s="1"/>
  <c r="I1368" i="4"/>
  <c r="J1368" i="4" s="1"/>
  <c r="K1368" i="4" s="1"/>
  <c r="H1497" i="4"/>
  <c r="I1476" i="4"/>
  <c r="J1476" i="4" s="1"/>
  <c r="K1476" i="4" s="1"/>
  <c r="H1456" i="4"/>
  <c r="H1440" i="4"/>
  <c r="H1424" i="4"/>
  <c r="H1408" i="4"/>
  <c r="H1392" i="4"/>
  <c r="H1548" i="4"/>
  <c r="H1512" i="4"/>
  <c r="I1458" i="4"/>
  <c r="J1458" i="4" s="1"/>
  <c r="K1458" i="4" s="1"/>
  <c r="H1395" i="4"/>
  <c r="J1276" i="4"/>
  <c r="K1276" i="4" s="1"/>
  <c r="I1361" i="4"/>
  <c r="J1361" i="4" s="1"/>
  <c r="K1361" i="4" s="1"/>
  <c r="H1368" i="4"/>
  <c r="H1356" i="4"/>
  <c r="I1467" i="4"/>
  <c r="J1467" i="4" s="1"/>
  <c r="K1467" i="4" s="1"/>
  <c r="H1450" i="4"/>
  <c r="I1391" i="4"/>
  <c r="J1391" i="4" s="1"/>
  <c r="K1391" i="4" s="1"/>
  <c r="H1363" i="4"/>
  <c r="I1342" i="4"/>
  <c r="J1342" i="4" s="1"/>
  <c r="K1342" i="4" s="1"/>
  <c r="H1471" i="4"/>
  <c r="I1433" i="4"/>
  <c r="J1433" i="4" s="1"/>
  <c r="K1433" i="4" s="1"/>
  <c r="H1379" i="4"/>
  <c r="I1353" i="4"/>
  <c r="J1353" i="4" s="1"/>
  <c r="K1353" i="4" s="1"/>
  <c r="H1307" i="4"/>
  <c r="H1275" i="4"/>
  <c r="I1471" i="4"/>
  <c r="J1471" i="4" s="1"/>
  <c r="K1471" i="4" s="1"/>
  <c r="I1346" i="4"/>
  <c r="J1346" i="4" s="1"/>
  <c r="K1346" i="4" s="1"/>
  <c r="H1436" i="4"/>
  <c r="H1383" i="4"/>
  <c r="I1404" i="4"/>
  <c r="J1404" i="4" s="1"/>
  <c r="K1404" i="4" s="1"/>
  <c r="H1373" i="4"/>
  <c r="I1297" i="4"/>
  <c r="J1297" i="4" s="1"/>
  <c r="K1297" i="4" s="1"/>
  <c r="I1265" i="4"/>
  <c r="J1265" i="4" s="1"/>
  <c r="K1265" i="4" s="1"/>
  <c r="I1233" i="4"/>
  <c r="J1233" i="4" s="1"/>
  <c r="K1233" i="4" s="1"/>
  <c r="I1412" i="4"/>
  <c r="J1412" i="4" s="1"/>
  <c r="K1412" i="4" s="1"/>
  <c r="H1358" i="4"/>
  <c r="H1313" i="4"/>
  <c r="H1312" i="4"/>
  <c r="H1281" i="4"/>
  <c r="H1280" i="4"/>
  <c r="H1249" i="4"/>
  <c r="H1248" i="4"/>
  <c r="H1300" i="4"/>
  <c r="H1229" i="4"/>
  <c r="H1228" i="4"/>
  <c r="H1213" i="4"/>
  <c r="J1094" i="4"/>
  <c r="K1094" i="4" s="1"/>
  <c r="I1315" i="4"/>
  <c r="J1315" i="4" s="1"/>
  <c r="K1315" i="4" s="1"/>
  <c r="I1310" i="4"/>
  <c r="J1310" i="4" s="1"/>
  <c r="K1310" i="4" s="1"/>
  <c r="I1300" i="4"/>
  <c r="J1300" i="4" s="1"/>
  <c r="K1300" i="4" s="1"/>
  <c r="H1266" i="4"/>
  <c r="J1147" i="4"/>
  <c r="K1147" i="4" s="1"/>
  <c r="I1251" i="4"/>
  <c r="J1251" i="4" s="1"/>
  <c r="K1251" i="4" s="1"/>
  <c r="I1246" i="4"/>
  <c r="J1246" i="4" s="1"/>
  <c r="K1246" i="4" s="1"/>
  <c r="I1250" i="4"/>
  <c r="J1250" i="4" s="1"/>
  <c r="K1250" i="4" s="1"/>
  <c r="H1240" i="4"/>
  <c r="I1215" i="4"/>
  <c r="J1215" i="4" s="1"/>
  <c r="K1215" i="4" s="1"/>
  <c r="I1242" i="4"/>
  <c r="J1242" i="4" s="1"/>
  <c r="K1242" i="4" s="1"/>
  <c r="I1225" i="4"/>
  <c r="J1225" i="4" s="1"/>
  <c r="K1225" i="4" s="1"/>
  <c r="H1185" i="4"/>
  <c r="H1141" i="4"/>
  <c r="H1138" i="4"/>
  <c r="H1140" i="4"/>
  <c r="I1318" i="4"/>
  <c r="J1318" i="4" s="1"/>
  <c r="K1318" i="4" s="1"/>
  <c r="I1262" i="4"/>
  <c r="J1262" i="4" s="1"/>
  <c r="K1262" i="4" s="1"/>
  <c r="H1222" i="4"/>
  <c r="H1320" i="4"/>
  <c r="H1256" i="4"/>
  <c r="H1270" i="4"/>
  <c r="J1151" i="4"/>
  <c r="K1151" i="4" s="1"/>
  <c r="H1205" i="4"/>
  <c r="I1344" i="4"/>
  <c r="J1344" i="4" s="1"/>
  <c r="K1344" i="4" s="1"/>
  <c r="I1198" i="4"/>
  <c r="J1198" i="4" s="1"/>
  <c r="K1198" i="4" s="1"/>
  <c r="I1153" i="4"/>
  <c r="J1153" i="4" s="1"/>
  <c r="K1153" i="4" s="1"/>
  <c r="I1138" i="4"/>
  <c r="J1138" i="4" s="1"/>
  <c r="K1138" i="4" s="1"/>
  <c r="I1114" i="4"/>
  <c r="J1114" i="4" s="1"/>
  <c r="K1114" i="4" s="1"/>
  <c r="I1087" i="4"/>
  <c r="J1087" i="4" s="1"/>
  <c r="K1087" i="4" s="1"/>
  <c r="I1185" i="4"/>
  <c r="J1185" i="4" s="1"/>
  <c r="K1185" i="4" s="1"/>
  <c r="I1077" i="4"/>
  <c r="J1077" i="4" s="1"/>
  <c r="K1077" i="4" s="1"/>
  <c r="H1162" i="4"/>
  <c r="H952" i="4"/>
  <c r="H888" i="4"/>
  <c r="H824" i="4"/>
  <c r="I1194" i="4"/>
  <c r="J1194" i="4" s="1"/>
  <c r="K1194" i="4" s="1"/>
  <c r="I1164" i="4"/>
  <c r="J1164" i="4" s="1"/>
  <c r="K1164" i="4" s="1"/>
  <c r="H1044" i="4"/>
  <c r="H1095" i="4"/>
  <c r="I1054" i="4"/>
  <c r="J1054" i="4" s="1"/>
  <c r="K1054" i="4" s="1"/>
  <c r="I1053" i="4"/>
  <c r="J1053" i="4" s="1"/>
  <c r="K1053" i="4" s="1"/>
  <c r="I1048" i="4"/>
  <c r="I956" i="4"/>
  <c r="J956" i="4" s="1"/>
  <c r="K956" i="4" s="1"/>
  <c r="I942" i="4"/>
  <c r="J942" i="4" s="1"/>
  <c r="K942" i="4" s="1"/>
  <c r="I946" i="4"/>
  <c r="J946" i="4" s="1"/>
  <c r="K946" i="4" s="1"/>
  <c r="I918" i="4"/>
  <c r="J918" i="4" s="1"/>
  <c r="K918" i="4" s="1"/>
  <c r="I950" i="4"/>
  <c r="J950" i="4" s="1"/>
  <c r="K950" i="4" s="1"/>
  <c r="I922" i="4"/>
  <c r="J922" i="4" s="1"/>
  <c r="K922" i="4" s="1"/>
  <c r="I954" i="4"/>
  <c r="J954" i="4" s="1"/>
  <c r="K954" i="4" s="1"/>
  <c r="I949" i="4"/>
  <c r="J949" i="4" s="1"/>
  <c r="K949" i="4" s="1"/>
  <c r="I951" i="4"/>
  <c r="J951" i="4" s="1"/>
  <c r="K951" i="4" s="1"/>
  <c r="I930" i="4"/>
  <c r="J930" i="4" s="1"/>
  <c r="K930" i="4" s="1"/>
  <c r="I955" i="4"/>
  <c r="J955" i="4" s="1"/>
  <c r="K955" i="4" s="1"/>
  <c r="I934" i="4"/>
  <c r="J934" i="4" s="1"/>
  <c r="K934" i="4" s="1"/>
  <c r="I1051" i="4"/>
  <c r="J1051" i="4" s="1"/>
  <c r="K1051" i="4" s="1"/>
  <c r="I903" i="4"/>
  <c r="J903" i="4" s="1"/>
  <c r="K903" i="4" s="1"/>
  <c r="I911" i="4"/>
  <c r="J911" i="4" s="1"/>
  <c r="K911" i="4" s="1"/>
  <c r="I857" i="4"/>
  <c r="J857" i="4" s="1"/>
  <c r="K857" i="4" s="1"/>
  <c r="I781" i="4"/>
  <c r="J781" i="4" s="1"/>
  <c r="K781" i="4" s="1"/>
  <c r="H942" i="4"/>
  <c r="H760" i="4"/>
  <c r="H938" i="4"/>
  <c r="I859" i="4"/>
  <c r="J859" i="4" s="1"/>
  <c r="K859" i="4" s="1"/>
  <c r="I799" i="4"/>
  <c r="J799" i="4" s="1"/>
  <c r="K799" i="4" s="1"/>
  <c r="H754" i="4"/>
  <c r="H722" i="4"/>
  <c r="I753" i="4"/>
  <c r="J753" i="4" s="1"/>
  <c r="K753" i="4" s="1"/>
  <c r="I706" i="4"/>
  <c r="H647" i="4"/>
  <c r="I724" i="4"/>
  <c r="J724" i="4" s="1"/>
  <c r="K724" i="4" s="1"/>
  <c r="I770" i="4"/>
  <c r="J770" i="4" s="1"/>
  <c r="K770" i="4" s="1"/>
  <c r="I635" i="4"/>
  <c r="J635" i="4" s="1"/>
  <c r="K635" i="4" s="1"/>
  <c r="H573" i="4"/>
  <c r="H657" i="4"/>
  <c r="H580" i="4"/>
  <c r="H600" i="4"/>
  <c r="H597" i="4"/>
  <c r="H598" i="4"/>
  <c r="H585" i="4"/>
  <c r="H599" i="4"/>
  <c r="I636" i="4"/>
  <c r="J636" i="4" s="1"/>
  <c r="K636" i="4" s="1"/>
  <c r="H527" i="4"/>
  <c r="H464" i="4"/>
  <c r="H400" i="4"/>
  <c r="I576" i="4"/>
  <c r="J576" i="4" s="1"/>
  <c r="K576" i="4" s="1"/>
  <c r="H408" i="4"/>
  <c r="H596" i="4"/>
  <c r="I539" i="4"/>
  <c r="J539" i="4" s="1"/>
  <c r="K539" i="4" s="1"/>
  <c r="H463" i="4"/>
  <c r="H460" i="4"/>
  <c r="H462" i="4"/>
  <c r="H461" i="4"/>
  <c r="I690" i="4"/>
  <c r="J690" i="4" s="1"/>
  <c r="K690" i="4" s="1"/>
  <c r="I391" i="4"/>
  <c r="H382" i="4"/>
  <c r="H511" i="4"/>
  <c r="H241" i="4"/>
  <c r="H185" i="4"/>
  <c r="H458" i="4"/>
  <c r="H448" i="4"/>
  <c r="H380" i="4"/>
  <c r="H394" i="4"/>
  <c r="J275" i="4"/>
  <c r="K275" i="4" s="1"/>
  <c r="H388" i="4"/>
  <c r="H384" i="4"/>
  <c r="I319" i="4"/>
  <c r="J319" i="4" s="1"/>
  <c r="K319" i="4" s="1"/>
  <c r="H254" i="4"/>
  <c r="I188" i="4"/>
  <c r="J188" i="4" s="1"/>
  <c r="K188" i="4" s="1"/>
  <c r="I158" i="4"/>
  <c r="J158" i="4" s="1"/>
  <c r="K158" i="4" s="1"/>
  <c r="I155" i="4"/>
  <c r="J155" i="4" s="1"/>
  <c r="K155" i="4" s="1"/>
  <c r="J1738" i="4"/>
  <c r="K1738" i="4" s="1"/>
  <c r="H1814" i="4"/>
  <c r="J1695" i="4"/>
  <c r="K1695" i="4" s="1"/>
  <c r="H1818" i="4"/>
  <c r="J1699" i="4"/>
  <c r="K1699" i="4" s="1"/>
  <c r="H1772" i="4"/>
  <c r="H1804" i="4"/>
  <c r="I1804" i="4"/>
  <c r="J1804" i="4" s="1"/>
  <c r="K1804" i="4" s="1"/>
  <c r="H1760" i="4"/>
  <c r="I1731" i="4"/>
  <c r="J1731" i="4" s="1"/>
  <c r="K1731" i="4" s="1"/>
  <c r="H1698" i="4"/>
  <c r="J1579" i="4"/>
  <c r="K1579" i="4" s="1"/>
  <c r="H1709" i="4"/>
  <c r="J1590" i="4"/>
  <c r="K1590" i="4" s="1"/>
  <c r="H1651" i="4"/>
  <c r="H1585" i="4"/>
  <c r="H1567" i="4"/>
  <c r="J1448" i="4"/>
  <c r="K1448" i="4" s="1"/>
  <c r="H1660" i="4"/>
  <c r="H1550" i="4"/>
  <c r="J1431" i="4"/>
  <c r="K1431" i="4" s="1"/>
  <c r="I1519" i="4"/>
  <c r="J1519" i="4" s="1"/>
  <c r="K1519" i="4" s="1"/>
  <c r="H1492" i="4"/>
  <c r="J1373" i="4"/>
  <c r="K1373" i="4" s="1"/>
  <c r="H1589" i="4"/>
  <c r="I1521" i="4"/>
  <c r="J1521" i="4" s="1"/>
  <c r="K1521" i="4" s="1"/>
  <c r="H1481" i="4"/>
  <c r="I1533" i="4"/>
  <c r="J1533" i="4" s="1"/>
  <c r="K1533" i="4" s="1"/>
  <c r="I1385" i="4"/>
  <c r="J1385" i="4" s="1"/>
  <c r="K1385" i="4" s="1"/>
  <c r="I1354" i="4"/>
  <c r="J1354" i="4" s="1"/>
  <c r="K1354" i="4" s="1"/>
  <c r="H1346" i="4"/>
  <c r="H1273" i="4"/>
  <c r="H1272" i="4"/>
  <c r="I1180" i="4"/>
  <c r="J1180" i="4" s="1"/>
  <c r="K1180" i="4" s="1"/>
  <c r="H1169" i="4"/>
  <c r="J1050" i="4"/>
  <c r="K1050" i="4" s="1"/>
  <c r="J1834" i="4"/>
  <c r="K1834" i="4" s="1"/>
  <c r="I1838" i="4"/>
  <c r="J1838" i="4" s="1"/>
  <c r="K1838" i="4" s="1"/>
  <c r="J1756" i="4"/>
  <c r="K1756" i="4" s="1"/>
  <c r="H1833" i="4"/>
  <c r="J1714" i="4"/>
  <c r="K1714" i="4" s="1"/>
  <c r="I1835" i="4"/>
  <c r="J1835" i="4" s="1"/>
  <c r="K1835" i="4" s="1"/>
  <c r="H1791" i="4"/>
  <c r="H1793" i="4"/>
  <c r="H1775" i="4"/>
  <c r="I1822" i="4"/>
  <c r="J1822" i="4" s="1"/>
  <c r="K1822" i="4" s="1"/>
  <c r="I1831" i="4"/>
  <c r="J1831" i="4" s="1"/>
  <c r="K1831" i="4" s="1"/>
  <c r="I1737" i="4"/>
  <c r="J1737" i="4" s="1"/>
  <c r="K1737" i="4" s="1"/>
  <c r="H1822" i="4"/>
  <c r="J1703" i="4"/>
  <c r="K1703" i="4" s="1"/>
  <c r="I1778" i="4"/>
  <c r="J1778" i="4" s="1"/>
  <c r="K1778" i="4" s="1"/>
  <c r="H1826" i="4"/>
  <c r="H1809" i="4"/>
  <c r="I1787" i="4"/>
  <c r="J1787" i="4" s="1"/>
  <c r="K1787" i="4" s="1"/>
  <c r="H1736" i="4"/>
  <c r="H1816" i="4"/>
  <c r="I1746" i="4"/>
  <c r="J1746" i="4" s="1"/>
  <c r="K1746" i="4" s="1"/>
  <c r="H1792" i="4"/>
  <c r="H1800" i="4"/>
  <c r="H1739" i="4"/>
  <c r="H1715" i="4"/>
  <c r="I1763" i="4"/>
  <c r="J1763" i="4" s="1"/>
  <c r="K1763" i="4" s="1"/>
  <c r="I1799" i="4"/>
  <c r="J1799" i="4" s="1"/>
  <c r="K1799" i="4" s="1"/>
  <c r="H1729" i="4"/>
  <c r="J1610" i="4"/>
  <c r="K1610" i="4" s="1"/>
  <c r="I1727" i="4"/>
  <c r="J1727" i="4" s="1"/>
  <c r="K1727" i="4" s="1"/>
  <c r="I1691" i="4"/>
  <c r="J1691" i="4" s="1"/>
  <c r="K1691" i="4" s="1"/>
  <c r="H1676" i="4"/>
  <c r="I1693" i="4"/>
  <c r="J1693" i="4" s="1"/>
  <c r="K1693" i="4" s="1"/>
  <c r="I1671" i="4"/>
  <c r="J1671" i="4" s="1"/>
  <c r="K1671" i="4" s="1"/>
  <c r="I1649" i="4"/>
  <c r="J1649" i="4" s="1"/>
  <c r="K1649" i="4" s="1"/>
  <c r="H1684" i="4"/>
  <c r="H1653" i="4"/>
  <c r="I1713" i="4"/>
  <c r="J1713" i="4" s="1"/>
  <c r="K1713" i="4" s="1"/>
  <c r="I1680" i="4"/>
  <c r="J1680" i="4" s="1"/>
  <c r="K1680" i="4" s="1"/>
  <c r="I1735" i="4"/>
  <c r="J1735" i="4" s="1"/>
  <c r="K1735" i="4" s="1"/>
  <c r="H1722" i="4"/>
  <c r="I1674" i="4"/>
  <c r="J1674" i="4" s="1"/>
  <c r="K1674" i="4" s="1"/>
  <c r="H1734" i="4"/>
  <c r="J1615" i="4"/>
  <c r="K1615" i="4" s="1"/>
  <c r="I1710" i="4"/>
  <c r="J1710" i="4" s="1"/>
  <c r="K1710" i="4" s="1"/>
  <c r="I1681" i="4"/>
  <c r="J1681" i="4" s="1"/>
  <c r="K1681" i="4" s="1"/>
  <c r="H1650" i="4"/>
  <c r="H1629" i="4"/>
  <c r="H1606" i="4"/>
  <c r="I1572" i="4"/>
  <c r="J1572" i="4" s="1"/>
  <c r="K1572" i="4" s="1"/>
  <c r="H1615" i="4"/>
  <c r="J1496" i="4"/>
  <c r="K1496" i="4" s="1"/>
  <c r="I1587" i="4"/>
  <c r="J1587" i="4" s="1"/>
  <c r="K1587" i="4" s="1"/>
  <c r="I1716" i="4"/>
  <c r="J1716" i="4" s="1"/>
  <c r="K1716" i="4" s="1"/>
  <c r="I1656" i="4"/>
  <c r="J1656" i="4" s="1"/>
  <c r="K1656" i="4" s="1"/>
  <c r="H1633" i="4"/>
  <c r="H1609" i="4"/>
  <c r="H1711" i="4"/>
  <c r="J1592" i="4"/>
  <c r="K1592" i="4" s="1"/>
  <c r="H1656" i="4"/>
  <c r="H1626" i="4"/>
  <c r="J1507" i="4"/>
  <c r="K1507" i="4" s="1"/>
  <c r="I1659" i="4"/>
  <c r="J1659" i="4" s="1"/>
  <c r="K1659" i="4" s="1"/>
  <c r="H1607" i="4"/>
  <c r="I1640" i="4"/>
  <c r="J1640" i="4" s="1"/>
  <c r="K1640" i="4" s="1"/>
  <c r="I1594" i="4"/>
  <c r="J1594" i="4" s="1"/>
  <c r="K1594" i="4" s="1"/>
  <c r="H1575" i="4"/>
  <c r="H1551" i="4"/>
  <c r="I1652" i="4"/>
  <c r="J1652" i="4" s="1"/>
  <c r="K1652" i="4" s="1"/>
  <c r="I1629" i="4"/>
  <c r="J1629" i="4" s="1"/>
  <c r="K1629" i="4" s="1"/>
  <c r="I1596" i="4"/>
  <c r="J1596" i="4" s="1"/>
  <c r="K1596" i="4" s="1"/>
  <c r="H1563" i="4"/>
  <c r="J1444" i="4"/>
  <c r="K1444" i="4" s="1"/>
  <c r="H1570" i="4"/>
  <c r="I1548" i="4"/>
  <c r="J1548" i="4" s="1"/>
  <c r="K1548" i="4" s="1"/>
  <c r="H1524" i="4"/>
  <c r="I1491" i="4"/>
  <c r="J1491" i="4" s="1"/>
  <c r="K1491" i="4" s="1"/>
  <c r="H1596" i="4"/>
  <c r="H1511" i="4"/>
  <c r="H1569" i="4"/>
  <c r="H1530" i="4"/>
  <c r="H1498" i="4"/>
  <c r="H1501" i="4"/>
  <c r="I1597" i="4"/>
  <c r="J1597" i="4" s="1"/>
  <c r="K1597" i="4" s="1"/>
  <c r="I1556" i="4"/>
  <c r="J1556" i="4" s="1"/>
  <c r="K1556" i="4" s="1"/>
  <c r="I1598" i="4"/>
  <c r="J1598" i="4" s="1"/>
  <c r="K1598" i="4" s="1"/>
  <c r="H1546" i="4"/>
  <c r="H1515" i="4"/>
  <c r="I1542" i="4"/>
  <c r="J1542" i="4" s="1"/>
  <c r="K1542" i="4" s="1"/>
  <c r="I1528" i="4"/>
  <c r="J1528" i="4" s="1"/>
  <c r="K1528" i="4" s="1"/>
  <c r="H1486" i="4"/>
  <c r="I1466" i="4"/>
  <c r="J1466" i="4" s="1"/>
  <c r="K1466" i="4" s="1"/>
  <c r="I1406" i="4"/>
  <c r="J1406" i="4" s="1"/>
  <c r="K1406" i="4" s="1"/>
  <c r="H1465" i="4"/>
  <c r="H1407" i="4"/>
  <c r="I1543" i="4"/>
  <c r="J1543" i="4" s="1"/>
  <c r="K1543" i="4" s="1"/>
  <c r="I1453" i="4"/>
  <c r="J1453" i="4" s="1"/>
  <c r="K1453" i="4" s="1"/>
  <c r="I1421" i="4"/>
  <c r="J1421" i="4" s="1"/>
  <c r="K1421" i="4" s="1"/>
  <c r="H1504" i="4"/>
  <c r="I1460" i="4"/>
  <c r="J1460" i="4" s="1"/>
  <c r="K1460" i="4" s="1"/>
  <c r="I1440" i="4"/>
  <c r="J1440" i="4" s="1"/>
  <c r="K1440" i="4" s="1"/>
  <c r="H1421" i="4"/>
  <c r="I1547" i="4"/>
  <c r="J1547" i="4" s="1"/>
  <c r="K1547" i="4" s="1"/>
  <c r="I1451" i="4"/>
  <c r="J1451" i="4" s="1"/>
  <c r="K1451" i="4" s="1"/>
  <c r="I1435" i="4"/>
  <c r="J1435" i="4" s="1"/>
  <c r="K1435" i="4" s="1"/>
  <c r="I1419" i="4"/>
  <c r="J1419" i="4" s="1"/>
  <c r="K1419" i="4" s="1"/>
  <c r="I1403" i="4"/>
  <c r="J1403" i="4" s="1"/>
  <c r="K1403" i="4" s="1"/>
  <c r="H1388" i="4"/>
  <c r="H1485" i="4"/>
  <c r="H1451" i="4"/>
  <c r="I1389" i="4"/>
  <c r="J1389" i="4" s="1"/>
  <c r="K1389" i="4" s="1"/>
  <c r="H1394" i="4"/>
  <c r="I1338" i="4"/>
  <c r="J1338" i="4" s="1"/>
  <c r="K1338" i="4" s="1"/>
  <c r="H1404" i="4"/>
  <c r="H1375" i="4"/>
  <c r="H1355" i="4"/>
  <c r="I1447" i="4"/>
  <c r="J1447" i="4" s="1"/>
  <c r="K1447" i="4" s="1"/>
  <c r="I1382" i="4"/>
  <c r="J1382" i="4" s="1"/>
  <c r="K1382" i="4" s="1"/>
  <c r="I1355" i="4"/>
  <c r="J1355" i="4" s="1"/>
  <c r="K1355" i="4" s="1"/>
  <c r="I1337" i="4"/>
  <c r="J1337" i="4" s="1"/>
  <c r="K1337" i="4" s="1"/>
  <c r="H1303" i="4"/>
  <c r="H1271" i="4"/>
  <c r="H1426" i="4"/>
  <c r="I1370" i="4"/>
  <c r="J1370" i="4" s="1"/>
  <c r="K1370" i="4" s="1"/>
  <c r="I1341" i="4"/>
  <c r="J1341" i="4" s="1"/>
  <c r="K1341" i="4" s="1"/>
  <c r="I1339" i="4"/>
  <c r="J1339" i="4" s="1"/>
  <c r="K1339" i="4" s="1"/>
  <c r="H1333" i="4"/>
  <c r="J1214" i="4"/>
  <c r="K1214" i="4" s="1"/>
  <c r="I1393" i="4"/>
  <c r="J1393" i="4" s="1"/>
  <c r="K1393" i="4" s="1"/>
  <c r="H1344" i="4"/>
  <c r="H1329" i="4"/>
  <c r="J1210" i="4"/>
  <c r="K1210" i="4" s="1"/>
  <c r="H1328" i="4"/>
  <c r="I1293" i="4"/>
  <c r="J1293" i="4" s="1"/>
  <c r="K1293" i="4" s="1"/>
  <c r="I1261" i="4"/>
  <c r="J1261" i="4" s="1"/>
  <c r="K1261" i="4" s="1"/>
  <c r="I1401" i="4"/>
  <c r="J1401" i="4" s="1"/>
  <c r="K1401" i="4" s="1"/>
  <c r="H1370" i="4"/>
  <c r="I1356" i="4"/>
  <c r="J1356" i="4" s="1"/>
  <c r="K1356" i="4" s="1"/>
  <c r="H1309" i="4"/>
  <c r="H1277" i="4"/>
  <c r="H1245" i="4"/>
  <c r="J1126" i="4"/>
  <c r="K1126" i="4" s="1"/>
  <c r="H1177" i="4"/>
  <c r="H1176" i="4"/>
  <c r="H1172" i="4"/>
  <c r="H1174" i="4"/>
  <c r="H1175" i="4"/>
  <c r="H1173" i="4"/>
  <c r="H1290" i="4"/>
  <c r="I1275" i="4"/>
  <c r="J1275" i="4" s="1"/>
  <c r="K1275" i="4" s="1"/>
  <c r="I1274" i="4"/>
  <c r="J1274" i="4" s="1"/>
  <c r="K1274" i="4" s="1"/>
  <c r="I1272" i="4"/>
  <c r="J1272" i="4" s="1"/>
  <c r="K1272" i="4" s="1"/>
  <c r="I1270" i="4"/>
  <c r="J1270" i="4" s="1"/>
  <c r="K1270" i="4" s="1"/>
  <c r="I1260" i="4"/>
  <c r="J1260" i="4" s="1"/>
  <c r="K1260" i="4" s="1"/>
  <c r="I1239" i="4"/>
  <c r="J1239" i="4" s="1"/>
  <c r="K1239" i="4" s="1"/>
  <c r="I1207" i="4"/>
  <c r="J1207" i="4" s="1"/>
  <c r="K1207" i="4" s="1"/>
  <c r="I1129" i="4"/>
  <c r="J1129" i="4" s="1"/>
  <c r="K1129" i="4" s="1"/>
  <c r="I1240" i="4"/>
  <c r="J1240" i="4" s="1"/>
  <c r="K1240" i="4" s="1"/>
  <c r="J1101" i="4"/>
  <c r="K1101" i="4" s="1"/>
  <c r="H1220" i="4"/>
  <c r="H1219" i="4"/>
  <c r="H1207" i="4"/>
  <c r="I1184" i="4"/>
  <c r="J1184" i="4" s="1"/>
  <c r="K1184" i="4" s="1"/>
  <c r="H1137" i="4"/>
  <c r="J1018" i="4"/>
  <c r="K1018" i="4" s="1"/>
  <c r="H1135" i="4"/>
  <c r="H1134" i="4"/>
  <c r="H1136" i="4"/>
  <c r="H1194" i="4"/>
  <c r="H1167" i="4"/>
  <c r="J1048" i="4"/>
  <c r="K1048" i="4" s="1"/>
  <c r="H1166" i="4"/>
  <c r="H1354" i="4"/>
  <c r="J1235" i="4"/>
  <c r="K1235" i="4" s="1"/>
  <c r="I1248" i="4"/>
  <c r="J1248" i="4" s="1"/>
  <c r="K1248" i="4" s="1"/>
  <c r="I1191" i="4"/>
  <c r="I1330" i="4"/>
  <c r="J1330" i="4" s="1"/>
  <c r="K1330" i="4" s="1"/>
  <c r="H1101" i="4"/>
  <c r="H1178" i="4"/>
  <c r="I1071" i="4"/>
  <c r="J1071" i="4" s="1"/>
  <c r="K1071" i="4" s="1"/>
  <c r="H1010" i="4"/>
  <c r="H978" i="4"/>
  <c r="H916" i="4"/>
  <c r="H884" i="4"/>
  <c r="H852" i="4"/>
  <c r="H817" i="4"/>
  <c r="H1023" i="4"/>
  <c r="H1159" i="4"/>
  <c r="I1065" i="4"/>
  <c r="J1065" i="4" s="1"/>
  <c r="K1065" i="4" s="1"/>
  <c r="I1027" i="4"/>
  <c r="J1027" i="4" s="1"/>
  <c r="K1027" i="4" s="1"/>
  <c r="H1029" i="4"/>
  <c r="I897" i="4"/>
  <c r="J897" i="4" s="1"/>
  <c r="K897" i="4" s="1"/>
  <c r="H808" i="4"/>
  <c r="H987" i="4"/>
  <c r="H834" i="4"/>
  <c r="H777" i="4"/>
  <c r="J658" i="4"/>
  <c r="K658" i="4" s="1"/>
  <c r="H776" i="4"/>
  <c r="H771" i="4"/>
  <c r="H774" i="4"/>
  <c r="I736" i="4"/>
  <c r="J736" i="4" s="1"/>
  <c r="K736" i="4" s="1"/>
  <c r="I715" i="4"/>
  <c r="J715" i="4" s="1"/>
  <c r="K715" i="4" s="1"/>
  <c r="I718" i="4"/>
  <c r="I735" i="4"/>
  <c r="I734" i="4"/>
  <c r="H927" i="4"/>
  <c r="H856" i="4"/>
  <c r="I743" i="4"/>
  <c r="I742" i="4"/>
  <c r="J742" i="4" s="1"/>
  <c r="K742" i="4" s="1"/>
  <c r="I850" i="4"/>
  <c r="J850" i="4" s="1"/>
  <c r="K850" i="4" s="1"/>
  <c r="I849" i="4"/>
  <c r="J849" i="4" s="1"/>
  <c r="K849" i="4" s="1"/>
  <c r="I1009" i="4"/>
  <c r="J1009" i="4" s="1"/>
  <c r="K1009" i="4" s="1"/>
  <c r="H789" i="4"/>
  <c r="H1014" i="4"/>
  <c r="H840" i="4"/>
  <c r="I885" i="4"/>
  <c r="J885" i="4" s="1"/>
  <c r="K885" i="4" s="1"/>
  <c r="I869" i="4"/>
  <c r="J869" i="4" s="1"/>
  <c r="K869" i="4" s="1"/>
  <c r="H637" i="4"/>
  <c r="I701" i="4"/>
  <c r="J701" i="4" s="1"/>
  <c r="K701" i="4" s="1"/>
  <c r="H525" i="4"/>
  <c r="I764" i="4"/>
  <c r="J764" i="4" s="1"/>
  <c r="K764" i="4" s="1"/>
  <c r="I755" i="4"/>
  <c r="I761" i="4"/>
  <c r="J761" i="4" s="1"/>
  <c r="K761" i="4" s="1"/>
  <c r="I763" i="4"/>
  <c r="J763" i="4" s="1"/>
  <c r="K763" i="4" s="1"/>
  <c r="H545" i="4"/>
  <c r="H492" i="4"/>
  <c r="I440" i="4"/>
  <c r="J440" i="4" s="1"/>
  <c r="K440" i="4" s="1"/>
  <c r="I652" i="4"/>
  <c r="J652" i="4" s="1"/>
  <c r="K652" i="4" s="1"/>
  <c r="H552" i="4"/>
  <c r="J433" i="4"/>
  <c r="K433" i="4" s="1"/>
  <c r="H551" i="4"/>
  <c r="H583" i="4"/>
  <c r="H456" i="4"/>
  <c r="H392" i="4"/>
  <c r="H515" i="4"/>
  <c r="I697" i="4"/>
  <c r="I695" i="4"/>
  <c r="J695" i="4" s="1"/>
  <c r="K695" i="4" s="1"/>
  <c r="I696" i="4"/>
  <c r="J696" i="4" s="1"/>
  <c r="K696" i="4" s="1"/>
  <c r="I651" i="4"/>
  <c r="J651" i="4" s="1"/>
  <c r="K651" i="4" s="1"/>
  <c r="I683" i="4"/>
  <c r="J683" i="4" s="1"/>
  <c r="K683" i="4" s="1"/>
  <c r="I655" i="4"/>
  <c r="J655" i="4" s="1"/>
  <c r="K655" i="4" s="1"/>
  <c r="I654" i="4"/>
  <c r="J654" i="4" s="1"/>
  <c r="K654" i="4" s="1"/>
  <c r="I632" i="4"/>
  <c r="J632" i="4" s="1"/>
  <c r="K632" i="4" s="1"/>
  <c r="I671" i="4"/>
  <c r="J671" i="4" s="1"/>
  <c r="K671" i="4" s="1"/>
  <c r="I645" i="4"/>
  <c r="J645" i="4" s="1"/>
  <c r="K645" i="4" s="1"/>
  <c r="I682" i="4"/>
  <c r="J682" i="4" s="1"/>
  <c r="K682" i="4" s="1"/>
  <c r="I692" i="4"/>
  <c r="I691" i="4"/>
  <c r="I694" i="4"/>
  <c r="J694" i="4" s="1"/>
  <c r="K694" i="4" s="1"/>
  <c r="H395" i="4"/>
  <c r="I330" i="4"/>
  <c r="I573" i="4"/>
  <c r="J573" i="4" s="1"/>
  <c r="K573" i="4" s="1"/>
  <c r="H299" i="4"/>
  <c r="I401" i="4"/>
  <c r="H179" i="4"/>
  <c r="H172" i="4"/>
  <c r="H175" i="4"/>
  <c r="H166" i="4"/>
  <c r="H169" i="4"/>
  <c r="H178" i="4"/>
  <c r="H177" i="4"/>
  <c r="I497" i="4"/>
  <c r="I494" i="4"/>
  <c r="J494" i="4" s="1"/>
  <c r="K494" i="4" s="1"/>
  <c r="I492" i="4"/>
  <c r="I490" i="4"/>
  <c r="J490" i="4" s="1"/>
  <c r="K490" i="4" s="1"/>
  <c r="I472" i="4"/>
  <c r="J472" i="4" s="1"/>
  <c r="K472" i="4" s="1"/>
  <c r="I462" i="4"/>
  <c r="J462" i="4" s="1"/>
  <c r="K462" i="4" s="1"/>
  <c r="I493" i="4"/>
  <c r="J493" i="4" s="1"/>
  <c r="K493" i="4" s="1"/>
  <c r="I483" i="4"/>
  <c r="J483" i="4" s="1"/>
  <c r="K483" i="4" s="1"/>
  <c r="I495" i="4"/>
  <c r="J495" i="4" s="1"/>
  <c r="K495" i="4" s="1"/>
  <c r="I496" i="4"/>
  <c r="J496" i="4" s="1"/>
  <c r="K496" i="4" s="1"/>
  <c r="I491" i="4"/>
  <c r="J491" i="4" s="1"/>
  <c r="K491" i="4" s="1"/>
  <c r="I227" i="4"/>
  <c r="I189" i="4"/>
  <c r="J189" i="4" s="1"/>
  <c r="K189" i="4" s="1"/>
  <c r="H252" i="4"/>
  <c r="H607" i="4"/>
  <c r="H216" i="4"/>
  <c r="H214" i="4"/>
  <c r="H204" i="4"/>
  <c r="H213" i="4"/>
  <c r="H212" i="4"/>
  <c r="H215" i="4"/>
  <c r="H198" i="4"/>
  <c r="H188" i="4"/>
  <c r="H184" i="4"/>
  <c r="H181" i="4"/>
  <c r="H182" i="4"/>
  <c r="H180" i="4"/>
  <c r="H183" i="4"/>
  <c r="H152" i="4"/>
  <c r="H142" i="4"/>
  <c r="H151" i="4"/>
  <c r="H148" i="4"/>
  <c r="I239" i="4"/>
  <c r="J239" i="4" s="1"/>
  <c r="K239" i="4" s="1"/>
  <c r="I160" i="4"/>
  <c r="J160" i="4" s="1"/>
  <c r="K160" i="4" s="1"/>
  <c r="H135" i="4"/>
  <c r="I1243" i="4"/>
  <c r="J1243" i="4" s="1"/>
  <c r="K1243" i="4" s="1"/>
  <c r="H1242" i="4"/>
  <c r="H1221" i="4"/>
  <c r="H1082" i="4"/>
  <c r="H1294" i="4"/>
  <c r="J1175" i="4"/>
  <c r="K1175" i="4" s="1"/>
  <c r="I1279" i="4"/>
  <c r="J1279" i="4" s="1"/>
  <c r="K1279" i="4" s="1"/>
  <c r="I1115" i="4"/>
  <c r="J1115" i="4" s="1"/>
  <c r="K1115" i="4" s="1"/>
  <c r="I1236" i="4"/>
  <c r="J1236" i="4" s="1"/>
  <c r="K1236" i="4" s="1"/>
  <c r="I1163" i="4"/>
  <c r="J1163" i="4" s="1"/>
  <c r="K1163" i="4" s="1"/>
  <c r="H1097" i="4"/>
  <c r="H1195" i="4"/>
  <c r="I1152" i="4"/>
  <c r="J1152" i="4" s="1"/>
  <c r="K1152" i="4" s="1"/>
  <c r="I1136" i="4"/>
  <c r="J1136" i="4" s="1"/>
  <c r="K1136" i="4" s="1"/>
  <c r="I1100" i="4"/>
  <c r="J1100" i="4" s="1"/>
  <c r="K1100" i="4" s="1"/>
  <c r="I1084" i="4"/>
  <c r="J1084" i="4" s="1"/>
  <c r="K1084" i="4" s="1"/>
  <c r="I1068" i="4"/>
  <c r="J1068" i="4" s="1"/>
  <c r="K1068" i="4" s="1"/>
  <c r="H997" i="4"/>
  <c r="H965" i="4"/>
  <c r="J846" i="4"/>
  <c r="K846" i="4" s="1"/>
  <c r="H933" i="4"/>
  <c r="J814" i="4"/>
  <c r="K814" i="4" s="1"/>
  <c r="H901" i="4"/>
  <c r="H869" i="4"/>
  <c r="H837" i="4"/>
  <c r="J718" i="4"/>
  <c r="K718" i="4" s="1"/>
  <c r="H802" i="4"/>
  <c r="H1092" i="4"/>
  <c r="I1026" i="4"/>
  <c r="J1026" i="4" s="1"/>
  <c r="K1026" i="4" s="1"/>
  <c r="I998" i="4"/>
  <c r="J998" i="4" s="1"/>
  <c r="K998" i="4" s="1"/>
  <c r="I966" i="4"/>
  <c r="J966" i="4" s="1"/>
  <c r="K966" i="4" s="1"/>
  <c r="I1160" i="4"/>
  <c r="J1160" i="4" s="1"/>
  <c r="K1160" i="4" s="1"/>
  <c r="I1090" i="4"/>
  <c r="J1090" i="4" s="1"/>
  <c r="K1090" i="4" s="1"/>
  <c r="I1052" i="4"/>
  <c r="J1052" i="4" s="1"/>
  <c r="K1052" i="4" s="1"/>
  <c r="I987" i="4"/>
  <c r="J987" i="4" s="1"/>
  <c r="K987" i="4" s="1"/>
  <c r="I1154" i="4"/>
  <c r="J1154" i="4" s="1"/>
  <c r="K1154" i="4" s="1"/>
  <c r="H1062" i="4"/>
  <c r="H1024" i="4"/>
  <c r="J905" i="4"/>
  <c r="K905" i="4" s="1"/>
  <c r="I1118" i="4"/>
  <c r="J1118" i="4" s="1"/>
  <c r="K1118" i="4" s="1"/>
  <c r="I1064" i="4"/>
  <c r="J1064" i="4" s="1"/>
  <c r="K1064" i="4" s="1"/>
  <c r="H1051" i="4"/>
  <c r="I1030" i="4"/>
  <c r="J1030" i="4" s="1"/>
  <c r="K1030" i="4" s="1"/>
  <c r="I868" i="4"/>
  <c r="J868" i="4" s="1"/>
  <c r="K868" i="4" s="1"/>
  <c r="I852" i="4"/>
  <c r="J852" i="4" s="1"/>
  <c r="K852" i="4" s="1"/>
  <c r="H900" i="4"/>
  <c r="I833" i="4"/>
  <c r="J833" i="4" s="1"/>
  <c r="K833" i="4" s="1"/>
  <c r="I937" i="4"/>
  <c r="J937" i="4" s="1"/>
  <c r="K937" i="4" s="1"/>
  <c r="H882" i="4"/>
  <c r="I776" i="4"/>
  <c r="J776" i="4" s="1"/>
  <c r="K776" i="4" s="1"/>
  <c r="I704" i="4"/>
  <c r="J704" i="4" s="1"/>
  <c r="K704" i="4" s="1"/>
  <c r="I943" i="4"/>
  <c r="J943" i="4" s="1"/>
  <c r="K943" i="4" s="1"/>
  <c r="I858" i="4"/>
  <c r="I939" i="4"/>
  <c r="H854" i="4"/>
  <c r="J735" i="4"/>
  <c r="K735" i="4" s="1"/>
  <c r="I830" i="4"/>
  <c r="J830" i="4" s="1"/>
  <c r="K830" i="4" s="1"/>
  <c r="H876" i="4"/>
  <c r="H710" i="4"/>
  <c r="I1004" i="4"/>
  <c r="J1004" i="4" s="1"/>
  <c r="K1004" i="4" s="1"/>
  <c r="I972" i="4"/>
  <c r="J972" i="4" s="1"/>
  <c r="K972" i="4" s="1"/>
  <c r="H930" i="4"/>
  <c r="I890" i="4"/>
  <c r="H781" i="4"/>
  <c r="J662" i="4"/>
  <c r="K662" i="4" s="1"/>
  <c r="I837" i="4"/>
  <c r="J837" i="4" s="1"/>
  <c r="K837" i="4" s="1"/>
  <c r="I787" i="4"/>
  <c r="H698" i="4"/>
  <c r="H570" i="4"/>
  <c r="H506" i="4"/>
  <c r="H775" i="4"/>
  <c r="J656" i="4"/>
  <c r="K656" i="4" s="1"/>
  <c r="H783" i="4"/>
  <c r="H696" i="4"/>
  <c r="H664" i="4"/>
  <c r="H632" i="4"/>
  <c r="H694" i="4"/>
  <c r="H630" i="4"/>
  <c r="H558" i="4"/>
  <c r="H494" i="4"/>
  <c r="H964" i="4"/>
  <c r="I788" i="4"/>
  <c r="J788" i="4" s="1"/>
  <c r="K788" i="4" s="1"/>
  <c r="H692" i="4"/>
  <c r="H660" i="4"/>
  <c r="I647" i="4"/>
  <c r="J647" i="4" s="1"/>
  <c r="K647" i="4" s="1"/>
  <c r="I596" i="4"/>
  <c r="J596" i="4" s="1"/>
  <c r="K596" i="4" s="1"/>
  <c r="I561" i="4"/>
  <c r="I509" i="4"/>
  <c r="J509" i="4" s="1"/>
  <c r="K509" i="4" s="1"/>
  <c r="I489" i="4"/>
  <c r="J489" i="4" s="1"/>
  <c r="K489" i="4" s="1"/>
  <c r="I670" i="4"/>
  <c r="J670" i="4" s="1"/>
  <c r="K670" i="4" s="1"/>
  <c r="I459" i="4"/>
  <c r="J459" i="4" s="1"/>
  <c r="K459" i="4" s="1"/>
  <c r="I427" i="4"/>
  <c r="I395" i="4"/>
  <c r="J395" i="4" s="1"/>
  <c r="K395" i="4" s="1"/>
  <c r="I363" i="4"/>
  <c r="J363" i="4" s="1"/>
  <c r="K363" i="4" s="1"/>
  <c r="H691" i="4"/>
  <c r="I649" i="4"/>
  <c r="J649" i="4" s="1"/>
  <c r="K649" i="4" s="1"/>
  <c r="I592" i="4"/>
  <c r="J592" i="4" s="1"/>
  <c r="K592" i="4" s="1"/>
  <c r="I500" i="4"/>
  <c r="J500" i="4" s="1"/>
  <c r="K500" i="4" s="1"/>
  <c r="I642" i="4"/>
  <c r="I580" i="4"/>
  <c r="J580" i="4" s="1"/>
  <c r="K580" i="4" s="1"/>
  <c r="I537" i="4"/>
  <c r="I722" i="4"/>
  <c r="J722" i="4" s="1"/>
  <c r="K722" i="4" s="1"/>
  <c r="H645" i="4"/>
  <c r="H482" i="4"/>
  <c r="H425" i="4"/>
  <c r="I688" i="4"/>
  <c r="J688" i="4" s="1"/>
  <c r="K688" i="4" s="1"/>
  <c r="H619" i="4"/>
  <c r="H618" i="4"/>
  <c r="H528" i="4"/>
  <c r="I617" i="4"/>
  <c r="J617" i="4" s="1"/>
  <c r="K617" i="4" s="1"/>
  <c r="I589" i="4"/>
  <c r="I568" i="4"/>
  <c r="J568" i="4" s="1"/>
  <c r="K568" i="4" s="1"/>
  <c r="I533" i="4"/>
  <c r="J533" i="4" s="1"/>
  <c r="K533" i="4" s="1"/>
  <c r="H439" i="4"/>
  <c r="J320" i="4"/>
  <c r="K320" i="4" s="1"/>
  <c r="H415" i="4"/>
  <c r="H351" i="4"/>
  <c r="H349" i="4"/>
  <c r="I458" i="4"/>
  <c r="J458" i="4" s="1"/>
  <c r="K458" i="4" s="1"/>
  <c r="I432" i="4"/>
  <c r="J432" i="4" s="1"/>
  <c r="K432" i="4" s="1"/>
  <c r="H390" i="4"/>
  <c r="I326" i="4"/>
  <c r="J326" i="4" s="1"/>
  <c r="K326" i="4" s="1"/>
  <c r="I463" i="4"/>
  <c r="J463" i="4" s="1"/>
  <c r="K463" i="4" s="1"/>
  <c r="H524" i="4"/>
  <c r="I468" i="4"/>
  <c r="I446" i="4"/>
  <c r="J446" i="4" s="1"/>
  <c r="K446" i="4" s="1"/>
  <c r="H426" i="4"/>
  <c r="H355" i="4"/>
  <c r="I296" i="4"/>
  <c r="J296" i="4" s="1"/>
  <c r="K296" i="4" s="1"/>
  <c r="I148" i="4"/>
  <c r="I304" i="4"/>
  <c r="I485" i="4"/>
  <c r="J485" i="4" s="1"/>
  <c r="K485" i="4" s="1"/>
  <c r="I362" i="4"/>
  <c r="I342" i="4"/>
  <c r="J342" i="4" s="1"/>
  <c r="K342" i="4" s="1"/>
  <c r="I286" i="4"/>
  <c r="J286" i="4" s="1"/>
  <c r="K286" i="4" s="1"/>
  <c r="I445" i="4"/>
  <c r="J445" i="4" s="1"/>
  <c r="K445" i="4" s="1"/>
  <c r="H469" i="4"/>
  <c r="H453" i="4"/>
  <c r="I398" i="4"/>
  <c r="I377" i="4"/>
  <c r="H288" i="4"/>
  <c r="H259" i="4"/>
  <c r="H227" i="4"/>
  <c r="H171" i="4"/>
  <c r="I428" i="4"/>
  <c r="I421" i="4"/>
  <c r="J421" i="4" s="1"/>
  <c r="K421" i="4" s="1"/>
  <c r="I376" i="4"/>
  <c r="J376" i="4" s="1"/>
  <c r="K376" i="4" s="1"/>
  <c r="H348" i="4"/>
  <c r="I303" i="4"/>
  <c r="J303" i="4" s="1"/>
  <c r="K303" i="4" s="1"/>
  <c r="I233" i="4"/>
  <c r="J233" i="4" s="1"/>
  <c r="K233" i="4" s="1"/>
  <c r="I201" i="4"/>
  <c r="J201" i="4" s="1"/>
  <c r="K201" i="4" s="1"/>
  <c r="I137" i="4"/>
  <c r="J137" i="4" s="1"/>
  <c r="K137" i="4" s="1"/>
  <c r="I602" i="4"/>
  <c r="J602" i="4" s="1"/>
  <c r="K602" i="4" s="1"/>
  <c r="I352" i="4"/>
  <c r="H316" i="4"/>
  <c r="H265" i="4"/>
  <c r="I477" i="4"/>
  <c r="J477" i="4" s="1"/>
  <c r="K477" i="4" s="1"/>
  <c r="H271" i="4"/>
  <c r="H438" i="4"/>
  <c r="I312" i="4"/>
  <c r="J312" i="4" s="1"/>
  <c r="K312" i="4" s="1"/>
  <c r="H410" i="4"/>
  <c r="I389" i="4"/>
  <c r="J389" i="4" s="1"/>
  <c r="K389" i="4" s="1"/>
  <c r="I224" i="4"/>
  <c r="I184" i="4"/>
  <c r="I156" i="4"/>
  <c r="I221" i="4"/>
  <c r="J221" i="4" s="1"/>
  <c r="K221" i="4" s="1"/>
  <c r="I157" i="4"/>
  <c r="J157" i="4" s="1"/>
  <c r="K157" i="4" s="1"/>
  <c r="I146" i="4"/>
  <c r="J146" i="4" s="1"/>
  <c r="K146" i="4" s="1"/>
  <c r="I131" i="4"/>
  <c r="J131" i="4" s="1"/>
  <c r="K131" i="4" s="1"/>
  <c r="H1233" i="4"/>
  <c r="H1324" i="4"/>
  <c r="J1205" i="4"/>
  <c r="K1205" i="4" s="1"/>
  <c r="H1241" i="4"/>
  <c r="H1078" i="4"/>
  <c r="H1318" i="4"/>
  <c r="I1303" i="4"/>
  <c r="J1303" i="4" s="1"/>
  <c r="K1303" i="4" s="1"/>
  <c r="H1254" i="4"/>
  <c r="J1135" i="4"/>
  <c r="K1135" i="4" s="1"/>
  <c r="H1214" i="4"/>
  <c r="J1095" i="4"/>
  <c r="K1095" i="4" s="1"/>
  <c r="I1183" i="4"/>
  <c r="J1183" i="4" s="1"/>
  <c r="K1183" i="4" s="1"/>
  <c r="I1082" i="4"/>
  <c r="H1075" i="4"/>
  <c r="H1063" i="4"/>
  <c r="I1098" i="4"/>
  <c r="J1098" i="4" s="1"/>
  <c r="K1098" i="4" s="1"/>
  <c r="H993" i="4"/>
  <c r="H961" i="4"/>
  <c r="H929" i="4"/>
  <c r="J810" i="4"/>
  <c r="K810" i="4" s="1"/>
  <c r="H897" i="4"/>
  <c r="H865" i="4"/>
  <c r="H833" i="4"/>
  <c r="J714" i="4"/>
  <c r="K714" i="4" s="1"/>
  <c r="I1186" i="4"/>
  <c r="J1186" i="4" s="1"/>
  <c r="K1186" i="4" s="1"/>
  <c r="H1047" i="4"/>
  <c r="I962" i="4"/>
  <c r="J962" i="4" s="1"/>
  <c r="K962" i="4" s="1"/>
  <c r="I1122" i="4"/>
  <c r="J1122" i="4" s="1"/>
  <c r="K1122" i="4" s="1"/>
  <c r="H1089" i="4"/>
  <c r="I1028" i="4"/>
  <c r="J1028" i="4" s="1"/>
  <c r="K1028" i="4" s="1"/>
  <c r="I1190" i="4"/>
  <c r="J1190" i="4" s="1"/>
  <c r="K1190" i="4" s="1"/>
  <c r="I1063" i="4"/>
  <c r="J1063" i="4" s="1"/>
  <c r="K1063" i="4" s="1"/>
  <c r="I1015" i="4"/>
  <c r="J1015" i="4" s="1"/>
  <c r="K1015" i="4" s="1"/>
  <c r="I983" i="4"/>
  <c r="J983" i="4" s="1"/>
  <c r="K983" i="4" s="1"/>
  <c r="I1117" i="4"/>
  <c r="J1117" i="4" s="1"/>
  <c r="K1117" i="4" s="1"/>
  <c r="I1062" i="4"/>
  <c r="J1062" i="4" s="1"/>
  <c r="K1062" i="4" s="1"/>
  <c r="H813" i="4"/>
  <c r="H1027" i="4"/>
  <c r="I968" i="4"/>
  <c r="J968" i="4" s="1"/>
  <c r="K968" i="4" s="1"/>
  <c r="I952" i="4"/>
  <c r="J952" i="4" s="1"/>
  <c r="K952" i="4" s="1"/>
  <c r="H1050" i="4"/>
  <c r="H944" i="4"/>
  <c r="I881" i="4"/>
  <c r="J881" i="4" s="1"/>
  <c r="K881" i="4" s="1"/>
  <c r="H864" i="4"/>
  <c r="I832" i="4"/>
  <c r="J832" i="4" s="1"/>
  <c r="K832" i="4" s="1"/>
  <c r="H1002" i="4"/>
  <c r="H970" i="4"/>
  <c r="I932" i="4"/>
  <c r="J932" i="4" s="1"/>
  <c r="K932" i="4" s="1"/>
  <c r="I882" i="4"/>
  <c r="J882" i="4" s="1"/>
  <c r="K882" i="4" s="1"/>
  <c r="H851" i="4"/>
  <c r="H769" i="4"/>
  <c r="I915" i="4"/>
  <c r="J915" i="4" s="1"/>
  <c r="K915" i="4" s="1"/>
  <c r="H880" i="4"/>
  <c r="I703" i="4"/>
  <c r="J703" i="4" s="1"/>
  <c r="K703" i="4" s="1"/>
  <c r="H994" i="4"/>
  <c r="H910" i="4"/>
  <c r="I854" i="4"/>
  <c r="J854" i="4" s="1"/>
  <c r="K854" i="4" s="1"/>
  <c r="H766" i="4"/>
  <c r="H702" i="4"/>
  <c r="H874" i="4"/>
  <c r="J755" i="4"/>
  <c r="K755" i="4" s="1"/>
  <c r="H773" i="4"/>
  <c r="H756" i="4"/>
  <c r="H724" i="4"/>
  <c r="H770" i="4"/>
  <c r="I749" i="4"/>
  <c r="J749" i="4" s="1"/>
  <c r="K749" i="4" s="1"/>
  <c r="I733" i="4"/>
  <c r="J733" i="4" s="1"/>
  <c r="K733" i="4" s="1"/>
  <c r="H902" i="4"/>
  <c r="H743" i="4"/>
  <c r="J624" i="4"/>
  <c r="K624" i="4" s="1"/>
  <c r="H562" i="4"/>
  <c r="H886" i="4"/>
  <c r="J767" i="4"/>
  <c r="K767" i="4" s="1"/>
  <c r="H838" i="4"/>
  <c r="I716" i="4"/>
  <c r="J716" i="4" s="1"/>
  <c r="K716" i="4" s="1"/>
  <c r="H550" i="4"/>
  <c r="J367" i="4"/>
  <c r="K367" i="4" s="1"/>
  <c r="H486" i="4"/>
  <c r="I786" i="4"/>
  <c r="J786" i="4" s="1"/>
  <c r="K786" i="4" s="1"/>
  <c r="I756" i="4"/>
  <c r="J756" i="4" s="1"/>
  <c r="K756" i="4" s="1"/>
  <c r="I785" i="4"/>
  <c r="J785" i="4" s="1"/>
  <c r="K785" i="4" s="1"/>
  <c r="I659" i="4"/>
  <c r="J659" i="4" s="1"/>
  <c r="K659" i="4" s="1"/>
  <c r="H755" i="4"/>
  <c r="H693" i="4"/>
  <c r="I587" i="4"/>
  <c r="J587" i="4" s="1"/>
  <c r="K587" i="4" s="1"/>
  <c r="I538" i="4"/>
  <c r="J538" i="4" s="1"/>
  <c r="K538" i="4" s="1"/>
  <c r="I650" i="4"/>
  <c r="J650" i="4" s="1"/>
  <c r="K650" i="4" s="1"/>
  <c r="H568" i="4"/>
  <c r="J449" i="4"/>
  <c r="K449" i="4" s="1"/>
  <c r="H488" i="4"/>
  <c r="I605" i="4"/>
  <c r="J605" i="4" s="1"/>
  <c r="K605" i="4" s="1"/>
  <c r="H581" i="4"/>
  <c r="I545" i="4"/>
  <c r="J545" i="4" s="1"/>
  <c r="K545" i="4" s="1"/>
  <c r="I528" i="4"/>
  <c r="J528" i="4" s="1"/>
  <c r="K528" i="4" s="1"/>
  <c r="I674" i="4"/>
  <c r="J674" i="4" s="1"/>
  <c r="K674" i="4" s="1"/>
  <c r="I637" i="4"/>
  <c r="J637" i="4" s="1"/>
  <c r="K637" i="4" s="1"/>
  <c r="I514" i="4"/>
  <c r="J514" i="4" s="1"/>
  <c r="K514" i="4" s="1"/>
  <c r="I673" i="4"/>
  <c r="J673" i="4" s="1"/>
  <c r="K673" i="4" s="1"/>
  <c r="I644" i="4"/>
  <c r="J644" i="4" s="1"/>
  <c r="K644" i="4" s="1"/>
  <c r="I593" i="4"/>
  <c r="J593" i="4" s="1"/>
  <c r="K593" i="4" s="1"/>
  <c r="H481" i="4"/>
  <c r="J362" i="4"/>
  <c r="K362" i="4" s="1"/>
  <c r="H417" i="4"/>
  <c r="J298" i="4"/>
  <c r="K298" i="4" s="1"/>
  <c r="I585" i="4"/>
  <c r="J585" i="4" s="1"/>
  <c r="K585" i="4" s="1"/>
  <c r="I562" i="4"/>
  <c r="J562" i="4" s="1"/>
  <c r="K562" i="4" s="1"/>
  <c r="I665" i="4"/>
  <c r="J665" i="4" s="1"/>
  <c r="K665" i="4" s="1"/>
  <c r="H584" i="4"/>
  <c r="H561" i="4"/>
  <c r="H479" i="4"/>
  <c r="H391" i="4"/>
  <c r="H327" i="4"/>
  <c r="I424" i="4"/>
  <c r="J424" i="4" s="1"/>
  <c r="K424" i="4" s="1"/>
  <c r="I566" i="4"/>
  <c r="J566" i="4" s="1"/>
  <c r="K566" i="4" s="1"/>
  <c r="I465" i="4"/>
  <c r="J465" i="4" s="1"/>
  <c r="K465" i="4" s="1"/>
  <c r="I375" i="4"/>
  <c r="J375" i="4" s="1"/>
  <c r="K375" i="4" s="1"/>
  <c r="I294" i="4"/>
  <c r="J294" i="4" s="1"/>
  <c r="K294" i="4" s="1"/>
  <c r="I140" i="4"/>
  <c r="J140" i="4" s="1"/>
  <c r="K140" i="4" s="1"/>
  <c r="I480" i="4"/>
  <c r="J480" i="4" s="1"/>
  <c r="K480" i="4" s="1"/>
  <c r="I393" i="4"/>
  <c r="J393" i="4" s="1"/>
  <c r="K393" i="4" s="1"/>
  <c r="H361" i="4"/>
  <c r="I341" i="4"/>
  <c r="J341" i="4" s="1"/>
  <c r="K341" i="4" s="1"/>
  <c r="H487" i="4"/>
  <c r="I396" i="4"/>
  <c r="J396" i="4" s="1"/>
  <c r="K396" i="4" s="1"/>
  <c r="I374" i="4"/>
  <c r="J374" i="4" s="1"/>
  <c r="K374" i="4" s="1"/>
  <c r="J234" i="4"/>
  <c r="K234" i="4" s="1"/>
  <c r="H353" i="4"/>
  <c r="H162" i="4"/>
  <c r="H163" i="4"/>
  <c r="I486" i="4"/>
  <c r="H411" i="4"/>
  <c r="I370" i="4"/>
  <c r="J370" i="4" s="1"/>
  <c r="K370" i="4" s="1"/>
  <c r="H226" i="4"/>
  <c r="I193" i="4"/>
  <c r="J193" i="4" s="1"/>
  <c r="K193" i="4" s="1"/>
  <c r="I129" i="4"/>
  <c r="J129" i="4" s="1"/>
  <c r="K129" i="4" s="1"/>
  <c r="H446" i="4"/>
  <c r="I431" i="4"/>
  <c r="J431" i="4" s="1"/>
  <c r="K431" i="4" s="1"/>
  <c r="I410" i="4"/>
  <c r="J410" i="4" s="1"/>
  <c r="K410" i="4" s="1"/>
  <c r="H350" i="4"/>
  <c r="I310" i="4"/>
  <c r="J310" i="4" s="1"/>
  <c r="K310" i="4" s="1"/>
  <c r="H257" i="4"/>
  <c r="I550" i="4"/>
  <c r="J550" i="4" s="1"/>
  <c r="K550" i="4" s="1"/>
  <c r="I437" i="4"/>
  <c r="J437" i="4" s="1"/>
  <c r="K437" i="4" s="1"/>
  <c r="H370" i="4"/>
  <c r="J251" i="4"/>
  <c r="K251" i="4" s="1"/>
  <c r="I291" i="4"/>
  <c r="J291" i="4" s="1"/>
  <c r="K291" i="4" s="1"/>
  <c r="H240" i="4"/>
  <c r="H208" i="4"/>
  <c r="H176" i="4"/>
  <c r="H144" i="4"/>
  <c r="I381" i="4"/>
  <c r="J381" i="4" s="1"/>
  <c r="K381" i="4" s="1"/>
  <c r="I199" i="4"/>
  <c r="J199" i="4" s="1"/>
  <c r="K199" i="4" s="1"/>
  <c r="I220" i="4"/>
  <c r="J220" i="4" s="1"/>
  <c r="K220" i="4" s="1"/>
  <c r="I178" i="4"/>
  <c r="J178" i="4" s="1"/>
  <c r="K178" i="4" s="1"/>
  <c r="I152" i="4"/>
  <c r="J152" i="4" s="1"/>
  <c r="K152" i="4" s="1"/>
  <c r="I214" i="4"/>
  <c r="J214" i="4" s="1"/>
  <c r="K214" i="4" s="1"/>
  <c r="I150" i="4"/>
  <c r="J150" i="4" s="1"/>
  <c r="K150" i="4" s="1"/>
  <c r="H173" i="4"/>
  <c r="I138" i="4"/>
  <c r="J138" i="4" s="1"/>
  <c r="K138" i="4" s="1"/>
  <c r="I287" i="4"/>
  <c r="J287" i="4" s="1"/>
  <c r="K287" i="4" s="1"/>
  <c r="H223" i="4"/>
  <c r="I800" i="4"/>
  <c r="J800" i="4" s="1"/>
  <c r="K800" i="4" s="1"/>
  <c r="I874" i="4"/>
  <c r="J874" i="4" s="1"/>
  <c r="K874" i="4" s="1"/>
  <c r="H765" i="4"/>
  <c r="J646" i="4"/>
  <c r="K646" i="4" s="1"/>
  <c r="H780" i="4"/>
  <c r="I796" i="4"/>
  <c r="J796" i="4" s="1"/>
  <c r="K796" i="4" s="1"/>
  <c r="I902" i="4"/>
  <c r="J902" i="4" s="1"/>
  <c r="K902" i="4" s="1"/>
  <c r="H778" i="4"/>
  <c r="H554" i="4"/>
  <c r="I886" i="4"/>
  <c r="H688" i="4"/>
  <c r="H656" i="4"/>
  <c r="J537" i="4"/>
  <c r="K537" i="4" s="1"/>
  <c r="I838" i="4"/>
  <c r="J838" i="4" s="1"/>
  <c r="K838" i="4" s="1"/>
  <c r="H678" i="4"/>
  <c r="H542" i="4"/>
  <c r="I780" i="4"/>
  <c r="J780" i="4" s="1"/>
  <c r="K780" i="4" s="1"/>
  <c r="I732" i="4"/>
  <c r="J732" i="4" s="1"/>
  <c r="K732" i="4" s="1"/>
  <c r="H684" i="4"/>
  <c r="H652" i="4"/>
  <c r="I730" i="4"/>
  <c r="H635" i="4"/>
  <c r="J516" i="4"/>
  <c r="K516" i="4" s="1"/>
  <c r="H634" i="4"/>
  <c r="H576" i="4"/>
  <c r="H574" i="4"/>
  <c r="J414" i="4"/>
  <c r="K414" i="4" s="1"/>
  <c r="H533" i="4"/>
  <c r="H791" i="4"/>
  <c r="I451" i="4"/>
  <c r="J451" i="4" s="1"/>
  <c r="K451" i="4" s="1"/>
  <c r="I419" i="4"/>
  <c r="J419" i="4" s="1"/>
  <c r="K419" i="4" s="1"/>
  <c r="I387" i="4"/>
  <c r="J387" i="4" s="1"/>
  <c r="K387" i="4" s="1"/>
  <c r="H659" i="4"/>
  <c r="H595" i="4"/>
  <c r="H535" i="4"/>
  <c r="I641" i="4"/>
  <c r="J641" i="4" s="1"/>
  <c r="K641" i="4" s="1"/>
  <c r="H536" i="4"/>
  <c r="H523" i="4"/>
  <c r="H473" i="4"/>
  <c r="J354" i="4"/>
  <c r="K354" i="4" s="1"/>
  <c r="H409" i="4"/>
  <c r="J290" i="4"/>
  <c r="K290" i="4" s="1"/>
  <c r="H687" i="4"/>
  <c r="H557" i="4"/>
  <c r="I521" i="4"/>
  <c r="I633" i="4"/>
  <c r="J633" i="4" s="1"/>
  <c r="K633" i="4" s="1"/>
  <c r="H455" i="4"/>
  <c r="J336" i="4"/>
  <c r="K336" i="4" s="1"/>
  <c r="H367" i="4"/>
  <c r="J248" i="4"/>
  <c r="K248" i="4" s="1"/>
  <c r="I450" i="4"/>
  <c r="J450" i="4" s="1"/>
  <c r="K450" i="4" s="1"/>
  <c r="H363" i="4"/>
  <c r="H298" i="4"/>
  <c r="I350" i="4"/>
  <c r="J350" i="4" s="1"/>
  <c r="K350" i="4" s="1"/>
  <c r="I442" i="4"/>
  <c r="J442" i="4" s="1"/>
  <c r="K442" i="4" s="1"/>
  <c r="H339" i="4"/>
  <c r="J194" i="4"/>
  <c r="K194" i="4" s="1"/>
  <c r="H313" i="4"/>
  <c r="H679" i="4"/>
  <c r="H434" i="4"/>
  <c r="J315" i="4"/>
  <c r="K315" i="4" s="1"/>
  <c r="I390" i="4"/>
  <c r="J390" i="4" s="1"/>
  <c r="K390" i="4" s="1"/>
  <c r="I361" i="4"/>
  <c r="J361" i="4" s="1"/>
  <c r="K361" i="4" s="1"/>
  <c r="I356" i="4"/>
  <c r="J356" i="4" s="1"/>
  <c r="K356" i="4" s="1"/>
  <c r="H301" i="4"/>
  <c r="H468" i="4"/>
  <c r="H452" i="4"/>
  <c r="I415" i="4"/>
  <c r="I394" i="4"/>
  <c r="J394" i="4" s="1"/>
  <c r="K394" i="4" s="1"/>
  <c r="I372" i="4"/>
  <c r="J372" i="4" s="1"/>
  <c r="K372" i="4" s="1"/>
  <c r="I353" i="4"/>
  <c r="J353" i="4" s="1"/>
  <c r="K353" i="4" s="1"/>
  <c r="H334" i="4"/>
  <c r="H275" i="4"/>
  <c r="J156" i="4"/>
  <c r="K156" i="4" s="1"/>
  <c r="H251" i="4"/>
  <c r="H219" i="4"/>
  <c r="H155" i="4"/>
  <c r="H474" i="4"/>
  <c r="H450" i="4"/>
  <c r="J331" i="4"/>
  <c r="K331" i="4" s="1"/>
  <c r="I409" i="4"/>
  <c r="J409" i="4" s="1"/>
  <c r="K409" i="4" s="1"/>
  <c r="I369" i="4"/>
  <c r="J369" i="4" s="1"/>
  <c r="K369" i="4" s="1"/>
  <c r="I225" i="4"/>
  <c r="J225" i="4" s="1"/>
  <c r="K225" i="4" s="1"/>
  <c r="I185" i="4"/>
  <c r="I531" i="4"/>
  <c r="J531" i="4" s="1"/>
  <c r="K531" i="4" s="1"/>
  <c r="H346" i="4"/>
  <c r="J227" i="4"/>
  <c r="K227" i="4" s="1"/>
  <c r="H588" i="4"/>
  <c r="I408" i="4"/>
  <c r="J408" i="4" s="1"/>
  <c r="K408" i="4" s="1"/>
  <c r="H386" i="4"/>
  <c r="I368" i="4"/>
  <c r="J368" i="4" s="1"/>
  <c r="K368" i="4" s="1"/>
  <c r="H340" i="4"/>
  <c r="H249" i="4"/>
  <c r="H454" i="4"/>
  <c r="H616" i="4"/>
  <c r="J497" i="4"/>
  <c r="K497" i="4" s="1"/>
  <c r="I540" i="4"/>
  <c r="J540" i="4" s="1"/>
  <c r="K540" i="4" s="1"/>
  <c r="H326" i="4"/>
  <c r="H272" i="4"/>
  <c r="I349" i="4"/>
  <c r="J349" i="4" s="1"/>
  <c r="K349" i="4" s="1"/>
  <c r="H233" i="4"/>
  <c r="H230" i="4"/>
  <c r="H237" i="4"/>
  <c r="I216" i="4"/>
  <c r="J216" i="4" s="1"/>
  <c r="K216" i="4" s="1"/>
  <c r="I180" i="4"/>
  <c r="J180" i="4" s="1"/>
  <c r="K180" i="4" s="1"/>
  <c r="I213" i="4"/>
  <c r="J213" i="4" s="1"/>
  <c r="K213" i="4" s="1"/>
  <c r="I181" i="4"/>
  <c r="J181" i="4" s="1"/>
  <c r="K181" i="4" s="1"/>
  <c r="I149" i="4"/>
  <c r="J149" i="4" s="1"/>
  <c r="K149" i="4" s="1"/>
  <c r="I565" i="4"/>
  <c r="J565" i="4" s="1"/>
  <c r="K565" i="4" s="1"/>
  <c r="H282" i="4"/>
  <c r="I210" i="4"/>
  <c r="I147" i="4"/>
  <c r="J147" i="4" s="1"/>
  <c r="K147" i="4" s="1"/>
  <c r="I295" i="4"/>
  <c r="J295" i="4" s="1"/>
  <c r="K295" i="4" s="1"/>
  <c r="I1238" i="4"/>
  <c r="J1238" i="4" s="1"/>
  <c r="K1238" i="4" s="1"/>
  <c r="H1102" i="4"/>
  <c r="H1302" i="4"/>
  <c r="I1287" i="4"/>
  <c r="J1287" i="4" s="1"/>
  <c r="K1287" i="4" s="1"/>
  <c r="I1224" i="4"/>
  <c r="J1224" i="4" s="1"/>
  <c r="K1224" i="4" s="1"/>
  <c r="H1209" i="4"/>
  <c r="H1323" i="4"/>
  <c r="H1210" i="4"/>
  <c r="H1168" i="4"/>
  <c r="J1049" i="4"/>
  <c r="K1049" i="4" s="1"/>
  <c r="H1206" i="4"/>
  <c r="H1070" i="4"/>
  <c r="H1091" i="4"/>
  <c r="H1069" i="4"/>
  <c r="H1057" i="4"/>
  <c r="H1017" i="4"/>
  <c r="J898" i="4"/>
  <c r="K898" i="4" s="1"/>
  <c r="H985" i="4"/>
  <c r="H953" i="4"/>
  <c r="H921" i="4"/>
  <c r="J802" i="4"/>
  <c r="K802" i="4" s="1"/>
  <c r="H889" i="4"/>
  <c r="H857" i="4"/>
  <c r="J738" i="4"/>
  <c r="K738" i="4" s="1"/>
  <c r="H825" i="4"/>
  <c r="J706" i="4"/>
  <c r="K706" i="4" s="1"/>
  <c r="I1230" i="4"/>
  <c r="J1230" i="4" s="1"/>
  <c r="K1230" i="4" s="1"/>
  <c r="I1120" i="4"/>
  <c r="J1120" i="4" s="1"/>
  <c r="K1120" i="4" s="1"/>
  <c r="I1074" i="4"/>
  <c r="J1074" i="4" s="1"/>
  <c r="K1074" i="4" s="1"/>
  <c r="I1044" i="4"/>
  <c r="J1044" i="4" s="1"/>
  <c r="K1044" i="4" s="1"/>
  <c r="I1161" i="4"/>
  <c r="J1161" i="4" s="1"/>
  <c r="K1161" i="4" s="1"/>
  <c r="H1056" i="4"/>
  <c r="I1007" i="4"/>
  <c r="J1007" i="4" s="1"/>
  <c r="K1007" i="4" s="1"/>
  <c r="I975" i="4"/>
  <c r="H797" i="4"/>
  <c r="I1162" i="4"/>
  <c r="J1162" i="4" s="1"/>
  <c r="K1162" i="4" s="1"/>
  <c r="I1133" i="4"/>
  <c r="J1133" i="4" s="1"/>
  <c r="K1133" i="4" s="1"/>
  <c r="I1081" i="4"/>
  <c r="J1081" i="4" s="1"/>
  <c r="K1081" i="4" s="1"/>
  <c r="I1059" i="4"/>
  <c r="J1059" i="4" s="1"/>
  <c r="K1059" i="4" s="1"/>
  <c r="H1043" i="4"/>
  <c r="I1022" i="4"/>
  <c r="J1022" i="4" s="1"/>
  <c r="K1022" i="4" s="1"/>
  <c r="I964" i="4"/>
  <c r="J964" i="4" s="1"/>
  <c r="K964" i="4" s="1"/>
  <c r="I948" i="4"/>
  <c r="J948" i="4" s="1"/>
  <c r="K948" i="4" s="1"/>
  <c r="I1035" i="4"/>
  <c r="J1035" i="4" s="1"/>
  <c r="K1035" i="4" s="1"/>
  <c r="I992" i="4"/>
  <c r="J992" i="4" s="1"/>
  <c r="K992" i="4" s="1"/>
  <c r="I936" i="4"/>
  <c r="I913" i="4"/>
  <c r="J913" i="4" s="1"/>
  <c r="K913" i="4" s="1"/>
  <c r="H831" i="4"/>
  <c r="H1026" i="4"/>
  <c r="H996" i="4"/>
  <c r="H950" i="4"/>
  <c r="H931" i="4"/>
  <c r="H862" i="4"/>
  <c r="J743" i="4"/>
  <c r="K743" i="4" s="1"/>
  <c r="I834" i="4"/>
  <c r="J834" i="4" s="1"/>
  <c r="K834" i="4" s="1"/>
  <c r="H793" i="4"/>
  <c r="H761" i="4"/>
  <c r="J642" i="4"/>
  <c r="K642" i="4" s="1"/>
  <c r="H992" i="4"/>
  <c r="I876" i="4"/>
  <c r="J876" i="4" s="1"/>
  <c r="K876" i="4" s="1"/>
  <c r="H823" i="4"/>
  <c r="I727" i="4"/>
  <c r="I1033" i="4"/>
  <c r="J1033" i="4" s="1"/>
  <c r="K1033" i="4" s="1"/>
  <c r="H932" i="4"/>
  <c r="H894" i="4"/>
  <c r="J775" i="4"/>
  <c r="K775" i="4" s="1"/>
  <c r="I1013" i="4"/>
  <c r="J1013" i="4" s="1"/>
  <c r="K1013" i="4" s="1"/>
  <c r="I981" i="4"/>
  <c r="J981" i="4" s="1"/>
  <c r="K981" i="4" s="1"/>
  <c r="H928" i="4"/>
  <c r="H811" i="4"/>
  <c r="J692" i="4"/>
  <c r="K692" i="4" s="1"/>
  <c r="H717" i="4"/>
  <c r="I1000" i="4"/>
  <c r="J1000" i="4" s="1"/>
  <c r="K1000" i="4" s="1"/>
  <c r="I944" i="4"/>
  <c r="J944" i="4" s="1"/>
  <c r="K944" i="4" s="1"/>
  <c r="I917" i="4"/>
  <c r="J917" i="4" s="1"/>
  <c r="K917" i="4" s="1"/>
  <c r="I900" i="4"/>
  <c r="H835" i="4"/>
  <c r="I779" i="4"/>
  <c r="H748" i="4"/>
  <c r="H716" i="4"/>
  <c r="J597" i="4"/>
  <c r="K597" i="4" s="1"/>
  <c r="I795" i="4"/>
  <c r="I717" i="4"/>
  <c r="J717" i="4" s="1"/>
  <c r="K717" i="4" s="1"/>
  <c r="H767" i="4"/>
  <c r="H735" i="4"/>
  <c r="I712" i="4"/>
  <c r="J712" i="4" s="1"/>
  <c r="K712" i="4" s="1"/>
  <c r="H546" i="4"/>
  <c r="J427" i="4"/>
  <c r="K427" i="4" s="1"/>
  <c r="H757" i="4"/>
  <c r="H641" i="4"/>
  <c r="H870" i="4"/>
  <c r="H711" i="4"/>
  <c r="I713" i="4"/>
  <c r="J713" i="4" s="1"/>
  <c r="K713" i="4" s="1"/>
  <c r="J415" i="4"/>
  <c r="K415" i="4" s="1"/>
  <c r="H534" i="4"/>
  <c r="I777" i="4"/>
  <c r="J777" i="4" s="1"/>
  <c r="K777" i="4" s="1"/>
  <c r="I731" i="4"/>
  <c r="I1001" i="4"/>
  <c r="J1001" i="4" s="1"/>
  <c r="K1001" i="4" s="1"/>
  <c r="H960" i="4"/>
  <c r="I728" i="4"/>
  <c r="J728" i="4" s="1"/>
  <c r="K728" i="4" s="1"/>
  <c r="I689" i="4"/>
  <c r="J689" i="4" s="1"/>
  <c r="K689" i="4" s="1"/>
  <c r="I609" i="4"/>
  <c r="J609" i="4" s="1"/>
  <c r="K609" i="4" s="1"/>
  <c r="I532" i="4"/>
  <c r="I501" i="4"/>
  <c r="J501" i="4" s="1"/>
  <c r="K501" i="4" s="1"/>
  <c r="I679" i="4"/>
  <c r="J679" i="4" s="1"/>
  <c r="K679" i="4" s="1"/>
  <c r="I640" i="4"/>
  <c r="H560" i="4"/>
  <c r="H547" i="4"/>
  <c r="J428" i="4"/>
  <c r="K428" i="4" s="1"/>
  <c r="I639" i="4"/>
  <c r="J639" i="4" s="1"/>
  <c r="K639" i="4" s="1"/>
  <c r="I601" i="4"/>
  <c r="J601" i="4" s="1"/>
  <c r="K601" i="4" s="1"/>
  <c r="H572" i="4"/>
  <c r="H543" i="4"/>
  <c r="J398" i="4"/>
  <c r="K398" i="4" s="1"/>
  <c r="H517" i="4"/>
  <c r="H747" i="4"/>
  <c r="I669" i="4"/>
  <c r="J669" i="4" s="1"/>
  <c r="K669" i="4" s="1"/>
  <c r="I557" i="4"/>
  <c r="J557" i="4" s="1"/>
  <c r="K557" i="4" s="1"/>
  <c r="H683" i="4"/>
  <c r="I591" i="4"/>
  <c r="J591" i="4" s="1"/>
  <c r="K591" i="4" s="1"/>
  <c r="I572" i="4"/>
  <c r="J572" i="4" s="1"/>
  <c r="K572" i="4" s="1"/>
  <c r="I519" i="4"/>
  <c r="J519" i="4" s="1"/>
  <c r="K519" i="4" s="1"/>
  <c r="H465" i="4"/>
  <c r="H401" i="4"/>
  <c r="I686" i="4"/>
  <c r="J686" i="4" s="1"/>
  <c r="K686" i="4" s="1"/>
  <c r="I634" i="4"/>
  <c r="J634" i="4" s="1"/>
  <c r="K634" i="4" s="1"/>
  <c r="I583" i="4"/>
  <c r="J583" i="4" s="1"/>
  <c r="K583" i="4" s="1"/>
  <c r="I556" i="4"/>
  <c r="J556" i="4" s="1"/>
  <c r="K556" i="4" s="1"/>
  <c r="H507" i="4"/>
  <c r="H675" i="4"/>
  <c r="I554" i="4"/>
  <c r="J554" i="4" s="1"/>
  <c r="K554" i="4" s="1"/>
  <c r="H520" i="4"/>
  <c r="J401" i="4"/>
  <c r="K401" i="4" s="1"/>
  <c r="H431" i="4"/>
  <c r="H407" i="4"/>
  <c r="J288" i="4"/>
  <c r="K288" i="4" s="1"/>
  <c r="J224" i="4"/>
  <c r="K224" i="4" s="1"/>
  <c r="H343" i="4"/>
  <c r="H475" i="4"/>
  <c r="I355" i="4"/>
  <c r="J355" i="4" s="1"/>
  <c r="K355" i="4" s="1"/>
  <c r="H323" i="4"/>
  <c r="H563" i="4"/>
  <c r="J444" i="4"/>
  <c r="K444" i="4" s="1"/>
  <c r="I481" i="4"/>
  <c r="J481" i="4" s="1"/>
  <c r="K481" i="4" s="1"/>
  <c r="I460" i="4"/>
  <c r="J460" i="4" s="1"/>
  <c r="K460" i="4" s="1"/>
  <c r="I399" i="4"/>
  <c r="I373" i="4"/>
  <c r="J373" i="4" s="1"/>
  <c r="K373" i="4" s="1"/>
  <c r="I313" i="4"/>
  <c r="J313" i="4" s="1"/>
  <c r="K313" i="4" s="1"/>
  <c r="H285" i="4"/>
  <c r="I464" i="4"/>
  <c r="J464" i="4" s="1"/>
  <c r="K464" i="4" s="1"/>
  <c r="I388" i="4"/>
  <c r="J388" i="4" s="1"/>
  <c r="K388" i="4" s="1"/>
  <c r="H360" i="4"/>
  <c r="H311" i="4"/>
  <c r="H300" i="4"/>
  <c r="H244" i="4"/>
  <c r="H338" i="4"/>
  <c r="H512" i="4"/>
  <c r="H414" i="4"/>
  <c r="I392" i="4"/>
  <c r="J392" i="4" s="1"/>
  <c r="K392" i="4" s="1"/>
  <c r="H211" i="4"/>
  <c r="H147" i="4"/>
  <c r="I685" i="4"/>
  <c r="J685" i="4" s="1"/>
  <c r="K685" i="4" s="1"/>
  <c r="I384" i="4"/>
  <c r="J384" i="4" s="1"/>
  <c r="K384" i="4" s="1"/>
  <c r="H362" i="4"/>
  <c r="J206" i="4"/>
  <c r="K206" i="4" s="1"/>
  <c r="H325" i="4"/>
  <c r="H295" i="4"/>
  <c r="H250" i="4"/>
  <c r="H218" i="4"/>
  <c r="I177" i="4"/>
  <c r="J177" i="4" s="1"/>
  <c r="K177" i="4" s="1"/>
  <c r="H430" i="4"/>
  <c r="I366" i="4"/>
  <c r="J366" i="4" s="1"/>
  <c r="K366" i="4" s="1"/>
  <c r="I338" i="4"/>
  <c r="J338" i="4" s="1"/>
  <c r="K338" i="4" s="1"/>
  <c r="I308" i="4"/>
  <c r="J308" i="4" s="1"/>
  <c r="K308" i="4" s="1"/>
  <c r="I447" i="4"/>
  <c r="J447" i="4" s="1"/>
  <c r="K447" i="4" s="1"/>
  <c r="I425" i="4"/>
  <c r="J425" i="4" s="1"/>
  <c r="K425" i="4" s="1"/>
  <c r="H404" i="4"/>
  <c r="H232" i="4"/>
  <c r="H200" i="4"/>
  <c r="H168" i="4"/>
  <c r="H136" i="4"/>
  <c r="H225" i="4"/>
  <c r="H161" i="4"/>
  <c r="H221" i="4"/>
  <c r="I223" i="4"/>
  <c r="J223" i="4" s="1"/>
  <c r="K223" i="4" s="1"/>
  <c r="I191" i="4"/>
  <c r="J191" i="4" s="1"/>
  <c r="K191" i="4" s="1"/>
  <c r="H140" i="4"/>
  <c r="I212" i="4"/>
  <c r="J212" i="4" s="1"/>
  <c r="K212" i="4" s="1"/>
  <c r="I176" i="4"/>
  <c r="J176" i="4" s="1"/>
  <c r="K176" i="4" s="1"/>
  <c r="I136" i="4"/>
  <c r="J136" i="4" s="1"/>
  <c r="K136" i="4" s="1"/>
  <c r="I174" i="4"/>
  <c r="I202" i="4"/>
  <c r="J202" i="4" s="1"/>
  <c r="K202" i="4" s="1"/>
  <c r="H207" i="4"/>
  <c r="H170" i="4"/>
  <c r="H146" i="4"/>
  <c r="J979" i="4"/>
  <c r="K979" i="4" s="1"/>
  <c r="H1098" i="4"/>
  <c r="I1311" i="4"/>
  <c r="J1311" i="4" s="1"/>
  <c r="K1311" i="4" s="1"/>
  <c r="H1262" i="4"/>
  <c r="J1143" i="4"/>
  <c r="K1143" i="4" s="1"/>
  <c r="I1247" i="4"/>
  <c r="J1247" i="4" s="1"/>
  <c r="K1247" i="4" s="1"/>
  <c r="I1223" i="4"/>
  <c r="J1223" i="4" s="1"/>
  <c r="K1223" i="4" s="1"/>
  <c r="H1342" i="4"/>
  <c r="H1230" i="4"/>
  <c r="J1111" i="4"/>
  <c r="K1111" i="4" s="1"/>
  <c r="I1144" i="4"/>
  <c r="J1144" i="4" s="1"/>
  <c r="K1144" i="4" s="1"/>
  <c r="I1128" i="4"/>
  <c r="J1128" i="4" s="1"/>
  <c r="K1128" i="4" s="1"/>
  <c r="I1108" i="4"/>
  <c r="J1108" i="4" s="1"/>
  <c r="K1108" i="4" s="1"/>
  <c r="I1092" i="4"/>
  <c r="J1092" i="4" s="1"/>
  <c r="K1092" i="4" s="1"/>
  <c r="I1076" i="4"/>
  <c r="J1076" i="4" s="1"/>
  <c r="K1076" i="4" s="1"/>
  <c r="I1070" i="4"/>
  <c r="J1070" i="4" s="1"/>
  <c r="K1070" i="4" s="1"/>
  <c r="I1134" i="4"/>
  <c r="J1134" i="4" s="1"/>
  <c r="K1134" i="4" s="1"/>
  <c r="I1103" i="4"/>
  <c r="J1103" i="4" s="1"/>
  <c r="K1103" i="4" s="1"/>
  <c r="I1083" i="4"/>
  <c r="J1083" i="4" s="1"/>
  <c r="K1083" i="4" s="1"/>
  <c r="H1013" i="4"/>
  <c r="H981" i="4"/>
  <c r="H949" i="4"/>
  <c r="H917" i="4"/>
  <c r="H885" i="4"/>
  <c r="J766" i="4"/>
  <c r="K766" i="4" s="1"/>
  <c r="H853" i="4"/>
  <c r="J734" i="4"/>
  <c r="K734" i="4" s="1"/>
  <c r="H821" i="4"/>
  <c r="I1149" i="4"/>
  <c r="J1149" i="4" s="1"/>
  <c r="K1149" i="4" s="1"/>
  <c r="H1059" i="4"/>
  <c r="H1039" i="4"/>
  <c r="I1073" i="4"/>
  <c r="J1073" i="4" s="1"/>
  <c r="K1073" i="4" s="1"/>
  <c r="I1020" i="4"/>
  <c r="J1020" i="4" s="1"/>
  <c r="K1020" i="4" s="1"/>
  <c r="I1179" i="4"/>
  <c r="J1179" i="4" s="1"/>
  <c r="K1179" i="4" s="1"/>
  <c r="I1157" i="4"/>
  <c r="J1157" i="4" s="1"/>
  <c r="K1157" i="4" s="1"/>
  <c r="I1091" i="4"/>
  <c r="J1091" i="4" s="1"/>
  <c r="K1091" i="4" s="1"/>
  <c r="H1053" i="4"/>
  <c r="I1003" i="4"/>
  <c r="J1003" i="4" s="1"/>
  <c r="K1003" i="4" s="1"/>
  <c r="I971" i="4"/>
  <c r="J971" i="4" s="1"/>
  <c r="K971" i="4" s="1"/>
  <c r="I1106" i="4"/>
  <c r="J1106" i="4" s="1"/>
  <c r="K1106" i="4" s="1"/>
  <c r="H1048" i="4"/>
  <c r="I1158" i="4"/>
  <c r="J1158" i="4" s="1"/>
  <c r="K1158" i="4" s="1"/>
  <c r="H1099" i="4"/>
  <c r="H1019" i="4"/>
  <c r="J900" i="4"/>
  <c r="K900" i="4" s="1"/>
  <c r="I860" i="4"/>
  <c r="J860" i="4" s="1"/>
  <c r="K860" i="4" s="1"/>
  <c r="I844" i="4"/>
  <c r="J844" i="4" s="1"/>
  <c r="K844" i="4" s="1"/>
  <c r="I824" i="4"/>
  <c r="J824" i="4" s="1"/>
  <c r="K824" i="4" s="1"/>
  <c r="I912" i="4"/>
  <c r="J912" i="4" s="1"/>
  <c r="K912" i="4" s="1"/>
  <c r="H855" i="4"/>
  <c r="I993" i="4"/>
  <c r="J993" i="4" s="1"/>
  <c r="K993" i="4" s="1"/>
  <c r="J795" i="4"/>
  <c r="K795" i="4" s="1"/>
  <c r="H914" i="4"/>
  <c r="I862" i="4"/>
  <c r="J862" i="4" s="1"/>
  <c r="K862" i="4" s="1"/>
  <c r="I792" i="4"/>
  <c r="J792" i="4" s="1"/>
  <c r="K792" i="4" s="1"/>
  <c r="I760" i="4"/>
  <c r="J760" i="4" s="1"/>
  <c r="K760" i="4" s="1"/>
  <c r="H1020" i="4"/>
  <c r="I989" i="4"/>
  <c r="J989" i="4" s="1"/>
  <c r="K989" i="4" s="1"/>
  <c r="I818" i="4"/>
  <c r="J818" i="4" s="1"/>
  <c r="K818" i="4" s="1"/>
  <c r="H752" i="4"/>
  <c r="I1017" i="4"/>
  <c r="J1017" i="4" s="1"/>
  <c r="K1017" i="4" s="1"/>
  <c r="I985" i="4"/>
  <c r="J985" i="4" s="1"/>
  <c r="K985" i="4" s="1"/>
  <c r="I894" i="4"/>
  <c r="J894" i="4" s="1"/>
  <c r="K894" i="4" s="1"/>
  <c r="I819" i="4"/>
  <c r="J819" i="4" s="1"/>
  <c r="K819" i="4" s="1"/>
  <c r="I1043" i="4"/>
  <c r="J1043" i="4" s="1"/>
  <c r="K1043" i="4" s="1"/>
  <c r="I1008" i="4"/>
  <c r="J1008" i="4" s="1"/>
  <c r="K1008" i="4" s="1"/>
  <c r="I976" i="4"/>
  <c r="J976" i="4" s="1"/>
  <c r="K976" i="4" s="1"/>
  <c r="I925" i="4"/>
  <c r="J925" i="4" s="1"/>
  <c r="K925" i="4" s="1"/>
  <c r="H1049" i="4"/>
  <c r="H1018" i="4"/>
  <c r="H951" i="4"/>
  <c r="I921" i="4"/>
  <c r="J921" i="4" s="1"/>
  <c r="K921" i="4" s="1"/>
  <c r="H867" i="4"/>
  <c r="H822" i="4"/>
  <c r="H709" i="4"/>
  <c r="I916" i="4"/>
  <c r="J916" i="4" s="1"/>
  <c r="K916" i="4" s="1"/>
  <c r="H883" i="4"/>
  <c r="H842" i="4"/>
  <c r="I823" i="4"/>
  <c r="J823" i="4" s="1"/>
  <c r="K823" i="4" s="1"/>
  <c r="I793" i="4"/>
  <c r="J793" i="4" s="1"/>
  <c r="K793" i="4" s="1"/>
  <c r="H746" i="4"/>
  <c r="H868" i="4"/>
  <c r="H538" i="4"/>
  <c r="I790" i="4"/>
  <c r="J790" i="4" s="1"/>
  <c r="K790" i="4" s="1"/>
  <c r="H633" i="4"/>
  <c r="I870" i="4"/>
  <c r="J870" i="4" s="1"/>
  <c r="K870" i="4" s="1"/>
  <c r="H680" i="4"/>
  <c r="J561" i="4"/>
  <c r="K561" i="4" s="1"/>
  <c r="H648" i="4"/>
  <c r="H753" i="4"/>
  <c r="I708" i="4"/>
  <c r="J708" i="4" s="1"/>
  <c r="K708" i="4" s="1"/>
  <c r="H526" i="4"/>
  <c r="I748" i="4"/>
  <c r="J748" i="4" s="1"/>
  <c r="K748" i="4" s="1"/>
  <c r="I729" i="4"/>
  <c r="J729" i="4" s="1"/>
  <c r="K729" i="4" s="1"/>
  <c r="I996" i="4"/>
  <c r="J996" i="4" s="1"/>
  <c r="K996" i="4" s="1"/>
  <c r="H948" i="4"/>
  <c r="I843" i="4"/>
  <c r="J843" i="4" s="1"/>
  <c r="K843" i="4" s="1"/>
  <c r="I720" i="4"/>
  <c r="J720" i="4" s="1"/>
  <c r="K720" i="4" s="1"/>
  <c r="H676" i="4"/>
  <c r="H644" i="4"/>
  <c r="I660" i="4"/>
  <c r="J660" i="4" s="1"/>
  <c r="K660" i="4" s="1"/>
  <c r="I523" i="4"/>
  <c r="J523" i="4" s="1"/>
  <c r="K523" i="4" s="1"/>
  <c r="I677" i="4"/>
  <c r="J677" i="4" s="1"/>
  <c r="K677" i="4" s="1"/>
  <c r="H608" i="4"/>
  <c r="I543" i="4"/>
  <c r="J543" i="4" s="1"/>
  <c r="K543" i="4" s="1"/>
  <c r="I515" i="4"/>
  <c r="J515" i="4" s="1"/>
  <c r="K515" i="4" s="1"/>
  <c r="I475" i="4"/>
  <c r="J475" i="4" s="1"/>
  <c r="K475" i="4" s="1"/>
  <c r="I443" i="4"/>
  <c r="J443" i="4" s="1"/>
  <c r="K443" i="4" s="1"/>
  <c r="I411" i="4"/>
  <c r="J411" i="4" s="1"/>
  <c r="K411" i="4" s="1"/>
  <c r="I379" i="4"/>
  <c r="J379" i="4" s="1"/>
  <c r="K379" i="4" s="1"/>
  <c r="H685" i="4"/>
  <c r="H658" i="4"/>
  <c r="I707" i="4"/>
  <c r="I664" i="4"/>
  <c r="J664" i="4" s="1"/>
  <c r="K664" i="4" s="1"/>
  <c r="H631" i="4"/>
  <c r="H591" i="4"/>
  <c r="H556" i="4"/>
  <c r="I534" i="4"/>
  <c r="J534" i="4" s="1"/>
  <c r="K534" i="4" s="1"/>
  <c r="H457" i="4"/>
  <c r="H393" i="4"/>
  <c r="J274" i="4"/>
  <c r="K274" i="4" s="1"/>
  <c r="H723" i="4"/>
  <c r="I666" i="4"/>
  <c r="J666" i="4" s="1"/>
  <c r="K666" i="4" s="1"/>
  <c r="I629" i="4"/>
  <c r="J629" i="4" s="1"/>
  <c r="K629" i="4" s="1"/>
  <c r="H605" i="4"/>
  <c r="J486" i="4"/>
  <c r="K486" i="4" s="1"/>
  <c r="I582" i="4"/>
  <c r="I547" i="4"/>
  <c r="J547" i="4" s="1"/>
  <c r="K547" i="4" s="1"/>
  <c r="H503" i="4"/>
  <c r="H490" i="4"/>
  <c r="H674" i="4"/>
  <c r="I608" i="4"/>
  <c r="J608" i="4" s="1"/>
  <c r="K608" i="4" s="1"/>
  <c r="H579" i="4"/>
  <c r="H491" i="4"/>
  <c r="H471" i="4"/>
  <c r="J352" i="4"/>
  <c r="K352" i="4" s="1"/>
  <c r="H383" i="4"/>
  <c r="J264" i="4"/>
  <c r="K264" i="4" s="1"/>
  <c r="H319" i="4"/>
  <c r="H571" i="4"/>
  <c r="I474" i="4"/>
  <c r="J474" i="4" s="1"/>
  <c r="K474" i="4" s="1"/>
  <c r="I441" i="4"/>
  <c r="J441" i="4" s="1"/>
  <c r="K441" i="4" s="1"/>
  <c r="H420" i="4"/>
  <c r="H342" i="4"/>
  <c r="I307" i="4"/>
  <c r="J307" i="4" s="1"/>
  <c r="K307" i="4" s="1"/>
  <c r="J174" i="4"/>
  <c r="K174" i="4" s="1"/>
  <c r="H293" i="4"/>
  <c r="I559" i="4"/>
  <c r="J559" i="4" s="1"/>
  <c r="K559" i="4" s="1"/>
  <c r="I457" i="4"/>
  <c r="J457" i="4" s="1"/>
  <c r="K457" i="4" s="1"/>
  <c r="H398" i="4"/>
  <c r="H281" i="4"/>
  <c r="I455" i="4"/>
  <c r="J455" i="4" s="1"/>
  <c r="K455" i="4" s="1"/>
  <c r="I627" i="4"/>
  <c r="J627" i="4" s="1"/>
  <c r="K627" i="4" s="1"/>
  <c r="I407" i="4"/>
  <c r="J407" i="4" s="1"/>
  <c r="K407" i="4" s="1"/>
  <c r="H387" i="4"/>
  <c r="H330" i="4"/>
  <c r="H297" i="4"/>
  <c r="H268" i="4"/>
  <c r="I211" i="4"/>
  <c r="J211" i="4" s="1"/>
  <c r="K211" i="4" s="1"/>
  <c r="I179" i="4"/>
  <c r="J179" i="4" s="1"/>
  <c r="K179" i="4" s="1"/>
  <c r="I299" i="4"/>
  <c r="H477" i="4"/>
  <c r="I386" i="4"/>
  <c r="J386" i="4" s="1"/>
  <c r="K386" i="4" s="1"/>
  <c r="H309" i="4"/>
  <c r="J190" i="4"/>
  <c r="K190" i="4" s="1"/>
  <c r="H243" i="4"/>
  <c r="H203" i="4"/>
  <c r="H139" i="4"/>
  <c r="I648" i="4"/>
  <c r="J648" i="4" s="1"/>
  <c r="K648" i="4" s="1"/>
  <c r="H466" i="4"/>
  <c r="J347" i="4"/>
  <c r="K347" i="4" s="1"/>
  <c r="I404" i="4"/>
  <c r="J404" i="4" s="1"/>
  <c r="K404" i="4" s="1"/>
  <c r="H322" i="4"/>
  <c r="I293" i="4"/>
  <c r="J293" i="4" s="1"/>
  <c r="K293" i="4" s="1"/>
  <c r="I217" i="4"/>
  <c r="J217" i="4" s="1"/>
  <c r="K217" i="4" s="1"/>
  <c r="I169" i="4"/>
  <c r="J169" i="4" s="1"/>
  <c r="K169" i="4" s="1"/>
  <c r="H336" i="4"/>
  <c r="H578" i="4"/>
  <c r="I429" i="4"/>
  <c r="J429" i="4" s="1"/>
  <c r="K429" i="4" s="1"/>
  <c r="H397" i="4"/>
  <c r="H378" i="4"/>
  <c r="J259" i="4"/>
  <c r="K259" i="4" s="1"/>
  <c r="I365" i="4"/>
  <c r="J365" i="4" s="1"/>
  <c r="K365" i="4" s="1"/>
  <c r="I346" i="4"/>
  <c r="J346" i="4" s="1"/>
  <c r="K346" i="4" s="1"/>
  <c r="I306" i="4"/>
  <c r="J306" i="4" s="1"/>
  <c r="K306" i="4" s="1"/>
  <c r="I430" i="4"/>
  <c r="J430" i="4" s="1"/>
  <c r="K430" i="4" s="1"/>
  <c r="H483" i="4"/>
  <c r="I422" i="4"/>
  <c r="J422" i="4" s="1"/>
  <c r="K422" i="4" s="1"/>
  <c r="H402" i="4"/>
  <c r="I358" i="4"/>
  <c r="J358" i="4" s="1"/>
  <c r="K358" i="4" s="1"/>
  <c r="H264" i="4"/>
  <c r="J145" i="4"/>
  <c r="K145" i="4" s="1"/>
  <c r="H283" i="4"/>
  <c r="H217" i="4"/>
  <c r="H153" i="4"/>
  <c r="H141" i="4"/>
  <c r="H248" i="4"/>
  <c r="H158" i="4"/>
  <c r="I135" i="4"/>
  <c r="J135" i="4" s="1"/>
  <c r="K135" i="4" s="1"/>
  <c r="I208" i="4"/>
  <c r="J208" i="4" s="1"/>
  <c r="K208" i="4" s="1"/>
  <c r="I172" i="4"/>
  <c r="J172" i="4" s="1"/>
  <c r="K172" i="4" s="1"/>
  <c r="I132" i="4"/>
  <c r="J132" i="4" s="1"/>
  <c r="K132" i="4" s="1"/>
  <c r="I300" i="4"/>
  <c r="J300" i="4" s="1"/>
  <c r="K300" i="4" s="1"/>
  <c r="I205" i="4"/>
  <c r="J205" i="4" s="1"/>
  <c r="K205" i="4" s="1"/>
  <c r="I173" i="4"/>
  <c r="J173" i="4" s="1"/>
  <c r="K173" i="4" s="1"/>
  <c r="I186" i="4"/>
  <c r="J186" i="4" s="1"/>
  <c r="K186" i="4" s="1"/>
  <c r="I285" i="4"/>
  <c r="J285" i="4" s="1"/>
  <c r="K285" i="4" s="1"/>
  <c r="H199" i="4"/>
  <c r="H167" i="4"/>
  <c r="H143" i="4"/>
  <c r="H253" i="4"/>
  <c r="I1220" i="4"/>
  <c r="J1220" i="4" s="1"/>
  <c r="K1220" i="4" s="1"/>
  <c r="I1229" i="4"/>
  <c r="J1229" i="4" s="1"/>
  <c r="K1229" i="4" s="1"/>
  <c r="J975" i="4"/>
  <c r="K975" i="4" s="1"/>
  <c r="H1094" i="4"/>
  <c r="H1286" i="4"/>
  <c r="I1271" i="4"/>
  <c r="J1271" i="4" s="1"/>
  <c r="K1271" i="4" s="1"/>
  <c r="I1127" i="4"/>
  <c r="J1127" i="4" s="1"/>
  <c r="K1127" i="4" s="1"/>
  <c r="I1335" i="4"/>
  <c r="J1335" i="4" s="1"/>
  <c r="K1335" i="4" s="1"/>
  <c r="I1195" i="4"/>
  <c r="J1195" i="4" s="1"/>
  <c r="K1195" i="4" s="1"/>
  <c r="I1228" i="4"/>
  <c r="J1228" i="4" s="1"/>
  <c r="K1228" i="4" s="1"/>
  <c r="I1199" i="4"/>
  <c r="J1199" i="4" s="1"/>
  <c r="K1199" i="4" s="1"/>
  <c r="I1069" i="4"/>
  <c r="J1069" i="4" s="1"/>
  <c r="K1069" i="4" s="1"/>
  <c r="H1080" i="4"/>
  <c r="H1067" i="4"/>
  <c r="H1077" i="4"/>
  <c r="H1009" i="4"/>
  <c r="J890" i="4"/>
  <c r="K890" i="4" s="1"/>
  <c r="H977" i="4"/>
  <c r="J858" i="4"/>
  <c r="K858" i="4" s="1"/>
  <c r="H945" i="4"/>
  <c r="J826" i="4"/>
  <c r="K826" i="4" s="1"/>
  <c r="H913" i="4"/>
  <c r="H881" i="4"/>
  <c r="J762" i="4"/>
  <c r="K762" i="4" s="1"/>
  <c r="H849" i="4"/>
  <c r="J730" i="4"/>
  <c r="K730" i="4" s="1"/>
  <c r="I1142" i="4"/>
  <c r="J1142" i="4" s="1"/>
  <c r="K1142" i="4" s="1"/>
  <c r="I1099" i="4"/>
  <c r="J1099" i="4" s="1"/>
  <c r="K1099" i="4" s="1"/>
  <c r="H1076" i="4"/>
  <c r="I1034" i="4"/>
  <c r="J1034" i="4" s="1"/>
  <c r="K1034" i="4" s="1"/>
  <c r="I1010" i="4"/>
  <c r="J1010" i="4" s="1"/>
  <c r="K1010" i="4" s="1"/>
  <c r="I978" i="4"/>
  <c r="J978" i="4" s="1"/>
  <c r="K978" i="4" s="1"/>
  <c r="H1066" i="4"/>
  <c r="I1150" i="4"/>
  <c r="J1150" i="4" s="1"/>
  <c r="K1150" i="4" s="1"/>
  <c r="H1045" i="4"/>
  <c r="I999" i="4"/>
  <c r="J999" i="4" s="1"/>
  <c r="K999" i="4" s="1"/>
  <c r="I967" i="4"/>
  <c r="J967" i="4" s="1"/>
  <c r="K967" i="4" s="1"/>
  <c r="I1097" i="4"/>
  <c r="J1097" i="4" s="1"/>
  <c r="K1097" i="4" s="1"/>
  <c r="H1079" i="4"/>
  <c r="I1038" i="4"/>
  <c r="J1038" i="4" s="1"/>
  <c r="K1038" i="4" s="1"/>
  <c r="I960" i="4"/>
  <c r="J960" i="4" s="1"/>
  <c r="K960" i="4" s="1"/>
  <c r="I1019" i="4"/>
  <c r="J1019" i="4" s="1"/>
  <c r="K1019" i="4" s="1"/>
  <c r="H991" i="4"/>
  <c r="H911" i="4"/>
  <c r="H895" i="4"/>
  <c r="I871" i="4"/>
  <c r="J871" i="4" s="1"/>
  <c r="K871" i="4" s="1"/>
  <c r="I839" i="4"/>
  <c r="J839" i="4" s="1"/>
  <c r="K839" i="4" s="1"/>
  <c r="H1025" i="4"/>
  <c r="I988" i="4"/>
  <c r="J988" i="4" s="1"/>
  <c r="K988" i="4" s="1"/>
  <c r="H962" i="4"/>
  <c r="H946" i="4"/>
  <c r="I914" i="4"/>
  <c r="J914" i="4" s="1"/>
  <c r="K914" i="4" s="1"/>
  <c r="H785" i="4"/>
  <c r="I752" i="4"/>
  <c r="J752" i="4" s="1"/>
  <c r="K752" i="4" s="1"/>
  <c r="I1016" i="4"/>
  <c r="J1016" i="4" s="1"/>
  <c r="K1016" i="4" s="1"/>
  <c r="I984" i="4"/>
  <c r="J984" i="4" s="1"/>
  <c r="K984" i="4" s="1"/>
  <c r="I933" i="4"/>
  <c r="J933" i="4" s="1"/>
  <c r="K933" i="4" s="1"/>
  <c r="H847" i="4"/>
  <c r="H814" i="4"/>
  <c r="I783" i="4"/>
  <c r="J783" i="4" s="1"/>
  <c r="K783" i="4" s="1"/>
  <c r="I751" i="4"/>
  <c r="J751" i="4" s="1"/>
  <c r="K751" i="4" s="1"/>
  <c r="I719" i="4"/>
  <c r="J719" i="4" s="1"/>
  <c r="K719" i="4" s="1"/>
  <c r="I1012" i="4"/>
  <c r="J1012" i="4" s="1"/>
  <c r="K1012" i="4" s="1"/>
  <c r="I980" i="4"/>
  <c r="J980" i="4" s="1"/>
  <c r="K980" i="4" s="1"/>
  <c r="I929" i="4"/>
  <c r="J929" i="4" s="1"/>
  <c r="K929" i="4" s="1"/>
  <c r="H878" i="4"/>
  <c r="J759" i="4"/>
  <c r="K759" i="4" s="1"/>
  <c r="H818" i="4"/>
  <c r="I758" i="4"/>
  <c r="I920" i="4"/>
  <c r="J920" i="4" s="1"/>
  <c r="K920" i="4" s="1"/>
  <c r="H887" i="4"/>
  <c r="I831" i="4"/>
  <c r="J831" i="4" s="1"/>
  <c r="K831" i="4" s="1"/>
  <c r="H796" i="4"/>
  <c r="H734" i="4"/>
  <c r="J787" i="4"/>
  <c r="K787" i="4" s="1"/>
  <c r="H906" i="4"/>
  <c r="I851" i="4"/>
  <c r="J851" i="4" s="1"/>
  <c r="K851" i="4" s="1"/>
  <c r="I822" i="4"/>
  <c r="J822" i="4" s="1"/>
  <c r="K822" i="4" s="1"/>
  <c r="H801" i="4"/>
  <c r="H701" i="4"/>
  <c r="J582" i="4"/>
  <c r="K582" i="4" s="1"/>
  <c r="H899" i="4"/>
  <c r="I842" i="4"/>
  <c r="J842" i="4" s="1"/>
  <c r="K842" i="4" s="1"/>
  <c r="H798" i="4"/>
  <c r="H772" i="4"/>
  <c r="H740" i="4"/>
  <c r="J621" i="4"/>
  <c r="K621" i="4" s="1"/>
  <c r="H708" i="4"/>
  <c r="J589" i="4"/>
  <c r="K589" i="4" s="1"/>
  <c r="I757" i="4"/>
  <c r="J757" i="4" s="1"/>
  <c r="K757" i="4" s="1"/>
  <c r="I741" i="4"/>
  <c r="J741" i="4" s="1"/>
  <c r="K741" i="4" s="1"/>
  <c r="I725" i="4"/>
  <c r="J725" i="4" s="1"/>
  <c r="K725" i="4" s="1"/>
  <c r="H714" i="4"/>
  <c r="H799" i="4"/>
  <c r="H759" i="4"/>
  <c r="J640" i="4"/>
  <c r="K640" i="4" s="1"/>
  <c r="H727" i="4"/>
  <c r="I702" i="4"/>
  <c r="J702" i="4" s="1"/>
  <c r="K702" i="4" s="1"/>
  <c r="H530" i="4"/>
  <c r="I789" i="4"/>
  <c r="J789" i="4" s="1"/>
  <c r="K789" i="4" s="1"/>
  <c r="H689" i="4"/>
  <c r="H779" i="4"/>
  <c r="I705" i="4"/>
  <c r="J705" i="4" s="1"/>
  <c r="K705" i="4" s="1"/>
  <c r="H654" i="4"/>
  <c r="H590" i="4"/>
  <c r="J399" i="4"/>
  <c r="K399" i="4" s="1"/>
  <c r="H518" i="4"/>
  <c r="H815" i="4"/>
  <c r="I772" i="4"/>
  <c r="J772" i="4" s="1"/>
  <c r="K772" i="4" s="1"/>
  <c r="I747" i="4"/>
  <c r="J747" i="4" s="1"/>
  <c r="K747" i="4" s="1"/>
  <c r="I723" i="4"/>
  <c r="J723" i="4" s="1"/>
  <c r="K723" i="4" s="1"/>
  <c r="I1041" i="4"/>
  <c r="J1041" i="4" s="1"/>
  <c r="K1041" i="4" s="1"/>
  <c r="I945" i="4"/>
  <c r="J945" i="4" s="1"/>
  <c r="K945" i="4" s="1"/>
  <c r="I675" i="4"/>
  <c r="J675" i="4" s="1"/>
  <c r="K675" i="4" s="1"/>
  <c r="I643" i="4"/>
  <c r="J643" i="4" s="1"/>
  <c r="K643" i="4" s="1"/>
  <c r="H594" i="4"/>
  <c r="I657" i="4"/>
  <c r="J657" i="4" s="1"/>
  <c r="K657" i="4" s="1"/>
  <c r="H629" i="4"/>
  <c r="I607" i="4"/>
  <c r="J607" i="4" s="1"/>
  <c r="K607" i="4" s="1"/>
  <c r="I569" i="4"/>
  <c r="J569" i="4" s="1"/>
  <c r="K569" i="4" s="1"/>
  <c r="H555" i="4"/>
  <c r="I517" i="4"/>
  <c r="J517" i="4" s="1"/>
  <c r="K517" i="4" s="1"/>
  <c r="H650" i="4"/>
  <c r="I672" i="4"/>
  <c r="J672" i="4" s="1"/>
  <c r="K672" i="4" s="1"/>
  <c r="H639" i="4"/>
  <c r="H589" i="4"/>
  <c r="I558" i="4"/>
  <c r="J558" i="4" s="1"/>
  <c r="K558" i="4" s="1"/>
  <c r="H537" i="4"/>
  <c r="I507" i="4"/>
  <c r="J507" i="4" s="1"/>
  <c r="K507" i="4" s="1"/>
  <c r="I684" i="4"/>
  <c r="J684" i="4" s="1"/>
  <c r="K684" i="4" s="1"/>
  <c r="I599" i="4"/>
  <c r="J599" i="4" s="1"/>
  <c r="K599" i="4" s="1"/>
  <c r="H509" i="4"/>
  <c r="I630" i="4"/>
  <c r="J630" i="4" s="1"/>
  <c r="K630" i="4" s="1"/>
  <c r="H613" i="4"/>
  <c r="I586" i="4"/>
  <c r="J586" i="4" s="1"/>
  <c r="K586" i="4" s="1"/>
  <c r="H531" i="4"/>
  <c r="J412" i="4"/>
  <c r="K412" i="4" s="1"/>
  <c r="H682" i="4"/>
  <c r="H651" i="4"/>
  <c r="J532" i="4"/>
  <c r="K532" i="4" s="1"/>
  <c r="I631" i="4"/>
  <c r="J631" i="4" s="1"/>
  <c r="K631" i="4" s="1"/>
  <c r="H587" i="4"/>
  <c r="J468" i="4"/>
  <c r="K468" i="4" s="1"/>
  <c r="I529" i="4"/>
  <c r="J529" i="4" s="1"/>
  <c r="K529" i="4" s="1"/>
  <c r="I512" i="4"/>
  <c r="J512" i="4" s="1"/>
  <c r="K512" i="4" s="1"/>
  <c r="H485" i="4"/>
  <c r="H449" i="4"/>
  <c r="J330" i="4"/>
  <c r="K330" i="4" s="1"/>
  <c r="H385" i="4"/>
  <c r="J266" i="4"/>
  <c r="K266" i="4" s="1"/>
  <c r="I698" i="4"/>
  <c r="J698" i="4" s="1"/>
  <c r="K698" i="4" s="1"/>
  <c r="I663" i="4"/>
  <c r="J663" i="4" s="1"/>
  <c r="K663" i="4" s="1"/>
  <c r="H624" i="4"/>
  <c r="J505" i="4"/>
  <c r="K505" i="4" s="1"/>
  <c r="I603" i="4"/>
  <c r="J603" i="4" s="1"/>
  <c r="K603" i="4" s="1"/>
  <c r="I578" i="4"/>
  <c r="J578" i="4" s="1"/>
  <c r="K578" i="4" s="1"/>
  <c r="I541" i="4"/>
  <c r="J541" i="4" s="1"/>
  <c r="K541" i="4" s="1"/>
  <c r="I484" i="4"/>
  <c r="J484" i="4" s="1"/>
  <c r="K484" i="4" s="1"/>
  <c r="H643" i="4"/>
  <c r="H642" i="4"/>
  <c r="H628" i="4"/>
  <c r="I604" i="4"/>
  <c r="J604" i="4" s="1"/>
  <c r="K604" i="4" s="1"/>
  <c r="H575" i="4"/>
  <c r="H549" i="4"/>
  <c r="I513" i="4"/>
  <c r="J513" i="4" s="1"/>
  <c r="K513" i="4" s="1"/>
  <c r="H489" i="4"/>
  <c r="H447" i="4"/>
  <c r="J328" i="4"/>
  <c r="K328" i="4" s="1"/>
  <c r="J240" i="4"/>
  <c r="K240" i="4" s="1"/>
  <c r="H359" i="4"/>
  <c r="H357" i="4"/>
  <c r="H567" i="4"/>
  <c r="H467" i="4"/>
  <c r="I438" i="4"/>
  <c r="J438" i="4" s="1"/>
  <c r="K438" i="4" s="1"/>
  <c r="H418" i="4"/>
  <c r="J299" i="4"/>
  <c r="K299" i="4" s="1"/>
  <c r="H304" i="4"/>
  <c r="J185" i="4"/>
  <c r="K185" i="4" s="1"/>
  <c r="H286" i="4"/>
  <c r="J167" i="4"/>
  <c r="K167" i="4" s="1"/>
  <c r="I510" i="4"/>
  <c r="J510" i="4" s="1"/>
  <c r="K510" i="4" s="1"/>
  <c r="I709" i="4"/>
  <c r="J709" i="4" s="1"/>
  <c r="K709" i="4" s="1"/>
  <c r="I546" i="4"/>
  <c r="J546" i="4" s="1"/>
  <c r="K546" i="4" s="1"/>
  <c r="I476" i="4"/>
  <c r="J476" i="4" s="1"/>
  <c r="K476" i="4" s="1"/>
  <c r="I454" i="4"/>
  <c r="J454" i="4" s="1"/>
  <c r="K454" i="4" s="1"/>
  <c r="H429" i="4"/>
  <c r="H365" i="4"/>
  <c r="J210" i="4"/>
  <c r="K210" i="4" s="1"/>
  <c r="H329" i="4"/>
  <c r="H307" i="4"/>
  <c r="H280" i="4"/>
  <c r="I581" i="4"/>
  <c r="J581" i="4" s="1"/>
  <c r="K581" i="4" s="1"/>
  <c r="I448" i="4"/>
  <c r="J448" i="4" s="1"/>
  <c r="K448" i="4" s="1"/>
  <c r="H406" i="4"/>
  <c r="I380" i="4"/>
  <c r="J380" i="4" s="1"/>
  <c r="K380" i="4" s="1"/>
  <c r="I359" i="4"/>
  <c r="J359" i="4" s="1"/>
  <c r="K359" i="4" s="1"/>
  <c r="H328" i="4"/>
  <c r="H305" i="4"/>
  <c r="H236" i="4"/>
  <c r="H255" i="4"/>
  <c r="I506" i="4"/>
  <c r="J506" i="4" s="1"/>
  <c r="K506" i="4" s="1"/>
  <c r="I413" i="4"/>
  <c r="J413" i="4" s="1"/>
  <c r="K413" i="4" s="1"/>
  <c r="I385" i="4"/>
  <c r="H366" i="4"/>
  <c r="I351" i="4"/>
  <c r="J351" i="4" s="1"/>
  <c r="K351" i="4" s="1"/>
  <c r="I305" i="4"/>
  <c r="J305" i="4" s="1"/>
  <c r="K305" i="4" s="1"/>
  <c r="H267" i="4"/>
  <c r="J148" i="4"/>
  <c r="K148" i="4" s="1"/>
  <c r="H195" i="4"/>
  <c r="H131" i="4"/>
  <c r="I423" i="4"/>
  <c r="J423" i="4" s="1"/>
  <c r="K423" i="4" s="1"/>
  <c r="H381" i="4"/>
  <c r="I360" i="4"/>
  <c r="J360" i="4" s="1"/>
  <c r="K360" i="4" s="1"/>
  <c r="H320" i="4"/>
  <c r="H289" i="4"/>
  <c r="H242" i="4"/>
  <c r="H210" i="4"/>
  <c r="I161" i="4"/>
  <c r="J161" i="4" s="1"/>
  <c r="K161" i="4" s="1"/>
  <c r="I574" i="4"/>
  <c r="J574" i="4" s="1"/>
  <c r="K574" i="4" s="1"/>
  <c r="I357" i="4"/>
  <c r="J357" i="4" s="1"/>
  <c r="K357" i="4" s="1"/>
  <c r="J226" i="4"/>
  <c r="K226" i="4" s="1"/>
  <c r="H345" i="4"/>
  <c r="H290" i="4"/>
  <c r="I575" i="4"/>
  <c r="J575" i="4" s="1"/>
  <c r="K575" i="4" s="1"/>
  <c r="H611" i="4"/>
  <c r="J492" i="4"/>
  <c r="K492" i="4" s="1"/>
  <c r="I420" i="4"/>
  <c r="J222" i="4"/>
  <c r="K222" i="4" s="1"/>
  <c r="H341" i="4"/>
  <c r="H224" i="4"/>
  <c r="H192" i="4"/>
  <c r="H160" i="4"/>
  <c r="H209" i="4"/>
  <c r="H145" i="4"/>
  <c r="I482" i="4"/>
  <c r="J482" i="4" s="1"/>
  <c r="K482" i="4" s="1"/>
  <c r="I215" i="4"/>
  <c r="J215" i="4" s="1"/>
  <c r="K215" i="4" s="1"/>
  <c r="I183" i="4"/>
  <c r="J183" i="4" s="1"/>
  <c r="K183" i="4" s="1"/>
  <c r="H156" i="4"/>
  <c r="H134" i="4"/>
  <c r="I200" i="4"/>
  <c r="J200" i="4" s="1"/>
  <c r="K200" i="4" s="1"/>
  <c r="I168" i="4"/>
  <c r="J168" i="4" s="1"/>
  <c r="K168" i="4" s="1"/>
  <c r="I284" i="4"/>
  <c r="J284" i="4" s="1"/>
  <c r="K284" i="4" s="1"/>
  <c r="H205" i="4"/>
  <c r="I166" i="4"/>
  <c r="J166" i="4" s="1"/>
  <c r="K166" i="4" s="1"/>
  <c r="I134" i="4"/>
  <c r="J134" i="4" s="1"/>
  <c r="K134" i="4" s="1"/>
  <c r="I170" i="4"/>
  <c r="J170" i="4" s="1"/>
  <c r="K170" i="4" s="1"/>
  <c r="H229" i="4"/>
  <c r="H194" i="4"/>
  <c r="I163" i="4"/>
  <c r="J163" i="4" s="1"/>
  <c r="K163" i="4" s="1"/>
  <c r="I139" i="4"/>
  <c r="J139" i="4" s="1"/>
  <c r="K139" i="4" s="1"/>
  <c r="H197" i="4"/>
  <c r="I1219" i="4"/>
  <c r="J1219" i="4" s="1"/>
  <c r="K1219" i="4" s="1"/>
  <c r="H1224" i="4"/>
  <c r="H1201" i="4"/>
  <c r="J1082" i="4"/>
  <c r="K1082" i="4" s="1"/>
  <c r="H1090" i="4"/>
  <c r="H1310" i="4"/>
  <c r="J1191" i="4"/>
  <c r="K1191" i="4" s="1"/>
  <c r="I1295" i="4"/>
  <c r="J1295" i="4" s="1"/>
  <c r="K1295" i="4" s="1"/>
  <c r="H1246" i="4"/>
  <c r="I1123" i="4"/>
  <c r="J1123" i="4" s="1"/>
  <c r="K1123" i="4" s="1"/>
  <c r="H1225" i="4"/>
  <c r="H1170" i="4"/>
  <c r="I1227" i="4"/>
  <c r="J1227" i="4" s="1"/>
  <c r="K1227" i="4" s="1"/>
  <c r="I1156" i="4"/>
  <c r="J1156" i="4" s="1"/>
  <c r="K1156" i="4" s="1"/>
  <c r="I1140" i="4"/>
  <c r="J1140" i="4" s="1"/>
  <c r="K1140" i="4" s="1"/>
  <c r="I1124" i="4"/>
  <c r="J1124" i="4" s="1"/>
  <c r="K1124" i="4" s="1"/>
  <c r="I1104" i="4"/>
  <c r="J1104" i="4" s="1"/>
  <c r="K1104" i="4" s="1"/>
  <c r="I1088" i="4"/>
  <c r="J1088" i="4" s="1"/>
  <c r="K1088" i="4" s="1"/>
  <c r="I1072" i="4"/>
  <c r="J1072" i="4" s="1"/>
  <c r="K1072" i="4" s="1"/>
  <c r="I1102" i="4"/>
  <c r="J1102" i="4" s="1"/>
  <c r="K1102" i="4" s="1"/>
  <c r="J939" i="4"/>
  <c r="K939" i="4" s="1"/>
  <c r="H1058" i="4"/>
  <c r="H1100" i="4"/>
  <c r="H1064" i="4"/>
  <c r="H1208" i="4"/>
  <c r="H1005" i="4"/>
  <c r="J886" i="4"/>
  <c r="K886" i="4" s="1"/>
  <c r="H973" i="4"/>
  <c r="H941" i="4"/>
  <c r="H909" i="4"/>
  <c r="H877" i="4"/>
  <c r="J758" i="4"/>
  <c r="K758" i="4" s="1"/>
  <c r="H845" i="4"/>
  <c r="H810" i="4"/>
  <c r="J691" i="4"/>
  <c r="K691" i="4" s="1"/>
  <c r="I1006" i="4"/>
  <c r="J1006" i="4" s="1"/>
  <c r="K1006" i="4" s="1"/>
  <c r="I974" i="4"/>
  <c r="J974" i="4" s="1"/>
  <c r="K974" i="4" s="1"/>
  <c r="I1066" i="4"/>
  <c r="J1066" i="4" s="1"/>
  <c r="K1066" i="4" s="1"/>
  <c r="I1036" i="4"/>
  <c r="J1036" i="4" s="1"/>
  <c r="K1036" i="4" s="1"/>
  <c r="H1198" i="4"/>
  <c r="H1088" i="4"/>
  <c r="I1067" i="4"/>
  <c r="J1067" i="4" s="1"/>
  <c r="K1067" i="4" s="1"/>
  <c r="H1037" i="4"/>
  <c r="I995" i="4"/>
  <c r="J995" i="4" s="1"/>
  <c r="K995" i="4" s="1"/>
  <c r="I963" i="4"/>
  <c r="J963" i="4" s="1"/>
  <c r="K963" i="4" s="1"/>
  <c r="I1086" i="4"/>
  <c r="J1086" i="4" s="1"/>
  <c r="K1086" i="4" s="1"/>
  <c r="H1040" i="4"/>
  <c r="H1055" i="4"/>
  <c r="J936" i="4"/>
  <c r="K936" i="4" s="1"/>
  <c r="H1035" i="4"/>
  <c r="I856" i="4"/>
  <c r="J856" i="4" s="1"/>
  <c r="K856" i="4" s="1"/>
  <c r="I840" i="4"/>
  <c r="J840" i="4" s="1"/>
  <c r="K840" i="4" s="1"/>
  <c r="I820" i="4"/>
  <c r="J820" i="4" s="1"/>
  <c r="K820" i="4" s="1"/>
  <c r="I919" i="4"/>
  <c r="J919" i="4" s="1"/>
  <c r="K919" i="4" s="1"/>
  <c r="I887" i="4"/>
  <c r="J887" i="4" s="1"/>
  <c r="K887" i="4" s="1"/>
  <c r="H866" i="4"/>
  <c r="H812" i="4"/>
  <c r="H898" i="4"/>
  <c r="J779" i="4"/>
  <c r="K779" i="4" s="1"/>
  <c r="H819" i="4"/>
  <c r="I784" i="4"/>
  <c r="J784" i="4" s="1"/>
  <c r="K784" i="4" s="1"/>
  <c r="I744" i="4"/>
  <c r="J744" i="4" s="1"/>
  <c r="K744" i="4" s="1"/>
  <c r="H1046" i="4"/>
  <c r="I928" i="4"/>
  <c r="J928" i="4" s="1"/>
  <c r="K928" i="4" s="1"/>
  <c r="I835" i="4"/>
  <c r="J835" i="4" s="1"/>
  <c r="K835" i="4" s="1"/>
  <c r="H804" i="4"/>
  <c r="H744" i="4"/>
  <c r="H712" i="4"/>
  <c r="I924" i="4"/>
  <c r="J924" i="4" s="1"/>
  <c r="K924" i="4" s="1"/>
  <c r="I878" i="4"/>
  <c r="J878" i="4" s="1"/>
  <c r="K878" i="4" s="1"/>
  <c r="H843" i="4"/>
  <c r="I750" i="4"/>
  <c r="J750" i="4" s="1"/>
  <c r="K750" i="4" s="1"/>
  <c r="H1042" i="4"/>
  <c r="H1007" i="4"/>
  <c r="H975" i="4"/>
  <c r="H919" i="4"/>
  <c r="I879" i="4"/>
  <c r="J879" i="4" s="1"/>
  <c r="K879" i="4" s="1"/>
  <c r="H850" i="4"/>
  <c r="J731" i="4"/>
  <c r="K731" i="4" s="1"/>
  <c r="H826" i="4"/>
  <c r="J707" i="4"/>
  <c r="K707" i="4" s="1"/>
  <c r="H790" i="4"/>
  <c r="H1034" i="4"/>
  <c r="H1012" i="4"/>
  <c r="H980" i="4"/>
  <c r="H963" i="4"/>
  <c r="H947" i="4"/>
  <c r="I906" i="4"/>
  <c r="J906" i="4" s="1"/>
  <c r="K906" i="4" s="1"/>
  <c r="H846" i="4"/>
  <c r="J727" i="4"/>
  <c r="K727" i="4" s="1"/>
  <c r="I798" i="4"/>
  <c r="J798" i="4" s="1"/>
  <c r="K798" i="4" s="1"/>
  <c r="I1047" i="4"/>
  <c r="J1047" i="4" s="1"/>
  <c r="K1047" i="4" s="1"/>
  <c r="I927" i="4"/>
  <c r="J927" i="4" s="1"/>
  <c r="K927" i="4" s="1"/>
  <c r="H915" i="4"/>
  <c r="I891" i="4"/>
  <c r="J891" i="4" s="1"/>
  <c r="K891" i="4" s="1"/>
  <c r="J697" i="4"/>
  <c r="K697" i="4" s="1"/>
  <c r="H816" i="4"/>
  <c r="H700" i="4"/>
  <c r="I774" i="4"/>
  <c r="J774" i="4" s="1"/>
  <c r="K774" i="4" s="1"/>
  <c r="I710" i="4"/>
  <c r="J710" i="4" s="1"/>
  <c r="K710" i="4" s="1"/>
  <c r="H522" i="4"/>
  <c r="H681" i="4"/>
  <c r="H707" i="4"/>
  <c r="H672" i="4"/>
  <c r="H640" i="4"/>
  <c r="J521" i="4"/>
  <c r="K521" i="4" s="1"/>
  <c r="I778" i="4"/>
  <c r="J778" i="4" s="1"/>
  <c r="K778" i="4" s="1"/>
  <c r="H646" i="4"/>
  <c r="H582" i="4"/>
  <c r="J391" i="4"/>
  <c r="K391" i="4" s="1"/>
  <c r="H510" i="4"/>
  <c r="I797" i="4"/>
  <c r="J797" i="4" s="1"/>
  <c r="K797" i="4" s="1"/>
  <c r="I771" i="4"/>
  <c r="J771" i="4" s="1"/>
  <c r="K771" i="4" s="1"/>
  <c r="I745" i="4"/>
  <c r="J745" i="4" s="1"/>
  <c r="K745" i="4" s="1"/>
  <c r="I721" i="4"/>
  <c r="J721" i="4" s="1"/>
  <c r="K721" i="4" s="1"/>
  <c r="I1025" i="4"/>
  <c r="J1025" i="4" s="1"/>
  <c r="K1025" i="4" s="1"/>
  <c r="H995" i="4"/>
  <c r="I965" i="4"/>
  <c r="J965" i="4" s="1"/>
  <c r="K965" i="4" s="1"/>
  <c r="I940" i="4"/>
  <c r="J940" i="4" s="1"/>
  <c r="K940" i="4" s="1"/>
  <c r="H795" i="4"/>
  <c r="I700" i="4"/>
  <c r="J700" i="4" s="1"/>
  <c r="K700" i="4" s="1"/>
  <c r="H668" i="4"/>
  <c r="H636" i="4"/>
  <c r="H703" i="4"/>
  <c r="J584" i="4"/>
  <c r="K584" i="4" s="1"/>
  <c r="I628" i="4"/>
  <c r="J628" i="4" s="1"/>
  <c r="K628" i="4" s="1"/>
  <c r="I551" i="4"/>
  <c r="J551" i="4" s="1"/>
  <c r="K551" i="4" s="1"/>
  <c r="H516" i="4"/>
  <c r="H496" i="4"/>
  <c r="J377" i="4"/>
  <c r="K377" i="4" s="1"/>
  <c r="I638" i="4"/>
  <c r="J638" i="4" s="1"/>
  <c r="K638" i="4" s="1"/>
  <c r="I588" i="4"/>
  <c r="J588" i="4" s="1"/>
  <c r="K588" i="4" s="1"/>
  <c r="I553" i="4"/>
  <c r="J553" i="4" s="1"/>
  <c r="K553" i="4" s="1"/>
  <c r="I536" i="4"/>
  <c r="J536" i="4" s="1"/>
  <c r="K536" i="4" s="1"/>
  <c r="I499" i="4"/>
  <c r="J499" i="4" s="1"/>
  <c r="K499" i="4" s="1"/>
  <c r="I467" i="4"/>
  <c r="J467" i="4" s="1"/>
  <c r="K467" i="4" s="1"/>
  <c r="I435" i="4"/>
  <c r="J435" i="4" s="1"/>
  <c r="K435" i="4" s="1"/>
  <c r="I403" i="4"/>
  <c r="J403" i="4" s="1"/>
  <c r="K403" i="4" s="1"/>
  <c r="I371" i="4"/>
  <c r="J371" i="4" s="1"/>
  <c r="K371" i="4" s="1"/>
  <c r="H586" i="4"/>
  <c r="I681" i="4"/>
  <c r="J681" i="4" s="1"/>
  <c r="K681" i="4" s="1"/>
  <c r="H653" i="4"/>
  <c r="I598" i="4"/>
  <c r="J598" i="4" s="1"/>
  <c r="K598" i="4" s="1"/>
  <c r="H539" i="4"/>
  <c r="J420" i="4"/>
  <c r="K420" i="4" s="1"/>
  <c r="I508" i="4"/>
  <c r="J508" i="4" s="1"/>
  <c r="K508" i="4" s="1"/>
  <c r="H663" i="4"/>
  <c r="H544" i="4"/>
  <c r="I527" i="4"/>
  <c r="J527" i="4" s="1"/>
  <c r="K527" i="4" s="1"/>
  <c r="H677" i="4"/>
  <c r="H604" i="4"/>
  <c r="I564" i="4"/>
  <c r="J564" i="4" s="1"/>
  <c r="K564" i="4" s="1"/>
  <c r="I511" i="4"/>
  <c r="J511" i="4" s="1"/>
  <c r="K511" i="4" s="1"/>
  <c r="H441" i="4"/>
  <c r="H377" i="4"/>
  <c r="J258" i="4"/>
  <c r="K258" i="4" s="1"/>
  <c r="I661" i="4"/>
  <c r="J661" i="4" s="1"/>
  <c r="K661" i="4" s="1"/>
  <c r="H592" i="4"/>
  <c r="H577" i="4"/>
  <c r="H540" i="4"/>
  <c r="H480" i="4"/>
  <c r="H416" i="4"/>
  <c r="H739" i="4"/>
  <c r="I548" i="4"/>
  <c r="J548" i="4" s="1"/>
  <c r="K548" i="4" s="1"/>
  <c r="I488" i="4"/>
  <c r="J488" i="4" s="1"/>
  <c r="K488" i="4" s="1"/>
  <c r="H423" i="4"/>
  <c r="J304" i="4"/>
  <c r="K304" i="4" s="1"/>
  <c r="H399" i="4"/>
  <c r="J280" i="4"/>
  <c r="K280" i="4" s="1"/>
  <c r="H335" i="4"/>
  <c r="H333" i="4"/>
  <c r="I754" i="4"/>
  <c r="J754" i="4" s="1"/>
  <c r="K754" i="4" s="1"/>
  <c r="I466" i="4"/>
  <c r="J466" i="4" s="1"/>
  <c r="K466" i="4" s="1"/>
  <c r="I436" i="4"/>
  <c r="J436" i="4" s="1"/>
  <c r="K436" i="4" s="1"/>
  <c r="I339" i="4"/>
  <c r="J339" i="4" s="1"/>
  <c r="K339" i="4" s="1"/>
  <c r="H303" i="4"/>
  <c r="J184" i="4"/>
  <c r="K184" i="4" s="1"/>
  <c r="I678" i="4"/>
  <c r="J678" i="4" s="1"/>
  <c r="K678" i="4" s="1"/>
  <c r="H541" i="4"/>
  <c r="I473" i="4"/>
  <c r="J473" i="4" s="1"/>
  <c r="K473" i="4" s="1"/>
  <c r="I452" i="4"/>
  <c r="J452" i="4" s="1"/>
  <c r="K452" i="4" s="1"/>
  <c r="I383" i="4"/>
  <c r="J383" i="4" s="1"/>
  <c r="K383" i="4" s="1"/>
  <c r="H364" i="4"/>
  <c r="I329" i="4"/>
  <c r="J329" i="4" s="1"/>
  <c r="K329" i="4" s="1"/>
  <c r="H306" i="4"/>
  <c r="I204" i="4"/>
  <c r="J204" i="4" s="1"/>
  <c r="K204" i="4" s="1"/>
  <c r="I344" i="4"/>
  <c r="J344" i="4" s="1"/>
  <c r="K344" i="4" s="1"/>
  <c r="I577" i="4"/>
  <c r="J577" i="4" s="1"/>
  <c r="K577" i="4" s="1"/>
  <c r="H379" i="4"/>
  <c r="H356" i="4"/>
  <c r="I322" i="4"/>
  <c r="J322" i="4" s="1"/>
  <c r="K322" i="4" s="1"/>
  <c r="H296" i="4"/>
  <c r="H260" i="4"/>
  <c r="I203" i="4"/>
  <c r="J203" i="4" s="1"/>
  <c r="K203" i="4" s="1"/>
  <c r="I171" i="4"/>
  <c r="J171" i="4" s="1"/>
  <c r="K171" i="4" s="1"/>
  <c r="I680" i="4"/>
  <c r="J680" i="4" s="1"/>
  <c r="K680" i="4" s="1"/>
  <c r="H504" i="4"/>
  <c r="J385" i="4"/>
  <c r="K385" i="4" s="1"/>
  <c r="H476" i="4"/>
  <c r="H444" i="4"/>
  <c r="H403" i="4"/>
  <c r="I382" i="4"/>
  <c r="J382" i="4" s="1"/>
  <c r="K382" i="4" s="1"/>
  <c r="H321" i="4"/>
  <c r="I292" i="4"/>
  <c r="J292" i="4" s="1"/>
  <c r="K292" i="4" s="1"/>
  <c r="H235" i="4"/>
  <c r="H187" i="4"/>
  <c r="I479" i="4"/>
  <c r="J479" i="4" s="1"/>
  <c r="K479" i="4" s="1"/>
  <c r="I525" i="4"/>
  <c r="J525" i="4" s="1"/>
  <c r="K525" i="4" s="1"/>
  <c r="I400" i="4"/>
  <c r="J400" i="4" s="1"/>
  <c r="K400" i="4" s="1"/>
  <c r="H358" i="4"/>
  <c r="H312" i="4"/>
  <c r="I241" i="4"/>
  <c r="J241" i="4" s="1"/>
  <c r="K241" i="4" s="1"/>
  <c r="I209" i="4"/>
  <c r="J209" i="4" s="1"/>
  <c r="K209" i="4" s="1"/>
  <c r="I153" i="4"/>
  <c r="J153" i="4" s="1"/>
  <c r="K153" i="4" s="1"/>
  <c r="H291" i="4"/>
  <c r="H553" i="4"/>
  <c r="I417" i="4"/>
  <c r="J417" i="4" s="1"/>
  <c r="K417" i="4" s="1"/>
  <c r="H396" i="4"/>
  <c r="H354" i="4"/>
  <c r="J235" i="4"/>
  <c r="K235" i="4" s="1"/>
  <c r="I345" i="4"/>
  <c r="J345" i="4" s="1"/>
  <c r="K345" i="4" s="1"/>
  <c r="H287" i="4"/>
  <c r="I518" i="4"/>
  <c r="J518" i="4" s="1"/>
  <c r="K518" i="4" s="1"/>
  <c r="H413" i="4"/>
  <c r="I439" i="4"/>
  <c r="J439" i="4" s="1"/>
  <c r="K439" i="4" s="1"/>
  <c r="I418" i="4"/>
  <c r="J418" i="4" s="1"/>
  <c r="K418" i="4" s="1"/>
  <c r="J218" i="4"/>
  <c r="K218" i="4" s="1"/>
  <c r="H337" i="4"/>
  <c r="H256" i="4"/>
  <c r="I471" i="4"/>
  <c r="J471" i="4" s="1"/>
  <c r="K471" i="4" s="1"/>
  <c r="H201" i="4"/>
  <c r="H137" i="4"/>
  <c r="I426" i="4"/>
  <c r="J426" i="4" s="1"/>
  <c r="K426" i="4" s="1"/>
  <c r="H246" i="4"/>
  <c r="I151" i="4"/>
  <c r="J151" i="4" s="1"/>
  <c r="K151" i="4" s="1"/>
  <c r="H132" i="4"/>
  <c r="I232" i="4"/>
  <c r="J232" i="4" s="1"/>
  <c r="K232" i="4" s="1"/>
  <c r="I192" i="4"/>
  <c r="J192" i="4" s="1"/>
  <c r="K192" i="4" s="1"/>
  <c r="I164" i="4"/>
  <c r="J164" i="4" s="1"/>
  <c r="K164" i="4" s="1"/>
  <c r="H245" i="4"/>
  <c r="H164" i="4"/>
  <c r="I229" i="4"/>
  <c r="J229" i="4" s="1"/>
  <c r="K229" i="4" s="1"/>
  <c r="I197" i="4"/>
  <c r="J197" i="4" s="1"/>
  <c r="K197" i="4" s="1"/>
  <c r="I165" i="4"/>
  <c r="J165" i="4" s="1"/>
  <c r="K165" i="4" s="1"/>
  <c r="I133" i="4"/>
  <c r="J133" i="4" s="1"/>
  <c r="K133" i="4" s="1"/>
  <c r="H332" i="4"/>
  <c r="I162" i="4"/>
  <c r="J162" i="4" s="1"/>
  <c r="K162" i="4" s="1"/>
  <c r="H247" i="4"/>
  <c r="H191" i="4"/>
  <c r="H159" i="4"/>
  <c r="H138" i="4"/>
  <c r="H133" i="4"/>
  <c r="M1841" i="3"/>
  <c r="Q1841" i="3" s="1"/>
  <c r="M1775" i="3"/>
  <c r="Q1775" i="3" s="1"/>
  <c r="M1714" i="3"/>
  <c r="Q1714" i="3" s="1"/>
  <c r="M1686" i="3"/>
  <c r="Q1686" i="3" s="1"/>
  <c r="M1766" i="3"/>
  <c r="Q1766" i="3" s="1"/>
  <c r="M1679" i="3"/>
  <c r="Q1679" i="3" s="1"/>
  <c r="M1711" i="3"/>
  <c r="Q1711" i="3" s="1"/>
  <c r="M1765" i="3"/>
  <c r="Q1765" i="3" s="1"/>
  <c r="M1752" i="3"/>
  <c r="Q1752" i="3" s="1"/>
  <c r="M1729" i="3"/>
  <c r="Q1729" i="3" s="1"/>
  <c r="M1664" i="3"/>
  <c r="Q1664" i="3" s="1"/>
  <c r="M1702" i="3"/>
  <c r="Q1702" i="3" s="1"/>
  <c r="M1674" i="3"/>
  <c r="Q1674" i="3" s="1"/>
  <c r="M1698" i="3"/>
  <c r="Q1698" i="3" s="1"/>
  <c r="J23" i="3"/>
  <c r="L22" i="3"/>
  <c r="L20" i="3"/>
  <c r="M1849" i="3"/>
  <c r="Q1849" i="3" s="1"/>
  <c r="M1840" i="3"/>
  <c r="Q1840" i="3" s="1"/>
  <c r="M1843" i="3"/>
  <c r="Q1843" i="3" s="1"/>
  <c r="L10" i="3"/>
  <c r="L18" i="3"/>
  <c r="M1834" i="3"/>
  <c r="Q1834" i="3" s="1"/>
  <c r="M1753" i="3"/>
  <c r="Q1753" i="3" s="1"/>
  <c r="M1708" i="3"/>
  <c r="Q1708" i="3" s="1"/>
  <c r="M1754" i="3"/>
  <c r="Q1754" i="3" s="1"/>
  <c r="M1671" i="3"/>
  <c r="Q1671" i="3" s="1"/>
  <c r="M1764" i="3"/>
  <c r="Q1764" i="3" s="1"/>
  <c r="M1720" i="3"/>
  <c r="Q1720" i="3" s="1"/>
  <c r="M1695" i="3"/>
  <c r="Q1695" i="3" s="1"/>
  <c r="M1727" i="3"/>
  <c r="Q1727" i="3" s="1"/>
  <c r="M1731" i="3"/>
  <c r="Q1731" i="3" s="1"/>
  <c r="M1692" i="3"/>
  <c r="Q1692" i="3" s="1"/>
  <c r="M1694" i="3"/>
  <c r="Q1694" i="3" s="1"/>
  <c r="M1683" i="3"/>
  <c r="Q1683" i="3" s="1"/>
  <c r="M1687" i="3"/>
  <c r="Q1687" i="3" s="1"/>
  <c r="M1677" i="3"/>
  <c r="Q1677" i="3" s="1"/>
  <c r="M1744" i="3"/>
  <c r="Q1744" i="3" s="1"/>
  <c r="M1743" i="3"/>
  <c r="Q1743" i="3" s="1"/>
  <c r="M1693" i="3"/>
  <c r="Q1693" i="3" s="1"/>
  <c r="M1663" i="3"/>
  <c r="Q1663" i="3" s="1"/>
  <c r="M1706" i="3"/>
  <c r="Q1706" i="3" s="1"/>
  <c r="M1741" i="3"/>
  <c r="Q1741" i="3" s="1"/>
  <c r="M1742" i="3"/>
  <c r="Q1742" i="3" s="1"/>
  <c r="M1718" i="3"/>
  <c r="Q1718" i="3" s="1"/>
  <c r="M1774" i="3"/>
  <c r="Q1774" i="3" s="1"/>
  <c r="M1696" i="3"/>
  <c r="Q1696" i="3" s="1"/>
  <c r="M1689" i="3"/>
  <c r="Q1689" i="3" s="1"/>
  <c r="M1665" i="3"/>
  <c r="Q1665" i="3" s="1"/>
  <c r="M1721" i="3"/>
  <c r="Q1721" i="3" s="1"/>
  <c r="M1725" i="3"/>
  <c r="Q1725" i="3" s="1"/>
  <c r="M1778" i="3"/>
  <c r="Q1778" i="3" s="1"/>
  <c r="M1688" i="3"/>
  <c r="Q1688" i="3" s="1"/>
  <c r="M1763" i="3"/>
  <c r="Q1763" i="3" s="1"/>
  <c r="M1738" i="3"/>
  <c r="Q1738" i="3" s="1"/>
  <c r="M1745" i="3"/>
  <c r="Q1745" i="3" s="1"/>
  <c r="M1690" i="3"/>
  <c r="Q1690" i="3" s="1"/>
  <c r="M1776" i="3"/>
  <c r="Q1776" i="3" s="1"/>
  <c r="M1697" i="3"/>
  <c r="Q1697" i="3" s="1"/>
  <c r="M1734" i="3"/>
  <c r="Q1734" i="3" s="1"/>
  <c r="M1838" i="3"/>
  <c r="Q1838" i="3" s="1"/>
  <c r="M1847" i="3"/>
  <c r="Q1847" i="3" s="1"/>
  <c r="M1842" i="3"/>
  <c r="Q1842" i="3" s="1"/>
  <c r="M1848" i="3"/>
  <c r="Q1848" i="3" s="1"/>
  <c r="M1846" i="3"/>
  <c r="Q1846" i="3" s="1"/>
  <c r="M1678" i="3"/>
  <c r="Q1678" i="3" s="1"/>
  <c r="M1783" i="3"/>
  <c r="Q1783" i="3" s="1"/>
  <c r="M1740" i="3"/>
  <c r="Q1740" i="3" s="1"/>
  <c r="M1670" i="3"/>
  <c r="Q1670" i="3" s="1"/>
  <c r="M1684" i="3"/>
  <c r="Q1684" i="3" s="1"/>
  <c r="L11" i="3"/>
  <c r="M1837" i="3"/>
  <c r="Q1837" i="3" s="1"/>
  <c r="M1844" i="3"/>
  <c r="Q1844" i="3" s="1"/>
  <c r="M1845" i="3"/>
  <c r="Q1845" i="3" s="1"/>
  <c r="M1758" i="3"/>
  <c r="Q1758" i="3" s="1"/>
  <c r="M1700" i="3"/>
  <c r="Q1700" i="3" s="1"/>
  <c r="M1760" i="3"/>
  <c r="Q1760" i="3" s="1"/>
  <c r="M1769" i="3"/>
  <c r="Q1769" i="3" s="1"/>
  <c r="M1835" i="3"/>
  <c r="Q1835" i="3" s="1"/>
  <c r="M1675" i="3"/>
  <c r="Q1675" i="3" s="1"/>
  <c r="M1676" i="3"/>
  <c r="Q1676" i="3" s="1"/>
  <c r="M1705" i="3"/>
  <c r="Q1705" i="3" s="1"/>
  <c r="M1839" i="3"/>
  <c r="Q1839" i="3" s="1"/>
  <c r="M1719" i="3"/>
  <c r="Q1719" i="3" s="1"/>
  <c r="M1660" i="3"/>
  <c r="Q1660" i="3" s="1"/>
  <c r="M1750" i="3"/>
  <c r="Q1750" i="3" s="1"/>
  <c r="M1767" i="3"/>
  <c r="Q1767" i="3" s="1"/>
  <c r="M1737" i="3"/>
  <c r="Q1737" i="3" s="1"/>
  <c r="M1682" i="3"/>
  <c r="Q1682" i="3" s="1"/>
  <c r="M1739" i="3"/>
  <c r="Q1739" i="3" s="1"/>
  <c r="M1673" i="3"/>
  <c r="Q1673" i="3" s="1"/>
  <c r="M1716" i="3"/>
  <c r="Q1716" i="3" s="1"/>
  <c r="M1685" i="3"/>
  <c r="Q1685" i="3" s="1"/>
  <c r="S12" i="3"/>
  <c r="S13" i="3" s="1"/>
  <c r="S14" i="3" s="1"/>
  <c r="S15" i="3" s="1"/>
  <c r="S16" i="3" s="1"/>
  <c r="S17" i="3" s="1"/>
  <c r="S18" i="3" s="1"/>
  <c r="S19" i="3" s="1"/>
  <c r="S20" i="3" s="1"/>
  <c r="S21" i="3" s="1"/>
  <c r="S22" i="3" s="1"/>
  <c r="S23" i="3" s="1"/>
  <c r="S24" i="3" s="1"/>
  <c r="S25" i="3" s="1"/>
  <c r="S26" i="3" s="1"/>
  <c r="S27" i="3" s="1"/>
  <c r="S28" i="3" s="1"/>
  <c r="S29" i="3" s="1"/>
  <c r="S30" i="3" s="1"/>
  <c r="S31" i="3" s="1"/>
  <c r="S32" i="3" s="1"/>
  <c r="S33" i="3" s="1"/>
  <c r="S34" i="3" s="1"/>
  <c r="S35" i="3" s="1"/>
  <c r="S36" i="3" s="1"/>
  <c r="S37" i="3" s="1"/>
  <c r="S38" i="3" s="1"/>
  <c r="S39" i="3" s="1"/>
  <c r="S40" i="3" s="1"/>
  <c r="S41" i="3" s="1"/>
  <c r="S42" i="3" s="1"/>
  <c r="S43" i="3" s="1"/>
  <c r="S44" i="3" s="1"/>
  <c r="S45" i="3" s="1"/>
  <c r="S46" i="3" s="1"/>
  <c r="S47" i="3" s="1"/>
  <c r="S48" i="3" s="1"/>
  <c r="S49" i="3" s="1"/>
  <c r="S50" i="3" s="1"/>
  <c r="S51" i="3" s="1"/>
  <c r="S52" i="3" s="1"/>
  <c r="S53" i="3" s="1"/>
  <c r="S54" i="3" s="1"/>
  <c r="S55" i="3" s="1"/>
  <c r="S56" i="3" s="1"/>
  <c r="S57" i="3" s="1"/>
  <c r="S58" i="3" s="1"/>
  <c r="S59" i="3" s="1"/>
  <c r="S60" i="3" s="1"/>
  <c r="S61" i="3" s="1"/>
  <c r="S62" i="3" s="1"/>
  <c r="S63" i="3" s="1"/>
  <c r="S64" i="3" s="1"/>
  <c r="S65" i="3" s="1"/>
  <c r="S66" i="3" s="1"/>
  <c r="S67" i="3" s="1"/>
  <c r="S68" i="3" s="1"/>
  <c r="S69" i="3" s="1"/>
  <c r="S70" i="3" s="1"/>
  <c r="S71" i="3" s="1"/>
  <c r="S72" i="3" s="1"/>
  <c r="S73" i="3" s="1"/>
  <c r="S74" i="3" s="1"/>
  <c r="S75" i="3" s="1"/>
  <c r="S76" i="3" s="1"/>
  <c r="S77" i="3" s="1"/>
  <c r="S78" i="3" s="1"/>
  <c r="S79" i="3" s="1"/>
  <c r="S80" i="3" s="1"/>
  <c r="S81" i="3" s="1"/>
  <c r="S82" i="3" s="1"/>
  <c r="S83" i="3" s="1"/>
  <c r="S84" i="3" s="1"/>
  <c r="S85" i="3" s="1"/>
  <c r="S86" i="3" s="1"/>
  <c r="S87" i="3" s="1"/>
  <c r="S88" i="3" s="1"/>
  <c r="S89" i="3" s="1"/>
  <c r="S90" i="3" s="1"/>
  <c r="S91" i="3" s="1"/>
  <c r="S92" i="3" s="1"/>
  <c r="S93" i="3" s="1"/>
  <c r="S94" i="3" s="1"/>
  <c r="S95" i="3" s="1"/>
  <c r="S96" i="3" s="1"/>
  <c r="S97" i="3" s="1"/>
  <c r="S98" i="3" s="1"/>
  <c r="S99" i="3" s="1"/>
  <c r="S100" i="3" s="1"/>
  <c r="S101" i="3" s="1"/>
  <c r="S102" i="3" s="1"/>
  <c r="S103" i="3" s="1"/>
  <c r="S104" i="3" s="1"/>
  <c r="S105" i="3" s="1"/>
  <c r="S106" i="3" s="1"/>
  <c r="S107" i="3" s="1"/>
  <c r="S108" i="3" s="1"/>
  <c r="S109" i="3" s="1"/>
  <c r="S110" i="3" s="1"/>
  <c r="S111" i="3" s="1"/>
  <c r="S112" i="3" s="1"/>
  <c r="S113" i="3" s="1"/>
  <c r="S114" i="3" s="1"/>
  <c r="S115" i="3" s="1"/>
  <c r="S116" i="3" s="1"/>
  <c r="S117" i="3" s="1"/>
  <c r="S118" i="3" s="1"/>
  <c r="S119" i="3" s="1"/>
  <c r="S120" i="3" s="1"/>
  <c r="S121" i="3" s="1"/>
  <c r="S122" i="3" s="1"/>
  <c r="S123" i="3" s="1"/>
  <c r="S124" i="3" s="1"/>
  <c r="S125" i="3" s="1"/>
  <c r="S126" i="3" s="1"/>
  <c r="S127" i="3" s="1"/>
  <c r="S128" i="3" s="1"/>
  <c r="S129" i="3" s="1"/>
  <c r="N203" i="1"/>
  <c r="N199" i="1"/>
  <c r="N211" i="1"/>
  <c r="S197" i="1"/>
  <c r="T197" i="1" s="1"/>
  <c r="R196" i="1"/>
  <c r="S196" i="1" s="1"/>
  <c r="T196" i="1" s="1"/>
  <c r="T190" i="1"/>
  <c r="S189" i="1"/>
  <c r="R204" i="1"/>
  <c r="S204" i="1" s="1"/>
  <c r="T204" i="1" s="1"/>
  <c r="S205" i="1"/>
  <c r="T205" i="1" s="1"/>
  <c r="N200" i="1"/>
  <c r="N204" i="1"/>
  <c r="N192" i="1"/>
  <c r="N213" i="1"/>
  <c r="N208" i="1"/>
  <c r="S194" i="1"/>
  <c r="T194" i="1" s="1"/>
  <c r="R193" i="1"/>
  <c r="K389" i="5" l="1"/>
  <c r="K390" i="5"/>
  <c r="K491" i="5"/>
  <c r="K480" i="5"/>
  <c r="K439" i="5"/>
  <c r="K417" i="5"/>
  <c r="K407" i="5"/>
  <c r="K384" i="5"/>
  <c r="K358" i="5"/>
  <c r="K352" i="5"/>
  <c r="K300" i="5"/>
  <c r="K379" i="5"/>
  <c r="K326" i="5"/>
  <c r="K296" i="5"/>
  <c r="K283" i="5"/>
  <c r="K262" i="5"/>
  <c r="K251" i="5"/>
  <c r="K248" i="5"/>
  <c r="K304" i="5"/>
  <c r="K294" i="5"/>
  <c r="K240" i="5"/>
  <c r="K237" i="5"/>
  <c r="K225" i="5"/>
  <c r="K216" i="5"/>
  <c r="K208" i="5"/>
  <c r="K200" i="5"/>
  <c r="K192" i="5"/>
  <c r="K184" i="5"/>
  <c r="K176" i="5"/>
  <c r="K168" i="5"/>
  <c r="K160" i="5"/>
  <c r="K152" i="5"/>
  <c r="K144" i="5"/>
  <c r="K136" i="5"/>
  <c r="K128" i="5"/>
  <c r="K373" i="5"/>
  <c r="K336" i="5"/>
  <c r="K321" i="5"/>
  <c r="K232" i="5"/>
  <c r="K312" i="5"/>
  <c r="K342" i="5"/>
  <c r="K264" i="5"/>
  <c r="K223" i="5"/>
  <c r="K213" i="5"/>
  <c r="K197" i="5"/>
  <c r="K181" i="5"/>
  <c r="K165" i="5"/>
  <c r="K149" i="5"/>
  <c r="K133" i="5"/>
  <c r="K418" i="5"/>
  <c r="K253" i="5"/>
  <c r="K220" i="5"/>
  <c r="K204" i="5"/>
  <c r="K188" i="5"/>
  <c r="K172" i="5"/>
  <c r="K156" i="5"/>
  <c r="K140" i="5"/>
  <c r="K121" i="5"/>
  <c r="K113" i="5"/>
  <c r="K109" i="5"/>
  <c r="K99" i="5"/>
  <c r="K89" i="5"/>
  <c r="K84" i="5"/>
  <c r="K118" i="5"/>
  <c r="K110" i="5"/>
  <c r="K85" i="5"/>
  <c r="K332" i="5"/>
  <c r="K293" i="5"/>
  <c r="K272" i="5"/>
  <c r="K205" i="5"/>
  <c r="K189" i="5"/>
  <c r="K173" i="5"/>
  <c r="K157" i="5"/>
  <c r="K141" i="5"/>
  <c r="K86" i="5"/>
  <c r="K230" i="5"/>
  <c r="K94" i="5"/>
  <c r="K57" i="5"/>
  <c r="K49" i="5"/>
  <c r="K41" i="5"/>
  <c r="K33" i="5"/>
  <c r="K25" i="5"/>
  <c r="K17" i="5"/>
  <c r="K48" i="5"/>
  <c r="K325" i="5"/>
  <c r="K107" i="5"/>
  <c r="K82" i="5"/>
  <c r="K254" i="5"/>
  <c r="K180" i="5"/>
  <c r="K164" i="5"/>
  <c r="K40" i="5"/>
  <c r="K16" i="5"/>
  <c r="K125" i="5"/>
  <c r="K108" i="5"/>
  <c r="K62" i="5"/>
  <c r="K54" i="5"/>
  <c r="K46" i="5"/>
  <c r="K38" i="5"/>
  <c r="K30" i="5"/>
  <c r="K22" i="5"/>
  <c r="K14" i="5"/>
  <c r="K115" i="5"/>
  <c r="K32" i="5"/>
  <c r="K275" i="5"/>
  <c r="K102" i="5"/>
  <c r="K212" i="5"/>
  <c r="K78" i="5"/>
  <c r="K395" i="5"/>
  <c r="K222" i="5"/>
  <c r="K77" i="5"/>
  <c r="K70" i="5"/>
  <c r="K148" i="5"/>
  <c r="K24" i="5"/>
  <c r="K196" i="5"/>
  <c r="K132" i="5"/>
  <c r="K56" i="5"/>
  <c r="K8" i="5"/>
  <c r="K106" i="5"/>
  <c r="K170" i="5"/>
  <c r="K29" i="5"/>
  <c r="K76" i="5"/>
  <c r="K35" i="5"/>
  <c r="K39" i="5"/>
  <c r="K122" i="5"/>
  <c r="K187" i="5"/>
  <c r="K193" i="5"/>
  <c r="K383" i="5"/>
  <c r="K34" i="5"/>
  <c r="K116" i="5"/>
  <c r="K161" i="5"/>
  <c r="K247" i="5"/>
  <c r="K167" i="5"/>
  <c r="K71" i="5"/>
  <c r="K150" i="5"/>
  <c r="K214" i="5"/>
  <c r="K334" i="5"/>
  <c r="K153" i="5"/>
  <c r="K117" i="5"/>
  <c r="K162" i="5"/>
  <c r="K207" i="5"/>
  <c r="K290" i="5"/>
  <c r="K174" i="5"/>
  <c r="K243" i="5"/>
  <c r="K402" i="5"/>
  <c r="K266" i="5"/>
  <c r="K292" i="5"/>
  <c r="K406" i="5"/>
  <c r="K309" i="5"/>
  <c r="K382" i="5"/>
  <c r="K479" i="5"/>
  <c r="K333" i="5"/>
  <c r="K410" i="5"/>
  <c r="K466" i="5"/>
  <c r="K257" i="5"/>
  <c r="K320" i="5"/>
  <c r="K396" i="5"/>
  <c r="K236" i="5"/>
  <c r="K416" i="5"/>
  <c r="K359" i="5"/>
  <c r="K399" i="5"/>
  <c r="K303" i="5"/>
  <c r="K366" i="5"/>
  <c r="K467" i="5"/>
  <c r="K313" i="5"/>
  <c r="K485" i="5"/>
  <c r="K66" i="5"/>
  <c r="K120" i="5"/>
  <c r="K64" i="5"/>
  <c r="K322" i="5"/>
  <c r="K400" i="5"/>
  <c r="K457" i="5"/>
  <c r="K465" i="5"/>
  <c r="K462" i="5"/>
  <c r="K19" i="5"/>
  <c r="K10" i="5"/>
  <c r="K31" i="5"/>
  <c r="K9" i="5"/>
  <c r="K59" i="5"/>
  <c r="K96" i="5"/>
  <c r="K131" i="5"/>
  <c r="K195" i="5"/>
  <c r="K42" i="5"/>
  <c r="K119" i="5"/>
  <c r="K72" i="5"/>
  <c r="K256" i="5"/>
  <c r="K183" i="5"/>
  <c r="K374" i="5"/>
  <c r="K169" i="5"/>
  <c r="K295" i="5"/>
  <c r="K127" i="5"/>
  <c r="K210" i="5"/>
  <c r="K431" i="5"/>
  <c r="K404" i="5"/>
  <c r="K297" i="5"/>
  <c r="K408" i="5"/>
  <c r="K263" i="5"/>
  <c r="K394" i="5"/>
  <c r="K490" i="5"/>
  <c r="K273" i="5"/>
  <c r="K345" i="5"/>
  <c r="K421" i="5"/>
  <c r="K468" i="5"/>
  <c r="K270" i="5"/>
  <c r="K330" i="5"/>
  <c r="K347" i="5"/>
  <c r="K367" i="5"/>
  <c r="K324" i="5"/>
  <c r="K420" i="5"/>
  <c r="K369" i="5"/>
  <c r="K412" i="5"/>
  <c r="K493" i="5"/>
  <c r="K371" i="5"/>
  <c r="K424" i="5"/>
  <c r="K464" i="5"/>
  <c r="K411" i="5"/>
  <c r="K484" i="5"/>
  <c r="K15" i="5"/>
  <c r="K37" i="5"/>
  <c r="K227" i="5"/>
  <c r="K442" i="5"/>
  <c r="K388" i="5"/>
  <c r="K255" i="5"/>
  <c r="K323" i="5"/>
  <c r="K288" i="5"/>
  <c r="K12" i="5"/>
  <c r="K27" i="5"/>
  <c r="K51" i="5"/>
  <c r="K11" i="5"/>
  <c r="K97" i="5"/>
  <c r="K92" i="5"/>
  <c r="K154" i="5"/>
  <c r="K105" i="5"/>
  <c r="K139" i="5"/>
  <c r="K203" i="5"/>
  <c r="K83" i="5"/>
  <c r="K90" i="5"/>
  <c r="K50" i="5"/>
  <c r="K75" i="5"/>
  <c r="K199" i="5"/>
  <c r="K166" i="5"/>
  <c r="K242" i="5"/>
  <c r="K376" i="5"/>
  <c r="K469" i="5"/>
  <c r="K185" i="5"/>
  <c r="K130" i="5"/>
  <c r="K175" i="5"/>
  <c r="K239" i="5"/>
  <c r="K315" i="5"/>
  <c r="K226" i="5"/>
  <c r="K190" i="5"/>
  <c r="K250" i="5"/>
  <c r="K413" i="5"/>
  <c r="K298" i="5"/>
  <c r="K302" i="5"/>
  <c r="K268" i="5"/>
  <c r="K281" i="5"/>
  <c r="K481" i="5"/>
  <c r="K278" i="5"/>
  <c r="K354" i="5"/>
  <c r="K405" i="5"/>
  <c r="K245" i="5"/>
  <c r="K351" i="5"/>
  <c r="K432" i="5"/>
  <c r="K452" i="5"/>
  <c r="K473" i="5"/>
  <c r="K328" i="5"/>
  <c r="K414" i="5"/>
  <c r="K475" i="5"/>
  <c r="K337" i="5"/>
  <c r="K401" i="5"/>
  <c r="K451" i="5"/>
  <c r="K498" i="5"/>
  <c r="K430" i="5"/>
  <c r="K339" i="5"/>
  <c r="K20" i="5"/>
  <c r="K26" i="5"/>
  <c r="K151" i="5"/>
  <c r="K458" i="5"/>
  <c r="K357" i="5"/>
  <c r="K461" i="5"/>
  <c r="K52" i="5"/>
  <c r="K21" i="5"/>
  <c r="K36" i="5"/>
  <c r="K186" i="5"/>
  <c r="K482" i="5"/>
  <c r="K147" i="5"/>
  <c r="K211" i="5"/>
  <c r="K58" i="5"/>
  <c r="K123" i="5"/>
  <c r="K215" i="5"/>
  <c r="K103" i="5"/>
  <c r="K285" i="5"/>
  <c r="K244" i="5"/>
  <c r="K385" i="5"/>
  <c r="K201" i="5"/>
  <c r="K329" i="5"/>
  <c r="K178" i="5"/>
  <c r="K319" i="5"/>
  <c r="K241" i="5"/>
  <c r="K280" i="5"/>
  <c r="K415" i="5"/>
  <c r="K258" i="5"/>
  <c r="K307" i="5"/>
  <c r="K426" i="5"/>
  <c r="K246" i="5"/>
  <c r="K276" i="5"/>
  <c r="K343" i="5"/>
  <c r="K428" i="5"/>
  <c r="K234" i="5"/>
  <c r="K437" i="5"/>
  <c r="K492" i="5"/>
  <c r="K363" i="5"/>
  <c r="K423" i="5"/>
  <c r="K308" i="5"/>
  <c r="K356" i="5"/>
  <c r="K459" i="5"/>
  <c r="K338" i="5"/>
  <c r="K483" i="5"/>
  <c r="K340" i="5"/>
  <c r="K488" i="5"/>
  <c r="K409" i="5"/>
  <c r="K454" i="5"/>
  <c r="K435" i="5"/>
  <c r="K472" i="5"/>
  <c r="K419" i="5"/>
  <c r="K138" i="5"/>
  <c r="K129" i="5"/>
  <c r="K159" i="5"/>
  <c r="K279" i="5"/>
  <c r="K265" i="5"/>
  <c r="K311" i="5"/>
  <c r="K456" i="5"/>
  <c r="K61" i="5"/>
  <c r="K23" i="5"/>
  <c r="K45" i="5"/>
  <c r="K60" i="5"/>
  <c r="K69" i="5"/>
  <c r="K44" i="5"/>
  <c r="K177" i="5"/>
  <c r="K155" i="5"/>
  <c r="K221" i="5"/>
  <c r="K65" i="5"/>
  <c r="K341" i="5"/>
  <c r="K88" i="5"/>
  <c r="K487" i="5"/>
  <c r="K100" i="5"/>
  <c r="K235" i="5"/>
  <c r="K182" i="5"/>
  <c r="K434" i="5"/>
  <c r="K104" i="5"/>
  <c r="K217" i="5"/>
  <c r="K427" i="5"/>
  <c r="K143" i="5"/>
  <c r="K269" i="5"/>
  <c r="K429" i="5"/>
  <c r="K142" i="5"/>
  <c r="K206" i="5"/>
  <c r="K209" i="5"/>
  <c r="K353" i="5"/>
  <c r="K331" i="5"/>
  <c r="K249" i="5"/>
  <c r="K361" i="5"/>
  <c r="K299" i="5"/>
  <c r="K448" i="5"/>
  <c r="K228" i="5"/>
  <c r="K291" i="5"/>
  <c r="K370" i="5"/>
  <c r="K425" i="5"/>
  <c r="K470" i="5"/>
  <c r="K476" i="5"/>
  <c r="K494" i="5"/>
  <c r="K344" i="5"/>
  <c r="K444" i="5"/>
  <c r="K486" i="5"/>
  <c r="K378" i="5"/>
  <c r="K346" i="5"/>
  <c r="K422" i="5"/>
  <c r="K316" i="5"/>
  <c r="K474" i="5"/>
  <c r="K365" i="5"/>
  <c r="K445" i="5"/>
  <c r="K91" i="5"/>
  <c r="K137" i="5"/>
  <c r="K317" i="5"/>
  <c r="K306" i="5"/>
  <c r="K305" i="5"/>
  <c r="K63" i="5"/>
  <c r="K43" i="5"/>
  <c r="K47" i="5"/>
  <c r="K81" i="5"/>
  <c r="K74" i="5"/>
  <c r="K53" i="5"/>
  <c r="K261" i="5"/>
  <c r="K6" i="5"/>
  <c r="K80" i="5"/>
  <c r="K145" i="5"/>
  <c r="K114" i="5"/>
  <c r="K163" i="5"/>
  <c r="K282" i="5"/>
  <c r="K463" i="5"/>
  <c r="K68" i="5"/>
  <c r="K87" i="5"/>
  <c r="K124" i="5"/>
  <c r="K126" i="5"/>
  <c r="K95" i="5"/>
  <c r="K286" i="5"/>
  <c r="K436" i="5"/>
  <c r="K224" i="5"/>
  <c r="K146" i="5"/>
  <c r="K191" i="5"/>
  <c r="K438" i="5"/>
  <c r="K287" i="5"/>
  <c r="K238" i="5"/>
  <c r="K271" i="5"/>
  <c r="K348" i="5"/>
  <c r="K460" i="5"/>
  <c r="K284" i="5"/>
  <c r="K368" i="5"/>
  <c r="K375" i="5"/>
  <c r="K450" i="5"/>
  <c r="K231" i="5"/>
  <c r="K372" i="5"/>
  <c r="K267" i="5"/>
  <c r="K386" i="5"/>
  <c r="K397" i="5"/>
  <c r="K478" i="5"/>
  <c r="K355" i="5"/>
  <c r="K446" i="5"/>
  <c r="K349" i="5"/>
  <c r="K381" i="5"/>
  <c r="K496" i="5"/>
  <c r="K327" i="5"/>
  <c r="K398" i="5"/>
  <c r="K377" i="5"/>
  <c r="K101" i="5"/>
  <c r="K179" i="5"/>
  <c r="K79" i="5"/>
  <c r="K391" i="5"/>
  <c r="K67" i="5"/>
  <c r="K7" i="5"/>
  <c r="K55" i="5"/>
  <c r="K13" i="5"/>
  <c r="K28" i="5"/>
  <c r="K219" i="5"/>
  <c r="K73" i="5"/>
  <c r="K171" i="5"/>
  <c r="K93" i="5"/>
  <c r="K277" i="5"/>
  <c r="K18" i="5"/>
  <c r="K98" i="5"/>
  <c r="K112" i="5"/>
  <c r="K218" i="5"/>
  <c r="K135" i="5"/>
  <c r="K489" i="5"/>
  <c r="K134" i="5"/>
  <c r="K198" i="5"/>
  <c r="K447" i="5"/>
  <c r="K229" i="5"/>
  <c r="K449" i="5"/>
  <c r="K194" i="5"/>
  <c r="K440" i="5"/>
  <c r="K310" i="5"/>
  <c r="K158" i="5"/>
  <c r="K233" i="5"/>
  <c r="K362" i="5"/>
  <c r="K259" i="5"/>
  <c r="K364" i="5"/>
  <c r="K274" i="5"/>
  <c r="K350" i="5"/>
  <c r="K471" i="5"/>
  <c r="K252" i="5"/>
  <c r="K289" i="5"/>
  <c r="K260" i="5"/>
  <c r="K318" i="5"/>
  <c r="K455" i="5"/>
  <c r="K301" i="5"/>
  <c r="K497" i="5"/>
  <c r="K314" i="5"/>
  <c r="K387" i="5"/>
  <c r="K393" i="5"/>
  <c r="K441" i="5"/>
  <c r="K360" i="5"/>
  <c r="K433" i="5"/>
  <c r="K477" i="5"/>
  <c r="K403" i="5"/>
  <c r="K443" i="5"/>
  <c r="K495" i="5"/>
  <c r="K392" i="5"/>
  <c r="K453" i="5"/>
  <c r="K202" i="5"/>
  <c r="K111" i="5"/>
  <c r="K380" i="5"/>
  <c r="K335" i="5"/>
  <c r="L564" i="4"/>
  <c r="O275" i="4" s="1"/>
  <c r="P275" i="4" s="1"/>
  <c r="S130" i="3"/>
  <c r="U9" i="3"/>
  <c r="J24" i="3"/>
  <c r="L23" i="3"/>
  <c r="S193" i="1"/>
  <c r="T193" i="1" s="1"/>
  <c r="R192" i="1"/>
  <c r="S192" i="1" s="1"/>
  <c r="T192" i="1" s="1"/>
  <c r="N205" i="1"/>
  <c r="N214" i="1"/>
  <c r="T189" i="1"/>
  <c r="S188" i="1"/>
  <c r="N209" i="1"/>
  <c r="N201" i="1"/>
  <c r="L187" i="4" l="1"/>
  <c r="L1837" i="4"/>
  <c r="L1512" i="4"/>
  <c r="O591" i="4" s="1"/>
  <c r="P591" i="4" s="1"/>
  <c r="L1738" i="4"/>
  <c r="L1466" i="4"/>
  <c r="L1506" i="4"/>
  <c r="O589" i="4" s="1"/>
  <c r="P589" i="4" s="1"/>
  <c r="L658" i="4"/>
  <c r="L1578" i="4"/>
  <c r="O613" i="4" s="1"/>
  <c r="P613" i="4" s="1"/>
  <c r="L1015" i="4"/>
  <c r="L1056" i="4"/>
  <c r="O439" i="4" s="1"/>
  <c r="P439" i="4" s="1"/>
  <c r="L726" i="4"/>
  <c r="O329" i="4" s="1"/>
  <c r="P329" i="4" s="1"/>
  <c r="L1197" i="4"/>
  <c r="O486" i="4" s="1"/>
  <c r="P486" i="4" s="1"/>
  <c r="L154" i="4"/>
  <c r="L261" i="4"/>
  <c r="O174" i="4" s="1"/>
  <c r="P174" i="4" s="1"/>
  <c r="L1250" i="4"/>
  <c r="L1523" i="4"/>
  <c r="L973" i="4"/>
  <c r="L1498" i="4"/>
  <c r="L1165" i="4"/>
  <c r="L1443" i="4"/>
  <c r="O568" i="4" s="1"/>
  <c r="P568" i="4" s="1"/>
  <c r="L1675" i="4"/>
  <c r="L337" i="4"/>
  <c r="L1819" i="4"/>
  <c r="L1244" i="4"/>
  <c r="L1761" i="4"/>
  <c r="O674" i="4" s="1"/>
  <c r="P674" i="4" s="1"/>
  <c r="L918" i="4"/>
  <c r="O393" i="4" s="1"/>
  <c r="P393" i="4" s="1"/>
  <c r="L1691" i="4"/>
  <c r="L1058" i="4"/>
  <c r="L1084" i="4"/>
  <c r="L749" i="4"/>
  <c r="L248" i="4"/>
  <c r="L679" i="4"/>
  <c r="L823" i="4"/>
  <c r="L871" i="4"/>
  <c r="L351" i="4"/>
  <c r="O204" i="4" s="1"/>
  <c r="P204" i="4" s="1"/>
  <c r="L784" i="4"/>
  <c r="L235" i="4"/>
  <c r="L1483" i="4"/>
  <c r="L827" i="4"/>
  <c r="L1493" i="4"/>
  <c r="L1146" i="4"/>
  <c r="O469" i="4" s="1"/>
  <c r="P469" i="4" s="1"/>
  <c r="L1307" i="4"/>
  <c r="L1170" i="4"/>
  <c r="O477" i="4" s="1"/>
  <c r="P477" i="4" s="1"/>
  <c r="L620" i="4"/>
  <c r="L1429" i="4"/>
  <c r="L1777" i="4"/>
  <c r="L1433" i="4"/>
  <c r="L1735" i="4"/>
  <c r="L671" i="4"/>
  <c r="L509" i="4"/>
  <c r="L767" i="4"/>
  <c r="L227" i="4"/>
  <c r="L373" i="4"/>
  <c r="L976" i="4"/>
  <c r="L173" i="4"/>
  <c r="L653" i="4"/>
  <c r="L183" i="4"/>
  <c r="O148" i="4" s="1"/>
  <c r="P148" i="4" s="1"/>
  <c r="L887" i="4"/>
  <c r="L304" i="4"/>
  <c r="L1609" i="4"/>
  <c r="L816" i="4"/>
  <c r="O359" i="4" s="1"/>
  <c r="P359" i="4" s="1"/>
  <c r="L317" i="4"/>
  <c r="L1485" i="4"/>
  <c r="O582" i="4" s="1"/>
  <c r="P582" i="4" s="1"/>
  <c r="L1748" i="4"/>
  <c r="L1411" i="4"/>
  <c r="L1687" i="4"/>
  <c r="L1468" i="4"/>
  <c r="L563" i="4"/>
  <c r="L1417" i="4"/>
  <c r="L1666" i="4"/>
  <c r="L903" i="4"/>
  <c r="O388" i="4" s="1"/>
  <c r="P388" i="4" s="1"/>
  <c r="L1693" i="4"/>
  <c r="L695" i="4"/>
  <c r="L463" i="4"/>
  <c r="L566" i="4"/>
  <c r="L149" i="4"/>
  <c r="L1144" i="4"/>
  <c r="L211" i="4"/>
  <c r="L1016" i="4"/>
  <c r="L546" i="4"/>
  <c r="O269" i="4" s="1"/>
  <c r="P269" i="4" s="1"/>
  <c r="L1299" i="4"/>
  <c r="O520" i="4" s="1"/>
  <c r="P520" i="4" s="1"/>
  <c r="L994" i="4"/>
  <c r="L238" i="4"/>
  <c r="L1502" i="4"/>
  <c r="L970" i="4"/>
  <c r="L1437" i="4"/>
  <c r="O566" i="4" s="1"/>
  <c r="P566" i="4" s="1"/>
  <c r="L1821" i="4"/>
  <c r="O694" i="4" s="1"/>
  <c r="P694" i="4" s="1"/>
  <c r="L526" i="4"/>
  <c r="L1457" i="4"/>
  <c r="L1774" i="4"/>
  <c r="L1353" i="4"/>
  <c r="O538" i="4" s="1"/>
  <c r="P538" i="4" s="1"/>
  <c r="L319" i="4"/>
  <c r="L1444" i="4"/>
  <c r="L239" i="4"/>
  <c r="L1062" i="4"/>
  <c r="O441" i="4" s="1"/>
  <c r="P441" i="4" s="1"/>
  <c r="L902" i="4"/>
  <c r="L948" i="4"/>
  <c r="O403" i="4" s="1"/>
  <c r="P403" i="4" s="1"/>
  <c r="L519" i="4"/>
  <c r="O260" i="4" s="1"/>
  <c r="P260" i="4" s="1"/>
  <c r="L677" i="4"/>
  <c r="L960" i="4"/>
  <c r="O407" i="4" s="1"/>
  <c r="P407" i="4" s="1"/>
  <c r="L505" i="4"/>
  <c r="L747" i="4"/>
  <c r="O336" i="4" s="1"/>
  <c r="P336" i="4" s="1"/>
  <c r="L479" i="4"/>
  <c r="L1606" i="4"/>
  <c r="L811" i="4"/>
  <c r="L1720" i="4"/>
  <c r="L1364" i="4"/>
  <c r="L1552" i="4"/>
  <c r="L1526" i="4"/>
  <c r="L610" i="4"/>
  <c r="L667" i="4"/>
  <c r="L1699" i="4"/>
  <c r="L1396" i="4"/>
  <c r="L651" i="4"/>
  <c r="O304" i="4" s="1"/>
  <c r="P304" i="4" s="1"/>
  <c r="L421" i="4"/>
  <c r="L315" i="4"/>
  <c r="O192" i="4" s="1"/>
  <c r="P192" i="4" s="1"/>
  <c r="L689" i="4"/>
  <c r="L486" i="4"/>
  <c r="O249" i="4" s="1"/>
  <c r="P249" i="4" s="1"/>
  <c r="L582" i="4"/>
  <c r="O281" i="4" s="1"/>
  <c r="P281" i="4" s="1"/>
  <c r="L448" i="4"/>
  <c r="L835" i="4"/>
  <c r="L525" i="4"/>
  <c r="O262" i="4" s="1"/>
  <c r="P262" i="4" s="1"/>
  <c r="L1363" i="4"/>
  <c r="L269" i="4"/>
  <c r="L1520" i="4"/>
  <c r="L1689" i="4"/>
  <c r="O650" i="4" s="1"/>
  <c r="P650" i="4" s="1"/>
  <c r="L867" i="4"/>
  <c r="O376" i="4" s="1"/>
  <c r="P376" i="4" s="1"/>
  <c r="L1266" i="4"/>
  <c r="O509" i="4" s="1"/>
  <c r="P509" i="4" s="1"/>
  <c r="L1706" i="4"/>
  <c r="L1474" i="4"/>
  <c r="L1110" i="4"/>
  <c r="O457" i="4" s="1"/>
  <c r="P457" i="4" s="1"/>
  <c r="L1050" i="4"/>
  <c r="O437" i="4" s="1"/>
  <c r="P437" i="4" s="1"/>
  <c r="L1337" i="4"/>
  <c r="L846" i="4"/>
  <c r="O369" i="4" s="1"/>
  <c r="P369" i="4" s="1"/>
  <c r="L376" i="4"/>
  <c r="L514" i="4"/>
  <c r="L394" i="4"/>
  <c r="L1044" i="4"/>
  <c r="O435" i="4" s="1"/>
  <c r="P435" i="4" s="1"/>
  <c r="L609" i="4"/>
  <c r="O290" i="4" s="1"/>
  <c r="P290" i="4" s="1"/>
  <c r="L844" i="4"/>
  <c r="L1167" i="4"/>
  <c r="O476" i="4" s="1"/>
  <c r="P476" i="4" s="1"/>
  <c r="L185" i="4"/>
  <c r="L856" i="4"/>
  <c r="L678" i="4"/>
  <c r="O313" i="4" s="1"/>
  <c r="P313" i="4" s="1"/>
  <c r="L1381" i="4"/>
  <c r="L263" i="4"/>
  <c r="L1172" i="4"/>
  <c r="L1630" i="4"/>
  <c r="L1571" i="4"/>
  <c r="L405" i="4"/>
  <c r="O222" i="4" s="1"/>
  <c r="P222" i="4" s="1"/>
  <c r="L1658" i="4"/>
  <c r="L1829" i="4"/>
  <c r="L1251" i="4"/>
  <c r="O504" i="4" s="1"/>
  <c r="P504" i="4" s="1"/>
  <c r="L1610" i="4"/>
  <c r="L1207" i="4"/>
  <c r="L1052" i="4"/>
  <c r="L131" i="4"/>
  <c r="L336" i="4"/>
  <c r="O199" i="4" s="1"/>
  <c r="P199" i="4" s="1"/>
  <c r="L743" i="4"/>
  <c r="L734" i="4"/>
  <c r="L547" i="4"/>
  <c r="L759" i="4"/>
  <c r="O340" i="4" s="1"/>
  <c r="P340" i="4" s="1"/>
  <c r="L574" i="4"/>
  <c r="L840" i="4"/>
  <c r="O367" i="4" s="1"/>
  <c r="P367" i="4" s="1"/>
  <c r="L893" i="4"/>
  <c r="L1201" i="4"/>
  <c r="L544" i="4"/>
  <c r="L1294" i="4"/>
  <c r="L1222" i="4"/>
  <c r="L1555" i="4"/>
  <c r="L1031" i="4"/>
  <c r="L1760" i="4"/>
  <c r="L626" i="4"/>
  <c r="L1719" i="4"/>
  <c r="O660" i="4" s="1"/>
  <c r="P660" i="4" s="1"/>
  <c r="L1164" i="4"/>
  <c r="O475" i="4" s="1"/>
  <c r="P475" i="4" s="1"/>
  <c r="L1507" i="4"/>
  <c r="L701" i="4"/>
  <c r="L735" i="4"/>
  <c r="O332" i="4" s="1"/>
  <c r="P332" i="4" s="1"/>
  <c r="L1063" i="4"/>
  <c r="L193" i="4"/>
  <c r="L180" i="4"/>
  <c r="O147" i="4" s="1"/>
  <c r="P147" i="4" s="1"/>
  <c r="L282" i="4"/>
  <c r="O181" i="4" s="1"/>
  <c r="P181" i="4" s="1"/>
  <c r="L1043" i="4"/>
  <c r="L1041" i="4"/>
  <c r="O434" i="4" s="1"/>
  <c r="P434" i="4" s="1"/>
  <c r="L1072" i="4"/>
  <c r="L418" i="4"/>
  <c r="L1560" i="4"/>
  <c r="O607" i="4" s="1"/>
  <c r="P607" i="4" s="1"/>
  <c r="L1030" i="4"/>
  <c r="L1097" i="4"/>
  <c r="L613" i="4"/>
  <c r="L1154" i="4"/>
  <c r="L423" i="4"/>
  <c r="O228" i="4" s="1"/>
  <c r="P228" i="4" s="1"/>
  <c r="L1762" i="4"/>
  <c r="L1215" i="4"/>
  <c r="O492" i="4" s="1"/>
  <c r="P492" i="4" s="1"/>
  <c r="L431" i="4"/>
  <c r="L1038" i="4"/>
  <c r="O433" i="4" s="1"/>
  <c r="P433" i="4" s="1"/>
  <c r="L1696" i="4"/>
  <c r="L1677" i="4"/>
  <c r="O646" i="4" s="1"/>
  <c r="P646" i="4" s="1"/>
  <c r="L395" i="4"/>
  <c r="L346" i="4"/>
  <c r="L553" i="4"/>
  <c r="L1404" i="4"/>
  <c r="O555" i="4" s="1"/>
  <c r="P555" i="4" s="1"/>
  <c r="L1186" i="4"/>
  <c r="L666" i="4"/>
  <c r="O309" i="4" s="1"/>
  <c r="P309" i="4" s="1"/>
  <c r="L438" i="4"/>
  <c r="O233" i="4" s="1"/>
  <c r="P233" i="4" s="1"/>
  <c r="L1479" i="4"/>
  <c r="O580" i="4" s="1"/>
  <c r="P580" i="4" s="1"/>
  <c r="L1314" i="4"/>
  <c r="O525" i="4" s="1"/>
  <c r="P525" i="4" s="1"/>
  <c r="L882" i="4"/>
  <c r="O381" i="4" s="1"/>
  <c r="P381" i="4" s="1"/>
  <c r="L629" i="4"/>
  <c r="L598" i="4"/>
  <c r="L1655" i="4"/>
  <c r="L140" i="4"/>
  <c r="L200" i="4"/>
  <c r="L1536" i="4"/>
  <c r="O599" i="4" s="1"/>
  <c r="P599" i="4" s="1"/>
  <c r="L637" i="4"/>
  <c r="L751" i="4"/>
  <c r="L896" i="4"/>
  <c r="L828" i="4"/>
  <c r="O363" i="4" s="1"/>
  <c r="P363" i="4" s="1"/>
  <c r="L1752" i="4"/>
  <c r="O671" i="4" s="1"/>
  <c r="P671" i="4" s="1"/>
  <c r="L841" i="4"/>
  <c r="L1383" i="4"/>
  <c r="O548" i="4" s="1"/>
  <c r="P548" i="4" s="1"/>
  <c r="L1535" i="4"/>
  <c r="L829" i="4"/>
  <c r="L1650" i="4"/>
  <c r="O637" i="4" s="1"/>
  <c r="P637" i="4" s="1"/>
  <c r="L855" i="4"/>
  <c r="O372" i="4" s="1"/>
  <c r="P372" i="4" s="1"/>
  <c r="L1753" i="4"/>
  <c r="L934" i="4"/>
  <c r="L1680" i="4"/>
  <c r="O647" i="4" s="1"/>
  <c r="P647" i="4" s="1"/>
  <c r="L1275" i="4"/>
  <c r="O512" i="4" s="1"/>
  <c r="P512" i="4" s="1"/>
  <c r="L320" i="4"/>
  <c r="L538" i="4"/>
  <c r="L194" i="4"/>
  <c r="L686" i="4"/>
  <c r="L475" i="4"/>
  <c r="L851" i="4"/>
  <c r="L226" i="4"/>
  <c r="L1047" i="4"/>
  <c r="O436" i="4" s="1"/>
  <c r="P436" i="4" s="1"/>
  <c r="L218" i="4"/>
  <c r="L1534" i="4"/>
  <c r="L910" i="4"/>
  <c r="L1743" i="4"/>
  <c r="O668" i="4" s="1"/>
  <c r="P668" i="4" s="1"/>
  <c r="L1278" i="4"/>
  <c r="O513" i="4" s="1"/>
  <c r="P513" i="4" s="1"/>
  <c r="L1093" i="4"/>
  <c r="L1196" i="4"/>
  <c r="L615" i="4"/>
  <c r="O292" i="4" s="1"/>
  <c r="P292" i="4" s="1"/>
  <c r="L1211" i="4"/>
  <c r="L1593" i="4"/>
  <c r="O618" i="4" s="1"/>
  <c r="P618" i="4" s="1"/>
  <c r="L1130" i="4"/>
  <c r="L1596" i="4"/>
  <c r="O619" i="4" s="1"/>
  <c r="P619" i="4" s="1"/>
  <c r="L573" i="4"/>
  <c r="O278" i="4" s="1"/>
  <c r="P278" i="4" s="1"/>
  <c r="L326" i="4"/>
  <c r="L424" i="4"/>
  <c r="L181" i="4"/>
  <c r="L308" i="4"/>
  <c r="L703" i="4"/>
  <c r="L1229" i="4"/>
  <c r="L399" i="4"/>
  <c r="O220" i="4" s="1"/>
  <c r="P220" i="4" s="1"/>
  <c r="L134" i="4"/>
  <c r="L744" i="4"/>
  <c r="O335" i="4" s="1"/>
  <c r="P335" i="4" s="1"/>
  <c r="L209" i="4"/>
  <c r="L1589" i="4"/>
  <c r="L801" i="4"/>
  <c r="O354" i="4" s="1"/>
  <c r="P354" i="4" s="1"/>
  <c r="L1782" i="4"/>
  <c r="O681" i="4" s="1"/>
  <c r="P681" i="4" s="1"/>
  <c r="L1461" i="4"/>
  <c r="O574" i="4" s="1"/>
  <c r="P574" i="4" s="1"/>
  <c r="L1684" i="4"/>
  <c r="L1409" i="4"/>
  <c r="L1741" i="4"/>
  <c r="L1459" i="4"/>
  <c r="L622" i="4"/>
  <c r="L1187" i="4"/>
  <c r="L1550" i="4"/>
  <c r="L799" i="4"/>
  <c r="L1488" i="4"/>
  <c r="O583" i="4" s="1"/>
  <c r="P583" i="4" s="1"/>
  <c r="L483" i="4"/>
  <c r="O248" i="4" s="1"/>
  <c r="P248" i="4" s="1"/>
  <c r="L1205" i="4"/>
  <c r="L199" i="4"/>
  <c r="L1230" i="4"/>
  <c r="O497" i="4" s="1"/>
  <c r="P497" i="4" s="1"/>
  <c r="L1083" i="4"/>
  <c r="O448" i="4" s="1"/>
  <c r="P448" i="4" s="1"/>
  <c r="L217" i="4"/>
  <c r="L1012" i="4"/>
  <c r="L170" i="4"/>
  <c r="L889" i="4"/>
  <c r="L880" i="4"/>
  <c r="L271" i="4"/>
  <c r="L1538" i="4"/>
  <c r="L711" i="4"/>
  <c r="O324" i="4" s="1"/>
  <c r="P324" i="4" s="1"/>
  <c r="L1395" i="4"/>
  <c r="O552" i="4" s="1"/>
  <c r="P552" i="4" s="1"/>
  <c r="L1769" i="4"/>
  <c r="L327" i="4"/>
  <c r="O196" i="4" s="1"/>
  <c r="P196" i="4" s="1"/>
  <c r="L1470" i="4"/>
  <c r="O577" i="4" s="1"/>
  <c r="P577" i="4" s="1"/>
  <c r="L1627" i="4"/>
  <c r="L1194" i="4"/>
  <c r="O485" i="4" s="1"/>
  <c r="P485" i="4" s="1"/>
  <c r="L1180" i="4"/>
  <c r="L1547" i="4"/>
  <c r="L966" i="4"/>
  <c r="O409" i="4" s="1"/>
  <c r="P409" i="4" s="1"/>
  <c r="L881" i="4"/>
  <c r="L537" i="4"/>
  <c r="O266" i="4" s="1"/>
  <c r="P266" i="4" s="1"/>
  <c r="L642" i="4"/>
  <c r="O301" i="4" s="1"/>
  <c r="P301" i="4" s="1"/>
  <c r="L1143" i="4"/>
  <c r="O468" i="4" s="1"/>
  <c r="P468" i="4" s="1"/>
  <c r="L379" i="4"/>
  <c r="L988" i="4"/>
  <c r="L328" i="4"/>
  <c r="L928" i="4"/>
  <c r="L168" i="4"/>
  <c r="O143" i="4" s="1"/>
  <c r="P143" i="4" s="1"/>
  <c r="L1497" i="4"/>
  <c r="O586" i="4" s="1"/>
  <c r="P586" i="4" s="1"/>
  <c r="L807" i="4"/>
  <c r="O356" i="4" s="1"/>
  <c r="P356" i="4" s="1"/>
  <c r="L1789" i="4"/>
  <c r="L1399" i="4"/>
  <c r="L1405" i="4"/>
  <c r="L1292" i="4"/>
  <c r="L522" i="4"/>
  <c r="O261" i="4" s="1"/>
  <c r="P261" i="4" s="1"/>
  <c r="L143" i="4"/>
  <c r="L1579" i="4"/>
  <c r="L1543" i="4"/>
  <c r="L494" i="4"/>
  <c r="L157" i="4"/>
  <c r="L1183" i="4"/>
  <c r="L312" i="4"/>
  <c r="O191" i="4" s="1"/>
  <c r="P191" i="4" s="1"/>
  <c r="L460" i="4"/>
  <c r="L772" i="4"/>
  <c r="L506" i="4"/>
  <c r="L906" i="4"/>
  <c r="O389" i="4" s="1"/>
  <c r="P389" i="4" s="1"/>
  <c r="L518" i="4"/>
  <c r="L986" i="4"/>
  <c r="L279" i="4"/>
  <c r="O180" i="4" s="1"/>
  <c r="P180" i="4" s="1"/>
  <c r="L1377" i="4"/>
  <c r="O546" i="4" s="1"/>
  <c r="P546" i="4" s="1"/>
  <c r="L1767" i="4"/>
  <c r="O676" i="4" s="1"/>
  <c r="P676" i="4" s="1"/>
  <c r="L836" i="4"/>
  <c r="L1089" i="4"/>
  <c r="O450" i="4" s="1"/>
  <c r="P450" i="4" s="1"/>
  <c r="L1559" i="4"/>
  <c r="L1668" i="4"/>
  <c r="O643" i="4" s="1"/>
  <c r="P643" i="4" s="1"/>
  <c r="L1147" i="4"/>
  <c r="L1714" i="4"/>
  <c r="L1214" i="4"/>
  <c r="L718" i="4"/>
  <c r="L959" i="4"/>
  <c r="L585" i="4"/>
  <c r="O282" i="4" s="1"/>
  <c r="P282" i="4" s="1"/>
  <c r="L225" i="4"/>
  <c r="O162" i="4" s="1"/>
  <c r="P162" i="4" s="1"/>
  <c r="L1081" i="4"/>
  <c r="L428" i="4"/>
  <c r="L792" i="4"/>
  <c r="O351" i="4" s="1"/>
  <c r="P351" i="4" s="1"/>
  <c r="L826" i="4"/>
  <c r="L413" i="4"/>
  <c r="L707" i="4"/>
  <c r="L204" i="4"/>
  <c r="O155" i="4" s="1"/>
  <c r="P155" i="4" s="1"/>
  <c r="L1259" i="4"/>
  <c r="L257" i="4"/>
  <c r="L1148" i="4"/>
  <c r="L1619" i="4"/>
  <c r="L1372" i="4"/>
  <c r="L1387" i="4"/>
  <c r="L1357" i="4"/>
  <c r="L1683" i="4"/>
  <c r="O648" i="4" s="1"/>
  <c r="P648" i="4" s="1"/>
  <c r="L942" i="4"/>
  <c r="O401" i="4" s="1"/>
  <c r="P401" i="4" s="1"/>
  <c r="L1710" i="4"/>
  <c r="O657" i="4" s="1"/>
  <c r="P657" i="4" s="1"/>
  <c r="L1071" i="4"/>
  <c r="O444" i="4" s="1"/>
  <c r="P444" i="4" s="1"/>
  <c r="L1064" i="4"/>
  <c r="L908" i="4"/>
  <c r="L442" i="4"/>
  <c r="L717" i="4"/>
  <c r="O326" i="4" s="1"/>
  <c r="P326" i="4" s="1"/>
  <c r="L1020" i="4"/>
  <c r="O427" i="4" s="1"/>
  <c r="P427" i="4" s="1"/>
  <c r="L559" i="4"/>
  <c r="L787" i="4"/>
  <c r="L492" i="4"/>
  <c r="O251" i="4" s="1"/>
  <c r="P251" i="4" s="1"/>
  <c r="L779" i="4"/>
  <c r="L1836" i="4"/>
  <c r="O699" i="4" s="1"/>
  <c r="P699" i="4" s="1"/>
  <c r="L1256" i="4"/>
  <c r="L542" i="4"/>
  <c r="L1113" i="4"/>
  <c r="O458" i="4" s="1"/>
  <c r="P458" i="4" s="1"/>
  <c r="L1060" i="4"/>
  <c r="L1586" i="4"/>
  <c r="L461" i="4"/>
  <c r="L1605" i="4"/>
  <c r="O622" i="4" s="1"/>
  <c r="P622" i="4" s="1"/>
  <c r="L228" i="4"/>
  <c r="O163" i="4" s="1"/>
  <c r="P163" i="4" s="1"/>
  <c r="L1540" i="4"/>
  <c r="L946" i="4"/>
  <c r="L1491" i="4"/>
  <c r="O584" i="4" s="1"/>
  <c r="P584" i="4" s="1"/>
  <c r="L440" i="4"/>
  <c r="L596" i="4"/>
  <c r="L968" i="4"/>
  <c r="L150" i="4"/>
  <c r="O137" i="4" s="1"/>
  <c r="P137" i="4" s="1"/>
  <c r="L295" i="4"/>
  <c r="L224" i="4"/>
  <c r="L515" i="4"/>
  <c r="L558" i="4"/>
  <c r="O273" i="4" s="1"/>
  <c r="P273" i="4" s="1"/>
  <c r="L886" i="4"/>
  <c r="L426" i="4"/>
  <c r="O229" i="4" s="1"/>
  <c r="P229" i="4" s="1"/>
  <c r="L1657" i="4"/>
  <c r="L670" i="4"/>
  <c r="L719" i="4"/>
  <c r="L1700" i="4"/>
  <c r="L943" i="4"/>
  <c r="L798" i="4"/>
  <c r="O353" i="4" s="1"/>
  <c r="P353" i="4" s="1"/>
  <c r="L1388" i="4"/>
  <c r="L1198" i="4"/>
  <c r="L387" i="4"/>
  <c r="O216" i="4" s="1"/>
  <c r="P216" i="4" s="1"/>
  <c r="L166" i="4"/>
  <c r="L1178" i="4"/>
  <c r="L1495" i="4"/>
  <c r="L465" i="4"/>
  <c r="O242" i="4" s="1"/>
  <c r="P242" i="4" s="1"/>
  <c r="L1199" i="4"/>
  <c r="L382" i="4"/>
  <c r="L1138" i="4"/>
  <c r="L932" i="4"/>
  <c r="L307" i="4"/>
  <c r="L1067" i="4"/>
  <c r="L1155" i="4"/>
  <c r="O472" i="4" s="1"/>
  <c r="P472" i="4" s="1"/>
  <c r="L1778" i="4"/>
  <c r="L786" i="4"/>
  <c r="O349" i="4" s="1"/>
  <c r="P349" i="4" s="1"/>
  <c r="L608" i="4"/>
  <c r="L754" i="4"/>
  <c r="L1717" i="4"/>
  <c r="L369" i="4"/>
  <c r="O210" i="4" s="1"/>
  <c r="P210" i="4" s="1"/>
  <c r="L1123" i="4"/>
  <c r="L1476" i="4"/>
  <c r="O579" i="4" s="1"/>
  <c r="P579" i="4" s="1"/>
  <c r="L1022" i="4"/>
  <c r="L963" i="4"/>
  <c r="O408" i="4" s="1"/>
  <c r="P408" i="4" s="1"/>
  <c r="L1489" i="4"/>
  <c r="L825" i="4"/>
  <c r="O362" i="4" s="1"/>
  <c r="P362" i="4" s="1"/>
  <c r="L1698" i="4"/>
  <c r="O653" i="4" s="1"/>
  <c r="P653" i="4" s="1"/>
  <c r="L567" i="4"/>
  <c r="O276" i="4" s="1"/>
  <c r="P276" i="4" s="1"/>
  <c r="L1320" i="4"/>
  <c r="O527" i="4" s="1"/>
  <c r="P527" i="4" s="1"/>
  <c r="L1414" i="4"/>
  <c r="L611" i="4"/>
  <c r="L1670" i="4"/>
  <c r="L875" i="4"/>
  <c r="L1662" i="4"/>
  <c r="O641" i="4" s="1"/>
  <c r="P641" i="4" s="1"/>
  <c r="L724" i="4"/>
  <c r="L1659" i="4"/>
  <c r="O640" i="4" s="1"/>
  <c r="P640" i="4" s="1"/>
  <c r="L1240" i="4"/>
  <c r="L445" i="4"/>
  <c r="L462" i="4"/>
  <c r="O241" i="4" s="1"/>
  <c r="P241" i="4" s="1"/>
  <c r="L213" i="4"/>
  <c r="O158" i="4" s="1"/>
  <c r="P158" i="4" s="1"/>
  <c r="L554" i="4"/>
  <c r="L352" i="4"/>
  <c r="L725" i="4"/>
  <c r="L222" i="4"/>
  <c r="O161" i="4" s="1"/>
  <c r="P161" i="4" s="1"/>
  <c r="L700" i="4"/>
  <c r="L229" i="4"/>
  <c r="L1445" i="4"/>
  <c r="L821" i="4"/>
  <c r="L1686" i="4"/>
  <c r="O649" i="4" s="1"/>
  <c r="P649" i="4" s="1"/>
  <c r="L1096" i="4"/>
  <c r="L958" i="4"/>
  <c r="L1258" i="4"/>
  <c r="L1794" i="4"/>
  <c r="O685" i="4" s="1"/>
  <c r="P685" i="4" s="1"/>
  <c r="L1226" i="4"/>
  <c r="L1745" i="4"/>
  <c r="L1315" i="4"/>
  <c r="L1598" i="4"/>
  <c r="L493" i="4"/>
  <c r="L201" i="4"/>
  <c r="O154" i="4" s="1"/>
  <c r="P154" i="4" s="1"/>
  <c r="L242" i="4"/>
  <c r="L983" i="4"/>
  <c r="L136" i="4"/>
  <c r="L793" i="4"/>
  <c r="L890" i="4"/>
  <c r="L675" i="4"/>
  <c r="O312" i="4" s="1"/>
  <c r="P312" i="4" s="1"/>
  <c r="L1105" i="4"/>
  <c r="L879" i="4"/>
  <c r="O380" i="4" s="1"/>
  <c r="P380" i="4" s="1"/>
  <c r="L151" i="4"/>
  <c r="L1554" i="4"/>
  <c r="O605" i="4" s="1"/>
  <c r="P605" i="4" s="1"/>
  <c r="L668" i="4"/>
  <c r="L1436" i="4"/>
  <c r="L1376" i="4"/>
  <c r="L1827" i="4"/>
  <c r="O696" i="4" s="1"/>
  <c r="P696" i="4" s="1"/>
  <c r="L1386" i="4"/>
  <c r="O549" i="4" s="1"/>
  <c r="P549" i="4" s="1"/>
  <c r="L1599" i="4"/>
  <c r="O620" i="4" s="1"/>
  <c r="P620" i="4" s="1"/>
  <c r="L1305" i="4"/>
  <c r="O522" i="4" s="1"/>
  <c r="P522" i="4" s="1"/>
  <c r="L1775" i="4"/>
  <c r="L1209" i="4"/>
  <c r="O490" i="4" s="1"/>
  <c r="P490" i="4" s="1"/>
  <c r="L1384" i="4"/>
  <c r="L635" i="4"/>
  <c r="L1447" i="4"/>
  <c r="L998" i="4"/>
  <c r="L962" i="4"/>
  <c r="L287" i="4"/>
  <c r="L964" i="4"/>
  <c r="L795" i="4"/>
  <c r="O352" i="4" s="1"/>
  <c r="P352" i="4" s="1"/>
  <c r="L365" i="4"/>
  <c r="L411" i="4"/>
  <c r="O224" i="4" s="1"/>
  <c r="P224" i="4" s="1"/>
  <c r="L1156" i="4"/>
  <c r="L1631" i="4"/>
  <c r="L904" i="4"/>
  <c r="L281" i="4"/>
  <c r="L1452" i="4"/>
  <c r="O571" i="4" s="1"/>
  <c r="P571" i="4" s="1"/>
  <c r="L740" i="4"/>
  <c r="L1277" i="4"/>
  <c r="L1661" i="4"/>
  <c r="L1420" i="4"/>
  <c r="L1415" i="4"/>
  <c r="L1508" i="4"/>
  <c r="L1242" i="4"/>
  <c r="O501" i="4" s="1"/>
  <c r="P501" i="4" s="1"/>
  <c r="L1723" i="4"/>
  <c r="L1332" i="4"/>
  <c r="O531" i="4" s="1"/>
  <c r="P531" i="4" s="1"/>
  <c r="L852" i="4"/>
  <c r="O371" i="4" s="1"/>
  <c r="P371" i="4" s="1"/>
  <c r="L785" i="4"/>
  <c r="L414" i="4"/>
  <c r="O225" i="4" s="1"/>
  <c r="P225" i="4" s="1"/>
  <c r="L775" i="4"/>
  <c r="L1128" i="4"/>
  <c r="O463" i="4" s="1"/>
  <c r="P463" i="4" s="1"/>
  <c r="L534" i="4"/>
  <c r="O265" i="4" s="1"/>
  <c r="P265" i="4" s="1"/>
  <c r="L984" i="4"/>
  <c r="O415" i="4" s="1"/>
  <c r="P415" i="4" s="1"/>
  <c r="L299" i="4"/>
  <c r="L731" i="4"/>
  <c r="L137" i="4"/>
  <c r="L1456" i="4"/>
  <c r="L687" i="4"/>
  <c r="O316" i="4" s="1"/>
  <c r="P316" i="4" s="1"/>
  <c r="L1734" i="4"/>
  <c r="O665" i="4" s="1"/>
  <c r="P665" i="4" s="1"/>
  <c r="L1080" i="4"/>
  <c r="O447" i="4" s="1"/>
  <c r="P447" i="4" s="1"/>
  <c r="L1245" i="4"/>
  <c r="O502" i="4" s="1"/>
  <c r="P502" i="4" s="1"/>
  <c r="L1449" i="4"/>
  <c r="O570" i="4" s="1"/>
  <c r="P570" i="4" s="1"/>
  <c r="L198" i="4"/>
  <c r="O153" i="4" s="1"/>
  <c r="P153" i="4" s="1"/>
  <c r="L1621" i="4"/>
  <c r="L1533" i="4"/>
  <c r="O598" i="4" s="1"/>
  <c r="P598" i="4" s="1"/>
  <c r="L1451" i="4"/>
  <c r="L496" i="4"/>
  <c r="L716" i="4"/>
  <c r="L1074" i="4"/>
  <c r="O445" i="4" s="1"/>
  <c r="P445" i="4" s="1"/>
  <c r="L384" i="4"/>
  <c r="O215" i="4" s="1"/>
  <c r="P215" i="4" s="1"/>
  <c r="L174" i="4"/>
  <c r="O145" i="4" s="1"/>
  <c r="P145" i="4" s="1"/>
  <c r="L657" i="4"/>
  <c r="O306" i="4" s="1"/>
  <c r="P306" i="4" s="1"/>
  <c r="L575" i="4"/>
  <c r="L697" i="4"/>
  <c r="L471" i="4"/>
  <c r="O244" i="4" s="1"/>
  <c r="P244" i="4" s="1"/>
  <c r="L863" i="4"/>
  <c r="L252" i="4"/>
  <c r="O171" i="4" s="1"/>
  <c r="P171" i="4" s="1"/>
  <c r="L1159" i="4"/>
  <c r="L1806" i="4"/>
  <c r="O689" i="4" s="1"/>
  <c r="P689" i="4" s="1"/>
  <c r="L693" i="4"/>
  <c r="O318" i="4" s="1"/>
  <c r="P318" i="4" s="1"/>
  <c r="L861" i="4"/>
  <c r="O374" i="4" s="1"/>
  <c r="P374" i="4" s="1"/>
  <c r="L1726" i="4"/>
  <c r="L1608" i="4"/>
  <c r="O623" i="4" s="1"/>
  <c r="P623" i="4" s="1"/>
  <c r="L956" i="4"/>
  <c r="L1737" i="4"/>
  <c r="O666" i="4" s="1"/>
  <c r="P666" i="4" s="1"/>
  <c r="L1261" i="4"/>
  <c r="L833" i="4"/>
  <c r="L1095" i="4"/>
  <c r="O452" i="4" s="1"/>
  <c r="P452" i="4" s="1"/>
  <c r="L294" i="4"/>
  <c r="O185" i="4" s="1"/>
  <c r="P185" i="4" s="1"/>
  <c r="L267" i="4"/>
  <c r="O176" i="4" s="1"/>
  <c r="P176" i="4" s="1"/>
  <c r="L992" i="4"/>
  <c r="L388" i="4"/>
  <c r="L419" i="4"/>
  <c r="L1099" i="4"/>
  <c r="L161" i="4"/>
  <c r="L391" i="4"/>
  <c r="L892" i="4"/>
  <c r="L1213" i="4"/>
  <c r="L416" i="4"/>
  <c r="L1112" i="4"/>
  <c r="L1408" i="4"/>
  <c r="L1371" i="4"/>
  <c r="O544" i="4" s="1"/>
  <c r="P544" i="4" s="1"/>
  <c r="L625" i="4"/>
  <c r="L1301" i="4"/>
  <c r="L1581" i="4"/>
  <c r="O614" i="4" s="1"/>
  <c r="P614" i="4" s="1"/>
  <c r="L930" i="4"/>
  <c r="O397" i="4" s="1"/>
  <c r="P397" i="4" s="1"/>
  <c r="L1528" i="4"/>
  <c r="L849" i="4"/>
  <c r="O370" i="4" s="1"/>
  <c r="P370" i="4" s="1"/>
  <c r="L937" i="4"/>
  <c r="L673" i="4"/>
  <c r="L361" i="4"/>
  <c r="L639" i="4"/>
  <c r="O300" i="4" s="1"/>
  <c r="P300" i="4" s="1"/>
  <c r="L824" i="4"/>
  <c r="L386" i="4"/>
  <c r="L757" i="4"/>
  <c r="L284" i="4"/>
  <c r="L685" i="4"/>
  <c r="L1558" i="4"/>
  <c r="L1192" i="4"/>
  <c r="L277" i="4"/>
  <c r="L961" i="4"/>
  <c r="L1085" i="4"/>
  <c r="L1477" i="4"/>
  <c r="L332" i="4"/>
  <c r="L1679" i="4"/>
  <c r="L1553" i="4"/>
  <c r="L1482" i="4"/>
  <c r="O581" i="4" s="1"/>
  <c r="P581" i="4" s="1"/>
  <c r="L155" i="4"/>
  <c r="L1403" i="4"/>
  <c r="L472" i="4"/>
  <c r="L363" i="4"/>
  <c r="O208" i="4" s="1"/>
  <c r="P208" i="4" s="1"/>
  <c r="L367" i="4"/>
  <c r="L646" i="4"/>
  <c r="L951" i="4"/>
  <c r="O404" i="4" s="1"/>
  <c r="P404" i="4" s="1"/>
  <c r="L206" i="4"/>
  <c r="L274" i="4"/>
  <c r="L266" i="4"/>
  <c r="L758" i="4"/>
  <c r="L385" i="4"/>
  <c r="L1500" i="4"/>
  <c r="O587" i="4" s="1"/>
  <c r="P587" i="4" s="1"/>
  <c r="L500" i="4"/>
  <c r="L672" i="4"/>
  <c r="O311" i="4" s="1"/>
  <c r="P311" i="4" s="1"/>
  <c r="L1730" i="4"/>
  <c r="L605" i="4"/>
  <c r="L774" i="4"/>
  <c r="O345" i="4" s="1"/>
  <c r="P345" i="4" s="1"/>
  <c r="L1369" i="4"/>
  <c r="L1731" i="4"/>
  <c r="O664" i="4" s="1"/>
  <c r="P664" i="4" s="1"/>
  <c r="L1162" i="4"/>
  <c r="L1219" i="4"/>
  <c r="L1316" i="4"/>
  <c r="L1300" i="4"/>
  <c r="L291" i="4"/>
  <c r="O184" i="4" s="1"/>
  <c r="P184" i="4" s="1"/>
  <c r="L929" i="4"/>
  <c r="L417" i="4"/>
  <c r="O226" i="4" s="1"/>
  <c r="P226" i="4" s="1"/>
  <c r="L1716" i="4"/>
  <c r="O659" i="4" s="1"/>
  <c r="P659" i="4" s="1"/>
  <c r="L545" i="4"/>
  <c r="L648" i="4"/>
  <c r="O303" i="4" s="1"/>
  <c r="P303" i="4" s="1"/>
  <c r="L878" i="4"/>
  <c r="L1322" i="4"/>
  <c r="L1406" i="4"/>
  <c r="L650" i="4"/>
  <c r="L407" i="4"/>
  <c r="L577" i="4"/>
  <c r="L1790" i="4"/>
  <c r="L1179" i="4"/>
  <c r="O480" i="4" s="1"/>
  <c r="P480" i="4" s="1"/>
  <c r="L750" i="4"/>
  <c r="O337" i="4" s="1"/>
  <c r="P337" i="4" s="1"/>
  <c r="L1382" i="4"/>
  <c r="L669" i="4"/>
  <c r="O310" i="4" s="1"/>
  <c r="P310" i="4" s="1"/>
  <c r="L771" i="4"/>
  <c r="O344" i="4" s="1"/>
  <c r="P344" i="4" s="1"/>
  <c r="L1418" i="4"/>
  <c r="L812" i="4"/>
  <c r="L1635" i="4"/>
  <c r="O632" i="4" s="1"/>
  <c r="P632" i="4" s="1"/>
  <c r="L1575" i="4"/>
  <c r="O612" i="4" s="1"/>
  <c r="P612" i="4" s="1"/>
  <c r="L1203" i="4"/>
  <c r="O488" i="4" s="1"/>
  <c r="P488" i="4" s="1"/>
  <c r="L1551" i="4"/>
  <c r="O604" i="4" s="1"/>
  <c r="P604" i="4" s="1"/>
  <c r="L560" i="4"/>
  <c r="L1515" i="4"/>
  <c r="O592" i="4" s="1"/>
  <c r="P592" i="4" s="1"/>
  <c r="L530" i="4"/>
  <c r="L1531" i="4"/>
  <c r="L576" i="4"/>
  <c r="O279" i="4" s="1"/>
  <c r="P279" i="4" s="1"/>
  <c r="L1629" i="4"/>
  <c r="O630" i="4" s="1"/>
  <c r="P630" i="4" s="1"/>
  <c r="L1235" i="4"/>
  <c r="L233" i="4"/>
  <c r="L593" i="4"/>
  <c r="L1238" i="4"/>
  <c r="L392" i="4"/>
  <c r="L190" i="4"/>
  <c r="L945" i="4"/>
  <c r="O402" i="4" s="1"/>
  <c r="P402" i="4" s="1"/>
  <c r="L215" i="4"/>
  <c r="L420" i="4"/>
  <c r="O227" i="4" s="1"/>
  <c r="P227" i="4" s="1"/>
  <c r="L345" i="4"/>
  <c r="O202" i="4" s="1"/>
  <c r="P202" i="4" s="1"/>
  <c r="L1402" i="4"/>
  <c r="L813" i="4"/>
  <c r="O358" i="4" s="1"/>
  <c r="P358" i="4" s="1"/>
  <c r="L1707" i="4"/>
  <c r="O656" i="4" s="1"/>
  <c r="P656" i="4" s="1"/>
  <c r="L845" i="4"/>
  <c r="L1116" i="4"/>
  <c r="O459" i="4" s="1"/>
  <c r="P459" i="4" s="1"/>
  <c r="L1057" i="4"/>
  <c r="L1801" i="4"/>
  <c r="L1137" i="4"/>
  <c r="O466" i="4" s="1"/>
  <c r="P466" i="4" s="1"/>
  <c r="L1577" i="4"/>
  <c r="L1077" i="4"/>
  <c r="O446" i="4" s="1"/>
  <c r="P446" i="4" s="1"/>
  <c r="L1440" i="4"/>
  <c r="O567" i="4" s="1"/>
  <c r="P567" i="4" s="1"/>
  <c r="L1236" i="4"/>
  <c r="O499" i="4" s="1"/>
  <c r="P499" i="4" s="1"/>
  <c r="L477" i="4"/>
  <c r="O246" i="4" s="1"/>
  <c r="P246" i="4" s="1"/>
  <c r="L437" i="4"/>
  <c r="L834" i="4"/>
  <c r="O365" i="4" s="1"/>
  <c r="P365" i="4" s="1"/>
  <c r="L1311" i="4"/>
  <c r="O524" i="4" s="1"/>
  <c r="P524" i="4" s="1"/>
  <c r="L748" i="4"/>
  <c r="L762" i="4"/>
  <c r="O341" i="4" s="1"/>
  <c r="P341" i="4" s="1"/>
  <c r="L507" i="4"/>
  <c r="O256" i="4" s="1"/>
  <c r="P256" i="4" s="1"/>
  <c r="L1295" i="4"/>
  <c r="L927" i="4"/>
  <c r="O396" i="4" s="1"/>
  <c r="P396" i="4" s="1"/>
  <c r="L1690" i="4"/>
  <c r="L1413" i="4"/>
  <c r="O558" i="4" s="1"/>
  <c r="P558" i="4" s="1"/>
  <c r="L268" i="4"/>
  <c r="L1145" i="4"/>
  <c r="L1249" i="4"/>
  <c r="L1705" i="4"/>
  <c r="L1309" i="4"/>
  <c r="L1563" i="4"/>
  <c r="O608" i="4" s="1"/>
  <c r="P608" i="4" s="1"/>
  <c r="L1141" i="4"/>
  <c r="L1750" i="4"/>
  <c r="L1040" i="4"/>
  <c r="L1310" i="4"/>
  <c r="L1695" i="4"/>
  <c r="O652" i="4" s="1"/>
  <c r="P652" i="4" s="1"/>
  <c r="L1341" i="4"/>
  <c r="O534" i="4" s="1"/>
  <c r="P534" i="4" s="1"/>
  <c r="L868" i="4"/>
  <c r="L1117" i="4"/>
  <c r="L796" i="4"/>
  <c r="L616" i="4"/>
  <c r="L925" i="4"/>
  <c r="L358" i="4"/>
  <c r="L643" i="4"/>
  <c r="L936" i="4"/>
  <c r="O399" i="4" s="1"/>
  <c r="P399" i="4" s="1"/>
  <c r="L1802" i="4"/>
  <c r="L808" i="4"/>
  <c r="L175" i="4"/>
  <c r="L1268" i="4"/>
  <c r="L314" i="4"/>
  <c r="L1302" i="4"/>
  <c r="O521" i="4" s="1"/>
  <c r="P521" i="4" s="1"/>
  <c r="L1614" i="4"/>
  <c r="O625" i="4" s="1"/>
  <c r="P625" i="4" s="1"/>
  <c r="L612" i="4"/>
  <c r="O291" i="4" s="1"/>
  <c r="P291" i="4" s="1"/>
  <c r="L1291" i="4"/>
  <c r="L1532" i="4"/>
  <c r="L1262" i="4"/>
  <c r="L1787" i="4"/>
  <c r="L1270" i="4"/>
  <c r="L656" i="4"/>
  <c r="L449" i="4"/>
  <c r="L540" i="4"/>
  <c r="O267" i="4" s="1"/>
  <c r="P267" i="4" s="1"/>
  <c r="L1000" i="4"/>
  <c r="L1003" i="4"/>
  <c r="L455" i="4"/>
  <c r="L980" i="4"/>
  <c r="L148" i="4"/>
  <c r="L891" i="4"/>
  <c r="O384" i="4" s="1"/>
  <c r="P384" i="4" s="1"/>
  <c r="L133" i="4"/>
  <c r="L1285" i="4"/>
  <c r="L236" i="4"/>
  <c r="L1637" i="4"/>
  <c r="L765" i="4"/>
  <c r="O342" i="4" s="1"/>
  <c r="P342" i="4" s="1"/>
  <c r="L1785" i="4"/>
  <c r="O682" i="4" s="1"/>
  <c r="P682" i="4" s="1"/>
  <c r="L1241" i="4"/>
  <c r="L1673" i="4"/>
  <c r="L1297" i="4"/>
  <c r="L1831" i="4"/>
  <c r="L1389" i="4"/>
  <c r="O550" i="4" s="1"/>
  <c r="P550" i="4" s="1"/>
  <c r="L1160" i="4"/>
  <c r="L659" i="4"/>
  <c r="L1133" i="4"/>
  <c r="L223" i="4"/>
  <c r="L627" i="4"/>
  <c r="O296" i="4" s="1"/>
  <c r="P296" i="4" s="1"/>
  <c r="L390" i="4"/>
  <c r="O217" i="4" s="1"/>
  <c r="P217" i="4" s="1"/>
  <c r="L1082" i="4"/>
  <c r="L584" i="4"/>
  <c r="L1296" i="4"/>
  <c r="O519" i="4" s="1"/>
  <c r="P519" i="4" s="1"/>
  <c r="L804" i="4"/>
  <c r="O355" i="4" s="1"/>
  <c r="P355" i="4" s="1"/>
  <c r="L321" i="4"/>
  <c r="O194" i="4" s="1"/>
  <c r="P194" i="4" s="1"/>
  <c r="L1176" i="4"/>
  <c r="O479" i="4" s="1"/>
  <c r="P479" i="4" s="1"/>
  <c r="L1728" i="4"/>
  <c r="O663" i="4" s="1"/>
  <c r="P663" i="4" s="1"/>
  <c r="L1327" i="4"/>
  <c r="L865" i="4"/>
  <c r="L1454" i="4"/>
  <c r="L1505" i="4"/>
  <c r="L781" i="4"/>
  <c r="L1615" i="4"/>
  <c r="L1184" i="4"/>
  <c r="L972" i="4"/>
  <c r="O411" i="4" s="1"/>
  <c r="P411" i="4" s="1"/>
  <c r="L746" i="4"/>
  <c r="L370" i="4"/>
  <c r="L497" i="4"/>
  <c r="L876" i="4"/>
  <c r="O379" i="4" s="1"/>
  <c r="P379" i="4" s="1"/>
  <c r="L444" i="4"/>
  <c r="O235" i="4" s="1"/>
  <c r="P235" i="4" s="1"/>
  <c r="L843" i="4"/>
  <c r="O368" i="4" s="1"/>
  <c r="P368" i="4" s="1"/>
  <c r="L589" i="4"/>
  <c r="L163" i="4"/>
  <c r="L965" i="4"/>
  <c r="L1676" i="4"/>
  <c r="L848" i="4"/>
  <c r="L1416" i="4"/>
  <c r="O559" i="4" s="1"/>
  <c r="P559" i="4" s="1"/>
  <c r="L1078" i="4"/>
  <c r="L1351" i="4"/>
  <c r="L1455" i="4"/>
  <c r="O572" i="4" s="1"/>
  <c r="P572" i="4" s="1"/>
  <c r="L619" i="4"/>
  <c r="L1166" i="4"/>
  <c r="L1527" i="4"/>
  <c r="O596" i="4" s="1"/>
  <c r="P596" i="4" s="1"/>
  <c r="L158" i="4"/>
  <c r="L1421" i="4"/>
  <c r="L655" i="4"/>
  <c r="L647" i="4"/>
  <c r="L562" i="4"/>
  <c r="L368" i="4"/>
  <c r="L557" i="4"/>
  <c r="L760" i="4"/>
  <c r="L347" i="4"/>
  <c r="L705" i="4"/>
  <c r="O322" i="4" s="1"/>
  <c r="P322" i="4" s="1"/>
  <c r="L139" i="4"/>
  <c r="L727" i="4"/>
  <c r="L1636" i="4"/>
  <c r="L1181" i="4"/>
  <c r="L219" i="4"/>
  <c r="O160" i="4" s="1"/>
  <c r="P160" i="4" s="1"/>
  <c r="L1644" i="4"/>
  <c r="O635" i="4" s="1"/>
  <c r="P635" i="4" s="1"/>
  <c r="L883" i="4"/>
  <c r="L1359" i="4"/>
  <c r="O540" i="4" s="1"/>
  <c r="P540" i="4" s="1"/>
  <c r="L1749" i="4"/>
  <c r="O670" i="4" s="1"/>
  <c r="P670" i="4" s="1"/>
  <c r="L1529" i="4"/>
  <c r="L1347" i="4"/>
  <c r="O536" i="4" s="1"/>
  <c r="P536" i="4" s="1"/>
  <c r="L1469" i="4"/>
  <c r="L1834" i="4"/>
  <c r="L1171" i="4"/>
  <c r="L189" i="4"/>
  <c r="O150" i="4" s="1"/>
  <c r="P150" i="4" s="1"/>
  <c r="L432" i="4"/>
  <c r="O231" i="4" s="1"/>
  <c r="P231" i="4" s="1"/>
  <c r="L587" i="4"/>
  <c r="L641" i="4"/>
  <c r="L866" i="4"/>
  <c r="L366" i="4"/>
  <c r="O209" i="4" s="1"/>
  <c r="P209" i="4" s="1"/>
  <c r="L474" i="4"/>
  <c r="O245" i="4" s="1"/>
  <c r="P245" i="4" s="1"/>
  <c r="L167" i="4"/>
  <c r="L1036" i="4"/>
  <c r="L165" i="4"/>
  <c r="O142" i="4" s="1"/>
  <c r="P142" i="4" s="1"/>
  <c r="L1616" i="4"/>
  <c r="L138" i="4"/>
  <c r="O133" i="4" s="1"/>
  <c r="P133" i="4" s="1"/>
  <c r="L403" i="4"/>
  <c r="L1365" i="4"/>
  <c r="O542" i="4" s="1"/>
  <c r="P542" i="4" s="1"/>
  <c r="L944" i="4"/>
  <c r="L778" i="4"/>
  <c r="L1708" i="4"/>
  <c r="L1548" i="4"/>
  <c r="O603" i="4" s="1"/>
  <c r="P603" i="4" s="1"/>
  <c r="L591" i="4"/>
  <c r="O284" i="4" s="1"/>
  <c r="P284" i="4" s="1"/>
  <c r="L1102" i="4"/>
  <c r="L323" i="4"/>
  <c r="L1746" i="4"/>
  <c r="O669" i="4" s="1"/>
  <c r="P669" i="4" s="1"/>
  <c r="L572" i="4"/>
  <c r="L723" i="4"/>
  <c r="O328" i="4" s="1"/>
  <c r="P328" i="4" s="1"/>
  <c r="L162" i="4"/>
  <c r="O141" i="4" s="1"/>
  <c r="P141" i="4" s="1"/>
  <c r="L1652" i="4"/>
  <c r="L375" i="4"/>
  <c r="O212" i="4" s="1"/>
  <c r="P212" i="4" s="1"/>
  <c r="L306" i="4"/>
  <c r="O189" i="4" s="1"/>
  <c r="P189" i="4" s="1"/>
  <c r="L661" i="4"/>
  <c r="L1739" i="4"/>
  <c r="L1330" i="4"/>
  <c r="L396" i="4"/>
  <c r="O219" i="4" s="1"/>
  <c r="P219" i="4" s="1"/>
  <c r="L430" i="4"/>
  <c r="L680" i="4"/>
  <c r="L955" i="4"/>
  <c r="L1158" i="4"/>
  <c r="O473" i="4" s="1"/>
  <c r="P473" i="4" s="1"/>
  <c r="L452" i="4"/>
  <c r="L1339" i="4"/>
  <c r="L447" i="4"/>
  <c r="O236" i="4" s="1"/>
  <c r="P236" i="4" s="1"/>
  <c r="L435" i="4"/>
  <c r="O232" i="4" s="1"/>
  <c r="P232" i="4" s="1"/>
  <c r="L1378" i="4"/>
  <c r="L302" i="4"/>
  <c r="L1588" i="4"/>
  <c r="L1820" i="4"/>
  <c r="L606" i="4"/>
  <c r="O289" i="4" s="1"/>
  <c r="P289" i="4" s="1"/>
  <c r="L1428" i="4"/>
  <c r="O563" i="4" s="1"/>
  <c r="P563" i="4" s="1"/>
  <c r="L623" i="4"/>
  <c r="L1398" i="4"/>
  <c r="O553" i="4" s="1"/>
  <c r="P553" i="4" s="1"/>
  <c r="L141" i="4"/>
  <c r="O134" i="4" s="1"/>
  <c r="P134" i="4" s="1"/>
  <c r="L1094" i="4"/>
  <c r="L275" i="4"/>
  <c r="L1556" i="4"/>
  <c r="L1027" i="4"/>
  <c r="L1114" i="4"/>
  <c r="L129" i="4"/>
  <c r="L1090" i="4"/>
  <c r="L830" i="4"/>
  <c r="L205" i="4"/>
  <c r="L586" i="4"/>
  <c r="L1191" i="4"/>
  <c r="O484" i="4" s="1"/>
  <c r="P484" i="4" s="1"/>
  <c r="L473" i="4"/>
  <c r="L1541" i="4"/>
  <c r="L1189" i="4"/>
  <c r="L230" i="4"/>
  <c r="L1633" i="4"/>
  <c r="L1798" i="4"/>
  <c r="L195" i="4"/>
  <c r="O152" i="4" s="1"/>
  <c r="P152" i="4" s="1"/>
  <c r="L503" i="4"/>
  <c r="L1584" i="4"/>
  <c r="O615" i="4" s="1"/>
  <c r="P615" i="4" s="1"/>
  <c r="L817" i="4"/>
  <c r="L1603" i="4"/>
  <c r="L950" i="4"/>
  <c r="L1370" i="4"/>
  <c r="L1068" i="4"/>
  <c r="O443" i="4" s="1"/>
  <c r="P443" i="4" s="1"/>
  <c r="L1303" i="4"/>
  <c r="L381" i="4"/>
  <c r="O214" i="4" s="1"/>
  <c r="P214" i="4" s="1"/>
  <c r="L706" i="4"/>
  <c r="L1111" i="4"/>
  <c r="L660" i="4"/>
  <c r="O307" i="4" s="1"/>
  <c r="P307" i="4" s="1"/>
  <c r="L978" i="4"/>
  <c r="O413" i="4" s="1"/>
  <c r="P413" i="4" s="1"/>
  <c r="L663" i="4"/>
  <c r="O308" i="4" s="1"/>
  <c r="P308" i="4" s="1"/>
  <c r="L1227" i="4"/>
  <c r="O496" i="4" s="1"/>
  <c r="P496" i="4" s="1"/>
  <c r="L521" i="4"/>
  <c r="L1212" i="4"/>
  <c r="O491" i="4" s="1"/>
  <c r="P491" i="4" s="1"/>
  <c r="L1425" i="4"/>
  <c r="O562" i="4" s="1"/>
  <c r="P562" i="4" s="1"/>
  <c r="L276" i="4"/>
  <c r="O179" i="4" s="1"/>
  <c r="P179" i="4" s="1"/>
  <c r="L1645" i="4"/>
  <c r="L1319" i="4"/>
  <c r="L1654" i="4"/>
  <c r="L1174" i="4"/>
  <c r="L1511" i="4"/>
  <c r="L895" i="4"/>
  <c r="L1617" i="4"/>
  <c r="O626" i="4" s="1"/>
  <c r="P626" i="4" s="1"/>
  <c r="L535" i="4"/>
  <c r="L1318" i="4"/>
  <c r="L1448" i="4"/>
  <c r="L1210" i="4"/>
  <c r="L704" i="4"/>
  <c r="L654" i="4"/>
  <c r="O305" i="4" s="1"/>
  <c r="P305" i="4" s="1"/>
  <c r="L156" i="4"/>
  <c r="O139" i="4" s="1"/>
  <c r="P139" i="4" s="1"/>
  <c r="L398" i="4"/>
  <c r="L561" i="4"/>
  <c r="O274" i="4" s="1"/>
  <c r="P274" i="4" s="1"/>
  <c r="L186" i="4"/>
  <c r="O149" i="4" s="1"/>
  <c r="P149" i="4" s="1"/>
  <c r="L517" i="4"/>
  <c r="L721" i="4"/>
  <c r="L1641" i="4"/>
  <c r="O634" i="4" s="1"/>
  <c r="P634" i="4" s="1"/>
  <c r="L953" i="4"/>
  <c r="L1781" i="4"/>
  <c r="L1304" i="4"/>
  <c r="L1724" i="4"/>
  <c r="L571" i="4"/>
  <c r="L1273" i="4"/>
  <c r="L618" i="4"/>
  <c r="O293" i="4" s="1"/>
  <c r="P293" i="4" s="1"/>
  <c r="L1029" i="4"/>
  <c r="O430" i="4" s="1"/>
  <c r="P430" i="4" s="1"/>
  <c r="L1518" i="4"/>
  <c r="O593" i="4" s="1"/>
  <c r="P593" i="4" s="1"/>
  <c r="L1053" i="4"/>
  <c r="O438" i="4" s="1"/>
  <c r="P438" i="4" s="1"/>
  <c r="L1763" i="4"/>
  <c r="L761" i="4"/>
  <c r="L788" i="4"/>
  <c r="L341" i="4"/>
  <c r="L408" i="4"/>
  <c r="O223" i="4" s="1"/>
  <c r="P223" i="4" s="1"/>
  <c r="L712" i="4"/>
  <c r="L900" i="4"/>
  <c r="O387" i="4" s="1"/>
  <c r="P387" i="4" s="1"/>
  <c r="L135" i="4"/>
  <c r="O132" i="4" s="1"/>
  <c r="P132" i="4" s="1"/>
  <c r="L831" i="4"/>
  <c r="O364" i="4" s="1"/>
  <c r="P364" i="4" s="1"/>
  <c r="L1127" i="4"/>
  <c r="L1025" i="4"/>
  <c r="L164" i="4"/>
  <c r="L1218" i="4"/>
  <c r="O493" i="4" s="1"/>
  <c r="P493" i="4" s="1"/>
  <c r="L237" i="4"/>
  <c r="O166" i="4" s="1"/>
  <c r="P166" i="4" s="1"/>
  <c r="L1561" i="4"/>
  <c r="L935" i="4"/>
  <c r="L1329" i="4"/>
  <c r="O530" i="4" s="1"/>
  <c r="P530" i="4" s="1"/>
  <c r="L1267" i="4"/>
  <c r="L1424" i="4"/>
  <c r="L1153" i="4"/>
  <c r="L1799" i="4"/>
  <c r="L1293" i="4"/>
  <c r="O518" i="4" s="1"/>
  <c r="P518" i="4" s="1"/>
  <c r="L905" i="4"/>
  <c r="L298" i="4"/>
  <c r="L1035" i="4"/>
  <c r="O432" i="4" s="1"/>
  <c r="P432" i="4" s="1"/>
  <c r="L1108" i="4"/>
  <c r="L145" i="4"/>
  <c r="L603" i="4"/>
  <c r="O288" i="4" s="1"/>
  <c r="P288" i="4" s="1"/>
  <c r="L1124" i="4"/>
  <c r="L681" i="4"/>
  <c r="O314" i="4" s="1"/>
  <c r="P314" i="4" s="1"/>
  <c r="L1817" i="4"/>
  <c r="L815" i="4"/>
  <c r="L502" i="4"/>
  <c r="L1168" i="4"/>
  <c r="L1638" i="4"/>
  <c r="O633" i="4" s="1"/>
  <c r="P633" i="4" s="1"/>
  <c r="L1711" i="4"/>
  <c r="L699" i="4"/>
  <c r="O320" i="4" s="1"/>
  <c r="P320" i="4" s="1"/>
  <c r="L1208" i="4"/>
  <c r="L1298" i="4"/>
  <c r="L753" i="4"/>
  <c r="O338" i="4" s="1"/>
  <c r="P338" i="4" s="1"/>
  <c r="L1496" i="4"/>
  <c r="L1048" i="4"/>
  <c r="L579" i="4"/>
  <c r="O280" i="4" s="1"/>
  <c r="P280" i="4" s="1"/>
  <c r="L1028" i="4"/>
  <c r="L310" i="4"/>
  <c r="L1287" i="4"/>
  <c r="O516" i="4" s="1"/>
  <c r="P516" i="4" s="1"/>
  <c r="L981" i="4"/>
  <c r="O414" i="4" s="1"/>
  <c r="P414" i="4" s="1"/>
  <c r="L464" i="4"/>
  <c r="L489" i="4"/>
  <c r="O250" i="4" s="1"/>
  <c r="P250" i="4" s="1"/>
  <c r="L640" i="4"/>
  <c r="L971" i="4"/>
  <c r="L628" i="4"/>
  <c r="L1667" i="4"/>
  <c r="L1039" i="4"/>
  <c r="L1733" i="4"/>
  <c r="L1023" i="4"/>
  <c r="O428" i="4" s="1"/>
  <c r="P428" i="4" s="1"/>
  <c r="L1325" i="4"/>
  <c r="L1234" i="4"/>
  <c r="L594" i="4"/>
  <c r="O285" i="4" s="1"/>
  <c r="P285" i="4" s="1"/>
  <c r="L1216" i="4"/>
  <c r="L1390" i="4"/>
  <c r="L1653" i="4"/>
  <c r="O638" i="4" s="1"/>
  <c r="P638" i="4" s="1"/>
  <c r="L1419" i="4"/>
  <c r="O560" i="4" s="1"/>
  <c r="P560" i="4" s="1"/>
  <c r="L694" i="4"/>
  <c r="L580" i="4"/>
  <c r="L272" i="4"/>
  <c r="L147" i="4"/>
  <c r="O136" i="4" s="1"/>
  <c r="P136" i="4" s="1"/>
  <c r="L288" i="4"/>
  <c r="O183" i="4" s="1"/>
  <c r="P183" i="4" s="1"/>
  <c r="L819" i="4"/>
  <c r="O360" i="4" s="1"/>
  <c r="P360" i="4" s="1"/>
  <c r="L429" i="4"/>
  <c r="O230" i="4" s="1"/>
  <c r="P230" i="4" s="1"/>
  <c r="L607" i="4"/>
  <c r="L1106" i="4"/>
  <c r="L551" i="4"/>
  <c r="L1595" i="4"/>
  <c r="L990" i="4"/>
  <c r="O417" i="4" s="1"/>
  <c r="P417" i="4" s="1"/>
  <c r="L1664" i="4"/>
  <c r="L1725" i="4"/>
  <c r="O662" i="4" s="1"/>
  <c r="P662" i="4" s="1"/>
  <c r="L1796" i="4"/>
  <c r="L1374" i="4"/>
  <c r="O545" i="4" s="1"/>
  <c r="P545" i="4" s="1"/>
  <c r="L1352" i="4"/>
  <c r="L1358" i="4"/>
  <c r="L1131" i="4"/>
  <c r="O464" i="4" s="1"/>
  <c r="P464" i="4" s="1"/>
  <c r="L1276" i="4"/>
  <c r="L1703" i="4"/>
  <c r="L1129" i="4"/>
  <c r="L1279" i="4"/>
  <c r="L286" i="4"/>
  <c r="L644" i="4"/>
  <c r="L290" i="4"/>
  <c r="L738" i="4"/>
  <c r="O333" i="4" s="1"/>
  <c r="P333" i="4" s="1"/>
  <c r="L212" i="4"/>
  <c r="L422" i="4"/>
  <c r="L210" i="4"/>
  <c r="O157" i="4" s="1"/>
  <c r="P157" i="4" s="1"/>
  <c r="L820" i="4"/>
  <c r="L400" i="4"/>
  <c r="L1471" i="4"/>
  <c r="L838" i="4"/>
  <c r="L508" i="4"/>
  <c r="L1182" i="4"/>
  <c r="O481" i="4" s="1"/>
  <c r="P481" i="4" s="1"/>
  <c r="L355" i="4"/>
  <c r="L232" i="4"/>
  <c r="L1524" i="4"/>
  <c r="O595" i="4" s="1"/>
  <c r="P595" i="4" s="1"/>
  <c r="L1338" i="4"/>
  <c r="O533" i="4" s="1"/>
  <c r="P533" i="4" s="1"/>
  <c r="L583" i="4"/>
  <c r="L710" i="4"/>
  <c r="L1747" i="4"/>
  <c r="L1587" i="4"/>
  <c r="O616" i="4" s="1"/>
  <c r="P616" i="4" s="1"/>
  <c r="L556" i="4"/>
  <c r="L484" i="4"/>
  <c r="L1788" i="4"/>
  <c r="O683" i="4" s="1"/>
  <c r="P683" i="4" s="1"/>
  <c r="L1460" i="4"/>
  <c r="L874" i="4"/>
  <c r="L208" i="4"/>
  <c r="L548" i="4"/>
  <c r="L1426" i="4"/>
  <c r="L742" i="4"/>
  <c r="L409" i="4"/>
  <c r="L842" i="4"/>
  <c r="L1618" i="4"/>
  <c r="L1354" i="4"/>
  <c r="L132" i="4"/>
  <c r="O131" i="4" s="1"/>
  <c r="P131" i="4" s="1"/>
  <c r="L1740" i="4"/>
  <c r="O667" i="4" s="1"/>
  <c r="P667" i="4" s="1"/>
  <c r="L1239" i="4"/>
  <c r="O500" i="4" s="1"/>
  <c r="P500" i="4" s="1"/>
  <c r="L818" i="4"/>
  <c r="L1826" i="4"/>
  <c r="L1362" i="4"/>
  <c r="O541" i="4" s="1"/>
  <c r="P541" i="4" s="1"/>
  <c r="L1360" i="4"/>
  <c r="L1765" i="4"/>
  <c r="L1701" i="4"/>
  <c r="O654" i="4" s="1"/>
  <c r="P654" i="4" s="1"/>
  <c r="L1643" i="4"/>
  <c r="L1125" i="4"/>
  <c r="O462" i="4" s="1"/>
  <c r="P462" i="4" s="1"/>
  <c r="L1549" i="4"/>
  <c r="L1709" i="4"/>
  <c r="L1833" i="4"/>
  <c r="O698" i="4" s="1"/>
  <c r="P698" i="4" s="1"/>
  <c r="L923" i="4"/>
  <c r="L1807" i="4"/>
  <c r="L1312" i="4"/>
  <c r="L1326" i="4"/>
  <c r="O529" i="4" s="1"/>
  <c r="P529" i="4" s="1"/>
  <c r="L1565" i="4"/>
  <c r="L1721" i="4"/>
  <c r="L1634" i="4"/>
  <c r="L941" i="4"/>
  <c r="L1465" i="4"/>
  <c r="L1678" i="4"/>
  <c r="L456" i="4"/>
  <c r="O239" i="4" s="1"/>
  <c r="P239" i="4" s="1"/>
  <c r="L402" i="4"/>
  <c r="O221" i="4" s="1"/>
  <c r="P221" i="4" s="1"/>
  <c r="L1522" i="4"/>
  <c r="L1232" i="4"/>
  <c r="L1193" i="4"/>
  <c r="L1487" i="4"/>
  <c r="L1394" i="4"/>
  <c r="L1646" i="4"/>
  <c r="L1830" i="4"/>
  <c r="O697" i="4" s="1"/>
  <c r="P697" i="4" s="1"/>
  <c r="L977" i="4"/>
  <c r="L1602" i="4"/>
  <c r="O621" i="4" s="1"/>
  <c r="P621" i="4" s="1"/>
  <c r="L926" i="4"/>
  <c r="L348" i="4"/>
  <c r="O203" i="4" s="1"/>
  <c r="P203" i="4" s="1"/>
  <c r="L1463" i="4"/>
  <c r="L397" i="4"/>
  <c r="L1121" i="4"/>
  <c r="L1486" i="4"/>
  <c r="L1379" i="4"/>
  <c r="L1585" i="4"/>
  <c r="L1742" i="4"/>
  <c r="L1815" i="4"/>
  <c r="O692" i="4" s="1"/>
  <c r="P692" i="4" s="1"/>
  <c r="L1562" i="4"/>
  <c r="L340" i="4"/>
  <c r="L453" i="4"/>
  <c r="O238" i="4" s="1"/>
  <c r="P238" i="4" s="1"/>
  <c r="L1011" i="4"/>
  <c r="O424" i="4" s="1"/>
  <c r="P424" i="4" s="1"/>
  <c r="L1333" i="4"/>
  <c r="L1729" i="4"/>
  <c r="L1109" i="4"/>
  <c r="L1525" i="4"/>
  <c r="L1317" i="4"/>
  <c r="O526" i="4" s="1"/>
  <c r="P526" i="4" s="1"/>
  <c r="L1336" i="4"/>
  <c r="L1626" i="4"/>
  <c r="O629" i="4" s="1"/>
  <c r="P629" i="4" s="1"/>
  <c r="L1810" i="4"/>
  <c r="L1568" i="4"/>
  <c r="L1814" i="4"/>
  <c r="L301" i="4"/>
  <c r="L1021" i="4"/>
  <c r="L343" i="4"/>
  <c r="L297" i="4"/>
  <c r="O186" i="4" s="1"/>
  <c r="P186" i="4" s="1"/>
  <c r="L1231" i="4"/>
  <c r="L1783" i="4"/>
  <c r="L549" i="4"/>
  <c r="O270" i="4" s="1"/>
  <c r="P270" i="4" s="1"/>
  <c r="L1809" i="4"/>
  <c r="O690" i="4" s="1"/>
  <c r="P690" i="4" s="1"/>
  <c r="L1253" i="4"/>
  <c r="L1340" i="4"/>
  <c r="L1620" i="4"/>
  <c r="O627" i="4" s="1"/>
  <c r="P627" i="4" s="1"/>
  <c r="L1824" i="4"/>
  <c r="O695" i="4" s="1"/>
  <c r="P695" i="4" s="1"/>
  <c r="L1530" i="4"/>
  <c r="O597" i="4" s="1"/>
  <c r="P597" i="4" s="1"/>
  <c r="L1825" i="4"/>
  <c r="L1828" i="4"/>
  <c r="L469" i="4"/>
  <c r="L364" i="4"/>
  <c r="L805" i="4"/>
  <c r="L498" i="4"/>
  <c r="O253" i="4" s="1"/>
  <c r="P253" i="4" s="1"/>
  <c r="L309" i="4"/>
  <c r="O190" i="4" s="1"/>
  <c r="P190" i="4" s="1"/>
  <c r="L1580" i="4"/>
  <c r="L1685" i="4"/>
  <c r="L324" i="4"/>
  <c r="O195" i="4" s="1"/>
  <c r="P195" i="4" s="1"/>
  <c r="L1776" i="4"/>
  <c r="O679" i="4" s="1"/>
  <c r="P679" i="4" s="1"/>
  <c r="L434" i="4"/>
  <c r="L1334" i="4"/>
  <c r="L1576" i="4"/>
  <c r="L1795" i="4"/>
  <c r="L1509" i="4"/>
  <c r="O590" i="4" s="1"/>
  <c r="P590" i="4" s="1"/>
  <c r="L318" i="4"/>
  <c r="O193" i="4" s="1"/>
  <c r="P193" i="4" s="1"/>
  <c r="L487" i="4"/>
  <c r="L938" i="4"/>
  <c r="L406" i="4"/>
  <c r="L1002" i="4"/>
  <c r="O421" i="4" s="1"/>
  <c r="P421" i="4" s="1"/>
  <c r="L311" i="4"/>
  <c r="L470" i="4"/>
  <c r="L378" i="4"/>
  <c r="O213" i="4" s="1"/>
  <c r="P213" i="4" s="1"/>
  <c r="L1490" i="4"/>
  <c r="L1423" i="4"/>
  <c r="L1792" i="4"/>
  <c r="L1697" i="4"/>
  <c r="L1688" i="4"/>
  <c r="L1286" i="4"/>
  <c r="L1642" i="4"/>
  <c r="L1813" i="4"/>
  <c r="L207" i="4"/>
  <c r="O156" i="4" s="1"/>
  <c r="P156" i="4" s="1"/>
  <c r="L478" i="4"/>
  <c r="L289" i="4"/>
  <c r="L1007" i="4"/>
  <c r="L1157" i="4"/>
  <c r="L1220" i="4"/>
  <c r="L468" i="4"/>
  <c r="O243" i="4" s="1"/>
  <c r="P243" i="4" s="1"/>
  <c r="L1051" i="4"/>
  <c r="L466" i="4"/>
  <c r="L884" i="4"/>
  <c r="L1331" i="4"/>
  <c r="L246" i="4"/>
  <c r="O169" i="4" s="1"/>
  <c r="P169" i="4" s="1"/>
  <c r="L1648" i="4"/>
  <c r="L1583" i="4"/>
  <c r="L1446" i="4"/>
  <c r="O569" i="4" s="1"/>
  <c r="P569" i="4" s="1"/>
  <c r="L325" i="4"/>
  <c r="L1613" i="4"/>
  <c r="L256" i="4"/>
  <c r="L1499" i="4"/>
  <c r="L859" i="4"/>
  <c r="L1101" i="4"/>
  <c r="O454" i="4" s="1"/>
  <c r="P454" i="4" s="1"/>
  <c r="L782" i="4"/>
  <c r="L810" i="4"/>
  <c r="O357" i="4" s="1"/>
  <c r="P357" i="4" s="1"/>
  <c r="L732" i="4"/>
  <c r="O331" i="4" s="1"/>
  <c r="P331" i="4" s="1"/>
  <c r="L674" i="4"/>
  <c r="L1103" i="4"/>
  <c r="L293" i="4"/>
  <c r="L839" i="4"/>
  <c r="L524" i="4"/>
  <c r="L939" i="4"/>
  <c r="O400" i="4" s="1"/>
  <c r="P400" i="4" s="1"/>
  <c r="L745" i="4"/>
  <c r="L872" i="4"/>
  <c r="L1200" i="4"/>
  <c r="O487" i="4" s="1"/>
  <c r="P487" i="4" s="1"/>
  <c r="L270" i="4"/>
  <c r="O177" i="4" s="1"/>
  <c r="P177" i="4" s="1"/>
  <c r="L1736" i="4"/>
  <c r="L768" i="4"/>
  <c r="O343" i="4" s="1"/>
  <c r="P343" i="4" s="1"/>
  <c r="L1504" i="4"/>
  <c r="L853" i="4"/>
  <c r="L1566" i="4"/>
  <c r="O609" i="4" s="1"/>
  <c r="P609" i="4" s="1"/>
  <c r="L504" i="4"/>
  <c r="O255" i="4" s="1"/>
  <c r="P255" i="4" s="1"/>
  <c r="L1611" i="4"/>
  <c r="O624" i="4" s="1"/>
  <c r="P624" i="4" s="1"/>
  <c r="L1290" i="4"/>
  <c r="O517" i="4" s="1"/>
  <c r="P517" i="4" s="1"/>
  <c r="L1344" i="4"/>
  <c r="O535" i="4" s="1"/>
  <c r="P535" i="4" s="1"/>
  <c r="L1521" i="4"/>
  <c r="O594" i="4" s="1"/>
  <c r="P594" i="4" s="1"/>
  <c r="L1272" i="4"/>
  <c r="O511" i="4" s="1"/>
  <c r="P511" i="4" s="1"/>
  <c r="L837" i="4"/>
  <c r="O366" i="4" s="1"/>
  <c r="P366" i="4" s="1"/>
  <c r="L756" i="4"/>
  <c r="O339" i="4" s="1"/>
  <c r="P339" i="4" s="1"/>
  <c r="L331" i="4"/>
  <c r="L401" i="4"/>
  <c r="L729" i="4"/>
  <c r="O330" i="4" s="1"/>
  <c r="P330" i="4" s="1"/>
  <c r="L975" i="4"/>
  <c r="O412" i="4" s="1"/>
  <c r="P412" i="4" s="1"/>
  <c r="L684" i="4"/>
  <c r="O315" i="4" s="1"/>
  <c r="P315" i="4" s="1"/>
  <c r="L638" i="4"/>
  <c r="L1557" i="4"/>
  <c r="O606" i="4" s="1"/>
  <c r="P606" i="4" s="1"/>
  <c r="L555" i="4"/>
  <c r="O272" i="4" s="1"/>
  <c r="P272" i="4" s="1"/>
  <c r="L1647" i="4"/>
  <c r="O636" i="4" s="1"/>
  <c r="P636" i="4" s="1"/>
  <c r="L1169" i="4"/>
  <c r="L1808" i="4"/>
  <c r="L159" i="4"/>
  <c r="O140" i="4" s="1"/>
  <c r="P140" i="4" s="1"/>
  <c r="L1188" i="4"/>
  <c r="O483" i="4" s="1"/>
  <c r="P483" i="4" s="1"/>
  <c r="L1797" i="4"/>
  <c r="O686" i="4" s="1"/>
  <c r="P686" i="4" s="1"/>
  <c r="L144" i="4"/>
  <c r="O135" i="4" s="1"/>
  <c r="P135" i="4" s="1"/>
  <c r="L1514" i="4"/>
  <c r="L954" i="4"/>
  <c r="O405" i="4" s="1"/>
  <c r="P405" i="4" s="1"/>
  <c r="L1671" i="4"/>
  <c r="O644" i="4" s="1"/>
  <c r="P644" i="4" s="1"/>
  <c r="L696" i="4"/>
  <c r="O319" i="4" s="1"/>
  <c r="P319" i="4" s="1"/>
  <c r="L617" i="4"/>
  <c r="L410" i="4"/>
  <c r="L565" i="4"/>
  <c r="L592" i="4"/>
  <c r="L1017" i="4"/>
  <c r="O426" i="4" s="1"/>
  <c r="P426" i="4" s="1"/>
  <c r="L285" i="4"/>
  <c r="O182" i="4" s="1"/>
  <c r="P182" i="4" s="1"/>
  <c r="L621" i="4"/>
  <c r="O294" i="4" s="1"/>
  <c r="P294" i="4" s="1"/>
  <c r="L1140" i="4"/>
  <c r="O467" i="4" s="1"/>
  <c r="P467" i="4" s="1"/>
  <c r="L588" i="4"/>
  <c r="O283" i="4" s="1"/>
  <c r="P283" i="4" s="1"/>
  <c r="L1779" i="4"/>
  <c r="O680" i="4" s="1"/>
  <c r="P680" i="4" s="1"/>
  <c r="L1024" i="4"/>
  <c r="L244" i="4"/>
  <c r="L1546" i="4"/>
  <c r="L1803" i="4"/>
  <c r="O688" i="4" s="1"/>
  <c r="P688" i="4" s="1"/>
  <c r="L1805" i="4"/>
  <c r="L957" i="4"/>
  <c r="O406" i="4" s="1"/>
  <c r="P406" i="4" s="1"/>
  <c r="L1284" i="4"/>
  <c r="O515" i="4" s="1"/>
  <c r="P515" i="4" s="1"/>
  <c r="L949" i="4"/>
  <c r="L1649" i="4"/>
  <c r="L1260" i="4"/>
  <c r="O507" i="4" s="1"/>
  <c r="P507" i="4" s="1"/>
  <c r="L1004" i="4"/>
  <c r="L178" i="4"/>
  <c r="L1013" i="4"/>
  <c r="L766" i="4"/>
  <c r="L1069" i="4"/>
  <c r="L604" i="4"/>
  <c r="L1006" i="4"/>
  <c r="L425" i="4"/>
  <c r="L1759" i="4"/>
  <c r="L254" i="4"/>
  <c r="L1257" i="4"/>
  <c r="O506" i="4" s="1"/>
  <c r="P506" i="4" s="1"/>
  <c r="L1079" i="4"/>
  <c r="L1651" i="4"/>
  <c r="L1464" i="4"/>
  <c r="O575" i="4" s="1"/>
  <c r="P575" i="4" s="1"/>
  <c r="L570" i="4"/>
  <c r="O277" i="4" s="1"/>
  <c r="P277" i="4" s="1"/>
  <c r="L1061" i="4"/>
  <c r="L1458" i="4"/>
  <c r="O573" i="4" s="1"/>
  <c r="P573" i="4" s="1"/>
  <c r="L188" i="4"/>
  <c r="L1542" i="4"/>
  <c r="O601" i="4" s="1"/>
  <c r="P601" i="4" s="1"/>
  <c r="L869" i="4"/>
  <c r="L688" i="4"/>
  <c r="L832" i="4"/>
  <c r="L152" i="4"/>
  <c r="L1049" i="4"/>
  <c r="L917" i="4"/>
  <c r="L177" i="4"/>
  <c r="O146" i="4" s="1"/>
  <c r="P146" i="4" s="1"/>
  <c r="L338" i="4"/>
  <c r="L532" i="4"/>
  <c r="L1104" i="4"/>
  <c r="O455" i="4" s="1"/>
  <c r="P455" i="4" s="1"/>
  <c r="L536" i="4"/>
  <c r="L1625" i="4"/>
  <c r="L901" i="4"/>
  <c r="L1744" i="4"/>
  <c r="L931" i="4"/>
  <c r="L196" i="4"/>
  <c r="L1264" i="4"/>
  <c r="L1791" i="4"/>
  <c r="O684" i="4" s="1"/>
  <c r="P684" i="4" s="1"/>
  <c r="L739" i="4"/>
  <c r="L1517" i="4"/>
  <c r="L1590" i="4"/>
  <c r="O617" i="4" s="1"/>
  <c r="P617" i="4" s="1"/>
  <c r="L1393" i="4"/>
  <c r="L490" i="4"/>
  <c r="L533" i="4"/>
  <c r="L374" i="4"/>
  <c r="L1224" i="4"/>
  <c r="O495" i="4" s="1"/>
  <c r="P495" i="4" s="1"/>
  <c r="L393" i="4"/>
  <c r="O218" i="4" s="1"/>
  <c r="P218" i="4" s="1"/>
  <c r="L708" i="4"/>
  <c r="O323" i="4" s="1"/>
  <c r="P323" i="4" s="1"/>
  <c r="L1271" i="4"/>
  <c r="L630" i="4"/>
  <c r="O297" i="4" s="1"/>
  <c r="P297" i="4" s="1"/>
  <c r="L1088" i="4"/>
  <c r="L499" i="4"/>
  <c r="L1573" i="4"/>
  <c r="L1032" i="4"/>
  <c r="O431" i="4" s="1"/>
  <c r="P431" i="4" s="1"/>
  <c r="L1432" i="4"/>
  <c r="L1380" i="4"/>
  <c r="O547" i="4" s="1"/>
  <c r="P547" i="4" s="1"/>
  <c r="L1768" i="4"/>
  <c r="L1202" i="4"/>
  <c r="L595" i="4"/>
  <c r="L1269" i="4"/>
  <c r="O510" i="4" s="1"/>
  <c r="P510" i="4" s="1"/>
  <c r="L1823" i="4"/>
  <c r="L1346" i="4"/>
  <c r="L1727" i="4"/>
  <c r="L1018" i="4"/>
  <c r="L1100" i="4"/>
  <c r="L303" i="4"/>
  <c r="O188" i="4" s="1"/>
  <c r="P188" i="4" s="1"/>
  <c r="L665" i="4"/>
  <c r="L356" i="4"/>
  <c r="L777" i="4"/>
  <c r="O346" i="4" s="1"/>
  <c r="P346" i="4" s="1"/>
  <c r="L979" i="4"/>
  <c r="L300" i="4"/>
  <c r="O187" i="4" s="1"/>
  <c r="P187" i="4" s="1"/>
  <c r="L359" i="4"/>
  <c r="L797" i="4"/>
  <c r="L1494" i="4"/>
  <c r="O585" i="4" s="1"/>
  <c r="P585" i="4" s="1"/>
  <c r="L1822" i="4"/>
  <c r="L451" i="4"/>
  <c r="L339" i="4"/>
  <c r="O200" i="4" s="1"/>
  <c r="P200" i="4" s="1"/>
  <c r="L1342" i="4"/>
  <c r="L1247" i="4"/>
  <c r="L1732" i="4"/>
  <c r="L1591" i="4"/>
  <c r="L1026" i="4"/>
  <c r="O429" i="4" s="1"/>
  <c r="P429" i="4" s="1"/>
  <c r="L1223" i="4"/>
  <c r="L192" i="4"/>
  <c r="O151" i="4" s="1"/>
  <c r="P151" i="4" s="1"/>
  <c r="L1623" i="4"/>
  <c r="O628" i="4" s="1"/>
  <c r="P628" i="4" s="1"/>
  <c r="L1597" i="4"/>
  <c r="L894" i="4"/>
  <c r="O385" i="4" s="1"/>
  <c r="P385" i="4" s="1"/>
  <c r="L513" i="4"/>
  <c r="O258" i="4" s="1"/>
  <c r="P258" i="4" s="1"/>
  <c r="L1722" i="4"/>
  <c r="O661" i="4" s="1"/>
  <c r="P661" i="4" s="1"/>
  <c r="L763" i="4"/>
  <c r="L1134" i="4"/>
  <c r="O465" i="4" s="1"/>
  <c r="P465" i="4" s="1"/>
  <c r="L1142" i="4"/>
  <c r="L344" i="4"/>
  <c r="L1324" i="4"/>
  <c r="L1243" i="4"/>
  <c r="L913" i="4"/>
  <c r="L702" i="4"/>
  <c r="O321" i="4" s="1"/>
  <c r="P321" i="4" s="1"/>
  <c r="L1282" i="4"/>
  <c r="L715" i="4"/>
  <c r="L783" i="4"/>
  <c r="O348" i="4" s="1"/>
  <c r="P348" i="4" s="1"/>
  <c r="L1045" i="4"/>
  <c r="L632" i="4"/>
  <c r="L404" i="4"/>
  <c r="L436" i="4"/>
  <c r="L991" i="4"/>
  <c r="L262" i="4"/>
  <c r="L1313" i="4"/>
  <c r="L1513" i="4"/>
  <c r="L1839" i="4"/>
  <c r="O700" i="4" s="1"/>
  <c r="P700" i="4" s="1"/>
  <c r="L1075" i="4"/>
  <c r="L1793" i="4"/>
  <c r="L1442" i="4"/>
  <c r="L1510" i="4"/>
  <c r="L1151" i="4"/>
  <c r="L1804" i="4"/>
  <c r="L1225" i="4"/>
  <c r="L652" i="4"/>
  <c r="L952" i="4"/>
  <c r="L550" i="4"/>
  <c r="L1033" i="4"/>
  <c r="L989" i="4"/>
  <c r="L1335" i="4"/>
  <c r="O532" i="4" s="1"/>
  <c r="P532" i="4" s="1"/>
  <c r="L698" i="4"/>
  <c r="L921" i="4"/>
  <c r="O394" i="4" s="1"/>
  <c r="P394" i="4" s="1"/>
  <c r="L292" i="4"/>
  <c r="L1628" i="4"/>
  <c r="L1037" i="4"/>
  <c r="L253" i="4"/>
  <c r="L1392" i="4"/>
  <c r="O551" i="4" s="1"/>
  <c r="P551" i="4" s="1"/>
  <c r="L1427" i="4"/>
  <c r="L1770" i="4"/>
  <c r="O677" i="4" s="1"/>
  <c r="P677" i="4" s="1"/>
  <c r="L1715" i="4"/>
  <c r="L1718" i="4"/>
  <c r="L142" i="4"/>
  <c r="L1350" i="4"/>
  <c r="O537" i="4" s="1"/>
  <c r="P537" i="4" s="1"/>
  <c r="L690" i="4"/>
  <c r="O317" i="4" s="1"/>
  <c r="P317" i="4" s="1"/>
  <c r="L1248" i="4"/>
  <c r="O503" i="4" s="1"/>
  <c r="P503" i="4" s="1"/>
  <c r="L776" i="4"/>
  <c r="L791" i="4"/>
  <c r="L450" i="4"/>
  <c r="O237" i="4" s="1"/>
  <c r="P237" i="4" s="1"/>
  <c r="L1001" i="4"/>
  <c r="L1149" i="4"/>
  <c r="O470" i="4" s="1"/>
  <c r="P470" i="4" s="1"/>
  <c r="L259" i="4"/>
  <c r="L752" i="4"/>
  <c r="L709" i="4"/>
  <c r="L854" i="4"/>
  <c r="L377" i="4"/>
  <c r="L1757" i="4"/>
  <c r="L982" i="4"/>
  <c r="L245" i="4"/>
  <c r="L1682" i="4"/>
  <c r="L907" i="4"/>
  <c r="L1492" i="4"/>
  <c r="L888" i="4"/>
  <c r="O383" i="4" s="1"/>
  <c r="P383" i="4" s="1"/>
  <c r="L1539" i="4"/>
  <c r="O600" i="4" s="1"/>
  <c r="P600" i="4" s="1"/>
  <c r="L333" i="4"/>
  <c r="O198" i="4" s="1"/>
  <c r="P198" i="4" s="1"/>
  <c r="L1397" i="4"/>
  <c r="L1348" i="4"/>
  <c r="L1054" i="4"/>
  <c r="L1756" i="4"/>
  <c r="L897" i="4"/>
  <c r="O386" i="4" s="1"/>
  <c r="P386" i="4" s="1"/>
  <c r="L649" i="4"/>
  <c r="L528" i="4"/>
  <c r="O263" i="4" s="1"/>
  <c r="P263" i="4" s="1"/>
  <c r="L130" i="4"/>
  <c r="O130" i="4" s="1"/>
  <c r="P130" i="4" s="1"/>
  <c r="L313" i="4"/>
  <c r="L523" i="4"/>
  <c r="L1228" i="4"/>
  <c r="L412" i="4"/>
  <c r="L371" i="4"/>
  <c r="L1472" i="4"/>
  <c r="L260" i="4"/>
  <c r="L1624" i="4"/>
  <c r="L1177" i="4"/>
  <c r="L1544" i="4"/>
  <c r="L1780" i="4"/>
  <c r="L1107" i="4"/>
  <c r="O456" i="4" s="1"/>
  <c r="P456" i="4" s="1"/>
  <c r="L1582" i="4"/>
  <c r="L1712" i="4"/>
  <c r="L1368" i="4"/>
  <c r="O543" i="4" s="1"/>
  <c r="P543" i="4" s="1"/>
  <c r="L911" i="4"/>
  <c r="L1674" i="4"/>
  <c r="O645" i="4" s="1"/>
  <c r="P645" i="4" s="1"/>
  <c r="L682" i="4"/>
  <c r="L602" i="4"/>
  <c r="L251" i="4"/>
  <c r="L802" i="4"/>
  <c r="L728" i="4"/>
  <c r="L590" i="4"/>
  <c r="L858" i="4"/>
  <c r="O373" i="4" s="1"/>
  <c r="P373" i="4" s="1"/>
  <c r="L789" i="4"/>
  <c r="O350" i="4" s="1"/>
  <c r="P350" i="4" s="1"/>
  <c r="L822" i="4"/>
  <c r="O361" i="4" s="1"/>
  <c r="P361" i="4" s="1"/>
  <c r="L280" i="4"/>
  <c r="L1758" i="4"/>
  <c r="O673" i="4" s="1"/>
  <c r="P673" i="4" s="1"/>
  <c r="L864" i="4"/>
  <c r="O375" i="4" s="1"/>
  <c r="P375" i="4" s="1"/>
  <c r="L249" i="4"/>
  <c r="O170" i="4" s="1"/>
  <c r="P170" i="4" s="1"/>
  <c r="L1537" i="4"/>
  <c r="L1665" i="4"/>
  <c r="O642" i="4" s="1"/>
  <c r="P642" i="4" s="1"/>
  <c r="L1773" i="4"/>
  <c r="O678" i="4" s="1"/>
  <c r="P678" i="4" s="1"/>
  <c r="L335" i="4"/>
  <c r="L1345" i="4"/>
  <c r="L857" i="4"/>
  <c r="L1592" i="4"/>
  <c r="L736" i="4"/>
  <c r="L459" i="4"/>
  <c r="O240" i="4" s="1"/>
  <c r="P240" i="4" s="1"/>
  <c r="L800" i="4"/>
  <c r="L597" i="4"/>
  <c r="O286" i="4" s="1"/>
  <c r="P286" i="4" s="1"/>
  <c r="L860" i="4"/>
  <c r="L1019" i="4"/>
  <c r="L240" i="4"/>
  <c r="O167" i="4" s="1"/>
  <c r="P167" i="4" s="1"/>
  <c r="L995" i="4"/>
  <c r="L216" i="4"/>
  <c r="O159" i="4" s="1"/>
  <c r="P159" i="4" s="1"/>
  <c r="L1601" i="4"/>
  <c r="L247" i="4"/>
  <c r="L1751" i="4"/>
  <c r="L969" i="4"/>
  <c r="O410" i="4" s="1"/>
  <c r="P410" i="4" s="1"/>
  <c r="L1545" i="4"/>
  <c r="O602" i="4" s="1"/>
  <c r="P602" i="4" s="1"/>
  <c r="L1478" i="4"/>
  <c r="L334" i="4"/>
  <c r="L1173" i="4"/>
  <c r="O478" i="4" s="1"/>
  <c r="P478" i="4" s="1"/>
  <c r="L1391" i="4"/>
  <c r="L1431" i="4"/>
  <c r="O564" i="4" s="1"/>
  <c r="P564" i="4" s="1"/>
  <c r="L1453" i="4"/>
  <c r="L491" i="4"/>
  <c r="L568" i="4"/>
  <c r="L915" i="4"/>
  <c r="O392" i="4" s="1"/>
  <c r="P392" i="4" s="1"/>
  <c r="L354" i="4"/>
  <c r="O205" i="4" s="1"/>
  <c r="P205" i="4" s="1"/>
  <c r="L898" i="4"/>
  <c r="L427" i="4"/>
  <c r="L191" i="4"/>
  <c r="L372" i="4"/>
  <c r="O211" i="4" s="1"/>
  <c r="P211" i="4" s="1"/>
  <c r="L330" i="4"/>
  <c r="O197" i="4" s="1"/>
  <c r="P197" i="4" s="1"/>
  <c r="L790" i="4"/>
  <c r="L527" i="4"/>
  <c r="L1422" i="4"/>
  <c r="O561" i="4" s="1"/>
  <c r="P561" i="4" s="1"/>
  <c r="L803" i="4"/>
  <c r="L1694" i="4"/>
  <c r="L1816" i="4"/>
  <c r="L1289" i="4"/>
  <c r="L1255" i="4"/>
  <c r="L1660" i="4"/>
  <c r="L899" i="4"/>
  <c r="L1501" i="4"/>
  <c r="L1519" i="4"/>
  <c r="L1401" i="4"/>
  <c r="O554" i="4" s="1"/>
  <c r="P554" i="4" s="1"/>
  <c r="L1175" i="4"/>
  <c r="L458" i="4"/>
  <c r="L214" i="4"/>
  <c r="L1161" i="4"/>
  <c r="O474" i="4" s="1"/>
  <c r="P474" i="4" s="1"/>
  <c r="L243" i="4"/>
  <c r="O168" i="4" s="1"/>
  <c r="P168" i="4" s="1"/>
  <c r="L720" i="4"/>
  <c r="O327" i="4" s="1"/>
  <c r="P327" i="4" s="1"/>
  <c r="L999" i="4"/>
  <c r="O420" i="4" s="1"/>
  <c r="P420" i="4" s="1"/>
  <c r="L631" i="4"/>
  <c r="L1066" i="4"/>
  <c r="L202" i="4"/>
  <c r="L1434" i="4"/>
  <c r="O565" i="4" s="1"/>
  <c r="P565" i="4" s="1"/>
  <c r="L847" i="4"/>
  <c r="L1375" i="4"/>
  <c r="L1438" i="4"/>
  <c r="L1607" i="4"/>
  <c r="L1252" i="4"/>
  <c r="L614" i="4"/>
  <c r="L1204" i="4"/>
  <c r="L1764" i="4"/>
  <c r="O675" i="4" s="1"/>
  <c r="P675" i="4" s="1"/>
  <c r="L1246" i="4"/>
  <c r="L1713" i="4"/>
  <c r="O658" i="4" s="1"/>
  <c r="P658" i="4" s="1"/>
  <c r="L1065" i="4"/>
  <c r="O442" i="4" s="1"/>
  <c r="P442" i="4" s="1"/>
  <c r="L814" i="4"/>
  <c r="L389" i="4"/>
  <c r="L480" i="4"/>
  <c r="O247" i="4" s="1"/>
  <c r="P247" i="4" s="1"/>
  <c r="L353" i="4"/>
  <c r="L501" i="4"/>
  <c r="O254" i="4" s="1"/>
  <c r="P254" i="4" s="1"/>
  <c r="L1070" i="4"/>
  <c r="L794" i="4"/>
  <c r="L357" i="4"/>
  <c r="O206" i="4" s="1"/>
  <c r="P206" i="4" s="1"/>
  <c r="L467" i="4"/>
  <c r="L1014" i="4"/>
  <c r="O425" i="4" s="1"/>
  <c r="P425" i="4" s="1"/>
  <c r="L1572" i="4"/>
  <c r="O611" i="4" s="1"/>
  <c r="P611" i="4" s="1"/>
  <c r="L1091" i="4"/>
  <c r="L322" i="4"/>
  <c r="L1412" i="4"/>
  <c r="L1195" i="4"/>
  <c r="L1564" i="4"/>
  <c r="L1484" i="4"/>
  <c r="L1098" i="4"/>
  <c r="O453" i="4" s="1"/>
  <c r="P453" i="4" s="1"/>
  <c r="L862" i="4"/>
  <c r="L1784" i="4"/>
  <c r="L1119" i="4"/>
  <c r="O460" i="4" s="1"/>
  <c r="P460" i="4" s="1"/>
  <c r="L1274" i="4"/>
  <c r="L179" i="4"/>
  <c r="L360" i="4"/>
  <c r="O207" i="4" s="1"/>
  <c r="P207" i="4" s="1"/>
  <c r="L1604" i="4"/>
  <c r="L683" i="4"/>
  <c r="L1073" i="4"/>
  <c r="L1150" i="4"/>
  <c r="L171" i="4"/>
  <c r="O144" i="4" s="1"/>
  <c r="P144" i="4" s="1"/>
  <c r="L1206" i="4"/>
  <c r="O489" i="4" s="1"/>
  <c r="P489" i="4" s="1"/>
  <c r="L1118" i="4"/>
  <c r="L481" i="4"/>
  <c r="L529" i="4"/>
  <c r="L1692" i="4"/>
  <c r="O651" i="4" s="1"/>
  <c r="P651" i="4" s="1"/>
  <c r="L850" i="4"/>
  <c r="L476" i="4"/>
  <c r="L1042" i="4"/>
  <c r="L146" i="4"/>
  <c r="L1034" i="4"/>
  <c r="L383" i="4"/>
  <c r="L1786" i="4"/>
  <c r="L1046" i="4"/>
  <c r="L278" i="4"/>
  <c r="L1280" i="4"/>
  <c r="L1480" i="4"/>
  <c r="L1704" i="4"/>
  <c r="O655" i="4" s="1"/>
  <c r="P655" i="4" s="1"/>
  <c r="L877" i="4"/>
  <c r="L1811" i="4"/>
  <c r="L1237" i="4"/>
  <c r="L1832" i="4"/>
  <c r="L1185" i="4"/>
  <c r="O482" i="4" s="1"/>
  <c r="P482" i="4" s="1"/>
  <c r="L1373" i="4"/>
  <c r="L1356" i="4"/>
  <c r="O539" i="4" s="1"/>
  <c r="P539" i="4" s="1"/>
  <c r="L1115" i="4"/>
  <c r="L755" i="4"/>
  <c r="L780" i="4"/>
  <c r="O347" i="4" s="1"/>
  <c r="P347" i="4" s="1"/>
  <c r="L692" i="4"/>
  <c r="L1008" i="4"/>
  <c r="O423" i="4" s="1"/>
  <c r="P423" i="4" s="1"/>
  <c r="L1010" i="4"/>
  <c r="L510" i="4"/>
  <c r="O257" i="4" s="1"/>
  <c r="P257" i="4" s="1"/>
  <c r="L919" i="4"/>
  <c r="L241" i="4"/>
  <c r="L1569" i="4"/>
  <c r="O610" i="4" s="1"/>
  <c r="P610" i="4" s="1"/>
  <c r="L1005" i="4"/>
  <c r="O422" i="4" s="1"/>
  <c r="P422" i="4" s="1"/>
  <c r="L316" i="4"/>
  <c r="L1281" i="4"/>
  <c r="O514" i="4" s="1"/>
  <c r="P514" i="4" s="1"/>
  <c r="L1441" i="4"/>
  <c r="L1503" i="4"/>
  <c r="O588" i="4" s="1"/>
  <c r="P588" i="4" s="1"/>
  <c r="L873" i="4"/>
  <c r="O378" i="4" s="1"/>
  <c r="P378" i="4" s="1"/>
  <c r="L1622" i="4"/>
  <c r="L1754" i="4"/>
  <c r="L1400" i="4"/>
  <c r="L1838" i="4"/>
  <c r="L764" i="4"/>
  <c r="L662" i="4"/>
  <c r="L733" i="4"/>
  <c r="L182" i="4"/>
  <c r="L634" i="4"/>
  <c r="L993" i="4"/>
  <c r="O418" i="4" s="1"/>
  <c r="P418" i="4" s="1"/>
  <c r="L283" i="4"/>
  <c r="L920" i="4"/>
  <c r="L305" i="4"/>
  <c r="L511" i="4"/>
  <c r="L1800" i="4"/>
  <c r="O687" i="4" s="1"/>
  <c r="P687" i="4" s="1"/>
  <c r="L997" i="4"/>
  <c r="L255" i="4"/>
  <c r="O172" i="4" s="1"/>
  <c r="P172" i="4" s="1"/>
  <c r="L1516" i="4"/>
  <c r="L250" i="4"/>
  <c r="L1481" i="4"/>
  <c r="L676" i="4"/>
  <c r="L1475" i="4"/>
  <c r="L1321" i="4"/>
  <c r="L1410" i="4"/>
  <c r="O557" i="4" s="1"/>
  <c r="P557" i="4" s="1"/>
  <c r="L1766" i="4"/>
  <c r="L922" i="4"/>
  <c r="L1656" i="4"/>
  <c r="O639" i="4" s="1"/>
  <c r="P639" i="4" s="1"/>
  <c r="L433" i="4"/>
  <c r="L296" i="4"/>
  <c r="L362" i="4"/>
  <c r="L349" i="4"/>
  <c r="L176" i="4"/>
  <c r="L264" i="4"/>
  <c r="O175" i="4" s="1"/>
  <c r="P175" i="4" s="1"/>
  <c r="L947" i="4"/>
  <c r="L512" i="4"/>
  <c r="L203" i="4"/>
  <c r="L1328" i="4"/>
  <c r="L273" i="4"/>
  <c r="O178" i="4" s="1"/>
  <c r="P178" i="4" s="1"/>
  <c r="L1612" i="4"/>
  <c r="L1132" i="4"/>
  <c r="L1462" i="4"/>
  <c r="L1263" i="4"/>
  <c r="O508" i="4" s="1"/>
  <c r="P508" i="4" s="1"/>
  <c r="L769" i="4"/>
  <c r="L1772" i="4"/>
  <c r="L1323" i="4"/>
  <c r="O528" i="4" s="1"/>
  <c r="P528" i="4" s="1"/>
  <c r="L1467" i="4"/>
  <c r="O576" i="4" s="1"/>
  <c r="P576" i="4" s="1"/>
  <c r="L539" i="4"/>
  <c r="L1640" i="4"/>
  <c r="L495" i="4"/>
  <c r="O252" i="4" s="1"/>
  <c r="P252" i="4" s="1"/>
  <c r="L1135" i="4"/>
  <c r="L220" i="4"/>
  <c r="L1120" i="4"/>
  <c r="L441" i="4"/>
  <c r="O234" i="4" s="1"/>
  <c r="P234" i="4" s="1"/>
  <c r="L996" i="4"/>
  <c r="O419" i="4" s="1"/>
  <c r="P419" i="4" s="1"/>
  <c r="L730" i="4"/>
  <c r="L599" i="4"/>
  <c r="L691" i="4"/>
  <c r="L329" i="4"/>
  <c r="L1639" i="4"/>
  <c r="L909" i="4"/>
  <c r="O390" i="4" s="1"/>
  <c r="P390" i="4" s="1"/>
  <c r="L231" i="4"/>
  <c r="O164" i="4" s="1"/>
  <c r="P164" i="4" s="1"/>
  <c r="L1308" i="4"/>
  <c r="O523" i="4" s="1"/>
  <c r="P523" i="4" s="1"/>
  <c r="L1669" i="4"/>
  <c r="L1663" i="4"/>
  <c r="L1254" i="4"/>
  <c r="O505" i="4" s="1"/>
  <c r="P505" i="4" s="1"/>
  <c r="L1288" i="4"/>
  <c r="L636" i="4"/>
  <c r="O299" i="4" s="1"/>
  <c r="P299" i="4" s="1"/>
  <c r="L1594" i="4"/>
  <c r="L885" i="4"/>
  <c r="O382" i="4" s="1"/>
  <c r="P382" i="4" s="1"/>
  <c r="L485" i="4"/>
  <c r="L633" i="4"/>
  <c r="O298" i="4" s="1"/>
  <c r="P298" i="4" s="1"/>
  <c r="L713" i="4"/>
  <c r="L985" i="4"/>
  <c r="L933" i="4"/>
  <c r="O398" i="4" s="1"/>
  <c r="P398" i="4" s="1"/>
  <c r="L454" i="4"/>
  <c r="L916" i="4"/>
  <c r="L184" i="4"/>
  <c r="L1473" i="4"/>
  <c r="O578" i="4" s="1"/>
  <c r="P578" i="4" s="1"/>
  <c r="L265" i="4"/>
  <c r="L1632" i="4"/>
  <c r="O631" i="4" s="1"/>
  <c r="P631" i="4" s="1"/>
  <c r="L737" i="4"/>
  <c r="L1439" i="4"/>
  <c r="L1574" i="4"/>
  <c r="L1217" i="4"/>
  <c r="L773" i="4"/>
  <c r="L1265" i="4"/>
  <c r="L1385" i="4"/>
  <c r="L1435" i="4"/>
  <c r="L1152" i="4"/>
  <c r="O471" i="4" s="1"/>
  <c r="P471" i="4" s="1"/>
  <c r="L446" i="4"/>
  <c r="L624" i="4"/>
  <c r="O295" i="4" s="1"/>
  <c r="P295" i="4" s="1"/>
  <c r="L350" i="4"/>
  <c r="L770" i="4"/>
  <c r="L415" i="4"/>
  <c r="L1092" i="4"/>
  <c r="O451" i="4" s="1"/>
  <c r="P451" i="4" s="1"/>
  <c r="L172" i="4"/>
  <c r="L578" i="4"/>
  <c r="L974" i="4"/>
  <c r="L258" i="4"/>
  <c r="O173" i="4" s="1"/>
  <c r="P173" i="4" s="1"/>
  <c r="L1450" i="4"/>
  <c r="L552" i="4"/>
  <c r="O271" i="4" s="1"/>
  <c r="P271" i="4" s="1"/>
  <c r="L1366" i="4"/>
  <c r="L1600" i="4"/>
  <c r="L1812" i="4"/>
  <c r="O691" i="4" s="1"/>
  <c r="P691" i="4" s="1"/>
  <c r="L520" i="4"/>
  <c r="L1567" i="4"/>
  <c r="L1349" i="4"/>
  <c r="L1233" i="4"/>
  <c r="O498" i="4" s="1"/>
  <c r="P498" i="4" s="1"/>
  <c r="L1835" i="4"/>
  <c r="L1126" i="4"/>
  <c r="L1136" i="4"/>
  <c r="L342" i="4"/>
  <c r="O201" i="4" s="1"/>
  <c r="P201" i="4" s="1"/>
  <c r="L516" i="4"/>
  <c r="O259" i="4" s="1"/>
  <c r="P259" i="4" s="1"/>
  <c r="L1059" i="4"/>
  <c r="O440" i="4" s="1"/>
  <c r="P440" i="4" s="1"/>
  <c r="L1076" i="4"/>
  <c r="L543" i="4"/>
  <c r="O268" i="4" s="1"/>
  <c r="P268" i="4" s="1"/>
  <c r="L914" i="4"/>
  <c r="L541" i="4"/>
  <c r="L1086" i="4"/>
  <c r="O449" i="4" s="1"/>
  <c r="P449" i="4" s="1"/>
  <c r="L1367" i="4"/>
  <c r="L1343" i="4"/>
  <c r="L809" i="4"/>
  <c r="L1283" i="4"/>
  <c r="L1407" i="4"/>
  <c r="O556" i="4" s="1"/>
  <c r="P556" i="4" s="1"/>
  <c r="L1702" i="4"/>
  <c r="L1055" i="4"/>
  <c r="L1818" i="4"/>
  <c r="O693" i="4" s="1"/>
  <c r="P693" i="4" s="1"/>
  <c r="L806" i="4"/>
  <c r="L1672" i="4"/>
  <c r="L1087" i="4"/>
  <c r="L1681" i="4"/>
  <c r="L1009" i="4"/>
  <c r="L987" i="4"/>
  <c r="O416" i="4" s="1"/>
  <c r="P416" i="4" s="1"/>
  <c r="L714" i="4"/>
  <c r="O325" i="4" s="1"/>
  <c r="P325" i="4" s="1"/>
  <c r="L234" i="4"/>
  <c r="O165" i="4" s="1"/>
  <c r="P165" i="4" s="1"/>
  <c r="L531" i="4"/>
  <c r="O264" i="4" s="1"/>
  <c r="P264" i="4" s="1"/>
  <c r="L601" i="4"/>
  <c r="L912" i="4"/>
  <c r="O391" i="4" s="1"/>
  <c r="P391" i="4" s="1"/>
  <c r="L741" i="4"/>
  <c r="O334" i="4" s="1"/>
  <c r="P334" i="4" s="1"/>
  <c r="L482" i="4"/>
  <c r="L488" i="4"/>
  <c r="L1771" i="4"/>
  <c r="L1355" i="4"/>
  <c r="L457" i="4"/>
  <c r="L153" i="4"/>
  <c r="O138" i="4" s="1"/>
  <c r="P138" i="4" s="1"/>
  <c r="L645" i="4"/>
  <c r="O302" i="4" s="1"/>
  <c r="P302" i="4" s="1"/>
  <c r="L380" i="4"/>
  <c r="L1221" i="4"/>
  <c r="O494" i="4" s="1"/>
  <c r="P494" i="4" s="1"/>
  <c r="L1361" i="4"/>
  <c r="L1190" i="4"/>
  <c r="L664" i="4"/>
  <c r="L1570" i="4"/>
  <c r="L1755" i="4"/>
  <c r="O672" i="4" s="1"/>
  <c r="P672" i="4" s="1"/>
  <c r="L160" i="4"/>
  <c r="L169" i="4"/>
  <c r="L924" i="4"/>
  <c r="O395" i="4" s="1"/>
  <c r="P395" i="4" s="1"/>
  <c r="L1430" i="4"/>
  <c r="L722" i="4"/>
  <c r="L443" i="4"/>
  <c r="L569" i="4"/>
  <c r="L439" i="4"/>
  <c r="L600" i="4"/>
  <c r="O287" i="4" s="1"/>
  <c r="P287" i="4" s="1"/>
  <c r="L221" i="4"/>
  <c r="L870" i="4"/>
  <c r="O377" i="4" s="1"/>
  <c r="P377" i="4" s="1"/>
  <c r="L940" i="4"/>
  <c r="L1139" i="4"/>
  <c r="L1163" i="4"/>
  <c r="L581" i="4"/>
  <c r="L1306" i="4"/>
  <c r="L1122" i="4"/>
  <c r="O461" i="4" s="1"/>
  <c r="P461" i="4" s="1"/>
  <c r="L967" i="4"/>
  <c r="L197" i="4"/>
  <c r="J25" i="3"/>
  <c r="L24" i="3"/>
  <c r="S131" i="3"/>
  <c r="U10" i="3"/>
  <c r="N210" i="1"/>
  <c r="T188" i="1"/>
  <c r="S187" i="1"/>
  <c r="N202" i="1"/>
  <c r="N206" i="1"/>
  <c r="S132" i="3" l="1"/>
  <c r="U11" i="3"/>
  <c r="J26" i="3"/>
  <c r="L25" i="3"/>
  <c r="O220" i="1"/>
  <c r="P220" i="1" s="1"/>
  <c r="O225" i="1"/>
  <c r="P225" i="1" s="1"/>
  <c r="O228" i="1"/>
  <c r="P228" i="1" s="1"/>
  <c r="O218" i="1"/>
  <c r="P218" i="1" s="1"/>
  <c r="O221" i="1"/>
  <c r="P221" i="1" s="1"/>
  <c r="O241" i="1"/>
  <c r="P241" i="1" s="1"/>
  <c r="O246" i="1"/>
  <c r="P246" i="1" s="1"/>
  <c r="O226" i="1"/>
  <c r="P226" i="1" s="1"/>
  <c r="O229" i="1"/>
  <c r="P229" i="1" s="1"/>
  <c r="O234" i="1"/>
  <c r="P234" i="1" s="1"/>
  <c r="O239" i="1"/>
  <c r="P239" i="1" s="1"/>
  <c r="O216" i="1"/>
  <c r="P216" i="1" s="1"/>
  <c r="O247" i="1"/>
  <c r="P247" i="1" s="1"/>
  <c r="O264" i="1"/>
  <c r="P264" i="1" s="1"/>
  <c r="O364" i="1"/>
  <c r="P364" i="1" s="1"/>
  <c r="O369" i="1"/>
  <c r="P369" i="1" s="1"/>
  <c r="O269" i="1"/>
  <c r="P269" i="1" s="1"/>
  <c r="O395" i="1"/>
  <c r="P395" i="1" s="1"/>
  <c r="O444" i="1"/>
  <c r="P444" i="1" s="1"/>
  <c r="O296" i="1"/>
  <c r="P296" i="1" s="1"/>
  <c r="O427" i="1"/>
  <c r="P427" i="1" s="1"/>
  <c r="O348" i="1"/>
  <c r="P348" i="1" s="1"/>
  <c r="O363" i="1"/>
  <c r="P363" i="1" s="1"/>
  <c r="O449" i="1"/>
  <c r="P449" i="1" s="1"/>
  <c r="O459" i="1"/>
  <c r="P459" i="1" s="1"/>
  <c r="O321" i="1"/>
  <c r="P321" i="1" s="1"/>
  <c r="O331" i="1"/>
  <c r="P331" i="1" s="1"/>
  <c r="O380" i="1"/>
  <c r="P380" i="1" s="1"/>
  <c r="O464" i="1"/>
  <c r="P464" i="1" s="1"/>
  <c r="O417" i="1"/>
  <c r="P417" i="1" s="1"/>
  <c r="O385" i="1"/>
  <c r="P385" i="1" s="1"/>
  <c r="O316" i="1"/>
  <c r="P316" i="1" s="1"/>
  <c r="O326" i="1"/>
  <c r="P326" i="1" s="1"/>
  <c r="O422" i="1"/>
  <c r="P422" i="1" s="1"/>
  <c r="O454" i="1"/>
  <c r="P454" i="1" s="1"/>
  <c r="O465" i="1"/>
  <c r="P465" i="1" s="1"/>
  <c r="O477" i="1"/>
  <c r="P477" i="1" s="1"/>
  <c r="O474" i="1"/>
  <c r="P474" i="1" s="1"/>
  <c r="O503" i="1"/>
  <c r="P503" i="1" s="1"/>
  <c r="O496" i="1"/>
  <c r="P496" i="1" s="1"/>
  <c r="O475" i="1"/>
  <c r="P475" i="1" s="1"/>
  <c r="O500" i="1"/>
  <c r="P500" i="1" s="1"/>
  <c r="O492" i="1"/>
  <c r="P492" i="1" s="1"/>
  <c r="O460" i="1"/>
  <c r="P460" i="1" s="1"/>
  <c r="O368" i="1"/>
  <c r="P368" i="1" s="1"/>
  <c r="O219" i="1"/>
  <c r="P219" i="1" s="1"/>
  <c r="O262" i="1"/>
  <c r="P262" i="1" s="1"/>
  <c r="O400" i="1"/>
  <c r="P400" i="1" s="1"/>
  <c r="O317" i="1"/>
  <c r="P317" i="1" s="1"/>
  <c r="O242" i="1"/>
  <c r="P242" i="1" s="1"/>
  <c r="O303" i="1"/>
  <c r="P303" i="1" s="1"/>
  <c r="O446" i="1"/>
  <c r="P446" i="1" s="1"/>
  <c r="O376" i="1"/>
  <c r="P376" i="1" s="1"/>
  <c r="O324" i="1"/>
  <c r="P324" i="1" s="1"/>
  <c r="O323" i="1"/>
  <c r="P323" i="1" s="1"/>
  <c r="O426" i="1"/>
  <c r="P426" i="1" s="1"/>
  <c r="O451" i="1"/>
  <c r="P451" i="1" s="1"/>
  <c r="O408" i="1"/>
  <c r="P408" i="1" s="1"/>
  <c r="O355" i="1"/>
  <c r="P355" i="1" s="1"/>
  <c r="O325" i="1"/>
  <c r="P325" i="1" s="1"/>
  <c r="O231" i="1"/>
  <c r="P231" i="1" s="1"/>
  <c r="O463" i="1"/>
  <c r="P463" i="1" s="1"/>
  <c r="O374" i="1"/>
  <c r="P374" i="1" s="1"/>
  <c r="O288" i="1"/>
  <c r="P288" i="1" s="1"/>
  <c r="O266" i="1"/>
  <c r="P266" i="1" s="1"/>
  <c r="O245" i="1"/>
  <c r="P245" i="1" s="1"/>
  <c r="O289" i="1"/>
  <c r="P289" i="1" s="1"/>
  <c r="O215" i="1"/>
  <c r="P215" i="1" s="1"/>
  <c r="O277" i="1"/>
  <c r="P277" i="1" s="1"/>
  <c r="O211" i="1"/>
  <c r="P211" i="1" s="1"/>
  <c r="O280" i="1"/>
  <c r="P280" i="1" s="1"/>
  <c r="O158" i="1"/>
  <c r="P158" i="1" s="1"/>
  <c r="O165" i="1"/>
  <c r="P165" i="1" s="1"/>
  <c r="O187" i="1"/>
  <c r="P187" i="1" s="1"/>
  <c r="O471" i="1"/>
  <c r="P471" i="1" s="1"/>
  <c r="O485" i="1"/>
  <c r="P485" i="1" s="1"/>
  <c r="O469" i="1"/>
  <c r="P469" i="1" s="1"/>
  <c r="O501" i="1"/>
  <c r="P501" i="1" s="1"/>
  <c r="O479" i="1"/>
  <c r="P479" i="1" s="1"/>
  <c r="O488" i="1"/>
  <c r="P488" i="1" s="1"/>
  <c r="O352" i="1"/>
  <c r="P352" i="1" s="1"/>
  <c r="O438" i="1"/>
  <c r="P438" i="1" s="1"/>
  <c r="O391" i="1"/>
  <c r="P391" i="1" s="1"/>
  <c r="O441" i="1"/>
  <c r="P441" i="1" s="1"/>
  <c r="O356" i="1"/>
  <c r="P356" i="1" s="1"/>
  <c r="O237" i="1"/>
  <c r="P237" i="1" s="1"/>
  <c r="O397" i="1"/>
  <c r="P397" i="1" s="1"/>
  <c r="O344" i="1"/>
  <c r="P344" i="1" s="1"/>
  <c r="O310" i="1"/>
  <c r="P310" i="1" s="1"/>
  <c r="O175" i="1"/>
  <c r="P175" i="1" s="1"/>
  <c r="O436" i="1"/>
  <c r="P436" i="1" s="1"/>
  <c r="O387" i="1"/>
  <c r="P387" i="1" s="1"/>
  <c r="O318" i="1"/>
  <c r="P318" i="1" s="1"/>
  <c r="O440" i="1"/>
  <c r="P440" i="1" s="1"/>
  <c r="O413" i="1"/>
  <c r="P413" i="1" s="1"/>
  <c r="O329" i="1"/>
  <c r="P329" i="1" s="1"/>
  <c r="O284" i="1"/>
  <c r="P284" i="1" s="1"/>
  <c r="O249" i="1"/>
  <c r="P249" i="1" s="1"/>
  <c r="O291" i="1"/>
  <c r="P291" i="1" s="1"/>
  <c r="O244" i="1"/>
  <c r="P244" i="1" s="1"/>
  <c r="O305" i="1"/>
  <c r="P305" i="1" s="1"/>
  <c r="O150" i="1"/>
  <c r="P150" i="1" s="1"/>
  <c r="O157" i="1"/>
  <c r="P157" i="1" s="1"/>
  <c r="O188" i="1"/>
  <c r="P188" i="1" s="1"/>
  <c r="O179" i="1"/>
  <c r="P179" i="1" s="1"/>
  <c r="O493" i="1"/>
  <c r="P493" i="1" s="1"/>
  <c r="O466" i="1"/>
  <c r="P466" i="1" s="1"/>
  <c r="O472" i="1"/>
  <c r="P472" i="1" s="1"/>
  <c r="O502" i="1"/>
  <c r="P502" i="1" s="1"/>
  <c r="O470" i="1"/>
  <c r="P470" i="1" s="1"/>
  <c r="O371" i="1"/>
  <c r="P371" i="1" s="1"/>
  <c r="O320" i="1"/>
  <c r="P320" i="1" s="1"/>
  <c r="O343" i="1"/>
  <c r="P343" i="1" s="1"/>
  <c r="O435" i="1"/>
  <c r="P435" i="1" s="1"/>
  <c r="O361" i="1"/>
  <c r="P361" i="1" s="1"/>
  <c r="O428" i="1"/>
  <c r="P428" i="1" s="1"/>
  <c r="O340" i="1"/>
  <c r="P340" i="1" s="1"/>
  <c r="O461" i="1"/>
  <c r="P461" i="1" s="1"/>
  <c r="O392" i="1"/>
  <c r="P392" i="1" s="1"/>
  <c r="O307" i="1"/>
  <c r="P307" i="1" s="1"/>
  <c r="O151" i="1"/>
  <c r="P151" i="1" s="1"/>
  <c r="O362" i="1"/>
  <c r="P362" i="1" s="1"/>
  <c r="O314" i="1"/>
  <c r="P314" i="1" s="1"/>
  <c r="O462" i="1"/>
  <c r="P462" i="1" s="1"/>
  <c r="O430" i="1"/>
  <c r="P430" i="1" s="1"/>
  <c r="O359" i="1"/>
  <c r="P359" i="1" s="1"/>
  <c r="O328" i="1"/>
  <c r="P328" i="1" s="1"/>
  <c r="O281" i="1"/>
  <c r="P281" i="1" s="1"/>
  <c r="O263" i="1"/>
  <c r="P263" i="1" s="1"/>
  <c r="O243" i="1"/>
  <c r="P243" i="1" s="1"/>
  <c r="O302" i="1"/>
  <c r="P302" i="1" s="1"/>
  <c r="O258" i="1"/>
  <c r="P258" i="1" s="1"/>
  <c r="O222" i="1"/>
  <c r="P222" i="1" s="1"/>
  <c r="O149" i="1"/>
  <c r="P149" i="1" s="1"/>
  <c r="O180" i="1"/>
  <c r="P180" i="1" s="1"/>
  <c r="O171" i="1"/>
  <c r="P171" i="1" s="1"/>
  <c r="O415" i="1"/>
  <c r="P415" i="1" s="1"/>
  <c r="O491" i="1"/>
  <c r="P491" i="1" s="1"/>
  <c r="O447" i="1"/>
  <c r="P447" i="1" s="1"/>
  <c r="O480" i="1"/>
  <c r="P480" i="1" s="1"/>
  <c r="O240" i="1"/>
  <c r="P240" i="1" s="1"/>
  <c r="O309" i="1"/>
  <c r="P309" i="1" s="1"/>
  <c r="O432" i="1"/>
  <c r="P432" i="1" s="1"/>
  <c r="O360" i="1"/>
  <c r="P360" i="1" s="1"/>
  <c r="O333" i="1"/>
  <c r="P333" i="1" s="1"/>
  <c r="O386" i="1"/>
  <c r="P386" i="1" s="1"/>
  <c r="O341" i="1"/>
  <c r="P341" i="1" s="1"/>
  <c r="O431" i="1"/>
  <c r="P431" i="1" s="1"/>
  <c r="O429" i="1"/>
  <c r="P429" i="1" s="1"/>
  <c r="O354" i="1"/>
  <c r="P354" i="1" s="1"/>
  <c r="O367" i="1"/>
  <c r="P367" i="1" s="1"/>
  <c r="O308" i="1"/>
  <c r="P308" i="1" s="1"/>
  <c r="O421" i="1"/>
  <c r="P421" i="1" s="1"/>
  <c r="O311" i="1"/>
  <c r="P311" i="1" s="1"/>
  <c r="O402" i="1"/>
  <c r="P402" i="1" s="1"/>
  <c r="O443" i="1"/>
  <c r="P443" i="1" s="1"/>
  <c r="O394" i="1"/>
  <c r="P394" i="1" s="1"/>
  <c r="O259" i="1"/>
  <c r="P259" i="1" s="1"/>
  <c r="O253" i="1"/>
  <c r="P253" i="1" s="1"/>
  <c r="O282" i="1"/>
  <c r="P282" i="1" s="1"/>
  <c r="O233" i="1"/>
  <c r="P233" i="1" s="1"/>
  <c r="O271" i="1"/>
  <c r="P271" i="1" s="1"/>
  <c r="O295" i="1"/>
  <c r="P295" i="1" s="1"/>
  <c r="O267" i="1"/>
  <c r="P267" i="1" s="1"/>
  <c r="O235" i="1"/>
  <c r="P235" i="1" s="1"/>
  <c r="O172" i="1"/>
  <c r="P172" i="1" s="1"/>
  <c r="O163" i="1"/>
  <c r="P163" i="1" s="1"/>
  <c r="O468" i="1"/>
  <c r="P468" i="1" s="1"/>
  <c r="O378" i="1"/>
  <c r="P378" i="1" s="1"/>
  <c r="O487" i="1"/>
  <c r="P487" i="1" s="1"/>
  <c r="O495" i="1"/>
  <c r="P495" i="1" s="1"/>
  <c r="O405" i="1"/>
  <c r="P405" i="1" s="1"/>
  <c r="O494" i="1"/>
  <c r="P494" i="1" s="1"/>
  <c r="O437" i="1"/>
  <c r="P437" i="1" s="1"/>
  <c r="O473" i="1"/>
  <c r="P473" i="1" s="1"/>
  <c r="O416" i="1"/>
  <c r="P416" i="1" s="1"/>
  <c r="O425" i="1"/>
  <c r="P425" i="1" s="1"/>
  <c r="O420" i="1"/>
  <c r="P420" i="1" s="1"/>
  <c r="O379" i="1"/>
  <c r="P379" i="1" s="1"/>
  <c r="O350" i="1"/>
  <c r="P350" i="1" s="1"/>
  <c r="O290" i="1"/>
  <c r="P290" i="1" s="1"/>
  <c r="O349" i="1"/>
  <c r="P349" i="1" s="1"/>
  <c r="O313" i="1"/>
  <c r="P313" i="1" s="1"/>
  <c r="O407" i="1"/>
  <c r="P407" i="1" s="1"/>
  <c r="O337" i="1"/>
  <c r="P337" i="1" s="1"/>
  <c r="O274" i="1"/>
  <c r="P274" i="1" s="1"/>
  <c r="O423" i="1"/>
  <c r="P423" i="1" s="1"/>
  <c r="O278" i="1"/>
  <c r="P278" i="1" s="1"/>
  <c r="O439" i="1"/>
  <c r="P439" i="1" s="1"/>
  <c r="O398" i="1"/>
  <c r="P398" i="1" s="1"/>
  <c r="O224" i="1"/>
  <c r="P224" i="1" s="1"/>
  <c r="O456" i="1"/>
  <c r="P456" i="1" s="1"/>
  <c r="O418" i="1"/>
  <c r="P418" i="1" s="1"/>
  <c r="O300" i="1"/>
  <c r="P300" i="1" s="1"/>
  <c r="O346" i="1"/>
  <c r="P346" i="1" s="1"/>
  <c r="O382" i="1"/>
  <c r="P382" i="1" s="1"/>
  <c r="O424" i="1"/>
  <c r="P424" i="1" s="1"/>
  <c r="O384" i="1"/>
  <c r="P384" i="1" s="1"/>
  <c r="O335" i="1"/>
  <c r="P335" i="1" s="1"/>
  <c r="O236" i="1"/>
  <c r="P236" i="1" s="1"/>
  <c r="O275" i="1"/>
  <c r="P275" i="1" s="1"/>
  <c r="O297" i="1"/>
  <c r="P297" i="1" s="1"/>
  <c r="O276" i="1"/>
  <c r="P276" i="1" s="1"/>
  <c r="O254" i="1"/>
  <c r="P254" i="1" s="1"/>
  <c r="O217" i="1"/>
  <c r="P217" i="1" s="1"/>
  <c r="O261" i="1"/>
  <c r="P261" i="1" s="1"/>
  <c r="O230" i="1"/>
  <c r="P230" i="1" s="1"/>
  <c r="O182" i="1"/>
  <c r="P182" i="1" s="1"/>
  <c r="O189" i="1"/>
  <c r="P189" i="1" s="1"/>
  <c r="O156" i="1"/>
  <c r="P156" i="1" s="1"/>
  <c r="O195" i="1"/>
  <c r="P195" i="1" s="1"/>
  <c r="O147" i="1"/>
  <c r="P147" i="1" s="1"/>
  <c r="O481" i="1"/>
  <c r="P481" i="1" s="1"/>
  <c r="O486" i="1"/>
  <c r="P486" i="1" s="1"/>
  <c r="O351" i="1"/>
  <c r="P351" i="1" s="1"/>
  <c r="O498" i="1"/>
  <c r="P498" i="1" s="1"/>
  <c r="O483" i="1"/>
  <c r="P483" i="1" s="1"/>
  <c r="O390" i="1"/>
  <c r="P390" i="1" s="1"/>
  <c r="O497" i="1"/>
  <c r="P497" i="1" s="1"/>
  <c r="O414" i="1"/>
  <c r="P414" i="1" s="1"/>
  <c r="O375" i="1"/>
  <c r="P375" i="1" s="1"/>
  <c r="O347" i="1"/>
  <c r="P347" i="1" s="1"/>
  <c r="O336" i="1"/>
  <c r="P336" i="1" s="1"/>
  <c r="O396" i="1"/>
  <c r="P396" i="1" s="1"/>
  <c r="O301" i="1"/>
  <c r="P301" i="1" s="1"/>
  <c r="O445" i="1"/>
  <c r="P445" i="1" s="1"/>
  <c r="O404" i="1"/>
  <c r="P404" i="1" s="1"/>
  <c r="O357" i="1"/>
  <c r="P357" i="1" s="1"/>
  <c r="O334" i="1"/>
  <c r="P334" i="1" s="1"/>
  <c r="O265" i="1"/>
  <c r="P265" i="1" s="1"/>
  <c r="O455" i="1"/>
  <c r="P455" i="1" s="1"/>
  <c r="O383" i="1"/>
  <c r="P383" i="1" s="1"/>
  <c r="O327" i="1"/>
  <c r="P327" i="1" s="1"/>
  <c r="O232" i="1"/>
  <c r="P232" i="1" s="1"/>
  <c r="O345" i="1"/>
  <c r="P345" i="1" s="1"/>
  <c r="O453" i="1"/>
  <c r="P453" i="1" s="1"/>
  <c r="O366" i="1"/>
  <c r="P366" i="1" s="1"/>
  <c r="O294" i="1"/>
  <c r="P294" i="1" s="1"/>
  <c r="O381" i="1"/>
  <c r="P381" i="1" s="1"/>
  <c r="O315" i="1"/>
  <c r="P315" i="1" s="1"/>
  <c r="O273" i="1"/>
  <c r="P273" i="1" s="1"/>
  <c r="O250" i="1"/>
  <c r="P250" i="1" s="1"/>
  <c r="O298" i="1"/>
  <c r="P298" i="1" s="1"/>
  <c r="O251" i="1"/>
  <c r="P251" i="1" s="1"/>
  <c r="O286" i="1"/>
  <c r="P286" i="1" s="1"/>
  <c r="O287" i="1"/>
  <c r="P287" i="1" s="1"/>
  <c r="O256" i="1"/>
  <c r="P256" i="1" s="1"/>
  <c r="O272" i="1"/>
  <c r="P272" i="1" s="1"/>
  <c r="O174" i="1"/>
  <c r="P174" i="1" s="1"/>
  <c r="O181" i="1"/>
  <c r="P181" i="1" s="1"/>
  <c r="O148" i="1"/>
  <c r="P148" i="1" s="1"/>
  <c r="O482" i="1"/>
  <c r="P482" i="1" s="1"/>
  <c r="O478" i="1"/>
  <c r="P478" i="1" s="1"/>
  <c r="O353" i="1"/>
  <c r="P353" i="1" s="1"/>
  <c r="O358" i="1"/>
  <c r="P358" i="1" s="1"/>
  <c r="O484" i="1"/>
  <c r="P484" i="1" s="1"/>
  <c r="O412" i="1"/>
  <c r="P412" i="1" s="1"/>
  <c r="O406" i="1"/>
  <c r="P406" i="1" s="1"/>
  <c r="O448" i="1"/>
  <c r="P448" i="1" s="1"/>
  <c r="O372" i="1"/>
  <c r="P372" i="1" s="1"/>
  <c r="O319" i="1"/>
  <c r="P319" i="1" s="1"/>
  <c r="O442" i="1"/>
  <c r="P442" i="1" s="1"/>
  <c r="O377" i="1"/>
  <c r="P377" i="1" s="1"/>
  <c r="O248" i="1"/>
  <c r="P248" i="1" s="1"/>
  <c r="O159" i="1"/>
  <c r="P159" i="1" s="1"/>
  <c r="O433" i="1"/>
  <c r="P433" i="1" s="1"/>
  <c r="O393" i="1"/>
  <c r="P393" i="1" s="1"/>
  <c r="O338" i="1"/>
  <c r="P338" i="1" s="1"/>
  <c r="O450" i="1"/>
  <c r="P450" i="1" s="1"/>
  <c r="O409" i="1"/>
  <c r="P409" i="1" s="1"/>
  <c r="O365" i="1"/>
  <c r="P365" i="1" s="1"/>
  <c r="O167" i="1"/>
  <c r="P167" i="1" s="1"/>
  <c r="O419" i="1"/>
  <c r="P419" i="1" s="1"/>
  <c r="O332" i="1"/>
  <c r="P332" i="1" s="1"/>
  <c r="O312" i="1"/>
  <c r="P312" i="1" s="1"/>
  <c r="O268" i="1"/>
  <c r="P268" i="1" s="1"/>
  <c r="O285" i="1"/>
  <c r="P285" i="1" s="1"/>
  <c r="O304" i="1"/>
  <c r="P304" i="1" s="1"/>
  <c r="O238" i="1"/>
  <c r="P238" i="1" s="1"/>
  <c r="O252" i="1"/>
  <c r="P252" i="1" s="1"/>
  <c r="O223" i="1"/>
  <c r="P223" i="1" s="1"/>
  <c r="O166" i="1"/>
  <c r="P166" i="1" s="1"/>
  <c r="O173" i="1"/>
  <c r="P173" i="1" s="1"/>
  <c r="O489" i="1"/>
  <c r="P489" i="1" s="1"/>
  <c r="O499" i="1"/>
  <c r="P499" i="1" s="1"/>
  <c r="O330" i="1"/>
  <c r="P330" i="1" s="1"/>
  <c r="O299" i="1"/>
  <c r="P299" i="1" s="1"/>
  <c r="O452" i="1"/>
  <c r="P452" i="1" s="1"/>
  <c r="O389" i="1"/>
  <c r="P389" i="1" s="1"/>
  <c r="O457" i="1"/>
  <c r="P457" i="1" s="1"/>
  <c r="O260" i="1"/>
  <c r="P260" i="1" s="1"/>
  <c r="O283" i="1"/>
  <c r="P283" i="1" s="1"/>
  <c r="O155" i="1"/>
  <c r="P155" i="1" s="1"/>
  <c r="O411" i="1"/>
  <c r="P411" i="1" s="1"/>
  <c r="O339" i="1"/>
  <c r="P339" i="1" s="1"/>
  <c r="O164" i="1"/>
  <c r="P164" i="1" s="1"/>
  <c r="O403" i="1"/>
  <c r="P403" i="1" s="1"/>
  <c r="O490" i="1"/>
  <c r="P490" i="1" s="1"/>
  <c r="O306" i="1"/>
  <c r="P306" i="1" s="1"/>
  <c r="O293" i="1"/>
  <c r="P293" i="1" s="1"/>
  <c r="O370" i="1"/>
  <c r="P370" i="1" s="1"/>
  <c r="O322" i="1"/>
  <c r="P322" i="1" s="1"/>
  <c r="O270" i="1"/>
  <c r="P270" i="1" s="1"/>
  <c r="O399" i="1"/>
  <c r="P399" i="1" s="1"/>
  <c r="O476" i="1"/>
  <c r="P476" i="1" s="1"/>
  <c r="O183" i="1"/>
  <c r="P183" i="1" s="1"/>
  <c r="O342" i="1"/>
  <c r="P342" i="1" s="1"/>
  <c r="O257" i="1"/>
  <c r="P257" i="1" s="1"/>
  <c r="O458" i="1"/>
  <c r="P458" i="1" s="1"/>
  <c r="O373" i="1"/>
  <c r="P373" i="1" s="1"/>
  <c r="O227" i="1"/>
  <c r="P227" i="1" s="1"/>
  <c r="O279" i="1"/>
  <c r="P279" i="1" s="1"/>
  <c r="O255" i="1"/>
  <c r="P255" i="1" s="1"/>
  <c r="O410" i="1"/>
  <c r="P410" i="1" s="1"/>
  <c r="O434" i="1"/>
  <c r="P434" i="1" s="1"/>
  <c r="O388" i="1"/>
  <c r="P388" i="1" s="1"/>
  <c r="O401" i="1"/>
  <c r="P401" i="1" s="1"/>
  <c r="O292" i="1"/>
  <c r="P292" i="1" s="1"/>
  <c r="O467" i="1"/>
  <c r="P467" i="1" s="1"/>
  <c r="O99" i="1"/>
  <c r="P99" i="1" s="1"/>
  <c r="O53" i="1"/>
  <c r="P53" i="1" s="1"/>
  <c r="O117" i="1"/>
  <c r="P117" i="1" s="1"/>
  <c r="O86" i="1"/>
  <c r="P86" i="1" s="1"/>
  <c r="O16" i="1"/>
  <c r="P16" i="1" s="1"/>
  <c r="O152" i="1"/>
  <c r="P152" i="1" s="1"/>
  <c r="O75" i="1"/>
  <c r="P75" i="1" s="1"/>
  <c r="O177" i="1"/>
  <c r="P177" i="1" s="1"/>
  <c r="O62" i="1"/>
  <c r="P62" i="1" s="1"/>
  <c r="O60" i="1"/>
  <c r="P60" i="1" s="1"/>
  <c r="O184" i="1"/>
  <c r="P184" i="1" s="1"/>
  <c r="O67" i="1"/>
  <c r="P67" i="1" s="1"/>
  <c r="O146" i="1"/>
  <c r="P146" i="1" s="1"/>
  <c r="O58" i="1"/>
  <c r="P58" i="1" s="1"/>
  <c r="O8" i="1"/>
  <c r="O111" i="1"/>
  <c r="P111" i="1" s="1"/>
  <c r="O41" i="1"/>
  <c r="P41" i="1" s="1"/>
  <c r="O17" i="1"/>
  <c r="P17" i="1" s="1"/>
  <c r="O29" i="1"/>
  <c r="P29" i="1" s="1"/>
  <c r="O114" i="1"/>
  <c r="P114" i="1" s="1"/>
  <c r="O144" i="1"/>
  <c r="P144" i="1" s="1"/>
  <c r="O79" i="1"/>
  <c r="P79" i="1" s="1"/>
  <c r="O169" i="1"/>
  <c r="P169" i="1" s="1"/>
  <c r="O63" i="1"/>
  <c r="P63" i="1" s="1"/>
  <c r="O178" i="1"/>
  <c r="P178" i="1" s="1"/>
  <c r="O54" i="1"/>
  <c r="P54" i="1" s="1"/>
  <c r="O133" i="1"/>
  <c r="P133" i="1" s="1"/>
  <c r="O52" i="1"/>
  <c r="P52" i="1" s="1"/>
  <c r="O203" i="1"/>
  <c r="P203" i="1" s="1"/>
  <c r="O59" i="1"/>
  <c r="P59" i="1" s="1"/>
  <c r="O190" i="1"/>
  <c r="P190" i="1" s="1"/>
  <c r="O50" i="1"/>
  <c r="P50" i="1" s="1"/>
  <c r="O103" i="1"/>
  <c r="P103" i="1" s="1"/>
  <c r="O33" i="1"/>
  <c r="P33" i="1" s="1"/>
  <c r="O34" i="1"/>
  <c r="P34" i="1" s="1"/>
  <c r="O123" i="1"/>
  <c r="P123" i="1" s="1"/>
  <c r="O143" i="1"/>
  <c r="P143" i="1" s="1"/>
  <c r="O185" i="1"/>
  <c r="P185" i="1" s="1"/>
  <c r="O161" i="1"/>
  <c r="P161" i="1" s="1"/>
  <c r="O64" i="1"/>
  <c r="P64" i="1" s="1"/>
  <c r="O170" i="1"/>
  <c r="P170" i="1" s="1"/>
  <c r="O55" i="1"/>
  <c r="P55" i="1" s="1"/>
  <c r="O80" i="1"/>
  <c r="P80" i="1" s="1"/>
  <c r="O46" i="1"/>
  <c r="P46" i="1" s="1"/>
  <c r="O130" i="1"/>
  <c r="P130" i="1" s="1"/>
  <c r="O72" i="1"/>
  <c r="P72" i="1" s="1"/>
  <c r="O44" i="1"/>
  <c r="P44" i="1" s="1"/>
  <c r="O191" i="1"/>
  <c r="P191" i="1" s="1"/>
  <c r="O51" i="1"/>
  <c r="P51" i="1" s="1"/>
  <c r="O212" i="1"/>
  <c r="P212" i="1" s="1"/>
  <c r="O112" i="1"/>
  <c r="P112" i="1" s="1"/>
  <c r="O42" i="1"/>
  <c r="P42" i="1" s="1"/>
  <c r="O142" i="1"/>
  <c r="P142" i="1" s="1"/>
  <c r="O95" i="1"/>
  <c r="P95" i="1" s="1"/>
  <c r="O25" i="1"/>
  <c r="P25" i="1" s="1"/>
  <c r="O85" i="1"/>
  <c r="P85" i="1" s="1"/>
  <c r="O129" i="1"/>
  <c r="P129" i="1" s="1"/>
  <c r="O76" i="1"/>
  <c r="P76" i="1" s="1"/>
  <c r="O162" i="1"/>
  <c r="P162" i="1" s="1"/>
  <c r="O56" i="1"/>
  <c r="P56" i="1" s="1"/>
  <c r="O84" i="1"/>
  <c r="P84" i="1" s="1"/>
  <c r="O47" i="1"/>
  <c r="P47" i="1" s="1"/>
  <c r="O125" i="1"/>
  <c r="P125" i="1" s="1"/>
  <c r="O108" i="1"/>
  <c r="P108" i="1" s="1"/>
  <c r="O38" i="1"/>
  <c r="P38" i="1" s="1"/>
  <c r="O127" i="1"/>
  <c r="P127" i="1" s="1"/>
  <c r="O106" i="1"/>
  <c r="P106" i="1" s="1"/>
  <c r="O36" i="1"/>
  <c r="P36" i="1" s="1"/>
  <c r="O113" i="1"/>
  <c r="P113" i="1" s="1"/>
  <c r="O43" i="1"/>
  <c r="P43" i="1" s="1"/>
  <c r="O141" i="1"/>
  <c r="P141" i="1" s="1"/>
  <c r="O104" i="1"/>
  <c r="P104" i="1" s="1"/>
  <c r="O139" i="1"/>
  <c r="P139" i="1" s="1"/>
  <c r="O90" i="1"/>
  <c r="P90" i="1" s="1"/>
  <c r="O168" i="1"/>
  <c r="P168" i="1" s="1"/>
  <c r="O186" i="1"/>
  <c r="P186" i="1" s="1"/>
  <c r="O69" i="1"/>
  <c r="P69" i="1" s="1"/>
  <c r="O88" i="1"/>
  <c r="P88" i="1" s="1"/>
  <c r="O48" i="1"/>
  <c r="P48" i="1" s="1"/>
  <c r="O121" i="1"/>
  <c r="P121" i="1" s="1"/>
  <c r="O109" i="1"/>
  <c r="P109" i="1" s="1"/>
  <c r="O39" i="1"/>
  <c r="P39" i="1" s="1"/>
  <c r="O122" i="1"/>
  <c r="P122" i="1" s="1"/>
  <c r="O100" i="1"/>
  <c r="P100" i="1" s="1"/>
  <c r="O30" i="1"/>
  <c r="P30" i="1" s="1"/>
  <c r="O128" i="1"/>
  <c r="P128" i="1" s="1"/>
  <c r="O98" i="1"/>
  <c r="P98" i="1" s="1"/>
  <c r="O28" i="1"/>
  <c r="P28" i="1" s="1"/>
  <c r="O137" i="1"/>
  <c r="P137" i="1" s="1"/>
  <c r="O105" i="1"/>
  <c r="P105" i="1" s="1"/>
  <c r="O35" i="1"/>
  <c r="P35" i="1" s="1"/>
  <c r="O138" i="1"/>
  <c r="P138" i="1" s="1"/>
  <c r="O96" i="1"/>
  <c r="P96" i="1" s="1"/>
  <c r="O26" i="1"/>
  <c r="P26" i="1" s="1"/>
  <c r="O140" i="1"/>
  <c r="P140" i="1" s="1"/>
  <c r="O83" i="1"/>
  <c r="P83" i="1" s="1"/>
  <c r="O9" i="1"/>
  <c r="P9" i="1" s="1"/>
  <c r="O24" i="1"/>
  <c r="P24" i="1" s="1"/>
  <c r="O82" i="1"/>
  <c r="P82" i="1" s="1"/>
  <c r="O15" i="1"/>
  <c r="P15" i="1" s="1"/>
  <c r="O49" i="1"/>
  <c r="P49" i="1" s="1"/>
  <c r="O107" i="1"/>
  <c r="P107" i="1" s="1"/>
  <c r="O74" i="1"/>
  <c r="P74" i="1" s="1"/>
  <c r="O45" i="1"/>
  <c r="P45" i="1" s="1"/>
  <c r="O110" i="1"/>
  <c r="P110" i="1" s="1"/>
  <c r="O40" i="1"/>
  <c r="P40" i="1" s="1"/>
  <c r="O118" i="1"/>
  <c r="P118" i="1" s="1"/>
  <c r="O101" i="1"/>
  <c r="P101" i="1" s="1"/>
  <c r="O31" i="1"/>
  <c r="P31" i="1" s="1"/>
  <c r="O119" i="1"/>
  <c r="P119" i="1" s="1"/>
  <c r="O89" i="1"/>
  <c r="P89" i="1" s="1"/>
  <c r="O22" i="1"/>
  <c r="P22" i="1" s="1"/>
  <c r="O176" i="1"/>
  <c r="P176" i="1" s="1"/>
  <c r="O81" i="1"/>
  <c r="P81" i="1" s="1"/>
  <c r="O20" i="1"/>
  <c r="P20" i="1" s="1"/>
  <c r="O134" i="1"/>
  <c r="P134" i="1" s="1"/>
  <c r="O97" i="1"/>
  <c r="P97" i="1" s="1"/>
  <c r="O27" i="1"/>
  <c r="P27" i="1" s="1"/>
  <c r="O135" i="1"/>
  <c r="P135" i="1" s="1"/>
  <c r="O73" i="1"/>
  <c r="P73" i="1" s="1"/>
  <c r="O18" i="1"/>
  <c r="P18" i="1" s="1"/>
  <c r="O153" i="1"/>
  <c r="P153" i="1" s="1"/>
  <c r="O65" i="1"/>
  <c r="P65" i="1" s="1"/>
  <c r="O126" i="1"/>
  <c r="P126" i="1" s="1"/>
  <c r="O116" i="1"/>
  <c r="P116" i="1" s="1"/>
  <c r="O160" i="1"/>
  <c r="P160" i="1" s="1"/>
  <c r="O91" i="1"/>
  <c r="P91" i="1" s="1"/>
  <c r="O145" i="1"/>
  <c r="P145" i="1" s="1"/>
  <c r="O92" i="1"/>
  <c r="P92" i="1" s="1"/>
  <c r="O199" i="1"/>
  <c r="P199" i="1" s="1"/>
  <c r="O61" i="1"/>
  <c r="P61" i="1" s="1"/>
  <c r="O37" i="1"/>
  <c r="P37" i="1" s="1"/>
  <c r="O13" i="1"/>
  <c r="P13" i="1" s="1"/>
  <c r="O102" i="1"/>
  <c r="P102" i="1" s="1"/>
  <c r="O32" i="1"/>
  <c r="P32" i="1" s="1"/>
  <c r="O115" i="1"/>
  <c r="P115" i="1" s="1"/>
  <c r="O93" i="1"/>
  <c r="P93" i="1" s="1"/>
  <c r="O23" i="1"/>
  <c r="P23" i="1" s="1"/>
  <c r="O120" i="1"/>
  <c r="P120" i="1" s="1"/>
  <c r="O78" i="1"/>
  <c r="P78" i="1" s="1"/>
  <c r="O14" i="1"/>
  <c r="P14" i="1" s="1"/>
  <c r="O70" i="1"/>
  <c r="P70" i="1" s="1"/>
  <c r="O12" i="1"/>
  <c r="P12" i="1" s="1"/>
  <c r="O131" i="1"/>
  <c r="P131" i="1" s="1"/>
  <c r="O77" i="1"/>
  <c r="P77" i="1" s="1"/>
  <c r="O19" i="1"/>
  <c r="P19" i="1" s="1"/>
  <c r="O136" i="1"/>
  <c r="P136" i="1" s="1"/>
  <c r="O87" i="1"/>
  <c r="P87" i="1" s="1"/>
  <c r="O10" i="1"/>
  <c r="P10" i="1" s="1"/>
  <c r="O154" i="1"/>
  <c r="P154" i="1" s="1"/>
  <c r="O57" i="1"/>
  <c r="P57" i="1" s="1"/>
  <c r="O124" i="1"/>
  <c r="P124" i="1" s="1"/>
  <c r="O21" i="1"/>
  <c r="P21" i="1" s="1"/>
  <c r="O94" i="1"/>
  <c r="P94" i="1" s="1"/>
  <c r="O71" i="1"/>
  <c r="P71" i="1" s="1"/>
  <c r="O68" i="1"/>
  <c r="P68" i="1" s="1"/>
  <c r="O132" i="1"/>
  <c r="P132" i="1" s="1"/>
  <c r="O11" i="1"/>
  <c r="P11" i="1" s="1"/>
  <c r="O66" i="1"/>
  <c r="P66" i="1" s="1"/>
  <c r="O207" i="1"/>
  <c r="P207" i="1" s="1"/>
  <c r="O213" i="1"/>
  <c r="P213" i="1" s="1"/>
  <c r="O208" i="1"/>
  <c r="P208" i="1" s="1"/>
  <c r="O204" i="1"/>
  <c r="P204" i="1" s="1"/>
  <c r="O200" i="1"/>
  <c r="P200" i="1" s="1"/>
  <c r="O192" i="1"/>
  <c r="P192" i="1" s="1"/>
  <c r="O206" i="1"/>
  <c r="P206" i="1" s="1"/>
  <c r="T187" i="1"/>
  <c r="S186" i="1"/>
  <c r="O214" i="1"/>
  <c r="P214" i="1" s="1"/>
  <c r="O209" i="1"/>
  <c r="P209" i="1" s="1"/>
  <c r="O202" i="1"/>
  <c r="P202" i="1" s="1"/>
  <c r="O205" i="1"/>
  <c r="P205" i="1" s="1"/>
  <c r="O201" i="1"/>
  <c r="P201" i="1" s="1"/>
  <c r="O210" i="1"/>
  <c r="P210" i="1" s="1"/>
  <c r="J27" i="3" l="1"/>
  <c r="L26" i="3"/>
  <c r="S133" i="3"/>
  <c r="U12" i="3"/>
  <c r="P8" i="1"/>
  <c r="O508" i="1"/>
  <c r="T186" i="1"/>
  <c r="S185" i="1"/>
  <c r="S134" i="3" l="1"/>
  <c r="U13" i="3"/>
  <c r="J28" i="3"/>
  <c r="L27" i="3"/>
  <c r="T185" i="1"/>
  <c r="S184" i="1"/>
  <c r="J29" i="3" l="1"/>
  <c r="L28" i="3"/>
  <c r="S135" i="3"/>
  <c r="U14" i="3"/>
  <c r="T184" i="1"/>
  <c r="S183" i="1"/>
  <c r="J30" i="3" l="1"/>
  <c r="L29" i="3"/>
  <c r="S136" i="3"/>
  <c r="U15" i="3"/>
  <c r="T183" i="1"/>
  <c r="S182" i="1"/>
  <c r="J31" i="3" l="1"/>
  <c r="L30" i="3"/>
  <c r="S137" i="3"/>
  <c r="U16" i="3"/>
  <c r="T182" i="1"/>
  <c r="S181" i="1"/>
  <c r="S138" i="3" l="1"/>
  <c r="U17" i="3"/>
  <c r="J32" i="3"/>
  <c r="L31" i="3"/>
  <c r="T181" i="1"/>
  <c r="S180" i="1"/>
  <c r="J33" i="3" l="1"/>
  <c r="L32" i="3"/>
  <c r="S139" i="3"/>
  <c r="U18" i="3"/>
  <c r="T180" i="1"/>
  <c r="S179" i="1"/>
  <c r="J34" i="3" l="1"/>
  <c r="L33" i="3"/>
  <c r="S140" i="3"/>
  <c r="U19" i="3"/>
  <c r="T179" i="1"/>
  <c r="S178" i="1"/>
  <c r="J35" i="3" l="1"/>
  <c r="L34" i="3"/>
  <c r="S141" i="3"/>
  <c r="U20" i="3"/>
  <c r="T178" i="1"/>
  <c r="S177" i="1"/>
  <c r="J36" i="3" l="1"/>
  <c r="L35" i="3"/>
  <c r="S142" i="3"/>
  <c r="U21" i="3"/>
  <c r="T177" i="1"/>
  <c r="S176" i="1"/>
  <c r="S143" i="3" l="1"/>
  <c r="U22" i="3"/>
  <c r="J37" i="3"/>
  <c r="L36" i="3"/>
  <c r="T176" i="1"/>
  <c r="S175" i="1"/>
  <c r="J38" i="3" l="1"/>
  <c r="L37" i="3"/>
  <c r="S144" i="3"/>
  <c r="U23" i="3"/>
  <c r="T175" i="1"/>
  <c r="S174" i="1"/>
  <c r="U24" i="3" l="1"/>
  <c r="S145" i="3"/>
  <c r="J39" i="3"/>
  <c r="L38" i="3"/>
  <c r="T174" i="1"/>
  <c r="S173" i="1"/>
  <c r="J40" i="3" l="1"/>
  <c r="L39" i="3"/>
  <c r="U25" i="3"/>
  <c r="S146" i="3"/>
  <c r="T173" i="1"/>
  <c r="S172" i="1"/>
  <c r="U26" i="3" l="1"/>
  <c r="S147" i="3"/>
  <c r="J41" i="3"/>
  <c r="L40" i="3"/>
  <c r="T172" i="1"/>
  <c r="S171" i="1"/>
  <c r="J42" i="3" l="1"/>
  <c r="L41" i="3"/>
  <c r="S148" i="3"/>
  <c r="U27" i="3"/>
  <c r="T171" i="1"/>
  <c r="S170" i="1"/>
  <c r="U28" i="3" l="1"/>
  <c r="S149" i="3"/>
  <c r="J43" i="3"/>
  <c r="L42" i="3"/>
  <c r="T170" i="1"/>
  <c r="S169" i="1"/>
  <c r="J44" i="3" l="1"/>
  <c r="L43" i="3"/>
  <c r="S150" i="3"/>
  <c r="U29" i="3"/>
  <c r="T169" i="1"/>
  <c r="S168" i="1"/>
  <c r="S151" i="3" l="1"/>
  <c r="U30" i="3"/>
  <c r="J45" i="3"/>
  <c r="L44" i="3"/>
  <c r="T168" i="1"/>
  <c r="S167" i="1"/>
  <c r="J46" i="3" l="1"/>
  <c r="L45" i="3"/>
  <c r="S152" i="3"/>
  <c r="U31" i="3"/>
  <c r="T167" i="1"/>
  <c r="S166" i="1"/>
  <c r="S153" i="3" l="1"/>
  <c r="U32" i="3"/>
  <c r="J47" i="3"/>
  <c r="L46" i="3"/>
  <c r="T166" i="1"/>
  <c r="S165" i="1"/>
  <c r="J48" i="3" l="1"/>
  <c r="L47" i="3"/>
  <c r="U33" i="3"/>
  <c r="S154" i="3"/>
  <c r="T165" i="1"/>
  <c r="S164" i="1"/>
  <c r="U34" i="3" l="1"/>
  <c r="S155" i="3"/>
  <c r="J49" i="3"/>
  <c r="L48" i="3"/>
  <c r="T164" i="1"/>
  <c r="S163" i="1"/>
  <c r="J50" i="3" l="1"/>
  <c r="L49" i="3"/>
  <c r="S156" i="3"/>
  <c r="U35" i="3"/>
  <c r="T163" i="1"/>
  <c r="S162" i="1"/>
  <c r="S157" i="3" l="1"/>
  <c r="U36" i="3"/>
  <c r="J51" i="3"/>
  <c r="L50" i="3"/>
  <c r="T162" i="1"/>
  <c r="S161" i="1"/>
  <c r="J52" i="3" l="1"/>
  <c r="L51" i="3"/>
  <c r="S158" i="3"/>
  <c r="U37" i="3"/>
  <c r="T161" i="1"/>
  <c r="S160" i="1"/>
  <c r="S159" i="3" l="1"/>
  <c r="U38" i="3"/>
  <c r="J53" i="3"/>
  <c r="L52" i="3"/>
  <c r="T160" i="1"/>
  <c r="S159" i="1"/>
  <c r="J54" i="3" l="1"/>
  <c r="L53" i="3"/>
  <c r="S160" i="3"/>
  <c r="U39" i="3"/>
  <c r="T159" i="1"/>
  <c r="S158" i="1"/>
  <c r="S161" i="3" l="1"/>
  <c r="U40" i="3"/>
  <c r="J55" i="3"/>
  <c r="L54" i="3"/>
  <c r="T158" i="1"/>
  <c r="S157" i="1"/>
  <c r="J56" i="3" l="1"/>
  <c r="L55" i="3"/>
  <c r="U41" i="3"/>
  <c r="S162" i="3"/>
  <c r="T157" i="1"/>
  <c r="S156" i="1"/>
  <c r="U42" i="3" l="1"/>
  <c r="S163" i="3"/>
  <c r="J57" i="3"/>
  <c r="L56" i="3"/>
  <c r="T156" i="1"/>
  <c r="S155" i="1"/>
  <c r="J58" i="3" l="1"/>
  <c r="L57" i="3"/>
  <c r="S164" i="3"/>
  <c r="U43" i="3"/>
  <c r="T155" i="1"/>
  <c r="S154" i="1"/>
  <c r="S165" i="3" l="1"/>
  <c r="U44" i="3"/>
  <c r="J59" i="3"/>
  <c r="L58" i="3"/>
  <c r="T154" i="1"/>
  <c r="S153" i="1"/>
  <c r="J60" i="3" l="1"/>
  <c r="L59" i="3"/>
  <c r="S166" i="3"/>
  <c r="U45" i="3"/>
  <c r="T153" i="1"/>
  <c r="S152" i="1"/>
  <c r="U46" i="3" l="1"/>
  <c r="S167" i="3"/>
  <c r="J61" i="3"/>
  <c r="L60" i="3"/>
  <c r="T152" i="1"/>
  <c r="S151" i="1"/>
  <c r="S168" i="3" l="1"/>
  <c r="U47" i="3"/>
  <c r="J62" i="3"/>
  <c r="L61" i="3"/>
  <c r="T151" i="1"/>
  <c r="S150" i="1"/>
  <c r="J63" i="3" l="1"/>
  <c r="L62" i="3"/>
  <c r="U48" i="3"/>
  <c r="S169" i="3"/>
  <c r="T150" i="1"/>
  <c r="S149" i="1"/>
  <c r="S170" i="3" l="1"/>
  <c r="U49" i="3"/>
  <c r="J64" i="3"/>
  <c r="L63" i="3"/>
  <c r="T149" i="1"/>
  <c r="S148" i="1"/>
  <c r="J65" i="3" l="1"/>
  <c r="L64" i="3"/>
  <c r="U50" i="3"/>
  <c r="S171" i="3"/>
  <c r="T148" i="1"/>
  <c r="S147" i="1"/>
  <c r="S172" i="3" l="1"/>
  <c r="U51" i="3"/>
  <c r="J66" i="3"/>
  <c r="L65" i="3"/>
  <c r="T147" i="1"/>
  <c r="S146" i="1"/>
  <c r="J67" i="3" l="1"/>
  <c r="L66" i="3"/>
  <c r="S173" i="3"/>
  <c r="U52" i="3"/>
  <c r="T146" i="1"/>
  <c r="S145" i="1"/>
  <c r="S174" i="3" l="1"/>
  <c r="U53" i="3"/>
  <c r="J68" i="3"/>
  <c r="L67" i="3"/>
  <c r="S144" i="1"/>
  <c r="T145" i="1"/>
  <c r="J69" i="3" l="1"/>
  <c r="L68" i="3"/>
  <c r="U54" i="3"/>
  <c r="S175" i="3"/>
  <c r="S143" i="1"/>
  <c r="T144" i="1"/>
  <c r="S176" i="3" l="1"/>
  <c r="U55" i="3"/>
  <c r="L69" i="3"/>
  <c r="J70" i="3"/>
  <c r="S142" i="1"/>
  <c r="T143" i="1"/>
  <c r="J71" i="3" l="1"/>
  <c r="L70" i="3"/>
  <c r="U56" i="3"/>
  <c r="S177" i="3"/>
  <c r="S141" i="1"/>
  <c r="T142" i="1"/>
  <c r="S178" i="3" l="1"/>
  <c r="U57" i="3"/>
  <c r="J72" i="3"/>
  <c r="L71" i="3"/>
  <c r="S140" i="1"/>
  <c r="T141" i="1"/>
  <c r="J73" i="3" l="1"/>
  <c r="L72" i="3"/>
  <c r="S179" i="3"/>
  <c r="U58" i="3"/>
  <c r="S139" i="1"/>
  <c r="T140" i="1"/>
  <c r="S180" i="3" l="1"/>
  <c r="U59" i="3"/>
  <c r="L73" i="3"/>
  <c r="J74" i="3"/>
  <c r="S138" i="1"/>
  <c r="T139" i="1"/>
  <c r="J75" i="3" l="1"/>
  <c r="L74" i="3"/>
  <c r="S181" i="3"/>
  <c r="U60" i="3"/>
  <c r="S137" i="1"/>
  <c r="T138" i="1"/>
  <c r="S182" i="3" l="1"/>
  <c r="U61" i="3"/>
  <c r="J76" i="3"/>
  <c r="L75" i="3"/>
  <c r="S136" i="1"/>
  <c r="T137" i="1"/>
  <c r="J77" i="3" l="1"/>
  <c r="L76" i="3"/>
  <c r="U62" i="3"/>
  <c r="S183" i="3"/>
  <c r="S135" i="1"/>
  <c r="T136" i="1"/>
  <c r="S184" i="3" l="1"/>
  <c r="U63" i="3"/>
  <c r="L77" i="3"/>
  <c r="J78" i="3"/>
  <c r="S134" i="1"/>
  <c r="T135" i="1"/>
  <c r="J79" i="3" l="1"/>
  <c r="L78" i="3"/>
  <c r="S185" i="3"/>
  <c r="U64" i="3"/>
  <c r="S133" i="1"/>
  <c r="T134" i="1"/>
  <c r="S186" i="3" l="1"/>
  <c r="U65" i="3"/>
  <c r="J80" i="3"/>
  <c r="L79" i="3"/>
  <c r="S132" i="1"/>
  <c r="T133" i="1"/>
  <c r="J81" i="3" l="1"/>
  <c r="L80" i="3"/>
  <c r="S187" i="3"/>
  <c r="U66" i="3"/>
  <c r="S131" i="1"/>
  <c r="T132" i="1"/>
  <c r="S188" i="3" l="1"/>
  <c r="U67" i="3"/>
  <c r="J82" i="3"/>
  <c r="L81" i="3"/>
  <c r="S130" i="1"/>
  <c r="T131" i="1"/>
  <c r="J83" i="3" l="1"/>
  <c r="L82" i="3"/>
  <c r="U68" i="3"/>
  <c r="S189" i="3"/>
  <c r="S129" i="1"/>
  <c r="T130" i="1"/>
  <c r="U69" i="3" l="1"/>
  <c r="S190" i="3"/>
  <c r="J84" i="3"/>
  <c r="L83" i="3"/>
  <c r="S128" i="1"/>
  <c r="T129" i="1"/>
  <c r="J85" i="3" l="1"/>
  <c r="L84" i="3"/>
  <c r="S191" i="3"/>
  <c r="U70" i="3"/>
  <c r="S127" i="1"/>
  <c r="T128" i="1"/>
  <c r="S192" i="3" l="1"/>
  <c r="U71" i="3"/>
  <c r="J86" i="3"/>
  <c r="L85" i="3"/>
  <c r="S126" i="1"/>
  <c r="T127" i="1"/>
  <c r="J87" i="3" l="1"/>
  <c r="L86" i="3"/>
  <c r="S193" i="3"/>
  <c r="U72" i="3"/>
  <c r="S125" i="1"/>
  <c r="T126" i="1"/>
  <c r="S194" i="3" l="1"/>
  <c r="U73" i="3"/>
  <c r="J88" i="3"/>
  <c r="L87" i="3"/>
  <c r="S124" i="1"/>
  <c r="T125" i="1"/>
  <c r="J89" i="3" l="1"/>
  <c r="L88" i="3"/>
  <c r="S195" i="3"/>
  <c r="U74" i="3"/>
  <c r="S123" i="1"/>
  <c r="T124" i="1"/>
  <c r="S196" i="3" l="1"/>
  <c r="U75" i="3"/>
  <c r="J90" i="3"/>
  <c r="L89" i="3"/>
  <c r="S122" i="1"/>
  <c r="T123" i="1"/>
  <c r="J91" i="3" l="1"/>
  <c r="L90" i="3"/>
  <c r="S197" i="3"/>
  <c r="U76" i="3"/>
  <c r="S121" i="1"/>
  <c r="T122" i="1"/>
  <c r="U77" i="3" l="1"/>
  <c r="S198" i="3"/>
  <c r="J92" i="3"/>
  <c r="L91" i="3"/>
  <c r="S120" i="1"/>
  <c r="T121" i="1"/>
  <c r="J93" i="3" l="1"/>
  <c r="L92" i="3"/>
  <c r="S199" i="3"/>
  <c r="U78" i="3"/>
  <c r="S119" i="1"/>
  <c r="T120" i="1"/>
  <c r="S200" i="3" l="1"/>
  <c r="U79" i="3"/>
  <c r="J94" i="3"/>
  <c r="L93" i="3"/>
  <c r="S118" i="1"/>
  <c r="T119" i="1"/>
  <c r="J95" i="3" l="1"/>
  <c r="L94" i="3"/>
  <c r="S201" i="3"/>
  <c r="U80" i="3"/>
  <c r="S117" i="1"/>
  <c r="T118" i="1"/>
  <c r="S202" i="3" l="1"/>
  <c r="U81" i="3"/>
  <c r="J96" i="3"/>
  <c r="L95" i="3"/>
  <c r="S116" i="1"/>
  <c r="T117" i="1"/>
  <c r="J97" i="3" l="1"/>
  <c r="L96" i="3"/>
  <c r="S203" i="3"/>
  <c r="U82" i="3"/>
  <c r="S115" i="1"/>
  <c r="T116" i="1"/>
  <c r="U83" i="3" l="1"/>
  <c r="S204" i="3"/>
  <c r="J98" i="3"/>
  <c r="L97" i="3"/>
  <c r="S114" i="1"/>
  <c r="T115" i="1"/>
  <c r="J99" i="3" l="1"/>
  <c r="L98" i="3"/>
  <c r="S205" i="3"/>
  <c r="U84" i="3"/>
  <c r="S113" i="1"/>
  <c r="T114" i="1"/>
  <c r="S206" i="3" l="1"/>
  <c r="U85" i="3"/>
  <c r="L99" i="3"/>
  <c r="J100" i="3"/>
  <c r="S112" i="1"/>
  <c r="T113" i="1"/>
  <c r="J101" i="3" l="1"/>
  <c r="L100" i="3"/>
  <c r="S207" i="3"/>
  <c r="U86" i="3"/>
  <c r="S111" i="1"/>
  <c r="T112" i="1"/>
  <c r="U87" i="3" l="1"/>
  <c r="S208" i="3"/>
  <c r="L101" i="3"/>
  <c r="J102" i="3"/>
  <c r="S110" i="1"/>
  <c r="T111" i="1"/>
  <c r="J103" i="3" l="1"/>
  <c r="L102" i="3"/>
  <c r="S209" i="3"/>
  <c r="U88" i="3"/>
  <c r="S109" i="1"/>
  <c r="T110" i="1"/>
  <c r="S210" i="3" l="1"/>
  <c r="U89" i="3"/>
  <c r="J104" i="3"/>
  <c r="L103" i="3"/>
  <c r="S108" i="1"/>
  <c r="T109" i="1"/>
  <c r="J105" i="3" l="1"/>
  <c r="L104" i="3"/>
  <c r="S211" i="3"/>
  <c r="U90" i="3"/>
  <c r="S107" i="1"/>
  <c r="T108" i="1"/>
  <c r="S212" i="3" l="1"/>
  <c r="U91" i="3"/>
  <c r="J106" i="3"/>
  <c r="L105" i="3"/>
  <c r="S106" i="1"/>
  <c r="T107" i="1"/>
  <c r="J107" i="3" l="1"/>
  <c r="L106" i="3"/>
  <c r="S213" i="3"/>
  <c r="U92" i="3"/>
  <c r="S105" i="1"/>
  <c r="T106" i="1"/>
  <c r="S214" i="3" l="1"/>
  <c r="U93" i="3"/>
  <c r="J108" i="3"/>
  <c r="L107" i="3"/>
  <c r="S104" i="1"/>
  <c r="T105" i="1"/>
  <c r="J109" i="3" l="1"/>
  <c r="L108" i="3"/>
  <c r="S215" i="3"/>
  <c r="U94" i="3"/>
  <c r="S103" i="1"/>
  <c r="T104" i="1"/>
  <c r="S216" i="3" l="1"/>
  <c r="U95" i="3"/>
  <c r="J110" i="3"/>
  <c r="L109" i="3"/>
  <c r="S102" i="1"/>
  <c r="T103" i="1"/>
  <c r="J111" i="3" l="1"/>
  <c r="L110" i="3"/>
  <c r="S217" i="3"/>
  <c r="U96" i="3"/>
  <c r="S101" i="1"/>
  <c r="T102" i="1"/>
  <c r="S218" i="3" l="1"/>
  <c r="U97" i="3"/>
  <c r="J112" i="3"/>
  <c r="L111" i="3"/>
  <c r="S100" i="1"/>
  <c r="T101" i="1"/>
  <c r="J113" i="3" l="1"/>
  <c r="L112" i="3"/>
  <c r="S219" i="3"/>
  <c r="U98" i="3"/>
  <c r="S99" i="1"/>
  <c r="T100" i="1"/>
  <c r="S220" i="3" l="1"/>
  <c r="U99" i="3"/>
  <c r="J114" i="3"/>
  <c r="L113" i="3"/>
  <c r="S98" i="1"/>
  <c r="T99" i="1"/>
  <c r="J115" i="3" l="1"/>
  <c r="L114" i="3"/>
  <c r="S221" i="3"/>
  <c r="U100" i="3"/>
  <c r="S97" i="1"/>
  <c r="T98" i="1"/>
  <c r="S222" i="3" l="1"/>
  <c r="U101" i="3"/>
  <c r="J116" i="3"/>
  <c r="L115" i="3"/>
  <c r="S96" i="1"/>
  <c r="T97" i="1"/>
  <c r="J117" i="3" l="1"/>
  <c r="L116" i="3"/>
  <c r="U102" i="3"/>
  <c r="S223" i="3"/>
  <c r="S95" i="1"/>
  <c r="T96" i="1"/>
  <c r="S224" i="3" l="1"/>
  <c r="U103" i="3"/>
  <c r="J118" i="3"/>
  <c r="L117" i="3"/>
  <c r="S94" i="1"/>
  <c r="T95" i="1"/>
  <c r="J119" i="3" l="1"/>
  <c r="L118" i="3"/>
  <c r="S225" i="3"/>
  <c r="U104" i="3"/>
  <c r="S93" i="1"/>
  <c r="T94" i="1"/>
  <c r="S226" i="3" l="1"/>
  <c r="U105" i="3"/>
  <c r="J120" i="3"/>
  <c r="L119" i="3"/>
  <c r="S92" i="1"/>
  <c r="T93" i="1"/>
  <c r="J121" i="3" l="1"/>
  <c r="L120" i="3"/>
  <c r="S227" i="3"/>
  <c r="U106" i="3"/>
  <c r="S91" i="1"/>
  <c r="T92" i="1"/>
  <c r="S228" i="3" l="1"/>
  <c r="U107" i="3"/>
  <c r="J122" i="3"/>
  <c r="L121" i="3"/>
  <c r="T91" i="1"/>
  <c r="S90" i="1"/>
  <c r="J123" i="3" l="1"/>
  <c r="L122" i="3"/>
  <c r="S229" i="3"/>
  <c r="U108" i="3"/>
  <c r="T90" i="1"/>
  <c r="S89" i="1"/>
  <c r="U109" i="3" l="1"/>
  <c r="S230" i="3"/>
  <c r="J124" i="3"/>
  <c r="L123" i="3"/>
  <c r="T89" i="1"/>
  <c r="S88" i="1"/>
  <c r="J125" i="3" l="1"/>
  <c r="L124" i="3"/>
  <c r="S231" i="3"/>
  <c r="U110" i="3"/>
  <c r="S87" i="1"/>
  <c r="T88" i="1"/>
  <c r="S232" i="3" l="1"/>
  <c r="U111" i="3"/>
  <c r="J126" i="3"/>
  <c r="L125" i="3"/>
  <c r="T87" i="1"/>
  <c r="S86" i="1"/>
  <c r="J127" i="3" l="1"/>
  <c r="L126" i="3"/>
  <c r="S233" i="3"/>
  <c r="U112" i="3"/>
  <c r="T86" i="1"/>
  <c r="S85" i="1"/>
  <c r="S234" i="3" l="1"/>
  <c r="U113" i="3"/>
  <c r="J128" i="3"/>
  <c r="L127" i="3"/>
  <c r="T85" i="1"/>
  <c r="S84" i="1"/>
  <c r="J129" i="3" l="1"/>
  <c r="L128" i="3"/>
  <c r="S235" i="3"/>
  <c r="U114" i="3"/>
  <c r="S83" i="1"/>
  <c r="T84" i="1"/>
  <c r="S236" i="3" l="1"/>
  <c r="U115" i="3"/>
  <c r="J130" i="3"/>
  <c r="O129" i="3"/>
  <c r="T9" i="3"/>
  <c r="V9" i="3" s="1"/>
  <c r="L129" i="3"/>
  <c r="T83" i="1"/>
  <c r="S82" i="1"/>
  <c r="T10" i="3" l="1"/>
  <c r="V10" i="3" s="1"/>
  <c r="J131" i="3"/>
  <c r="O130" i="3"/>
  <c r="L130" i="3"/>
  <c r="S237" i="3"/>
  <c r="U116" i="3"/>
  <c r="T82" i="1"/>
  <c r="S81" i="1"/>
  <c r="S238" i="3" l="1"/>
  <c r="U117" i="3"/>
  <c r="T11" i="3"/>
  <c r="V11" i="3" s="1"/>
  <c r="J132" i="3"/>
  <c r="O131" i="3"/>
  <c r="L131" i="3"/>
  <c r="T81" i="1"/>
  <c r="S80" i="1"/>
  <c r="T12" i="3" l="1"/>
  <c r="V12" i="3" s="1"/>
  <c r="O132" i="3"/>
  <c r="J133" i="3"/>
  <c r="L132" i="3"/>
  <c r="S239" i="3"/>
  <c r="U118" i="3"/>
  <c r="S79" i="1"/>
  <c r="T80" i="1"/>
  <c r="S240" i="3" l="1"/>
  <c r="U119" i="3"/>
  <c r="O133" i="3"/>
  <c r="T13" i="3"/>
  <c r="V13" i="3" s="1"/>
  <c r="J134" i="3"/>
  <c r="L133" i="3"/>
  <c r="T79" i="1"/>
  <c r="S78" i="1"/>
  <c r="O134" i="3" l="1"/>
  <c r="T14" i="3"/>
  <c r="V14" i="3" s="1"/>
  <c r="J135" i="3"/>
  <c r="L134" i="3"/>
  <c r="S241" i="3"/>
  <c r="U120" i="3"/>
  <c r="T78" i="1"/>
  <c r="S77" i="1"/>
  <c r="S242" i="3" l="1"/>
  <c r="U121" i="3"/>
  <c r="J136" i="3"/>
  <c r="O135" i="3"/>
  <c r="T15" i="3"/>
  <c r="V15" i="3" s="1"/>
  <c r="L135" i="3"/>
  <c r="T77" i="1"/>
  <c r="S76" i="1"/>
  <c r="J137" i="3" l="1"/>
  <c r="T16" i="3"/>
  <c r="V16" i="3" s="1"/>
  <c r="O136" i="3"/>
  <c r="L136" i="3"/>
  <c r="S243" i="3"/>
  <c r="U122" i="3"/>
  <c r="S75" i="1"/>
  <c r="T76" i="1"/>
  <c r="S244" i="3" l="1"/>
  <c r="U123" i="3"/>
  <c r="J138" i="3"/>
  <c r="O137" i="3"/>
  <c r="L137" i="3"/>
  <c r="T17" i="3"/>
  <c r="V17" i="3" s="1"/>
  <c r="T75" i="1"/>
  <c r="S74" i="1"/>
  <c r="L138" i="3" l="1"/>
  <c r="T18" i="3"/>
  <c r="V18" i="3" s="1"/>
  <c r="J139" i="3"/>
  <c r="O138" i="3"/>
  <c r="S245" i="3"/>
  <c r="U124" i="3"/>
  <c r="T74" i="1"/>
  <c r="S73" i="1"/>
  <c r="S246" i="3" l="1"/>
  <c r="U125" i="3"/>
  <c r="O139" i="3"/>
  <c r="J140" i="3"/>
  <c r="T19" i="3"/>
  <c r="V19" i="3" s="1"/>
  <c r="L139" i="3"/>
  <c r="T73" i="1"/>
  <c r="S72" i="1"/>
  <c r="O140" i="3" l="1"/>
  <c r="T20" i="3"/>
  <c r="V20" i="3" s="1"/>
  <c r="J141" i="3"/>
  <c r="L140" i="3"/>
  <c r="S247" i="3"/>
  <c r="U126" i="3"/>
  <c r="S71" i="1"/>
  <c r="T72" i="1"/>
  <c r="S248" i="3" l="1"/>
  <c r="U127" i="3"/>
  <c r="O141" i="3"/>
  <c r="T21" i="3"/>
  <c r="V21" i="3" s="1"/>
  <c r="J142" i="3"/>
  <c r="L141" i="3"/>
  <c r="T71" i="1"/>
  <c r="S70" i="1"/>
  <c r="J143" i="3" l="1"/>
  <c r="T22" i="3"/>
  <c r="V22" i="3" s="1"/>
  <c r="O142" i="3"/>
  <c r="L142" i="3"/>
  <c r="S249" i="3"/>
  <c r="U128" i="3"/>
  <c r="T70" i="1"/>
  <c r="S69" i="1"/>
  <c r="S250" i="3" l="1"/>
  <c r="U129" i="3"/>
  <c r="J144" i="3"/>
  <c r="T23" i="3"/>
  <c r="V23" i="3" s="1"/>
  <c r="O143" i="3"/>
  <c r="L143" i="3"/>
  <c r="T69" i="1"/>
  <c r="S68" i="1"/>
  <c r="J145" i="3" l="1"/>
  <c r="T24" i="3"/>
  <c r="V24" i="3" s="1"/>
  <c r="O144" i="3"/>
  <c r="L144" i="3"/>
  <c r="S251" i="3"/>
  <c r="U130" i="3"/>
  <c r="T68" i="1"/>
  <c r="S67" i="1"/>
  <c r="U131" i="3" l="1"/>
  <c r="S252" i="3"/>
  <c r="L145" i="3"/>
  <c r="J146" i="3"/>
  <c r="O145" i="3"/>
  <c r="T25" i="3"/>
  <c r="V25" i="3" s="1"/>
  <c r="T67" i="1"/>
  <c r="S66" i="1"/>
  <c r="J147" i="3" l="1"/>
  <c r="O146" i="3"/>
  <c r="T26" i="3"/>
  <c r="V26" i="3" s="1"/>
  <c r="L146" i="3"/>
  <c r="S253" i="3"/>
  <c r="U132" i="3"/>
  <c r="T66" i="1"/>
  <c r="S65" i="1"/>
  <c r="S254" i="3" l="1"/>
  <c r="U133" i="3"/>
  <c r="O147" i="3"/>
  <c r="T27" i="3"/>
  <c r="V27" i="3" s="1"/>
  <c r="J148" i="3"/>
  <c r="L147" i="3"/>
  <c r="T65" i="1"/>
  <c r="S64" i="1"/>
  <c r="O148" i="3" l="1"/>
  <c r="T28" i="3"/>
  <c r="V28" i="3" s="1"/>
  <c r="J149" i="3"/>
  <c r="L148" i="3"/>
  <c r="S255" i="3"/>
  <c r="U134" i="3"/>
  <c r="T64" i="1"/>
  <c r="S63" i="1"/>
  <c r="S256" i="3" l="1"/>
  <c r="U135" i="3"/>
  <c r="O149" i="3"/>
  <c r="T29" i="3"/>
  <c r="V29" i="3" s="1"/>
  <c r="J150" i="3"/>
  <c r="L149" i="3"/>
  <c r="T63" i="1"/>
  <c r="S62" i="1"/>
  <c r="J151" i="3" l="1"/>
  <c r="T30" i="3"/>
  <c r="V30" i="3" s="1"/>
  <c r="O150" i="3"/>
  <c r="L150" i="3"/>
  <c r="S257" i="3"/>
  <c r="U136" i="3"/>
  <c r="T62" i="1"/>
  <c r="S61" i="1"/>
  <c r="S258" i="3" l="1"/>
  <c r="U137" i="3"/>
  <c r="J152" i="3"/>
  <c r="T31" i="3"/>
  <c r="V31" i="3" s="1"/>
  <c r="O151" i="3"/>
  <c r="L151" i="3"/>
  <c r="T61" i="1"/>
  <c r="S60" i="1"/>
  <c r="T32" i="3" l="1"/>
  <c r="V32" i="3" s="1"/>
  <c r="O152" i="3"/>
  <c r="J153" i="3"/>
  <c r="L152" i="3"/>
  <c r="S259" i="3"/>
  <c r="U138" i="3"/>
  <c r="T60" i="1"/>
  <c r="S59" i="1"/>
  <c r="U139" i="3" l="1"/>
  <c r="S260" i="3"/>
  <c r="J154" i="3"/>
  <c r="O153" i="3"/>
  <c r="T33" i="3"/>
  <c r="V33" i="3" s="1"/>
  <c r="L153" i="3"/>
  <c r="T59" i="1"/>
  <c r="S58" i="1"/>
  <c r="S261" i="3" l="1"/>
  <c r="U140" i="3"/>
  <c r="O154" i="3"/>
  <c r="J155" i="3"/>
  <c r="T34" i="3"/>
  <c r="V34" i="3" s="1"/>
  <c r="L154" i="3"/>
  <c r="T58" i="1"/>
  <c r="S57" i="1"/>
  <c r="O155" i="3" l="1"/>
  <c r="J156" i="3"/>
  <c r="T35" i="3"/>
  <c r="V35" i="3" s="1"/>
  <c r="L155" i="3"/>
  <c r="S262" i="3"/>
  <c r="U141" i="3"/>
  <c r="T57" i="1"/>
  <c r="S56" i="1"/>
  <c r="O156" i="3" l="1"/>
  <c r="J157" i="3"/>
  <c r="T36" i="3"/>
  <c r="V36" i="3" s="1"/>
  <c r="L156" i="3"/>
  <c r="S263" i="3"/>
  <c r="U142" i="3"/>
  <c r="T56" i="1"/>
  <c r="S55" i="1"/>
  <c r="S264" i="3" l="1"/>
  <c r="U143" i="3"/>
  <c r="J158" i="3"/>
  <c r="O157" i="3"/>
  <c r="T37" i="3"/>
  <c r="V37" i="3" s="1"/>
  <c r="L157" i="3"/>
  <c r="T55" i="1"/>
  <c r="S54" i="1"/>
  <c r="J159" i="3" l="1"/>
  <c r="O158" i="3"/>
  <c r="T38" i="3"/>
  <c r="V38" i="3" s="1"/>
  <c r="L158" i="3"/>
  <c r="S265" i="3"/>
  <c r="U144" i="3"/>
  <c r="T54" i="1"/>
  <c r="S53" i="1"/>
  <c r="S266" i="3" l="1"/>
  <c r="U145" i="3"/>
  <c r="J160" i="3"/>
  <c r="L159" i="3"/>
  <c r="T39" i="3"/>
  <c r="V39" i="3" s="1"/>
  <c r="O159" i="3"/>
  <c r="T53" i="1"/>
  <c r="S52" i="1"/>
  <c r="L160" i="3" l="1"/>
  <c r="T40" i="3"/>
  <c r="V40" i="3" s="1"/>
  <c r="J161" i="3"/>
  <c r="O160" i="3"/>
  <c r="U146" i="3"/>
  <c r="S267" i="3"/>
  <c r="T52" i="1"/>
  <c r="S51" i="1"/>
  <c r="S268" i="3" l="1"/>
  <c r="U147" i="3"/>
  <c r="J162" i="3"/>
  <c r="O161" i="3"/>
  <c r="T41" i="3"/>
  <c r="V41" i="3" s="1"/>
  <c r="L161" i="3"/>
  <c r="T51" i="1"/>
  <c r="S50" i="1"/>
  <c r="O162" i="3" l="1"/>
  <c r="J163" i="3"/>
  <c r="T42" i="3"/>
  <c r="V42" i="3" s="1"/>
  <c r="L162" i="3"/>
  <c r="S269" i="3"/>
  <c r="U148" i="3"/>
  <c r="T50" i="1"/>
  <c r="S49" i="1"/>
  <c r="S270" i="3" l="1"/>
  <c r="U149" i="3"/>
  <c r="O163" i="3"/>
  <c r="J164" i="3"/>
  <c r="T43" i="3"/>
  <c r="V43" i="3" s="1"/>
  <c r="L163" i="3"/>
  <c r="T49" i="1"/>
  <c r="S48" i="1"/>
  <c r="J165" i="3" l="1"/>
  <c r="O164" i="3"/>
  <c r="T44" i="3"/>
  <c r="V44" i="3" s="1"/>
  <c r="L164" i="3"/>
  <c r="S271" i="3"/>
  <c r="U150" i="3"/>
  <c r="T48" i="1"/>
  <c r="S47" i="1"/>
  <c r="S272" i="3" l="1"/>
  <c r="U151" i="3"/>
  <c r="J166" i="3"/>
  <c r="O165" i="3"/>
  <c r="T45" i="3"/>
  <c r="V45" i="3" s="1"/>
  <c r="L165" i="3"/>
  <c r="T47" i="1"/>
  <c r="S46" i="1"/>
  <c r="J167" i="3" l="1"/>
  <c r="T46" i="3"/>
  <c r="V46" i="3" s="1"/>
  <c r="L166" i="3"/>
  <c r="O166" i="3"/>
  <c r="S273" i="3"/>
  <c r="U152" i="3"/>
  <c r="T46" i="1"/>
  <c r="S45" i="1"/>
  <c r="U153" i="3" l="1"/>
  <c r="S274" i="3"/>
  <c r="L167" i="3"/>
  <c r="J168" i="3"/>
  <c r="O167" i="3"/>
  <c r="T47" i="3"/>
  <c r="V47" i="3" s="1"/>
  <c r="T45" i="1"/>
  <c r="S44" i="1"/>
  <c r="S275" i="3" l="1"/>
  <c r="U154" i="3"/>
  <c r="J169" i="3"/>
  <c r="O168" i="3"/>
  <c r="T48" i="3"/>
  <c r="V48" i="3" s="1"/>
  <c r="L168" i="3"/>
  <c r="T44" i="1"/>
  <c r="S43" i="1"/>
  <c r="O169" i="3" l="1"/>
  <c r="J170" i="3"/>
  <c r="T49" i="3"/>
  <c r="V49" i="3" s="1"/>
  <c r="L169" i="3"/>
  <c r="S276" i="3"/>
  <c r="U155" i="3"/>
  <c r="T43" i="1"/>
  <c r="S42" i="1"/>
  <c r="O170" i="3" l="1"/>
  <c r="J171" i="3"/>
  <c r="T50" i="3"/>
  <c r="V50" i="3" s="1"/>
  <c r="L170" i="3"/>
  <c r="S277" i="3"/>
  <c r="U156" i="3"/>
  <c r="T42" i="1"/>
  <c r="S41" i="1"/>
  <c r="S278" i="3" l="1"/>
  <c r="U157" i="3"/>
  <c r="O171" i="3"/>
  <c r="J172" i="3"/>
  <c r="T51" i="3"/>
  <c r="V51" i="3" s="1"/>
  <c r="L171" i="3"/>
  <c r="T41" i="1"/>
  <c r="S40" i="1"/>
  <c r="J173" i="3" l="1"/>
  <c r="L172" i="3"/>
  <c r="O172" i="3"/>
  <c r="T52" i="3"/>
  <c r="V52" i="3" s="1"/>
  <c r="S279" i="3"/>
  <c r="U158" i="3"/>
  <c r="T40" i="1"/>
  <c r="S39" i="1"/>
  <c r="S280" i="3" l="1"/>
  <c r="U159" i="3"/>
  <c r="J174" i="3"/>
  <c r="O173" i="3"/>
  <c r="T53" i="3"/>
  <c r="V53" i="3" s="1"/>
  <c r="L173" i="3"/>
  <c r="T39" i="1"/>
  <c r="S38" i="1"/>
  <c r="J175" i="3" l="1"/>
  <c r="T54" i="3"/>
  <c r="V54" i="3" s="1"/>
  <c r="O174" i="3"/>
  <c r="L174" i="3"/>
  <c r="S281" i="3"/>
  <c r="U160" i="3"/>
  <c r="T38" i="1"/>
  <c r="S37" i="1"/>
  <c r="U161" i="3" l="1"/>
  <c r="S282" i="3"/>
  <c r="L175" i="3"/>
  <c r="J176" i="3"/>
  <c r="O175" i="3"/>
  <c r="T55" i="3"/>
  <c r="V55" i="3" s="1"/>
  <c r="T37" i="1"/>
  <c r="S36" i="1"/>
  <c r="O176" i="3" l="1"/>
  <c r="J177" i="3"/>
  <c r="T56" i="3"/>
  <c r="V56" i="3" s="1"/>
  <c r="L176" i="3"/>
  <c r="S283" i="3"/>
  <c r="U162" i="3"/>
  <c r="T36" i="1"/>
  <c r="S35" i="1"/>
  <c r="S284" i="3" l="1"/>
  <c r="U163" i="3"/>
  <c r="O177" i="3"/>
  <c r="T57" i="3"/>
  <c r="V57" i="3" s="1"/>
  <c r="J178" i="3"/>
  <c r="L177" i="3"/>
  <c r="T35" i="1"/>
  <c r="S34" i="1"/>
  <c r="O178" i="3" l="1"/>
  <c r="T58" i="3"/>
  <c r="V58" i="3" s="1"/>
  <c r="J179" i="3"/>
  <c r="L178" i="3"/>
  <c r="S285" i="3"/>
  <c r="U164" i="3"/>
  <c r="T34" i="1"/>
  <c r="S33" i="1"/>
  <c r="J180" i="3" l="1"/>
  <c r="T59" i="3"/>
  <c r="V59" i="3" s="1"/>
  <c r="O179" i="3"/>
  <c r="L179" i="3"/>
  <c r="S286" i="3"/>
  <c r="U165" i="3"/>
  <c r="T33" i="1"/>
  <c r="S32" i="1"/>
  <c r="S287" i="3" l="1"/>
  <c r="U166" i="3"/>
  <c r="J181" i="3"/>
  <c r="L180" i="3"/>
  <c r="O180" i="3"/>
  <c r="T60" i="3"/>
  <c r="V60" i="3" s="1"/>
  <c r="T32" i="1"/>
  <c r="S31" i="1"/>
  <c r="J182" i="3" l="1"/>
  <c r="T61" i="3"/>
  <c r="V61" i="3" s="1"/>
  <c r="O181" i="3"/>
  <c r="L181" i="3"/>
  <c r="S288" i="3"/>
  <c r="U167" i="3"/>
  <c r="T31" i="1"/>
  <c r="S30" i="1"/>
  <c r="U168" i="3" l="1"/>
  <c r="S289" i="3"/>
  <c r="O182" i="3"/>
  <c r="L182" i="3"/>
  <c r="J183" i="3"/>
  <c r="T62" i="3"/>
  <c r="V62" i="3" s="1"/>
  <c r="T30" i="1"/>
  <c r="S29" i="1"/>
  <c r="T63" i="3" l="1"/>
  <c r="V63" i="3" s="1"/>
  <c r="J184" i="3"/>
  <c r="O183" i="3"/>
  <c r="L183" i="3"/>
  <c r="S290" i="3"/>
  <c r="U169" i="3"/>
  <c r="T29" i="1"/>
  <c r="S28" i="1"/>
  <c r="J185" i="3" l="1"/>
  <c r="O184" i="3"/>
  <c r="T64" i="3"/>
  <c r="V64" i="3" s="1"/>
  <c r="L184" i="3"/>
  <c r="S291" i="3"/>
  <c r="U170" i="3"/>
  <c r="T28" i="1"/>
  <c r="S27" i="1"/>
  <c r="S292" i="3" l="1"/>
  <c r="U171" i="3"/>
  <c r="J186" i="3"/>
  <c r="O185" i="3"/>
  <c r="T65" i="3"/>
  <c r="V65" i="3" s="1"/>
  <c r="L185" i="3"/>
  <c r="T27" i="1"/>
  <c r="S26" i="1"/>
  <c r="O186" i="3" l="1"/>
  <c r="L186" i="3"/>
  <c r="T66" i="3"/>
  <c r="V66" i="3" s="1"/>
  <c r="J187" i="3"/>
  <c r="S293" i="3"/>
  <c r="U172" i="3"/>
  <c r="T26" i="1"/>
  <c r="S25" i="1"/>
  <c r="L187" i="3" l="1"/>
  <c r="J188" i="3"/>
  <c r="T67" i="3"/>
  <c r="V67" i="3" s="1"/>
  <c r="O187" i="3"/>
  <c r="S294" i="3"/>
  <c r="U173" i="3"/>
  <c r="T25" i="1"/>
  <c r="S24" i="1"/>
  <c r="S295" i="3" l="1"/>
  <c r="U174" i="3"/>
  <c r="J189" i="3"/>
  <c r="O188" i="3"/>
  <c r="T68" i="3"/>
  <c r="V68" i="3" s="1"/>
  <c r="L188" i="3"/>
  <c r="T24" i="1"/>
  <c r="S23" i="1"/>
  <c r="O189" i="3" l="1"/>
  <c r="L189" i="3"/>
  <c r="J190" i="3"/>
  <c r="T69" i="3"/>
  <c r="V69" i="3" s="1"/>
  <c r="S296" i="3"/>
  <c r="U175" i="3"/>
  <c r="T23" i="1"/>
  <c r="S22" i="1"/>
  <c r="J191" i="3" l="1"/>
  <c r="T70" i="3"/>
  <c r="V70" i="3" s="1"/>
  <c r="O190" i="3"/>
  <c r="L190" i="3"/>
  <c r="S297" i="3"/>
  <c r="U176" i="3"/>
  <c r="T22" i="1"/>
  <c r="S21" i="1"/>
  <c r="S298" i="3" l="1"/>
  <c r="U177" i="3"/>
  <c r="J192" i="3"/>
  <c r="O191" i="3"/>
  <c r="T71" i="3"/>
  <c r="V71" i="3" s="1"/>
  <c r="L191" i="3"/>
  <c r="T21" i="1"/>
  <c r="S20" i="1"/>
  <c r="J193" i="3" l="1"/>
  <c r="O192" i="3"/>
  <c r="T72" i="3"/>
  <c r="V72" i="3" s="1"/>
  <c r="L192" i="3"/>
  <c r="S299" i="3"/>
  <c r="U178" i="3"/>
  <c r="T20" i="1"/>
  <c r="S19" i="1"/>
  <c r="S300" i="3" l="1"/>
  <c r="U179" i="3"/>
  <c r="O193" i="3"/>
  <c r="T73" i="3"/>
  <c r="V73" i="3" s="1"/>
  <c r="J194" i="3"/>
  <c r="L193" i="3"/>
  <c r="T19" i="1"/>
  <c r="S18" i="1"/>
  <c r="L194" i="3" l="1"/>
  <c r="J195" i="3"/>
  <c r="O194" i="3"/>
  <c r="T74" i="3"/>
  <c r="V74" i="3" s="1"/>
  <c r="S301" i="3"/>
  <c r="U180" i="3"/>
  <c r="T18" i="1"/>
  <c r="S17" i="1"/>
  <c r="S302" i="3" l="1"/>
  <c r="U181" i="3"/>
  <c r="J196" i="3"/>
  <c r="T75" i="3"/>
  <c r="V75" i="3" s="1"/>
  <c r="O195" i="3"/>
  <c r="L195" i="3"/>
  <c r="T17" i="1"/>
  <c r="S16" i="1"/>
  <c r="O196" i="3" l="1"/>
  <c r="J197" i="3"/>
  <c r="L196" i="3"/>
  <c r="T76" i="3"/>
  <c r="V76" i="3" s="1"/>
  <c r="S303" i="3"/>
  <c r="U182" i="3"/>
  <c r="T16" i="1"/>
  <c r="S15" i="1"/>
  <c r="U183" i="3" l="1"/>
  <c r="S304" i="3"/>
  <c r="O197" i="3"/>
  <c r="L197" i="3"/>
  <c r="T77" i="3"/>
  <c r="V77" i="3" s="1"/>
  <c r="J198" i="3"/>
  <c r="T15" i="1"/>
  <c r="S14" i="1"/>
  <c r="L198" i="3" l="1"/>
  <c r="O198" i="3"/>
  <c r="T78" i="3"/>
  <c r="V78" i="3" s="1"/>
  <c r="J199" i="3"/>
  <c r="S305" i="3"/>
  <c r="U184" i="3"/>
  <c r="T14" i="1"/>
  <c r="S13" i="1"/>
  <c r="J200" i="3" l="1"/>
  <c r="O199" i="3"/>
  <c r="T79" i="3"/>
  <c r="V79" i="3" s="1"/>
  <c r="L199" i="3"/>
  <c r="S306" i="3"/>
  <c r="U185" i="3"/>
  <c r="T13" i="1"/>
  <c r="S12" i="1"/>
  <c r="U186" i="3" l="1"/>
  <c r="S307" i="3"/>
  <c r="O200" i="3"/>
  <c r="L200" i="3"/>
  <c r="T80" i="3"/>
  <c r="V80" i="3" s="1"/>
  <c r="J201" i="3"/>
  <c r="T12" i="1"/>
  <c r="S11" i="1"/>
  <c r="J202" i="3" l="1"/>
  <c r="T81" i="3"/>
  <c r="V81" i="3" s="1"/>
  <c r="O201" i="3"/>
  <c r="L201" i="3"/>
  <c r="S308" i="3"/>
  <c r="U187" i="3"/>
  <c r="T11" i="1"/>
  <c r="S10" i="1"/>
  <c r="S309" i="3" l="1"/>
  <c r="U188" i="3"/>
  <c r="J203" i="3"/>
  <c r="O202" i="3"/>
  <c r="T82" i="3"/>
  <c r="V82" i="3" s="1"/>
  <c r="L202" i="3"/>
  <c r="T10" i="1"/>
  <c r="S9" i="1"/>
  <c r="O203" i="3" l="1"/>
  <c r="J204" i="3"/>
  <c r="T83" i="3"/>
  <c r="V83" i="3" s="1"/>
  <c r="L203" i="3"/>
  <c r="S310" i="3"/>
  <c r="U189" i="3"/>
  <c r="S8" i="1"/>
  <c r="T8" i="1" s="1"/>
  <c r="T9" i="1"/>
  <c r="U190" i="3" l="1"/>
  <c r="S311" i="3"/>
  <c r="O204" i="3"/>
  <c r="L204" i="3"/>
  <c r="T84" i="3"/>
  <c r="V84" i="3" s="1"/>
  <c r="J205" i="3"/>
  <c r="T508" i="1"/>
  <c r="U508" i="1"/>
  <c r="L205" i="3" l="1"/>
  <c r="T85" i="3"/>
  <c r="V85" i="3" s="1"/>
  <c r="O205" i="3"/>
  <c r="J206" i="3"/>
  <c r="S312" i="3"/>
  <c r="U191" i="3"/>
  <c r="U219" i="1"/>
  <c r="U244" i="1"/>
  <c r="U227" i="1"/>
  <c r="U232" i="1"/>
  <c r="U242" i="1"/>
  <c r="U203" i="1"/>
  <c r="U211" i="1"/>
  <c r="U217" i="1"/>
  <c r="U224" i="1"/>
  <c r="U230" i="1"/>
  <c r="U235" i="1"/>
  <c r="U265" i="1"/>
  <c r="U213" i="1"/>
  <c r="U311" i="1"/>
  <c r="U328" i="1"/>
  <c r="U360" i="1"/>
  <c r="U365" i="1"/>
  <c r="U233" i="1"/>
  <c r="U455" i="1"/>
  <c r="U228" i="1"/>
  <c r="U391" i="1"/>
  <c r="U270" i="1"/>
  <c r="U297" i="1"/>
  <c r="U312" i="1"/>
  <c r="U322" i="1"/>
  <c r="U440" i="1"/>
  <c r="U450" i="1"/>
  <c r="U376" i="1"/>
  <c r="U215" i="1"/>
  <c r="U317" i="1"/>
  <c r="U344" i="1"/>
  <c r="U445" i="1"/>
  <c r="U243" i="1"/>
  <c r="U327" i="1"/>
  <c r="U408" i="1"/>
  <c r="U418" i="1"/>
  <c r="U423" i="1"/>
  <c r="U207" i="1"/>
  <c r="U386" i="1"/>
  <c r="U490" i="1"/>
  <c r="U472" i="1"/>
  <c r="U496" i="1"/>
  <c r="U489" i="1"/>
  <c r="U481" i="1"/>
  <c r="U363" i="1"/>
  <c r="U368" i="1"/>
  <c r="U397" i="1"/>
  <c r="U442" i="1"/>
  <c r="U404" i="1"/>
  <c r="U331" i="1"/>
  <c r="U260" i="1"/>
  <c r="U361" i="1"/>
  <c r="U439" i="1"/>
  <c r="U348" i="1"/>
  <c r="U405" i="1"/>
  <c r="U218" i="1"/>
  <c r="U390" i="1"/>
  <c r="U335" i="1"/>
  <c r="U444" i="1"/>
  <c r="U461" i="1"/>
  <c r="U416" i="1"/>
  <c r="U330" i="1"/>
  <c r="U306" i="1"/>
  <c r="U254" i="1"/>
  <c r="U282" i="1"/>
  <c r="U298" i="1"/>
  <c r="U248" i="1"/>
  <c r="U212" i="1"/>
  <c r="U268" i="1"/>
  <c r="U210" i="1"/>
  <c r="U501" i="1"/>
  <c r="U471" i="1"/>
  <c r="U480" i="1"/>
  <c r="U499" i="1"/>
  <c r="U473" i="1"/>
  <c r="U491" i="1"/>
  <c r="U438" i="1"/>
  <c r="U341" i="1"/>
  <c r="U372" i="1"/>
  <c r="U362" i="1"/>
  <c r="U321" i="1"/>
  <c r="U258" i="1"/>
  <c r="U436" i="1"/>
  <c r="U238" i="1"/>
  <c r="U398" i="1"/>
  <c r="U370" i="1"/>
  <c r="U318" i="1"/>
  <c r="U216" i="1"/>
  <c r="U463" i="1"/>
  <c r="U424" i="1"/>
  <c r="U323" i="1"/>
  <c r="U434" i="1"/>
  <c r="U406" i="1"/>
  <c r="U352" i="1"/>
  <c r="U319" i="1"/>
  <c r="U449" i="1"/>
  <c r="U454" i="1"/>
  <c r="U371" i="1"/>
  <c r="U301" i="1"/>
  <c r="U266" i="1"/>
  <c r="U264" i="1"/>
  <c r="U280" i="1"/>
  <c r="U305" i="1"/>
  <c r="U267" i="1"/>
  <c r="U208" i="1"/>
  <c r="U278" i="1"/>
  <c r="U241" i="1"/>
  <c r="U249" i="1"/>
  <c r="U498" i="1"/>
  <c r="U469" i="1"/>
  <c r="U466" i="1"/>
  <c r="U475" i="1"/>
  <c r="U492" i="1"/>
  <c r="U479" i="1"/>
  <c r="U486" i="1"/>
  <c r="U364" i="1"/>
  <c r="U389" i="1"/>
  <c r="U314" i="1"/>
  <c r="U433" i="1"/>
  <c r="U342" i="1"/>
  <c r="U458" i="1"/>
  <c r="U430" i="1"/>
  <c r="U395" i="1"/>
  <c r="U382" i="1"/>
  <c r="U409" i="1"/>
  <c r="U384" i="1"/>
  <c r="U315" i="1"/>
  <c r="U237" i="1"/>
  <c r="U396" i="1"/>
  <c r="U346" i="1"/>
  <c r="U316" i="1"/>
  <c r="U432" i="1"/>
  <c r="U420" i="1"/>
  <c r="U451" i="1"/>
  <c r="U399" i="1"/>
  <c r="U292" i="1"/>
  <c r="U246" i="1"/>
  <c r="U255" i="1"/>
  <c r="U289" i="1"/>
  <c r="U274" i="1"/>
  <c r="U300" i="1"/>
  <c r="U272" i="1"/>
  <c r="U236" i="1"/>
  <c r="U303" i="1"/>
  <c r="U226" i="1"/>
  <c r="U493" i="1"/>
  <c r="U428" i="1"/>
  <c r="U487" i="1"/>
  <c r="U464" i="1"/>
  <c r="U467" i="1"/>
  <c r="U470" i="1"/>
  <c r="U497" i="1"/>
  <c r="U468" i="1"/>
  <c r="U340" i="1"/>
  <c r="U357" i="1"/>
  <c r="U383" i="1"/>
  <c r="U307" i="1"/>
  <c r="U414" i="1"/>
  <c r="U459" i="1"/>
  <c r="U426" i="1"/>
  <c r="U302" i="1"/>
  <c r="U448" i="1"/>
  <c r="U393" i="1"/>
  <c r="U308" i="1"/>
  <c r="U457" i="1"/>
  <c r="U402" i="1"/>
  <c r="U378" i="1"/>
  <c r="U460" i="1"/>
  <c r="U385" i="1"/>
  <c r="U343" i="1"/>
  <c r="U411" i="1"/>
  <c r="U353" i="1"/>
  <c r="U326" i="1"/>
  <c r="U279" i="1"/>
  <c r="U199" i="1"/>
  <c r="U261" i="1"/>
  <c r="U299" i="1"/>
  <c r="U256" i="1"/>
  <c r="U293" i="1"/>
  <c r="U214" i="1"/>
  <c r="U482" i="1"/>
  <c r="U413" i="1"/>
  <c r="U484" i="1"/>
  <c r="U500" i="1"/>
  <c r="U441" i="1"/>
  <c r="U456" i="1"/>
  <c r="U400" i="1"/>
  <c r="U446" i="1"/>
  <c r="U373" i="1"/>
  <c r="U379" i="1"/>
  <c r="U462" i="1"/>
  <c r="U387" i="1"/>
  <c r="U332" i="1"/>
  <c r="U253" i="1"/>
  <c r="U355" i="1"/>
  <c r="U367" i="1"/>
  <c r="U339" i="1"/>
  <c r="U320" i="1"/>
  <c r="U234" i="1"/>
  <c r="U287" i="1"/>
  <c r="U252" i="1"/>
  <c r="U290" i="1"/>
  <c r="U259" i="1"/>
  <c r="U281" i="1"/>
  <c r="U483" i="1"/>
  <c r="U474" i="1"/>
  <c r="U374" i="1"/>
  <c r="U488" i="1"/>
  <c r="U443" i="1"/>
  <c r="U407" i="1"/>
  <c r="U425" i="1"/>
  <c r="U417" i="1"/>
  <c r="U452" i="1"/>
  <c r="U288" i="1"/>
  <c r="U337" i="1"/>
  <c r="U421" i="1"/>
  <c r="U250" i="1"/>
  <c r="U437" i="1"/>
  <c r="U394" i="1"/>
  <c r="U221" i="1"/>
  <c r="U410" i="1"/>
  <c r="U336" i="1"/>
  <c r="U275" i="1"/>
  <c r="U350" i="1"/>
  <c r="U422" i="1"/>
  <c r="U333" i="1"/>
  <c r="U294" i="1"/>
  <c r="U273" i="1"/>
  <c r="U286" i="1"/>
  <c r="U229" i="1"/>
  <c r="U240" i="1"/>
  <c r="U225" i="1"/>
  <c r="U478" i="1"/>
  <c r="U349" i="1"/>
  <c r="U502" i="1"/>
  <c r="U476" i="1"/>
  <c r="U359" i="1"/>
  <c r="U495" i="1"/>
  <c r="U392" i="1"/>
  <c r="U403" i="1"/>
  <c r="U412" i="1"/>
  <c r="U334" i="1"/>
  <c r="U263" i="1"/>
  <c r="U369" i="1"/>
  <c r="U285" i="1"/>
  <c r="U401" i="1"/>
  <c r="U351" i="1"/>
  <c r="U324" i="1"/>
  <c r="U245" i="1"/>
  <c r="U313" i="1"/>
  <c r="U453" i="1"/>
  <c r="U415" i="1"/>
  <c r="U325" i="1"/>
  <c r="U220" i="1"/>
  <c r="U329" i="1"/>
  <c r="U257" i="1"/>
  <c r="U310" i="1"/>
  <c r="U375" i="1"/>
  <c r="U291" i="1"/>
  <c r="U271" i="1"/>
  <c r="U247" i="1"/>
  <c r="U295" i="1"/>
  <c r="U239" i="1"/>
  <c r="U283" i="1"/>
  <c r="U284" i="1"/>
  <c r="U269" i="1"/>
  <c r="U223" i="1"/>
  <c r="U202" i="1"/>
  <c r="U429" i="1"/>
  <c r="U427" i="1"/>
  <c r="U431" i="1"/>
  <c r="U277" i="1"/>
  <c r="U231" i="1"/>
  <c r="U251" i="1"/>
  <c r="U262" i="1"/>
  <c r="U354" i="1"/>
  <c r="U465" i="1"/>
  <c r="U380" i="1"/>
  <c r="U388" i="1"/>
  <c r="U366" i="1"/>
  <c r="U381" i="1"/>
  <c r="U494" i="1"/>
  <c r="U358" i="1"/>
  <c r="U345" i="1"/>
  <c r="U419" i="1"/>
  <c r="U222" i="1"/>
  <c r="U477" i="1"/>
  <c r="U377" i="1"/>
  <c r="U206" i="1"/>
  <c r="U338" i="1"/>
  <c r="U347" i="1"/>
  <c r="U296" i="1"/>
  <c r="U447" i="1"/>
  <c r="U309" i="1"/>
  <c r="U276" i="1"/>
  <c r="U485" i="1"/>
  <c r="U435" i="1"/>
  <c r="U356" i="1"/>
  <c r="U304" i="1"/>
  <c r="U198" i="1"/>
  <c r="U209" i="1"/>
  <c r="U191" i="1"/>
  <c r="U195" i="1"/>
  <c r="U201" i="1"/>
  <c r="U200" i="1"/>
  <c r="U205" i="1"/>
  <c r="U194" i="1"/>
  <c r="U190" i="1"/>
  <c r="U204" i="1"/>
  <c r="U197" i="1"/>
  <c r="U196" i="1"/>
  <c r="U189" i="1"/>
  <c r="U192" i="1"/>
  <c r="U193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U14" i="1"/>
  <c r="U13" i="1"/>
  <c r="U12" i="1"/>
  <c r="U11" i="1"/>
  <c r="U10" i="1"/>
  <c r="U8" i="1"/>
  <c r="U9" i="1"/>
  <c r="S313" i="3" l="1"/>
  <c r="U192" i="3"/>
  <c r="J207" i="3"/>
  <c r="O206" i="3"/>
  <c r="T86" i="3"/>
  <c r="V86" i="3" s="1"/>
  <c r="L206" i="3"/>
  <c r="J208" i="3" l="1"/>
  <c r="O207" i="3"/>
  <c r="T87" i="3"/>
  <c r="V87" i="3" s="1"/>
  <c r="L207" i="3"/>
  <c r="U193" i="3"/>
  <c r="S314" i="3"/>
  <c r="S315" i="3" l="1"/>
  <c r="U194" i="3"/>
  <c r="L208" i="3"/>
  <c r="O208" i="3"/>
  <c r="J209" i="3"/>
  <c r="T88" i="3"/>
  <c r="V88" i="3" s="1"/>
  <c r="J210" i="3" l="1"/>
  <c r="T89" i="3"/>
  <c r="V89" i="3" s="1"/>
  <c r="O209" i="3"/>
  <c r="L209" i="3"/>
  <c r="S316" i="3"/>
  <c r="U195" i="3"/>
  <c r="S317" i="3" l="1"/>
  <c r="U196" i="3"/>
  <c r="O210" i="3"/>
  <c r="J211" i="3"/>
  <c r="T90" i="3"/>
  <c r="V90" i="3" s="1"/>
  <c r="L210" i="3"/>
  <c r="O211" i="3" l="1"/>
  <c r="J212" i="3"/>
  <c r="L211" i="3"/>
  <c r="T91" i="3"/>
  <c r="V91" i="3" s="1"/>
  <c r="S318" i="3"/>
  <c r="U197" i="3"/>
  <c r="S319" i="3" l="1"/>
  <c r="U198" i="3"/>
  <c r="J213" i="3"/>
  <c r="O212" i="3"/>
  <c r="L212" i="3"/>
  <c r="T92" i="3"/>
  <c r="V92" i="3" s="1"/>
  <c r="J214" i="3" l="1"/>
  <c r="O213" i="3"/>
  <c r="T93" i="3"/>
  <c r="V93" i="3" s="1"/>
  <c r="L213" i="3"/>
  <c r="S320" i="3"/>
  <c r="U199" i="3"/>
  <c r="S321" i="3" l="1"/>
  <c r="U200" i="3"/>
  <c r="J215" i="3"/>
  <c r="O214" i="3"/>
  <c r="L214" i="3"/>
  <c r="T94" i="3"/>
  <c r="V94" i="3" s="1"/>
  <c r="L215" i="3" l="1"/>
  <c r="O215" i="3"/>
  <c r="J216" i="3"/>
  <c r="T95" i="3"/>
  <c r="V95" i="3" s="1"/>
  <c r="U201" i="3"/>
  <c r="S322" i="3"/>
  <c r="S323" i="3" l="1"/>
  <c r="U202" i="3"/>
  <c r="O216" i="3"/>
  <c r="J217" i="3"/>
  <c r="T96" i="3"/>
  <c r="V96" i="3" s="1"/>
  <c r="L216" i="3"/>
  <c r="O217" i="3" l="1"/>
  <c r="J218" i="3"/>
  <c r="T97" i="3"/>
  <c r="V97" i="3" s="1"/>
  <c r="L217" i="3"/>
  <c r="S324" i="3"/>
  <c r="U203" i="3"/>
  <c r="S325" i="3" l="1"/>
  <c r="U204" i="3"/>
  <c r="O218" i="3"/>
  <c r="J219" i="3"/>
  <c r="L218" i="3"/>
  <c r="T98" i="3"/>
  <c r="V98" i="3" s="1"/>
  <c r="J220" i="3" l="1"/>
  <c r="O219" i="3"/>
  <c r="L219" i="3"/>
  <c r="T99" i="3"/>
  <c r="V99" i="3" s="1"/>
  <c r="S326" i="3"/>
  <c r="U205" i="3"/>
  <c r="S327" i="3" l="1"/>
  <c r="U206" i="3"/>
  <c r="J221" i="3"/>
  <c r="L220" i="3"/>
  <c r="O220" i="3"/>
  <c r="T100" i="3"/>
  <c r="V100" i="3" s="1"/>
  <c r="J222" i="3" l="1"/>
  <c r="O221" i="3"/>
  <c r="T101" i="3"/>
  <c r="V101" i="3" s="1"/>
  <c r="L221" i="3"/>
  <c r="S328" i="3"/>
  <c r="U207" i="3"/>
  <c r="S329" i="3" l="1"/>
  <c r="U208" i="3"/>
  <c r="L222" i="3"/>
  <c r="J223" i="3"/>
  <c r="O222" i="3"/>
  <c r="T102" i="3"/>
  <c r="V102" i="3" s="1"/>
  <c r="L223" i="3" l="1"/>
  <c r="O223" i="3"/>
  <c r="J224" i="3"/>
  <c r="T103" i="3"/>
  <c r="V103" i="3" s="1"/>
  <c r="S330" i="3"/>
  <c r="U209" i="3"/>
  <c r="S331" i="3" l="1"/>
  <c r="U210" i="3"/>
  <c r="O224" i="3"/>
  <c r="J225" i="3"/>
  <c r="T104" i="3"/>
  <c r="V104" i="3" s="1"/>
  <c r="L224" i="3"/>
  <c r="O225" i="3" l="1"/>
  <c r="J226" i="3"/>
  <c r="L225" i="3"/>
  <c r="T105" i="3"/>
  <c r="V105" i="3" s="1"/>
  <c r="S332" i="3"/>
  <c r="U211" i="3"/>
  <c r="S333" i="3" l="1"/>
  <c r="U212" i="3"/>
  <c r="J227" i="3"/>
  <c r="O226" i="3"/>
  <c r="L226" i="3"/>
  <c r="T106" i="3"/>
  <c r="V106" i="3" s="1"/>
  <c r="J228" i="3" l="1"/>
  <c r="L227" i="3"/>
  <c r="T107" i="3"/>
  <c r="V107" i="3" s="1"/>
  <c r="O227" i="3"/>
  <c r="S334" i="3"/>
  <c r="U213" i="3"/>
  <c r="S335" i="3" l="1"/>
  <c r="U214" i="3"/>
  <c r="J229" i="3"/>
  <c r="O228" i="3"/>
  <c r="T108" i="3"/>
  <c r="V108" i="3" s="1"/>
  <c r="L228" i="3"/>
  <c r="L229" i="3" l="1"/>
  <c r="J230" i="3"/>
  <c r="O229" i="3"/>
  <c r="T109" i="3"/>
  <c r="V109" i="3" s="1"/>
  <c r="S336" i="3"/>
  <c r="U215" i="3"/>
  <c r="S337" i="3" l="1"/>
  <c r="U216" i="3"/>
  <c r="L230" i="3"/>
  <c r="O230" i="3"/>
  <c r="T110" i="3"/>
  <c r="V110" i="3" s="1"/>
  <c r="J231" i="3"/>
  <c r="O231" i="3" l="1"/>
  <c r="J232" i="3"/>
  <c r="T111" i="3"/>
  <c r="V111" i="3" s="1"/>
  <c r="L231" i="3"/>
  <c r="S338" i="3"/>
  <c r="U217" i="3"/>
  <c r="S339" i="3" l="1"/>
  <c r="U218" i="3"/>
  <c r="O232" i="3"/>
  <c r="J233" i="3"/>
  <c r="T112" i="3"/>
  <c r="V112" i="3" s="1"/>
  <c r="L232" i="3"/>
  <c r="O233" i="3" l="1"/>
  <c r="J234" i="3"/>
  <c r="T113" i="3"/>
  <c r="V113" i="3" s="1"/>
  <c r="L233" i="3"/>
  <c r="U219" i="3"/>
  <c r="S340" i="3"/>
  <c r="S341" i="3" l="1"/>
  <c r="U220" i="3"/>
  <c r="J235" i="3"/>
  <c r="O234" i="3"/>
  <c r="L234" i="3"/>
  <c r="T114" i="3"/>
  <c r="V114" i="3" s="1"/>
  <c r="J236" i="3" l="1"/>
  <c r="L235" i="3"/>
  <c r="O235" i="3"/>
  <c r="T115" i="3"/>
  <c r="V115" i="3" s="1"/>
  <c r="S342" i="3"/>
  <c r="U221" i="3"/>
  <c r="S343" i="3" l="1"/>
  <c r="U222" i="3"/>
  <c r="J237" i="3"/>
  <c r="O236" i="3"/>
  <c r="T116" i="3"/>
  <c r="V116" i="3" s="1"/>
  <c r="L236" i="3"/>
  <c r="L237" i="3" l="1"/>
  <c r="O237" i="3"/>
  <c r="J238" i="3"/>
  <c r="T117" i="3"/>
  <c r="V117" i="3" s="1"/>
  <c r="S344" i="3"/>
  <c r="U223" i="3"/>
  <c r="S345" i="3" l="1"/>
  <c r="U224" i="3"/>
  <c r="O238" i="3"/>
  <c r="J239" i="3"/>
  <c r="T118" i="3"/>
  <c r="V118" i="3" s="1"/>
  <c r="L238" i="3"/>
  <c r="O239" i="3" l="1"/>
  <c r="J240" i="3"/>
  <c r="T119" i="3"/>
  <c r="V119" i="3" s="1"/>
  <c r="L239" i="3"/>
  <c r="S346" i="3"/>
  <c r="U225" i="3"/>
  <c r="O240" i="3" l="1"/>
  <c r="J241" i="3"/>
  <c r="T120" i="3"/>
  <c r="V120" i="3" s="1"/>
  <c r="L240" i="3"/>
  <c r="S347" i="3"/>
  <c r="U226" i="3"/>
  <c r="S348" i="3" l="1"/>
  <c r="U227" i="3"/>
  <c r="J242" i="3"/>
  <c r="O241" i="3"/>
  <c r="L241" i="3"/>
  <c r="T121" i="3"/>
  <c r="V121" i="3" s="1"/>
  <c r="J243" i="3" l="1"/>
  <c r="L242" i="3"/>
  <c r="O242" i="3"/>
  <c r="T122" i="3"/>
  <c r="V122" i="3" s="1"/>
  <c r="S349" i="3"/>
  <c r="U228" i="3"/>
  <c r="S350" i="3" l="1"/>
  <c r="U229" i="3"/>
  <c r="J244" i="3"/>
  <c r="O243" i="3"/>
  <c r="T123" i="3"/>
  <c r="V123" i="3" s="1"/>
  <c r="L243" i="3"/>
  <c r="L244" i="3" l="1"/>
  <c r="J245" i="3"/>
  <c r="O244" i="3"/>
  <c r="T124" i="3"/>
  <c r="V124" i="3" s="1"/>
  <c r="S351" i="3"/>
  <c r="U230" i="3"/>
  <c r="S352" i="3" l="1"/>
  <c r="U231" i="3"/>
  <c r="L245" i="3"/>
  <c r="O245" i="3"/>
  <c r="T125" i="3"/>
  <c r="V125" i="3" s="1"/>
  <c r="J246" i="3"/>
  <c r="O246" i="3" l="1"/>
  <c r="J247" i="3"/>
  <c r="T126" i="3"/>
  <c r="V126" i="3" s="1"/>
  <c r="L246" i="3"/>
  <c r="S353" i="3"/>
  <c r="U232" i="3"/>
  <c r="O247" i="3" l="1"/>
  <c r="J248" i="3"/>
  <c r="T127" i="3"/>
  <c r="V127" i="3" s="1"/>
  <c r="L247" i="3"/>
  <c r="S354" i="3"/>
  <c r="U233" i="3"/>
  <c r="J249" i="3" l="1"/>
  <c r="O248" i="3"/>
  <c r="L248" i="3"/>
  <c r="T128" i="3"/>
  <c r="V128" i="3" s="1"/>
  <c r="S355" i="3"/>
  <c r="U234" i="3"/>
  <c r="S356" i="3" l="1"/>
  <c r="U235" i="3"/>
  <c r="J250" i="3"/>
  <c r="L249" i="3"/>
  <c r="T129" i="3"/>
  <c r="V129" i="3" s="1"/>
  <c r="O249" i="3"/>
  <c r="J251" i="3" l="1"/>
  <c r="O250" i="3"/>
  <c r="T130" i="3"/>
  <c r="V130" i="3" s="1"/>
  <c r="L250" i="3"/>
  <c r="S357" i="3"/>
  <c r="U236" i="3"/>
  <c r="S358" i="3" l="1"/>
  <c r="U237" i="3"/>
  <c r="L251" i="3"/>
  <c r="J252" i="3"/>
  <c r="O251" i="3"/>
  <c r="T131" i="3"/>
  <c r="V131" i="3" s="1"/>
  <c r="L252" i="3" l="1"/>
  <c r="O252" i="3"/>
  <c r="T132" i="3"/>
  <c r="V132" i="3" s="1"/>
  <c r="J253" i="3"/>
  <c r="S359" i="3"/>
  <c r="U238" i="3"/>
  <c r="O253" i="3" l="1"/>
  <c r="J254" i="3"/>
  <c r="T133" i="3"/>
  <c r="V133" i="3" s="1"/>
  <c r="L253" i="3"/>
  <c r="S360" i="3"/>
  <c r="U239" i="3"/>
  <c r="O254" i="3" l="1"/>
  <c r="J255" i="3"/>
  <c r="T134" i="3"/>
  <c r="V134" i="3" s="1"/>
  <c r="L254" i="3"/>
  <c r="S361" i="3"/>
  <c r="U240" i="3"/>
  <c r="O255" i="3" l="1"/>
  <c r="J256" i="3"/>
  <c r="L255" i="3"/>
  <c r="T135" i="3"/>
  <c r="V135" i="3" s="1"/>
  <c r="S362" i="3"/>
  <c r="U241" i="3"/>
  <c r="J257" i="3" l="1"/>
  <c r="O256" i="3"/>
  <c r="L256" i="3"/>
  <c r="T136" i="3"/>
  <c r="V136" i="3" s="1"/>
  <c r="S363" i="3"/>
  <c r="U242" i="3"/>
  <c r="S364" i="3" l="1"/>
  <c r="U243" i="3"/>
  <c r="J258" i="3"/>
  <c r="L257" i="3"/>
  <c r="T137" i="3"/>
  <c r="V137" i="3" s="1"/>
  <c r="O257" i="3"/>
  <c r="J259" i="3" l="1"/>
  <c r="O258" i="3"/>
  <c r="T138" i="3"/>
  <c r="V138" i="3" s="1"/>
  <c r="L258" i="3"/>
  <c r="S365" i="3"/>
  <c r="U244" i="3"/>
  <c r="S366" i="3" l="1"/>
  <c r="U245" i="3"/>
  <c r="L259" i="3"/>
  <c r="J260" i="3"/>
  <c r="O259" i="3"/>
  <c r="T139" i="3"/>
  <c r="V139" i="3" s="1"/>
  <c r="L260" i="3" l="1"/>
  <c r="J261" i="3"/>
  <c r="O260" i="3"/>
  <c r="T140" i="3"/>
  <c r="V140" i="3" s="1"/>
  <c r="S367" i="3"/>
  <c r="U246" i="3"/>
  <c r="O261" i="3" l="1"/>
  <c r="J262" i="3"/>
  <c r="T141" i="3"/>
  <c r="V141" i="3" s="1"/>
  <c r="L261" i="3"/>
  <c r="S368" i="3"/>
  <c r="U247" i="3"/>
  <c r="S369" i="3" l="1"/>
  <c r="U248" i="3"/>
  <c r="O262" i="3"/>
  <c r="J263" i="3"/>
  <c r="T142" i="3"/>
  <c r="V142" i="3" s="1"/>
  <c r="L262" i="3"/>
  <c r="J264" i="3" l="1"/>
  <c r="O263" i="3"/>
  <c r="L263" i="3"/>
  <c r="T143" i="3"/>
  <c r="V143" i="3" s="1"/>
  <c r="S370" i="3"/>
  <c r="U249" i="3"/>
  <c r="S371" i="3" l="1"/>
  <c r="U250" i="3"/>
  <c r="J265" i="3"/>
  <c r="L264" i="3"/>
  <c r="T144" i="3"/>
  <c r="V144" i="3" s="1"/>
  <c r="O264" i="3"/>
  <c r="J266" i="3" l="1"/>
  <c r="O265" i="3"/>
  <c r="T145" i="3"/>
  <c r="V145" i="3" s="1"/>
  <c r="L265" i="3"/>
  <c r="S372" i="3"/>
  <c r="U251" i="3"/>
  <c r="S373" i="3" l="1"/>
  <c r="U252" i="3"/>
  <c r="L266" i="3"/>
  <c r="J267" i="3"/>
  <c r="O266" i="3"/>
  <c r="T146" i="3"/>
  <c r="V146" i="3" s="1"/>
  <c r="L267" i="3" l="1"/>
  <c r="O267" i="3"/>
  <c r="J268" i="3"/>
  <c r="T147" i="3"/>
  <c r="V147" i="3" s="1"/>
  <c r="S374" i="3"/>
  <c r="U253" i="3"/>
  <c r="S375" i="3" l="1"/>
  <c r="U254" i="3"/>
  <c r="O268" i="3"/>
  <c r="J269" i="3"/>
  <c r="T148" i="3"/>
  <c r="V148" i="3" s="1"/>
  <c r="L268" i="3"/>
  <c r="O269" i="3" l="1"/>
  <c r="J270" i="3"/>
  <c r="T149" i="3"/>
  <c r="V149" i="3" s="1"/>
  <c r="L269" i="3"/>
  <c r="S376" i="3"/>
  <c r="U255" i="3"/>
  <c r="O270" i="3" l="1"/>
  <c r="J271" i="3"/>
  <c r="T150" i="3"/>
  <c r="V150" i="3" s="1"/>
  <c r="L270" i="3"/>
  <c r="S377" i="3"/>
  <c r="U256" i="3"/>
  <c r="J272" i="3" l="1"/>
  <c r="O271" i="3"/>
  <c r="L271" i="3"/>
  <c r="T151" i="3"/>
  <c r="V151" i="3" s="1"/>
  <c r="S378" i="3"/>
  <c r="U257" i="3"/>
  <c r="S379" i="3" l="1"/>
  <c r="U258" i="3"/>
  <c r="J273" i="3"/>
  <c r="L272" i="3"/>
  <c r="T152" i="3"/>
  <c r="V152" i="3" s="1"/>
  <c r="O272" i="3"/>
  <c r="L273" i="3" l="1"/>
  <c r="J274" i="3"/>
  <c r="O273" i="3"/>
  <c r="T153" i="3"/>
  <c r="V153" i="3" s="1"/>
  <c r="S380" i="3"/>
  <c r="U259" i="3"/>
  <c r="S381" i="3" l="1"/>
  <c r="U260" i="3"/>
  <c r="L274" i="3"/>
  <c r="O274" i="3"/>
  <c r="J275" i="3"/>
  <c r="T154" i="3"/>
  <c r="V154" i="3" s="1"/>
  <c r="O275" i="3" l="1"/>
  <c r="J276" i="3"/>
  <c r="T155" i="3"/>
  <c r="V155" i="3" s="1"/>
  <c r="L275" i="3"/>
  <c r="S382" i="3"/>
  <c r="U261" i="3"/>
  <c r="S383" i="3" l="1"/>
  <c r="U262" i="3"/>
  <c r="O276" i="3"/>
  <c r="J277" i="3"/>
  <c r="T156" i="3"/>
  <c r="V156" i="3" s="1"/>
  <c r="L276" i="3"/>
  <c r="O277" i="3" l="1"/>
  <c r="J278" i="3"/>
  <c r="T157" i="3"/>
  <c r="V157" i="3" s="1"/>
  <c r="L277" i="3"/>
  <c r="S384" i="3"/>
  <c r="U263" i="3"/>
  <c r="J279" i="3" l="1"/>
  <c r="O278" i="3"/>
  <c r="L278" i="3"/>
  <c r="T158" i="3"/>
  <c r="V158" i="3" s="1"/>
  <c r="S385" i="3"/>
  <c r="U264" i="3"/>
  <c r="S386" i="3" l="1"/>
  <c r="U265" i="3"/>
  <c r="J280" i="3"/>
  <c r="L279" i="3"/>
  <c r="T159" i="3"/>
  <c r="V159" i="3" s="1"/>
  <c r="O279" i="3"/>
  <c r="J281" i="3" l="1"/>
  <c r="O280" i="3"/>
  <c r="T160" i="3"/>
  <c r="V160" i="3" s="1"/>
  <c r="L280" i="3"/>
  <c r="S387" i="3"/>
  <c r="U266" i="3"/>
  <c r="S388" i="3" l="1"/>
  <c r="U267" i="3"/>
  <c r="L281" i="3"/>
  <c r="J282" i="3"/>
  <c r="O281" i="3"/>
  <c r="T161" i="3"/>
  <c r="V161" i="3" s="1"/>
  <c r="L282" i="3" l="1"/>
  <c r="O282" i="3"/>
  <c r="J283" i="3"/>
  <c r="T162" i="3"/>
  <c r="V162" i="3" s="1"/>
  <c r="S389" i="3"/>
  <c r="U268" i="3"/>
  <c r="S390" i="3" l="1"/>
  <c r="U269" i="3"/>
  <c r="O283" i="3"/>
  <c r="J284" i="3"/>
  <c r="T163" i="3"/>
  <c r="V163" i="3" s="1"/>
  <c r="L283" i="3"/>
  <c r="O284" i="3" l="1"/>
  <c r="J285" i="3"/>
  <c r="T164" i="3"/>
  <c r="V164" i="3" s="1"/>
  <c r="L284" i="3"/>
  <c r="S391" i="3"/>
  <c r="U270" i="3"/>
  <c r="J286" i="3" l="1"/>
  <c r="O285" i="3"/>
  <c r="L285" i="3"/>
  <c r="T165" i="3"/>
  <c r="V165" i="3" s="1"/>
  <c r="S392" i="3"/>
  <c r="U271" i="3"/>
  <c r="S393" i="3" l="1"/>
  <c r="U272" i="3"/>
  <c r="J287" i="3"/>
  <c r="L286" i="3"/>
  <c r="T166" i="3"/>
  <c r="V166" i="3" s="1"/>
  <c r="O286" i="3"/>
  <c r="J288" i="3" l="1"/>
  <c r="O287" i="3"/>
  <c r="T167" i="3"/>
  <c r="V167" i="3" s="1"/>
  <c r="L287" i="3"/>
  <c r="S394" i="3"/>
  <c r="U273" i="3"/>
  <c r="S395" i="3" l="1"/>
  <c r="U274" i="3"/>
  <c r="L288" i="3"/>
  <c r="J289" i="3"/>
  <c r="O288" i="3"/>
  <c r="T168" i="3"/>
  <c r="V168" i="3" s="1"/>
  <c r="L289" i="3" l="1"/>
  <c r="O289" i="3"/>
  <c r="T169" i="3"/>
  <c r="V169" i="3" s="1"/>
  <c r="J290" i="3"/>
  <c r="S396" i="3"/>
  <c r="U275" i="3"/>
  <c r="O290" i="3" l="1"/>
  <c r="J291" i="3"/>
  <c r="T170" i="3"/>
  <c r="V170" i="3" s="1"/>
  <c r="L290" i="3"/>
  <c r="S397" i="3"/>
  <c r="U276" i="3"/>
  <c r="O291" i="3" l="1"/>
  <c r="J292" i="3"/>
  <c r="T171" i="3"/>
  <c r="V171" i="3" s="1"/>
  <c r="L291" i="3"/>
  <c r="S398" i="3"/>
  <c r="U277" i="3"/>
  <c r="S399" i="3" l="1"/>
  <c r="U278" i="3"/>
  <c r="O292" i="3"/>
  <c r="J293" i="3"/>
  <c r="L292" i="3"/>
  <c r="T172" i="3"/>
  <c r="V172" i="3" s="1"/>
  <c r="J294" i="3" l="1"/>
  <c r="O293" i="3"/>
  <c r="L293" i="3"/>
  <c r="T173" i="3"/>
  <c r="V173" i="3" s="1"/>
  <c r="S400" i="3"/>
  <c r="U279" i="3"/>
  <c r="S401" i="3" l="1"/>
  <c r="U280" i="3"/>
  <c r="J295" i="3"/>
  <c r="L294" i="3"/>
  <c r="T174" i="3"/>
  <c r="V174" i="3" s="1"/>
  <c r="O294" i="3"/>
  <c r="J296" i="3" l="1"/>
  <c r="O295" i="3"/>
  <c r="T175" i="3"/>
  <c r="V175" i="3" s="1"/>
  <c r="L295" i="3"/>
  <c r="S402" i="3"/>
  <c r="U281" i="3"/>
  <c r="S403" i="3" l="1"/>
  <c r="U282" i="3"/>
  <c r="L296" i="3"/>
  <c r="O296" i="3"/>
  <c r="T176" i="3"/>
  <c r="V176" i="3" s="1"/>
  <c r="J297" i="3"/>
  <c r="O297" i="3" l="1"/>
  <c r="J298" i="3"/>
  <c r="T177" i="3"/>
  <c r="V177" i="3" s="1"/>
  <c r="L297" i="3"/>
  <c r="S404" i="3"/>
  <c r="U283" i="3"/>
  <c r="S405" i="3" l="1"/>
  <c r="U284" i="3"/>
  <c r="O298" i="3"/>
  <c r="J299" i="3"/>
  <c r="T178" i="3"/>
  <c r="V178" i="3" s="1"/>
  <c r="L298" i="3"/>
  <c r="O299" i="3" l="1"/>
  <c r="J300" i="3"/>
  <c r="L299" i="3"/>
  <c r="T179" i="3"/>
  <c r="V179" i="3" s="1"/>
  <c r="S406" i="3"/>
  <c r="U285" i="3"/>
  <c r="S407" i="3" l="1"/>
  <c r="U286" i="3"/>
  <c r="J301" i="3"/>
  <c r="O300" i="3"/>
  <c r="L300" i="3"/>
  <c r="T180" i="3"/>
  <c r="V180" i="3" s="1"/>
  <c r="J302" i="3" l="1"/>
  <c r="L301" i="3"/>
  <c r="T181" i="3"/>
  <c r="V181" i="3" s="1"/>
  <c r="O301" i="3"/>
  <c r="S408" i="3"/>
  <c r="U287" i="3"/>
  <c r="S409" i="3" l="1"/>
  <c r="U288" i="3"/>
  <c r="J303" i="3"/>
  <c r="O302" i="3"/>
  <c r="T182" i="3"/>
  <c r="V182" i="3" s="1"/>
  <c r="L302" i="3"/>
  <c r="L303" i="3" l="1"/>
  <c r="J304" i="3"/>
  <c r="O303" i="3"/>
  <c r="T183" i="3"/>
  <c r="V183" i="3" s="1"/>
  <c r="S410" i="3"/>
  <c r="U289" i="3"/>
  <c r="S411" i="3" l="1"/>
  <c r="U290" i="3"/>
  <c r="L304" i="3"/>
  <c r="O304" i="3"/>
  <c r="J305" i="3"/>
  <c r="T184" i="3"/>
  <c r="V184" i="3" s="1"/>
  <c r="O305" i="3" l="1"/>
  <c r="T185" i="3"/>
  <c r="V185" i="3" s="1"/>
  <c r="J306" i="3"/>
  <c r="L305" i="3"/>
  <c r="S412" i="3"/>
  <c r="U291" i="3"/>
  <c r="O306" i="3" l="1"/>
  <c r="T186" i="3"/>
  <c r="V186" i="3" s="1"/>
  <c r="J307" i="3"/>
  <c r="L306" i="3"/>
  <c r="S413" i="3"/>
  <c r="U292" i="3"/>
  <c r="S414" i="3" l="1"/>
  <c r="U293" i="3"/>
  <c r="O307" i="3"/>
  <c r="J308" i="3"/>
  <c r="L307" i="3"/>
  <c r="T187" i="3"/>
  <c r="V187" i="3" s="1"/>
  <c r="J309" i="3" l="1"/>
  <c r="O308" i="3"/>
  <c r="L308" i="3"/>
  <c r="T188" i="3"/>
  <c r="V188" i="3" s="1"/>
  <c r="S415" i="3"/>
  <c r="U294" i="3"/>
  <c r="S416" i="3" l="1"/>
  <c r="U295" i="3"/>
  <c r="J310" i="3"/>
  <c r="O309" i="3"/>
  <c r="T189" i="3"/>
  <c r="V189" i="3" s="1"/>
  <c r="L309" i="3"/>
  <c r="L310" i="3" l="1"/>
  <c r="J311" i="3"/>
  <c r="O310" i="3"/>
  <c r="T190" i="3"/>
  <c r="V190" i="3" s="1"/>
  <c r="S417" i="3"/>
  <c r="U296" i="3"/>
  <c r="S418" i="3" l="1"/>
  <c r="U297" i="3"/>
  <c r="L311" i="3"/>
  <c r="O311" i="3"/>
  <c r="T191" i="3"/>
  <c r="V191" i="3" s="1"/>
  <c r="J312" i="3"/>
  <c r="O312" i="3" l="1"/>
  <c r="T192" i="3"/>
  <c r="V192" i="3" s="1"/>
  <c r="J313" i="3"/>
  <c r="L312" i="3"/>
  <c r="S419" i="3"/>
  <c r="U298" i="3"/>
  <c r="O313" i="3" l="1"/>
  <c r="T193" i="3"/>
  <c r="V193" i="3" s="1"/>
  <c r="J314" i="3"/>
  <c r="L313" i="3"/>
  <c r="S420" i="3"/>
  <c r="U299" i="3"/>
  <c r="S421" i="3" l="1"/>
  <c r="U300" i="3"/>
  <c r="O314" i="3"/>
  <c r="J315" i="3"/>
  <c r="T194" i="3"/>
  <c r="V194" i="3" s="1"/>
  <c r="L314" i="3"/>
  <c r="J316" i="3" l="1"/>
  <c r="O315" i="3"/>
  <c r="L315" i="3"/>
  <c r="T195" i="3"/>
  <c r="V195" i="3" s="1"/>
  <c r="S422" i="3"/>
  <c r="U301" i="3"/>
  <c r="S423" i="3" l="1"/>
  <c r="U302" i="3"/>
  <c r="J317" i="3"/>
  <c r="L316" i="3"/>
  <c r="T196" i="3"/>
  <c r="V196" i="3" s="1"/>
  <c r="O316" i="3"/>
  <c r="J318" i="3" l="1"/>
  <c r="O317" i="3"/>
  <c r="T197" i="3"/>
  <c r="V197" i="3" s="1"/>
  <c r="L317" i="3"/>
  <c r="S424" i="3"/>
  <c r="U303" i="3"/>
  <c r="S425" i="3" l="1"/>
  <c r="U304" i="3"/>
  <c r="O318" i="3"/>
  <c r="L318" i="3"/>
  <c r="J319" i="3"/>
  <c r="T198" i="3"/>
  <c r="V198" i="3" s="1"/>
  <c r="J320" i="3" l="1"/>
  <c r="O319" i="3"/>
  <c r="L319" i="3"/>
  <c r="T199" i="3"/>
  <c r="V199" i="3" s="1"/>
  <c r="S426" i="3"/>
  <c r="U305" i="3"/>
  <c r="S427" i="3" l="1"/>
  <c r="U306" i="3"/>
  <c r="J321" i="3"/>
  <c r="T200" i="3"/>
  <c r="V200" i="3" s="1"/>
  <c r="O320" i="3"/>
  <c r="L320" i="3"/>
  <c r="O321" i="3" l="1"/>
  <c r="J322" i="3"/>
  <c r="T201" i="3"/>
  <c r="V201" i="3" s="1"/>
  <c r="L321" i="3"/>
  <c r="S428" i="3"/>
  <c r="U307" i="3"/>
  <c r="S429" i="3" l="1"/>
  <c r="U308" i="3"/>
  <c r="L322" i="3"/>
  <c r="T202" i="3"/>
  <c r="V202" i="3" s="1"/>
  <c r="O322" i="3"/>
  <c r="J323" i="3"/>
  <c r="O323" i="3" l="1"/>
  <c r="J324" i="3"/>
  <c r="T203" i="3"/>
  <c r="V203" i="3" s="1"/>
  <c r="L323" i="3"/>
  <c r="S430" i="3"/>
  <c r="U309" i="3"/>
  <c r="J325" i="3" l="1"/>
  <c r="O324" i="3"/>
  <c r="T204" i="3"/>
  <c r="V204" i="3" s="1"/>
  <c r="L324" i="3"/>
  <c r="S431" i="3"/>
  <c r="U310" i="3"/>
  <c r="S432" i="3" l="1"/>
  <c r="U311" i="3"/>
  <c r="O325" i="3"/>
  <c r="J326" i="3"/>
  <c r="T205" i="3"/>
  <c r="V205" i="3" s="1"/>
  <c r="L325" i="3"/>
  <c r="J327" i="3" l="1"/>
  <c r="O326" i="3"/>
  <c r="L326" i="3"/>
  <c r="T206" i="3"/>
  <c r="V206" i="3" s="1"/>
  <c r="S433" i="3"/>
  <c r="U312" i="3"/>
  <c r="S434" i="3" l="1"/>
  <c r="U313" i="3"/>
  <c r="O327" i="3"/>
  <c r="J328" i="3"/>
  <c r="T207" i="3"/>
  <c r="V207" i="3" s="1"/>
  <c r="L327" i="3"/>
  <c r="J329" i="3" l="1"/>
  <c r="O328" i="3"/>
  <c r="L328" i="3"/>
  <c r="T208" i="3"/>
  <c r="V208" i="3" s="1"/>
  <c r="S435" i="3"/>
  <c r="U314" i="3"/>
  <c r="S436" i="3" l="1"/>
  <c r="U315" i="3"/>
  <c r="O329" i="3"/>
  <c r="L329" i="3"/>
  <c r="J330" i="3"/>
  <c r="T209" i="3"/>
  <c r="V209" i="3" s="1"/>
  <c r="J331" i="3" l="1"/>
  <c r="O330" i="3"/>
  <c r="T210" i="3"/>
  <c r="V210" i="3" s="1"/>
  <c r="L330" i="3"/>
  <c r="S437" i="3"/>
  <c r="U316" i="3"/>
  <c r="S438" i="3" l="1"/>
  <c r="U317" i="3"/>
  <c r="O331" i="3"/>
  <c r="J332" i="3"/>
  <c r="T211" i="3"/>
  <c r="V211" i="3" s="1"/>
  <c r="L331" i="3"/>
  <c r="O332" i="3" l="1"/>
  <c r="L332" i="3"/>
  <c r="J333" i="3"/>
  <c r="T212" i="3"/>
  <c r="V212" i="3" s="1"/>
  <c r="S439" i="3"/>
  <c r="U318" i="3"/>
  <c r="S440" i="3" l="1"/>
  <c r="U319" i="3"/>
  <c r="O333" i="3"/>
  <c r="J334" i="3"/>
  <c r="T213" i="3"/>
  <c r="V213" i="3" s="1"/>
  <c r="L333" i="3"/>
  <c r="O334" i="3" l="1"/>
  <c r="J335" i="3"/>
  <c r="T214" i="3"/>
  <c r="V214" i="3" s="1"/>
  <c r="L334" i="3"/>
  <c r="S441" i="3"/>
  <c r="U320" i="3"/>
  <c r="J336" i="3" l="1"/>
  <c r="T215" i="3"/>
  <c r="V215" i="3" s="1"/>
  <c r="O335" i="3"/>
  <c r="L335" i="3"/>
  <c r="S442" i="3"/>
  <c r="U321" i="3"/>
  <c r="U322" i="3" l="1"/>
  <c r="S443" i="3"/>
  <c r="J337" i="3"/>
  <c r="O336" i="3"/>
  <c r="L336" i="3"/>
  <c r="T216" i="3"/>
  <c r="V216" i="3" s="1"/>
  <c r="J338" i="3" l="1"/>
  <c r="O337" i="3"/>
  <c r="T217" i="3"/>
  <c r="V217" i="3" s="1"/>
  <c r="L337" i="3"/>
  <c r="S444" i="3"/>
  <c r="U323" i="3"/>
  <c r="U324" i="3" l="1"/>
  <c r="S445" i="3"/>
  <c r="O338" i="3"/>
  <c r="J339" i="3"/>
  <c r="T218" i="3"/>
  <c r="V218" i="3" s="1"/>
  <c r="L338" i="3"/>
  <c r="L339" i="3" l="1"/>
  <c r="J340" i="3"/>
  <c r="O339" i="3"/>
  <c r="T219" i="3"/>
  <c r="V219" i="3" s="1"/>
  <c r="S446" i="3"/>
  <c r="U325" i="3"/>
  <c r="S447" i="3" l="1"/>
  <c r="U326" i="3"/>
  <c r="O340" i="3"/>
  <c r="J341" i="3"/>
  <c r="T220" i="3"/>
  <c r="V220" i="3" s="1"/>
  <c r="L340" i="3"/>
  <c r="O341" i="3" l="1"/>
  <c r="L341" i="3"/>
  <c r="J342" i="3"/>
  <c r="T221" i="3"/>
  <c r="V221" i="3" s="1"/>
  <c r="S448" i="3"/>
  <c r="U327" i="3"/>
  <c r="S449" i="3" l="1"/>
  <c r="U328" i="3"/>
  <c r="O342" i="3"/>
  <c r="J343" i="3"/>
  <c r="T222" i="3"/>
  <c r="V222" i="3" s="1"/>
  <c r="L342" i="3"/>
  <c r="O343" i="3" l="1"/>
  <c r="J344" i="3"/>
  <c r="T223" i="3"/>
  <c r="V223" i="3" s="1"/>
  <c r="L343" i="3"/>
  <c r="S450" i="3"/>
  <c r="U329" i="3"/>
  <c r="U330" i="3" l="1"/>
  <c r="S451" i="3"/>
  <c r="J345" i="3"/>
  <c r="O344" i="3"/>
  <c r="L344" i="3"/>
  <c r="T224" i="3"/>
  <c r="V224" i="3" s="1"/>
  <c r="J346" i="3" l="1"/>
  <c r="O345" i="3"/>
  <c r="T225" i="3"/>
  <c r="V225" i="3" s="1"/>
  <c r="L345" i="3"/>
  <c r="S452" i="3"/>
  <c r="U331" i="3"/>
  <c r="U332" i="3" l="1"/>
  <c r="S453" i="3"/>
  <c r="L346" i="3"/>
  <c r="J347" i="3"/>
  <c r="O346" i="3"/>
  <c r="T226" i="3"/>
  <c r="V226" i="3" s="1"/>
  <c r="O347" i="3" l="1"/>
  <c r="T227" i="3"/>
  <c r="V227" i="3" s="1"/>
  <c r="J348" i="3"/>
  <c r="L347" i="3"/>
  <c r="S454" i="3"/>
  <c r="U333" i="3"/>
  <c r="S455" i="3" l="1"/>
  <c r="U334" i="3"/>
  <c r="O348" i="3"/>
  <c r="L348" i="3"/>
  <c r="J349" i="3"/>
  <c r="T228" i="3"/>
  <c r="V228" i="3" s="1"/>
  <c r="O349" i="3" l="1"/>
  <c r="J350" i="3"/>
  <c r="T229" i="3"/>
  <c r="V229" i="3" s="1"/>
  <c r="L349" i="3"/>
  <c r="S456" i="3"/>
  <c r="U335" i="3"/>
  <c r="O350" i="3" l="1"/>
  <c r="J351" i="3"/>
  <c r="T230" i="3"/>
  <c r="V230" i="3" s="1"/>
  <c r="L350" i="3"/>
  <c r="S457" i="3"/>
  <c r="U336" i="3"/>
  <c r="U337" i="3" l="1"/>
  <c r="S458" i="3"/>
  <c r="J352" i="3"/>
  <c r="O351" i="3"/>
  <c r="L351" i="3"/>
  <c r="T231" i="3"/>
  <c r="V231" i="3" s="1"/>
  <c r="J353" i="3" l="1"/>
  <c r="O352" i="3"/>
  <c r="T232" i="3"/>
  <c r="V232" i="3" s="1"/>
  <c r="L352" i="3"/>
  <c r="U338" i="3"/>
  <c r="S459" i="3"/>
  <c r="U339" i="3" l="1"/>
  <c r="S460" i="3"/>
  <c r="J354" i="3"/>
  <c r="O353" i="3"/>
  <c r="T233" i="3"/>
  <c r="V233" i="3" s="1"/>
  <c r="L353" i="3"/>
  <c r="U340" i="3" l="1"/>
  <c r="S461" i="3"/>
  <c r="L354" i="3"/>
  <c r="J355" i="3"/>
  <c r="O354" i="3"/>
  <c r="T234" i="3"/>
  <c r="V234" i="3" s="1"/>
  <c r="O355" i="3" l="1"/>
  <c r="T235" i="3"/>
  <c r="V235" i="3" s="1"/>
  <c r="J356" i="3"/>
  <c r="L355" i="3"/>
  <c r="S462" i="3"/>
  <c r="U341" i="3"/>
  <c r="S463" i="3" l="1"/>
  <c r="U342" i="3"/>
  <c r="O356" i="3"/>
  <c r="L356" i="3"/>
  <c r="J357" i="3"/>
  <c r="T236" i="3"/>
  <c r="V236" i="3" s="1"/>
  <c r="O357" i="3" l="1"/>
  <c r="J358" i="3"/>
  <c r="L357" i="3"/>
  <c r="T237" i="3"/>
  <c r="V237" i="3" s="1"/>
  <c r="S464" i="3"/>
  <c r="U343" i="3"/>
  <c r="U344" i="3" l="1"/>
  <c r="S465" i="3"/>
  <c r="J359" i="3"/>
  <c r="O358" i="3"/>
  <c r="T238" i="3"/>
  <c r="V238" i="3" s="1"/>
  <c r="L358" i="3"/>
  <c r="U345" i="3" l="1"/>
  <c r="S466" i="3"/>
  <c r="J360" i="3"/>
  <c r="O359" i="3"/>
  <c r="T239" i="3"/>
  <c r="V239" i="3" s="1"/>
  <c r="L359" i="3"/>
  <c r="J361" i="3" l="1"/>
  <c r="O360" i="3"/>
  <c r="T240" i="3"/>
  <c r="V240" i="3" s="1"/>
  <c r="L360" i="3"/>
  <c r="U346" i="3"/>
  <c r="S467" i="3"/>
  <c r="U347" i="3" l="1"/>
  <c r="S468" i="3"/>
  <c r="L361" i="3"/>
  <c r="J362" i="3"/>
  <c r="O361" i="3"/>
  <c r="T241" i="3"/>
  <c r="V241" i="3" s="1"/>
  <c r="O362" i="3" l="1"/>
  <c r="T242" i="3"/>
  <c r="V242" i="3" s="1"/>
  <c r="J363" i="3"/>
  <c r="L362" i="3"/>
  <c r="S469" i="3"/>
  <c r="U348" i="3"/>
  <c r="S470" i="3" l="1"/>
  <c r="U349" i="3"/>
  <c r="O363" i="3"/>
  <c r="L363" i="3"/>
  <c r="J364" i="3"/>
  <c r="T243" i="3"/>
  <c r="V243" i="3" s="1"/>
  <c r="O364" i="3" l="1"/>
  <c r="J365" i="3"/>
  <c r="T244" i="3"/>
  <c r="V244" i="3" s="1"/>
  <c r="L364" i="3"/>
  <c r="S471" i="3"/>
  <c r="U350" i="3"/>
  <c r="O365" i="3" l="1"/>
  <c r="J366" i="3"/>
  <c r="T245" i="3"/>
  <c r="V245" i="3" s="1"/>
  <c r="L365" i="3"/>
  <c r="S472" i="3"/>
  <c r="U351" i="3"/>
  <c r="J367" i="3" l="1"/>
  <c r="O366" i="3"/>
  <c r="L366" i="3"/>
  <c r="T246" i="3"/>
  <c r="V246" i="3" s="1"/>
  <c r="U352" i="3"/>
  <c r="S473" i="3"/>
  <c r="U353" i="3" l="1"/>
  <c r="S474" i="3"/>
  <c r="J368" i="3"/>
  <c r="O367" i="3"/>
  <c r="T247" i="3"/>
  <c r="V247" i="3" s="1"/>
  <c r="L367" i="3"/>
  <c r="U354" i="3" l="1"/>
  <c r="S475" i="3"/>
  <c r="J369" i="3"/>
  <c r="O368" i="3"/>
  <c r="T248" i="3"/>
  <c r="V248" i="3" s="1"/>
  <c r="L368" i="3"/>
  <c r="O369" i="3" l="1"/>
  <c r="T249" i="3"/>
  <c r="V249" i="3" s="1"/>
  <c r="J370" i="3"/>
  <c r="L369" i="3"/>
  <c r="U355" i="3"/>
  <c r="S476" i="3"/>
  <c r="O370" i="3" l="1"/>
  <c r="L370" i="3"/>
  <c r="J371" i="3"/>
  <c r="T250" i="3"/>
  <c r="V250" i="3" s="1"/>
  <c r="S477" i="3"/>
  <c r="U356" i="3"/>
  <c r="O371" i="3" l="1"/>
  <c r="J372" i="3"/>
  <c r="T251" i="3"/>
  <c r="V251" i="3" s="1"/>
  <c r="L371" i="3"/>
  <c r="S478" i="3"/>
  <c r="U357" i="3"/>
  <c r="O372" i="3" l="1"/>
  <c r="J373" i="3"/>
  <c r="L372" i="3"/>
  <c r="T252" i="3"/>
  <c r="V252" i="3" s="1"/>
  <c r="S479" i="3"/>
  <c r="U358" i="3"/>
  <c r="U359" i="3" l="1"/>
  <c r="S480" i="3"/>
  <c r="J374" i="3"/>
  <c r="O373" i="3"/>
  <c r="T253" i="3"/>
  <c r="V253" i="3" s="1"/>
  <c r="L373" i="3"/>
  <c r="J375" i="3" l="1"/>
  <c r="T254" i="3"/>
  <c r="V254" i="3" s="1"/>
  <c r="O374" i="3"/>
  <c r="L374" i="3"/>
  <c r="U360" i="3"/>
  <c r="S481" i="3"/>
  <c r="U361" i="3" l="1"/>
  <c r="S482" i="3"/>
  <c r="J376" i="3"/>
  <c r="O375" i="3"/>
  <c r="T255" i="3"/>
  <c r="V255" i="3" s="1"/>
  <c r="L375" i="3"/>
  <c r="L376" i="3" l="1"/>
  <c r="J377" i="3"/>
  <c r="O376" i="3"/>
  <c r="T256" i="3"/>
  <c r="V256" i="3" s="1"/>
  <c r="U362" i="3"/>
  <c r="S483" i="3"/>
  <c r="S484" i="3" l="1"/>
  <c r="U363" i="3"/>
  <c r="O377" i="3"/>
  <c r="T257" i="3"/>
  <c r="V257" i="3" s="1"/>
  <c r="J378" i="3"/>
  <c r="L377" i="3"/>
  <c r="O378" i="3" l="1"/>
  <c r="L378" i="3"/>
  <c r="J379" i="3"/>
  <c r="T258" i="3"/>
  <c r="V258" i="3" s="1"/>
  <c r="S485" i="3"/>
  <c r="U364" i="3"/>
  <c r="S486" i="3" l="1"/>
  <c r="U365" i="3"/>
  <c r="O379" i="3"/>
  <c r="J380" i="3"/>
  <c r="T259" i="3"/>
  <c r="V259" i="3" s="1"/>
  <c r="L379" i="3"/>
  <c r="J381" i="3" l="1"/>
  <c r="O380" i="3"/>
  <c r="T260" i="3"/>
  <c r="V260" i="3" s="1"/>
  <c r="L380" i="3"/>
  <c r="S487" i="3"/>
  <c r="U366" i="3"/>
  <c r="S488" i="3" l="1"/>
  <c r="U367" i="3"/>
  <c r="J382" i="3"/>
  <c r="L381" i="3"/>
  <c r="T261" i="3"/>
  <c r="V261" i="3" s="1"/>
  <c r="O381" i="3"/>
  <c r="J383" i="3" l="1"/>
  <c r="O382" i="3"/>
  <c r="T262" i="3"/>
  <c r="V262" i="3" s="1"/>
  <c r="L382" i="3"/>
  <c r="U368" i="3"/>
  <c r="S489" i="3"/>
  <c r="U369" i="3" l="1"/>
  <c r="S490" i="3"/>
  <c r="L383" i="3"/>
  <c r="J384" i="3"/>
  <c r="O383" i="3"/>
  <c r="T263" i="3"/>
  <c r="V263" i="3" s="1"/>
  <c r="O384" i="3" l="1"/>
  <c r="T264" i="3"/>
  <c r="V264" i="3" s="1"/>
  <c r="J385" i="3"/>
  <c r="L384" i="3"/>
  <c r="S491" i="3"/>
  <c r="U370" i="3"/>
  <c r="O385" i="3" l="1"/>
  <c r="L385" i="3"/>
  <c r="J386" i="3"/>
  <c r="T265" i="3"/>
  <c r="V265" i="3" s="1"/>
  <c r="S492" i="3"/>
  <c r="U371" i="3"/>
  <c r="S493" i="3" l="1"/>
  <c r="U372" i="3"/>
  <c r="O386" i="3"/>
  <c r="J387" i="3"/>
  <c r="T266" i="3"/>
  <c r="V266" i="3" s="1"/>
  <c r="L386" i="3"/>
  <c r="O387" i="3" l="1"/>
  <c r="J388" i="3"/>
  <c r="L387" i="3"/>
  <c r="T267" i="3"/>
  <c r="V267" i="3" s="1"/>
  <c r="U373" i="3"/>
  <c r="S494" i="3"/>
  <c r="S495" i="3" l="1"/>
  <c r="U374" i="3"/>
  <c r="J389" i="3"/>
  <c r="O388" i="3"/>
  <c r="T268" i="3"/>
  <c r="V268" i="3" s="1"/>
  <c r="L388" i="3"/>
  <c r="J390" i="3" l="1"/>
  <c r="L389" i="3"/>
  <c r="T269" i="3"/>
  <c r="V269" i="3" s="1"/>
  <c r="O389" i="3"/>
  <c r="U375" i="3"/>
  <c r="S496" i="3"/>
  <c r="U376" i="3" l="1"/>
  <c r="S497" i="3"/>
  <c r="J391" i="3"/>
  <c r="O390" i="3"/>
  <c r="T270" i="3"/>
  <c r="V270" i="3" s="1"/>
  <c r="L390" i="3"/>
  <c r="U377" i="3" l="1"/>
  <c r="S498" i="3"/>
  <c r="L391" i="3"/>
  <c r="J392" i="3"/>
  <c r="O391" i="3"/>
  <c r="T271" i="3"/>
  <c r="V271" i="3" s="1"/>
  <c r="S499" i="3" l="1"/>
  <c r="U378" i="3"/>
  <c r="J393" i="3"/>
  <c r="O392" i="3"/>
  <c r="T272" i="3"/>
  <c r="V272" i="3" s="1"/>
  <c r="L392" i="3"/>
  <c r="O393" i="3" l="1"/>
  <c r="J394" i="3"/>
  <c r="T273" i="3"/>
  <c r="V273" i="3" s="1"/>
  <c r="L393" i="3"/>
  <c r="S500" i="3"/>
  <c r="U379" i="3"/>
  <c r="S501" i="3" l="1"/>
  <c r="U380" i="3"/>
  <c r="O394" i="3"/>
  <c r="J395" i="3"/>
  <c r="T274" i="3"/>
  <c r="V274" i="3" s="1"/>
  <c r="L394" i="3"/>
  <c r="J396" i="3" l="1"/>
  <c r="O395" i="3"/>
  <c r="T275" i="3"/>
  <c r="V275" i="3" s="1"/>
  <c r="L395" i="3"/>
  <c r="S502" i="3"/>
  <c r="U381" i="3"/>
  <c r="U382" i="3" l="1"/>
  <c r="S503" i="3"/>
  <c r="J397" i="3"/>
  <c r="L396" i="3"/>
  <c r="O396" i="3"/>
  <c r="T276" i="3"/>
  <c r="V276" i="3" s="1"/>
  <c r="J398" i="3" l="1"/>
  <c r="O397" i="3"/>
  <c r="T277" i="3"/>
  <c r="V277" i="3" s="1"/>
  <c r="L397" i="3"/>
  <c r="S504" i="3"/>
  <c r="U383" i="3"/>
  <c r="S505" i="3" l="1"/>
  <c r="U384" i="3"/>
  <c r="L398" i="3"/>
  <c r="J399" i="3"/>
  <c r="O398" i="3"/>
  <c r="T278" i="3"/>
  <c r="V278" i="3" s="1"/>
  <c r="O399" i="3" l="1"/>
  <c r="T279" i="3"/>
  <c r="V279" i="3" s="1"/>
  <c r="J400" i="3"/>
  <c r="L399" i="3"/>
  <c r="S506" i="3"/>
  <c r="U385" i="3"/>
  <c r="S507" i="3" l="1"/>
  <c r="U386" i="3"/>
  <c r="O400" i="3"/>
  <c r="L400" i="3"/>
  <c r="J401" i="3"/>
  <c r="T280" i="3"/>
  <c r="V280" i="3" s="1"/>
  <c r="O401" i="3" l="1"/>
  <c r="J402" i="3"/>
  <c r="T281" i="3"/>
  <c r="V281" i="3" s="1"/>
  <c r="L401" i="3"/>
  <c r="S508" i="3"/>
  <c r="U387" i="3"/>
  <c r="S509" i="3" l="1"/>
  <c r="U388" i="3"/>
  <c r="O402" i="3"/>
  <c r="J403" i="3"/>
  <c r="L402" i="3"/>
  <c r="T282" i="3"/>
  <c r="V282" i="3" s="1"/>
  <c r="J404" i="3" l="1"/>
  <c r="O403" i="3"/>
  <c r="T283" i="3"/>
  <c r="V283" i="3" s="1"/>
  <c r="L403" i="3"/>
  <c r="S510" i="3"/>
  <c r="U389" i="3"/>
  <c r="U390" i="3" l="1"/>
  <c r="S511" i="3"/>
  <c r="J405" i="3"/>
  <c r="L404" i="3"/>
  <c r="O404" i="3"/>
  <c r="T284" i="3"/>
  <c r="V284" i="3" s="1"/>
  <c r="L405" i="3" l="1"/>
  <c r="J406" i="3"/>
  <c r="O405" i="3"/>
  <c r="T285" i="3"/>
  <c r="V285" i="3" s="1"/>
  <c r="S512" i="3"/>
  <c r="U391" i="3"/>
  <c r="S513" i="3" l="1"/>
  <c r="U392" i="3"/>
  <c r="O406" i="3"/>
  <c r="T286" i="3"/>
  <c r="V286" i="3" s="1"/>
  <c r="J407" i="3"/>
  <c r="L406" i="3"/>
  <c r="O407" i="3" l="1"/>
  <c r="L407" i="3"/>
  <c r="J408" i="3"/>
  <c r="T287" i="3"/>
  <c r="V287" i="3" s="1"/>
  <c r="S514" i="3"/>
  <c r="U393" i="3"/>
  <c r="O408" i="3" l="1"/>
  <c r="J409" i="3"/>
  <c r="T288" i="3"/>
  <c r="V288" i="3" s="1"/>
  <c r="L408" i="3"/>
  <c r="S515" i="3"/>
  <c r="U394" i="3"/>
  <c r="S516" i="3" l="1"/>
  <c r="U395" i="3"/>
  <c r="O409" i="3"/>
  <c r="J410" i="3"/>
  <c r="L409" i="3"/>
  <c r="T289" i="3"/>
  <c r="V289" i="3" s="1"/>
  <c r="J411" i="3" l="1"/>
  <c r="O410" i="3"/>
  <c r="T290" i="3"/>
  <c r="V290" i="3" s="1"/>
  <c r="L410" i="3"/>
  <c r="S517" i="3"/>
  <c r="U396" i="3"/>
  <c r="S518" i="3" l="1"/>
  <c r="U397" i="3"/>
  <c r="J412" i="3"/>
  <c r="L411" i="3"/>
  <c r="T291" i="3"/>
  <c r="V291" i="3" s="1"/>
  <c r="O411" i="3"/>
  <c r="J413" i="3" l="1"/>
  <c r="O412" i="3"/>
  <c r="T292" i="3"/>
  <c r="V292" i="3" s="1"/>
  <c r="L412" i="3"/>
  <c r="S519" i="3"/>
  <c r="U398" i="3"/>
  <c r="U399" i="3" l="1"/>
  <c r="S520" i="3"/>
  <c r="L413" i="3"/>
  <c r="J414" i="3"/>
  <c r="O413" i="3"/>
  <c r="T293" i="3"/>
  <c r="V293" i="3" s="1"/>
  <c r="O414" i="3" l="1"/>
  <c r="T294" i="3"/>
  <c r="V294" i="3" s="1"/>
  <c r="J415" i="3"/>
  <c r="L414" i="3"/>
  <c r="S521" i="3"/>
  <c r="U400" i="3"/>
  <c r="S522" i="3" l="1"/>
  <c r="U401" i="3"/>
  <c r="O415" i="3"/>
  <c r="L415" i="3"/>
  <c r="J416" i="3"/>
  <c r="T295" i="3"/>
  <c r="V295" i="3" s="1"/>
  <c r="O416" i="3" l="1"/>
  <c r="J417" i="3"/>
  <c r="T296" i="3"/>
  <c r="V296" i="3" s="1"/>
  <c r="L416" i="3"/>
  <c r="S523" i="3"/>
  <c r="U402" i="3"/>
  <c r="U403" i="3" l="1"/>
  <c r="S524" i="3"/>
  <c r="J418" i="3"/>
  <c r="O417" i="3"/>
  <c r="T297" i="3"/>
  <c r="V297" i="3" s="1"/>
  <c r="L417" i="3"/>
  <c r="J419" i="3" l="1"/>
  <c r="L418" i="3"/>
  <c r="O418" i="3"/>
  <c r="T298" i="3"/>
  <c r="V298" i="3" s="1"/>
  <c r="U404" i="3"/>
  <c r="S525" i="3"/>
  <c r="S526" i="3" l="1"/>
  <c r="U405" i="3"/>
  <c r="J420" i="3"/>
  <c r="O419" i="3"/>
  <c r="T299" i="3"/>
  <c r="V299" i="3" s="1"/>
  <c r="L419" i="3"/>
  <c r="L420" i="3" l="1"/>
  <c r="J421" i="3"/>
  <c r="O420" i="3"/>
  <c r="T300" i="3"/>
  <c r="V300" i="3" s="1"/>
  <c r="S527" i="3"/>
  <c r="U406" i="3"/>
  <c r="O421" i="3" l="1"/>
  <c r="T301" i="3"/>
  <c r="V301" i="3" s="1"/>
  <c r="J422" i="3"/>
  <c r="L421" i="3"/>
  <c r="S528" i="3"/>
  <c r="U407" i="3"/>
  <c r="S529" i="3" l="1"/>
  <c r="U408" i="3"/>
  <c r="O422" i="3"/>
  <c r="L422" i="3"/>
  <c r="J423" i="3"/>
  <c r="T302" i="3"/>
  <c r="V302" i="3" s="1"/>
  <c r="O423" i="3" l="1"/>
  <c r="J424" i="3"/>
  <c r="T303" i="3"/>
  <c r="V303" i="3" s="1"/>
  <c r="L423" i="3"/>
  <c r="S530" i="3"/>
  <c r="U409" i="3"/>
  <c r="S531" i="3" l="1"/>
  <c r="U410" i="3"/>
  <c r="O424" i="3"/>
  <c r="J425" i="3"/>
  <c r="L424" i="3"/>
  <c r="T304" i="3"/>
  <c r="V304" i="3" s="1"/>
  <c r="J426" i="3" l="1"/>
  <c r="O425" i="3"/>
  <c r="T305" i="3"/>
  <c r="V305" i="3" s="1"/>
  <c r="L425" i="3"/>
  <c r="S532" i="3"/>
  <c r="U411" i="3"/>
  <c r="U412" i="3" l="1"/>
  <c r="S533" i="3"/>
  <c r="J427" i="3"/>
  <c r="L426" i="3"/>
  <c r="T306" i="3"/>
  <c r="V306" i="3" s="1"/>
  <c r="O426" i="3"/>
  <c r="J428" i="3" l="1"/>
  <c r="O427" i="3"/>
  <c r="T307" i="3"/>
  <c r="V307" i="3" s="1"/>
  <c r="L427" i="3"/>
  <c r="S534" i="3"/>
  <c r="U413" i="3"/>
  <c r="U414" i="3" l="1"/>
  <c r="S535" i="3"/>
  <c r="L428" i="3"/>
  <c r="O428" i="3"/>
  <c r="J429" i="3"/>
  <c r="T308" i="3"/>
  <c r="V308" i="3" s="1"/>
  <c r="O429" i="3" l="1"/>
  <c r="L429" i="3"/>
  <c r="J430" i="3"/>
  <c r="T309" i="3"/>
  <c r="V309" i="3" s="1"/>
  <c r="S536" i="3"/>
  <c r="U415" i="3"/>
  <c r="O430" i="3" l="1"/>
  <c r="J431" i="3"/>
  <c r="T310" i="3"/>
  <c r="V310" i="3" s="1"/>
  <c r="L430" i="3"/>
  <c r="S537" i="3"/>
  <c r="U416" i="3"/>
  <c r="S538" i="3" l="1"/>
  <c r="U417" i="3"/>
  <c r="O431" i="3"/>
  <c r="J432" i="3"/>
  <c r="T311" i="3"/>
  <c r="V311" i="3" s="1"/>
  <c r="L431" i="3"/>
  <c r="J433" i="3" l="1"/>
  <c r="O432" i="3"/>
  <c r="T312" i="3"/>
  <c r="V312" i="3" s="1"/>
  <c r="L432" i="3"/>
  <c r="S539" i="3"/>
  <c r="U418" i="3"/>
  <c r="S540" i="3" l="1"/>
  <c r="U419" i="3"/>
  <c r="J434" i="3"/>
  <c r="L433" i="3"/>
  <c r="O433" i="3"/>
  <c r="T313" i="3"/>
  <c r="V313" i="3" s="1"/>
  <c r="J435" i="3" l="1"/>
  <c r="O434" i="3"/>
  <c r="T314" i="3"/>
  <c r="V314" i="3" s="1"/>
  <c r="L434" i="3"/>
  <c r="S541" i="3"/>
  <c r="U420" i="3"/>
  <c r="U421" i="3" l="1"/>
  <c r="S542" i="3"/>
  <c r="L435" i="3"/>
  <c r="J436" i="3"/>
  <c r="O435" i="3"/>
  <c r="T315" i="3"/>
  <c r="V315" i="3" s="1"/>
  <c r="O436" i="3" l="1"/>
  <c r="T316" i="3"/>
  <c r="V316" i="3" s="1"/>
  <c r="J437" i="3"/>
  <c r="L436" i="3"/>
  <c r="S543" i="3"/>
  <c r="U422" i="3"/>
  <c r="S544" i="3" l="1"/>
  <c r="U423" i="3"/>
  <c r="O437" i="3"/>
  <c r="L437" i="3"/>
  <c r="J438" i="3"/>
  <c r="T317" i="3"/>
  <c r="V317" i="3" s="1"/>
  <c r="O438" i="3" l="1"/>
  <c r="T318" i="3"/>
  <c r="V318" i="3" s="1"/>
  <c r="J439" i="3"/>
  <c r="L438" i="3"/>
  <c r="S545" i="3"/>
  <c r="U424" i="3"/>
  <c r="O439" i="3" l="1"/>
  <c r="J440" i="3"/>
  <c r="L439" i="3"/>
  <c r="T319" i="3"/>
  <c r="V319" i="3" s="1"/>
  <c r="S546" i="3"/>
  <c r="U425" i="3"/>
  <c r="J441" i="3" l="1"/>
  <c r="O440" i="3"/>
  <c r="T320" i="3"/>
  <c r="V320" i="3" s="1"/>
  <c r="L440" i="3"/>
  <c r="S547" i="3"/>
  <c r="U426" i="3"/>
  <c r="S548" i="3" l="1"/>
  <c r="U427" i="3"/>
  <c r="J442" i="3"/>
  <c r="O441" i="3"/>
  <c r="T321" i="3"/>
  <c r="V321" i="3" s="1"/>
  <c r="L441" i="3"/>
  <c r="L442" i="3" l="1"/>
  <c r="J443" i="3"/>
  <c r="O442" i="3"/>
  <c r="T322" i="3"/>
  <c r="V322" i="3" s="1"/>
  <c r="U428" i="3"/>
  <c r="S549" i="3"/>
  <c r="S550" i="3" l="1"/>
  <c r="U429" i="3"/>
  <c r="O443" i="3"/>
  <c r="J444" i="3"/>
  <c r="T323" i="3"/>
  <c r="V323" i="3" s="1"/>
  <c r="L443" i="3"/>
  <c r="O444" i="3" l="1"/>
  <c r="L444" i="3"/>
  <c r="J445" i="3"/>
  <c r="T324" i="3"/>
  <c r="V324" i="3" s="1"/>
  <c r="S551" i="3"/>
  <c r="U430" i="3"/>
  <c r="O445" i="3" l="1"/>
  <c r="T325" i="3"/>
  <c r="V325" i="3" s="1"/>
  <c r="J446" i="3"/>
  <c r="L445" i="3"/>
  <c r="S552" i="3"/>
  <c r="U431" i="3"/>
  <c r="O446" i="3" l="1"/>
  <c r="J447" i="3"/>
  <c r="T326" i="3"/>
  <c r="V326" i="3" s="1"/>
  <c r="L446" i="3"/>
  <c r="S553" i="3"/>
  <c r="U432" i="3"/>
  <c r="S554" i="3" l="1"/>
  <c r="U433" i="3"/>
  <c r="J448" i="3"/>
  <c r="O447" i="3"/>
  <c r="L447" i="3"/>
  <c r="T327" i="3"/>
  <c r="V327" i="3" s="1"/>
  <c r="J449" i="3" l="1"/>
  <c r="T328" i="3"/>
  <c r="V328" i="3" s="1"/>
  <c r="O448" i="3"/>
  <c r="L448" i="3"/>
  <c r="S555" i="3"/>
  <c r="U434" i="3"/>
  <c r="S556" i="3" l="1"/>
  <c r="U435" i="3"/>
  <c r="J450" i="3"/>
  <c r="O449" i="3"/>
  <c r="T329" i="3"/>
  <c r="V329" i="3" s="1"/>
  <c r="L449" i="3"/>
  <c r="L450" i="3" l="1"/>
  <c r="J451" i="3"/>
  <c r="O450" i="3"/>
  <c r="T330" i="3"/>
  <c r="V330" i="3" s="1"/>
  <c r="S557" i="3"/>
  <c r="U436" i="3"/>
  <c r="S558" i="3" l="1"/>
  <c r="U437" i="3"/>
  <c r="T331" i="3"/>
  <c r="V331" i="3" s="1"/>
  <c r="O451" i="3"/>
  <c r="J452" i="3"/>
  <c r="L451" i="3"/>
  <c r="O452" i="3" l="1"/>
  <c r="L452" i="3"/>
  <c r="J453" i="3"/>
  <c r="T332" i="3"/>
  <c r="V332" i="3" s="1"/>
  <c r="S559" i="3"/>
  <c r="U438" i="3"/>
  <c r="S560" i="3" l="1"/>
  <c r="U439" i="3"/>
  <c r="O453" i="3"/>
  <c r="J454" i="3"/>
  <c r="T333" i="3"/>
  <c r="V333" i="3" s="1"/>
  <c r="L453" i="3"/>
  <c r="J455" i="3" l="1"/>
  <c r="O454" i="3"/>
  <c r="T334" i="3"/>
  <c r="V334" i="3" s="1"/>
  <c r="L454" i="3"/>
  <c r="S561" i="3"/>
  <c r="U440" i="3"/>
  <c r="S562" i="3" l="1"/>
  <c r="U441" i="3"/>
  <c r="J456" i="3"/>
  <c r="T335" i="3"/>
  <c r="V335" i="3" s="1"/>
  <c r="O455" i="3"/>
  <c r="L455" i="3"/>
  <c r="J457" i="3" l="1"/>
  <c r="O456" i="3"/>
  <c r="T336" i="3"/>
  <c r="V336" i="3" s="1"/>
  <c r="L456" i="3"/>
  <c r="S563" i="3"/>
  <c r="U442" i="3"/>
  <c r="U443" i="3" l="1"/>
  <c r="S564" i="3"/>
  <c r="L457" i="3"/>
  <c r="T337" i="3"/>
  <c r="V337" i="3" s="1"/>
  <c r="J458" i="3"/>
  <c r="O457" i="3"/>
  <c r="T338" i="3" l="1"/>
  <c r="V338" i="3" s="1"/>
  <c r="O458" i="3"/>
  <c r="J459" i="3"/>
  <c r="L458" i="3"/>
  <c r="S565" i="3"/>
  <c r="U444" i="3"/>
  <c r="S566" i="3" l="1"/>
  <c r="U445" i="3"/>
  <c r="O459" i="3"/>
  <c r="L459" i="3"/>
  <c r="J460" i="3"/>
  <c r="T339" i="3"/>
  <c r="V339" i="3" s="1"/>
  <c r="O460" i="3" l="1"/>
  <c r="T340" i="3"/>
  <c r="V340" i="3" s="1"/>
  <c r="J461" i="3"/>
  <c r="L460" i="3"/>
  <c r="S567" i="3"/>
  <c r="U446" i="3"/>
  <c r="O461" i="3" l="1"/>
  <c r="J462" i="3"/>
  <c r="T341" i="3"/>
  <c r="V341" i="3" s="1"/>
  <c r="L461" i="3"/>
  <c r="S568" i="3"/>
  <c r="U447" i="3"/>
  <c r="S569" i="3" l="1"/>
  <c r="U448" i="3"/>
  <c r="J463" i="3"/>
  <c r="O462" i="3"/>
  <c r="L462" i="3"/>
  <c r="T342" i="3"/>
  <c r="V342" i="3" s="1"/>
  <c r="J464" i="3" l="1"/>
  <c r="T343" i="3"/>
  <c r="V343" i="3" s="1"/>
  <c r="O463" i="3"/>
  <c r="L463" i="3"/>
  <c r="S570" i="3"/>
  <c r="U449" i="3"/>
  <c r="S571" i="3" l="1"/>
  <c r="U450" i="3"/>
  <c r="J465" i="3"/>
  <c r="O464" i="3"/>
  <c r="T344" i="3"/>
  <c r="V344" i="3" s="1"/>
  <c r="L464" i="3"/>
  <c r="T345" i="3" l="1"/>
  <c r="V345" i="3" s="1"/>
  <c r="O465" i="3"/>
  <c r="J466" i="3"/>
  <c r="L465" i="3"/>
  <c r="S572" i="3"/>
  <c r="U451" i="3"/>
  <c r="S573" i="3" l="1"/>
  <c r="U452" i="3"/>
  <c r="O466" i="3"/>
  <c r="L466" i="3"/>
  <c r="T346" i="3"/>
  <c r="V346" i="3" s="1"/>
  <c r="J467" i="3"/>
  <c r="O467" i="3" l="1"/>
  <c r="T347" i="3"/>
  <c r="V347" i="3" s="1"/>
  <c r="J468" i="3"/>
  <c r="L467" i="3"/>
  <c r="S574" i="3"/>
  <c r="U453" i="3"/>
  <c r="O468" i="3" l="1"/>
  <c r="J469" i="3"/>
  <c r="T348" i="3"/>
  <c r="V348" i="3" s="1"/>
  <c r="L468" i="3"/>
  <c r="S575" i="3"/>
  <c r="U454" i="3"/>
  <c r="S576" i="3" l="1"/>
  <c r="U455" i="3"/>
  <c r="J470" i="3"/>
  <c r="O469" i="3"/>
  <c r="T349" i="3"/>
  <c r="V349" i="3" s="1"/>
  <c r="L469" i="3"/>
  <c r="J471" i="3" l="1"/>
  <c r="T350" i="3"/>
  <c r="V350" i="3" s="1"/>
  <c r="O470" i="3"/>
  <c r="L470" i="3"/>
  <c r="S577" i="3"/>
  <c r="U456" i="3"/>
  <c r="S578" i="3" l="1"/>
  <c r="U457" i="3"/>
  <c r="J472" i="3"/>
  <c r="O471" i="3"/>
  <c r="T351" i="3"/>
  <c r="V351" i="3" s="1"/>
  <c r="L471" i="3"/>
  <c r="L472" i="3" l="1"/>
  <c r="T352" i="3"/>
  <c r="V352" i="3" s="1"/>
  <c r="J473" i="3"/>
  <c r="O472" i="3"/>
  <c r="U458" i="3"/>
  <c r="S579" i="3"/>
  <c r="S580" i="3" l="1"/>
  <c r="U459" i="3"/>
  <c r="T353" i="3"/>
  <c r="V353" i="3" s="1"/>
  <c r="O473" i="3"/>
  <c r="J474" i="3"/>
  <c r="L473" i="3"/>
  <c r="O474" i="3" l="1"/>
  <c r="L474" i="3"/>
  <c r="T354" i="3"/>
  <c r="V354" i="3" s="1"/>
  <c r="J475" i="3"/>
  <c r="S581" i="3"/>
  <c r="U460" i="3"/>
  <c r="O475" i="3" l="1"/>
  <c r="T355" i="3"/>
  <c r="V355" i="3" s="1"/>
  <c r="J476" i="3"/>
  <c r="L475" i="3"/>
  <c r="S582" i="3"/>
  <c r="U461" i="3"/>
  <c r="S583" i="3" l="1"/>
  <c r="U462" i="3"/>
  <c r="J477" i="3"/>
  <c r="O476" i="3"/>
  <c r="T356" i="3"/>
  <c r="V356" i="3" s="1"/>
  <c r="L476" i="3"/>
  <c r="J478" i="3" l="1"/>
  <c r="T357" i="3"/>
  <c r="V357" i="3" s="1"/>
  <c r="O477" i="3"/>
  <c r="L477" i="3"/>
  <c r="S584" i="3"/>
  <c r="U463" i="3"/>
  <c r="S585" i="3" l="1"/>
  <c r="U464" i="3"/>
  <c r="J479" i="3"/>
  <c r="O478" i="3"/>
  <c r="T358" i="3"/>
  <c r="V358" i="3" s="1"/>
  <c r="L478" i="3"/>
  <c r="L479" i="3" l="1"/>
  <c r="T359" i="3"/>
  <c r="V359" i="3" s="1"/>
  <c r="J480" i="3"/>
  <c r="O479" i="3"/>
  <c r="U465" i="3"/>
  <c r="S586" i="3"/>
  <c r="T360" i="3" l="1"/>
  <c r="V360" i="3" s="1"/>
  <c r="O480" i="3"/>
  <c r="J481" i="3"/>
  <c r="L480" i="3"/>
  <c r="S587" i="3"/>
  <c r="U466" i="3"/>
  <c r="S588" i="3" l="1"/>
  <c r="U467" i="3"/>
  <c r="O481" i="3"/>
  <c r="L481" i="3"/>
  <c r="T361" i="3"/>
  <c r="V361" i="3" s="1"/>
  <c r="J482" i="3"/>
  <c r="O482" i="3" l="1"/>
  <c r="T362" i="3"/>
  <c r="V362" i="3" s="1"/>
  <c r="J483" i="3"/>
  <c r="L482" i="3"/>
  <c r="S589" i="3"/>
  <c r="U468" i="3"/>
  <c r="O483" i="3" l="1"/>
  <c r="J484" i="3"/>
  <c r="T363" i="3"/>
  <c r="V363" i="3" s="1"/>
  <c r="L483" i="3"/>
  <c r="S590" i="3"/>
  <c r="U469" i="3"/>
  <c r="S591" i="3" l="1"/>
  <c r="U470" i="3"/>
  <c r="J485" i="3"/>
  <c r="O484" i="3"/>
  <c r="T364" i="3"/>
  <c r="V364" i="3" s="1"/>
  <c r="L484" i="3"/>
  <c r="J486" i="3" l="1"/>
  <c r="T365" i="3"/>
  <c r="V365" i="3" s="1"/>
  <c r="O485" i="3"/>
  <c r="L485" i="3"/>
  <c r="S592" i="3"/>
  <c r="U471" i="3"/>
  <c r="S593" i="3" l="1"/>
  <c r="U472" i="3"/>
  <c r="L486" i="3"/>
  <c r="O486" i="3"/>
  <c r="T366" i="3"/>
  <c r="V366" i="3" s="1"/>
  <c r="J487" i="3"/>
  <c r="O487" i="3" l="1"/>
  <c r="T367" i="3"/>
  <c r="V367" i="3" s="1"/>
  <c r="L487" i="3"/>
  <c r="J488" i="3"/>
  <c r="S594" i="3"/>
  <c r="U473" i="3"/>
  <c r="T368" i="3" l="1"/>
  <c r="V368" i="3" s="1"/>
  <c r="J489" i="3"/>
  <c r="O488" i="3"/>
  <c r="L488" i="3"/>
  <c r="S595" i="3"/>
  <c r="U474" i="3"/>
  <c r="O489" i="3" l="1"/>
  <c r="J490" i="3"/>
  <c r="L489" i="3"/>
  <c r="T369" i="3"/>
  <c r="V369" i="3" s="1"/>
  <c r="S596" i="3"/>
  <c r="U475" i="3"/>
  <c r="S597" i="3" l="1"/>
  <c r="U476" i="3"/>
  <c r="O490" i="3"/>
  <c r="J491" i="3"/>
  <c r="T370" i="3"/>
  <c r="V370" i="3" s="1"/>
  <c r="L490" i="3"/>
  <c r="J492" i="3" l="1"/>
  <c r="T371" i="3"/>
  <c r="V371" i="3" s="1"/>
  <c r="O491" i="3"/>
  <c r="L491" i="3"/>
  <c r="S598" i="3"/>
  <c r="U477" i="3"/>
  <c r="S599" i="3" l="1"/>
  <c r="U478" i="3"/>
  <c r="J493" i="3"/>
  <c r="T372" i="3"/>
  <c r="V372" i="3" s="1"/>
  <c r="O492" i="3"/>
  <c r="L492" i="3"/>
  <c r="J494" i="3" l="1"/>
  <c r="O493" i="3"/>
  <c r="L493" i="3"/>
  <c r="T373" i="3"/>
  <c r="V373" i="3" s="1"/>
  <c r="S600" i="3"/>
  <c r="U479" i="3"/>
  <c r="U480" i="3" l="1"/>
  <c r="S601" i="3"/>
  <c r="L494" i="3"/>
  <c r="T374" i="3"/>
  <c r="V374" i="3" s="1"/>
  <c r="J495" i="3"/>
  <c r="O494" i="3"/>
  <c r="T375" i="3" l="1"/>
  <c r="V375" i="3" s="1"/>
  <c r="J496" i="3"/>
  <c r="O495" i="3"/>
  <c r="L495" i="3"/>
  <c r="S602" i="3"/>
  <c r="U481" i="3"/>
  <c r="S603" i="3" l="1"/>
  <c r="U482" i="3"/>
  <c r="O496" i="3"/>
  <c r="T376" i="3"/>
  <c r="V376" i="3" s="1"/>
  <c r="J497" i="3"/>
  <c r="L496" i="3"/>
  <c r="O497" i="3" l="1"/>
  <c r="J498" i="3"/>
  <c r="T377" i="3"/>
  <c r="V377" i="3" s="1"/>
  <c r="L497" i="3"/>
  <c r="S604" i="3"/>
  <c r="U483" i="3"/>
  <c r="S605" i="3" l="1"/>
  <c r="U484" i="3"/>
  <c r="O498" i="3"/>
  <c r="J499" i="3"/>
  <c r="T378" i="3"/>
  <c r="V378" i="3" s="1"/>
  <c r="L498" i="3"/>
  <c r="J500" i="3" l="1"/>
  <c r="T379" i="3"/>
  <c r="V379" i="3" s="1"/>
  <c r="O499" i="3"/>
  <c r="L499" i="3"/>
  <c r="S606" i="3"/>
  <c r="U485" i="3"/>
  <c r="S607" i="3" l="1"/>
  <c r="U486" i="3"/>
  <c r="J501" i="3"/>
  <c r="T380" i="3"/>
  <c r="V380" i="3" s="1"/>
  <c r="O500" i="3"/>
  <c r="L500" i="3"/>
  <c r="L501" i="3" l="1"/>
  <c r="T381" i="3"/>
  <c r="V381" i="3" s="1"/>
  <c r="J502" i="3"/>
  <c r="O501" i="3"/>
  <c r="S608" i="3"/>
  <c r="U487" i="3"/>
  <c r="J503" i="3" l="1"/>
  <c r="O502" i="3"/>
  <c r="T382" i="3"/>
  <c r="V382" i="3" s="1"/>
  <c r="L502" i="3"/>
  <c r="S609" i="3"/>
  <c r="U488" i="3"/>
  <c r="S610" i="3" l="1"/>
  <c r="U489" i="3"/>
  <c r="O503" i="3"/>
  <c r="J504" i="3"/>
  <c r="T383" i="3"/>
  <c r="V383" i="3" s="1"/>
  <c r="L503" i="3"/>
  <c r="J505" i="3" l="1"/>
  <c r="O504" i="3"/>
  <c r="T384" i="3"/>
  <c r="V384" i="3" s="1"/>
  <c r="L504" i="3"/>
  <c r="S611" i="3"/>
  <c r="U490" i="3"/>
  <c r="S612" i="3" l="1"/>
  <c r="U491" i="3"/>
  <c r="O505" i="3"/>
  <c r="J506" i="3"/>
  <c r="T385" i="3"/>
  <c r="V385" i="3" s="1"/>
  <c r="L505" i="3"/>
  <c r="J507" i="3" l="1"/>
  <c r="L506" i="3"/>
  <c r="T386" i="3"/>
  <c r="V386" i="3" s="1"/>
  <c r="O506" i="3"/>
  <c r="S613" i="3"/>
  <c r="U492" i="3"/>
  <c r="S614" i="3" l="1"/>
  <c r="U493" i="3"/>
  <c r="J508" i="3"/>
  <c r="O507" i="3"/>
  <c r="T387" i="3"/>
  <c r="V387" i="3" s="1"/>
  <c r="L507" i="3"/>
  <c r="J509" i="3" l="1"/>
  <c r="O508" i="3"/>
  <c r="L508" i="3"/>
  <c r="T388" i="3"/>
  <c r="V388" i="3" s="1"/>
  <c r="S615" i="3"/>
  <c r="U494" i="3"/>
  <c r="U495" i="3" l="1"/>
  <c r="S616" i="3"/>
  <c r="O509" i="3"/>
  <c r="L509" i="3"/>
  <c r="T389" i="3"/>
  <c r="V389" i="3" s="1"/>
  <c r="J510" i="3"/>
  <c r="T390" i="3" l="1"/>
  <c r="V390" i="3" s="1"/>
  <c r="O510" i="3"/>
  <c r="J511" i="3"/>
  <c r="L510" i="3"/>
  <c r="S617" i="3"/>
  <c r="U496" i="3"/>
  <c r="S618" i="3" l="1"/>
  <c r="U497" i="3"/>
  <c r="O511" i="3"/>
  <c r="T391" i="3"/>
  <c r="V391" i="3" s="1"/>
  <c r="J512" i="3"/>
  <c r="L511" i="3"/>
  <c r="O512" i="3" l="1"/>
  <c r="J513" i="3"/>
  <c r="T392" i="3"/>
  <c r="V392" i="3" s="1"/>
  <c r="L512" i="3"/>
  <c r="S619" i="3"/>
  <c r="U498" i="3"/>
  <c r="J514" i="3" l="1"/>
  <c r="L513" i="3"/>
  <c r="T393" i="3"/>
  <c r="V393" i="3" s="1"/>
  <c r="O513" i="3"/>
  <c r="S620" i="3"/>
  <c r="U499" i="3"/>
  <c r="S621" i="3" l="1"/>
  <c r="U500" i="3"/>
  <c r="J515" i="3"/>
  <c r="O514" i="3"/>
  <c r="T394" i="3"/>
  <c r="V394" i="3" s="1"/>
  <c r="L514" i="3"/>
  <c r="J516" i="3" l="1"/>
  <c r="L515" i="3"/>
  <c r="T395" i="3"/>
  <c r="V395" i="3" s="1"/>
  <c r="O515" i="3"/>
  <c r="S622" i="3"/>
  <c r="U501" i="3"/>
  <c r="U502" i="3" l="1"/>
  <c r="S623" i="3"/>
  <c r="O516" i="3"/>
  <c r="L516" i="3"/>
  <c r="T396" i="3"/>
  <c r="V396" i="3" s="1"/>
  <c r="J517" i="3"/>
  <c r="T397" i="3" l="1"/>
  <c r="V397" i="3" s="1"/>
  <c r="O517" i="3"/>
  <c r="J518" i="3"/>
  <c r="L517" i="3"/>
  <c r="S624" i="3"/>
  <c r="U503" i="3"/>
  <c r="S625" i="3" l="1"/>
  <c r="U504" i="3"/>
  <c r="O518" i="3"/>
  <c r="J519" i="3"/>
  <c r="T398" i="3"/>
  <c r="V398" i="3" s="1"/>
  <c r="L518" i="3"/>
  <c r="J520" i="3" l="1"/>
  <c r="O519" i="3"/>
  <c r="L519" i="3"/>
  <c r="T399" i="3"/>
  <c r="V399" i="3" s="1"/>
  <c r="S626" i="3"/>
  <c r="U505" i="3"/>
  <c r="S627" i="3" l="1"/>
  <c r="U506" i="3"/>
  <c r="O520" i="3"/>
  <c r="J521" i="3"/>
  <c r="T400" i="3"/>
  <c r="V400" i="3" s="1"/>
  <c r="L520" i="3"/>
  <c r="J522" i="3" l="1"/>
  <c r="O521" i="3"/>
  <c r="L521" i="3"/>
  <c r="T401" i="3"/>
  <c r="V401" i="3" s="1"/>
  <c r="S628" i="3"/>
  <c r="U507" i="3"/>
  <c r="S629" i="3" l="1"/>
  <c r="U508" i="3"/>
  <c r="J523" i="3"/>
  <c r="O522" i="3"/>
  <c r="T402" i="3"/>
  <c r="V402" i="3" s="1"/>
  <c r="L522" i="3"/>
  <c r="J524" i="3" l="1"/>
  <c r="L523" i="3"/>
  <c r="O523" i="3"/>
  <c r="T403" i="3"/>
  <c r="V403" i="3" s="1"/>
  <c r="S630" i="3"/>
  <c r="U509" i="3"/>
  <c r="U510" i="3" l="1"/>
  <c r="S631" i="3"/>
  <c r="O524" i="3"/>
  <c r="L524" i="3"/>
  <c r="J525" i="3"/>
  <c r="T404" i="3"/>
  <c r="V404" i="3" s="1"/>
  <c r="O525" i="3" l="1"/>
  <c r="T405" i="3"/>
  <c r="V405" i="3" s="1"/>
  <c r="J526" i="3"/>
  <c r="L525" i="3"/>
  <c r="S632" i="3"/>
  <c r="U511" i="3"/>
  <c r="S633" i="3" l="1"/>
  <c r="U512" i="3"/>
  <c r="J527" i="3"/>
  <c r="O526" i="3"/>
  <c r="T406" i="3"/>
  <c r="V406" i="3" s="1"/>
  <c r="L526" i="3"/>
  <c r="O527" i="3" l="1"/>
  <c r="J528" i="3"/>
  <c r="T407" i="3"/>
  <c r="V407" i="3" s="1"/>
  <c r="L527" i="3"/>
  <c r="S634" i="3"/>
  <c r="U513" i="3"/>
  <c r="J529" i="3" l="1"/>
  <c r="O528" i="3"/>
  <c r="T408" i="3"/>
  <c r="V408" i="3" s="1"/>
  <c r="L528" i="3"/>
  <c r="S635" i="3"/>
  <c r="U514" i="3"/>
  <c r="S636" i="3" l="1"/>
  <c r="U515" i="3"/>
  <c r="J530" i="3"/>
  <c r="T409" i="3"/>
  <c r="V409" i="3" s="1"/>
  <c r="O529" i="3"/>
  <c r="L529" i="3"/>
  <c r="J531" i="3" l="1"/>
  <c r="O530" i="3"/>
  <c r="T410" i="3"/>
  <c r="V410" i="3" s="1"/>
  <c r="L530" i="3"/>
  <c r="S637" i="3"/>
  <c r="U516" i="3"/>
  <c r="U517" i="3" l="1"/>
  <c r="S638" i="3"/>
  <c r="O531" i="3"/>
  <c r="L531" i="3"/>
  <c r="T411" i="3"/>
  <c r="V411" i="3" s="1"/>
  <c r="J532" i="3"/>
  <c r="O532" i="3" l="1"/>
  <c r="T412" i="3"/>
  <c r="V412" i="3" s="1"/>
  <c r="J533" i="3"/>
  <c r="L532" i="3"/>
  <c r="S639" i="3"/>
  <c r="U518" i="3"/>
  <c r="J534" i="3" l="1"/>
  <c r="O533" i="3"/>
  <c r="T413" i="3"/>
  <c r="V413" i="3" s="1"/>
  <c r="L533" i="3"/>
  <c r="S640" i="3"/>
  <c r="U519" i="3"/>
  <c r="S641" i="3" l="1"/>
  <c r="U520" i="3"/>
  <c r="J535" i="3"/>
  <c r="O534" i="3"/>
  <c r="L534" i="3"/>
  <c r="T414" i="3"/>
  <c r="V414" i="3" s="1"/>
  <c r="O535" i="3" l="1"/>
  <c r="L535" i="3"/>
  <c r="J536" i="3"/>
  <c r="T415" i="3"/>
  <c r="V415" i="3" s="1"/>
  <c r="S642" i="3"/>
  <c r="U521" i="3"/>
  <c r="S643" i="3" l="1"/>
  <c r="U522" i="3"/>
  <c r="O536" i="3"/>
  <c r="L536" i="3"/>
  <c r="J537" i="3"/>
  <c r="T416" i="3"/>
  <c r="V416" i="3" s="1"/>
  <c r="O537" i="3" l="1"/>
  <c r="J538" i="3"/>
  <c r="L537" i="3"/>
  <c r="T417" i="3"/>
  <c r="V417" i="3" s="1"/>
  <c r="S644" i="3"/>
  <c r="U523" i="3"/>
  <c r="U524" i="3" l="1"/>
  <c r="S645" i="3"/>
  <c r="J539" i="3"/>
  <c r="O538" i="3"/>
  <c r="L538" i="3"/>
  <c r="T418" i="3"/>
  <c r="V418" i="3" s="1"/>
  <c r="S646" i="3" l="1"/>
  <c r="U525" i="3"/>
  <c r="T419" i="3"/>
  <c r="V419" i="3" s="1"/>
  <c r="O539" i="3"/>
  <c r="J540" i="3"/>
  <c r="L539" i="3"/>
  <c r="J541" i="3" l="1"/>
  <c r="O540" i="3"/>
  <c r="T420" i="3"/>
  <c r="V420" i="3" s="1"/>
  <c r="L540" i="3"/>
  <c r="S647" i="3"/>
  <c r="U526" i="3"/>
  <c r="S648" i="3" l="1"/>
  <c r="U527" i="3"/>
  <c r="J542" i="3"/>
  <c r="O541" i="3"/>
  <c r="T421" i="3"/>
  <c r="V421" i="3" s="1"/>
  <c r="L541" i="3"/>
  <c r="O542" i="3" l="1"/>
  <c r="L542" i="3"/>
  <c r="J543" i="3"/>
  <c r="T422" i="3"/>
  <c r="V422" i="3" s="1"/>
  <c r="S649" i="3"/>
  <c r="U528" i="3"/>
  <c r="S650" i="3" l="1"/>
  <c r="U529" i="3"/>
  <c r="O543" i="3"/>
  <c r="L543" i="3"/>
  <c r="J544" i="3"/>
  <c r="T423" i="3"/>
  <c r="V423" i="3" s="1"/>
  <c r="J545" i="3" l="1"/>
  <c r="O544" i="3"/>
  <c r="T424" i="3"/>
  <c r="V424" i="3" s="1"/>
  <c r="L544" i="3"/>
  <c r="S651" i="3"/>
  <c r="U530" i="3"/>
  <c r="S652" i="3" l="1"/>
  <c r="U531" i="3"/>
  <c r="O545" i="3"/>
  <c r="J546" i="3"/>
  <c r="L545" i="3"/>
  <c r="T425" i="3"/>
  <c r="V425" i="3" s="1"/>
  <c r="J547" i="3" l="1"/>
  <c r="O546" i="3"/>
  <c r="L546" i="3"/>
  <c r="T426" i="3"/>
  <c r="V426" i="3" s="1"/>
  <c r="U532" i="3"/>
  <c r="S653" i="3"/>
  <c r="S654" i="3" l="1"/>
  <c r="U533" i="3"/>
  <c r="T427" i="3"/>
  <c r="V427" i="3" s="1"/>
  <c r="J548" i="3"/>
  <c r="O547" i="3"/>
  <c r="L547" i="3"/>
  <c r="J549" i="3" l="1"/>
  <c r="O548" i="3"/>
  <c r="T428" i="3"/>
  <c r="V428" i="3" s="1"/>
  <c r="L548" i="3"/>
  <c r="S655" i="3"/>
  <c r="U534" i="3"/>
  <c r="U535" i="3" l="1"/>
  <c r="S656" i="3"/>
  <c r="O549" i="3"/>
  <c r="L549" i="3"/>
  <c r="J550" i="3"/>
  <c r="T429" i="3"/>
  <c r="V429" i="3" s="1"/>
  <c r="O550" i="3" l="1"/>
  <c r="L550" i="3"/>
  <c r="J551" i="3"/>
  <c r="T430" i="3"/>
  <c r="V430" i="3" s="1"/>
  <c r="S657" i="3"/>
  <c r="U536" i="3"/>
  <c r="O551" i="3" l="1"/>
  <c r="J552" i="3"/>
  <c r="T431" i="3"/>
  <c r="V431" i="3" s="1"/>
  <c r="L551" i="3"/>
  <c r="U537" i="3"/>
  <c r="S658" i="3"/>
  <c r="U538" i="3" l="1"/>
  <c r="S659" i="3"/>
  <c r="O552" i="3"/>
  <c r="J553" i="3"/>
  <c r="L552" i="3"/>
  <c r="T432" i="3"/>
  <c r="V432" i="3" s="1"/>
  <c r="J554" i="3" l="1"/>
  <c r="O553" i="3"/>
  <c r="L553" i="3"/>
  <c r="T433" i="3"/>
  <c r="V433" i="3" s="1"/>
  <c r="S660" i="3"/>
  <c r="U539" i="3"/>
  <c r="U540" i="3" l="1"/>
  <c r="S661" i="3"/>
  <c r="J555" i="3"/>
  <c r="O554" i="3"/>
  <c r="T434" i="3"/>
  <c r="V434" i="3" s="1"/>
  <c r="L554" i="3"/>
  <c r="J556" i="3" l="1"/>
  <c r="O555" i="3"/>
  <c r="T435" i="3"/>
  <c r="V435" i="3" s="1"/>
  <c r="L555" i="3"/>
  <c r="S662" i="3"/>
  <c r="U541" i="3"/>
  <c r="S663" i="3" l="1"/>
  <c r="U542" i="3"/>
  <c r="J557" i="3"/>
  <c r="O556" i="3"/>
  <c r="T436" i="3"/>
  <c r="V436" i="3" s="1"/>
  <c r="L556" i="3"/>
  <c r="L557" i="3" l="1"/>
  <c r="O557" i="3"/>
  <c r="J558" i="3"/>
  <c r="T437" i="3"/>
  <c r="V437" i="3" s="1"/>
  <c r="S664" i="3"/>
  <c r="U543" i="3"/>
  <c r="S665" i="3" l="1"/>
  <c r="U544" i="3"/>
  <c r="O558" i="3"/>
  <c r="L558" i="3"/>
  <c r="J559" i="3"/>
  <c r="T438" i="3"/>
  <c r="V438" i="3" s="1"/>
  <c r="O559" i="3" l="1"/>
  <c r="J560" i="3"/>
  <c r="T439" i="3"/>
  <c r="V439" i="3" s="1"/>
  <c r="L559" i="3"/>
  <c r="U545" i="3"/>
  <c r="S666" i="3"/>
  <c r="S667" i="3" l="1"/>
  <c r="U546" i="3"/>
  <c r="J561" i="3"/>
  <c r="O560" i="3"/>
  <c r="L560" i="3"/>
  <c r="T440" i="3"/>
  <c r="V440" i="3" s="1"/>
  <c r="J562" i="3" l="1"/>
  <c r="T441" i="3"/>
  <c r="V441" i="3" s="1"/>
  <c r="O561" i="3"/>
  <c r="L561" i="3"/>
  <c r="S668" i="3"/>
  <c r="U547" i="3"/>
  <c r="S669" i="3" l="1"/>
  <c r="U548" i="3"/>
  <c r="J563" i="3"/>
  <c r="O562" i="3"/>
  <c r="T442" i="3"/>
  <c r="V442" i="3" s="1"/>
  <c r="L562" i="3"/>
  <c r="J564" i="3" l="1"/>
  <c r="O563" i="3"/>
  <c r="T443" i="3"/>
  <c r="V443" i="3" s="1"/>
  <c r="L563" i="3"/>
  <c r="S670" i="3"/>
  <c r="U549" i="3"/>
  <c r="U550" i="3" l="1"/>
  <c r="S671" i="3"/>
  <c r="L564" i="3"/>
  <c r="O564" i="3"/>
  <c r="J565" i="3"/>
  <c r="T444" i="3"/>
  <c r="V444" i="3" s="1"/>
  <c r="O565" i="3" l="1"/>
  <c r="L565" i="3"/>
  <c r="J566" i="3"/>
  <c r="T445" i="3"/>
  <c r="V445" i="3" s="1"/>
  <c r="S672" i="3"/>
  <c r="U551" i="3"/>
  <c r="O566" i="3" l="1"/>
  <c r="J567" i="3"/>
  <c r="T446" i="3"/>
  <c r="V446" i="3" s="1"/>
  <c r="L566" i="3"/>
  <c r="S673" i="3"/>
  <c r="U552" i="3"/>
  <c r="U553" i="3" l="1"/>
  <c r="S674" i="3"/>
  <c r="O567" i="3"/>
  <c r="J568" i="3"/>
  <c r="L567" i="3"/>
  <c r="T447" i="3"/>
  <c r="V447" i="3" s="1"/>
  <c r="U554" i="3" l="1"/>
  <c r="S675" i="3"/>
  <c r="J569" i="3"/>
  <c r="O568" i="3"/>
  <c r="T448" i="3"/>
  <c r="V448" i="3" s="1"/>
  <c r="L568" i="3"/>
  <c r="S676" i="3" l="1"/>
  <c r="U555" i="3"/>
  <c r="J570" i="3"/>
  <c r="O569" i="3"/>
  <c r="T449" i="3"/>
  <c r="V449" i="3" s="1"/>
  <c r="L569" i="3"/>
  <c r="J571" i="3" l="1"/>
  <c r="O570" i="3"/>
  <c r="T450" i="3"/>
  <c r="V450" i="3" s="1"/>
  <c r="L570" i="3"/>
  <c r="U556" i="3"/>
  <c r="S677" i="3"/>
  <c r="S678" i="3" l="1"/>
  <c r="U557" i="3"/>
  <c r="J572" i="3"/>
  <c r="O571" i="3"/>
  <c r="T451" i="3"/>
  <c r="V451" i="3" s="1"/>
  <c r="L571" i="3"/>
  <c r="L572" i="3" l="1"/>
  <c r="J573" i="3"/>
  <c r="O572" i="3"/>
  <c r="T452" i="3"/>
  <c r="V452" i="3" s="1"/>
  <c r="S679" i="3"/>
  <c r="U558" i="3"/>
  <c r="O573" i="3" l="1"/>
  <c r="J574" i="3"/>
  <c r="T453" i="3"/>
  <c r="V453" i="3" s="1"/>
  <c r="L573" i="3"/>
  <c r="U559" i="3"/>
  <c r="S680" i="3"/>
  <c r="S681" i="3" l="1"/>
  <c r="U560" i="3"/>
  <c r="O574" i="3"/>
  <c r="J575" i="3"/>
  <c r="L574" i="3"/>
  <c r="T454" i="3"/>
  <c r="V454" i="3" s="1"/>
  <c r="J576" i="3" l="1"/>
  <c r="O575" i="3"/>
  <c r="T455" i="3"/>
  <c r="V455" i="3" s="1"/>
  <c r="L575" i="3"/>
  <c r="S682" i="3"/>
  <c r="U561" i="3"/>
  <c r="U562" i="3" l="1"/>
  <c r="S683" i="3"/>
  <c r="J577" i="3"/>
  <c r="T456" i="3"/>
  <c r="V456" i="3" s="1"/>
  <c r="O576" i="3"/>
  <c r="L576" i="3"/>
  <c r="S684" i="3" l="1"/>
  <c r="U563" i="3"/>
  <c r="J578" i="3"/>
  <c r="O577" i="3"/>
  <c r="T457" i="3"/>
  <c r="V457" i="3" s="1"/>
  <c r="L577" i="3"/>
  <c r="J579" i="3" l="1"/>
  <c r="O578" i="3"/>
  <c r="T458" i="3"/>
  <c r="V458" i="3" s="1"/>
  <c r="L578" i="3"/>
  <c r="S685" i="3"/>
  <c r="U564" i="3"/>
  <c r="S686" i="3" l="1"/>
  <c r="U565" i="3"/>
  <c r="L579" i="3"/>
  <c r="O579" i="3"/>
  <c r="J580" i="3"/>
  <c r="T459" i="3"/>
  <c r="V459" i="3" s="1"/>
  <c r="O580" i="3" l="1"/>
  <c r="L580" i="3"/>
  <c r="J581" i="3"/>
  <c r="T460" i="3"/>
  <c r="V460" i="3" s="1"/>
  <c r="S687" i="3"/>
  <c r="U566" i="3"/>
  <c r="S688" i="3" l="1"/>
  <c r="U567" i="3"/>
  <c r="O581" i="3"/>
  <c r="J582" i="3"/>
  <c r="T461" i="3"/>
  <c r="V461" i="3" s="1"/>
  <c r="L581" i="3"/>
  <c r="O582" i="3" l="1"/>
  <c r="J583" i="3"/>
  <c r="L582" i="3"/>
  <c r="T462" i="3"/>
  <c r="V462" i="3" s="1"/>
  <c r="S689" i="3"/>
  <c r="U568" i="3"/>
  <c r="S690" i="3" l="1"/>
  <c r="U569" i="3"/>
  <c r="J584" i="3"/>
  <c r="O583" i="3"/>
  <c r="T463" i="3"/>
  <c r="V463" i="3" s="1"/>
  <c r="L583" i="3"/>
  <c r="J585" i="3" l="1"/>
  <c r="O584" i="3"/>
  <c r="T464" i="3"/>
  <c r="V464" i="3" s="1"/>
  <c r="L584" i="3"/>
  <c r="U570" i="3"/>
  <c r="S691" i="3"/>
  <c r="S692" i="3" l="1"/>
  <c r="U571" i="3"/>
  <c r="J586" i="3"/>
  <c r="O585" i="3"/>
  <c r="T465" i="3"/>
  <c r="V465" i="3" s="1"/>
  <c r="L585" i="3"/>
  <c r="L586" i="3" l="1"/>
  <c r="O586" i="3"/>
  <c r="J587" i="3"/>
  <c r="T466" i="3"/>
  <c r="V466" i="3" s="1"/>
  <c r="S693" i="3"/>
  <c r="U572" i="3"/>
  <c r="S694" i="3" l="1"/>
  <c r="U573" i="3"/>
  <c r="O587" i="3"/>
  <c r="L587" i="3"/>
  <c r="J588" i="3"/>
  <c r="T467" i="3"/>
  <c r="V467" i="3" s="1"/>
  <c r="O588" i="3" l="1"/>
  <c r="J589" i="3"/>
  <c r="T468" i="3"/>
  <c r="V468" i="3" s="1"/>
  <c r="L588" i="3"/>
  <c r="U574" i="3"/>
  <c r="S695" i="3"/>
  <c r="S696" i="3" l="1"/>
  <c r="U575" i="3"/>
  <c r="O589" i="3"/>
  <c r="J590" i="3"/>
  <c r="L589" i="3"/>
  <c r="T469" i="3"/>
  <c r="V469" i="3" s="1"/>
  <c r="J591" i="3" l="1"/>
  <c r="O590" i="3"/>
  <c r="L590" i="3"/>
  <c r="T470" i="3"/>
  <c r="V470" i="3" s="1"/>
  <c r="U576" i="3"/>
  <c r="S697" i="3"/>
  <c r="S698" i="3" l="1"/>
  <c r="U577" i="3"/>
  <c r="J592" i="3"/>
  <c r="O591" i="3"/>
  <c r="T471" i="3"/>
  <c r="V471" i="3" s="1"/>
  <c r="L591" i="3"/>
  <c r="J593" i="3" l="1"/>
  <c r="O592" i="3"/>
  <c r="T472" i="3"/>
  <c r="V472" i="3" s="1"/>
  <c r="L592" i="3"/>
  <c r="S699" i="3"/>
  <c r="U578" i="3"/>
  <c r="S700" i="3" l="1"/>
  <c r="U579" i="3"/>
  <c r="J594" i="3"/>
  <c r="O593" i="3"/>
  <c r="T473" i="3"/>
  <c r="V473" i="3" s="1"/>
  <c r="L593" i="3"/>
  <c r="L594" i="3" l="1"/>
  <c r="O594" i="3"/>
  <c r="J595" i="3"/>
  <c r="T474" i="3"/>
  <c r="V474" i="3" s="1"/>
  <c r="S701" i="3"/>
  <c r="U580" i="3"/>
  <c r="S702" i="3" l="1"/>
  <c r="U581" i="3"/>
  <c r="O595" i="3"/>
  <c r="L595" i="3"/>
  <c r="J596" i="3"/>
  <c r="T475" i="3"/>
  <c r="V475" i="3" s="1"/>
  <c r="O596" i="3" l="1"/>
  <c r="J597" i="3"/>
  <c r="T476" i="3"/>
  <c r="V476" i="3" s="1"/>
  <c r="L596" i="3"/>
  <c r="U582" i="3"/>
  <c r="S703" i="3"/>
  <c r="S704" i="3" l="1"/>
  <c r="U583" i="3"/>
  <c r="J598" i="3"/>
  <c r="O597" i="3"/>
  <c r="L597" i="3"/>
  <c r="T477" i="3"/>
  <c r="V477" i="3" s="1"/>
  <c r="J599" i="3" l="1"/>
  <c r="T478" i="3"/>
  <c r="V478" i="3" s="1"/>
  <c r="O598" i="3"/>
  <c r="L598" i="3"/>
  <c r="U584" i="3"/>
  <c r="S705" i="3"/>
  <c r="S706" i="3" l="1"/>
  <c r="U585" i="3"/>
  <c r="J600" i="3"/>
  <c r="O599" i="3"/>
  <c r="T479" i="3"/>
  <c r="V479" i="3" s="1"/>
  <c r="L599" i="3"/>
  <c r="J601" i="3" l="1"/>
  <c r="O600" i="3"/>
  <c r="T480" i="3"/>
  <c r="V480" i="3" s="1"/>
  <c r="L600" i="3"/>
  <c r="S707" i="3"/>
  <c r="U586" i="3"/>
  <c r="S708" i="3" l="1"/>
  <c r="U587" i="3"/>
  <c r="L601" i="3"/>
  <c r="O601" i="3"/>
  <c r="J602" i="3"/>
  <c r="T481" i="3"/>
  <c r="V481" i="3" s="1"/>
  <c r="O602" i="3" l="1"/>
  <c r="L602" i="3"/>
  <c r="J603" i="3"/>
  <c r="T482" i="3"/>
  <c r="V482" i="3" s="1"/>
  <c r="S709" i="3"/>
  <c r="U588" i="3"/>
  <c r="S710" i="3" l="1"/>
  <c r="U589" i="3"/>
  <c r="O603" i="3"/>
  <c r="J604" i="3"/>
  <c r="T483" i="3"/>
  <c r="V483" i="3" s="1"/>
  <c r="L603" i="3"/>
  <c r="O604" i="3" l="1"/>
  <c r="J605" i="3"/>
  <c r="L604" i="3"/>
  <c r="T484" i="3"/>
  <c r="V484" i="3" s="1"/>
  <c r="S711" i="3"/>
  <c r="U590" i="3"/>
  <c r="S712" i="3" l="1"/>
  <c r="U591" i="3"/>
  <c r="J606" i="3"/>
  <c r="O605" i="3"/>
  <c r="L605" i="3"/>
  <c r="T485" i="3"/>
  <c r="V485" i="3" s="1"/>
  <c r="J607" i="3" l="1"/>
  <c r="T486" i="3"/>
  <c r="V486" i="3" s="1"/>
  <c r="O606" i="3"/>
  <c r="L606" i="3"/>
  <c r="U592" i="3"/>
  <c r="S713" i="3"/>
  <c r="S714" i="3" l="1"/>
  <c r="U593" i="3"/>
  <c r="J608" i="3"/>
  <c r="O607" i="3"/>
  <c r="T487" i="3"/>
  <c r="V487" i="3" s="1"/>
  <c r="L607" i="3"/>
  <c r="O608" i="3" l="1"/>
  <c r="T488" i="3"/>
  <c r="V488" i="3" s="1"/>
  <c r="J609" i="3"/>
  <c r="L608" i="3"/>
  <c r="S715" i="3"/>
  <c r="U594" i="3"/>
  <c r="O609" i="3" l="1"/>
  <c r="L609" i="3"/>
  <c r="J610" i="3"/>
  <c r="T489" i="3"/>
  <c r="V489" i="3" s="1"/>
  <c r="S716" i="3"/>
  <c r="U595" i="3"/>
  <c r="O610" i="3" l="1"/>
  <c r="J611" i="3"/>
  <c r="T490" i="3"/>
  <c r="V490" i="3" s="1"/>
  <c r="L610" i="3"/>
  <c r="S717" i="3"/>
  <c r="U596" i="3"/>
  <c r="O611" i="3" l="1"/>
  <c r="J612" i="3"/>
  <c r="T491" i="3"/>
  <c r="V491" i="3" s="1"/>
  <c r="L611" i="3"/>
  <c r="S718" i="3"/>
  <c r="U597" i="3"/>
  <c r="J613" i="3" l="1"/>
  <c r="O612" i="3"/>
  <c r="L612" i="3"/>
  <c r="T492" i="3"/>
  <c r="V492" i="3" s="1"/>
  <c r="S719" i="3"/>
  <c r="U598" i="3"/>
  <c r="U599" i="3" l="1"/>
  <c r="S720" i="3"/>
  <c r="J614" i="3"/>
  <c r="T493" i="3"/>
  <c r="V493" i="3" s="1"/>
  <c r="O613" i="3"/>
  <c r="L613" i="3"/>
  <c r="J615" i="3" l="1"/>
  <c r="O614" i="3"/>
  <c r="T494" i="3"/>
  <c r="V494" i="3" s="1"/>
  <c r="L614" i="3"/>
  <c r="S721" i="3"/>
  <c r="U600" i="3"/>
  <c r="S722" i="3" l="1"/>
  <c r="U601" i="3"/>
  <c r="J616" i="3"/>
  <c r="O615" i="3"/>
  <c r="T495" i="3"/>
  <c r="V495" i="3" s="1"/>
  <c r="L615" i="3"/>
  <c r="L616" i="3" l="1"/>
  <c r="O616" i="3"/>
  <c r="T496" i="3"/>
  <c r="V496" i="3" s="1"/>
  <c r="J617" i="3"/>
  <c r="S723" i="3"/>
  <c r="U602" i="3"/>
  <c r="S724" i="3" l="1"/>
  <c r="U603" i="3"/>
  <c r="O617" i="3"/>
  <c r="L617" i="3"/>
  <c r="J618" i="3"/>
  <c r="T497" i="3"/>
  <c r="V497" i="3" s="1"/>
  <c r="O618" i="3" l="1"/>
  <c r="J619" i="3"/>
  <c r="T498" i="3"/>
  <c r="V498" i="3" s="1"/>
  <c r="L618" i="3"/>
  <c r="U604" i="3"/>
  <c r="S725" i="3"/>
  <c r="O619" i="3" l="1"/>
  <c r="J620" i="3"/>
  <c r="L619" i="3"/>
  <c r="T499" i="3"/>
  <c r="V499" i="3" s="1"/>
  <c r="S726" i="3"/>
  <c r="U605" i="3"/>
  <c r="S727" i="3" l="1"/>
  <c r="U606" i="3"/>
  <c r="J621" i="3"/>
  <c r="O620" i="3"/>
  <c r="L620" i="3"/>
  <c r="T500" i="3"/>
  <c r="V500" i="3" s="1"/>
  <c r="J622" i="3" l="1"/>
  <c r="O621" i="3"/>
  <c r="T501" i="3"/>
  <c r="V501" i="3" s="1"/>
  <c r="L621" i="3"/>
  <c r="U607" i="3"/>
  <c r="S728" i="3"/>
  <c r="S729" i="3" l="1"/>
  <c r="U608" i="3"/>
  <c r="J623" i="3"/>
  <c r="O622" i="3"/>
  <c r="T502" i="3"/>
  <c r="V502" i="3" s="1"/>
  <c r="L622" i="3"/>
  <c r="L623" i="3" l="1"/>
  <c r="O623" i="3"/>
  <c r="T503" i="3"/>
  <c r="V503" i="3" s="1"/>
  <c r="J624" i="3"/>
  <c r="S730" i="3"/>
  <c r="U609" i="3"/>
  <c r="S731" i="3" l="1"/>
  <c r="U610" i="3"/>
  <c r="O624" i="3"/>
  <c r="L624" i="3"/>
  <c r="J625" i="3"/>
  <c r="T504" i="3"/>
  <c r="V504" i="3" s="1"/>
  <c r="O625" i="3" l="1"/>
  <c r="T505" i="3"/>
  <c r="V505" i="3" s="1"/>
  <c r="J626" i="3"/>
  <c r="L625" i="3"/>
  <c r="S732" i="3"/>
  <c r="U611" i="3"/>
  <c r="O626" i="3" l="1"/>
  <c r="J627" i="3"/>
  <c r="L626" i="3"/>
  <c r="T506" i="3"/>
  <c r="V506" i="3" s="1"/>
  <c r="S733" i="3"/>
  <c r="U612" i="3"/>
  <c r="J628" i="3" l="1"/>
  <c r="O627" i="3"/>
  <c r="L627" i="3"/>
  <c r="T507" i="3"/>
  <c r="V507" i="3" s="1"/>
  <c r="S734" i="3"/>
  <c r="U613" i="3"/>
  <c r="U614" i="3" l="1"/>
  <c r="S735" i="3"/>
  <c r="J629" i="3"/>
  <c r="T508" i="3"/>
  <c r="V508" i="3" s="1"/>
  <c r="O628" i="3"/>
  <c r="L628" i="3"/>
  <c r="J630" i="3" l="1"/>
  <c r="O629" i="3"/>
  <c r="T509" i="3"/>
  <c r="V509" i="3" s="1"/>
  <c r="L629" i="3"/>
  <c r="S736" i="3"/>
  <c r="U615" i="3"/>
  <c r="S737" i="3" l="1"/>
  <c r="U616" i="3"/>
  <c r="J631" i="3"/>
  <c r="O630" i="3"/>
  <c r="T510" i="3"/>
  <c r="V510" i="3" s="1"/>
  <c r="L630" i="3"/>
  <c r="L631" i="3" l="1"/>
  <c r="O631" i="3"/>
  <c r="T511" i="3"/>
  <c r="V511" i="3" s="1"/>
  <c r="J632" i="3"/>
  <c r="S738" i="3"/>
  <c r="U617" i="3"/>
  <c r="O632" i="3" l="1"/>
  <c r="L632" i="3"/>
  <c r="J633" i="3"/>
  <c r="T512" i="3"/>
  <c r="V512" i="3" s="1"/>
  <c r="S739" i="3"/>
  <c r="U618" i="3"/>
  <c r="S740" i="3" l="1"/>
  <c r="U619" i="3"/>
  <c r="O633" i="3"/>
  <c r="J634" i="3"/>
  <c r="T513" i="3"/>
  <c r="V513" i="3" s="1"/>
  <c r="L633" i="3"/>
  <c r="J635" i="3" l="1"/>
  <c r="O634" i="3"/>
  <c r="L634" i="3"/>
  <c r="T514" i="3"/>
  <c r="V514" i="3" s="1"/>
  <c r="S741" i="3"/>
  <c r="U620" i="3"/>
  <c r="U621" i="3" l="1"/>
  <c r="S742" i="3"/>
  <c r="J636" i="3"/>
  <c r="T515" i="3"/>
  <c r="V515" i="3" s="1"/>
  <c r="O635" i="3"/>
  <c r="L635" i="3"/>
  <c r="J637" i="3" l="1"/>
  <c r="O636" i="3"/>
  <c r="T516" i="3"/>
  <c r="V516" i="3" s="1"/>
  <c r="L636" i="3"/>
  <c r="S743" i="3"/>
  <c r="U622" i="3"/>
  <c r="S744" i="3" l="1"/>
  <c r="U623" i="3"/>
  <c r="J638" i="3"/>
  <c r="O637" i="3"/>
  <c r="T517" i="3"/>
  <c r="V517" i="3" s="1"/>
  <c r="L637" i="3"/>
  <c r="L638" i="3" l="1"/>
  <c r="O638" i="3"/>
  <c r="J639" i="3"/>
  <c r="T518" i="3"/>
  <c r="V518" i="3" s="1"/>
  <c r="S745" i="3"/>
  <c r="U624" i="3"/>
  <c r="S746" i="3" l="1"/>
  <c r="U625" i="3"/>
  <c r="O639" i="3"/>
  <c r="L639" i="3"/>
  <c r="J640" i="3"/>
  <c r="T519" i="3"/>
  <c r="V519" i="3" s="1"/>
  <c r="O640" i="3" l="1"/>
  <c r="T520" i="3"/>
  <c r="V520" i="3" s="1"/>
  <c r="J641" i="3"/>
  <c r="L640" i="3"/>
  <c r="S747" i="3"/>
  <c r="U626" i="3"/>
  <c r="O641" i="3" l="1"/>
  <c r="J642" i="3"/>
  <c r="T521" i="3"/>
  <c r="V521" i="3" s="1"/>
  <c r="L641" i="3"/>
  <c r="S748" i="3"/>
  <c r="U627" i="3"/>
  <c r="J643" i="3" l="1"/>
  <c r="O642" i="3"/>
  <c r="L642" i="3"/>
  <c r="T522" i="3"/>
  <c r="V522" i="3" s="1"/>
  <c r="S749" i="3"/>
  <c r="U628" i="3"/>
  <c r="U629" i="3" l="1"/>
  <c r="S750" i="3"/>
  <c r="J644" i="3"/>
  <c r="T523" i="3"/>
  <c r="V523" i="3" s="1"/>
  <c r="O643" i="3"/>
  <c r="L643" i="3"/>
  <c r="J645" i="3" l="1"/>
  <c r="O644" i="3"/>
  <c r="T524" i="3"/>
  <c r="V524" i="3" s="1"/>
  <c r="L644" i="3"/>
  <c r="S751" i="3"/>
  <c r="U630" i="3"/>
  <c r="S752" i="3" l="1"/>
  <c r="U631" i="3"/>
  <c r="L645" i="3"/>
  <c r="O645" i="3"/>
  <c r="J646" i="3"/>
  <c r="T525" i="3"/>
  <c r="V525" i="3" s="1"/>
  <c r="O646" i="3" l="1"/>
  <c r="L646" i="3"/>
  <c r="J647" i="3"/>
  <c r="T526" i="3"/>
  <c r="V526" i="3" s="1"/>
  <c r="S753" i="3"/>
  <c r="U632" i="3"/>
  <c r="S754" i="3" l="1"/>
  <c r="U633" i="3"/>
  <c r="O647" i="3"/>
  <c r="T527" i="3"/>
  <c r="V527" i="3" s="1"/>
  <c r="J648" i="3"/>
  <c r="L647" i="3"/>
  <c r="O648" i="3" l="1"/>
  <c r="J649" i="3"/>
  <c r="L648" i="3"/>
  <c r="T528" i="3"/>
  <c r="V528" i="3" s="1"/>
  <c r="S755" i="3"/>
  <c r="U634" i="3"/>
  <c r="S756" i="3" l="1"/>
  <c r="U635" i="3"/>
  <c r="J650" i="3"/>
  <c r="O649" i="3"/>
  <c r="L649" i="3"/>
  <c r="T529" i="3"/>
  <c r="V529" i="3" s="1"/>
  <c r="J651" i="3" l="1"/>
  <c r="T530" i="3"/>
  <c r="V530" i="3" s="1"/>
  <c r="O650" i="3"/>
  <c r="L650" i="3"/>
  <c r="S757" i="3"/>
  <c r="U636" i="3"/>
  <c r="S758" i="3" l="1"/>
  <c r="U637" i="3"/>
  <c r="J652" i="3"/>
  <c r="O651" i="3"/>
  <c r="T531" i="3"/>
  <c r="V531" i="3" s="1"/>
  <c r="L651" i="3"/>
  <c r="J653" i="3" l="1"/>
  <c r="O652" i="3"/>
  <c r="T532" i="3"/>
  <c r="V532" i="3" s="1"/>
  <c r="L652" i="3"/>
  <c r="S759" i="3"/>
  <c r="U638" i="3"/>
  <c r="S760" i="3" l="1"/>
  <c r="U639" i="3"/>
  <c r="L653" i="3"/>
  <c r="O653" i="3"/>
  <c r="J654" i="3"/>
  <c r="T533" i="3"/>
  <c r="V533" i="3" s="1"/>
  <c r="O654" i="3" l="1"/>
  <c r="L654" i="3"/>
  <c r="T534" i="3"/>
  <c r="V534" i="3" s="1"/>
  <c r="J655" i="3"/>
  <c r="S761" i="3"/>
  <c r="U640" i="3"/>
  <c r="S762" i="3" l="1"/>
  <c r="U641" i="3"/>
  <c r="O655" i="3"/>
  <c r="T535" i="3"/>
  <c r="V535" i="3" s="1"/>
  <c r="J656" i="3"/>
  <c r="L655" i="3"/>
  <c r="J657" i="3" l="1"/>
  <c r="O656" i="3"/>
  <c r="L656" i="3"/>
  <c r="T536" i="3"/>
  <c r="V536" i="3" s="1"/>
  <c r="S763" i="3"/>
  <c r="U642" i="3"/>
  <c r="S764" i="3" l="1"/>
  <c r="U643" i="3"/>
  <c r="J658" i="3"/>
  <c r="L657" i="3"/>
  <c r="T537" i="3"/>
  <c r="V537" i="3" s="1"/>
  <c r="O657" i="3"/>
  <c r="J659" i="3" l="1"/>
  <c r="O658" i="3"/>
  <c r="T538" i="3"/>
  <c r="V538" i="3" s="1"/>
  <c r="L658" i="3"/>
  <c r="U644" i="3"/>
  <c r="S765" i="3"/>
  <c r="S766" i="3" l="1"/>
  <c r="U645" i="3"/>
  <c r="J660" i="3"/>
  <c r="T539" i="3"/>
  <c r="V539" i="3" s="1"/>
  <c r="O659" i="3"/>
  <c r="L659" i="3"/>
  <c r="O660" i="3" l="1"/>
  <c r="J661" i="3"/>
  <c r="T540" i="3"/>
  <c r="V540" i="3" s="1"/>
  <c r="L660" i="3"/>
  <c r="S767" i="3"/>
  <c r="U646" i="3"/>
  <c r="S768" i="3" l="1"/>
  <c r="U647" i="3"/>
  <c r="T541" i="3"/>
  <c r="V541" i="3" s="1"/>
  <c r="O661" i="3"/>
  <c r="J662" i="3"/>
  <c r="L661" i="3"/>
  <c r="O662" i="3" l="1"/>
  <c r="L662" i="3"/>
  <c r="T542" i="3"/>
  <c r="V542" i="3" s="1"/>
  <c r="J663" i="3"/>
  <c r="S769" i="3"/>
  <c r="U648" i="3"/>
  <c r="J664" i="3" l="1"/>
  <c r="O663" i="3"/>
  <c r="T543" i="3"/>
  <c r="V543" i="3" s="1"/>
  <c r="L663" i="3"/>
  <c r="U649" i="3"/>
  <c r="S770" i="3"/>
  <c r="S771" i="3" l="1"/>
  <c r="U650" i="3"/>
  <c r="J665" i="3"/>
  <c r="O664" i="3"/>
  <c r="T544" i="3"/>
  <c r="V544" i="3" s="1"/>
  <c r="L664" i="3"/>
  <c r="L665" i="3" l="1"/>
  <c r="J666" i="3"/>
  <c r="T545" i="3"/>
  <c r="V545" i="3" s="1"/>
  <c r="O665" i="3"/>
  <c r="S772" i="3"/>
  <c r="U651" i="3"/>
  <c r="S773" i="3" l="1"/>
  <c r="U652" i="3"/>
  <c r="J667" i="3"/>
  <c r="O666" i="3"/>
  <c r="T546" i="3"/>
  <c r="V546" i="3" s="1"/>
  <c r="L666" i="3"/>
  <c r="T547" i="3" l="1"/>
  <c r="V547" i="3" s="1"/>
  <c r="J668" i="3"/>
  <c r="O667" i="3"/>
  <c r="L667" i="3"/>
  <c r="S774" i="3"/>
  <c r="U653" i="3"/>
  <c r="S775" i="3" l="1"/>
  <c r="U654" i="3"/>
  <c r="O668" i="3"/>
  <c r="L668" i="3"/>
  <c r="J669" i="3"/>
  <c r="T548" i="3"/>
  <c r="V548" i="3" s="1"/>
  <c r="J670" i="3" l="1"/>
  <c r="O669" i="3"/>
  <c r="T549" i="3"/>
  <c r="V549" i="3" s="1"/>
  <c r="L669" i="3"/>
  <c r="S776" i="3"/>
  <c r="U655" i="3"/>
  <c r="S777" i="3" l="1"/>
  <c r="U656" i="3"/>
  <c r="J671" i="3"/>
  <c r="O670" i="3"/>
  <c r="T550" i="3"/>
  <c r="V550" i="3" s="1"/>
  <c r="L670" i="3"/>
  <c r="L671" i="3" l="1"/>
  <c r="J672" i="3"/>
  <c r="T551" i="3"/>
  <c r="V551" i="3" s="1"/>
  <c r="O671" i="3"/>
  <c r="S778" i="3"/>
  <c r="U657" i="3"/>
  <c r="S779" i="3" l="1"/>
  <c r="U658" i="3"/>
  <c r="J673" i="3"/>
  <c r="O672" i="3"/>
  <c r="L672" i="3"/>
  <c r="T552" i="3"/>
  <c r="V552" i="3" s="1"/>
  <c r="O673" i="3" l="1"/>
  <c r="T553" i="3"/>
  <c r="V553" i="3" s="1"/>
  <c r="J674" i="3"/>
  <c r="L673" i="3"/>
  <c r="S780" i="3"/>
  <c r="U659" i="3"/>
  <c r="T554" i="3" l="1"/>
  <c r="V554" i="3" s="1"/>
  <c r="J675" i="3"/>
  <c r="O674" i="3"/>
  <c r="L674" i="3"/>
  <c r="S781" i="3"/>
  <c r="U660" i="3"/>
  <c r="S782" i="3" l="1"/>
  <c r="U661" i="3"/>
  <c r="O675" i="3"/>
  <c r="T555" i="3"/>
  <c r="V555" i="3" s="1"/>
  <c r="J676" i="3"/>
  <c r="L675" i="3"/>
  <c r="O676" i="3" l="1"/>
  <c r="J677" i="3"/>
  <c r="T556" i="3"/>
  <c r="V556" i="3" s="1"/>
  <c r="L676" i="3"/>
  <c r="S783" i="3"/>
  <c r="U662" i="3"/>
  <c r="S784" i="3" l="1"/>
  <c r="U663" i="3"/>
  <c r="J678" i="3"/>
  <c r="T557" i="3"/>
  <c r="V557" i="3" s="1"/>
  <c r="O677" i="3"/>
  <c r="L677" i="3"/>
  <c r="J679" i="3" l="1"/>
  <c r="L678" i="3"/>
  <c r="O678" i="3"/>
  <c r="T558" i="3"/>
  <c r="V558" i="3" s="1"/>
  <c r="S785" i="3"/>
  <c r="U664" i="3"/>
  <c r="S786" i="3" l="1"/>
  <c r="U665" i="3"/>
  <c r="J680" i="3"/>
  <c r="O679" i="3"/>
  <c r="L679" i="3"/>
  <c r="T559" i="3"/>
  <c r="V559" i="3" s="1"/>
  <c r="L680" i="3" l="1"/>
  <c r="T560" i="3"/>
  <c r="V560" i="3" s="1"/>
  <c r="J681" i="3"/>
  <c r="O680" i="3"/>
  <c r="S787" i="3"/>
  <c r="U666" i="3"/>
  <c r="S788" i="3" l="1"/>
  <c r="U667" i="3"/>
  <c r="T561" i="3"/>
  <c r="V561" i="3" s="1"/>
  <c r="O681" i="3"/>
  <c r="J682" i="3"/>
  <c r="L681" i="3"/>
  <c r="O682" i="3" l="1"/>
  <c r="J683" i="3"/>
  <c r="T562" i="3"/>
  <c r="V562" i="3" s="1"/>
  <c r="L682" i="3"/>
  <c r="S789" i="3"/>
  <c r="U668" i="3"/>
  <c r="O683" i="3" l="1"/>
  <c r="T563" i="3"/>
  <c r="V563" i="3" s="1"/>
  <c r="J684" i="3"/>
  <c r="L683" i="3"/>
  <c r="S790" i="3"/>
  <c r="U669" i="3"/>
  <c r="J685" i="3" l="1"/>
  <c r="O684" i="3"/>
  <c r="L684" i="3"/>
  <c r="T564" i="3"/>
  <c r="V564" i="3" s="1"/>
  <c r="S791" i="3"/>
  <c r="U670" i="3"/>
  <c r="S792" i="3" l="1"/>
  <c r="U671" i="3"/>
  <c r="J686" i="3"/>
  <c r="O685" i="3"/>
  <c r="T565" i="3"/>
  <c r="V565" i="3" s="1"/>
  <c r="L685" i="3"/>
  <c r="J687" i="3" l="1"/>
  <c r="O686" i="3"/>
  <c r="T566" i="3"/>
  <c r="V566" i="3" s="1"/>
  <c r="L686" i="3"/>
  <c r="U672" i="3"/>
  <c r="S793" i="3"/>
  <c r="U673" i="3" l="1"/>
  <c r="S794" i="3"/>
  <c r="L687" i="3"/>
  <c r="J688" i="3"/>
  <c r="O687" i="3"/>
  <c r="T567" i="3"/>
  <c r="V567" i="3" s="1"/>
  <c r="J689" i="3" l="1"/>
  <c r="O688" i="3"/>
  <c r="T568" i="3"/>
  <c r="V568" i="3" s="1"/>
  <c r="L688" i="3"/>
  <c r="S795" i="3"/>
  <c r="U674" i="3"/>
  <c r="S796" i="3" l="1"/>
  <c r="U675" i="3"/>
  <c r="O689" i="3"/>
  <c r="T569" i="3"/>
  <c r="V569" i="3" s="1"/>
  <c r="J690" i="3"/>
  <c r="L689" i="3"/>
  <c r="O690" i="3" l="1"/>
  <c r="J691" i="3"/>
  <c r="T570" i="3"/>
  <c r="V570" i="3" s="1"/>
  <c r="L690" i="3"/>
  <c r="S797" i="3"/>
  <c r="U676" i="3"/>
  <c r="S798" i="3" l="1"/>
  <c r="U677" i="3"/>
  <c r="O691" i="3"/>
  <c r="T571" i="3"/>
  <c r="V571" i="3" s="1"/>
  <c r="J692" i="3"/>
  <c r="L691" i="3"/>
  <c r="J693" i="3" l="1"/>
  <c r="O692" i="3"/>
  <c r="L692" i="3"/>
  <c r="T572" i="3"/>
  <c r="V572" i="3" s="1"/>
  <c r="S799" i="3"/>
  <c r="U678" i="3"/>
  <c r="S800" i="3" l="1"/>
  <c r="U679" i="3"/>
  <c r="J694" i="3"/>
  <c r="L693" i="3"/>
  <c r="T573" i="3"/>
  <c r="V573" i="3" s="1"/>
  <c r="O693" i="3"/>
  <c r="L694" i="3" l="1"/>
  <c r="T574" i="3"/>
  <c r="V574" i="3" s="1"/>
  <c r="O694" i="3"/>
  <c r="J695" i="3"/>
  <c r="S801" i="3"/>
  <c r="U680" i="3"/>
  <c r="S802" i="3" l="1"/>
  <c r="U681" i="3"/>
  <c r="J696" i="3"/>
  <c r="O695" i="3"/>
  <c r="T575" i="3"/>
  <c r="V575" i="3" s="1"/>
  <c r="L695" i="3"/>
  <c r="O696" i="3" l="1"/>
  <c r="J697" i="3"/>
  <c r="T576" i="3"/>
  <c r="V576" i="3" s="1"/>
  <c r="L696" i="3"/>
  <c r="S803" i="3"/>
  <c r="U682" i="3"/>
  <c r="S804" i="3" l="1"/>
  <c r="U683" i="3"/>
  <c r="O697" i="3"/>
  <c r="T577" i="3"/>
  <c r="V577" i="3" s="1"/>
  <c r="J698" i="3"/>
  <c r="L697" i="3"/>
  <c r="O698" i="3" l="1"/>
  <c r="J699" i="3"/>
  <c r="T578" i="3"/>
  <c r="V578" i="3" s="1"/>
  <c r="L698" i="3"/>
  <c r="S805" i="3"/>
  <c r="U684" i="3"/>
  <c r="S806" i="3" l="1"/>
  <c r="U685" i="3"/>
  <c r="J700" i="3"/>
  <c r="T579" i="3"/>
  <c r="V579" i="3" s="1"/>
  <c r="O699" i="3"/>
  <c r="L699" i="3"/>
  <c r="J701" i="3" l="1"/>
  <c r="O700" i="3"/>
  <c r="T580" i="3"/>
  <c r="V580" i="3" s="1"/>
  <c r="L700" i="3"/>
  <c r="S807" i="3"/>
  <c r="U686" i="3"/>
  <c r="S808" i="3" l="1"/>
  <c r="U687" i="3"/>
  <c r="J702" i="3"/>
  <c r="L701" i="3"/>
  <c r="T581" i="3"/>
  <c r="V581" i="3" s="1"/>
  <c r="O701" i="3"/>
  <c r="L702" i="3" l="1"/>
  <c r="T582" i="3"/>
  <c r="V582" i="3" s="1"/>
  <c r="J703" i="3"/>
  <c r="O702" i="3"/>
  <c r="S809" i="3"/>
  <c r="U688" i="3"/>
  <c r="S810" i="3" l="1"/>
  <c r="U689" i="3"/>
  <c r="J704" i="3"/>
  <c r="O703" i="3"/>
  <c r="T583" i="3"/>
  <c r="V583" i="3" s="1"/>
  <c r="L703" i="3"/>
  <c r="O704" i="3" l="1"/>
  <c r="T584" i="3"/>
  <c r="V584" i="3" s="1"/>
  <c r="J705" i="3"/>
  <c r="L704" i="3"/>
  <c r="S811" i="3"/>
  <c r="U690" i="3"/>
  <c r="O705" i="3" l="1"/>
  <c r="T585" i="3"/>
  <c r="V585" i="3" s="1"/>
  <c r="J706" i="3"/>
  <c r="L705" i="3"/>
  <c r="S812" i="3"/>
  <c r="U691" i="3"/>
  <c r="S813" i="3" l="1"/>
  <c r="U692" i="3"/>
  <c r="J707" i="3"/>
  <c r="O706" i="3"/>
  <c r="L706" i="3"/>
  <c r="T586" i="3"/>
  <c r="V586" i="3" s="1"/>
  <c r="J708" i="3" l="1"/>
  <c r="O707" i="3"/>
  <c r="T587" i="3"/>
  <c r="V587" i="3" s="1"/>
  <c r="L707" i="3"/>
  <c r="S814" i="3"/>
  <c r="U693" i="3"/>
  <c r="U694" i="3" l="1"/>
  <c r="S815" i="3"/>
  <c r="J709" i="3"/>
  <c r="O708" i="3"/>
  <c r="T588" i="3"/>
  <c r="V588" i="3" s="1"/>
  <c r="L708" i="3"/>
  <c r="S816" i="3" l="1"/>
  <c r="U695" i="3"/>
  <c r="L709" i="3"/>
  <c r="J710" i="3"/>
  <c r="O709" i="3"/>
  <c r="T589" i="3"/>
  <c r="V589" i="3" s="1"/>
  <c r="J711" i="3" l="1"/>
  <c r="O710" i="3"/>
  <c r="T590" i="3"/>
  <c r="V590" i="3" s="1"/>
  <c r="L710" i="3"/>
  <c r="S817" i="3"/>
  <c r="U696" i="3"/>
  <c r="S818" i="3" l="1"/>
  <c r="U697" i="3"/>
  <c r="O711" i="3"/>
  <c r="T591" i="3"/>
  <c r="V591" i="3" s="1"/>
  <c r="J712" i="3"/>
  <c r="L711" i="3"/>
  <c r="O712" i="3" l="1"/>
  <c r="J713" i="3"/>
  <c r="T592" i="3"/>
  <c r="V592" i="3" s="1"/>
  <c r="L712" i="3"/>
  <c r="S819" i="3"/>
  <c r="U698" i="3"/>
  <c r="S820" i="3" l="1"/>
  <c r="U699" i="3"/>
  <c r="O713" i="3"/>
  <c r="T593" i="3"/>
  <c r="V593" i="3" s="1"/>
  <c r="J714" i="3"/>
  <c r="L713" i="3"/>
  <c r="J715" i="3" l="1"/>
  <c r="O714" i="3"/>
  <c r="L714" i="3"/>
  <c r="T594" i="3"/>
  <c r="V594" i="3" s="1"/>
  <c r="S821" i="3"/>
  <c r="U700" i="3"/>
  <c r="S822" i="3" l="1"/>
  <c r="U701" i="3"/>
  <c r="J716" i="3"/>
  <c r="O715" i="3"/>
  <c r="T595" i="3"/>
  <c r="V595" i="3" s="1"/>
  <c r="L715" i="3"/>
  <c r="O716" i="3" l="1"/>
  <c r="J717" i="3"/>
  <c r="T596" i="3"/>
  <c r="V596" i="3" s="1"/>
  <c r="L716" i="3"/>
  <c r="S823" i="3"/>
  <c r="U702" i="3"/>
  <c r="S824" i="3" l="1"/>
  <c r="U703" i="3"/>
  <c r="J718" i="3"/>
  <c r="O717" i="3"/>
  <c r="T597" i="3"/>
  <c r="V597" i="3" s="1"/>
  <c r="L717" i="3"/>
  <c r="O718" i="3" l="1"/>
  <c r="T598" i="3"/>
  <c r="V598" i="3" s="1"/>
  <c r="J719" i="3"/>
  <c r="L718" i="3"/>
  <c r="S825" i="3"/>
  <c r="U704" i="3"/>
  <c r="O719" i="3" l="1"/>
  <c r="T599" i="3"/>
  <c r="V599" i="3" s="1"/>
  <c r="L719" i="3"/>
  <c r="J720" i="3"/>
  <c r="S826" i="3"/>
  <c r="U705" i="3"/>
  <c r="S827" i="3" l="1"/>
  <c r="U706" i="3"/>
  <c r="O720" i="3"/>
  <c r="L720" i="3"/>
  <c r="T600" i="3"/>
  <c r="V600" i="3" s="1"/>
  <c r="J721" i="3"/>
  <c r="J722" i="3" l="1"/>
  <c r="O721" i="3"/>
  <c r="T601" i="3"/>
  <c r="V601" i="3" s="1"/>
  <c r="L721" i="3"/>
  <c r="S828" i="3"/>
  <c r="U707" i="3"/>
  <c r="S829" i="3" l="1"/>
  <c r="U708" i="3"/>
  <c r="J723" i="3"/>
  <c r="O722" i="3"/>
  <c r="L722" i="3"/>
  <c r="T602" i="3"/>
  <c r="V602" i="3" s="1"/>
  <c r="J724" i="3" l="1"/>
  <c r="O723" i="3"/>
  <c r="T603" i="3"/>
  <c r="V603" i="3" s="1"/>
  <c r="L723" i="3"/>
  <c r="S830" i="3"/>
  <c r="U709" i="3"/>
  <c r="S831" i="3" l="1"/>
  <c r="U710" i="3"/>
  <c r="L724" i="3"/>
  <c r="J725" i="3"/>
  <c r="O724" i="3"/>
  <c r="T604" i="3"/>
  <c r="V604" i="3" s="1"/>
  <c r="J726" i="3" l="1"/>
  <c r="O725" i="3"/>
  <c r="T605" i="3"/>
  <c r="V605" i="3" s="1"/>
  <c r="L725" i="3"/>
  <c r="S832" i="3"/>
  <c r="U711" i="3"/>
  <c r="S833" i="3" l="1"/>
  <c r="U712" i="3"/>
  <c r="O726" i="3"/>
  <c r="T606" i="3"/>
  <c r="V606" i="3" s="1"/>
  <c r="J727" i="3"/>
  <c r="L726" i="3"/>
  <c r="O727" i="3" l="1"/>
  <c r="T607" i="3"/>
  <c r="V607" i="3" s="1"/>
  <c r="L727" i="3"/>
  <c r="J728" i="3"/>
  <c r="S834" i="3"/>
  <c r="U713" i="3"/>
  <c r="S835" i="3" l="1"/>
  <c r="U714" i="3"/>
  <c r="J729" i="3"/>
  <c r="O728" i="3"/>
  <c r="L728" i="3"/>
  <c r="T608" i="3"/>
  <c r="V608" i="3" s="1"/>
  <c r="J730" i="3" l="1"/>
  <c r="O729" i="3"/>
  <c r="T609" i="3"/>
  <c r="V609" i="3" s="1"/>
  <c r="L729" i="3"/>
  <c r="S836" i="3"/>
  <c r="U715" i="3"/>
  <c r="S837" i="3" l="1"/>
  <c r="U716" i="3"/>
  <c r="J731" i="3"/>
  <c r="O730" i="3"/>
  <c r="T610" i="3"/>
  <c r="V610" i="3" s="1"/>
  <c r="L730" i="3"/>
  <c r="L731" i="3" l="1"/>
  <c r="J732" i="3"/>
  <c r="O731" i="3"/>
  <c r="T611" i="3"/>
  <c r="V611" i="3" s="1"/>
  <c r="S838" i="3"/>
  <c r="U717" i="3"/>
  <c r="S839" i="3" l="1"/>
  <c r="U718" i="3"/>
  <c r="J733" i="3"/>
  <c r="O732" i="3"/>
  <c r="T612" i="3"/>
  <c r="V612" i="3" s="1"/>
  <c r="L732" i="3"/>
  <c r="O733" i="3" l="1"/>
  <c r="T613" i="3"/>
  <c r="V613" i="3" s="1"/>
  <c r="J734" i="3"/>
  <c r="L733" i="3"/>
  <c r="S840" i="3"/>
  <c r="U719" i="3"/>
  <c r="S841" i="3" l="1"/>
  <c r="U720" i="3"/>
  <c r="O734" i="3"/>
  <c r="J735" i="3"/>
  <c r="T614" i="3"/>
  <c r="V614" i="3" s="1"/>
  <c r="L734" i="3"/>
  <c r="O735" i="3" l="1"/>
  <c r="T615" i="3"/>
  <c r="V615" i="3" s="1"/>
  <c r="J736" i="3"/>
  <c r="L735" i="3"/>
  <c r="S842" i="3"/>
  <c r="U721" i="3"/>
  <c r="J737" i="3" l="1"/>
  <c r="O736" i="3"/>
  <c r="L736" i="3"/>
  <c r="T616" i="3"/>
  <c r="V616" i="3" s="1"/>
  <c r="S843" i="3"/>
  <c r="U722" i="3"/>
  <c r="S844" i="3" l="1"/>
  <c r="U723" i="3"/>
  <c r="J738" i="3"/>
  <c r="O737" i="3"/>
  <c r="T617" i="3"/>
  <c r="V617" i="3" s="1"/>
  <c r="L737" i="3"/>
  <c r="J739" i="3" l="1"/>
  <c r="O738" i="3"/>
  <c r="T618" i="3"/>
  <c r="V618" i="3" s="1"/>
  <c r="L738" i="3"/>
  <c r="S845" i="3"/>
  <c r="U724" i="3"/>
  <c r="S846" i="3" l="1"/>
  <c r="U725" i="3"/>
  <c r="O739" i="3"/>
  <c r="L739" i="3"/>
  <c r="J740" i="3"/>
  <c r="T619" i="3"/>
  <c r="V619" i="3" s="1"/>
  <c r="O740" i="3" l="1"/>
  <c r="J741" i="3"/>
  <c r="T620" i="3"/>
  <c r="V620" i="3" s="1"/>
  <c r="L740" i="3"/>
  <c r="S847" i="3"/>
  <c r="U726" i="3"/>
  <c r="S848" i="3" l="1"/>
  <c r="U727" i="3"/>
  <c r="J742" i="3"/>
  <c r="O741" i="3"/>
  <c r="T621" i="3"/>
  <c r="V621" i="3" s="1"/>
  <c r="L741" i="3"/>
  <c r="O742" i="3" l="1"/>
  <c r="J743" i="3"/>
  <c r="L742" i="3"/>
  <c r="T622" i="3"/>
  <c r="V622" i="3" s="1"/>
  <c r="S849" i="3"/>
  <c r="U728" i="3"/>
  <c r="J744" i="3" l="1"/>
  <c r="T623" i="3"/>
  <c r="V623" i="3" s="1"/>
  <c r="L743" i="3"/>
  <c r="O743" i="3"/>
  <c r="S850" i="3"/>
  <c r="U729" i="3"/>
  <c r="S851" i="3" l="1"/>
  <c r="U730" i="3"/>
  <c r="J745" i="3"/>
  <c r="O744" i="3"/>
  <c r="T624" i="3"/>
  <c r="V624" i="3" s="1"/>
  <c r="L744" i="3"/>
  <c r="J746" i="3" l="1"/>
  <c r="O745" i="3"/>
  <c r="T625" i="3"/>
  <c r="V625" i="3" s="1"/>
  <c r="L745" i="3"/>
  <c r="S852" i="3"/>
  <c r="U731" i="3"/>
  <c r="S853" i="3" l="1"/>
  <c r="U732" i="3"/>
  <c r="J747" i="3"/>
  <c r="O746" i="3"/>
  <c r="L746" i="3"/>
  <c r="T626" i="3"/>
  <c r="V626" i="3" s="1"/>
  <c r="J748" i="3" l="1"/>
  <c r="T627" i="3"/>
  <c r="V627" i="3" s="1"/>
  <c r="O747" i="3"/>
  <c r="L747" i="3"/>
  <c r="S854" i="3"/>
  <c r="U733" i="3"/>
  <c r="S855" i="3" l="1"/>
  <c r="U734" i="3"/>
  <c r="O748" i="3"/>
  <c r="T628" i="3"/>
  <c r="V628" i="3" s="1"/>
  <c r="J749" i="3"/>
  <c r="L748" i="3"/>
  <c r="J750" i="3" l="1"/>
  <c r="O749" i="3"/>
  <c r="T629" i="3"/>
  <c r="V629" i="3" s="1"/>
  <c r="L749" i="3"/>
  <c r="S856" i="3"/>
  <c r="U735" i="3"/>
  <c r="S857" i="3" l="1"/>
  <c r="U736" i="3"/>
  <c r="O750" i="3"/>
  <c r="T630" i="3"/>
  <c r="V630" i="3" s="1"/>
  <c r="J751" i="3"/>
  <c r="L750" i="3"/>
  <c r="O751" i="3" l="1"/>
  <c r="J752" i="3"/>
  <c r="L751" i="3"/>
  <c r="T631" i="3"/>
  <c r="V631" i="3" s="1"/>
  <c r="S858" i="3"/>
  <c r="U737" i="3"/>
  <c r="J753" i="3" l="1"/>
  <c r="O752" i="3"/>
  <c r="T632" i="3"/>
  <c r="V632" i="3" s="1"/>
  <c r="L752" i="3"/>
  <c r="S859" i="3"/>
  <c r="U738" i="3"/>
  <c r="S860" i="3" l="1"/>
  <c r="U739" i="3"/>
  <c r="J754" i="3"/>
  <c r="O753" i="3"/>
  <c r="L753" i="3"/>
  <c r="T633" i="3"/>
  <c r="V633" i="3" s="1"/>
  <c r="O754" i="3" l="1"/>
  <c r="J755" i="3"/>
  <c r="T634" i="3"/>
  <c r="V634" i="3" s="1"/>
  <c r="L754" i="3"/>
  <c r="S861" i="3"/>
  <c r="U740" i="3"/>
  <c r="S862" i="3" l="1"/>
  <c r="U741" i="3"/>
  <c r="O755" i="3"/>
  <c r="T635" i="3"/>
  <c r="V635" i="3" s="1"/>
  <c r="J756" i="3"/>
  <c r="L755" i="3"/>
  <c r="O756" i="3" l="1"/>
  <c r="T636" i="3"/>
  <c r="V636" i="3" s="1"/>
  <c r="J757" i="3"/>
  <c r="L756" i="3"/>
  <c r="S863" i="3"/>
  <c r="U742" i="3"/>
  <c r="O757" i="3" l="1"/>
  <c r="J758" i="3"/>
  <c r="T637" i="3"/>
  <c r="V637" i="3" s="1"/>
  <c r="L757" i="3"/>
  <c r="S864" i="3"/>
  <c r="U743" i="3"/>
  <c r="S865" i="3" l="1"/>
  <c r="U744" i="3"/>
  <c r="O758" i="3"/>
  <c r="T638" i="3"/>
  <c r="V638" i="3" s="1"/>
  <c r="J759" i="3"/>
  <c r="L758" i="3"/>
  <c r="O759" i="3" l="1"/>
  <c r="J760" i="3"/>
  <c r="T639" i="3"/>
  <c r="V639" i="3" s="1"/>
  <c r="L759" i="3"/>
  <c r="S866" i="3"/>
  <c r="U745" i="3"/>
  <c r="O760" i="3" l="1"/>
  <c r="L760" i="3"/>
  <c r="J761" i="3"/>
  <c r="T640" i="3"/>
  <c r="V640" i="3" s="1"/>
  <c r="S867" i="3"/>
  <c r="U746" i="3"/>
  <c r="S868" i="3" l="1"/>
  <c r="U747" i="3"/>
  <c r="J762" i="3"/>
  <c r="O761" i="3"/>
  <c r="T641" i="3"/>
  <c r="V641" i="3" s="1"/>
  <c r="L761" i="3"/>
  <c r="J763" i="3" l="1"/>
  <c r="O762" i="3"/>
  <c r="T642" i="3"/>
  <c r="V642" i="3" s="1"/>
  <c r="L762" i="3"/>
  <c r="S869" i="3"/>
  <c r="U748" i="3"/>
  <c r="S870" i="3" l="1"/>
  <c r="U749" i="3"/>
  <c r="J764" i="3"/>
  <c r="O763" i="3"/>
  <c r="T643" i="3"/>
  <c r="V643" i="3" s="1"/>
  <c r="L763" i="3"/>
  <c r="J765" i="3" l="1"/>
  <c r="O764" i="3"/>
  <c r="T644" i="3"/>
  <c r="V644" i="3" s="1"/>
  <c r="L764" i="3"/>
  <c r="S871" i="3"/>
  <c r="U750" i="3"/>
  <c r="S872" i="3" l="1"/>
  <c r="U751" i="3"/>
  <c r="O765" i="3"/>
  <c r="T645" i="3"/>
  <c r="V645" i="3" s="1"/>
  <c r="J766" i="3"/>
  <c r="L765" i="3"/>
  <c r="O766" i="3" l="1"/>
  <c r="L766" i="3"/>
  <c r="J767" i="3"/>
  <c r="T646" i="3"/>
  <c r="V646" i="3" s="1"/>
  <c r="S873" i="3"/>
  <c r="U752" i="3"/>
  <c r="S874" i="3" l="1"/>
  <c r="U753" i="3"/>
  <c r="J768" i="3"/>
  <c r="O767" i="3"/>
  <c r="L767" i="3"/>
  <c r="T647" i="3"/>
  <c r="V647" i="3" s="1"/>
  <c r="J769" i="3" l="1"/>
  <c r="O768" i="3"/>
  <c r="T648" i="3"/>
  <c r="V648" i="3" s="1"/>
  <c r="L768" i="3"/>
  <c r="S875" i="3"/>
  <c r="U754" i="3"/>
  <c r="S876" i="3" l="1"/>
  <c r="U755" i="3"/>
  <c r="J770" i="3"/>
  <c r="O769" i="3"/>
  <c r="T649" i="3"/>
  <c r="V649" i="3" s="1"/>
  <c r="L769" i="3"/>
  <c r="L770" i="3" l="1"/>
  <c r="J771" i="3"/>
  <c r="O770" i="3"/>
  <c r="T650" i="3"/>
  <c r="V650" i="3" s="1"/>
  <c r="S877" i="3"/>
  <c r="U756" i="3"/>
  <c r="S878" i="3" l="1"/>
  <c r="U757" i="3"/>
  <c r="O771" i="3"/>
  <c r="T651" i="3"/>
  <c r="V651" i="3" s="1"/>
  <c r="J772" i="3"/>
  <c r="L771" i="3"/>
  <c r="J773" i="3" l="1"/>
  <c r="O772" i="3"/>
  <c r="L772" i="3"/>
  <c r="T652" i="3"/>
  <c r="V652" i="3" s="1"/>
  <c r="S879" i="3"/>
  <c r="U758" i="3"/>
  <c r="S880" i="3" l="1"/>
  <c r="U759" i="3"/>
  <c r="O773" i="3"/>
  <c r="L773" i="3"/>
  <c r="J774" i="3"/>
  <c r="T653" i="3"/>
  <c r="V653" i="3" s="1"/>
  <c r="J775" i="3" l="1"/>
  <c r="O774" i="3"/>
  <c r="T654" i="3"/>
  <c r="V654" i="3" s="1"/>
  <c r="L774" i="3"/>
  <c r="S881" i="3"/>
  <c r="U760" i="3"/>
  <c r="S882" i="3" l="1"/>
  <c r="U761" i="3"/>
  <c r="J776" i="3"/>
  <c r="O775" i="3"/>
  <c r="L775" i="3"/>
  <c r="T655" i="3"/>
  <c r="V655" i="3" s="1"/>
  <c r="O776" i="3" l="1"/>
  <c r="L776" i="3"/>
  <c r="J777" i="3"/>
  <c r="T656" i="3"/>
  <c r="V656" i="3" s="1"/>
  <c r="S883" i="3"/>
  <c r="U762" i="3"/>
  <c r="S884" i="3" l="1"/>
  <c r="U763" i="3"/>
  <c r="J778" i="3"/>
  <c r="O777" i="3"/>
  <c r="L777" i="3"/>
  <c r="T657" i="3"/>
  <c r="V657" i="3" s="1"/>
  <c r="J779" i="3" l="1"/>
  <c r="O778" i="3"/>
  <c r="T658" i="3"/>
  <c r="V658" i="3" s="1"/>
  <c r="L778" i="3"/>
  <c r="S885" i="3"/>
  <c r="U764" i="3"/>
  <c r="S886" i="3" l="1"/>
  <c r="U765" i="3"/>
  <c r="J780" i="3"/>
  <c r="O779" i="3"/>
  <c r="L779" i="3"/>
  <c r="T659" i="3"/>
  <c r="V659" i="3" s="1"/>
  <c r="O780" i="3" l="1"/>
  <c r="L780" i="3"/>
  <c r="J781" i="3"/>
  <c r="T660" i="3"/>
  <c r="V660" i="3" s="1"/>
  <c r="S887" i="3"/>
  <c r="U766" i="3"/>
  <c r="J782" i="3" l="1"/>
  <c r="O781" i="3"/>
  <c r="T661" i="3"/>
  <c r="V661" i="3" s="1"/>
  <c r="L781" i="3"/>
  <c r="S888" i="3"/>
  <c r="U767" i="3"/>
  <c r="S889" i="3" l="1"/>
  <c r="U768" i="3"/>
  <c r="J783" i="3"/>
  <c r="T662" i="3"/>
  <c r="V662" i="3" s="1"/>
  <c r="O782" i="3"/>
  <c r="L782" i="3"/>
  <c r="J784" i="3" l="1"/>
  <c r="O783" i="3"/>
  <c r="T663" i="3"/>
  <c r="V663" i="3" s="1"/>
  <c r="L783" i="3"/>
  <c r="S890" i="3"/>
  <c r="U769" i="3"/>
  <c r="S891" i="3" l="1"/>
  <c r="U770" i="3"/>
  <c r="O784" i="3"/>
  <c r="J785" i="3"/>
  <c r="T664" i="3"/>
  <c r="V664" i="3" s="1"/>
  <c r="L784" i="3"/>
  <c r="O785" i="3" l="1"/>
  <c r="J786" i="3"/>
  <c r="T665" i="3"/>
  <c r="V665" i="3" s="1"/>
  <c r="L785" i="3"/>
  <c r="U771" i="3"/>
  <c r="S892" i="3"/>
  <c r="S893" i="3" l="1"/>
  <c r="U772" i="3"/>
  <c r="O786" i="3"/>
  <c r="J787" i="3"/>
  <c r="L786" i="3"/>
  <c r="T666" i="3"/>
  <c r="V666" i="3" s="1"/>
  <c r="J788" i="3" l="1"/>
  <c r="O787" i="3"/>
  <c r="T667" i="3"/>
  <c r="V667" i="3" s="1"/>
  <c r="L787" i="3"/>
  <c r="S894" i="3"/>
  <c r="U773" i="3"/>
  <c r="S895" i="3" l="1"/>
  <c r="U774" i="3"/>
  <c r="J789" i="3"/>
  <c r="O788" i="3"/>
  <c r="T668" i="3"/>
  <c r="V668" i="3" s="1"/>
  <c r="L788" i="3"/>
  <c r="O789" i="3" l="1"/>
  <c r="J790" i="3"/>
  <c r="L789" i="3"/>
  <c r="T669" i="3"/>
  <c r="V669" i="3" s="1"/>
  <c r="S896" i="3"/>
  <c r="U775" i="3"/>
  <c r="J791" i="3" l="1"/>
  <c r="O790" i="3"/>
  <c r="T670" i="3"/>
  <c r="V670" i="3" s="1"/>
  <c r="L790" i="3"/>
  <c r="S897" i="3"/>
  <c r="U776" i="3"/>
  <c r="S898" i="3" l="1"/>
  <c r="U777" i="3"/>
  <c r="J792" i="3"/>
  <c r="O791" i="3"/>
  <c r="T671" i="3"/>
  <c r="V671" i="3" s="1"/>
  <c r="L791" i="3"/>
  <c r="O792" i="3" l="1"/>
  <c r="J793" i="3"/>
  <c r="L792" i="3"/>
  <c r="T672" i="3"/>
  <c r="V672" i="3" s="1"/>
  <c r="S899" i="3"/>
  <c r="U778" i="3"/>
  <c r="O793" i="3" l="1"/>
  <c r="J794" i="3"/>
  <c r="T673" i="3"/>
  <c r="V673" i="3" s="1"/>
  <c r="L793" i="3"/>
  <c r="S900" i="3"/>
  <c r="U779" i="3"/>
  <c r="S901" i="3" l="1"/>
  <c r="U780" i="3"/>
  <c r="O794" i="3"/>
  <c r="J795" i="3"/>
  <c r="L794" i="3"/>
  <c r="T674" i="3"/>
  <c r="V674" i="3" s="1"/>
  <c r="J796" i="3" l="1"/>
  <c r="O795" i="3"/>
  <c r="L795" i="3"/>
  <c r="T675" i="3"/>
  <c r="V675" i="3" s="1"/>
  <c r="S902" i="3"/>
  <c r="U781" i="3"/>
  <c r="S903" i="3" l="1"/>
  <c r="U782" i="3"/>
  <c r="O796" i="3"/>
  <c r="L796" i="3"/>
  <c r="J797" i="3"/>
  <c r="T676" i="3"/>
  <c r="V676" i="3" s="1"/>
  <c r="J798" i="3" l="1"/>
  <c r="O797" i="3"/>
  <c r="L797" i="3"/>
  <c r="T677" i="3"/>
  <c r="V677" i="3" s="1"/>
  <c r="S904" i="3"/>
  <c r="U783" i="3"/>
  <c r="S905" i="3" l="1"/>
  <c r="U784" i="3"/>
  <c r="J799" i="3"/>
  <c r="O798" i="3"/>
  <c r="T678" i="3"/>
  <c r="V678" i="3" s="1"/>
  <c r="L798" i="3"/>
  <c r="O799" i="3" l="1"/>
  <c r="L799" i="3"/>
  <c r="T679" i="3"/>
  <c r="V679" i="3" s="1"/>
  <c r="J800" i="3"/>
  <c r="S906" i="3"/>
  <c r="U785" i="3"/>
  <c r="O800" i="3" l="1"/>
  <c r="J801" i="3"/>
  <c r="T680" i="3"/>
  <c r="V680" i="3" s="1"/>
  <c r="L800" i="3"/>
  <c r="U786" i="3"/>
  <c r="S907" i="3"/>
  <c r="S908" i="3" l="1"/>
  <c r="U787" i="3"/>
  <c r="J802" i="3"/>
  <c r="O801" i="3"/>
  <c r="L801" i="3"/>
  <c r="T681" i="3"/>
  <c r="V681" i="3" s="1"/>
  <c r="J803" i="3" l="1"/>
  <c r="L802" i="3"/>
  <c r="O802" i="3"/>
  <c r="T682" i="3"/>
  <c r="V682" i="3" s="1"/>
  <c r="S909" i="3"/>
  <c r="U788" i="3"/>
  <c r="S910" i="3" l="1"/>
  <c r="U789" i="3"/>
  <c r="J804" i="3"/>
  <c r="O803" i="3"/>
  <c r="T683" i="3"/>
  <c r="V683" i="3" s="1"/>
  <c r="L803" i="3"/>
  <c r="L804" i="3" l="1"/>
  <c r="J805" i="3"/>
  <c r="O804" i="3"/>
  <c r="T684" i="3"/>
  <c r="V684" i="3" s="1"/>
  <c r="S911" i="3"/>
  <c r="U790" i="3"/>
  <c r="S912" i="3" l="1"/>
  <c r="U791" i="3"/>
  <c r="J806" i="3"/>
  <c r="O805" i="3"/>
  <c r="T685" i="3"/>
  <c r="V685" i="3" s="1"/>
  <c r="L805" i="3"/>
  <c r="O806" i="3" l="1"/>
  <c r="J807" i="3"/>
  <c r="T686" i="3"/>
  <c r="V686" i="3" s="1"/>
  <c r="L806" i="3"/>
  <c r="S913" i="3"/>
  <c r="U792" i="3"/>
  <c r="S914" i="3" l="1"/>
  <c r="U793" i="3"/>
  <c r="O807" i="3"/>
  <c r="J808" i="3"/>
  <c r="T687" i="3"/>
  <c r="V687" i="3" s="1"/>
  <c r="L807" i="3"/>
  <c r="J809" i="3" l="1"/>
  <c r="L808" i="3"/>
  <c r="O808" i="3"/>
  <c r="T688" i="3"/>
  <c r="V688" i="3" s="1"/>
  <c r="S915" i="3"/>
  <c r="U794" i="3"/>
  <c r="S916" i="3" l="1"/>
  <c r="U795" i="3"/>
  <c r="J810" i="3"/>
  <c r="O809" i="3"/>
  <c r="L809" i="3"/>
  <c r="T689" i="3"/>
  <c r="V689" i="3" s="1"/>
  <c r="J811" i="3" l="1"/>
  <c r="O810" i="3"/>
  <c r="T690" i="3"/>
  <c r="V690" i="3" s="1"/>
  <c r="L810" i="3"/>
  <c r="S917" i="3"/>
  <c r="U796" i="3"/>
  <c r="U797" i="3" l="1"/>
  <c r="S918" i="3"/>
  <c r="O811" i="3"/>
  <c r="L811" i="3"/>
  <c r="J812" i="3"/>
  <c r="T691" i="3"/>
  <c r="V691" i="3" s="1"/>
  <c r="L812" i="3" l="1"/>
  <c r="J813" i="3"/>
  <c r="O812" i="3"/>
  <c r="T692" i="3"/>
  <c r="V692" i="3" s="1"/>
  <c r="S919" i="3"/>
  <c r="U798" i="3"/>
  <c r="S920" i="3" l="1"/>
  <c r="U799" i="3"/>
  <c r="O813" i="3"/>
  <c r="J814" i="3"/>
  <c r="L813" i="3"/>
  <c r="T693" i="3"/>
  <c r="V693" i="3" s="1"/>
  <c r="O814" i="3" l="1"/>
  <c r="J815" i="3"/>
  <c r="T694" i="3"/>
  <c r="V694" i="3" s="1"/>
  <c r="L814" i="3"/>
  <c r="S921" i="3"/>
  <c r="U800" i="3"/>
  <c r="L815" i="3" l="1"/>
  <c r="J816" i="3"/>
  <c r="O815" i="3"/>
  <c r="T695" i="3"/>
  <c r="V695" i="3" s="1"/>
  <c r="S922" i="3"/>
  <c r="U801" i="3"/>
  <c r="S923" i="3" l="1"/>
  <c r="U802" i="3"/>
  <c r="J817" i="3"/>
  <c r="O816" i="3"/>
  <c r="T696" i="3"/>
  <c r="V696" i="3" s="1"/>
  <c r="L816" i="3"/>
  <c r="J818" i="3" l="1"/>
  <c r="O817" i="3"/>
  <c r="T697" i="3"/>
  <c r="V697" i="3" s="1"/>
  <c r="L817" i="3"/>
  <c r="U803" i="3"/>
  <c r="S924" i="3"/>
  <c r="S925" i="3" l="1"/>
  <c r="U804" i="3"/>
  <c r="J819" i="3"/>
  <c r="O818" i="3"/>
  <c r="L818" i="3"/>
  <c r="T698" i="3"/>
  <c r="V698" i="3" s="1"/>
  <c r="L819" i="3" l="1"/>
  <c r="O819" i="3"/>
  <c r="J820" i="3"/>
  <c r="T699" i="3"/>
  <c r="V699" i="3" s="1"/>
  <c r="S926" i="3"/>
  <c r="U805" i="3"/>
  <c r="J821" i="3" l="1"/>
  <c r="O820" i="3"/>
  <c r="T700" i="3"/>
  <c r="V700" i="3" s="1"/>
  <c r="L820" i="3"/>
  <c r="S927" i="3"/>
  <c r="U806" i="3"/>
  <c r="S928" i="3" l="1"/>
  <c r="U807" i="3"/>
  <c r="O821" i="3"/>
  <c r="J822" i="3"/>
  <c r="T701" i="3"/>
  <c r="V701" i="3" s="1"/>
  <c r="L821" i="3"/>
  <c r="O822" i="3" l="1"/>
  <c r="J823" i="3"/>
  <c r="T702" i="3"/>
  <c r="V702" i="3" s="1"/>
  <c r="L822" i="3"/>
  <c r="S929" i="3"/>
  <c r="U808" i="3"/>
  <c r="S930" i="3" l="1"/>
  <c r="U809" i="3"/>
  <c r="L823" i="3"/>
  <c r="J824" i="3"/>
  <c r="O823" i="3"/>
  <c r="T703" i="3"/>
  <c r="V703" i="3" s="1"/>
  <c r="J825" i="3" l="1"/>
  <c r="O824" i="3"/>
  <c r="L824" i="3"/>
  <c r="T704" i="3"/>
  <c r="V704" i="3" s="1"/>
  <c r="U810" i="3"/>
  <c r="S931" i="3"/>
  <c r="S932" i="3" l="1"/>
  <c r="U811" i="3"/>
  <c r="L825" i="3"/>
  <c r="J826" i="3"/>
  <c r="O825" i="3"/>
  <c r="T705" i="3"/>
  <c r="V705" i="3" s="1"/>
  <c r="L826" i="3" l="1"/>
  <c r="J827" i="3"/>
  <c r="O826" i="3"/>
  <c r="T706" i="3"/>
  <c r="V706" i="3" s="1"/>
  <c r="S933" i="3"/>
  <c r="U812" i="3"/>
  <c r="S934" i="3" l="1"/>
  <c r="U813" i="3"/>
  <c r="O827" i="3"/>
  <c r="J828" i="3"/>
  <c r="T707" i="3"/>
  <c r="V707" i="3" s="1"/>
  <c r="L827" i="3"/>
  <c r="O828" i="3" l="1"/>
  <c r="J829" i="3"/>
  <c r="T708" i="3"/>
  <c r="V708" i="3" s="1"/>
  <c r="L828" i="3"/>
  <c r="S935" i="3"/>
  <c r="U814" i="3"/>
  <c r="S936" i="3" l="1"/>
  <c r="U815" i="3"/>
  <c r="O829" i="3"/>
  <c r="L829" i="3"/>
  <c r="J830" i="3"/>
  <c r="T709" i="3"/>
  <c r="V709" i="3" s="1"/>
  <c r="J831" i="3" l="1"/>
  <c r="O830" i="3"/>
  <c r="L830" i="3"/>
  <c r="T710" i="3"/>
  <c r="V710" i="3" s="1"/>
  <c r="S937" i="3"/>
  <c r="U816" i="3"/>
  <c r="S938" i="3" l="1"/>
  <c r="U817" i="3"/>
  <c r="J832" i="3"/>
  <c r="O831" i="3"/>
  <c r="L831" i="3"/>
  <c r="T711" i="3"/>
  <c r="V711" i="3" s="1"/>
  <c r="J833" i="3" l="1"/>
  <c r="O832" i="3"/>
  <c r="L832" i="3"/>
  <c r="T712" i="3"/>
  <c r="V712" i="3" s="1"/>
  <c r="U818" i="3"/>
  <c r="S939" i="3"/>
  <c r="S940" i="3" l="1"/>
  <c r="U819" i="3"/>
  <c r="J834" i="3"/>
  <c r="O833" i="3"/>
  <c r="L833" i="3"/>
  <c r="T713" i="3"/>
  <c r="V713" i="3" s="1"/>
  <c r="L834" i="3" l="1"/>
  <c r="J835" i="3"/>
  <c r="O834" i="3"/>
  <c r="T714" i="3"/>
  <c r="V714" i="3" s="1"/>
  <c r="S941" i="3"/>
  <c r="U820" i="3"/>
  <c r="S942" i="3" l="1"/>
  <c r="U821" i="3"/>
  <c r="J836" i="3"/>
  <c r="O835" i="3"/>
  <c r="T715" i="3"/>
  <c r="V715" i="3" s="1"/>
  <c r="L835" i="3"/>
  <c r="O836" i="3" l="1"/>
  <c r="J837" i="3"/>
  <c r="L836" i="3"/>
  <c r="T716" i="3"/>
  <c r="V716" i="3" s="1"/>
  <c r="S943" i="3"/>
  <c r="U822" i="3"/>
  <c r="S944" i="3" l="1"/>
  <c r="U823" i="3"/>
  <c r="L837" i="3"/>
  <c r="J838" i="3"/>
  <c r="O837" i="3"/>
  <c r="T717" i="3"/>
  <c r="V717" i="3" s="1"/>
  <c r="J839" i="3" l="1"/>
  <c r="O838" i="3"/>
  <c r="L838" i="3"/>
  <c r="T718" i="3"/>
  <c r="V718" i="3" s="1"/>
  <c r="S945" i="3"/>
  <c r="U824" i="3"/>
  <c r="S946" i="3" l="1"/>
  <c r="U825" i="3"/>
  <c r="J840" i="3"/>
  <c r="O839" i="3"/>
  <c r="T719" i="3"/>
  <c r="V719" i="3" s="1"/>
  <c r="L839" i="3"/>
  <c r="J841" i="3" l="1"/>
  <c r="O840" i="3"/>
  <c r="L840" i="3"/>
  <c r="T720" i="3"/>
  <c r="V720" i="3" s="1"/>
  <c r="U826" i="3"/>
  <c r="S947" i="3"/>
  <c r="S948" i="3" l="1"/>
  <c r="U827" i="3"/>
  <c r="L841" i="3"/>
  <c r="J842" i="3"/>
  <c r="O841" i="3"/>
  <c r="T721" i="3"/>
  <c r="V721" i="3" s="1"/>
  <c r="J843" i="3" l="1"/>
  <c r="O842" i="3"/>
  <c r="T722" i="3"/>
  <c r="V722" i="3" s="1"/>
  <c r="L842" i="3"/>
  <c r="S949" i="3"/>
  <c r="U828" i="3"/>
  <c r="S950" i="3" l="1"/>
  <c r="U829" i="3"/>
  <c r="O843" i="3"/>
  <c r="J844" i="3"/>
  <c r="L843" i="3"/>
  <c r="T723" i="3"/>
  <c r="V723" i="3" s="1"/>
  <c r="O844" i="3" l="1"/>
  <c r="J845" i="3"/>
  <c r="L844" i="3"/>
  <c r="T724" i="3"/>
  <c r="V724" i="3" s="1"/>
  <c r="S951" i="3"/>
  <c r="U830" i="3"/>
  <c r="J846" i="3" l="1"/>
  <c r="O845" i="3"/>
  <c r="T725" i="3"/>
  <c r="V725" i="3" s="1"/>
  <c r="L845" i="3"/>
  <c r="U831" i="3"/>
  <c r="S952" i="3"/>
  <c r="S953" i="3" l="1"/>
  <c r="U832" i="3"/>
  <c r="J847" i="3"/>
  <c r="L846" i="3"/>
  <c r="O846" i="3"/>
  <c r="T726" i="3"/>
  <c r="V726" i="3" s="1"/>
  <c r="J848" i="3" l="1"/>
  <c r="O847" i="3"/>
  <c r="T727" i="3"/>
  <c r="V727" i="3" s="1"/>
  <c r="L847" i="3"/>
  <c r="S954" i="3"/>
  <c r="U833" i="3"/>
  <c r="S955" i="3" l="1"/>
  <c r="U834" i="3"/>
  <c r="L848" i="3"/>
  <c r="O848" i="3"/>
  <c r="J849" i="3"/>
  <c r="T728" i="3"/>
  <c r="V728" i="3" s="1"/>
  <c r="J850" i="3" l="1"/>
  <c r="O849" i="3"/>
  <c r="T729" i="3"/>
  <c r="V729" i="3" s="1"/>
  <c r="L849" i="3"/>
  <c r="U835" i="3"/>
  <c r="S956" i="3"/>
  <c r="S957" i="3" l="1"/>
  <c r="U836" i="3"/>
  <c r="O850" i="3"/>
  <c r="J851" i="3"/>
  <c r="T730" i="3"/>
  <c r="V730" i="3" s="1"/>
  <c r="L850" i="3"/>
  <c r="O851" i="3" l="1"/>
  <c r="J852" i="3"/>
  <c r="T731" i="3"/>
  <c r="V731" i="3" s="1"/>
  <c r="L851" i="3"/>
  <c r="S958" i="3"/>
  <c r="U837" i="3"/>
  <c r="S959" i="3" l="1"/>
  <c r="U838" i="3"/>
  <c r="L852" i="3"/>
  <c r="J853" i="3"/>
  <c r="O852" i="3"/>
  <c r="T732" i="3"/>
  <c r="V732" i="3" s="1"/>
  <c r="J854" i="3" l="1"/>
  <c r="O853" i="3"/>
  <c r="L853" i="3"/>
  <c r="T733" i="3"/>
  <c r="V733" i="3" s="1"/>
  <c r="S960" i="3"/>
  <c r="U839" i="3"/>
  <c r="S961" i="3" l="1"/>
  <c r="U840" i="3"/>
  <c r="O854" i="3"/>
  <c r="J855" i="3"/>
  <c r="T734" i="3"/>
  <c r="V734" i="3" s="1"/>
  <c r="L854" i="3"/>
  <c r="J856" i="3" l="1"/>
  <c r="O855" i="3"/>
  <c r="L855" i="3"/>
  <c r="T735" i="3"/>
  <c r="V735" i="3" s="1"/>
  <c r="S962" i="3"/>
  <c r="U841" i="3"/>
  <c r="S963" i="3" l="1"/>
  <c r="U842" i="3"/>
  <c r="L856" i="3"/>
  <c r="J857" i="3"/>
  <c r="O856" i="3"/>
  <c r="T736" i="3"/>
  <c r="V736" i="3" s="1"/>
  <c r="J858" i="3" l="1"/>
  <c r="O857" i="3"/>
  <c r="T737" i="3"/>
  <c r="V737" i="3" s="1"/>
  <c r="L857" i="3"/>
  <c r="S964" i="3"/>
  <c r="U843" i="3"/>
  <c r="S965" i="3" l="1"/>
  <c r="U844" i="3"/>
  <c r="O858" i="3"/>
  <c r="J859" i="3"/>
  <c r="L858" i="3"/>
  <c r="T738" i="3"/>
  <c r="V738" i="3" s="1"/>
  <c r="O859" i="3" l="1"/>
  <c r="J860" i="3"/>
  <c r="L859" i="3"/>
  <c r="T739" i="3"/>
  <c r="V739" i="3" s="1"/>
  <c r="S966" i="3"/>
  <c r="U845" i="3"/>
  <c r="J861" i="3" l="1"/>
  <c r="O860" i="3"/>
  <c r="T740" i="3"/>
  <c r="V740" i="3" s="1"/>
  <c r="L860" i="3"/>
  <c r="S967" i="3"/>
  <c r="U846" i="3"/>
  <c r="S968" i="3" l="1"/>
  <c r="U847" i="3"/>
  <c r="O861" i="3"/>
  <c r="J862" i="3"/>
  <c r="T741" i="3"/>
  <c r="V741" i="3" s="1"/>
  <c r="L861" i="3"/>
  <c r="J863" i="3" l="1"/>
  <c r="O862" i="3"/>
  <c r="L862" i="3"/>
  <c r="T742" i="3"/>
  <c r="V742" i="3" s="1"/>
  <c r="S969" i="3"/>
  <c r="U848" i="3"/>
  <c r="U849" i="3" l="1"/>
  <c r="S970" i="3"/>
  <c r="L863" i="3"/>
  <c r="J864" i="3"/>
  <c r="O863" i="3"/>
  <c r="T743" i="3"/>
  <c r="V743" i="3" s="1"/>
  <c r="J865" i="3" l="1"/>
  <c r="O864" i="3"/>
  <c r="T744" i="3"/>
  <c r="V744" i="3" s="1"/>
  <c r="L864" i="3"/>
  <c r="S971" i="3"/>
  <c r="U850" i="3"/>
  <c r="S972" i="3" l="1"/>
  <c r="U851" i="3"/>
  <c r="O865" i="3"/>
  <c r="J866" i="3"/>
  <c r="L865" i="3"/>
  <c r="T745" i="3"/>
  <c r="V745" i="3" s="1"/>
  <c r="O866" i="3" l="1"/>
  <c r="L866" i="3"/>
  <c r="J867" i="3"/>
  <c r="T746" i="3"/>
  <c r="V746" i="3" s="1"/>
  <c r="S973" i="3"/>
  <c r="U852" i="3"/>
  <c r="J868" i="3" l="1"/>
  <c r="O867" i="3"/>
  <c r="T747" i="3"/>
  <c r="V747" i="3" s="1"/>
  <c r="L867" i="3"/>
  <c r="S974" i="3"/>
  <c r="U853" i="3"/>
  <c r="S975" i="3" l="1"/>
  <c r="U854" i="3"/>
  <c r="J869" i="3"/>
  <c r="O868" i="3"/>
  <c r="L868" i="3"/>
  <c r="T748" i="3"/>
  <c r="V748" i="3" s="1"/>
  <c r="O869" i="3" l="1"/>
  <c r="J870" i="3"/>
  <c r="L869" i="3"/>
  <c r="T749" i="3"/>
  <c r="V749" i="3" s="1"/>
  <c r="U855" i="3"/>
  <c r="S976" i="3"/>
  <c r="S977" i="3" l="1"/>
  <c r="U856" i="3"/>
  <c r="J871" i="3"/>
  <c r="O870" i="3"/>
  <c r="L870" i="3"/>
  <c r="T750" i="3"/>
  <c r="V750" i="3" s="1"/>
  <c r="L871" i="3" l="1"/>
  <c r="O871" i="3"/>
  <c r="J872" i="3"/>
  <c r="T751" i="3"/>
  <c r="V751" i="3" s="1"/>
  <c r="S978" i="3"/>
  <c r="U857" i="3"/>
  <c r="S979" i="3" l="1"/>
  <c r="U858" i="3"/>
  <c r="O872" i="3"/>
  <c r="J873" i="3"/>
  <c r="T752" i="3"/>
  <c r="V752" i="3" s="1"/>
  <c r="L872" i="3"/>
  <c r="O873" i="3" l="1"/>
  <c r="J874" i="3"/>
  <c r="L873" i="3"/>
  <c r="T753" i="3"/>
  <c r="V753" i="3" s="1"/>
  <c r="S980" i="3"/>
  <c r="U859" i="3"/>
  <c r="J875" i="3" l="1"/>
  <c r="O874" i="3"/>
  <c r="T754" i="3"/>
  <c r="V754" i="3" s="1"/>
  <c r="L874" i="3"/>
  <c r="U860" i="3"/>
  <c r="S981" i="3"/>
  <c r="S982" i="3" l="1"/>
  <c r="U861" i="3"/>
  <c r="J876" i="3"/>
  <c r="O875" i="3"/>
  <c r="T755" i="3"/>
  <c r="V755" i="3" s="1"/>
  <c r="L875" i="3"/>
  <c r="O876" i="3" l="1"/>
  <c r="J877" i="3"/>
  <c r="L876" i="3"/>
  <c r="T756" i="3"/>
  <c r="V756" i="3" s="1"/>
  <c r="S983" i="3"/>
  <c r="U862" i="3"/>
  <c r="S984" i="3" l="1"/>
  <c r="U863" i="3"/>
  <c r="O877" i="3"/>
  <c r="L877" i="3"/>
  <c r="J878" i="3"/>
  <c r="T757" i="3"/>
  <c r="V757" i="3" s="1"/>
  <c r="L878" i="3" l="1"/>
  <c r="J879" i="3"/>
  <c r="O878" i="3"/>
  <c r="T758" i="3"/>
  <c r="V758" i="3" s="1"/>
  <c r="U864" i="3"/>
  <c r="S985" i="3"/>
  <c r="S986" i="3" l="1"/>
  <c r="U865" i="3"/>
  <c r="J880" i="3"/>
  <c r="O879" i="3"/>
  <c r="T759" i="3"/>
  <c r="V759" i="3" s="1"/>
  <c r="L879" i="3"/>
  <c r="J881" i="3" l="1"/>
  <c r="O880" i="3"/>
  <c r="L880" i="3"/>
  <c r="T760" i="3"/>
  <c r="V760" i="3" s="1"/>
  <c r="S987" i="3"/>
  <c r="U866" i="3"/>
  <c r="U867" i="3" l="1"/>
  <c r="S988" i="3"/>
  <c r="O881" i="3"/>
  <c r="L881" i="3"/>
  <c r="J882" i="3"/>
  <c r="T761" i="3"/>
  <c r="V761" i="3" s="1"/>
  <c r="J883" i="3" l="1"/>
  <c r="O882" i="3"/>
  <c r="T762" i="3"/>
  <c r="V762" i="3" s="1"/>
  <c r="L882" i="3"/>
  <c r="U868" i="3"/>
  <c r="S989" i="3"/>
  <c r="S990" i="3" l="1"/>
  <c r="U869" i="3"/>
  <c r="J884" i="3"/>
  <c r="O883" i="3"/>
  <c r="T763" i="3"/>
  <c r="V763" i="3" s="1"/>
  <c r="L883" i="3"/>
  <c r="O884" i="3" l="1"/>
  <c r="L884" i="3"/>
  <c r="J885" i="3"/>
  <c r="T764" i="3"/>
  <c r="V764" i="3" s="1"/>
  <c r="S991" i="3"/>
  <c r="U870" i="3"/>
  <c r="S992" i="3" l="1"/>
  <c r="U871" i="3"/>
  <c r="O885" i="3"/>
  <c r="L885" i="3"/>
  <c r="J886" i="3"/>
  <c r="T765" i="3"/>
  <c r="V765" i="3" s="1"/>
  <c r="J887" i="3" l="1"/>
  <c r="O886" i="3"/>
  <c r="T766" i="3"/>
  <c r="V766" i="3" s="1"/>
  <c r="L886" i="3"/>
  <c r="S993" i="3"/>
  <c r="U872" i="3"/>
  <c r="U873" i="3" l="1"/>
  <c r="S994" i="3"/>
  <c r="J888" i="3"/>
  <c r="O887" i="3"/>
  <c r="L887" i="3"/>
  <c r="T767" i="3"/>
  <c r="V767" i="3" s="1"/>
  <c r="S995" i="3" l="1"/>
  <c r="U874" i="3"/>
  <c r="J889" i="3"/>
  <c r="O888" i="3"/>
  <c r="L888" i="3"/>
  <c r="T768" i="3"/>
  <c r="V768" i="3" s="1"/>
  <c r="J890" i="3" l="1"/>
  <c r="O889" i="3"/>
  <c r="T769" i="3"/>
  <c r="V769" i="3" s="1"/>
  <c r="L889" i="3"/>
  <c r="S996" i="3"/>
  <c r="U875" i="3"/>
  <c r="S997" i="3" l="1"/>
  <c r="U876" i="3"/>
  <c r="J891" i="3"/>
  <c r="O890" i="3"/>
  <c r="T770" i="3"/>
  <c r="V770" i="3" s="1"/>
  <c r="L890" i="3"/>
  <c r="O891" i="3" l="1"/>
  <c r="L891" i="3"/>
  <c r="J892" i="3"/>
  <c r="T771" i="3"/>
  <c r="V771" i="3" s="1"/>
  <c r="U877" i="3"/>
  <c r="S998" i="3"/>
  <c r="S999" i="3" l="1"/>
  <c r="U878" i="3"/>
  <c r="O892" i="3"/>
  <c r="L892" i="3"/>
  <c r="J893" i="3"/>
  <c r="T772" i="3"/>
  <c r="V772" i="3" s="1"/>
  <c r="O893" i="3" l="1"/>
  <c r="L893" i="3"/>
  <c r="J894" i="3"/>
  <c r="T773" i="3"/>
  <c r="V773" i="3" s="1"/>
  <c r="S1000" i="3"/>
  <c r="U879" i="3"/>
  <c r="S1001" i="3" l="1"/>
  <c r="U880" i="3"/>
  <c r="J895" i="3"/>
  <c r="O894" i="3"/>
  <c r="T774" i="3"/>
  <c r="V774" i="3" s="1"/>
  <c r="L894" i="3"/>
  <c r="J896" i="3" l="1"/>
  <c r="O895" i="3"/>
  <c r="L895" i="3"/>
  <c r="T775" i="3"/>
  <c r="V775" i="3" s="1"/>
  <c r="S1002" i="3"/>
  <c r="U881" i="3"/>
  <c r="S1003" i="3" l="1"/>
  <c r="U882" i="3"/>
  <c r="J897" i="3"/>
  <c r="O896" i="3"/>
  <c r="L896" i="3"/>
  <c r="T776" i="3"/>
  <c r="V776" i="3" s="1"/>
  <c r="J898" i="3" l="1"/>
  <c r="O897" i="3"/>
  <c r="T777" i="3"/>
  <c r="V777" i="3" s="1"/>
  <c r="L897" i="3"/>
  <c r="S1004" i="3"/>
  <c r="U883" i="3"/>
  <c r="S1005" i="3" l="1"/>
  <c r="U884" i="3"/>
  <c r="O898" i="3"/>
  <c r="L898" i="3"/>
  <c r="J899" i="3"/>
  <c r="T778" i="3"/>
  <c r="V778" i="3" s="1"/>
  <c r="O899" i="3" l="1"/>
  <c r="L899" i="3"/>
  <c r="J900" i="3"/>
  <c r="T779" i="3"/>
  <c r="V779" i="3" s="1"/>
  <c r="S1006" i="3"/>
  <c r="U885" i="3"/>
  <c r="O900" i="3" l="1"/>
  <c r="L900" i="3"/>
  <c r="J901" i="3"/>
  <c r="T780" i="3"/>
  <c r="V780" i="3" s="1"/>
  <c r="S1007" i="3"/>
  <c r="U886" i="3"/>
  <c r="J902" i="3" l="1"/>
  <c r="O901" i="3"/>
  <c r="T781" i="3"/>
  <c r="V781" i="3" s="1"/>
  <c r="L901" i="3"/>
  <c r="S1008" i="3"/>
  <c r="U887" i="3"/>
  <c r="S1009" i="3" l="1"/>
  <c r="U888" i="3"/>
  <c r="J903" i="3"/>
  <c r="O902" i="3"/>
  <c r="L902" i="3"/>
  <c r="T782" i="3"/>
  <c r="V782" i="3" s="1"/>
  <c r="J904" i="3" l="1"/>
  <c r="O903" i="3"/>
  <c r="L903" i="3"/>
  <c r="T783" i="3"/>
  <c r="V783" i="3" s="1"/>
  <c r="U889" i="3"/>
  <c r="S1010" i="3"/>
  <c r="S1011" i="3" l="1"/>
  <c r="U890" i="3"/>
  <c r="J905" i="3"/>
  <c r="O904" i="3"/>
  <c r="T784" i="3"/>
  <c r="V784" i="3" s="1"/>
  <c r="L904" i="3"/>
  <c r="J906" i="3" l="1"/>
  <c r="O905" i="3"/>
  <c r="T785" i="3"/>
  <c r="V785" i="3" s="1"/>
  <c r="L905" i="3"/>
  <c r="S1012" i="3"/>
  <c r="U891" i="3"/>
  <c r="S1013" i="3" l="1"/>
  <c r="U892" i="3"/>
  <c r="O906" i="3"/>
  <c r="L906" i="3"/>
  <c r="J907" i="3"/>
  <c r="T786" i="3"/>
  <c r="V786" i="3" s="1"/>
  <c r="O907" i="3" l="1"/>
  <c r="L907" i="3"/>
  <c r="J908" i="3"/>
  <c r="T787" i="3"/>
  <c r="V787" i="3" s="1"/>
  <c r="S1014" i="3"/>
  <c r="U893" i="3"/>
  <c r="S1015" i="3" l="1"/>
  <c r="U894" i="3"/>
  <c r="J909" i="3"/>
  <c r="O908" i="3"/>
  <c r="L908" i="3"/>
  <c r="T788" i="3"/>
  <c r="V788" i="3" s="1"/>
  <c r="J910" i="3" l="1"/>
  <c r="O909" i="3"/>
  <c r="L909" i="3"/>
  <c r="T789" i="3"/>
  <c r="V789" i="3" s="1"/>
  <c r="S1016" i="3"/>
  <c r="U895" i="3"/>
  <c r="S1017" i="3" l="1"/>
  <c r="U896" i="3"/>
  <c r="J911" i="3"/>
  <c r="O910" i="3"/>
  <c r="L910" i="3"/>
  <c r="T790" i="3"/>
  <c r="V790" i="3" s="1"/>
  <c r="J912" i="3" l="1"/>
  <c r="O911" i="3"/>
  <c r="T791" i="3"/>
  <c r="V791" i="3" s="1"/>
  <c r="L911" i="3"/>
  <c r="U897" i="3"/>
  <c r="S1018" i="3"/>
  <c r="S1019" i="3" l="1"/>
  <c r="U898" i="3"/>
  <c r="J913" i="3"/>
  <c r="O912" i="3"/>
  <c r="T792" i="3"/>
  <c r="V792" i="3" s="1"/>
  <c r="L912" i="3"/>
  <c r="J914" i="3" l="1"/>
  <c r="O913" i="3"/>
  <c r="T793" i="3"/>
  <c r="V793" i="3" s="1"/>
  <c r="L913" i="3"/>
  <c r="S1020" i="3"/>
  <c r="U899" i="3"/>
  <c r="S1021" i="3" l="1"/>
  <c r="U900" i="3"/>
  <c r="L914" i="3"/>
  <c r="O914" i="3"/>
  <c r="T794" i="3"/>
  <c r="V794" i="3" s="1"/>
  <c r="J915" i="3"/>
  <c r="J916" i="3" l="1"/>
  <c r="O915" i="3"/>
  <c r="T795" i="3"/>
  <c r="V795" i="3" s="1"/>
  <c r="L915" i="3"/>
  <c r="S1022" i="3"/>
  <c r="U901" i="3"/>
  <c r="S1023" i="3" l="1"/>
  <c r="U902" i="3"/>
  <c r="O916" i="3"/>
  <c r="T796" i="3"/>
  <c r="V796" i="3" s="1"/>
  <c r="J917" i="3"/>
  <c r="L916" i="3"/>
  <c r="O917" i="3" l="1"/>
  <c r="J918" i="3"/>
  <c r="T797" i="3"/>
  <c r="V797" i="3" s="1"/>
  <c r="L917" i="3"/>
  <c r="S1024" i="3"/>
  <c r="U903" i="3"/>
  <c r="S1025" i="3" l="1"/>
  <c r="U904" i="3"/>
  <c r="O918" i="3"/>
  <c r="J919" i="3"/>
  <c r="T798" i="3"/>
  <c r="V798" i="3" s="1"/>
  <c r="L918" i="3"/>
  <c r="J920" i="3" l="1"/>
  <c r="O919" i="3"/>
  <c r="L919" i="3"/>
  <c r="T799" i="3"/>
  <c r="V799" i="3" s="1"/>
  <c r="U905" i="3"/>
  <c r="S1026" i="3"/>
  <c r="S1027" i="3" l="1"/>
  <c r="U906" i="3"/>
  <c r="J921" i="3"/>
  <c r="O920" i="3"/>
  <c r="L920" i="3"/>
  <c r="T800" i="3"/>
  <c r="V800" i="3" s="1"/>
  <c r="J922" i="3" l="1"/>
  <c r="O921" i="3"/>
  <c r="L921" i="3"/>
  <c r="T801" i="3"/>
  <c r="V801" i="3" s="1"/>
  <c r="S1028" i="3"/>
  <c r="U907" i="3"/>
  <c r="S1029" i="3" l="1"/>
  <c r="U908" i="3"/>
  <c r="J923" i="3"/>
  <c r="O922" i="3"/>
  <c r="T802" i="3"/>
  <c r="V802" i="3" s="1"/>
  <c r="L922" i="3"/>
  <c r="J924" i="3" l="1"/>
  <c r="O923" i="3"/>
  <c r="T803" i="3"/>
  <c r="V803" i="3" s="1"/>
  <c r="L923" i="3"/>
  <c r="U909" i="3"/>
  <c r="S1030" i="3"/>
  <c r="S1031" i="3" l="1"/>
  <c r="U910" i="3"/>
  <c r="O924" i="3"/>
  <c r="J925" i="3"/>
  <c r="T804" i="3"/>
  <c r="V804" i="3" s="1"/>
  <c r="L924" i="3"/>
  <c r="O925" i="3" l="1"/>
  <c r="J926" i="3"/>
  <c r="L925" i="3"/>
  <c r="T805" i="3"/>
  <c r="V805" i="3" s="1"/>
  <c r="S1032" i="3"/>
  <c r="U911" i="3"/>
  <c r="S1033" i="3" l="1"/>
  <c r="U912" i="3"/>
  <c r="J927" i="3"/>
  <c r="O926" i="3"/>
  <c r="L926" i="3"/>
  <c r="T806" i="3"/>
  <c r="V806" i="3" s="1"/>
  <c r="J928" i="3" l="1"/>
  <c r="O927" i="3"/>
  <c r="L927" i="3"/>
  <c r="T807" i="3"/>
  <c r="V807" i="3" s="1"/>
  <c r="S1034" i="3"/>
  <c r="U913" i="3"/>
  <c r="S1035" i="3" l="1"/>
  <c r="U914" i="3"/>
  <c r="J929" i="3"/>
  <c r="O928" i="3"/>
  <c r="T808" i="3"/>
  <c r="V808" i="3" s="1"/>
  <c r="L928" i="3"/>
  <c r="O929" i="3" l="1"/>
  <c r="L929" i="3"/>
  <c r="J930" i="3"/>
  <c r="T809" i="3"/>
  <c r="V809" i="3" s="1"/>
  <c r="S1036" i="3"/>
  <c r="U915" i="3"/>
  <c r="L930" i="3" l="1"/>
  <c r="J931" i="3"/>
  <c r="O930" i="3"/>
  <c r="T810" i="3"/>
  <c r="V810" i="3" s="1"/>
  <c r="S1037" i="3"/>
  <c r="U916" i="3"/>
  <c r="U917" i="3" l="1"/>
  <c r="S1038" i="3"/>
  <c r="J932" i="3"/>
  <c r="O931" i="3"/>
  <c r="T811" i="3"/>
  <c r="V811" i="3" s="1"/>
  <c r="L931" i="3"/>
  <c r="S1039" i="3" l="1"/>
  <c r="U918" i="3"/>
  <c r="O932" i="3"/>
  <c r="J933" i="3"/>
  <c r="T812" i="3"/>
  <c r="V812" i="3" s="1"/>
  <c r="L932" i="3"/>
  <c r="J934" i="3" l="1"/>
  <c r="O933" i="3"/>
  <c r="L933" i="3"/>
  <c r="T813" i="3"/>
  <c r="V813" i="3" s="1"/>
  <c r="S1040" i="3"/>
  <c r="U919" i="3"/>
  <c r="S1041" i="3" l="1"/>
  <c r="U920" i="3"/>
  <c r="J935" i="3"/>
  <c r="O934" i="3"/>
  <c r="T814" i="3"/>
  <c r="V814" i="3" s="1"/>
  <c r="L934" i="3"/>
  <c r="J936" i="3" l="1"/>
  <c r="O935" i="3"/>
  <c r="L935" i="3"/>
  <c r="T815" i="3"/>
  <c r="V815" i="3" s="1"/>
  <c r="U921" i="3"/>
  <c r="S1042" i="3"/>
  <c r="S1043" i="3" l="1"/>
  <c r="U922" i="3"/>
  <c r="J937" i="3"/>
  <c r="O936" i="3"/>
  <c r="L936" i="3"/>
  <c r="T816" i="3"/>
  <c r="V816" i="3" s="1"/>
  <c r="L937" i="3" l="1"/>
  <c r="O937" i="3"/>
  <c r="T817" i="3"/>
  <c r="V817" i="3" s="1"/>
  <c r="J938" i="3"/>
  <c r="S1044" i="3"/>
  <c r="U923" i="3"/>
  <c r="S1045" i="3" l="1"/>
  <c r="U924" i="3"/>
  <c r="J939" i="3"/>
  <c r="O938" i="3"/>
  <c r="T818" i="3"/>
  <c r="V818" i="3" s="1"/>
  <c r="L938" i="3"/>
  <c r="O939" i="3" l="1"/>
  <c r="J940" i="3"/>
  <c r="L939" i="3"/>
  <c r="T819" i="3"/>
  <c r="V819" i="3" s="1"/>
  <c r="S1046" i="3"/>
  <c r="U925" i="3"/>
  <c r="O940" i="3" l="1"/>
  <c r="J941" i="3"/>
  <c r="T820" i="3"/>
  <c r="V820" i="3" s="1"/>
  <c r="L940" i="3"/>
  <c r="S1047" i="3"/>
  <c r="U926" i="3"/>
  <c r="O941" i="3" l="1"/>
  <c r="J942" i="3"/>
  <c r="T821" i="3"/>
  <c r="V821" i="3" s="1"/>
  <c r="L941" i="3"/>
  <c r="S1048" i="3"/>
  <c r="U927" i="3"/>
  <c r="J943" i="3" l="1"/>
  <c r="O942" i="3"/>
  <c r="L942" i="3"/>
  <c r="T822" i="3"/>
  <c r="V822" i="3" s="1"/>
  <c r="S1049" i="3"/>
  <c r="U928" i="3"/>
  <c r="U929" i="3" l="1"/>
  <c r="S1050" i="3"/>
  <c r="J944" i="3"/>
  <c r="O943" i="3"/>
  <c r="T823" i="3"/>
  <c r="V823" i="3" s="1"/>
  <c r="L943" i="3"/>
  <c r="S1051" i="3" l="1"/>
  <c r="U930" i="3"/>
  <c r="J945" i="3"/>
  <c r="O944" i="3"/>
  <c r="L944" i="3"/>
  <c r="T824" i="3"/>
  <c r="V824" i="3" s="1"/>
  <c r="O945" i="3" l="1"/>
  <c r="T825" i="3"/>
  <c r="V825" i="3" s="1"/>
  <c r="J946" i="3"/>
  <c r="L945" i="3"/>
  <c r="S1052" i="3"/>
  <c r="U931" i="3"/>
  <c r="S1053" i="3" l="1"/>
  <c r="U932" i="3"/>
  <c r="O946" i="3"/>
  <c r="J947" i="3"/>
  <c r="T826" i="3"/>
  <c r="V826" i="3" s="1"/>
  <c r="L946" i="3"/>
  <c r="O947" i="3" l="1"/>
  <c r="J948" i="3"/>
  <c r="T827" i="3"/>
  <c r="V827" i="3" s="1"/>
  <c r="L947" i="3"/>
  <c r="S1054" i="3"/>
  <c r="U933" i="3"/>
  <c r="S1055" i="3" l="1"/>
  <c r="U934" i="3"/>
  <c r="J949" i="3"/>
  <c r="O948" i="3"/>
  <c r="L948" i="3"/>
  <c r="T828" i="3"/>
  <c r="V828" i="3" s="1"/>
  <c r="J950" i="3" l="1"/>
  <c r="O949" i="3"/>
  <c r="L949" i="3"/>
  <c r="T829" i="3"/>
  <c r="V829" i="3" s="1"/>
  <c r="S1056" i="3"/>
  <c r="U935" i="3"/>
  <c r="S1057" i="3" l="1"/>
  <c r="U936" i="3"/>
  <c r="J951" i="3"/>
  <c r="O950" i="3"/>
  <c r="L950" i="3"/>
  <c r="T830" i="3"/>
  <c r="V830" i="3" s="1"/>
  <c r="J952" i="3" l="1"/>
  <c r="O951" i="3"/>
  <c r="T831" i="3"/>
  <c r="V831" i="3" s="1"/>
  <c r="L951" i="3"/>
  <c r="U937" i="3"/>
  <c r="S1058" i="3"/>
  <c r="S1059" i="3" l="1"/>
  <c r="U938" i="3"/>
  <c r="L952" i="3"/>
  <c r="J953" i="3"/>
  <c r="O952" i="3"/>
  <c r="T832" i="3"/>
  <c r="V832" i="3" s="1"/>
  <c r="J954" i="3" l="1"/>
  <c r="T833" i="3"/>
  <c r="V833" i="3" s="1"/>
  <c r="O953" i="3"/>
  <c r="L953" i="3"/>
  <c r="S1060" i="3"/>
  <c r="U939" i="3"/>
  <c r="S1061" i="3" l="1"/>
  <c r="U940" i="3"/>
  <c r="O954" i="3"/>
  <c r="J955" i="3"/>
  <c r="L954" i="3"/>
  <c r="T834" i="3"/>
  <c r="V834" i="3" s="1"/>
  <c r="O955" i="3" l="1"/>
  <c r="J956" i="3"/>
  <c r="T835" i="3"/>
  <c r="V835" i="3" s="1"/>
  <c r="L955" i="3"/>
  <c r="U941" i="3"/>
  <c r="S1062" i="3"/>
  <c r="S1063" i="3" l="1"/>
  <c r="U942" i="3"/>
  <c r="J957" i="3"/>
  <c r="O956" i="3"/>
  <c r="L956" i="3"/>
  <c r="T836" i="3"/>
  <c r="V836" i="3" s="1"/>
  <c r="J958" i="3" l="1"/>
  <c r="O957" i="3"/>
  <c r="L957" i="3"/>
  <c r="T837" i="3"/>
  <c r="V837" i="3" s="1"/>
  <c r="S1064" i="3"/>
  <c r="U943" i="3"/>
  <c r="S1065" i="3" l="1"/>
  <c r="U944" i="3"/>
  <c r="J959" i="3"/>
  <c r="O958" i="3"/>
  <c r="L958" i="3"/>
  <c r="T838" i="3"/>
  <c r="V838" i="3" s="1"/>
  <c r="L959" i="3" l="1"/>
  <c r="J960" i="3"/>
  <c r="T839" i="3"/>
  <c r="V839" i="3" s="1"/>
  <c r="O959" i="3"/>
  <c r="S1066" i="3"/>
  <c r="U945" i="3"/>
  <c r="S1067" i="3" l="1"/>
  <c r="U946" i="3"/>
  <c r="J961" i="3"/>
  <c r="O960" i="3"/>
  <c r="T840" i="3"/>
  <c r="V840" i="3" s="1"/>
  <c r="L960" i="3"/>
  <c r="O961" i="3" l="1"/>
  <c r="J962" i="3"/>
  <c r="T841" i="3"/>
  <c r="V841" i="3" s="1"/>
  <c r="L961" i="3"/>
  <c r="S1068" i="3"/>
  <c r="U947" i="3"/>
  <c r="S1069" i="3" l="1"/>
  <c r="U948" i="3"/>
  <c r="O962" i="3"/>
  <c r="J963" i="3"/>
  <c r="L962" i="3"/>
  <c r="T842" i="3"/>
  <c r="V842" i="3" s="1"/>
  <c r="J964" i="3" l="1"/>
  <c r="O963" i="3"/>
  <c r="T843" i="3"/>
  <c r="V843" i="3" s="1"/>
  <c r="L963" i="3"/>
  <c r="S1070" i="3"/>
  <c r="U949" i="3"/>
  <c r="S1071" i="3" l="1"/>
  <c r="U950" i="3"/>
  <c r="J965" i="3"/>
  <c r="O964" i="3"/>
  <c r="T844" i="3"/>
  <c r="V844" i="3" s="1"/>
  <c r="L964" i="3"/>
  <c r="J966" i="3" l="1"/>
  <c r="O965" i="3"/>
  <c r="T845" i="3"/>
  <c r="V845" i="3" s="1"/>
  <c r="L965" i="3"/>
  <c r="S1072" i="3"/>
  <c r="U951" i="3"/>
  <c r="S1073" i="3" l="1"/>
  <c r="U952" i="3"/>
  <c r="L966" i="3"/>
  <c r="O966" i="3"/>
  <c r="T846" i="3"/>
  <c r="V846" i="3" s="1"/>
  <c r="J967" i="3"/>
  <c r="L967" i="3" l="1"/>
  <c r="J968" i="3"/>
  <c r="O967" i="3"/>
  <c r="T847" i="3"/>
  <c r="V847" i="3" s="1"/>
  <c r="U953" i="3"/>
  <c r="S1074" i="3"/>
  <c r="S1075" i="3" l="1"/>
  <c r="U954" i="3"/>
  <c r="J969" i="3"/>
  <c r="O968" i="3"/>
  <c r="T848" i="3"/>
  <c r="V848" i="3" s="1"/>
  <c r="L968" i="3"/>
  <c r="O969" i="3" l="1"/>
  <c r="J970" i="3"/>
  <c r="T849" i="3"/>
  <c r="V849" i="3" s="1"/>
  <c r="L969" i="3"/>
  <c r="S1076" i="3"/>
  <c r="U955" i="3"/>
  <c r="S1077" i="3" l="1"/>
  <c r="U956" i="3"/>
  <c r="O970" i="3"/>
  <c r="J971" i="3"/>
  <c r="T850" i="3"/>
  <c r="V850" i="3" s="1"/>
  <c r="L970" i="3"/>
  <c r="J972" i="3" l="1"/>
  <c r="O971" i="3"/>
  <c r="L971" i="3"/>
  <c r="T851" i="3"/>
  <c r="V851" i="3" s="1"/>
  <c r="U957" i="3"/>
  <c r="S1078" i="3"/>
  <c r="S1079" i="3" l="1"/>
  <c r="U958" i="3"/>
  <c r="J973" i="3"/>
  <c r="O972" i="3"/>
  <c r="T852" i="3"/>
  <c r="V852" i="3" s="1"/>
  <c r="L972" i="3"/>
  <c r="J974" i="3" l="1"/>
  <c r="O973" i="3"/>
  <c r="L973" i="3"/>
  <c r="T853" i="3"/>
  <c r="V853" i="3" s="1"/>
  <c r="S1080" i="3"/>
  <c r="U959" i="3"/>
  <c r="S1081" i="3" l="1"/>
  <c r="U960" i="3"/>
  <c r="L974" i="3"/>
  <c r="T854" i="3"/>
  <c r="V854" i="3" s="1"/>
  <c r="J975" i="3"/>
  <c r="O974" i="3"/>
  <c r="J976" i="3" l="1"/>
  <c r="O975" i="3"/>
  <c r="T855" i="3"/>
  <c r="V855" i="3" s="1"/>
  <c r="L975" i="3"/>
  <c r="U961" i="3"/>
  <c r="S1082" i="3"/>
  <c r="S1083" i="3" l="1"/>
  <c r="U962" i="3"/>
  <c r="O976" i="3"/>
  <c r="J977" i="3"/>
  <c r="T856" i="3"/>
  <c r="V856" i="3" s="1"/>
  <c r="L976" i="3"/>
  <c r="O977" i="3" l="1"/>
  <c r="J978" i="3"/>
  <c r="L977" i="3"/>
  <c r="T857" i="3"/>
  <c r="V857" i="3" s="1"/>
  <c r="S1084" i="3"/>
  <c r="U963" i="3"/>
  <c r="S1085" i="3" l="1"/>
  <c r="U964" i="3"/>
  <c r="T858" i="3"/>
  <c r="V858" i="3" s="1"/>
  <c r="J979" i="3"/>
  <c r="O978" i="3"/>
  <c r="L978" i="3"/>
  <c r="J980" i="3" l="1"/>
  <c r="O979" i="3"/>
  <c r="L979" i="3"/>
  <c r="T859" i="3"/>
  <c r="V859" i="3" s="1"/>
  <c r="U965" i="3"/>
  <c r="S1086" i="3"/>
  <c r="S1087" i="3" l="1"/>
  <c r="U966" i="3"/>
  <c r="J981" i="3"/>
  <c r="O980" i="3"/>
  <c r="T860" i="3"/>
  <c r="V860" i="3" s="1"/>
  <c r="L980" i="3"/>
  <c r="L981" i="3" l="1"/>
  <c r="J982" i="3"/>
  <c r="O981" i="3"/>
  <c r="T861" i="3"/>
  <c r="V861" i="3" s="1"/>
  <c r="S1088" i="3"/>
  <c r="U967" i="3"/>
  <c r="S1089" i="3" l="1"/>
  <c r="U968" i="3"/>
  <c r="J983" i="3"/>
  <c r="T862" i="3"/>
  <c r="V862" i="3" s="1"/>
  <c r="O982" i="3"/>
  <c r="L982" i="3"/>
  <c r="O983" i="3" l="1"/>
  <c r="J984" i="3"/>
  <c r="L983" i="3"/>
  <c r="T863" i="3"/>
  <c r="V863" i="3" s="1"/>
  <c r="S1090" i="3"/>
  <c r="U969" i="3"/>
  <c r="O984" i="3" l="1"/>
  <c r="J985" i="3"/>
  <c r="T864" i="3"/>
  <c r="V864" i="3" s="1"/>
  <c r="L984" i="3"/>
  <c r="S1091" i="3"/>
  <c r="U970" i="3"/>
  <c r="S1092" i="3" l="1"/>
  <c r="U971" i="3"/>
  <c r="O985" i="3"/>
  <c r="T865" i="3"/>
  <c r="V865" i="3" s="1"/>
  <c r="L985" i="3"/>
  <c r="J986" i="3"/>
  <c r="J987" i="3" l="1"/>
  <c r="O986" i="3"/>
  <c r="T866" i="3"/>
  <c r="V866" i="3" s="1"/>
  <c r="L986" i="3"/>
  <c r="S1093" i="3"/>
  <c r="U972" i="3"/>
  <c r="U973" i="3" l="1"/>
  <c r="S1094" i="3"/>
  <c r="O987" i="3"/>
  <c r="J988" i="3"/>
  <c r="T867" i="3"/>
  <c r="V867" i="3" s="1"/>
  <c r="L987" i="3"/>
  <c r="O988" i="3" l="1"/>
  <c r="J989" i="3"/>
  <c r="L988" i="3"/>
  <c r="T868" i="3"/>
  <c r="V868" i="3" s="1"/>
  <c r="U974" i="3"/>
  <c r="S1095" i="3"/>
  <c r="O989" i="3" l="1"/>
  <c r="L989" i="3"/>
  <c r="J990" i="3"/>
  <c r="T869" i="3"/>
  <c r="V869" i="3" s="1"/>
  <c r="S1096" i="3"/>
  <c r="U975" i="3"/>
  <c r="J991" i="3" l="1"/>
  <c r="T870" i="3"/>
  <c r="V870" i="3" s="1"/>
  <c r="O990" i="3"/>
  <c r="L990" i="3"/>
  <c r="S1097" i="3"/>
  <c r="U976" i="3"/>
  <c r="S1098" i="3" l="1"/>
  <c r="U977" i="3"/>
  <c r="J992" i="3"/>
  <c r="O991" i="3"/>
  <c r="T871" i="3"/>
  <c r="V871" i="3" s="1"/>
  <c r="L991" i="3"/>
  <c r="O992" i="3" l="1"/>
  <c r="L992" i="3"/>
  <c r="J993" i="3"/>
  <c r="T872" i="3"/>
  <c r="V872" i="3" s="1"/>
  <c r="S1099" i="3"/>
  <c r="U978" i="3"/>
  <c r="S1100" i="3" l="1"/>
  <c r="U979" i="3"/>
  <c r="L993" i="3"/>
  <c r="J994" i="3"/>
  <c r="T873" i="3"/>
  <c r="V873" i="3" s="1"/>
  <c r="O993" i="3"/>
  <c r="O994" i="3" l="1"/>
  <c r="L994" i="3"/>
  <c r="J995" i="3"/>
  <c r="T874" i="3"/>
  <c r="V874" i="3" s="1"/>
  <c r="U980" i="3"/>
  <c r="S1101" i="3"/>
  <c r="S1102" i="3" l="1"/>
  <c r="U981" i="3"/>
  <c r="J996" i="3"/>
  <c r="O995" i="3"/>
  <c r="T875" i="3"/>
  <c r="V875" i="3" s="1"/>
  <c r="L995" i="3"/>
  <c r="O996" i="3" l="1"/>
  <c r="L996" i="3"/>
  <c r="J997" i="3"/>
  <c r="T876" i="3"/>
  <c r="V876" i="3" s="1"/>
  <c r="S1103" i="3"/>
  <c r="U982" i="3"/>
  <c r="L997" i="3" l="1"/>
  <c r="J998" i="3"/>
  <c r="O997" i="3"/>
  <c r="T877" i="3"/>
  <c r="V877" i="3" s="1"/>
  <c r="S1104" i="3"/>
  <c r="U983" i="3"/>
  <c r="S1105" i="3" l="1"/>
  <c r="U984" i="3"/>
  <c r="O998" i="3"/>
  <c r="L998" i="3"/>
  <c r="J999" i="3"/>
  <c r="T878" i="3"/>
  <c r="V878" i="3" s="1"/>
  <c r="J1000" i="3" l="1"/>
  <c r="O999" i="3"/>
  <c r="T879" i="3"/>
  <c r="V879" i="3" s="1"/>
  <c r="L999" i="3"/>
  <c r="S1106" i="3"/>
  <c r="U985" i="3"/>
  <c r="S1107" i="3" l="1"/>
  <c r="U986" i="3"/>
  <c r="O1000" i="3"/>
  <c r="T880" i="3"/>
  <c r="V880" i="3" s="1"/>
  <c r="L1000" i="3"/>
  <c r="J1001" i="3"/>
  <c r="L1001" i="3" l="1"/>
  <c r="J1002" i="3"/>
  <c r="O1001" i="3"/>
  <c r="T881" i="3"/>
  <c r="V881" i="3" s="1"/>
  <c r="S1108" i="3"/>
  <c r="U987" i="3"/>
  <c r="U988" i="3" l="1"/>
  <c r="S1109" i="3"/>
  <c r="O1002" i="3"/>
  <c r="L1002" i="3"/>
  <c r="J1003" i="3"/>
  <c r="T882" i="3"/>
  <c r="V882" i="3" s="1"/>
  <c r="J1004" i="3" l="1"/>
  <c r="O1003" i="3"/>
  <c r="T883" i="3"/>
  <c r="V883" i="3" s="1"/>
  <c r="L1003" i="3"/>
  <c r="S1110" i="3"/>
  <c r="U989" i="3"/>
  <c r="S1111" i="3" l="1"/>
  <c r="U990" i="3"/>
  <c r="O1004" i="3"/>
  <c r="L1004" i="3"/>
  <c r="J1005" i="3"/>
  <c r="T884" i="3"/>
  <c r="V884" i="3" s="1"/>
  <c r="J1006" i="3" l="1"/>
  <c r="O1005" i="3"/>
  <c r="T885" i="3"/>
  <c r="V885" i="3" s="1"/>
  <c r="L1005" i="3"/>
  <c r="S1112" i="3"/>
  <c r="U991" i="3"/>
  <c r="U992" i="3" l="1"/>
  <c r="S1113" i="3"/>
  <c r="O1006" i="3"/>
  <c r="L1006" i="3"/>
  <c r="J1007" i="3"/>
  <c r="T886" i="3"/>
  <c r="V886" i="3" s="1"/>
  <c r="J1008" i="3" l="1"/>
  <c r="T887" i="3"/>
  <c r="V887" i="3" s="1"/>
  <c r="O1007" i="3"/>
  <c r="L1007" i="3"/>
  <c r="U993" i="3"/>
  <c r="S1114" i="3"/>
  <c r="U994" i="3" l="1"/>
  <c r="S1115" i="3"/>
  <c r="O1008" i="3"/>
  <c r="T888" i="3"/>
  <c r="V888" i="3" s="1"/>
  <c r="L1008" i="3"/>
  <c r="J1009" i="3"/>
  <c r="J1010" i="3" l="1"/>
  <c r="T889" i="3"/>
  <c r="V889" i="3" s="1"/>
  <c r="O1009" i="3"/>
  <c r="L1009" i="3"/>
  <c r="S1116" i="3"/>
  <c r="U995" i="3"/>
  <c r="U996" i="3" l="1"/>
  <c r="S1117" i="3"/>
  <c r="O1010" i="3"/>
  <c r="T890" i="3"/>
  <c r="V890" i="3" s="1"/>
  <c r="L1010" i="3"/>
  <c r="J1011" i="3"/>
  <c r="J1012" i="3" l="1"/>
  <c r="O1011" i="3"/>
  <c r="T891" i="3"/>
  <c r="V891" i="3" s="1"/>
  <c r="L1011" i="3"/>
  <c r="S1118" i="3"/>
  <c r="U997" i="3"/>
  <c r="U998" i="3" l="1"/>
  <c r="S1119" i="3"/>
  <c r="O1012" i="3"/>
  <c r="L1012" i="3"/>
  <c r="T892" i="3"/>
  <c r="V892" i="3" s="1"/>
  <c r="J1013" i="3"/>
  <c r="J1014" i="3" l="1"/>
  <c r="O1013" i="3"/>
  <c r="T893" i="3"/>
  <c r="V893" i="3" s="1"/>
  <c r="L1013" i="3"/>
  <c r="S1120" i="3"/>
  <c r="U999" i="3"/>
  <c r="U1000" i="3" l="1"/>
  <c r="S1121" i="3"/>
  <c r="O1014" i="3"/>
  <c r="L1014" i="3"/>
  <c r="J1015" i="3"/>
  <c r="T894" i="3"/>
  <c r="V894" i="3" s="1"/>
  <c r="J1016" i="3" l="1"/>
  <c r="T895" i="3"/>
  <c r="V895" i="3" s="1"/>
  <c r="O1015" i="3"/>
  <c r="L1015" i="3"/>
  <c r="U1001" i="3"/>
  <c r="S1122" i="3"/>
  <c r="S1123" i="3" l="1"/>
  <c r="U1002" i="3"/>
  <c r="O1016" i="3"/>
  <c r="T896" i="3"/>
  <c r="V896" i="3" s="1"/>
  <c r="L1016" i="3"/>
  <c r="J1017" i="3"/>
  <c r="J1018" i="3" l="1"/>
  <c r="T897" i="3"/>
  <c r="V897" i="3" s="1"/>
  <c r="O1017" i="3"/>
  <c r="L1017" i="3"/>
  <c r="S1124" i="3"/>
  <c r="U1003" i="3"/>
  <c r="U1004" i="3" l="1"/>
  <c r="S1125" i="3"/>
  <c r="O1018" i="3"/>
  <c r="J1019" i="3"/>
  <c r="T898" i="3"/>
  <c r="V898" i="3" s="1"/>
  <c r="L1018" i="3"/>
  <c r="J1020" i="3" l="1"/>
  <c r="T899" i="3"/>
  <c r="V899" i="3" s="1"/>
  <c r="O1019" i="3"/>
  <c r="L1019" i="3"/>
  <c r="U1005" i="3"/>
  <c r="S1126" i="3"/>
  <c r="S1127" i="3" l="1"/>
  <c r="U1006" i="3"/>
  <c r="O1020" i="3"/>
  <c r="J1021" i="3"/>
  <c r="T900" i="3"/>
  <c r="V900" i="3" s="1"/>
  <c r="L1020" i="3"/>
  <c r="J1022" i="3" l="1"/>
  <c r="O1021" i="3"/>
  <c r="T901" i="3"/>
  <c r="V901" i="3" s="1"/>
  <c r="L1021" i="3"/>
  <c r="S1128" i="3"/>
  <c r="U1007" i="3"/>
  <c r="U1008" i="3" l="1"/>
  <c r="S1129" i="3"/>
  <c r="O1022" i="3"/>
  <c r="T902" i="3"/>
  <c r="V902" i="3" s="1"/>
  <c r="J1023" i="3"/>
  <c r="L1022" i="3"/>
  <c r="J1024" i="3" l="1"/>
  <c r="T903" i="3"/>
  <c r="V903" i="3" s="1"/>
  <c r="O1023" i="3"/>
  <c r="L1023" i="3"/>
  <c r="U1009" i="3"/>
  <c r="S1130" i="3"/>
  <c r="S1131" i="3" l="1"/>
  <c r="U1010" i="3"/>
  <c r="O1024" i="3"/>
  <c r="L1024" i="3"/>
  <c r="J1025" i="3"/>
  <c r="T904" i="3"/>
  <c r="V904" i="3" s="1"/>
  <c r="J1026" i="3" l="1"/>
  <c r="T905" i="3"/>
  <c r="V905" i="3" s="1"/>
  <c r="O1025" i="3"/>
  <c r="L1025" i="3"/>
  <c r="S1132" i="3"/>
  <c r="U1011" i="3"/>
  <c r="U1012" i="3" l="1"/>
  <c r="S1133" i="3"/>
  <c r="O1026" i="3"/>
  <c r="L1026" i="3"/>
  <c r="J1027" i="3"/>
  <c r="T906" i="3"/>
  <c r="V906" i="3" s="1"/>
  <c r="S1134" i="3" l="1"/>
  <c r="U1013" i="3"/>
  <c r="J1028" i="3"/>
  <c r="O1027" i="3"/>
  <c r="T907" i="3"/>
  <c r="V907" i="3" s="1"/>
  <c r="L1027" i="3"/>
  <c r="O1028" i="3" l="1"/>
  <c r="L1028" i="3"/>
  <c r="J1029" i="3"/>
  <c r="T908" i="3"/>
  <c r="V908" i="3" s="1"/>
  <c r="S1135" i="3"/>
  <c r="U1014" i="3"/>
  <c r="S1136" i="3" l="1"/>
  <c r="U1015" i="3"/>
  <c r="J1030" i="3"/>
  <c r="O1029" i="3"/>
  <c r="T909" i="3"/>
  <c r="V909" i="3" s="1"/>
  <c r="L1029" i="3"/>
  <c r="O1030" i="3" l="1"/>
  <c r="L1030" i="3"/>
  <c r="T910" i="3"/>
  <c r="V910" i="3" s="1"/>
  <c r="J1031" i="3"/>
  <c r="U1016" i="3"/>
  <c r="S1137" i="3"/>
  <c r="S1138" i="3" l="1"/>
  <c r="U1017" i="3"/>
  <c r="J1032" i="3"/>
  <c r="O1031" i="3"/>
  <c r="T911" i="3"/>
  <c r="V911" i="3" s="1"/>
  <c r="L1031" i="3"/>
  <c r="O1032" i="3" l="1"/>
  <c r="L1032" i="3"/>
  <c r="J1033" i="3"/>
  <c r="T912" i="3"/>
  <c r="V912" i="3" s="1"/>
  <c r="S1139" i="3"/>
  <c r="U1018" i="3"/>
  <c r="T913" i="3" l="1"/>
  <c r="V913" i="3" s="1"/>
  <c r="J1034" i="3"/>
  <c r="O1033" i="3"/>
  <c r="L1033" i="3"/>
  <c r="S1140" i="3"/>
  <c r="U1019" i="3"/>
  <c r="O1034" i="3" l="1"/>
  <c r="T914" i="3"/>
  <c r="V914" i="3" s="1"/>
  <c r="L1034" i="3"/>
  <c r="J1035" i="3"/>
  <c r="S1141" i="3"/>
  <c r="U1020" i="3"/>
  <c r="J1036" i="3" l="1"/>
  <c r="O1035" i="3"/>
  <c r="T915" i="3"/>
  <c r="V915" i="3" s="1"/>
  <c r="L1035" i="3"/>
  <c r="S1142" i="3"/>
  <c r="U1021" i="3"/>
  <c r="S1143" i="3" l="1"/>
  <c r="U1022" i="3"/>
  <c r="O1036" i="3"/>
  <c r="L1036" i="3"/>
  <c r="J1037" i="3"/>
  <c r="T916" i="3"/>
  <c r="V916" i="3" s="1"/>
  <c r="J1038" i="3" l="1"/>
  <c r="T917" i="3"/>
  <c r="V917" i="3" s="1"/>
  <c r="O1037" i="3"/>
  <c r="L1037" i="3"/>
  <c r="S1144" i="3"/>
  <c r="U1023" i="3"/>
  <c r="U1024" i="3" l="1"/>
  <c r="S1145" i="3"/>
  <c r="O1038" i="3"/>
  <c r="L1038" i="3"/>
  <c r="J1039" i="3"/>
  <c r="T918" i="3"/>
  <c r="V918" i="3" s="1"/>
  <c r="S1146" i="3" l="1"/>
  <c r="U1025" i="3"/>
  <c r="J1040" i="3"/>
  <c r="T919" i="3"/>
  <c r="V919" i="3" s="1"/>
  <c r="O1039" i="3"/>
  <c r="L1039" i="3"/>
  <c r="O1040" i="3" l="1"/>
  <c r="T920" i="3"/>
  <c r="V920" i="3" s="1"/>
  <c r="L1040" i="3"/>
  <c r="J1041" i="3"/>
  <c r="S1147" i="3"/>
  <c r="U1026" i="3"/>
  <c r="S1148" i="3" l="1"/>
  <c r="U1027" i="3"/>
  <c r="J1042" i="3"/>
  <c r="T921" i="3"/>
  <c r="V921" i="3" s="1"/>
  <c r="O1041" i="3"/>
  <c r="L1041" i="3"/>
  <c r="O1042" i="3" l="1"/>
  <c r="T922" i="3"/>
  <c r="V922" i="3" s="1"/>
  <c r="L1042" i="3"/>
  <c r="J1043" i="3"/>
  <c r="U1028" i="3"/>
  <c r="S1149" i="3"/>
  <c r="S1150" i="3" l="1"/>
  <c r="U1029" i="3"/>
  <c r="J1044" i="3"/>
  <c r="O1043" i="3"/>
  <c r="T923" i="3"/>
  <c r="V923" i="3" s="1"/>
  <c r="L1043" i="3"/>
  <c r="O1044" i="3" l="1"/>
  <c r="T924" i="3"/>
  <c r="V924" i="3" s="1"/>
  <c r="L1044" i="3"/>
  <c r="J1045" i="3"/>
  <c r="S1151" i="3"/>
  <c r="U1030" i="3"/>
  <c r="J1046" i="3" l="1"/>
  <c r="T925" i="3"/>
  <c r="V925" i="3" s="1"/>
  <c r="O1045" i="3"/>
  <c r="L1045" i="3"/>
  <c r="S1152" i="3"/>
  <c r="U1031" i="3"/>
  <c r="U1032" i="3" l="1"/>
  <c r="S1153" i="3"/>
  <c r="O1046" i="3"/>
  <c r="T926" i="3"/>
  <c r="V926" i="3" s="1"/>
  <c r="L1046" i="3"/>
  <c r="J1047" i="3"/>
  <c r="S1154" i="3" l="1"/>
  <c r="U1033" i="3"/>
  <c r="J1048" i="3"/>
  <c r="O1047" i="3"/>
  <c r="T927" i="3"/>
  <c r="V927" i="3" s="1"/>
  <c r="L1047" i="3"/>
  <c r="T928" i="3" l="1"/>
  <c r="V928" i="3" s="1"/>
  <c r="O1048" i="3"/>
  <c r="L1048" i="3"/>
  <c r="J1049" i="3"/>
  <c r="S1155" i="3"/>
  <c r="U1034" i="3"/>
  <c r="S1156" i="3" l="1"/>
  <c r="U1035" i="3"/>
  <c r="J1050" i="3"/>
  <c r="T929" i="3"/>
  <c r="V929" i="3" s="1"/>
  <c r="O1049" i="3"/>
  <c r="L1049" i="3"/>
  <c r="O1050" i="3" l="1"/>
  <c r="J1051" i="3"/>
  <c r="T930" i="3"/>
  <c r="V930" i="3" s="1"/>
  <c r="L1050" i="3"/>
  <c r="U1036" i="3"/>
  <c r="S1157" i="3"/>
  <c r="J1052" i="3" l="1"/>
  <c r="T931" i="3"/>
  <c r="V931" i="3" s="1"/>
  <c r="O1051" i="3"/>
  <c r="L1051" i="3"/>
  <c r="S1158" i="3"/>
  <c r="U1037" i="3"/>
  <c r="S1159" i="3" l="1"/>
  <c r="U1038" i="3"/>
  <c r="O1052" i="3"/>
  <c r="J1053" i="3"/>
  <c r="T932" i="3"/>
  <c r="V932" i="3" s="1"/>
  <c r="L1052" i="3"/>
  <c r="J1054" i="3" l="1"/>
  <c r="O1053" i="3"/>
  <c r="T933" i="3"/>
  <c r="V933" i="3" s="1"/>
  <c r="L1053" i="3"/>
  <c r="S1160" i="3"/>
  <c r="U1039" i="3"/>
  <c r="S1161" i="3" l="1"/>
  <c r="U1040" i="3"/>
  <c r="O1054" i="3"/>
  <c r="J1055" i="3"/>
  <c r="T934" i="3"/>
  <c r="V934" i="3" s="1"/>
  <c r="L1054" i="3"/>
  <c r="J1056" i="3" l="1"/>
  <c r="T935" i="3"/>
  <c r="V935" i="3" s="1"/>
  <c r="O1055" i="3"/>
  <c r="L1055" i="3"/>
  <c r="S1162" i="3"/>
  <c r="U1041" i="3"/>
  <c r="S1163" i="3" l="1"/>
  <c r="U1042" i="3"/>
  <c r="O1056" i="3"/>
  <c r="T936" i="3"/>
  <c r="V936" i="3" s="1"/>
  <c r="L1056" i="3"/>
  <c r="J1057" i="3"/>
  <c r="J1058" i="3" l="1"/>
  <c r="T937" i="3"/>
  <c r="V937" i="3" s="1"/>
  <c r="O1057" i="3"/>
  <c r="L1057" i="3"/>
  <c r="S1164" i="3"/>
  <c r="U1043" i="3"/>
  <c r="U1044" i="3" l="1"/>
  <c r="S1165" i="3"/>
  <c r="O1058" i="3"/>
  <c r="L1058" i="3"/>
  <c r="T938" i="3"/>
  <c r="V938" i="3" s="1"/>
  <c r="J1059" i="3"/>
  <c r="J1060" i="3" l="1"/>
  <c r="O1059" i="3"/>
  <c r="T939" i="3"/>
  <c r="V939" i="3" s="1"/>
  <c r="L1059" i="3"/>
  <c r="S1166" i="3"/>
  <c r="U1045" i="3"/>
  <c r="S1167" i="3" l="1"/>
  <c r="U1046" i="3"/>
  <c r="O1060" i="3"/>
  <c r="L1060" i="3"/>
  <c r="J1061" i="3"/>
  <c r="T940" i="3"/>
  <c r="V940" i="3" s="1"/>
  <c r="J1062" i="3" l="1"/>
  <c r="O1061" i="3"/>
  <c r="T941" i="3"/>
  <c r="V941" i="3" s="1"/>
  <c r="L1061" i="3"/>
  <c r="S1168" i="3"/>
  <c r="U1047" i="3"/>
  <c r="U1048" i="3" l="1"/>
  <c r="S1169" i="3"/>
  <c r="O1062" i="3"/>
  <c r="T942" i="3"/>
  <c r="V942" i="3" s="1"/>
  <c r="L1062" i="3"/>
  <c r="J1063" i="3"/>
  <c r="J1064" i="3" l="1"/>
  <c r="T943" i="3"/>
  <c r="V943" i="3" s="1"/>
  <c r="O1063" i="3"/>
  <c r="L1063" i="3"/>
  <c r="S1170" i="3"/>
  <c r="U1049" i="3"/>
  <c r="S1171" i="3" l="1"/>
  <c r="U1050" i="3"/>
  <c r="O1064" i="3"/>
  <c r="T944" i="3"/>
  <c r="V944" i="3" s="1"/>
  <c r="L1064" i="3"/>
  <c r="J1065" i="3"/>
  <c r="J1066" i="3" l="1"/>
  <c r="O1065" i="3"/>
  <c r="T945" i="3"/>
  <c r="V945" i="3" s="1"/>
  <c r="L1065" i="3"/>
  <c r="S1172" i="3"/>
  <c r="U1051" i="3"/>
  <c r="U1052" i="3" l="1"/>
  <c r="S1173" i="3"/>
  <c r="O1066" i="3"/>
  <c r="T946" i="3"/>
  <c r="V946" i="3" s="1"/>
  <c r="L1066" i="3"/>
  <c r="J1067" i="3"/>
  <c r="J1068" i="3" l="1"/>
  <c r="O1067" i="3"/>
  <c r="T947" i="3"/>
  <c r="V947" i="3" s="1"/>
  <c r="L1067" i="3"/>
  <c r="S1174" i="3"/>
  <c r="U1053" i="3"/>
  <c r="S1175" i="3" l="1"/>
  <c r="U1054" i="3"/>
  <c r="O1068" i="3"/>
  <c r="T948" i="3"/>
  <c r="V948" i="3" s="1"/>
  <c r="L1068" i="3"/>
  <c r="J1069" i="3"/>
  <c r="J1070" i="3" l="1"/>
  <c r="O1069" i="3"/>
  <c r="T949" i="3"/>
  <c r="V949" i="3" s="1"/>
  <c r="L1069" i="3"/>
  <c r="S1176" i="3"/>
  <c r="U1055" i="3"/>
  <c r="S1177" i="3" l="1"/>
  <c r="U1056" i="3"/>
  <c r="O1070" i="3"/>
  <c r="T950" i="3"/>
  <c r="V950" i="3" s="1"/>
  <c r="L1070" i="3"/>
  <c r="J1071" i="3"/>
  <c r="J1072" i="3" l="1"/>
  <c r="T951" i="3"/>
  <c r="V951" i="3" s="1"/>
  <c r="O1071" i="3"/>
  <c r="L1071" i="3"/>
  <c r="S1178" i="3"/>
  <c r="U1057" i="3"/>
  <c r="S1179" i="3" l="1"/>
  <c r="U1058" i="3"/>
  <c r="O1072" i="3"/>
  <c r="L1072" i="3"/>
  <c r="J1073" i="3"/>
  <c r="T952" i="3"/>
  <c r="V952" i="3" s="1"/>
  <c r="J1074" i="3" l="1"/>
  <c r="T953" i="3"/>
  <c r="V953" i="3" s="1"/>
  <c r="O1073" i="3"/>
  <c r="L1073" i="3"/>
  <c r="S1180" i="3"/>
  <c r="U1059" i="3"/>
  <c r="U1060" i="3" l="1"/>
  <c r="S1181" i="3"/>
  <c r="O1074" i="3"/>
  <c r="L1074" i="3"/>
  <c r="J1075" i="3"/>
  <c r="T954" i="3"/>
  <c r="V954" i="3" s="1"/>
  <c r="J1076" i="3" l="1"/>
  <c r="T955" i="3"/>
  <c r="V955" i="3" s="1"/>
  <c r="O1075" i="3"/>
  <c r="L1075" i="3"/>
  <c r="S1182" i="3"/>
  <c r="U1061" i="3"/>
  <c r="S1183" i="3" l="1"/>
  <c r="U1062" i="3"/>
  <c r="O1076" i="3"/>
  <c r="L1076" i="3"/>
  <c r="J1077" i="3"/>
  <c r="T956" i="3"/>
  <c r="V956" i="3" s="1"/>
  <c r="T957" i="3" l="1"/>
  <c r="V957" i="3" s="1"/>
  <c r="J1078" i="3"/>
  <c r="O1077" i="3"/>
  <c r="L1077" i="3"/>
  <c r="S1184" i="3"/>
  <c r="U1063" i="3"/>
  <c r="U1064" i="3" l="1"/>
  <c r="S1185" i="3"/>
  <c r="O1078" i="3"/>
  <c r="T958" i="3"/>
  <c r="V958" i="3" s="1"/>
  <c r="L1078" i="3"/>
  <c r="J1079" i="3"/>
  <c r="J1080" i="3" l="1"/>
  <c r="T959" i="3"/>
  <c r="V959" i="3" s="1"/>
  <c r="O1079" i="3"/>
  <c r="L1079" i="3"/>
  <c r="S1186" i="3"/>
  <c r="U1065" i="3"/>
  <c r="S1187" i="3" l="1"/>
  <c r="U1066" i="3"/>
  <c r="O1080" i="3"/>
  <c r="L1080" i="3"/>
  <c r="T960" i="3"/>
  <c r="V960" i="3" s="1"/>
  <c r="J1081" i="3"/>
  <c r="J1082" i="3" l="1"/>
  <c r="T961" i="3"/>
  <c r="V961" i="3" s="1"/>
  <c r="O1081" i="3"/>
  <c r="L1081" i="3"/>
  <c r="S1188" i="3"/>
  <c r="U1067" i="3"/>
  <c r="U1068" i="3" l="1"/>
  <c r="S1189" i="3"/>
  <c r="O1082" i="3"/>
  <c r="J1083" i="3"/>
  <c r="L1082" i="3"/>
  <c r="T962" i="3"/>
  <c r="V962" i="3" s="1"/>
  <c r="S1190" i="3" l="1"/>
  <c r="U1069" i="3"/>
  <c r="J1084" i="3"/>
  <c r="T963" i="3"/>
  <c r="V963" i="3" s="1"/>
  <c r="O1083" i="3"/>
  <c r="L1083" i="3"/>
  <c r="O1084" i="3" l="1"/>
  <c r="J1085" i="3"/>
  <c r="T964" i="3"/>
  <c r="V964" i="3" s="1"/>
  <c r="L1084" i="3"/>
  <c r="S1191" i="3"/>
  <c r="U1070" i="3"/>
  <c r="S1192" i="3" l="1"/>
  <c r="U1071" i="3"/>
  <c r="T965" i="3"/>
  <c r="V965" i="3" s="1"/>
  <c r="J1086" i="3"/>
  <c r="O1085" i="3"/>
  <c r="L1085" i="3"/>
  <c r="O1086" i="3" l="1"/>
  <c r="T966" i="3"/>
  <c r="V966" i="3" s="1"/>
  <c r="J1087" i="3"/>
  <c r="L1086" i="3"/>
  <c r="S1193" i="3"/>
  <c r="U1072" i="3"/>
  <c r="J1088" i="3" l="1"/>
  <c r="T967" i="3"/>
  <c r="V967" i="3" s="1"/>
  <c r="O1087" i="3"/>
  <c r="L1087" i="3"/>
  <c r="S1194" i="3"/>
  <c r="U1073" i="3"/>
  <c r="S1195" i="3" l="1"/>
  <c r="U1074" i="3"/>
  <c r="J1089" i="3"/>
  <c r="O1088" i="3"/>
  <c r="L1088" i="3"/>
  <c r="T968" i="3"/>
  <c r="V968" i="3" s="1"/>
  <c r="J1090" i="3" l="1"/>
  <c r="O1089" i="3"/>
  <c r="L1089" i="3"/>
  <c r="T969" i="3"/>
  <c r="V969" i="3" s="1"/>
  <c r="S1196" i="3"/>
  <c r="U1075" i="3"/>
  <c r="U1076" i="3" l="1"/>
  <c r="S1197" i="3"/>
  <c r="O1090" i="3"/>
  <c r="J1091" i="3"/>
  <c r="T970" i="3"/>
  <c r="V970" i="3" s="1"/>
  <c r="L1090" i="3"/>
  <c r="O1091" i="3" l="1"/>
  <c r="J1092" i="3"/>
  <c r="L1091" i="3"/>
  <c r="T971" i="3"/>
  <c r="V971" i="3" s="1"/>
  <c r="S1198" i="3"/>
  <c r="U1077" i="3"/>
  <c r="S1199" i="3" l="1"/>
  <c r="U1078" i="3"/>
  <c r="J1093" i="3"/>
  <c r="T972" i="3"/>
  <c r="V972" i="3" s="1"/>
  <c r="O1092" i="3"/>
  <c r="L1092" i="3"/>
  <c r="J1094" i="3" l="1"/>
  <c r="O1093" i="3"/>
  <c r="L1093" i="3"/>
  <c r="T973" i="3"/>
  <c r="V973" i="3" s="1"/>
  <c r="S1200" i="3"/>
  <c r="U1079" i="3"/>
  <c r="S1201" i="3" l="1"/>
  <c r="U1080" i="3"/>
  <c r="J1095" i="3"/>
  <c r="O1094" i="3"/>
  <c r="T974" i="3"/>
  <c r="V974" i="3" s="1"/>
  <c r="L1094" i="3"/>
  <c r="O1095" i="3" l="1"/>
  <c r="J1096" i="3"/>
  <c r="T975" i="3"/>
  <c r="V975" i="3" s="1"/>
  <c r="L1095" i="3"/>
  <c r="S1202" i="3"/>
  <c r="U1081" i="3"/>
  <c r="J1097" i="3" l="1"/>
  <c r="O1096" i="3"/>
  <c r="T976" i="3"/>
  <c r="V976" i="3" s="1"/>
  <c r="L1096" i="3"/>
  <c r="S1203" i="3"/>
  <c r="U1082" i="3"/>
  <c r="S1204" i="3" l="1"/>
  <c r="U1083" i="3"/>
  <c r="J1098" i="3"/>
  <c r="O1097" i="3"/>
  <c r="T977" i="3"/>
  <c r="V977" i="3" s="1"/>
  <c r="L1097" i="3"/>
  <c r="J1099" i="3" l="1"/>
  <c r="O1098" i="3"/>
  <c r="T978" i="3"/>
  <c r="V978" i="3" s="1"/>
  <c r="L1098" i="3"/>
  <c r="S1205" i="3"/>
  <c r="U1084" i="3"/>
  <c r="S1206" i="3" l="1"/>
  <c r="U1085" i="3"/>
  <c r="O1099" i="3"/>
  <c r="J1100" i="3"/>
  <c r="T979" i="3"/>
  <c r="V979" i="3" s="1"/>
  <c r="L1099" i="3"/>
  <c r="J1101" i="3" l="1"/>
  <c r="O1100" i="3"/>
  <c r="L1100" i="3"/>
  <c r="T980" i="3"/>
  <c r="V980" i="3" s="1"/>
  <c r="S1207" i="3"/>
  <c r="U1086" i="3"/>
  <c r="S1208" i="3" l="1"/>
  <c r="U1087" i="3"/>
  <c r="L1101" i="3"/>
  <c r="J1102" i="3"/>
  <c r="T981" i="3"/>
  <c r="V981" i="3" s="1"/>
  <c r="O1101" i="3"/>
  <c r="J1103" i="3" l="1"/>
  <c r="O1102" i="3"/>
  <c r="T982" i="3"/>
  <c r="V982" i="3" s="1"/>
  <c r="L1102" i="3"/>
  <c r="U1088" i="3"/>
  <c r="S1209" i="3"/>
  <c r="S1210" i="3" l="1"/>
  <c r="U1089" i="3"/>
  <c r="O1103" i="3"/>
  <c r="J1104" i="3"/>
  <c r="T983" i="3"/>
  <c r="V983" i="3" s="1"/>
  <c r="L1103" i="3"/>
  <c r="J1105" i="3" l="1"/>
  <c r="O1104" i="3"/>
  <c r="L1104" i="3"/>
  <c r="T984" i="3"/>
  <c r="V984" i="3" s="1"/>
  <c r="S1211" i="3"/>
  <c r="U1090" i="3"/>
  <c r="S1212" i="3" l="1"/>
  <c r="U1091" i="3"/>
  <c r="J1106" i="3"/>
  <c r="O1105" i="3"/>
  <c r="L1105" i="3"/>
  <c r="T985" i="3"/>
  <c r="V985" i="3" s="1"/>
  <c r="J1107" i="3" l="1"/>
  <c r="T986" i="3"/>
  <c r="V986" i="3" s="1"/>
  <c r="O1106" i="3"/>
  <c r="L1106" i="3"/>
  <c r="S1213" i="3"/>
  <c r="U1092" i="3"/>
  <c r="U1093" i="3" l="1"/>
  <c r="S1214" i="3"/>
  <c r="O1107" i="3"/>
  <c r="J1108" i="3"/>
  <c r="L1107" i="3"/>
  <c r="T987" i="3"/>
  <c r="V987" i="3" s="1"/>
  <c r="J1109" i="3" l="1"/>
  <c r="T988" i="3"/>
  <c r="V988" i="3" s="1"/>
  <c r="O1108" i="3"/>
  <c r="L1108" i="3"/>
  <c r="S1215" i="3"/>
  <c r="U1094" i="3"/>
  <c r="S1216" i="3" l="1"/>
  <c r="U1095" i="3"/>
  <c r="J1110" i="3"/>
  <c r="O1109" i="3"/>
  <c r="L1109" i="3"/>
  <c r="T989" i="3"/>
  <c r="V989" i="3" s="1"/>
  <c r="S1217" i="3" l="1"/>
  <c r="U1096" i="3"/>
  <c r="J1111" i="3"/>
  <c r="O1110" i="3"/>
  <c r="T990" i="3"/>
  <c r="V990" i="3" s="1"/>
  <c r="L1110" i="3"/>
  <c r="O1111" i="3" l="1"/>
  <c r="T991" i="3"/>
  <c r="V991" i="3" s="1"/>
  <c r="J1112" i="3"/>
  <c r="L1111" i="3"/>
  <c r="S1218" i="3"/>
  <c r="U1097" i="3"/>
  <c r="S1219" i="3" l="1"/>
  <c r="U1098" i="3"/>
  <c r="J1113" i="3"/>
  <c r="O1112" i="3"/>
  <c r="T992" i="3"/>
  <c r="V992" i="3" s="1"/>
  <c r="L1112" i="3"/>
  <c r="J1114" i="3" l="1"/>
  <c r="O1113" i="3"/>
  <c r="T993" i="3"/>
  <c r="V993" i="3" s="1"/>
  <c r="L1113" i="3"/>
  <c r="S1220" i="3"/>
  <c r="U1099" i="3"/>
  <c r="S1221" i="3" l="1"/>
  <c r="U1100" i="3"/>
  <c r="J1115" i="3"/>
  <c r="O1114" i="3"/>
  <c r="T994" i="3"/>
  <c r="V994" i="3" s="1"/>
  <c r="L1114" i="3"/>
  <c r="O1115" i="3" l="1"/>
  <c r="J1116" i="3"/>
  <c r="T995" i="3"/>
  <c r="V995" i="3" s="1"/>
  <c r="L1115" i="3"/>
  <c r="S1222" i="3"/>
  <c r="U1101" i="3"/>
  <c r="S1223" i="3" l="1"/>
  <c r="U1102" i="3"/>
  <c r="J1117" i="3"/>
  <c r="T996" i="3"/>
  <c r="V996" i="3" s="1"/>
  <c r="O1116" i="3"/>
  <c r="L1116" i="3"/>
  <c r="L1117" i="3" l="1"/>
  <c r="O1117" i="3"/>
  <c r="J1118" i="3"/>
  <c r="T997" i="3"/>
  <c r="V997" i="3" s="1"/>
  <c r="S1224" i="3"/>
  <c r="U1103" i="3"/>
  <c r="U1104" i="3" l="1"/>
  <c r="S1225" i="3"/>
  <c r="J1119" i="3"/>
  <c r="O1118" i="3"/>
  <c r="T998" i="3"/>
  <c r="V998" i="3" s="1"/>
  <c r="L1118" i="3"/>
  <c r="S1226" i="3" l="1"/>
  <c r="U1105" i="3"/>
  <c r="O1119" i="3"/>
  <c r="J1120" i="3"/>
  <c r="T999" i="3"/>
  <c r="V999" i="3" s="1"/>
  <c r="L1119" i="3"/>
  <c r="J1121" i="3" l="1"/>
  <c r="T1000" i="3"/>
  <c r="V1000" i="3" s="1"/>
  <c r="O1120" i="3"/>
  <c r="L1120" i="3"/>
  <c r="S1227" i="3"/>
  <c r="U1106" i="3"/>
  <c r="S1228" i="3" l="1"/>
  <c r="U1107" i="3"/>
  <c r="O1121" i="3"/>
  <c r="J1122" i="3"/>
  <c r="L1121" i="3"/>
  <c r="T1001" i="3"/>
  <c r="V1001" i="3" s="1"/>
  <c r="J1123" i="3" l="1"/>
  <c r="T1002" i="3"/>
  <c r="V1002" i="3" s="1"/>
  <c r="O1122" i="3"/>
  <c r="L1122" i="3"/>
  <c r="S1229" i="3"/>
  <c r="U1108" i="3"/>
  <c r="U1109" i="3" l="1"/>
  <c r="S1230" i="3"/>
  <c r="O1123" i="3"/>
  <c r="J1124" i="3"/>
  <c r="T1003" i="3"/>
  <c r="V1003" i="3" s="1"/>
  <c r="L1123" i="3"/>
  <c r="J1125" i="3" l="1"/>
  <c r="O1124" i="3"/>
  <c r="T1004" i="3"/>
  <c r="V1004" i="3" s="1"/>
  <c r="L1124" i="3"/>
  <c r="S1231" i="3"/>
  <c r="U1110" i="3"/>
  <c r="S1232" i="3" l="1"/>
  <c r="U1111" i="3"/>
  <c r="J1126" i="3"/>
  <c r="L1125" i="3"/>
  <c r="T1005" i="3"/>
  <c r="V1005" i="3" s="1"/>
  <c r="O1125" i="3"/>
  <c r="T1006" i="3" l="1"/>
  <c r="V1006" i="3" s="1"/>
  <c r="O1126" i="3"/>
  <c r="J1127" i="3"/>
  <c r="L1126" i="3"/>
  <c r="S1233" i="3"/>
  <c r="U1112" i="3"/>
  <c r="S1234" i="3" l="1"/>
  <c r="U1113" i="3"/>
  <c r="O1127" i="3"/>
  <c r="J1128" i="3"/>
  <c r="T1007" i="3"/>
  <c r="V1007" i="3" s="1"/>
  <c r="L1127" i="3"/>
  <c r="J1129" i="3" l="1"/>
  <c r="O1128" i="3"/>
  <c r="T1008" i="3"/>
  <c r="V1008" i="3" s="1"/>
  <c r="L1128" i="3"/>
  <c r="S1235" i="3"/>
  <c r="U1114" i="3"/>
  <c r="S1236" i="3" l="1"/>
  <c r="U1115" i="3"/>
  <c r="J1130" i="3"/>
  <c r="T1009" i="3"/>
  <c r="V1009" i="3" s="1"/>
  <c r="O1129" i="3"/>
  <c r="L1129" i="3"/>
  <c r="O1130" i="3" l="1"/>
  <c r="T1010" i="3"/>
  <c r="V1010" i="3" s="1"/>
  <c r="J1131" i="3"/>
  <c r="L1130" i="3"/>
  <c r="S1237" i="3"/>
  <c r="U1116" i="3"/>
  <c r="O1131" i="3" l="1"/>
  <c r="L1131" i="3"/>
  <c r="J1132" i="3"/>
  <c r="T1011" i="3"/>
  <c r="V1011" i="3" s="1"/>
  <c r="S1238" i="3"/>
  <c r="U1117" i="3"/>
  <c r="S1239" i="3" l="1"/>
  <c r="U1118" i="3"/>
  <c r="J1133" i="3"/>
  <c r="L1132" i="3"/>
  <c r="T1012" i="3"/>
  <c r="V1012" i="3" s="1"/>
  <c r="O1132" i="3"/>
  <c r="O1133" i="3" l="1"/>
  <c r="L1133" i="3"/>
  <c r="T1013" i="3"/>
  <c r="V1013" i="3" s="1"/>
  <c r="J1134" i="3"/>
  <c r="S1240" i="3"/>
  <c r="U1119" i="3"/>
  <c r="O1134" i="3" l="1"/>
  <c r="J1135" i="3"/>
  <c r="T1014" i="3"/>
  <c r="V1014" i="3" s="1"/>
  <c r="L1134" i="3"/>
  <c r="S1241" i="3"/>
  <c r="U1120" i="3"/>
  <c r="S1242" i="3" l="1"/>
  <c r="U1121" i="3"/>
  <c r="O1135" i="3"/>
  <c r="J1136" i="3"/>
  <c r="T1015" i="3"/>
  <c r="V1015" i="3" s="1"/>
  <c r="L1135" i="3"/>
  <c r="J1137" i="3" l="1"/>
  <c r="L1136" i="3"/>
  <c r="T1016" i="3"/>
  <c r="V1016" i="3" s="1"/>
  <c r="O1136" i="3"/>
  <c r="S1243" i="3"/>
  <c r="U1122" i="3"/>
  <c r="S1244" i="3" l="1"/>
  <c r="U1123" i="3"/>
  <c r="O1137" i="3"/>
  <c r="J1138" i="3"/>
  <c r="L1137" i="3"/>
  <c r="T1017" i="3"/>
  <c r="V1017" i="3" s="1"/>
  <c r="J1139" i="3" l="1"/>
  <c r="T1018" i="3"/>
  <c r="V1018" i="3" s="1"/>
  <c r="O1138" i="3"/>
  <c r="L1138" i="3"/>
  <c r="U1124" i="3"/>
  <c r="S1245" i="3"/>
  <c r="S1246" i="3" l="1"/>
  <c r="U1125" i="3"/>
  <c r="O1139" i="3"/>
  <c r="J1140" i="3"/>
  <c r="T1019" i="3"/>
  <c r="V1019" i="3" s="1"/>
  <c r="L1139" i="3"/>
  <c r="J1141" i="3" l="1"/>
  <c r="T1020" i="3"/>
  <c r="V1020" i="3" s="1"/>
  <c r="O1140" i="3"/>
  <c r="L1140" i="3"/>
  <c r="S1247" i="3"/>
  <c r="U1126" i="3"/>
  <c r="S1248" i="3" l="1"/>
  <c r="U1127" i="3"/>
  <c r="J1142" i="3"/>
  <c r="L1141" i="3"/>
  <c r="O1141" i="3"/>
  <c r="T1021" i="3"/>
  <c r="V1021" i="3" s="1"/>
  <c r="O1142" i="3" l="1"/>
  <c r="T1022" i="3"/>
  <c r="V1022" i="3" s="1"/>
  <c r="J1143" i="3"/>
  <c r="L1142" i="3"/>
  <c r="U1128" i="3"/>
  <c r="S1249" i="3"/>
  <c r="S1250" i="3" l="1"/>
  <c r="U1129" i="3"/>
  <c r="O1143" i="3"/>
  <c r="J1144" i="3"/>
  <c r="T1023" i="3"/>
  <c r="V1023" i="3" s="1"/>
  <c r="L1143" i="3"/>
  <c r="J1145" i="3" l="1"/>
  <c r="T1024" i="3"/>
  <c r="V1024" i="3" s="1"/>
  <c r="O1144" i="3"/>
  <c r="L1144" i="3"/>
  <c r="S1251" i="3"/>
  <c r="U1130" i="3"/>
  <c r="S1252" i="3" l="1"/>
  <c r="U1131" i="3"/>
  <c r="O1145" i="3"/>
  <c r="L1145" i="3"/>
  <c r="T1025" i="3"/>
  <c r="V1025" i="3" s="1"/>
  <c r="J1146" i="3"/>
  <c r="O1146" i="3" l="1"/>
  <c r="T1026" i="3"/>
  <c r="V1026" i="3" s="1"/>
  <c r="J1147" i="3"/>
  <c r="L1146" i="3"/>
  <c r="U1132" i="3"/>
  <c r="S1253" i="3"/>
  <c r="O1147" i="3" l="1"/>
  <c r="J1148" i="3"/>
  <c r="L1147" i="3"/>
  <c r="T1027" i="3"/>
  <c r="V1027" i="3" s="1"/>
  <c r="S1254" i="3"/>
  <c r="U1133" i="3"/>
  <c r="J1149" i="3" l="1"/>
  <c r="O1148" i="3"/>
  <c r="T1028" i="3"/>
  <c r="V1028" i="3" s="1"/>
  <c r="L1148" i="3"/>
  <c r="S1255" i="3"/>
  <c r="U1134" i="3"/>
  <c r="S1256" i="3" l="1"/>
  <c r="U1135" i="3"/>
  <c r="O1149" i="3"/>
  <c r="L1149" i="3"/>
  <c r="J1150" i="3"/>
  <c r="T1029" i="3"/>
  <c r="V1029" i="3" s="1"/>
  <c r="O1150" i="3" l="1"/>
  <c r="J1151" i="3"/>
  <c r="T1030" i="3"/>
  <c r="V1030" i="3" s="1"/>
  <c r="L1150" i="3"/>
  <c r="S1257" i="3"/>
  <c r="U1136" i="3"/>
  <c r="S1258" i="3" l="1"/>
  <c r="U1137" i="3"/>
  <c r="O1151" i="3"/>
  <c r="J1152" i="3"/>
  <c r="L1151" i="3"/>
  <c r="T1031" i="3"/>
  <c r="V1031" i="3" s="1"/>
  <c r="L1152" i="3" l="1"/>
  <c r="J1153" i="3"/>
  <c r="T1032" i="3"/>
  <c r="V1032" i="3" s="1"/>
  <c r="O1152" i="3"/>
  <c r="S1259" i="3"/>
  <c r="U1138" i="3"/>
  <c r="O1153" i="3" l="1"/>
  <c r="J1154" i="3"/>
  <c r="T1033" i="3"/>
  <c r="V1033" i="3" s="1"/>
  <c r="L1153" i="3"/>
  <c r="S1260" i="3"/>
  <c r="U1139" i="3"/>
  <c r="U1140" i="3" l="1"/>
  <c r="S1261" i="3"/>
  <c r="J1155" i="3"/>
  <c r="O1154" i="3"/>
  <c r="T1034" i="3"/>
  <c r="V1034" i="3" s="1"/>
  <c r="L1154" i="3"/>
  <c r="S1262" i="3" l="1"/>
  <c r="U1141" i="3"/>
  <c r="J1156" i="3"/>
  <c r="O1155" i="3"/>
  <c r="L1155" i="3"/>
  <c r="T1035" i="3"/>
  <c r="V1035" i="3" s="1"/>
  <c r="L1156" i="3" l="1"/>
  <c r="J1157" i="3"/>
  <c r="O1156" i="3"/>
  <c r="T1036" i="3"/>
  <c r="V1036" i="3" s="1"/>
  <c r="S1263" i="3"/>
  <c r="U1142" i="3"/>
  <c r="S1264" i="3" l="1"/>
  <c r="U1143" i="3"/>
  <c r="O1157" i="3"/>
  <c r="L1157" i="3"/>
  <c r="J1158" i="3"/>
  <c r="T1037" i="3"/>
  <c r="V1037" i="3" s="1"/>
  <c r="J1159" i="3" l="1"/>
  <c r="O1158" i="3"/>
  <c r="T1038" i="3"/>
  <c r="V1038" i="3" s="1"/>
  <c r="L1158" i="3"/>
  <c r="U1144" i="3"/>
  <c r="S1265" i="3"/>
  <c r="S1266" i="3" l="1"/>
  <c r="U1145" i="3"/>
  <c r="J1160" i="3"/>
  <c r="O1159" i="3"/>
  <c r="T1039" i="3"/>
  <c r="V1039" i="3" s="1"/>
  <c r="L1159" i="3"/>
  <c r="L1160" i="3" l="1"/>
  <c r="J1161" i="3"/>
  <c r="T1040" i="3"/>
  <c r="V1040" i="3" s="1"/>
  <c r="O1160" i="3"/>
  <c r="S1267" i="3"/>
  <c r="U1146" i="3"/>
  <c r="O1161" i="3" l="1"/>
  <c r="L1161" i="3"/>
  <c r="J1162" i="3"/>
  <c r="T1041" i="3"/>
  <c r="V1041" i="3" s="1"/>
  <c r="S1268" i="3"/>
  <c r="U1147" i="3"/>
  <c r="J1163" i="3" l="1"/>
  <c r="O1162" i="3"/>
  <c r="T1042" i="3"/>
  <c r="V1042" i="3" s="1"/>
  <c r="L1162" i="3"/>
  <c r="U1148" i="3"/>
  <c r="S1269" i="3"/>
  <c r="S1270" i="3" l="1"/>
  <c r="U1149" i="3"/>
  <c r="J1164" i="3"/>
  <c r="O1163" i="3"/>
  <c r="L1163" i="3"/>
  <c r="T1043" i="3"/>
  <c r="V1043" i="3" s="1"/>
  <c r="L1164" i="3" l="1"/>
  <c r="J1165" i="3"/>
  <c r="T1044" i="3"/>
  <c r="V1044" i="3" s="1"/>
  <c r="O1164" i="3"/>
  <c r="S1271" i="3"/>
  <c r="U1150" i="3"/>
  <c r="O1165" i="3" l="1"/>
  <c r="L1165" i="3"/>
  <c r="J1166" i="3"/>
  <c r="T1045" i="3"/>
  <c r="V1045" i="3" s="1"/>
  <c r="S1272" i="3"/>
  <c r="U1151" i="3"/>
  <c r="J1167" i="3" l="1"/>
  <c r="O1166" i="3"/>
  <c r="T1046" i="3"/>
  <c r="V1046" i="3" s="1"/>
  <c r="L1166" i="3"/>
  <c r="S1273" i="3"/>
  <c r="U1152" i="3"/>
  <c r="S1274" i="3" l="1"/>
  <c r="U1153" i="3"/>
  <c r="J1168" i="3"/>
  <c r="O1167" i="3"/>
  <c r="L1167" i="3"/>
  <c r="T1047" i="3"/>
  <c r="V1047" i="3" s="1"/>
  <c r="L1168" i="3" l="1"/>
  <c r="J1169" i="3"/>
  <c r="T1048" i="3"/>
  <c r="V1048" i="3" s="1"/>
  <c r="O1168" i="3"/>
  <c r="S1275" i="3"/>
  <c r="U1154" i="3"/>
  <c r="O1169" i="3" l="1"/>
  <c r="L1169" i="3"/>
  <c r="J1170" i="3"/>
  <c r="T1049" i="3"/>
  <c r="V1049" i="3" s="1"/>
  <c r="S1276" i="3"/>
  <c r="U1155" i="3"/>
  <c r="J1171" i="3" l="1"/>
  <c r="O1170" i="3"/>
  <c r="T1050" i="3"/>
  <c r="V1050" i="3" s="1"/>
  <c r="L1170" i="3"/>
  <c r="U1156" i="3"/>
  <c r="S1277" i="3"/>
  <c r="S1278" i="3" l="1"/>
  <c r="U1157" i="3"/>
  <c r="J1172" i="3"/>
  <c r="O1171" i="3"/>
  <c r="L1171" i="3"/>
  <c r="T1051" i="3"/>
  <c r="V1051" i="3" s="1"/>
  <c r="L1172" i="3" l="1"/>
  <c r="J1173" i="3"/>
  <c r="O1172" i="3"/>
  <c r="T1052" i="3"/>
  <c r="V1052" i="3" s="1"/>
  <c r="S1279" i="3"/>
  <c r="U1158" i="3"/>
  <c r="S1280" i="3" l="1"/>
  <c r="U1159" i="3"/>
  <c r="O1173" i="3"/>
  <c r="L1173" i="3"/>
  <c r="J1174" i="3"/>
  <c r="T1053" i="3"/>
  <c r="V1053" i="3" s="1"/>
  <c r="J1175" i="3" l="1"/>
  <c r="O1174" i="3"/>
  <c r="T1054" i="3"/>
  <c r="V1054" i="3" s="1"/>
  <c r="L1174" i="3"/>
  <c r="U1160" i="3"/>
  <c r="S1281" i="3"/>
  <c r="S1282" i="3" l="1"/>
  <c r="U1161" i="3"/>
  <c r="J1176" i="3"/>
  <c r="O1175" i="3"/>
  <c r="L1175" i="3"/>
  <c r="T1055" i="3"/>
  <c r="V1055" i="3" s="1"/>
  <c r="L1176" i="3" l="1"/>
  <c r="J1177" i="3"/>
  <c r="T1056" i="3"/>
  <c r="V1056" i="3" s="1"/>
  <c r="O1176" i="3"/>
  <c r="S1283" i="3"/>
  <c r="U1162" i="3"/>
  <c r="O1177" i="3" l="1"/>
  <c r="L1177" i="3"/>
  <c r="J1178" i="3"/>
  <c r="T1057" i="3"/>
  <c r="V1057" i="3" s="1"/>
  <c r="S1284" i="3"/>
  <c r="U1163" i="3"/>
  <c r="J1179" i="3" l="1"/>
  <c r="O1178" i="3"/>
  <c r="T1058" i="3"/>
  <c r="V1058" i="3" s="1"/>
  <c r="L1178" i="3"/>
  <c r="U1164" i="3"/>
  <c r="S1285" i="3"/>
  <c r="S1286" i="3" l="1"/>
  <c r="U1165" i="3"/>
  <c r="J1180" i="3"/>
  <c r="O1179" i="3"/>
  <c r="L1179" i="3"/>
  <c r="T1059" i="3"/>
  <c r="V1059" i="3" s="1"/>
  <c r="L1180" i="3" l="1"/>
  <c r="J1181" i="3"/>
  <c r="T1060" i="3"/>
  <c r="V1060" i="3" s="1"/>
  <c r="O1180" i="3"/>
  <c r="S1287" i="3"/>
  <c r="U1166" i="3"/>
  <c r="O1181" i="3" l="1"/>
  <c r="L1181" i="3"/>
  <c r="J1182" i="3"/>
  <c r="T1061" i="3"/>
  <c r="V1061" i="3" s="1"/>
  <c r="U1167" i="3"/>
  <c r="S1288" i="3"/>
  <c r="J1183" i="3" l="1"/>
  <c r="O1182" i="3"/>
  <c r="T1062" i="3"/>
  <c r="V1062" i="3" s="1"/>
  <c r="L1182" i="3"/>
  <c r="S1289" i="3"/>
  <c r="U1168" i="3"/>
  <c r="S1290" i="3" l="1"/>
  <c r="U1169" i="3"/>
  <c r="J1184" i="3"/>
  <c r="O1183" i="3"/>
  <c r="L1183" i="3"/>
  <c r="T1063" i="3"/>
  <c r="V1063" i="3" s="1"/>
  <c r="L1184" i="3" l="1"/>
  <c r="J1185" i="3"/>
  <c r="T1064" i="3"/>
  <c r="V1064" i="3" s="1"/>
  <c r="O1184" i="3"/>
  <c r="S1291" i="3"/>
  <c r="U1170" i="3"/>
  <c r="O1185" i="3" l="1"/>
  <c r="L1185" i="3"/>
  <c r="J1186" i="3"/>
  <c r="T1065" i="3"/>
  <c r="V1065" i="3" s="1"/>
  <c r="S1292" i="3"/>
  <c r="U1171" i="3"/>
  <c r="S1293" i="3" l="1"/>
  <c r="U1172" i="3"/>
  <c r="J1187" i="3"/>
  <c r="O1186" i="3"/>
  <c r="T1066" i="3"/>
  <c r="V1066" i="3" s="1"/>
  <c r="L1186" i="3"/>
  <c r="J1188" i="3" l="1"/>
  <c r="O1187" i="3"/>
  <c r="L1187" i="3"/>
  <c r="T1067" i="3"/>
  <c r="V1067" i="3" s="1"/>
  <c r="S1294" i="3"/>
  <c r="U1173" i="3"/>
  <c r="S1295" i="3" l="1"/>
  <c r="U1174" i="3"/>
  <c r="L1188" i="3"/>
  <c r="J1189" i="3"/>
  <c r="O1188" i="3"/>
  <c r="T1068" i="3"/>
  <c r="V1068" i="3" s="1"/>
  <c r="O1189" i="3" l="1"/>
  <c r="L1189" i="3"/>
  <c r="J1190" i="3"/>
  <c r="T1069" i="3"/>
  <c r="V1069" i="3" s="1"/>
  <c r="S1296" i="3"/>
  <c r="U1175" i="3"/>
  <c r="J1191" i="3" l="1"/>
  <c r="O1190" i="3"/>
  <c r="T1070" i="3"/>
  <c r="V1070" i="3" s="1"/>
  <c r="L1190" i="3"/>
  <c r="S1297" i="3"/>
  <c r="U1176" i="3"/>
  <c r="S1298" i="3" l="1"/>
  <c r="U1177" i="3"/>
  <c r="J1192" i="3"/>
  <c r="O1191" i="3"/>
  <c r="T1071" i="3"/>
  <c r="V1071" i="3" s="1"/>
  <c r="L1191" i="3"/>
  <c r="L1192" i="3" l="1"/>
  <c r="J1193" i="3"/>
  <c r="T1072" i="3"/>
  <c r="V1072" i="3" s="1"/>
  <c r="O1192" i="3"/>
  <c r="S1299" i="3"/>
  <c r="U1178" i="3"/>
  <c r="O1193" i="3" l="1"/>
  <c r="L1193" i="3"/>
  <c r="J1194" i="3"/>
  <c r="T1073" i="3"/>
  <c r="V1073" i="3" s="1"/>
  <c r="S1300" i="3"/>
  <c r="U1179" i="3"/>
  <c r="J1195" i="3" l="1"/>
  <c r="O1194" i="3"/>
  <c r="T1074" i="3"/>
  <c r="V1074" i="3" s="1"/>
  <c r="L1194" i="3"/>
  <c r="S1301" i="3"/>
  <c r="U1180" i="3"/>
  <c r="S1302" i="3" l="1"/>
  <c r="U1181" i="3"/>
  <c r="J1196" i="3"/>
  <c r="O1195" i="3"/>
  <c r="L1195" i="3"/>
  <c r="T1075" i="3"/>
  <c r="V1075" i="3" s="1"/>
  <c r="L1196" i="3" l="1"/>
  <c r="J1197" i="3"/>
  <c r="T1076" i="3"/>
  <c r="V1076" i="3" s="1"/>
  <c r="O1196" i="3"/>
  <c r="S1303" i="3"/>
  <c r="U1182" i="3"/>
  <c r="J1198" i="3" l="1"/>
  <c r="O1197" i="3"/>
  <c r="L1197" i="3"/>
  <c r="T1077" i="3"/>
  <c r="V1077" i="3" s="1"/>
  <c r="S1304" i="3"/>
  <c r="U1183" i="3"/>
  <c r="U1184" i="3" l="1"/>
  <c r="S1305" i="3"/>
  <c r="J1199" i="3"/>
  <c r="L1198" i="3"/>
  <c r="T1078" i="3"/>
  <c r="V1078" i="3" s="1"/>
  <c r="O1198" i="3"/>
  <c r="S1306" i="3" l="1"/>
  <c r="U1185" i="3"/>
  <c r="J1200" i="3"/>
  <c r="O1199" i="3"/>
  <c r="L1199" i="3"/>
  <c r="T1079" i="3"/>
  <c r="V1079" i="3" s="1"/>
  <c r="J1201" i="3" l="1"/>
  <c r="O1200" i="3"/>
  <c r="T1080" i="3"/>
  <c r="V1080" i="3" s="1"/>
  <c r="L1200" i="3"/>
  <c r="S1307" i="3"/>
  <c r="U1186" i="3"/>
  <c r="S1308" i="3" l="1"/>
  <c r="U1187" i="3"/>
  <c r="L1201" i="3"/>
  <c r="J1202" i="3"/>
  <c r="O1201" i="3"/>
  <c r="T1081" i="3"/>
  <c r="V1081" i="3" s="1"/>
  <c r="J1203" i="3" l="1"/>
  <c r="O1202" i="3"/>
  <c r="L1202" i="3"/>
  <c r="T1082" i="3"/>
  <c r="V1082" i="3" s="1"/>
  <c r="U1188" i="3"/>
  <c r="S1309" i="3"/>
  <c r="S1310" i="3" l="1"/>
  <c r="U1189" i="3"/>
  <c r="J1204" i="3"/>
  <c r="O1203" i="3"/>
  <c r="T1083" i="3"/>
  <c r="V1083" i="3" s="1"/>
  <c r="L1203" i="3"/>
  <c r="J1205" i="3" l="1"/>
  <c r="O1204" i="3"/>
  <c r="L1204" i="3"/>
  <c r="T1084" i="3"/>
  <c r="V1084" i="3" s="1"/>
  <c r="S1311" i="3"/>
  <c r="U1190" i="3"/>
  <c r="S1312" i="3" l="1"/>
  <c r="U1191" i="3"/>
  <c r="J1206" i="3"/>
  <c r="O1205" i="3"/>
  <c r="L1205" i="3"/>
  <c r="T1085" i="3"/>
  <c r="V1085" i="3" s="1"/>
  <c r="O1206" i="3" l="1"/>
  <c r="L1206" i="3"/>
  <c r="J1207" i="3"/>
  <c r="T1086" i="3"/>
  <c r="V1086" i="3" s="1"/>
  <c r="S1313" i="3"/>
  <c r="U1192" i="3"/>
  <c r="S1314" i="3" l="1"/>
  <c r="U1193" i="3"/>
  <c r="J1208" i="3"/>
  <c r="O1207" i="3"/>
  <c r="T1087" i="3"/>
  <c r="V1087" i="3" s="1"/>
  <c r="L1207" i="3"/>
  <c r="J1209" i="3" l="1"/>
  <c r="O1208" i="3"/>
  <c r="T1088" i="3"/>
  <c r="V1088" i="3" s="1"/>
  <c r="L1208" i="3"/>
  <c r="S1315" i="3"/>
  <c r="U1194" i="3"/>
  <c r="S1316" i="3" l="1"/>
  <c r="U1195" i="3"/>
  <c r="J1210" i="3"/>
  <c r="O1209" i="3"/>
  <c r="L1209" i="3"/>
  <c r="T1089" i="3"/>
  <c r="V1089" i="3" s="1"/>
  <c r="J1211" i="3" l="1"/>
  <c r="O1210" i="3"/>
  <c r="T1090" i="3"/>
  <c r="V1090" i="3" s="1"/>
  <c r="L1210" i="3"/>
  <c r="S1317" i="3"/>
  <c r="U1196" i="3"/>
  <c r="S1318" i="3" l="1"/>
  <c r="U1197" i="3"/>
  <c r="O1211" i="3"/>
  <c r="T1091" i="3"/>
  <c r="V1091" i="3" s="1"/>
  <c r="J1212" i="3"/>
  <c r="L1211" i="3"/>
  <c r="J1213" i="3" l="1"/>
  <c r="O1212" i="3"/>
  <c r="T1092" i="3"/>
  <c r="V1092" i="3" s="1"/>
  <c r="L1212" i="3"/>
  <c r="S1319" i="3"/>
  <c r="U1198" i="3"/>
  <c r="S1320" i="3" l="1"/>
  <c r="U1199" i="3"/>
  <c r="L1213" i="3"/>
  <c r="J1214" i="3"/>
  <c r="T1093" i="3"/>
  <c r="V1093" i="3" s="1"/>
  <c r="O1213" i="3"/>
  <c r="J1215" i="3" l="1"/>
  <c r="O1214" i="3"/>
  <c r="L1214" i="3"/>
  <c r="T1094" i="3"/>
  <c r="V1094" i="3" s="1"/>
  <c r="S1321" i="3"/>
  <c r="U1200" i="3"/>
  <c r="S1322" i="3" l="1"/>
  <c r="U1201" i="3"/>
  <c r="J1216" i="3"/>
  <c r="O1215" i="3"/>
  <c r="L1215" i="3"/>
  <c r="T1095" i="3"/>
  <c r="V1095" i="3" s="1"/>
  <c r="J1217" i="3" l="1"/>
  <c r="O1216" i="3"/>
  <c r="T1096" i="3"/>
  <c r="V1096" i="3" s="1"/>
  <c r="L1216" i="3"/>
  <c r="S1323" i="3"/>
  <c r="U1202" i="3"/>
  <c r="S1324" i="3" l="1"/>
  <c r="U1203" i="3"/>
  <c r="L1217" i="3"/>
  <c r="J1218" i="3"/>
  <c r="O1217" i="3"/>
  <c r="T1097" i="3"/>
  <c r="V1097" i="3" s="1"/>
  <c r="O1218" i="3" l="1"/>
  <c r="J1219" i="3"/>
  <c r="L1218" i="3"/>
  <c r="T1098" i="3"/>
  <c r="V1098" i="3" s="1"/>
  <c r="S1325" i="3"/>
  <c r="U1204" i="3"/>
  <c r="S1326" i="3" l="1"/>
  <c r="U1205" i="3"/>
  <c r="J1220" i="3"/>
  <c r="O1219" i="3"/>
  <c r="T1099" i="3"/>
  <c r="V1099" i="3" s="1"/>
  <c r="L1219" i="3"/>
  <c r="J1221" i="3" l="1"/>
  <c r="O1220" i="3"/>
  <c r="L1220" i="3"/>
  <c r="T1100" i="3"/>
  <c r="V1100" i="3" s="1"/>
  <c r="S1327" i="3"/>
  <c r="U1206" i="3"/>
  <c r="S1328" i="3" l="1"/>
  <c r="U1207" i="3"/>
  <c r="L1221" i="3"/>
  <c r="T1101" i="3"/>
  <c r="V1101" i="3" s="1"/>
  <c r="J1222" i="3"/>
  <c r="O1221" i="3"/>
  <c r="O1222" i="3" l="1"/>
  <c r="J1223" i="3"/>
  <c r="T1102" i="3"/>
  <c r="V1102" i="3" s="1"/>
  <c r="L1222" i="3"/>
  <c r="S1329" i="3"/>
  <c r="U1208" i="3"/>
  <c r="S1330" i="3" l="1"/>
  <c r="U1209" i="3"/>
  <c r="J1224" i="3"/>
  <c r="O1223" i="3"/>
  <c r="T1103" i="3"/>
  <c r="V1103" i="3" s="1"/>
  <c r="L1223" i="3"/>
  <c r="J1225" i="3" l="1"/>
  <c r="O1224" i="3"/>
  <c r="T1104" i="3"/>
  <c r="V1104" i="3" s="1"/>
  <c r="L1224" i="3"/>
  <c r="U1210" i="3"/>
  <c r="S1331" i="3"/>
  <c r="S1332" i="3" l="1"/>
  <c r="U1211" i="3"/>
  <c r="L1225" i="3"/>
  <c r="J1226" i="3"/>
  <c r="O1225" i="3"/>
  <c r="T1105" i="3"/>
  <c r="V1105" i="3" s="1"/>
  <c r="O1226" i="3" l="1"/>
  <c r="L1226" i="3"/>
  <c r="T1106" i="3"/>
  <c r="V1106" i="3" s="1"/>
  <c r="J1227" i="3"/>
  <c r="S1333" i="3"/>
  <c r="U1212" i="3"/>
  <c r="S1334" i="3" l="1"/>
  <c r="U1213" i="3"/>
  <c r="J1228" i="3"/>
  <c r="O1227" i="3"/>
  <c r="L1227" i="3"/>
  <c r="T1107" i="3"/>
  <c r="V1107" i="3" s="1"/>
  <c r="J1229" i="3" l="1"/>
  <c r="O1228" i="3"/>
  <c r="T1108" i="3"/>
  <c r="V1108" i="3" s="1"/>
  <c r="L1228" i="3"/>
  <c r="S1335" i="3"/>
  <c r="U1214" i="3"/>
  <c r="S1336" i="3" l="1"/>
  <c r="U1215" i="3"/>
  <c r="L1229" i="3"/>
  <c r="J1230" i="3"/>
  <c r="O1229" i="3"/>
  <c r="T1109" i="3"/>
  <c r="V1109" i="3" s="1"/>
  <c r="O1230" i="3" l="1"/>
  <c r="J1231" i="3"/>
  <c r="L1230" i="3"/>
  <c r="T1110" i="3"/>
  <c r="V1110" i="3" s="1"/>
  <c r="S1337" i="3"/>
  <c r="U1216" i="3"/>
  <c r="S1338" i="3" l="1"/>
  <c r="U1217" i="3"/>
  <c r="J1232" i="3"/>
  <c r="O1231" i="3"/>
  <c r="T1111" i="3"/>
  <c r="V1111" i="3" s="1"/>
  <c r="L1231" i="3"/>
  <c r="O1232" i="3" l="1"/>
  <c r="J1233" i="3"/>
  <c r="T1112" i="3"/>
  <c r="V1112" i="3" s="1"/>
  <c r="L1232" i="3"/>
  <c r="S1339" i="3"/>
  <c r="U1218" i="3"/>
  <c r="S1340" i="3" l="1"/>
  <c r="U1219" i="3"/>
  <c r="O1233" i="3"/>
  <c r="L1233" i="3"/>
  <c r="J1234" i="3"/>
  <c r="T1113" i="3"/>
  <c r="V1113" i="3" s="1"/>
  <c r="J1235" i="3" l="1"/>
  <c r="O1234" i="3"/>
  <c r="T1114" i="3"/>
  <c r="V1114" i="3" s="1"/>
  <c r="L1234" i="3"/>
  <c r="S1341" i="3"/>
  <c r="U1220" i="3"/>
  <c r="S1342" i="3" l="1"/>
  <c r="U1221" i="3"/>
  <c r="J1236" i="3"/>
  <c r="O1235" i="3"/>
  <c r="L1235" i="3"/>
  <c r="T1115" i="3"/>
  <c r="V1115" i="3" s="1"/>
  <c r="O1236" i="3" l="1"/>
  <c r="J1237" i="3"/>
  <c r="T1116" i="3"/>
  <c r="V1116" i="3" s="1"/>
  <c r="L1236" i="3"/>
  <c r="S1343" i="3"/>
  <c r="U1222" i="3"/>
  <c r="S1344" i="3" l="1"/>
  <c r="U1223" i="3"/>
  <c r="O1237" i="3"/>
  <c r="L1237" i="3"/>
  <c r="J1238" i="3"/>
  <c r="T1117" i="3"/>
  <c r="V1117" i="3" s="1"/>
  <c r="J1239" i="3" l="1"/>
  <c r="O1238" i="3"/>
  <c r="L1238" i="3"/>
  <c r="T1118" i="3"/>
  <c r="V1118" i="3" s="1"/>
  <c r="S1345" i="3"/>
  <c r="U1224" i="3"/>
  <c r="S1346" i="3" l="1"/>
  <c r="U1225" i="3"/>
  <c r="J1240" i="3"/>
  <c r="L1239" i="3"/>
  <c r="O1239" i="3"/>
  <c r="T1119" i="3"/>
  <c r="V1119" i="3" s="1"/>
  <c r="J1241" i="3" l="1"/>
  <c r="O1240" i="3"/>
  <c r="T1120" i="3"/>
  <c r="V1120" i="3" s="1"/>
  <c r="L1240" i="3"/>
  <c r="S1347" i="3"/>
  <c r="U1226" i="3"/>
  <c r="S1348" i="3" l="1"/>
  <c r="U1227" i="3"/>
  <c r="O1241" i="3"/>
  <c r="L1241" i="3"/>
  <c r="T1121" i="3"/>
  <c r="V1121" i="3" s="1"/>
  <c r="J1242" i="3"/>
  <c r="J1243" i="3" l="1"/>
  <c r="O1242" i="3"/>
  <c r="T1122" i="3"/>
  <c r="V1122" i="3" s="1"/>
  <c r="L1242" i="3"/>
  <c r="S1349" i="3"/>
  <c r="U1228" i="3"/>
  <c r="S1350" i="3" l="1"/>
  <c r="U1229" i="3"/>
  <c r="L1243" i="3"/>
  <c r="J1244" i="3"/>
  <c r="O1243" i="3"/>
  <c r="T1123" i="3"/>
  <c r="V1123" i="3" s="1"/>
  <c r="O1244" i="3" l="1"/>
  <c r="J1245" i="3"/>
  <c r="T1124" i="3"/>
  <c r="V1124" i="3" s="1"/>
  <c r="L1244" i="3"/>
  <c r="S1351" i="3"/>
  <c r="U1230" i="3"/>
  <c r="S1352" i="3" l="1"/>
  <c r="U1231" i="3"/>
  <c r="J1246" i="3"/>
  <c r="O1245" i="3"/>
  <c r="L1245" i="3"/>
  <c r="T1125" i="3"/>
  <c r="V1125" i="3" s="1"/>
  <c r="J1247" i="3" l="1"/>
  <c r="O1246" i="3"/>
  <c r="T1126" i="3"/>
  <c r="V1126" i="3" s="1"/>
  <c r="L1246" i="3"/>
  <c r="S1353" i="3"/>
  <c r="U1232" i="3"/>
  <c r="S1354" i="3" l="1"/>
  <c r="U1233" i="3"/>
  <c r="L1247" i="3"/>
  <c r="J1248" i="3"/>
  <c r="O1247" i="3"/>
  <c r="T1127" i="3"/>
  <c r="V1127" i="3" s="1"/>
  <c r="O1248" i="3" l="1"/>
  <c r="J1249" i="3"/>
  <c r="T1128" i="3"/>
  <c r="V1128" i="3" s="1"/>
  <c r="L1248" i="3"/>
  <c r="S1355" i="3"/>
  <c r="U1234" i="3"/>
  <c r="S1356" i="3" l="1"/>
  <c r="U1235" i="3"/>
  <c r="J1250" i="3"/>
  <c r="O1249" i="3"/>
  <c r="L1249" i="3"/>
  <c r="T1129" i="3"/>
  <c r="V1129" i="3" s="1"/>
  <c r="J1251" i="3" l="1"/>
  <c r="O1250" i="3"/>
  <c r="T1130" i="3"/>
  <c r="V1130" i="3" s="1"/>
  <c r="L1250" i="3"/>
  <c r="S1357" i="3"/>
  <c r="U1236" i="3"/>
  <c r="S1358" i="3" l="1"/>
  <c r="U1237" i="3"/>
  <c r="L1251" i="3"/>
  <c r="J1252" i="3"/>
  <c r="O1251" i="3"/>
  <c r="T1131" i="3"/>
  <c r="V1131" i="3" s="1"/>
  <c r="O1252" i="3" l="1"/>
  <c r="J1253" i="3"/>
  <c r="T1132" i="3"/>
  <c r="V1132" i="3" s="1"/>
  <c r="L1252" i="3"/>
  <c r="S1359" i="3"/>
  <c r="U1238" i="3"/>
  <c r="S1360" i="3" l="1"/>
  <c r="U1239" i="3"/>
  <c r="J1254" i="3"/>
  <c r="O1253" i="3"/>
  <c r="L1253" i="3"/>
  <c r="T1133" i="3"/>
  <c r="V1133" i="3" s="1"/>
  <c r="J1255" i="3" l="1"/>
  <c r="O1254" i="3"/>
  <c r="T1134" i="3"/>
  <c r="V1134" i="3" s="1"/>
  <c r="L1254" i="3"/>
  <c r="S1361" i="3"/>
  <c r="U1240" i="3"/>
  <c r="S1362" i="3" l="1"/>
  <c r="U1241" i="3"/>
  <c r="L1255" i="3"/>
  <c r="J1256" i="3"/>
  <c r="T1135" i="3"/>
  <c r="V1135" i="3" s="1"/>
  <c r="O1255" i="3"/>
  <c r="O1256" i="3" l="1"/>
  <c r="J1257" i="3"/>
  <c r="T1136" i="3"/>
  <c r="V1136" i="3" s="1"/>
  <c r="L1256" i="3"/>
  <c r="S1363" i="3"/>
  <c r="U1242" i="3"/>
  <c r="J1258" i="3" l="1"/>
  <c r="O1257" i="3"/>
  <c r="L1257" i="3"/>
  <c r="T1137" i="3"/>
  <c r="V1137" i="3" s="1"/>
  <c r="U1243" i="3"/>
  <c r="S1364" i="3"/>
  <c r="S1365" i="3" l="1"/>
  <c r="U1244" i="3"/>
  <c r="J1259" i="3"/>
  <c r="O1258" i="3"/>
  <c r="L1258" i="3"/>
  <c r="T1138" i="3"/>
  <c r="V1138" i="3" s="1"/>
  <c r="L1259" i="3" l="1"/>
  <c r="J1260" i="3"/>
  <c r="O1259" i="3"/>
  <c r="T1139" i="3"/>
  <c r="V1139" i="3" s="1"/>
  <c r="U1245" i="3"/>
  <c r="S1366" i="3"/>
  <c r="S1367" i="3" l="1"/>
  <c r="U1246" i="3"/>
  <c r="O1260" i="3"/>
  <c r="J1261" i="3"/>
  <c r="T1140" i="3"/>
  <c r="V1140" i="3" s="1"/>
  <c r="L1260" i="3"/>
  <c r="J1262" i="3" l="1"/>
  <c r="O1261" i="3"/>
  <c r="L1261" i="3"/>
  <c r="T1141" i="3"/>
  <c r="V1141" i="3" s="1"/>
  <c r="S1368" i="3"/>
  <c r="U1247" i="3"/>
  <c r="S1369" i="3" l="1"/>
  <c r="U1248" i="3"/>
  <c r="J1263" i="3"/>
  <c r="O1262" i="3"/>
  <c r="T1142" i="3"/>
  <c r="V1142" i="3" s="1"/>
  <c r="L1262" i="3"/>
  <c r="L1263" i="3" l="1"/>
  <c r="J1264" i="3"/>
  <c r="O1263" i="3"/>
  <c r="T1143" i="3"/>
  <c r="V1143" i="3" s="1"/>
  <c r="S1370" i="3"/>
  <c r="U1249" i="3"/>
  <c r="S1371" i="3" l="1"/>
  <c r="U1250" i="3"/>
  <c r="O1264" i="3"/>
  <c r="J1265" i="3"/>
  <c r="T1144" i="3"/>
  <c r="V1144" i="3" s="1"/>
  <c r="L1264" i="3"/>
  <c r="J1266" i="3" l="1"/>
  <c r="O1265" i="3"/>
  <c r="L1265" i="3"/>
  <c r="T1145" i="3"/>
  <c r="V1145" i="3" s="1"/>
  <c r="S1372" i="3"/>
  <c r="U1251" i="3"/>
  <c r="S1373" i="3" l="1"/>
  <c r="U1252" i="3"/>
  <c r="J1267" i="3"/>
  <c r="O1266" i="3"/>
  <c r="T1146" i="3"/>
  <c r="V1146" i="3" s="1"/>
  <c r="L1266" i="3"/>
  <c r="L1267" i="3" l="1"/>
  <c r="J1268" i="3"/>
  <c r="O1267" i="3"/>
  <c r="T1147" i="3"/>
  <c r="V1147" i="3" s="1"/>
  <c r="S1374" i="3"/>
  <c r="U1253" i="3"/>
  <c r="S1375" i="3" l="1"/>
  <c r="U1254" i="3"/>
  <c r="O1268" i="3"/>
  <c r="T1148" i="3"/>
  <c r="V1148" i="3" s="1"/>
  <c r="J1269" i="3"/>
  <c r="L1268" i="3"/>
  <c r="J1270" i="3" l="1"/>
  <c r="O1269" i="3"/>
  <c r="L1269" i="3"/>
  <c r="T1149" i="3"/>
  <c r="V1149" i="3" s="1"/>
  <c r="U1255" i="3"/>
  <c r="S1376" i="3"/>
  <c r="S1377" i="3" l="1"/>
  <c r="U1256" i="3"/>
  <c r="J1271" i="3"/>
  <c r="O1270" i="3"/>
  <c r="T1150" i="3"/>
  <c r="V1150" i="3" s="1"/>
  <c r="L1270" i="3"/>
  <c r="L1271" i="3" l="1"/>
  <c r="J1272" i="3"/>
  <c r="O1271" i="3"/>
  <c r="T1151" i="3"/>
  <c r="V1151" i="3" s="1"/>
  <c r="S1378" i="3"/>
  <c r="U1257" i="3"/>
  <c r="S1379" i="3" l="1"/>
  <c r="U1258" i="3"/>
  <c r="O1272" i="3"/>
  <c r="J1273" i="3"/>
  <c r="T1152" i="3"/>
  <c r="V1152" i="3" s="1"/>
  <c r="L1272" i="3"/>
  <c r="J1274" i="3" l="1"/>
  <c r="O1273" i="3"/>
  <c r="L1273" i="3"/>
  <c r="T1153" i="3"/>
  <c r="V1153" i="3" s="1"/>
  <c r="S1380" i="3"/>
  <c r="U1259" i="3"/>
  <c r="S1381" i="3" l="1"/>
  <c r="U1260" i="3"/>
  <c r="J1275" i="3"/>
  <c r="O1274" i="3"/>
  <c r="L1274" i="3"/>
  <c r="T1154" i="3"/>
  <c r="V1154" i="3" s="1"/>
  <c r="J1276" i="3" l="1"/>
  <c r="T1155" i="3"/>
  <c r="V1155" i="3" s="1"/>
  <c r="O1275" i="3"/>
  <c r="L1275" i="3"/>
  <c r="S1382" i="3"/>
  <c r="U1261" i="3"/>
  <c r="S1383" i="3" l="1"/>
  <c r="U1262" i="3"/>
  <c r="O1276" i="3"/>
  <c r="J1277" i="3"/>
  <c r="T1156" i="3"/>
  <c r="V1156" i="3" s="1"/>
  <c r="L1276" i="3"/>
  <c r="J1278" i="3" l="1"/>
  <c r="O1277" i="3"/>
  <c r="L1277" i="3"/>
  <c r="T1157" i="3"/>
  <c r="V1157" i="3" s="1"/>
  <c r="S1384" i="3"/>
  <c r="U1263" i="3"/>
  <c r="S1385" i="3" l="1"/>
  <c r="U1264" i="3"/>
  <c r="J1279" i="3"/>
  <c r="O1278" i="3"/>
  <c r="T1158" i="3"/>
  <c r="V1158" i="3" s="1"/>
  <c r="L1278" i="3"/>
  <c r="J1280" i="3" l="1"/>
  <c r="T1159" i="3"/>
  <c r="V1159" i="3" s="1"/>
  <c r="O1279" i="3"/>
  <c r="L1279" i="3"/>
  <c r="S1386" i="3"/>
  <c r="U1265" i="3"/>
  <c r="S1387" i="3" l="1"/>
  <c r="U1266" i="3"/>
  <c r="O1280" i="3"/>
  <c r="J1281" i="3"/>
  <c r="T1160" i="3"/>
  <c r="V1160" i="3" s="1"/>
  <c r="L1280" i="3"/>
  <c r="J1282" i="3" l="1"/>
  <c r="O1281" i="3"/>
  <c r="L1281" i="3"/>
  <c r="T1161" i="3"/>
  <c r="V1161" i="3" s="1"/>
  <c r="S1388" i="3"/>
  <c r="U1267" i="3"/>
  <c r="S1389" i="3" l="1"/>
  <c r="U1268" i="3"/>
  <c r="J1283" i="3"/>
  <c r="O1282" i="3"/>
  <c r="T1162" i="3"/>
  <c r="V1162" i="3" s="1"/>
  <c r="L1282" i="3"/>
  <c r="J1284" i="3" l="1"/>
  <c r="O1283" i="3"/>
  <c r="T1163" i="3"/>
  <c r="V1163" i="3" s="1"/>
  <c r="L1283" i="3"/>
  <c r="S1390" i="3"/>
  <c r="U1269" i="3"/>
  <c r="S1391" i="3" l="1"/>
  <c r="U1270" i="3"/>
  <c r="O1284" i="3"/>
  <c r="T1164" i="3"/>
  <c r="V1164" i="3" s="1"/>
  <c r="J1285" i="3"/>
  <c r="L1284" i="3"/>
  <c r="J1286" i="3" l="1"/>
  <c r="O1285" i="3"/>
  <c r="L1285" i="3"/>
  <c r="T1165" i="3"/>
  <c r="V1165" i="3" s="1"/>
  <c r="U1271" i="3"/>
  <c r="S1392" i="3"/>
  <c r="S1393" i="3" l="1"/>
  <c r="U1272" i="3"/>
  <c r="J1287" i="3"/>
  <c r="O1286" i="3"/>
  <c r="T1166" i="3"/>
  <c r="V1166" i="3" s="1"/>
  <c r="L1286" i="3"/>
  <c r="J1288" i="3" l="1"/>
  <c r="T1167" i="3"/>
  <c r="V1167" i="3" s="1"/>
  <c r="O1287" i="3"/>
  <c r="L1287" i="3"/>
  <c r="S1394" i="3"/>
  <c r="U1273" i="3"/>
  <c r="S1395" i="3" l="1"/>
  <c r="U1274" i="3"/>
  <c r="J1289" i="3"/>
  <c r="O1288" i="3"/>
  <c r="T1168" i="3"/>
  <c r="V1168" i="3" s="1"/>
  <c r="L1288" i="3"/>
  <c r="O1289" i="3" l="1"/>
  <c r="J1290" i="3"/>
  <c r="L1289" i="3"/>
  <c r="T1169" i="3"/>
  <c r="V1169" i="3" s="1"/>
  <c r="S1396" i="3"/>
  <c r="U1275" i="3"/>
  <c r="J1291" i="3" l="1"/>
  <c r="L1290" i="3"/>
  <c r="O1290" i="3"/>
  <c r="T1170" i="3"/>
  <c r="V1170" i="3" s="1"/>
  <c r="S1397" i="3"/>
  <c r="U1276" i="3"/>
  <c r="S1398" i="3" l="1"/>
  <c r="U1277" i="3"/>
  <c r="J1292" i="3"/>
  <c r="O1291" i="3"/>
  <c r="L1291" i="3"/>
  <c r="T1171" i="3"/>
  <c r="V1171" i="3" s="1"/>
  <c r="J1293" i="3" l="1"/>
  <c r="T1172" i="3"/>
  <c r="V1172" i="3" s="1"/>
  <c r="O1292" i="3"/>
  <c r="L1292" i="3"/>
  <c r="S1399" i="3"/>
  <c r="U1278" i="3"/>
  <c r="S1400" i="3" l="1"/>
  <c r="U1279" i="3"/>
  <c r="O1293" i="3"/>
  <c r="J1294" i="3"/>
  <c r="L1293" i="3"/>
  <c r="T1173" i="3"/>
  <c r="V1173" i="3" s="1"/>
  <c r="J1295" i="3" l="1"/>
  <c r="O1294" i="3"/>
  <c r="L1294" i="3"/>
  <c r="T1174" i="3"/>
  <c r="V1174" i="3" s="1"/>
  <c r="S1401" i="3"/>
  <c r="U1280" i="3"/>
  <c r="S1402" i="3" l="1"/>
  <c r="U1281" i="3"/>
  <c r="L1295" i="3"/>
  <c r="J1296" i="3"/>
  <c r="T1175" i="3"/>
  <c r="V1175" i="3" s="1"/>
  <c r="O1295" i="3"/>
  <c r="J1297" i="3" l="1"/>
  <c r="O1296" i="3"/>
  <c r="T1176" i="3"/>
  <c r="V1176" i="3" s="1"/>
  <c r="L1296" i="3"/>
  <c r="S1403" i="3"/>
  <c r="U1282" i="3"/>
  <c r="S1404" i="3" l="1"/>
  <c r="U1283" i="3"/>
  <c r="O1297" i="3"/>
  <c r="J1298" i="3"/>
  <c r="T1177" i="3"/>
  <c r="V1177" i="3" s="1"/>
  <c r="L1297" i="3"/>
  <c r="J1299" i="3" l="1"/>
  <c r="O1298" i="3"/>
  <c r="L1298" i="3"/>
  <c r="T1178" i="3"/>
  <c r="V1178" i="3" s="1"/>
  <c r="S1405" i="3"/>
  <c r="U1284" i="3"/>
  <c r="S1406" i="3" l="1"/>
  <c r="U1285" i="3"/>
  <c r="J1300" i="3"/>
  <c r="O1299" i="3"/>
  <c r="T1179" i="3"/>
  <c r="V1179" i="3" s="1"/>
  <c r="L1299" i="3"/>
  <c r="O1300" i="3" l="1"/>
  <c r="J1301" i="3"/>
  <c r="T1180" i="3"/>
  <c r="V1180" i="3" s="1"/>
  <c r="L1300" i="3"/>
  <c r="S1407" i="3"/>
  <c r="U1286" i="3"/>
  <c r="O1301" i="3" l="1"/>
  <c r="J1302" i="3"/>
  <c r="T1181" i="3"/>
  <c r="V1181" i="3" s="1"/>
  <c r="L1301" i="3"/>
  <c r="S1408" i="3"/>
  <c r="U1287" i="3"/>
  <c r="J1303" i="3" l="1"/>
  <c r="O1302" i="3"/>
  <c r="T1182" i="3"/>
  <c r="V1182" i="3" s="1"/>
  <c r="L1302" i="3"/>
  <c r="S1409" i="3"/>
  <c r="U1288" i="3"/>
  <c r="S1410" i="3" l="1"/>
  <c r="U1289" i="3"/>
  <c r="J1304" i="3"/>
  <c r="O1303" i="3"/>
  <c r="L1303" i="3"/>
  <c r="T1183" i="3"/>
  <c r="V1183" i="3" s="1"/>
  <c r="J1305" i="3" l="1"/>
  <c r="O1304" i="3"/>
  <c r="T1184" i="3"/>
  <c r="V1184" i="3" s="1"/>
  <c r="L1304" i="3"/>
  <c r="S1411" i="3"/>
  <c r="U1290" i="3"/>
  <c r="S1412" i="3" l="1"/>
  <c r="U1291" i="3"/>
  <c r="O1305" i="3"/>
  <c r="J1306" i="3"/>
  <c r="T1185" i="3"/>
  <c r="V1185" i="3" s="1"/>
  <c r="L1305" i="3"/>
  <c r="J1307" i="3" l="1"/>
  <c r="O1306" i="3"/>
  <c r="T1186" i="3"/>
  <c r="V1186" i="3" s="1"/>
  <c r="L1306" i="3"/>
  <c r="S1413" i="3"/>
  <c r="U1292" i="3"/>
  <c r="S1414" i="3" l="1"/>
  <c r="U1293" i="3"/>
  <c r="J1308" i="3"/>
  <c r="T1187" i="3"/>
  <c r="V1187" i="3" s="1"/>
  <c r="O1307" i="3"/>
  <c r="L1307" i="3"/>
  <c r="J1309" i="3" l="1"/>
  <c r="O1308" i="3"/>
  <c r="T1188" i="3"/>
  <c r="V1188" i="3" s="1"/>
  <c r="L1308" i="3"/>
  <c r="S1415" i="3"/>
  <c r="U1294" i="3"/>
  <c r="S1416" i="3" l="1"/>
  <c r="U1295" i="3"/>
  <c r="O1309" i="3"/>
  <c r="L1309" i="3"/>
  <c r="J1310" i="3"/>
  <c r="T1189" i="3"/>
  <c r="V1189" i="3" s="1"/>
  <c r="J1311" i="3" l="1"/>
  <c r="O1310" i="3"/>
  <c r="T1190" i="3"/>
  <c r="V1190" i="3" s="1"/>
  <c r="L1310" i="3"/>
  <c r="S1417" i="3"/>
  <c r="U1296" i="3"/>
  <c r="S1418" i="3" l="1"/>
  <c r="U1297" i="3"/>
  <c r="L1311" i="3"/>
  <c r="T1191" i="3"/>
  <c r="V1191" i="3" s="1"/>
  <c r="O1311" i="3"/>
  <c r="J1312" i="3"/>
  <c r="J1313" i="3" l="1"/>
  <c r="O1312" i="3"/>
  <c r="T1192" i="3"/>
  <c r="V1192" i="3" s="1"/>
  <c r="L1312" i="3"/>
  <c r="S1419" i="3"/>
  <c r="U1298" i="3"/>
  <c r="S1420" i="3" l="1"/>
  <c r="U1299" i="3"/>
  <c r="O1313" i="3"/>
  <c r="J1314" i="3"/>
  <c r="L1313" i="3"/>
  <c r="T1193" i="3"/>
  <c r="V1193" i="3" s="1"/>
  <c r="J1315" i="3" l="1"/>
  <c r="O1314" i="3"/>
  <c r="L1314" i="3"/>
  <c r="T1194" i="3"/>
  <c r="V1194" i="3" s="1"/>
  <c r="S1421" i="3"/>
  <c r="U1300" i="3"/>
  <c r="S1422" i="3" l="1"/>
  <c r="U1301" i="3"/>
  <c r="J1316" i="3"/>
  <c r="O1315" i="3"/>
  <c r="L1315" i="3"/>
  <c r="T1195" i="3"/>
  <c r="V1195" i="3" s="1"/>
  <c r="J1317" i="3" l="1"/>
  <c r="T1196" i="3"/>
  <c r="V1196" i="3" s="1"/>
  <c r="O1316" i="3"/>
  <c r="L1316" i="3"/>
  <c r="S1423" i="3"/>
  <c r="U1302" i="3"/>
  <c r="O1317" i="3" l="1"/>
  <c r="J1318" i="3"/>
  <c r="T1197" i="3"/>
  <c r="V1197" i="3" s="1"/>
  <c r="L1317" i="3"/>
  <c r="S1424" i="3"/>
  <c r="U1303" i="3"/>
  <c r="S1425" i="3" l="1"/>
  <c r="U1304" i="3"/>
  <c r="J1319" i="3"/>
  <c r="L1318" i="3"/>
  <c r="O1318" i="3"/>
  <c r="T1198" i="3"/>
  <c r="V1198" i="3" s="1"/>
  <c r="J1320" i="3" l="1"/>
  <c r="O1319" i="3"/>
  <c r="L1319" i="3"/>
  <c r="T1199" i="3"/>
  <c r="V1199" i="3" s="1"/>
  <c r="S1426" i="3"/>
  <c r="U1305" i="3"/>
  <c r="S1427" i="3" l="1"/>
  <c r="U1306" i="3"/>
  <c r="J1321" i="3"/>
  <c r="O1320" i="3"/>
  <c r="T1200" i="3"/>
  <c r="V1200" i="3" s="1"/>
  <c r="L1320" i="3"/>
  <c r="O1321" i="3" l="1"/>
  <c r="J1322" i="3"/>
  <c r="L1321" i="3"/>
  <c r="T1201" i="3"/>
  <c r="V1201" i="3" s="1"/>
  <c r="S1428" i="3"/>
  <c r="U1307" i="3"/>
  <c r="S1429" i="3" l="1"/>
  <c r="U1308" i="3"/>
  <c r="J1323" i="3"/>
  <c r="O1322" i="3"/>
  <c r="L1322" i="3"/>
  <c r="T1202" i="3"/>
  <c r="V1202" i="3" s="1"/>
  <c r="J1324" i="3" l="1"/>
  <c r="O1323" i="3"/>
  <c r="T1203" i="3"/>
  <c r="V1203" i="3" s="1"/>
  <c r="L1323" i="3"/>
  <c r="U1309" i="3"/>
  <c r="S1430" i="3"/>
  <c r="S1431" i="3" l="1"/>
  <c r="U1310" i="3"/>
  <c r="J1325" i="3"/>
  <c r="O1324" i="3"/>
  <c r="T1204" i="3"/>
  <c r="V1204" i="3" s="1"/>
  <c r="L1324" i="3"/>
  <c r="O1325" i="3" l="1"/>
  <c r="L1325" i="3"/>
  <c r="T1205" i="3"/>
  <c r="V1205" i="3" s="1"/>
  <c r="J1326" i="3"/>
  <c r="S1432" i="3"/>
  <c r="U1311" i="3"/>
  <c r="J1327" i="3" l="1"/>
  <c r="O1326" i="3"/>
  <c r="T1206" i="3"/>
  <c r="V1206" i="3" s="1"/>
  <c r="L1326" i="3"/>
  <c r="S1433" i="3"/>
  <c r="U1312" i="3"/>
  <c r="S1434" i="3" l="1"/>
  <c r="U1313" i="3"/>
  <c r="L1327" i="3"/>
  <c r="T1207" i="3"/>
  <c r="V1207" i="3" s="1"/>
  <c r="J1328" i="3"/>
  <c r="O1327" i="3"/>
  <c r="J1329" i="3" l="1"/>
  <c r="O1328" i="3"/>
  <c r="T1208" i="3"/>
  <c r="V1208" i="3" s="1"/>
  <c r="L1328" i="3"/>
  <c r="U1314" i="3"/>
  <c r="S1435" i="3"/>
  <c r="U1315" i="3" l="1"/>
  <c r="S1436" i="3"/>
  <c r="O1329" i="3"/>
  <c r="J1330" i="3"/>
  <c r="L1329" i="3"/>
  <c r="T1209" i="3"/>
  <c r="V1209" i="3" s="1"/>
  <c r="J1331" i="3" l="1"/>
  <c r="O1330" i="3"/>
  <c r="T1210" i="3"/>
  <c r="V1210" i="3" s="1"/>
  <c r="L1330" i="3"/>
  <c r="S1437" i="3"/>
  <c r="U1316" i="3"/>
  <c r="S1438" i="3" l="1"/>
  <c r="U1317" i="3"/>
  <c r="O1331" i="3"/>
  <c r="J1332" i="3"/>
  <c r="L1331" i="3"/>
  <c r="T1211" i="3"/>
  <c r="V1211" i="3" s="1"/>
  <c r="O1332" i="3" l="1"/>
  <c r="J1333" i="3"/>
  <c r="T1212" i="3"/>
  <c r="V1212" i="3" s="1"/>
  <c r="L1332" i="3"/>
  <c r="S1439" i="3"/>
  <c r="U1318" i="3"/>
  <c r="U1319" i="3" l="1"/>
  <c r="S1440" i="3"/>
  <c r="J1334" i="3"/>
  <c r="O1333" i="3"/>
  <c r="T1213" i="3"/>
  <c r="V1213" i="3" s="1"/>
  <c r="L1333" i="3"/>
  <c r="S1441" i="3" l="1"/>
  <c r="U1320" i="3"/>
  <c r="J1335" i="3"/>
  <c r="O1334" i="3"/>
  <c r="L1334" i="3"/>
  <c r="T1214" i="3"/>
  <c r="V1214" i="3" s="1"/>
  <c r="L1335" i="3" l="1"/>
  <c r="O1335" i="3"/>
  <c r="J1336" i="3"/>
  <c r="T1215" i="3"/>
  <c r="V1215" i="3" s="1"/>
  <c r="S1442" i="3"/>
  <c r="U1321" i="3"/>
  <c r="O1336" i="3" l="1"/>
  <c r="J1337" i="3"/>
  <c r="T1216" i="3"/>
  <c r="V1216" i="3" s="1"/>
  <c r="L1336" i="3"/>
  <c r="S1443" i="3"/>
  <c r="U1322" i="3"/>
  <c r="S1444" i="3" l="1"/>
  <c r="U1323" i="3"/>
  <c r="J1338" i="3"/>
  <c r="O1337" i="3"/>
  <c r="T1217" i="3"/>
  <c r="V1217" i="3" s="1"/>
  <c r="L1337" i="3"/>
  <c r="J1339" i="3" l="1"/>
  <c r="O1338" i="3"/>
  <c r="L1338" i="3"/>
  <c r="T1218" i="3"/>
  <c r="V1218" i="3" s="1"/>
  <c r="S1445" i="3"/>
  <c r="U1324" i="3"/>
  <c r="S1446" i="3" l="1"/>
  <c r="U1325" i="3"/>
  <c r="L1339" i="3"/>
  <c r="J1340" i="3"/>
  <c r="O1339" i="3"/>
  <c r="T1219" i="3"/>
  <c r="V1219" i="3" s="1"/>
  <c r="O1340" i="3" l="1"/>
  <c r="T1220" i="3"/>
  <c r="V1220" i="3" s="1"/>
  <c r="J1341" i="3"/>
  <c r="L1340" i="3"/>
  <c r="S1447" i="3"/>
  <c r="U1326" i="3"/>
  <c r="J1342" i="3" l="1"/>
  <c r="O1341" i="3"/>
  <c r="T1221" i="3"/>
  <c r="V1221" i="3" s="1"/>
  <c r="L1341" i="3"/>
  <c r="S1448" i="3"/>
  <c r="U1327" i="3"/>
  <c r="S1449" i="3" l="1"/>
  <c r="U1328" i="3"/>
  <c r="J1343" i="3"/>
  <c r="O1342" i="3"/>
  <c r="T1222" i="3"/>
  <c r="V1222" i="3" s="1"/>
  <c r="L1342" i="3"/>
  <c r="L1343" i="3" l="1"/>
  <c r="O1343" i="3"/>
  <c r="T1223" i="3"/>
  <c r="V1223" i="3" s="1"/>
  <c r="J1344" i="3"/>
  <c r="S1450" i="3"/>
  <c r="U1329" i="3"/>
  <c r="S1451" i="3" l="1"/>
  <c r="U1330" i="3"/>
  <c r="O1344" i="3"/>
  <c r="T1224" i="3"/>
  <c r="V1224" i="3" s="1"/>
  <c r="J1345" i="3"/>
  <c r="L1344" i="3"/>
  <c r="J1346" i="3" l="1"/>
  <c r="O1345" i="3"/>
  <c r="L1345" i="3"/>
  <c r="T1225" i="3"/>
  <c r="V1225" i="3" s="1"/>
  <c r="S1452" i="3"/>
  <c r="U1331" i="3"/>
  <c r="S1453" i="3" l="1"/>
  <c r="U1332" i="3"/>
  <c r="J1347" i="3"/>
  <c r="L1346" i="3"/>
  <c r="O1346" i="3"/>
  <c r="T1226" i="3"/>
  <c r="V1226" i="3" s="1"/>
  <c r="L1347" i="3" l="1"/>
  <c r="O1347" i="3"/>
  <c r="J1348" i="3"/>
  <c r="T1227" i="3"/>
  <c r="V1227" i="3" s="1"/>
  <c r="S1454" i="3"/>
  <c r="U1333" i="3"/>
  <c r="S1455" i="3" l="1"/>
  <c r="U1334" i="3"/>
  <c r="O1348" i="3"/>
  <c r="T1228" i="3"/>
  <c r="V1228" i="3" s="1"/>
  <c r="J1349" i="3"/>
  <c r="L1348" i="3"/>
  <c r="J1350" i="3" l="1"/>
  <c r="O1349" i="3"/>
  <c r="L1349" i="3"/>
  <c r="T1229" i="3"/>
  <c r="V1229" i="3" s="1"/>
  <c r="S1456" i="3"/>
  <c r="U1335" i="3"/>
  <c r="S1457" i="3" l="1"/>
  <c r="U1336" i="3"/>
  <c r="J1351" i="3"/>
  <c r="O1350" i="3"/>
  <c r="T1230" i="3"/>
  <c r="V1230" i="3" s="1"/>
  <c r="L1350" i="3"/>
  <c r="L1351" i="3" l="1"/>
  <c r="O1351" i="3"/>
  <c r="J1352" i="3"/>
  <c r="T1231" i="3"/>
  <c r="V1231" i="3" s="1"/>
  <c r="S1458" i="3"/>
  <c r="U1337" i="3"/>
  <c r="S1459" i="3" l="1"/>
  <c r="U1338" i="3"/>
  <c r="O1352" i="3"/>
  <c r="J1353" i="3"/>
  <c r="T1232" i="3"/>
  <c r="V1232" i="3" s="1"/>
  <c r="L1352" i="3"/>
  <c r="J1354" i="3" l="1"/>
  <c r="O1353" i="3"/>
  <c r="T1233" i="3"/>
  <c r="V1233" i="3" s="1"/>
  <c r="L1353" i="3"/>
  <c r="S1460" i="3"/>
  <c r="U1339" i="3"/>
  <c r="S1461" i="3" l="1"/>
  <c r="U1340" i="3"/>
  <c r="J1355" i="3"/>
  <c r="T1234" i="3"/>
  <c r="V1234" i="3" s="1"/>
  <c r="L1354" i="3"/>
  <c r="O1354" i="3"/>
  <c r="L1355" i="3" l="1"/>
  <c r="T1235" i="3"/>
  <c r="V1235" i="3" s="1"/>
  <c r="O1355" i="3"/>
  <c r="J1356" i="3"/>
  <c r="S1462" i="3"/>
  <c r="U1341" i="3"/>
  <c r="O1356" i="3" l="1"/>
  <c r="T1236" i="3"/>
  <c r="V1236" i="3" s="1"/>
  <c r="J1357" i="3"/>
  <c r="L1356" i="3"/>
  <c r="S1463" i="3"/>
  <c r="U1342" i="3"/>
  <c r="J1358" i="3" l="1"/>
  <c r="O1357" i="3"/>
  <c r="L1357" i="3"/>
  <c r="T1237" i="3"/>
  <c r="V1237" i="3" s="1"/>
  <c r="S1464" i="3"/>
  <c r="U1343" i="3"/>
  <c r="S1465" i="3" l="1"/>
  <c r="U1344" i="3"/>
  <c r="O1358" i="3"/>
  <c r="J1359" i="3"/>
  <c r="L1358" i="3"/>
  <c r="T1238" i="3"/>
  <c r="V1238" i="3" s="1"/>
  <c r="J1360" i="3" l="1"/>
  <c r="O1359" i="3"/>
  <c r="T1239" i="3"/>
  <c r="V1239" i="3" s="1"/>
  <c r="L1359" i="3"/>
  <c r="S1466" i="3"/>
  <c r="U1345" i="3"/>
  <c r="S1467" i="3" l="1"/>
  <c r="U1346" i="3"/>
  <c r="O1360" i="3"/>
  <c r="J1361" i="3"/>
  <c r="L1360" i="3"/>
  <c r="T1240" i="3"/>
  <c r="V1240" i="3" s="1"/>
  <c r="J1362" i="3" l="1"/>
  <c r="O1361" i="3"/>
  <c r="L1361" i="3"/>
  <c r="T1241" i="3"/>
  <c r="V1241" i="3" s="1"/>
  <c r="S1468" i="3"/>
  <c r="U1347" i="3"/>
  <c r="S1469" i="3" l="1"/>
  <c r="U1348" i="3"/>
  <c r="J1363" i="3"/>
  <c r="O1362" i="3"/>
  <c r="L1362" i="3"/>
  <c r="T1242" i="3"/>
  <c r="V1242" i="3" s="1"/>
  <c r="T1243" i="3" l="1"/>
  <c r="V1243" i="3" s="1"/>
  <c r="O1363" i="3"/>
  <c r="J1364" i="3"/>
  <c r="L1363" i="3"/>
  <c r="S1470" i="3"/>
  <c r="U1349" i="3"/>
  <c r="S1471" i="3" l="1"/>
  <c r="U1350" i="3"/>
  <c r="O1364" i="3"/>
  <c r="J1365" i="3"/>
  <c r="L1364" i="3"/>
  <c r="T1244" i="3"/>
  <c r="V1244" i="3" s="1"/>
  <c r="J1366" i="3" l="1"/>
  <c r="O1365" i="3"/>
  <c r="T1245" i="3"/>
  <c r="V1245" i="3" s="1"/>
  <c r="L1365" i="3"/>
  <c r="S1472" i="3"/>
  <c r="U1351" i="3"/>
  <c r="S1473" i="3" l="1"/>
  <c r="U1352" i="3"/>
  <c r="J1367" i="3"/>
  <c r="O1366" i="3"/>
  <c r="L1366" i="3"/>
  <c r="T1246" i="3"/>
  <c r="V1246" i="3" s="1"/>
  <c r="J1368" i="3" l="1"/>
  <c r="O1367" i="3"/>
  <c r="T1247" i="3"/>
  <c r="V1247" i="3" s="1"/>
  <c r="L1367" i="3"/>
  <c r="S1474" i="3"/>
  <c r="U1353" i="3"/>
  <c r="S1475" i="3" l="1"/>
  <c r="U1354" i="3"/>
  <c r="O1368" i="3"/>
  <c r="J1369" i="3"/>
  <c r="T1248" i="3"/>
  <c r="V1248" i="3" s="1"/>
  <c r="L1368" i="3"/>
  <c r="J1370" i="3" l="1"/>
  <c r="O1369" i="3"/>
  <c r="L1369" i="3"/>
  <c r="T1249" i="3"/>
  <c r="V1249" i="3" s="1"/>
  <c r="S1476" i="3"/>
  <c r="U1355" i="3"/>
  <c r="S1477" i="3" l="1"/>
  <c r="U1356" i="3"/>
  <c r="J1371" i="3"/>
  <c r="O1370" i="3"/>
  <c r="T1250" i="3"/>
  <c r="V1250" i="3" s="1"/>
  <c r="L1370" i="3"/>
  <c r="J1372" i="3" l="1"/>
  <c r="O1371" i="3"/>
  <c r="T1251" i="3"/>
  <c r="V1251" i="3" s="1"/>
  <c r="L1371" i="3"/>
  <c r="U1357" i="3"/>
  <c r="S1478" i="3"/>
  <c r="S1479" i="3" l="1"/>
  <c r="U1358" i="3"/>
  <c r="O1372" i="3"/>
  <c r="J1373" i="3"/>
  <c r="T1252" i="3"/>
  <c r="V1252" i="3" s="1"/>
  <c r="L1372" i="3"/>
  <c r="J1374" i="3" l="1"/>
  <c r="O1373" i="3"/>
  <c r="L1373" i="3"/>
  <c r="T1253" i="3"/>
  <c r="V1253" i="3" s="1"/>
  <c r="S1480" i="3"/>
  <c r="U1359" i="3"/>
  <c r="S1481" i="3" l="1"/>
  <c r="U1360" i="3"/>
  <c r="L1374" i="3"/>
  <c r="T1254" i="3"/>
  <c r="V1254" i="3" s="1"/>
  <c r="O1374" i="3"/>
  <c r="J1375" i="3"/>
  <c r="J1376" i="3" l="1"/>
  <c r="O1375" i="3"/>
  <c r="T1255" i="3"/>
  <c r="V1255" i="3" s="1"/>
  <c r="L1375" i="3"/>
  <c r="U1361" i="3"/>
  <c r="S1482" i="3"/>
  <c r="S1483" i="3" l="1"/>
  <c r="U1362" i="3"/>
  <c r="O1376" i="3"/>
  <c r="J1377" i="3"/>
  <c r="L1376" i="3"/>
  <c r="T1256" i="3"/>
  <c r="V1256" i="3" s="1"/>
  <c r="J1378" i="3" l="1"/>
  <c r="O1377" i="3"/>
  <c r="L1377" i="3"/>
  <c r="T1257" i="3"/>
  <c r="V1257" i="3" s="1"/>
  <c r="S1484" i="3"/>
  <c r="U1363" i="3"/>
  <c r="S1485" i="3" l="1"/>
  <c r="U1364" i="3"/>
  <c r="J1379" i="3"/>
  <c r="O1378" i="3"/>
  <c r="L1378" i="3"/>
  <c r="T1258" i="3"/>
  <c r="V1258" i="3" s="1"/>
  <c r="J1380" i="3" l="1"/>
  <c r="T1259" i="3"/>
  <c r="V1259" i="3" s="1"/>
  <c r="O1379" i="3"/>
  <c r="L1379" i="3"/>
  <c r="U1365" i="3"/>
  <c r="S1486" i="3"/>
  <c r="S1487" i="3" l="1"/>
  <c r="U1366" i="3"/>
  <c r="O1380" i="3"/>
  <c r="J1381" i="3"/>
  <c r="L1380" i="3"/>
  <c r="T1260" i="3"/>
  <c r="V1260" i="3" s="1"/>
  <c r="J1382" i="3" l="1"/>
  <c r="T1261" i="3"/>
  <c r="V1261" i="3" s="1"/>
  <c r="O1381" i="3"/>
  <c r="L1381" i="3"/>
  <c r="S1488" i="3"/>
  <c r="U1367" i="3"/>
  <c r="S1489" i="3" l="1"/>
  <c r="U1368" i="3"/>
  <c r="J1383" i="3"/>
  <c r="O1382" i="3"/>
  <c r="L1382" i="3"/>
  <c r="T1262" i="3"/>
  <c r="V1262" i="3" s="1"/>
  <c r="J1384" i="3" l="1"/>
  <c r="O1383" i="3"/>
  <c r="T1263" i="3"/>
  <c r="V1263" i="3" s="1"/>
  <c r="L1383" i="3"/>
  <c r="U1369" i="3"/>
  <c r="S1490" i="3"/>
  <c r="S1491" i="3" l="1"/>
  <c r="U1370" i="3"/>
  <c r="O1384" i="3"/>
  <c r="J1385" i="3"/>
  <c r="T1264" i="3"/>
  <c r="V1264" i="3" s="1"/>
  <c r="L1384" i="3"/>
  <c r="J1386" i="3" l="1"/>
  <c r="O1385" i="3"/>
  <c r="L1385" i="3"/>
  <c r="T1265" i="3"/>
  <c r="V1265" i="3" s="1"/>
  <c r="S1492" i="3"/>
  <c r="U1371" i="3"/>
  <c r="S1493" i="3" l="1"/>
  <c r="U1372" i="3"/>
  <c r="J1387" i="3"/>
  <c r="O1386" i="3"/>
  <c r="T1266" i="3"/>
  <c r="V1266" i="3" s="1"/>
  <c r="L1386" i="3"/>
  <c r="J1388" i="3" l="1"/>
  <c r="O1387" i="3"/>
  <c r="T1267" i="3"/>
  <c r="V1267" i="3" s="1"/>
  <c r="L1387" i="3"/>
  <c r="S1494" i="3"/>
  <c r="U1373" i="3"/>
  <c r="S1495" i="3" l="1"/>
  <c r="U1374" i="3"/>
  <c r="O1388" i="3"/>
  <c r="J1389" i="3"/>
  <c r="T1268" i="3"/>
  <c r="V1268" i="3" s="1"/>
  <c r="L1388" i="3"/>
  <c r="J1390" i="3" l="1"/>
  <c r="O1389" i="3"/>
  <c r="L1389" i="3"/>
  <c r="T1269" i="3"/>
  <c r="V1269" i="3" s="1"/>
  <c r="S1496" i="3"/>
  <c r="U1375" i="3"/>
  <c r="S1497" i="3" l="1"/>
  <c r="U1376" i="3"/>
  <c r="L1390" i="3"/>
  <c r="T1270" i="3"/>
  <c r="V1270" i="3" s="1"/>
  <c r="O1390" i="3"/>
  <c r="J1391" i="3"/>
  <c r="J1392" i="3" l="1"/>
  <c r="O1391" i="3"/>
  <c r="T1271" i="3"/>
  <c r="V1271" i="3" s="1"/>
  <c r="L1391" i="3"/>
  <c r="U1377" i="3"/>
  <c r="S1498" i="3"/>
  <c r="S1499" i="3" l="1"/>
  <c r="U1378" i="3"/>
  <c r="O1392" i="3"/>
  <c r="J1393" i="3"/>
  <c r="L1392" i="3"/>
  <c r="T1272" i="3"/>
  <c r="V1272" i="3" s="1"/>
  <c r="J1394" i="3" l="1"/>
  <c r="O1393" i="3"/>
  <c r="T1273" i="3"/>
  <c r="V1273" i="3" s="1"/>
  <c r="L1393" i="3"/>
  <c r="S1500" i="3"/>
  <c r="U1379" i="3"/>
  <c r="S1501" i="3" l="1"/>
  <c r="U1380" i="3"/>
  <c r="J1395" i="3"/>
  <c r="O1394" i="3"/>
  <c r="L1394" i="3"/>
  <c r="T1274" i="3"/>
  <c r="V1274" i="3" s="1"/>
  <c r="J1396" i="3" l="1"/>
  <c r="T1275" i="3"/>
  <c r="V1275" i="3" s="1"/>
  <c r="O1395" i="3"/>
  <c r="L1395" i="3"/>
  <c r="U1381" i="3"/>
  <c r="S1502" i="3"/>
  <c r="S1503" i="3" l="1"/>
  <c r="U1382" i="3"/>
  <c r="O1396" i="3"/>
  <c r="J1397" i="3"/>
  <c r="L1396" i="3"/>
  <c r="T1276" i="3"/>
  <c r="V1276" i="3" s="1"/>
  <c r="J1398" i="3" l="1"/>
  <c r="O1397" i="3"/>
  <c r="T1277" i="3"/>
  <c r="V1277" i="3" s="1"/>
  <c r="L1397" i="3"/>
  <c r="S1504" i="3"/>
  <c r="U1383" i="3"/>
  <c r="S1505" i="3" l="1"/>
  <c r="U1384" i="3"/>
  <c r="J1399" i="3"/>
  <c r="O1398" i="3"/>
  <c r="L1398" i="3"/>
  <c r="T1278" i="3"/>
  <c r="V1278" i="3" s="1"/>
  <c r="J1400" i="3" l="1"/>
  <c r="O1399" i="3"/>
  <c r="T1279" i="3"/>
  <c r="V1279" i="3" s="1"/>
  <c r="L1399" i="3"/>
  <c r="U1385" i="3"/>
  <c r="S1506" i="3"/>
  <c r="S1507" i="3" l="1"/>
  <c r="U1386" i="3"/>
  <c r="O1400" i="3"/>
  <c r="J1401" i="3"/>
  <c r="L1400" i="3"/>
  <c r="T1280" i="3"/>
  <c r="V1280" i="3" s="1"/>
  <c r="J1402" i="3" l="1"/>
  <c r="O1401" i="3"/>
  <c r="L1401" i="3"/>
  <c r="T1281" i="3"/>
  <c r="V1281" i="3" s="1"/>
  <c r="S1508" i="3"/>
  <c r="U1387" i="3"/>
  <c r="S1509" i="3" l="1"/>
  <c r="U1388" i="3"/>
  <c r="J1403" i="3"/>
  <c r="O1402" i="3"/>
  <c r="T1282" i="3"/>
  <c r="V1282" i="3" s="1"/>
  <c r="L1402" i="3"/>
  <c r="J1404" i="3" l="1"/>
  <c r="O1403" i="3"/>
  <c r="T1283" i="3"/>
  <c r="V1283" i="3" s="1"/>
  <c r="L1403" i="3"/>
  <c r="S1510" i="3"/>
  <c r="U1389" i="3"/>
  <c r="S1511" i="3" l="1"/>
  <c r="U1390" i="3"/>
  <c r="O1404" i="3"/>
  <c r="T1284" i="3"/>
  <c r="V1284" i="3" s="1"/>
  <c r="J1405" i="3"/>
  <c r="L1404" i="3"/>
  <c r="J1406" i="3" l="1"/>
  <c r="O1405" i="3"/>
  <c r="L1405" i="3"/>
  <c r="T1285" i="3"/>
  <c r="V1285" i="3" s="1"/>
  <c r="S1512" i="3"/>
  <c r="U1391" i="3"/>
  <c r="S1513" i="3" l="1"/>
  <c r="U1392" i="3"/>
  <c r="L1406" i="3"/>
  <c r="T1286" i="3"/>
  <c r="V1286" i="3" s="1"/>
  <c r="J1407" i="3"/>
  <c r="O1406" i="3"/>
  <c r="J1408" i="3" l="1"/>
  <c r="O1407" i="3"/>
  <c r="T1287" i="3"/>
  <c r="V1287" i="3" s="1"/>
  <c r="L1407" i="3"/>
  <c r="S1514" i="3"/>
  <c r="U1393" i="3"/>
  <c r="U1394" i="3" l="1"/>
  <c r="S1515" i="3"/>
  <c r="O1408" i="3"/>
  <c r="J1409" i="3"/>
  <c r="L1408" i="3"/>
  <c r="T1288" i="3"/>
  <c r="V1288" i="3" s="1"/>
  <c r="J1410" i="3" l="1"/>
  <c r="O1409" i="3"/>
  <c r="T1289" i="3"/>
  <c r="V1289" i="3" s="1"/>
  <c r="L1409" i="3"/>
  <c r="S1516" i="3"/>
  <c r="U1395" i="3"/>
  <c r="S1517" i="3" l="1"/>
  <c r="U1396" i="3"/>
  <c r="J1411" i="3"/>
  <c r="O1410" i="3"/>
  <c r="L1410" i="3"/>
  <c r="T1290" i="3"/>
  <c r="V1290" i="3" s="1"/>
  <c r="T1291" i="3" l="1"/>
  <c r="V1291" i="3" s="1"/>
  <c r="O1411" i="3"/>
  <c r="J1412" i="3"/>
  <c r="L1411" i="3"/>
  <c r="S1518" i="3"/>
  <c r="U1397" i="3"/>
  <c r="U1398" i="3" l="1"/>
  <c r="S1519" i="3"/>
  <c r="O1412" i="3"/>
  <c r="J1413" i="3"/>
  <c r="L1412" i="3"/>
  <c r="T1292" i="3"/>
  <c r="V1292" i="3" s="1"/>
  <c r="J1414" i="3" l="1"/>
  <c r="O1413" i="3"/>
  <c r="T1293" i="3"/>
  <c r="V1293" i="3" s="1"/>
  <c r="L1413" i="3"/>
  <c r="S1520" i="3"/>
  <c r="U1399" i="3"/>
  <c r="U1400" i="3" l="1"/>
  <c r="S1521" i="3"/>
  <c r="J1415" i="3"/>
  <c r="O1414" i="3"/>
  <c r="L1414" i="3"/>
  <c r="T1294" i="3"/>
  <c r="V1294" i="3" s="1"/>
  <c r="U1401" i="3" l="1"/>
  <c r="S1522" i="3"/>
  <c r="J1416" i="3"/>
  <c r="O1415" i="3"/>
  <c r="T1295" i="3"/>
  <c r="V1295" i="3" s="1"/>
  <c r="L1415" i="3"/>
  <c r="S1523" i="3" l="1"/>
  <c r="U1402" i="3"/>
  <c r="O1416" i="3"/>
  <c r="J1417" i="3"/>
  <c r="L1416" i="3"/>
  <c r="T1296" i="3"/>
  <c r="V1296" i="3" s="1"/>
  <c r="J1418" i="3" l="1"/>
  <c r="O1417" i="3"/>
  <c r="L1417" i="3"/>
  <c r="T1297" i="3"/>
  <c r="V1297" i="3" s="1"/>
  <c r="S1524" i="3"/>
  <c r="U1403" i="3"/>
  <c r="U1404" i="3" l="1"/>
  <c r="S1525" i="3"/>
  <c r="J1419" i="3"/>
  <c r="O1418" i="3"/>
  <c r="L1418" i="3"/>
  <c r="T1298" i="3"/>
  <c r="V1298" i="3" s="1"/>
  <c r="S1526" i="3" l="1"/>
  <c r="U1405" i="3"/>
  <c r="J1420" i="3"/>
  <c r="O1419" i="3"/>
  <c r="T1299" i="3"/>
  <c r="V1299" i="3" s="1"/>
  <c r="L1419" i="3"/>
  <c r="O1420" i="3" l="1"/>
  <c r="J1421" i="3"/>
  <c r="T1300" i="3"/>
  <c r="V1300" i="3" s="1"/>
  <c r="L1420" i="3"/>
  <c r="S1527" i="3"/>
  <c r="U1406" i="3"/>
  <c r="S1528" i="3" l="1"/>
  <c r="U1407" i="3"/>
  <c r="J1422" i="3"/>
  <c r="O1421" i="3"/>
  <c r="L1421" i="3"/>
  <c r="T1301" i="3"/>
  <c r="V1301" i="3" s="1"/>
  <c r="L1422" i="3" l="1"/>
  <c r="T1302" i="3"/>
  <c r="V1302" i="3" s="1"/>
  <c r="J1423" i="3"/>
  <c r="O1422" i="3"/>
  <c r="S1529" i="3"/>
  <c r="U1408" i="3"/>
  <c r="S1530" i="3" l="1"/>
  <c r="U1409" i="3"/>
  <c r="J1424" i="3"/>
  <c r="O1423" i="3"/>
  <c r="T1303" i="3"/>
  <c r="V1303" i="3" s="1"/>
  <c r="L1423" i="3"/>
  <c r="O1424" i="3" l="1"/>
  <c r="J1425" i="3"/>
  <c r="L1424" i="3"/>
  <c r="T1304" i="3"/>
  <c r="V1304" i="3" s="1"/>
  <c r="S1531" i="3"/>
  <c r="U1410" i="3"/>
  <c r="J1426" i="3" l="1"/>
  <c r="O1425" i="3"/>
  <c r="T1305" i="3"/>
  <c r="V1305" i="3" s="1"/>
  <c r="L1425" i="3"/>
  <c r="S1532" i="3"/>
  <c r="U1411" i="3"/>
  <c r="S1533" i="3" l="1"/>
  <c r="U1412" i="3"/>
  <c r="J1427" i="3"/>
  <c r="O1426" i="3"/>
  <c r="L1426" i="3"/>
  <c r="T1306" i="3"/>
  <c r="V1306" i="3" s="1"/>
  <c r="T1307" i="3" l="1"/>
  <c r="V1307" i="3" s="1"/>
  <c r="O1427" i="3"/>
  <c r="J1428" i="3"/>
  <c r="L1427" i="3"/>
  <c r="S1534" i="3"/>
  <c r="U1413" i="3"/>
  <c r="S1535" i="3" l="1"/>
  <c r="U1414" i="3"/>
  <c r="O1428" i="3"/>
  <c r="J1429" i="3"/>
  <c r="L1428" i="3"/>
  <c r="T1308" i="3"/>
  <c r="V1308" i="3" s="1"/>
  <c r="J1430" i="3" l="1"/>
  <c r="O1429" i="3"/>
  <c r="T1309" i="3"/>
  <c r="V1309" i="3" s="1"/>
  <c r="L1429" i="3"/>
  <c r="S1536" i="3"/>
  <c r="U1415" i="3"/>
  <c r="S1537" i="3" l="1"/>
  <c r="U1416" i="3"/>
  <c r="J1431" i="3"/>
  <c r="O1430" i="3"/>
  <c r="L1430" i="3"/>
  <c r="T1310" i="3"/>
  <c r="V1310" i="3" s="1"/>
  <c r="J1432" i="3" l="1"/>
  <c r="O1431" i="3"/>
  <c r="T1311" i="3"/>
  <c r="V1311" i="3" s="1"/>
  <c r="L1431" i="3"/>
  <c r="S1538" i="3"/>
  <c r="U1417" i="3"/>
  <c r="S1539" i="3" l="1"/>
  <c r="U1418" i="3"/>
  <c r="O1432" i="3"/>
  <c r="J1433" i="3"/>
  <c r="T1312" i="3"/>
  <c r="V1312" i="3" s="1"/>
  <c r="L1432" i="3"/>
  <c r="J1434" i="3" l="1"/>
  <c r="O1433" i="3"/>
  <c r="L1433" i="3"/>
  <c r="T1313" i="3"/>
  <c r="V1313" i="3" s="1"/>
  <c r="S1540" i="3"/>
  <c r="U1419" i="3"/>
  <c r="S1541" i="3" l="1"/>
  <c r="U1420" i="3"/>
  <c r="J1435" i="3"/>
  <c r="O1434" i="3"/>
  <c r="L1434" i="3"/>
  <c r="T1314" i="3"/>
  <c r="V1314" i="3" s="1"/>
  <c r="J1436" i="3" l="1"/>
  <c r="O1435" i="3"/>
  <c r="T1315" i="3"/>
  <c r="V1315" i="3" s="1"/>
  <c r="L1435" i="3"/>
  <c r="S1542" i="3"/>
  <c r="U1421" i="3"/>
  <c r="S1543" i="3" l="1"/>
  <c r="U1422" i="3"/>
  <c r="O1436" i="3"/>
  <c r="J1437" i="3"/>
  <c r="T1316" i="3"/>
  <c r="V1316" i="3" s="1"/>
  <c r="L1436" i="3"/>
  <c r="J1438" i="3" l="1"/>
  <c r="O1437" i="3"/>
  <c r="L1437" i="3"/>
  <c r="T1317" i="3"/>
  <c r="V1317" i="3" s="1"/>
  <c r="S1544" i="3"/>
  <c r="U1423" i="3"/>
  <c r="S1545" i="3" l="1"/>
  <c r="U1424" i="3"/>
  <c r="L1438" i="3"/>
  <c r="O1438" i="3"/>
  <c r="T1318" i="3"/>
  <c r="V1318" i="3" s="1"/>
  <c r="J1439" i="3"/>
  <c r="J1440" i="3" l="1"/>
  <c r="O1439" i="3"/>
  <c r="T1319" i="3"/>
  <c r="V1319" i="3" s="1"/>
  <c r="L1439" i="3"/>
  <c r="S1546" i="3"/>
  <c r="U1425" i="3"/>
  <c r="S1547" i="3" l="1"/>
  <c r="U1426" i="3"/>
  <c r="O1440" i="3"/>
  <c r="J1441" i="3"/>
  <c r="L1440" i="3"/>
  <c r="T1320" i="3"/>
  <c r="V1320" i="3" s="1"/>
  <c r="J1442" i="3" l="1"/>
  <c r="O1441" i="3"/>
  <c r="L1441" i="3"/>
  <c r="T1321" i="3"/>
  <c r="V1321" i="3" s="1"/>
  <c r="S1548" i="3"/>
  <c r="U1427" i="3"/>
  <c r="S1549" i="3" l="1"/>
  <c r="U1428" i="3"/>
  <c r="O1442" i="3"/>
  <c r="J1443" i="3"/>
  <c r="L1442" i="3"/>
  <c r="T1322" i="3"/>
  <c r="V1322" i="3" s="1"/>
  <c r="O1443" i="3" l="1"/>
  <c r="J1444" i="3"/>
  <c r="T1323" i="3"/>
  <c r="V1323" i="3" s="1"/>
  <c r="L1443" i="3"/>
  <c r="S1550" i="3"/>
  <c r="U1429" i="3"/>
  <c r="S1551" i="3" l="1"/>
  <c r="U1430" i="3"/>
  <c r="O1444" i="3"/>
  <c r="J1445" i="3"/>
  <c r="L1444" i="3"/>
  <c r="T1324" i="3"/>
  <c r="V1324" i="3" s="1"/>
  <c r="J1446" i="3" l="1"/>
  <c r="O1445" i="3"/>
  <c r="L1445" i="3"/>
  <c r="T1325" i="3"/>
  <c r="V1325" i="3" s="1"/>
  <c r="S1552" i="3"/>
  <c r="U1431" i="3"/>
  <c r="S1553" i="3" l="1"/>
  <c r="U1432" i="3"/>
  <c r="O1446" i="3"/>
  <c r="J1447" i="3"/>
  <c r="L1446" i="3"/>
  <c r="T1326" i="3"/>
  <c r="V1326" i="3" s="1"/>
  <c r="J1448" i="3" l="1"/>
  <c r="T1327" i="3"/>
  <c r="V1327" i="3" s="1"/>
  <c r="O1447" i="3"/>
  <c r="L1447" i="3"/>
  <c r="S1554" i="3"/>
  <c r="U1433" i="3"/>
  <c r="S1555" i="3" l="1"/>
  <c r="U1434" i="3"/>
  <c r="J1449" i="3"/>
  <c r="O1448" i="3"/>
  <c r="L1448" i="3"/>
  <c r="T1328" i="3"/>
  <c r="V1328" i="3" s="1"/>
  <c r="L1449" i="3" l="1"/>
  <c r="J1450" i="3"/>
  <c r="O1449" i="3"/>
  <c r="T1329" i="3"/>
  <c r="V1329" i="3" s="1"/>
  <c r="S1556" i="3"/>
  <c r="U1435" i="3"/>
  <c r="S1557" i="3" l="1"/>
  <c r="U1436" i="3"/>
  <c r="O1450" i="3"/>
  <c r="L1450" i="3"/>
  <c r="T1330" i="3"/>
  <c r="V1330" i="3" s="1"/>
  <c r="J1451" i="3"/>
  <c r="J1452" i="3" l="1"/>
  <c r="O1451" i="3"/>
  <c r="T1331" i="3"/>
  <c r="V1331" i="3" s="1"/>
  <c r="L1451" i="3"/>
  <c r="S1558" i="3"/>
  <c r="U1437" i="3"/>
  <c r="S1559" i="3" l="1"/>
  <c r="U1438" i="3"/>
  <c r="J1453" i="3"/>
  <c r="O1452" i="3"/>
  <c r="L1452" i="3"/>
  <c r="T1332" i="3"/>
  <c r="V1332" i="3" s="1"/>
  <c r="L1453" i="3" l="1"/>
  <c r="J1454" i="3"/>
  <c r="O1453" i="3"/>
  <c r="T1333" i="3"/>
  <c r="V1333" i="3" s="1"/>
  <c r="S1560" i="3"/>
  <c r="U1439" i="3"/>
  <c r="S1561" i="3" l="1"/>
  <c r="U1440" i="3"/>
  <c r="O1454" i="3"/>
  <c r="L1454" i="3"/>
  <c r="T1334" i="3"/>
  <c r="V1334" i="3" s="1"/>
  <c r="J1455" i="3"/>
  <c r="J1456" i="3" l="1"/>
  <c r="O1455" i="3"/>
  <c r="T1335" i="3"/>
  <c r="V1335" i="3" s="1"/>
  <c r="L1455" i="3"/>
  <c r="U1441" i="3"/>
  <c r="S1562" i="3"/>
  <c r="S1563" i="3" l="1"/>
  <c r="U1442" i="3"/>
  <c r="J1457" i="3"/>
  <c r="O1456" i="3"/>
  <c r="L1456" i="3"/>
  <c r="T1336" i="3"/>
  <c r="V1336" i="3" s="1"/>
  <c r="L1457" i="3" l="1"/>
  <c r="J1458" i="3"/>
  <c r="O1457" i="3"/>
  <c r="T1337" i="3"/>
  <c r="V1337" i="3" s="1"/>
  <c r="U1443" i="3"/>
  <c r="S1564" i="3"/>
  <c r="S1565" i="3" l="1"/>
  <c r="U1444" i="3"/>
  <c r="O1458" i="3"/>
  <c r="L1458" i="3"/>
  <c r="J1459" i="3"/>
  <c r="T1338" i="3"/>
  <c r="V1338" i="3" s="1"/>
  <c r="J1460" i="3" l="1"/>
  <c r="O1459" i="3"/>
  <c r="T1339" i="3"/>
  <c r="V1339" i="3" s="1"/>
  <c r="L1459" i="3"/>
  <c r="S1566" i="3"/>
  <c r="U1445" i="3"/>
  <c r="S1567" i="3" l="1"/>
  <c r="U1446" i="3"/>
  <c r="J1461" i="3"/>
  <c r="O1460" i="3"/>
  <c r="L1460" i="3"/>
  <c r="T1340" i="3"/>
  <c r="V1340" i="3" s="1"/>
  <c r="L1461" i="3" l="1"/>
  <c r="J1462" i="3"/>
  <c r="O1461" i="3"/>
  <c r="T1341" i="3"/>
  <c r="V1341" i="3" s="1"/>
  <c r="S1568" i="3"/>
  <c r="U1447" i="3"/>
  <c r="S1569" i="3" l="1"/>
  <c r="U1448" i="3"/>
  <c r="O1462" i="3"/>
  <c r="L1462" i="3"/>
  <c r="J1463" i="3"/>
  <c r="T1342" i="3"/>
  <c r="V1342" i="3" s="1"/>
  <c r="J1464" i="3" l="1"/>
  <c r="O1463" i="3"/>
  <c r="T1343" i="3"/>
  <c r="V1343" i="3" s="1"/>
  <c r="L1463" i="3"/>
  <c r="S1570" i="3"/>
  <c r="U1449" i="3"/>
  <c r="U1450" i="3" l="1"/>
  <c r="S1571" i="3"/>
  <c r="J1465" i="3"/>
  <c r="O1464" i="3"/>
  <c r="L1464" i="3"/>
  <c r="T1344" i="3"/>
  <c r="V1344" i="3" s="1"/>
  <c r="S1572" i="3" l="1"/>
  <c r="U1451" i="3"/>
  <c r="L1465" i="3"/>
  <c r="J1466" i="3"/>
  <c r="O1465" i="3"/>
  <c r="T1345" i="3"/>
  <c r="V1345" i="3" s="1"/>
  <c r="O1466" i="3" l="1"/>
  <c r="L1466" i="3"/>
  <c r="T1346" i="3"/>
  <c r="V1346" i="3" s="1"/>
  <c r="J1467" i="3"/>
  <c r="U1452" i="3"/>
  <c r="S1573" i="3"/>
  <c r="S1574" i="3" l="1"/>
  <c r="U1453" i="3"/>
  <c r="J1468" i="3"/>
  <c r="O1467" i="3"/>
  <c r="T1347" i="3"/>
  <c r="V1347" i="3" s="1"/>
  <c r="L1467" i="3"/>
  <c r="J1469" i="3" l="1"/>
  <c r="O1468" i="3"/>
  <c r="T1348" i="3"/>
  <c r="V1348" i="3" s="1"/>
  <c r="L1468" i="3"/>
  <c r="S1575" i="3"/>
  <c r="U1454" i="3"/>
  <c r="S1576" i="3" l="1"/>
  <c r="U1455" i="3"/>
  <c r="L1469" i="3"/>
  <c r="J1470" i="3"/>
  <c r="T1349" i="3"/>
  <c r="V1349" i="3" s="1"/>
  <c r="O1469" i="3"/>
  <c r="O1470" i="3" l="1"/>
  <c r="L1470" i="3"/>
  <c r="T1350" i="3"/>
  <c r="V1350" i="3" s="1"/>
  <c r="J1471" i="3"/>
  <c r="S1577" i="3"/>
  <c r="U1456" i="3"/>
  <c r="S1578" i="3" l="1"/>
  <c r="U1457" i="3"/>
  <c r="J1472" i="3"/>
  <c r="O1471" i="3"/>
  <c r="T1351" i="3"/>
  <c r="V1351" i="3" s="1"/>
  <c r="L1471" i="3"/>
  <c r="J1473" i="3" l="1"/>
  <c r="O1472" i="3"/>
  <c r="L1472" i="3"/>
  <c r="T1352" i="3"/>
  <c r="V1352" i="3" s="1"/>
  <c r="S1579" i="3"/>
  <c r="U1458" i="3"/>
  <c r="S1580" i="3" l="1"/>
  <c r="U1459" i="3"/>
  <c r="J1474" i="3"/>
  <c r="O1473" i="3"/>
  <c r="T1353" i="3"/>
  <c r="V1353" i="3" s="1"/>
  <c r="L1473" i="3"/>
  <c r="O1474" i="3" l="1"/>
  <c r="L1474" i="3"/>
  <c r="J1475" i="3"/>
  <c r="T1354" i="3"/>
  <c r="V1354" i="3" s="1"/>
  <c r="S1581" i="3"/>
  <c r="U1460" i="3"/>
  <c r="S1582" i="3" l="1"/>
  <c r="U1461" i="3"/>
  <c r="J1476" i="3"/>
  <c r="O1475" i="3"/>
  <c r="T1355" i="3"/>
  <c r="V1355" i="3" s="1"/>
  <c r="L1475" i="3"/>
  <c r="J1477" i="3" l="1"/>
  <c r="O1476" i="3"/>
  <c r="L1476" i="3"/>
  <c r="T1356" i="3"/>
  <c r="V1356" i="3" s="1"/>
  <c r="S1583" i="3"/>
  <c r="U1462" i="3"/>
  <c r="U1463" i="3" l="1"/>
  <c r="S1584" i="3"/>
  <c r="J1478" i="3"/>
  <c r="O1477" i="3"/>
  <c r="T1357" i="3"/>
  <c r="V1357" i="3" s="1"/>
  <c r="L1477" i="3"/>
  <c r="S1585" i="3" l="1"/>
  <c r="U1464" i="3"/>
  <c r="O1478" i="3"/>
  <c r="L1478" i="3"/>
  <c r="J1479" i="3"/>
  <c r="T1358" i="3"/>
  <c r="V1358" i="3" s="1"/>
  <c r="J1480" i="3" l="1"/>
  <c r="O1479" i="3"/>
  <c r="T1359" i="3"/>
  <c r="V1359" i="3" s="1"/>
  <c r="L1479" i="3"/>
  <c r="S1586" i="3"/>
  <c r="U1465" i="3"/>
  <c r="S1587" i="3" l="1"/>
  <c r="U1466" i="3"/>
  <c r="J1481" i="3"/>
  <c r="O1480" i="3"/>
  <c r="L1480" i="3"/>
  <c r="T1360" i="3"/>
  <c r="V1360" i="3" s="1"/>
  <c r="J1482" i="3" l="1"/>
  <c r="O1481" i="3"/>
  <c r="T1361" i="3"/>
  <c r="V1361" i="3" s="1"/>
  <c r="L1481" i="3"/>
  <c r="S1588" i="3"/>
  <c r="U1467" i="3"/>
  <c r="S1589" i="3" l="1"/>
  <c r="U1468" i="3"/>
  <c r="O1482" i="3"/>
  <c r="L1482" i="3"/>
  <c r="T1362" i="3"/>
  <c r="V1362" i="3" s="1"/>
  <c r="J1483" i="3"/>
  <c r="J1484" i="3" l="1"/>
  <c r="O1483" i="3"/>
  <c r="T1363" i="3"/>
  <c r="V1363" i="3" s="1"/>
  <c r="L1483" i="3"/>
  <c r="S1590" i="3"/>
  <c r="U1469" i="3"/>
  <c r="S1591" i="3" l="1"/>
  <c r="U1470" i="3"/>
  <c r="J1485" i="3"/>
  <c r="O1484" i="3"/>
  <c r="T1364" i="3"/>
  <c r="V1364" i="3" s="1"/>
  <c r="L1484" i="3"/>
  <c r="J1486" i="3" l="1"/>
  <c r="T1365" i="3"/>
  <c r="V1365" i="3" s="1"/>
  <c r="O1485" i="3"/>
  <c r="L1485" i="3"/>
  <c r="S1592" i="3"/>
  <c r="U1471" i="3"/>
  <c r="S1593" i="3" l="1"/>
  <c r="U1472" i="3"/>
  <c r="O1486" i="3"/>
  <c r="L1486" i="3"/>
  <c r="T1366" i="3"/>
  <c r="V1366" i="3" s="1"/>
  <c r="J1487" i="3"/>
  <c r="J1488" i="3" l="1"/>
  <c r="O1487" i="3"/>
  <c r="T1367" i="3"/>
  <c r="V1367" i="3" s="1"/>
  <c r="L1487" i="3"/>
  <c r="U1473" i="3"/>
  <c r="S1594" i="3"/>
  <c r="S1595" i="3" l="1"/>
  <c r="U1474" i="3"/>
  <c r="J1489" i="3"/>
  <c r="O1488" i="3"/>
  <c r="T1368" i="3"/>
  <c r="V1368" i="3" s="1"/>
  <c r="L1488" i="3"/>
  <c r="J1490" i="3" l="1"/>
  <c r="O1489" i="3"/>
  <c r="T1369" i="3"/>
  <c r="V1369" i="3" s="1"/>
  <c r="L1489" i="3"/>
  <c r="S1596" i="3"/>
  <c r="U1475" i="3"/>
  <c r="S1597" i="3" l="1"/>
  <c r="U1476" i="3"/>
  <c r="O1490" i="3"/>
  <c r="L1490" i="3"/>
  <c r="T1370" i="3"/>
  <c r="V1370" i="3" s="1"/>
  <c r="J1491" i="3"/>
  <c r="J1492" i="3" l="1"/>
  <c r="O1491" i="3"/>
  <c r="T1371" i="3"/>
  <c r="V1371" i="3" s="1"/>
  <c r="L1491" i="3"/>
  <c r="S1598" i="3"/>
  <c r="U1477" i="3"/>
  <c r="S1599" i="3" l="1"/>
  <c r="U1478" i="3"/>
  <c r="J1493" i="3"/>
  <c r="O1492" i="3"/>
  <c r="L1492" i="3"/>
  <c r="T1372" i="3"/>
  <c r="V1372" i="3" s="1"/>
  <c r="J1494" i="3" l="1"/>
  <c r="O1493" i="3"/>
  <c r="T1373" i="3"/>
  <c r="V1373" i="3" s="1"/>
  <c r="L1493" i="3"/>
  <c r="S1600" i="3"/>
  <c r="U1479" i="3"/>
  <c r="S1601" i="3" l="1"/>
  <c r="U1480" i="3"/>
  <c r="O1494" i="3"/>
  <c r="L1494" i="3"/>
  <c r="T1374" i="3"/>
  <c r="V1374" i="3" s="1"/>
  <c r="J1495" i="3"/>
  <c r="J1496" i="3" l="1"/>
  <c r="O1495" i="3"/>
  <c r="T1375" i="3"/>
  <c r="V1375" i="3" s="1"/>
  <c r="L1495" i="3"/>
  <c r="S1602" i="3"/>
  <c r="U1481" i="3"/>
  <c r="S1603" i="3" l="1"/>
  <c r="U1482" i="3"/>
  <c r="J1497" i="3"/>
  <c r="O1496" i="3"/>
  <c r="L1496" i="3"/>
  <c r="T1376" i="3"/>
  <c r="V1376" i="3" s="1"/>
  <c r="J1498" i="3" l="1"/>
  <c r="O1497" i="3"/>
  <c r="T1377" i="3"/>
  <c r="V1377" i="3" s="1"/>
  <c r="L1497" i="3"/>
  <c r="S1604" i="3"/>
  <c r="U1483" i="3"/>
  <c r="S1605" i="3" l="1"/>
  <c r="U1484" i="3"/>
  <c r="O1498" i="3"/>
  <c r="L1498" i="3"/>
  <c r="T1378" i="3"/>
  <c r="V1378" i="3" s="1"/>
  <c r="J1499" i="3"/>
  <c r="J1500" i="3" l="1"/>
  <c r="O1499" i="3"/>
  <c r="T1379" i="3"/>
  <c r="V1379" i="3" s="1"/>
  <c r="L1499" i="3"/>
  <c r="S1606" i="3"/>
  <c r="U1485" i="3"/>
  <c r="S1607" i="3" l="1"/>
  <c r="U1486" i="3"/>
  <c r="J1501" i="3"/>
  <c r="O1500" i="3"/>
  <c r="T1380" i="3"/>
  <c r="V1380" i="3" s="1"/>
  <c r="L1500" i="3"/>
  <c r="J1502" i="3" l="1"/>
  <c r="T1381" i="3"/>
  <c r="V1381" i="3" s="1"/>
  <c r="O1501" i="3"/>
  <c r="L1501" i="3"/>
  <c r="S1608" i="3"/>
  <c r="U1487" i="3"/>
  <c r="S1609" i="3" l="1"/>
  <c r="U1488" i="3"/>
  <c r="O1502" i="3"/>
  <c r="L1502" i="3"/>
  <c r="T1382" i="3"/>
  <c r="V1382" i="3" s="1"/>
  <c r="J1503" i="3"/>
  <c r="J1504" i="3" l="1"/>
  <c r="O1503" i="3"/>
  <c r="T1383" i="3"/>
  <c r="V1383" i="3" s="1"/>
  <c r="L1503" i="3"/>
  <c r="S1610" i="3"/>
  <c r="U1489" i="3"/>
  <c r="S1611" i="3" l="1"/>
  <c r="U1490" i="3"/>
  <c r="J1505" i="3"/>
  <c r="O1504" i="3"/>
  <c r="T1384" i="3"/>
  <c r="V1384" i="3" s="1"/>
  <c r="L1504" i="3"/>
  <c r="J1506" i="3" l="1"/>
  <c r="O1505" i="3"/>
  <c r="T1385" i="3"/>
  <c r="V1385" i="3" s="1"/>
  <c r="L1505" i="3"/>
  <c r="S1612" i="3"/>
  <c r="U1491" i="3"/>
  <c r="S1613" i="3" l="1"/>
  <c r="U1492" i="3"/>
  <c r="O1506" i="3"/>
  <c r="L1506" i="3"/>
  <c r="T1386" i="3"/>
  <c r="V1386" i="3" s="1"/>
  <c r="J1507" i="3"/>
  <c r="J1508" i="3" l="1"/>
  <c r="O1507" i="3"/>
  <c r="T1387" i="3"/>
  <c r="V1387" i="3" s="1"/>
  <c r="L1507" i="3"/>
  <c r="S1614" i="3"/>
  <c r="U1493" i="3"/>
  <c r="S1615" i="3" l="1"/>
  <c r="U1494" i="3"/>
  <c r="O1508" i="3"/>
  <c r="T1388" i="3"/>
  <c r="V1388" i="3" s="1"/>
  <c r="J1509" i="3"/>
  <c r="L1508" i="3"/>
  <c r="L1509" i="3" l="1"/>
  <c r="J1510" i="3"/>
  <c r="O1509" i="3"/>
  <c r="T1389" i="3"/>
  <c r="V1389" i="3" s="1"/>
  <c r="S1616" i="3"/>
  <c r="U1495" i="3"/>
  <c r="S1617" i="3" l="1"/>
  <c r="U1496" i="3"/>
  <c r="O1510" i="3"/>
  <c r="J1511" i="3"/>
  <c r="T1390" i="3"/>
  <c r="V1390" i="3" s="1"/>
  <c r="L1510" i="3"/>
  <c r="J1512" i="3" l="1"/>
  <c r="O1511" i="3"/>
  <c r="L1511" i="3"/>
  <c r="T1391" i="3"/>
  <c r="V1391" i="3" s="1"/>
  <c r="S1618" i="3"/>
  <c r="U1497" i="3"/>
  <c r="S1619" i="3" l="1"/>
  <c r="U1498" i="3"/>
  <c r="J1513" i="3"/>
  <c r="O1512" i="3"/>
  <c r="L1512" i="3"/>
  <c r="T1392" i="3"/>
  <c r="V1392" i="3" s="1"/>
  <c r="T1393" i="3" l="1"/>
  <c r="V1393" i="3" s="1"/>
  <c r="O1513" i="3"/>
  <c r="J1514" i="3"/>
  <c r="L1513" i="3"/>
  <c r="S1620" i="3"/>
  <c r="U1499" i="3"/>
  <c r="S1621" i="3" l="1"/>
  <c r="U1500" i="3"/>
  <c r="O1514" i="3"/>
  <c r="J1515" i="3"/>
  <c r="L1514" i="3"/>
  <c r="T1394" i="3"/>
  <c r="V1394" i="3" s="1"/>
  <c r="J1516" i="3" l="1"/>
  <c r="T1395" i="3"/>
  <c r="V1395" i="3" s="1"/>
  <c r="O1515" i="3"/>
  <c r="L1515" i="3"/>
  <c r="S1622" i="3"/>
  <c r="U1501" i="3"/>
  <c r="S1623" i="3" l="1"/>
  <c r="U1502" i="3"/>
  <c r="J1517" i="3"/>
  <c r="O1516" i="3"/>
  <c r="T1396" i="3"/>
  <c r="V1396" i="3" s="1"/>
  <c r="L1516" i="3"/>
  <c r="J1518" i="3" l="1"/>
  <c r="O1517" i="3"/>
  <c r="T1397" i="3"/>
  <c r="V1397" i="3" s="1"/>
  <c r="L1517" i="3"/>
  <c r="S1624" i="3"/>
  <c r="U1503" i="3"/>
  <c r="S1625" i="3" l="1"/>
  <c r="U1504" i="3"/>
  <c r="O1518" i="3"/>
  <c r="J1519" i="3"/>
  <c r="T1398" i="3"/>
  <c r="V1398" i="3" s="1"/>
  <c r="L1518" i="3"/>
  <c r="J1520" i="3" l="1"/>
  <c r="O1519" i="3"/>
  <c r="L1519" i="3"/>
  <c r="T1399" i="3"/>
  <c r="V1399" i="3" s="1"/>
  <c r="S1626" i="3"/>
  <c r="U1505" i="3"/>
  <c r="S1627" i="3" l="1"/>
  <c r="U1506" i="3"/>
  <c r="J1521" i="3"/>
  <c r="O1520" i="3"/>
  <c r="T1400" i="3"/>
  <c r="V1400" i="3" s="1"/>
  <c r="L1520" i="3"/>
  <c r="O1521" i="3" l="1"/>
  <c r="J1522" i="3"/>
  <c r="T1401" i="3"/>
  <c r="V1401" i="3" s="1"/>
  <c r="L1521" i="3"/>
  <c r="S1628" i="3"/>
  <c r="U1507" i="3"/>
  <c r="U1508" i="3" l="1"/>
  <c r="S1629" i="3"/>
  <c r="O1522" i="3"/>
  <c r="J1523" i="3"/>
  <c r="L1522" i="3"/>
  <c r="T1402" i="3"/>
  <c r="V1402" i="3" s="1"/>
  <c r="J1524" i="3" l="1"/>
  <c r="O1523" i="3"/>
  <c r="L1523" i="3"/>
  <c r="T1403" i="3"/>
  <c r="V1403" i="3" s="1"/>
  <c r="S1630" i="3"/>
  <c r="U1509" i="3"/>
  <c r="S1631" i="3" l="1"/>
  <c r="U1510" i="3"/>
  <c r="O1524" i="3"/>
  <c r="J1525" i="3"/>
  <c r="L1524" i="3"/>
  <c r="T1404" i="3"/>
  <c r="V1404" i="3" s="1"/>
  <c r="L1525" i="3" l="1"/>
  <c r="O1525" i="3"/>
  <c r="J1526" i="3"/>
  <c r="T1405" i="3"/>
  <c r="V1405" i="3" s="1"/>
  <c r="S1632" i="3"/>
  <c r="U1511" i="3"/>
  <c r="S1633" i="3" l="1"/>
  <c r="U1512" i="3"/>
  <c r="O1526" i="3"/>
  <c r="J1527" i="3"/>
  <c r="T1406" i="3"/>
  <c r="V1406" i="3" s="1"/>
  <c r="L1526" i="3"/>
  <c r="J1528" i="3" l="1"/>
  <c r="O1527" i="3"/>
  <c r="T1407" i="3"/>
  <c r="V1407" i="3" s="1"/>
  <c r="L1527" i="3"/>
  <c r="S1634" i="3"/>
  <c r="U1513" i="3"/>
  <c r="S1635" i="3" l="1"/>
  <c r="U1514" i="3"/>
  <c r="O1528" i="3"/>
  <c r="J1529" i="3"/>
  <c r="L1528" i="3"/>
  <c r="T1408" i="3"/>
  <c r="V1408" i="3" s="1"/>
  <c r="L1529" i="3" l="1"/>
  <c r="O1529" i="3"/>
  <c r="J1530" i="3"/>
  <c r="T1409" i="3"/>
  <c r="V1409" i="3" s="1"/>
  <c r="S1636" i="3"/>
  <c r="U1515" i="3"/>
  <c r="S1637" i="3" l="1"/>
  <c r="U1516" i="3"/>
  <c r="O1530" i="3"/>
  <c r="T1410" i="3"/>
  <c r="V1410" i="3" s="1"/>
  <c r="J1531" i="3"/>
  <c r="L1530" i="3"/>
  <c r="J1532" i="3" l="1"/>
  <c r="O1531" i="3"/>
  <c r="T1411" i="3"/>
  <c r="V1411" i="3" s="1"/>
  <c r="L1531" i="3"/>
  <c r="S1638" i="3"/>
  <c r="U1517" i="3"/>
  <c r="S1639" i="3" l="1"/>
  <c r="U1518" i="3"/>
  <c r="O1532" i="3"/>
  <c r="J1533" i="3"/>
  <c r="L1532" i="3"/>
  <c r="T1412" i="3"/>
  <c r="V1412" i="3" s="1"/>
  <c r="L1533" i="3" l="1"/>
  <c r="J1534" i="3"/>
  <c r="O1533" i="3"/>
  <c r="T1413" i="3"/>
  <c r="V1413" i="3" s="1"/>
  <c r="U1519" i="3"/>
  <c r="S1640" i="3"/>
  <c r="S1641" i="3" l="1"/>
  <c r="U1520" i="3"/>
  <c r="O1534" i="3"/>
  <c r="T1414" i="3"/>
  <c r="V1414" i="3" s="1"/>
  <c r="J1535" i="3"/>
  <c r="L1534" i="3"/>
  <c r="J1536" i="3" l="1"/>
  <c r="O1535" i="3"/>
  <c r="L1535" i="3"/>
  <c r="T1415" i="3"/>
  <c r="V1415" i="3" s="1"/>
  <c r="S1642" i="3"/>
  <c r="U1521" i="3"/>
  <c r="S1643" i="3" l="1"/>
  <c r="U1522" i="3"/>
  <c r="J1537" i="3"/>
  <c r="L1536" i="3"/>
  <c r="O1536" i="3"/>
  <c r="T1416" i="3"/>
  <c r="V1416" i="3" s="1"/>
  <c r="L1537" i="3" l="1"/>
  <c r="O1537" i="3"/>
  <c r="T1417" i="3"/>
  <c r="V1417" i="3" s="1"/>
  <c r="J1538" i="3"/>
  <c r="S1644" i="3"/>
  <c r="U1523" i="3"/>
  <c r="S1645" i="3" l="1"/>
  <c r="U1524" i="3"/>
  <c r="O1538" i="3"/>
  <c r="J1539" i="3"/>
  <c r="T1418" i="3"/>
  <c r="V1418" i="3" s="1"/>
  <c r="L1538" i="3"/>
  <c r="J1540" i="3" l="1"/>
  <c r="O1539" i="3"/>
  <c r="L1539" i="3"/>
  <c r="T1419" i="3"/>
  <c r="V1419" i="3" s="1"/>
  <c r="S1646" i="3"/>
  <c r="U1525" i="3"/>
  <c r="S1647" i="3" l="1"/>
  <c r="U1526" i="3"/>
  <c r="L1540" i="3"/>
  <c r="O1540" i="3"/>
  <c r="T1420" i="3"/>
  <c r="V1420" i="3" s="1"/>
  <c r="J1541" i="3"/>
  <c r="L1541" i="3" l="1"/>
  <c r="O1541" i="3"/>
  <c r="J1542" i="3"/>
  <c r="T1421" i="3"/>
  <c r="V1421" i="3" s="1"/>
  <c r="S1648" i="3"/>
  <c r="U1527" i="3"/>
  <c r="S1649" i="3" l="1"/>
  <c r="U1528" i="3"/>
  <c r="O1542" i="3"/>
  <c r="J1543" i="3"/>
  <c r="L1542" i="3"/>
  <c r="T1422" i="3"/>
  <c r="V1422" i="3" s="1"/>
  <c r="J1544" i="3" l="1"/>
  <c r="O1543" i="3"/>
  <c r="T1423" i="3"/>
  <c r="V1423" i="3" s="1"/>
  <c r="L1543" i="3"/>
  <c r="S1650" i="3"/>
  <c r="U1529" i="3"/>
  <c r="S1651" i="3" l="1"/>
  <c r="U1530" i="3"/>
  <c r="O1544" i="3"/>
  <c r="J1545" i="3"/>
  <c r="L1544" i="3"/>
  <c r="T1424" i="3"/>
  <c r="V1424" i="3" s="1"/>
  <c r="L1545" i="3" l="1"/>
  <c r="O1545" i="3"/>
  <c r="J1546" i="3"/>
  <c r="T1425" i="3"/>
  <c r="V1425" i="3" s="1"/>
  <c r="S1652" i="3"/>
  <c r="U1531" i="3"/>
  <c r="S1653" i="3" l="1"/>
  <c r="U1532" i="3"/>
  <c r="O1546" i="3"/>
  <c r="J1547" i="3"/>
  <c r="L1546" i="3"/>
  <c r="T1426" i="3"/>
  <c r="V1426" i="3" s="1"/>
  <c r="J1548" i="3" l="1"/>
  <c r="L1547" i="3"/>
  <c r="T1427" i="3"/>
  <c r="V1427" i="3" s="1"/>
  <c r="O1547" i="3"/>
  <c r="S1654" i="3"/>
  <c r="U1533" i="3"/>
  <c r="S1655" i="3" l="1"/>
  <c r="U1534" i="3"/>
  <c r="J1549" i="3"/>
  <c r="O1548" i="3"/>
  <c r="T1428" i="3"/>
  <c r="V1428" i="3" s="1"/>
  <c r="L1548" i="3"/>
  <c r="O1549" i="3" l="1"/>
  <c r="J1550" i="3"/>
  <c r="L1549" i="3"/>
  <c r="T1429" i="3"/>
  <c r="V1429" i="3" s="1"/>
  <c r="S1656" i="3"/>
  <c r="U1535" i="3"/>
  <c r="S1657" i="3" l="1"/>
  <c r="U1536" i="3"/>
  <c r="L1550" i="3"/>
  <c r="O1550" i="3"/>
  <c r="T1430" i="3"/>
  <c r="V1430" i="3" s="1"/>
  <c r="J1551" i="3"/>
  <c r="O1551" i="3" l="1"/>
  <c r="J1552" i="3"/>
  <c r="T1431" i="3"/>
  <c r="V1431" i="3" s="1"/>
  <c r="L1551" i="3"/>
  <c r="S1658" i="3"/>
  <c r="U1537" i="3"/>
  <c r="S1659" i="3" l="1"/>
  <c r="U1538" i="3"/>
  <c r="O1552" i="3"/>
  <c r="J1553" i="3"/>
  <c r="L1552" i="3"/>
  <c r="T1432" i="3"/>
  <c r="V1432" i="3" s="1"/>
  <c r="L1553" i="3" l="1"/>
  <c r="O1553" i="3"/>
  <c r="J1554" i="3"/>
  <c r="T1433" i="3"/>
  <c r="V1433" i="3" s="1"/>
  <c r="S1660" i="3"/>
  <c r="U1539" i="3"/>
  <c r="U1540" i="3" l="1"/>
  <c r="S1661" i="3"/>
  <c r="J1555" i="3"/>
  <c r="O1554" i="3"/>
  <c r="T1434" i="3"/>
  <c r="V1434" i="3" s="1"/>
  <c r="L1554" i="3"/>
  <c r="S1662" i="3" l="1"/>
  <c r="U1541" i="3"/>
  <c r="J1556" i="3"/>
  <c r="L1555" i="3"/>
  <c r="O1555" i="3"/>
  <c r="T1435" i="3"/>
  <c r="V1435" i="3" s="1"/>
  <c r="J1557" i="3" l="1"/>
  <c r="O1556" i="3"/>
  <c r="L1556" i="3"/>
  <c r="T1436" i="3"/>
  <c r="V1436" i="3" s="1"/>
  <c r="S1663" i="3"/>
  <c r="U1542" i="3"/>
  <c r="S1664" i="3" l="1"/>
  <c r="U1543" i="3"/>
  <c r="J1558" i="3"/>
  <c r="O1557" i="3"/>
  <c r="T1437" i="3"/>
  <c r="V1437" i="3" s="1"/>
  <c r="L1557" i="3"/>
  <c r="O1558" i="3" l="1"/>
  <c r="J1559" i="3"/>
  <c r="L1558" i="3"/>
  <c r="T1438" i="3"/>
  <c r="V1438" i="3" s="1"/>
  <c r="S1665" i="3"/>
  <c r="U1544" i="3"/>
  <c r="S1666" i="3" l="1"/>
  <c r="U1545" i="3"/>
  <c r="L1559" i="3"/>
  <c r="J1560" i="3"/>
  <c r="O1559" i="3"/>
  <c r="T1439" i="3"/>
  <c r="V1439" i="3" s="1"/>
  <c r="J1561" i="3" l="1"/>
  <c r="O1560" i="3"/>
  <c r="T1440" i="3"/>
  <c r="V1440" i="3" s="1"/>
  <c r="L1560" i="3"/>
  <c r="S1667" i="3"/>
  <c r="U1546" i="3"/>
  <c r="S1668" i="3" l="1"/>
  <c r="U1547" i="3"/>
  <c r="O1561" i="3"/>
  <c r="J1562" i="3"/>
  <c r="T1441" i="3"/>
  <c r="V1441" i="3" s="1"/>
  <c r="L1561" i="3"/>
  <c r="O1562" i="3" l="1"/>
  <c r="T1442" i="3"/>
  <c r="V1442" i="3" s="1"/>
  <c r="J1563" i="3"/>
  <c r="L1562" i="3"/>
  <c r="S1669" i="3"/>
  <c r="U1548" i="3"/>
  <c r="S1670" i="3" l="1"/>
  <c r="U1549" i="3"/>
  <c r="O1563" i="3"/>
  <c r="J1564" i="3"/>
  <c r="L1563" i="3"/>
  <c r="T1443" i="3"/>
  <c r="V1443" i="3" s="1"/>
  <c r="O1564" i="3" l="1"/>
  <c r="J1565" i="3"/>
  <c r="T1444" i="3"/>
  <c r="V1444" i="3" s="1"/>
  <c r="L1564" i="3"/>
  <c r="S1671" i="3"/>
  <c r="U1550" i="3"/>
  <c r="S1672" i="3" l="1"/>
  <c r="U1551" i="3"/>
  <c r="J1566" i="3"/>
  <c r="O1565" i="3"/>
  <c r="L1565" i="3"/>
  <c r="T1445" i="3"/>
  <c r="V1445" i="3" s="1"/>
  <c r="J1567" i="3" l="1"/>
  <c r="O1566" i="3"/>
  <c r="T1446" i="3"/>
  <c r="V1446" i="3" s="1"/>
  <c r="L1566" i="3"/>
  <c r="S1673" i="3"/>
  <c r="U1552" i="3"/>
  <c r="S1674" i="3" l="1"/>
  <c r="U1553" i="3"/>
  <c r="J1568" i="3"/>
  <c r="O1567" i="3"/>
  <c r="T1447" i="3"/>
  <c r="V1447" i="3" s="1"/>
  <c r="L1567" i="3"/>
  <c r="J1569" i="3" l="1"/>
  <c r="O1568" i="3"/>
  <c r="T1448" i="3"/>
  <c r="V1448" i="3" s="1"/>
  <c r="L1568" i="3"/>
  <c r="S1675" i="3"/>
  <c r="U1554" i="3"/>
  <c r="S1676" i="3" l="1"/>
  <c r="U1555" i="3"/>
  <c r="J1570" i="3"/>
  <c r="L1569" i="3"/>
  <c r="T1449" i="3"/>
  <c r="V1449" i="3" s="1"/>
  <c r="O1569" i="3"/>
  <c r="O1570" i="3" l="1"/>
  <c r="J1571" i="3"/>
  <c r="T1450" i="3"/>
  <c r="V1450" i="3" s="1"/>
  <c r="L1570" i="3"/>
  <c r="S1677" i="3"/>
  <c r="U1556" i="3"/>
  <c r="S1678" i="3" l="1"/>
  <c r="U1557" i="3"/>
  <c r="O1571" i="3"/>
  <c r="T1451" i="3"/>
  <c r="V1451" i="3" s="1"/>
  <c r="J1572" i="3"/>
  <c r="L1571" i="3"/>
  <c r="J1573" i="3" l="1"/>
  <c r="T1452" i="3"/>
  <c r="V1452" i="3" s="1"/>
  <c r="O1572" i="3"/>
  <c r="L1572" i="3"/>
  <c r="S1679" i="3"/>
  <c r="U1558" i="3"/>
  <c r="S1680" i="3" l="1"/>
  <c r="U1559" i="3"/>
  <c r="T1453" i="3"/>
  <c r="V1453" i="3" s="1"/>
  <c r="O1573" i="3"/>
  <c r="J1574" i="3"/>
  <c r="L1573" i="3"/>
  <c r="O1574" i="3" l="1"/>
  <c r="J1575" i="3"/>
  <c r="T1454" i="3"/>
  <c r="V1454" i="3" s="1"/>
  <c r="L1574" i="3"/>
  <c r="S1681" i="3"/>
  <c r="U1560" i="3"/>
  <c r="O1575" i="3" l="1"/>
  <c r="J1576" i="3"/>
  <c r="L1575" i="3"/>
  <c r="T1455" i="3"/>
  <c r="V1455" i="3" s="1"/>
  <c r="S1682" i="3"/>
  <c r="U1561" i="3"/>
  <c r="O1576" i="3" l="1"/>
  <c r="J1577" i="3"/>
  <c r="T1456" i="3"/>
  <c r="V1456" i="3" s="1"/>
  <c r="L1576" i="3"/>
  <c r="S1683" i="3"/>
  <c r="U1562" i="3"/>
  <c r="O1577" i="3" l="1"/>
  <c r="L1577" i="3"/>
  <c r="T1457" i="3"/>
  <c r="V1457" i="3" s="1"/>
  <c r="J1578" i="3"/>
  <c r="S1684" i="3"/>
  <c r="U1563" i="3"/>
  <c r="J1579" i="3" l="1"/>
  <c r="O1578" i="3"/>
  <c r="T1458" i="3"/>
  <c r="V1458" i="3" s="1"/>
  <c r="L1578" i="3"/>
  <c r="S1685" i="3"/>
  <c r="U1564" i="3"/>
  <c r="S1686" i="3" l="1"/>
  <c r="U1565" i="3"/>
  <c r="J1580" i="3"/>
  <c r="O1579" i="3"/>
  <c r="T1459" i="3"/>
  <c r="V1459" i="3" s="1"/>
  <c r="L1579" i="3"/>
  <c r="J1581" i="3" l="1"/>
  <c r="O1580" i="3"/>
  <c r="L1580" i="3"/>
  <c r="T1460" i="3"/>
  <c r="V1460" i="3" s="1"/>
  <c r="S1687" i="3"/>
  <c r="U1566" i="3"/>
  <c r="S1688" i="3" l="1"/>
  <c r="U1567" i="3"/>
  <c r="J1582" i="3"/>
  <c r="O1581" i="3"/>
  <c r="L1581" i="3"/>
  <c r="T1461" i="3"/>
  <c r="V1461" i="3" s="1"/>
  <c r="J1583" i="3" l="1"/>
  <c r="O1582" i="3"/>
  <c r="T1462" i="3"/>
  <c r="V1462" i="3" s="1"/>
  <c r="L1582" i="3"/>
  <c r="S1689" i="3"/>
  <c r="U1568" i="3"/>
  <c r="S1690" i="3" l="1"/>
  <c r="U1569" i="3"/>
  <c r="J1584" i="3"/>
  <c r="T1463" i="3"/>
  <c r="V1463" i="3" s="1"/>
  <c r="O1583" i="3"/>
  <c r="L1583" i="3"/>
  <c r="O1584" i="3" l="1"/>
  <c r="J1585" i="3"/>
  <c r="T1464" i="3"/>
  <c r="V1464" i="3" s="1"/>
  <c r="L1584" i="3"/>
  <c r="S1691" i="3"/>
  <c r="U1570" i="3"/>
  <c r="S1692" i="3" l="1"/>
  <c r="U1571" i="3"/>
  <c r="J1586" i="3"/>
  <c r="O1585" i="3"/>
  <c r="T1465" i="3"/>
  <c r="V1465" i="3" s="1"/>
  <c r="L1585" i="3"/>
  <c r="O1586" i="3" l="1"/>
  <c r="L1586" i="3"/>
  <c r="J1587" i="3"/>
  <c r="T1466" i="3"/>
  <c r="V1466" i="3" s="1"/>
  <c r="S1693" i="3"/>
  <c r="U1572" i="3"/>
  <c r="O1587" i="3" l="1"/>
  <c r="J1588" i="3"/>
  <c r="T1467" i="3"/>
  <c r="V1467" i="3" s="1"/>
  <c r="L1587" i="3"/>
  <c r="S1694" i="3"/>
  <c r="U1573" i="3"/>
  <c r="S1695" i="3" l="1"/>
  <c r="U1574" i="3"/>
  <c r="O1588" i="3"/>
  <c r="J1589" i="3"/>
  <c r="T1468" i="3"/>
  <c r="V1468" i="3" s="1"/>
  <c r="L1588" i="3"/>
  <c r="J1590" i="3" l="1"/>
  <c r="O1589" i="3"/>
  <c r="L1589" i="3"/>
  <c r="T1469" i="3"/>
  <c r="V1469" i="3" s="1"/>
  <c r="S1696" i="3"/>
  <c r="U1575" i="3"/>
  <c r="S1697" i="3" l="1"/>
  <c r="U1576" i="3"/>
  <c r="J1591" i="3"/>
  <c r="O1590" i="3"/>
  <c r="T1470" i="3"/>
  <c r="V1470" i="3" s="1"/>
  <c r="L1590" i="3"/>
  <c r="J1592" i="3" l="1"/>
  <c r="T1471" i="3"/>
  <c r="V1471" i="3" s="1"/>
  <c r="O1591" i="3"/>
  <c r="L1591" i="3"/>
  <c r="S1698" i="3"/>
  <c r="U1577" i="3"/>
  <c r="S1699" i="3" l="1"/>
  <c r="U1578" i="3"/>
  <c r="J1593" i="3"/>
  <c r="O1592" i="3"/>
  <c r="L1592" i="3"/>
  <c r="T1472" i="3"/>
  <c r="V1472" i="3" s="1"/>
  <c r="J1594" i="3" l="1"/>
  <c r="L1593" i="3"/>
  <c r="O1593" i="3"/>
  <c r="T1473" i="3"/>
  <c r="V1473" i="3" s="1"/>
  <c r="S1700" i="3"/>
  <c r="U1579" i="3"/>
  <c r="S1701" i="3" l="1"/>
  <c r="U1580" i="3"/>
  <c r="J1595" i="3"/>
  <c r="O1594" i="3"/>
  <c r="T1474" i="3"/>
  <c r="V1474" i="3" s="1"/>
  <c r="L1594" i="3"/>
  <c r="O1595" i="3" l="1"/>
  <c r="J1596" i="3"/>
  <c r="T1475" i="3"/>
  <c r="V1475" i="3" s="1"/>
  <c r="L1595" i="3"/>
  <c r="S1702" i="3"/>
  <c r="U1581" i="3"/>
  <c r="S1703" i="3" l="1"/>
  <c r="U1582" i="3"/>
  <c r="J1597" i="3"/>
  <c r="O1596" i="3"/>
  <c r="T1476" i="3"/>
  <c r="V1476" i="3" s="1"/>
  <c r="L1596" i="3"/>
  <c r="O1597" i="3" l="1"/>
  <c r="T1477" i="3"/>
  <c r="V1477" i="3" s="1"/>
  <c r="J1598" i="3"/>
  <c r="L1597" i="3"/>
  <c r="S1704" i="3"/>
  <c r="U1583" i="3"/>
  <c r="O1598" i="3" l="1"/>
  <c r="J1599" i="3"/>
  <c r="L1598" i="3"/>
  <c r="T1478" i="3"/>
  <c r="V1478" i="3" s="1"/>
  <c r="S1705" i="3"/>
  <c r="U1584" i="3"/>
  <c r="O1599" i="3" l="1"/>
  <c r="J1600" i="3"/>
  <c r="L1599" i="3"/>
  <c r="T1479" i="3"/>
  <c r="V1479" i="3" s="1"/>
  <c r="S1706" i="3"/>
  <c r="U1585" i="3"/>
  <c r="O1600" i="3" l="1"/>
  <c r="J1601" i="3"/>
  <c r="L1600" i="3"/>
  <c r="T1480" i="3"/>
  <c r="V1480" i="3" s="1"/>
  <c r="S1707" i="3"/>
  <c r="U1586" i="3"/>
  <c r="S1708" i="3" l="1"/>
  <c r="U1587" i="3"/>
  <c r="J1602" i="3"/>
  <c r="O1601" i="3"/>
  <c r="T1481" i="3"/>
  <c r="V1481" i="3" s="1"/>
  <c r="L1601" i="3"/>
  <c r="J1603" i="3" l="1"/>
  <c r="O1602" i="3"/>
  <c r="T1482" i="3"/>
  <c r="V1482" i="3" s="1"/>
  <c r="L1602" i="3"/>
  <c r="S1709" i="3"/>
  <c r="U1588" i="3"/>
  <c r="S1710" i="3" l="1"/>
  <c r="U1589" i="3"/>
  <c r="J1604" i="3"/>
  <c r="O1603" i="3"/>
  <c r="T1483" i="3"/>
  <c r="V1483" i="3" s="1"/>
  <c r="L1603" i="3"/>
  <c r="J1605" i="3" l="1"/>
  <c r="O1604" i="3"/>
  <c r="T1484" i="3"/>
  <c r="V1484" i="3" s="1"/>
  <c r="L1604" i="3"/>
  <c r="S1711" i="3"/>
  <c r="U1590" i="3"/>
  <c r="S1712" i="3" l="1"/>
  <c r="U1591" i="3"/>
  <c r="J1606" i="3"/>
  <c r="O1605" i="3"/>
  <c r="T1485" i="3"/>
  <c r="V1485" i="3" s="1"/>
  <c r="L1605" i="3"/>
  <c r="O1606" i="3" l="1"/>
  <c r="J1607" i="3"/>
  <c r="T1486" i="3"/>
  <c r="V1486" i="3" s="1"/>
  <c r="L1606" i="3"/>
  <c r="S1713" i="3"/>
  <c r="U1592" i="3"/>
  <c r="S1714" i="3" l="1"/>
  <c r="U1593" i="3"/>
  <c r="O1607" i="3"/>
  <c r="J1608" i="3"/>
  <c r="T1487" i="3"/>
  <c r="V1487" i="3" s="1"/>
  <c r="L1607" i="3"/>
  <c r="O1608" i="3" l="1"/>
  <c r="T1488" i="3"/>
  <c r="V1488" i="3" s="1"/>
  <c r="J1609" i="3"/>
  <c r="L1608" i="3"/>
  <c r="U1594" i="3"/>
  <c r="S1715" i="3"/>
  <c r="O1609" i="3" l="1"/>
  <c r="J1610" i="3"/>
  <c r="T1489" i="3"/>
  <c r="V1489" i="3" s="1"/>
  <c r="L1609" i="3"/>
  <c r="S1716" i="3"/>
  <c r="U1595" i="3"/>
  <c r="S1717" i="3" l="1"/>
  <c r="U1596" i="3"/>
  <c r="O1610" i="3"/>
  <c r="J1611" i="3"/>
  <c r="L1610" i="3"/>
  <c r="T1490" i="3"/>
  <c r="V1490" i="3" s="1"/>
  <c r="O1611" i="3" l="1"/>
  <c r="J1612" i="3"/>
  <c r="L1611" i="3"/>
  <c r="T1491" i="3"/>
  <c r="V1491" i="3" s="1"/>
  <c r="S1718" i="3"/>
  <c r="U1597" i="3"/>
  <c r="S1719" i="3" l="1"/>
  <c r="U1598" i="3"/>
  <c r="J1613" i="3"/>
  <c r="O1612" i="3"/>
  <c r="L1612" i="3"/>
  <c r="T1492" i="3"/>
  <c r="V1492" i="3" s="1"/>
  <c r="J1614" i="3" l="1"/>
  <c r="O1613" i="3"/>
  <c r="T1493" i="3"/>
  <c r="V1493" i="3" s="1"/>
  <c r="L1613" i="3"/>
  <c r="U1599" i="3"/>
  <c r="S1720" i="3"/>
  <c r="S1721" i="3" l="1"/>
  <c r="U1600" i="3"/>
  <c r="J1615" i="3"/>
  <c r="O1614" i="3"/>
  <c r="T1494" i="3"/>
  <c r="V1494" i="3" s="1"/>
  <c r="L1614" i="3"/>
  <c r="J1616" i="3" l="1"/>
  <c r="O1615" i="3"/>
  <c r="L1615" i="3"/>
  <c r="T1495" i="3"/>
  <c r="V1495" i="3" s="1"/>
  <c r="S1722" i="3"/>
  <c r="U1601" i="3"/>
  <c r="S1723" i="3" l="1"/>
  <c r="U1602" i="3"/>
  <c r="L1616" i="3"/>
  <c r="J1617" i="3"/>
  <c r="O1616" i="3"/>
  <c r="T1496" i="3"/>
  <c r="V1496" i="3" s="1"/>
  <c r="J1618" i="3" l="1"/>
  <c r="O1617" i="3"/>
  <c r="T1497" i="3"/>
  <c r="V1497" i="3" s="1"/>
  <c r="L1617" i="3"/>
  <c r="S1724" i="3"/>
  <c r="U1603" i="3"/>
  <c r="U1604" i="3" l="1"/>
  <c r="S1725" i="3"/>
  <c r="J1619" i="3"/>
  <c r="T1498" i="3"/>
  <c r="V1498" i="3" s="1"/>
  <c r="O1618" i="3"/>
  <c r="L1618" i="3"/>
  <c r="S1726" i="3" l="1"/>
  <c r="U1605" i="3"/>
  <c r="O1619" i="3"/>
  <c r="J1620" i="3"/>
  <c r="T1499" i="3"/>
  <c r="V1499" i="3" s="1"/>
  <c r="L1619" i="3"/>
  <c r="O1620" i="3" l="1"/>
  <c r="T1500" i="3"/>
  <c r="V1500" i="3" s="1"/>
  <c r="J1621" i="3"/>
  <c r="L1620" i="3"/>
  <c r="S1727" i="3"/>
  <c r="U1606" i="3"/>
  <c r="O1621" i="3" l="1"/>
  <c r="T1501" i="3"/>
  <c r="V1501" i="3" s="1"/>
  <c r="J1622" i="3"/>
  <c r="L1621" i="3"/>
  <c r="S1728" i="3"/>
  <c r="U1607" i="3"/>
  <c r="O1622" i="3" l="1"/>
  <c r="J1623" i="3"/>
  <c r="L1622" i="3"/>
  <c r="T1502" i="3"/>
  <c r="V1502" i="3" s="1"/>
  <c r="S1729" i="3"/>
  <c r="U1608" i="3"/>
  <c r="S1730" i="3" l="1"/>
  <c r="U1609" i="3"/>
  <c r="O1623" i="3"/>
  <c r="J1624" i="3"/>
  <c r="L1623" i="3"/>
  <c r="T1503" i="3"/>
  <c r="V1503" i="3" s="1"/>
  <c r="J1625" i="3" l="1"/>
  <c r="O1624" i="3"/>
  <c r="L1624" i="3"/>
  <c r="T1504" i="3"/>
  <c r="V1504" i="3" s="1"/>
  <c r="S1731" i="3"/>
  <c r="U1610" i="3"/>
  <c r="S1732" i="3" l="1"/>
  <c r="U1611" i="3"/>
  <c r="J1626" i="3"/>
  <c r="O1625" i="3"/>
  <c r="T1505" i="3"/>
  <c r="V1505" i="3" s="1"/>
  <c r="L1625" i="3"/>
  <c r="J1627" i="3" l="1"/>
  <c r="O1626" i="3"/>
  <c r="T1506" i="3"/>
  <c r="V1506" i="3" s="1"/>
  <c r="L1626" i="3"/>
  <c r="S1733" i="3"/>
  <c r="U1612" i="3"/>
  <c r="S1734" i="3" l="1"/>
  <c r="U1613" i="3"/>
  <c r="J1628" i="3"/>
  <c r="O1627" i="3"/>
  <c r="T1507" i="3"/>
  <c r="V1507" i="3" s="1"/>
  <c r="L1627" i="3"/>
  <c r="L1628" i="3" l="1"/>
  <c r="J1629" i="3"/>
  <c r="O1628" i="3"/>
  <c r="T1508" i="3"/>
  <c r="V1508" i="3" s="1"/>
  <c r="S1735" i="3"/>
  <c r="U1614" i="3"/>
  <c r="S1736" i="3" l="1"/>
  <c r="U1615" i="3"/>
  <c r="J1630" i="3"/>
  <c r="O1629" i="3"/>
  <c r="T1509" i="3"/>
  <c r="V1509" i="3" s="1"/>
  <c r="L1629" i="3"/>
  <c r="J1631" i="3" l="1"/>
  <c r="O1630" i="3"/>
  <c r="T1510" i="3"/>
  <c r="V1510" i="3" s="1"/>
  <c r="L1630" i="3"/>
  <c r="S1737" i="3"/>
  <c r="U1616" i="3"/>
  <c r="S1738" i="3" l="1"/>
  <c r="U1617" i="3"/>
  <c r="O1631" i="3"/>
  <c r="J1632" i="3"/>
  <c r="T1511" i="3"/>
  <c r="V1511" i="3" s="1"/>
  <c r="L1631" i="3"/>
  <c r="O1632" i="3" l="1"/>
  <c r="J1633" i="3"/>
  <c r="T1512" i="3"/>
  <c r="V1512" i="3" s="1"/>
  <c r="L1632" i="3"/>
  <c r="S1739" i="3"/>
  <c r="U1618" i="3"/>
  <c r="S1740" i="3" l="1"/>
  <c r="U1619" i="3"/>
  <c r="J1634" i="3"/>
  <c r="O1633" i="3"/>
  <c r="T1513" i="3"/>
  <c r="V1513" i="3" s="1"/>
  <c r="L1633" i="3"/>
  <c r="J1635" i="3" l="1"/>
  <c r="O1634" i="3"/>
  <c r="L1634" i="3"/>
  <c r="T1514" i="3"/>
  <c r="V1514" i="3" s="1"/>
  <c r="S1741" i="3"/>
  <c r="U1620" i="3"/>
  <c r="S1742" i="3" l="1"/>
  <c r="U1621" i="3"/>
  <c r="J1636" i="3"/>
  <c r="O1635" i="3"/>
  <c r="L1635" i="3"/>
  <c r="T1515" i="3"/>
  <c r="V1515" i="3" s="1"/>
  <c r="J1637" i="3" l="1"/>
  <c r="O1636" i="3"/>
  <c r="T1516" i="3"/>
  <c r="V1516" i="3" s="1"/>
  <c r="L1636" i="3"/>
  <c r="S1743" i="3"/>
  <c r="U1622" i="3"/>
  <c r="S1744" i="3" l="1"/>
  <c r="U1623" i="3"/>
  <c r="L1637" i="3"/>
  <c r="J1638" i="3"/>
  <c r="O1637" i="3"/>
  <c r="T1517" i="3"/>
  <c r="V1517" i="3" s="1"/>
  <c r="J1639" i="3" l="1"/>
  <c r="O1638" i="3"/>
  <c r="T1518" i="3"/>
  <c r="V1518" i="3" s="1"/>
  <c r="L1638" i="3"/>
  <c r="S1745" i="3"/>
  <c r="U1624" i="3"/>
  <c r="S1746" i="3" l="1"/>
  <c r="U1625" i="3"/>
  <c r="J1640" i="3"/>
  <c r="O1639" i="3"/>
  <c r="T1519" i="3"/>
  <c r="V1519" i="3" s="1"/>
  <c r="L1639" i="3"/>
  <c r="O1640" i="3" l="1"/>
  <c r="L1640" i="3"/>
  <c r="J1641" i="3"/>
  <c r="T1520" i="3"/>
  <c r="V1520" i="3" s="1"/>
  <c r="S1747" i="3"/>
  <c r="U1626" i="3"/>
  <c r="S1748" i="3" l="1"/>
  <c r="U1627" i="3"/>
  <c r="O1641" i="3"/>
  <c r="J1642" i="3"/>
  <c r="T1521" i="3"/>
  <c r="V1521" i="3" s="1"/>
  <c r="L1641" i="3"/>
  <c r="J1643" i="3" l="1"/>
  <c r="O1642" i="3"/>
  <c r="T1522" i="3"/>
  <c r="V1522" i="3" s="1"/>
  <c r="L1642" i="3"/>
  <c r="S1749" i="3"/>
  <c r="U1628" i="3"/>
  <c r="S1750" i="3" l="1"/>
  <c r="U1629" i="3"/>
  <c r="J1644" i="3"/>
  <c r="O1643" i="3"/>
  <c r="L1643" i="3"/>
  <c r="T1523" i="3"/>
  <c r="V1523" i="3" s="1"/>
  <c r="J1645" i="3" l="1"/>
  <c r="O1644" i="3"/>
  <c r="T1524" i="3"/>
  <c r="V1524" i="3" s="1"/>
  <c r="L1644" i="3"/>
  <c r="S1751" i="3"/>
  <c r="U1630" i="3"/>
  <c r="S1752" i="3" l="1"/>
  <c r="U1631" i="3"/>
  <c r="J1646" i="3"/>
  <c r="O1645" i="3"/>
  <c r="T1525" i="3"/>
  <c r="V1525" i="3" s="1"/>
  <c r="L1645" i="3"/>
  <c r="O1646" i="3" l="1"/>
  <c r="J1647" i="3"/>
  <c r="T1526" i="3"/>
  <c r="V1526" i="3" s="1"/>
  <c r="L1646" i="3"/>
  <c r="S1753" i="3"/>
  <c r="U1632" i="3"/>
  <c r="J1648" i="3" l="1"/>
  <c r="O1647" i="3"/>
  <c r="T1527" i="3"/>
  <c r="V1527" i="3" s="1"/>
  <c r="L1647" i="3"/>
  <c r="S1754" i="3"/>
  <c r="U1633" i="3"/>
  <c r="S1755" i="3" l="1"/>
  <c r="U1634" i="3"/>
  <c r="J1649" i="3"/>
  <c r="O1648" i="3"/>
  <c r="T1528" i="3"/>
  <c r="V1528" i="3" s="1"/>
  <c r="L1648" i="3"/>
  <c r="O1649" i="3" l="1"/>
  <c r="J1650" i="3"/>
  <c r="L1649" i="3"/>
  <c r="T1529" i="3"/>
  <c r="V1529" i="3" s="1"/>
  <c r="S1756" i="3"/>
  <c r="U1635" i="3"/>
  <c r="S1757" i="3" l="1"/>
  <c r="U1636" i="3"/>
  <c r="O1650" i="3"/>
  <c r="J1651" i="3"/>
  <c r="T1530" i="3"/>
  <c r="V1530" i="3" s="1"/>
  <c r="L1650" i="3"/>
  <c r="O1651" i="3" l="1"/>
  <c r="J1652" i="3"/>
  <c r="T1531" i="3"/>
  <c r="V1531" i="3" s="1"/>
  <c r="L1651" i="3"/>
  <c r="S1758" i="3"/>
  <c r="U1637" i="3"/>
  <c r="S1759" i="3" l="1"/>
  <c r="U1638" i="3"/>
  <c r="L1652" i="3"/>
  <c r="J1653" i="3"/>
  <c r="O1652" i="3"/>
  <c r="T1532" i="3"/>
  <c r="V1532" i="3" s="1"/>
  <c r="O1653" i="3" l="1"/>
  <c r="J1654" i="3"/>
  <c r="T1533" i="3"/>
  <c r="V1533" i="3" s="1"/>
  <c r="L1653" i="3"/>
  <c r="S1760" i="3"/>
  <c r="U1639" i="3"/>
  <c r="S1761" i="3" l="1"/>
  <c r="U1640" i="3"/>
  <c r="J1655" i="3"/>
  <c r="O1654" i="3"/>
  <c r="T1534" i="3"/>
  <c r="V1534" i="3" s="1"/>
  <c r="L1654" i="3"/>
  <c r="J1656" i="3" l="1"/>
  <c r="O1655" i="3"/>
  <c r="T1535" i="3"/>
  <c r="V1535" i="3" s="1"/>
  <c r="L1655" i="3"/>
  <c r="S1762" i="3"/>
  <c r="U1641" i="3"/>
  <c r="S1763" i="3" l="1"/>
  <c r="U1642" i="3"/>
  <c r="J1657" i="3"/>
  <c r="O1656" i="3"/>
  <c r="T1536" i="3"/>
  <c r="V1536" i="3" s="1"/>
  <c r="L1656" i="3"/>
  <c r="O1657" i="3" l="1"/>
  <c r="J1658" i="3"/>
  <c r="L1657" i="3"/>
  <c r="T1537" i="3"/>
  <c r="V1537" i="3" s="1"/>
  <c r="S1764" i="3"/>
  <c r="U1643" i="3"/>
  <c r="J1659" i="3" l="1"/>
  <c r="O1658" i="3"/>
  <c r="T1538" i="3"/>
  <c r="V1538" i="3" s="1"/>
  <c r="L1658" i="3"/>
  <c r="S1765" i="3"/>
  <c r="U1644" i="3"/>
  <c r="S1766" i="3" l="1"/>
  <c r="U1645" i="3"/>
  <c r="J1660" i="3"/>
  <c r="O1659" i="3"/>
  <c r="T1539" i="3"/>
  <c r="V1539" i="3" s="1"/>
  <c r="L1659" i="3"/>
  <c r="J1661" i="3" l="1"/>
  <c r="O1660" i="3"/>
  <c r="T1540" i="3"/>
  <c r="V1540" i="3" s="1"/>
  <c r="L1660" i="3"/>
  <c r="S1767" i="3"/>
  <c r="U1646" i="3"/>
  <c r="S1768" i="3" l="1"/>
  <c r="U1647" i="3"/>
  <c r="J1662" i="3"/>
  <c r="O1661" i="3"/>
  <c r="T1541" i="3"/>
  <c r="V1541" i="3" s="1"/>
  <c r="L1661" i="3"/>
  <c r="J1663" i="3" l="1"/>
  <c r="T1542" i="3"/>
  <c r="V1542" i="3" s="1"/>
  <c r="O1662" i="3"/>
  <c r="L1662" i="3"/>
  <c r="S1769" i="3"/>
  <c r="U1648" i="3"/>
  <c r="S1770" i="3" l="1"/>
  <c r="U1649" i="3"/>
  <c r="O1663" i="3"/>
  <c r="J1664" i="3"/>
  <c r="T1543" i="3"/>
  <c r="V1543" i="3" s="1"/>
  <c r="L1663" i="3"/>
  <c r="O1664" i="3" l="1"/>
  <c r="J1665" i="3"/>
  <c r="T1544" i="3"/>
  <c r="V1544" i="3" s="1"/>
  <c r="L1664" i="3"/>
  <c r="S1771" i="3"/>
  <c r="U1650" i="3"/>
  <c r="S1772" i="3" l="1"/>
  <c r="U1651" i="3"/>
  <c r="O1665" i="3"/>
  <c r="T1545" i="3"/>
  <c r="V1545" i="3" s="1"/>
  <c r="J1666" i="3"/>
  <c r="L1665" i="3"/>
  <c r="O1666" i="3" l="1"/>
  <c r="J1667" i="3"/>
  <c r="T1546" i="3"/>
  <c r="V1546" i="3" s="1"/>
  <c r="L1666" i="3"/>
  <c r="S1773" i="3"/>
  <c r="U1652" i="3"/>
  <c r="S1774" i="3" l="1"/>
  <c r="U1653" i="3"/>
  <c r="J1668" i="3"/>
  <c r="O1667" i="3"/>
  <c r="T1547" i="3"/>
  <c r="V1547" i="3" s="1"/>
  <c r="L1667" i="3"/>
  <c r="J1669" i="3" l="1"/>
  <c r="O1668" i="3"/>
  <c r="T1548" i="3"/>
  <c r="V1548" i="3" s="1"/>
  <c r="L1668" i="3"/>
  <c r="S1775" i="3"/>
  <c r="U1654" i="3"/>
  <c r="S1776" i="3" l="1"/>
  <c r="U1655" i="3"/>
  <c r="O1669" i="3"/>
  <c r="J1670" i="3"/>
  <c r="T1549" i="3"/>
  <c r="V1549" i="3" s="1"/>
  <c r="L1669" i="3"/>
  <c r="O1670" i="3" l="1"/>
  <c r="J1671" i="3"/>
  <c r="T1550" i="3"/>
  <c r="V1550" i="3" s="1"/>
  <c r="L1670" i="3"/>
  <c r="S1777" i="3"/>
  <c r="U1656" i="3"/>
  <c r="O1671" i="3" l="1"/>
  <c r="J1672" i="3"/>
  <c r="L1671" i="3"/>
  <c r="T1551" i="3"/>
  <c r="V1551" i="3" s="1"/>
  <c r="S1778" i="3"/>
  <c r="U1657" i="3"/>
  <c r="J1673" i="3" l="1"/>
  <c r="O1672" i="3"/>
  <c r="L1672" i="3"/>
  <c r="T1552" i="3"/>
  <c r="V1552" i="3" s="1"/>
  <c r="S1779" i="3"/>
  <c r="U1658" i="3"/>
  <c r="S1780" i="3" l="1"/>
  <c r="U1659" i="3"/>
  <c r="J1674" i="3"/>
  <c r="O1673" i="3"/>
  <c r="T1553" i="3"/>
  <c r="V1553" i="3" s="1"/>
  <c r="L1673" i="3"/>
  <c r="J1675" i="3" l="1"/>
  <c r="O1674" i="3"/>
  <c r="T1554" i="3"/>
  <c r="V1554" i="3" s="1"/>
  <c r="L1674" i="3"/>
  <c r="S1781" i="3"/>
  <c r="U1660" i="3"/>
  <c r="S1782" i="3" l="1"/>
  <c r="U1661" i="3"/>
  <c r="O1675" i="3"/>
  <c r="J1676" i="3"/>
  <c r="T1555" i="3"/>
  <c r="V1555" i="3" s="1"/>
  <c r="L1675" i="3"/>
  <c r="J1677" i="3" l="1"/>
  <c r="L1676" i="3"/>
  <c r="O1676" i="3"/>
  <c r="T1556" i="3"/>
  <c r="V1556" i="3" s="1"/>
  <c r="S1783" i="3"/>
  <c r="U1662" i="3"/>
  <c r="S1784" i="3" l="1"/>
  <c r="U1663" i="3"/>
  <c r="J1678" i="3"/>
  <c r="O1677" i="3"/>
  <c r="L1677" i="3"/>
  <c r="T1557" i="3"/>
  <c r="V1557" i="3" s="1"/>
  <c r="J1679" i="3" l="1"/>
  <c r="O1678" i="3"/>
  <c r="T1558" i="3"/>
  <c r="V1558" i="3" s="1"/>
  <c r="L1678" i="3"/>
  <c r="S1785" i="3"/>
  <c r="U1664" i="3"/>
  <c r="S1786" i="3" l="1"/>
  <c r="U1665" i="3"/>
  <c r="O1679" i="3"/>
  <c r="J1680" i="3"/>
  <c r="T1559" i="3"/>
  <c r="V1559" i="3" s="1"/>
  <c r="L1679" i="3"/>
  <c r="O1680" i="3" l="1"/>
  <c r="J1681" i="3"/>
  <c r="L1680" i="3"/>
  <c r="T1560" i="3"/>
  <c r="V1560" i="3" s="1"/>
  <c r="S1787" i="3"/>
  <c r="U1666" i="3"/>
  <c r="O1681" i="3" l="1"/>
  <c r="J1682" i="3"/>
  <c r="L1681" i="3"/>
  <c r="T1561" i="3"/>
  <c r="V1561" i="3" s="1"/>
  <c r="S1788" i="3"/>
  <c r="U1667" i="3"/>
  <c r="J1683" i="3" l="1"/>
  <c r="L1682" i="3"/>
  <c r="O1682" i="3"/>
  <c r="T1562" i="3"/>
  <c r="V1562" i="3" s="1"/>
  <c r="S1789" i="3"/>
  <c r="U1668" i="3"/>
  <c r="S1790" i="3" l="1"/>
  <c r="U1669" i="3"/>
  <c r="O1683" i="3"/>
  <c r="J1684" i="3"/>
  <c r="T1563" i="3"/>
  <c r="V1563" i="3" s="1"/>
  <c r="L1683" i="3"/>
  <c r="J1685" i="3" l="1"/>
  <c r="O1684" i="3"/>
  <c r="T1564" i="3"/>
  <c r="V1564" i="3" s="1"/>
  <c r="L1684" i="3"/>
  <c r="S1791" i="3"/>
  <c r="U1670" i="3"/>
  <c r="S1792" i="3" l="1"/>
  <c r="U1671" i="3"/>
  <c r="J1686" i="3"/>
  <c r="L1685" i="3"/>
  <c r="O1685" i="3"/>
  <c r="T1565" i="3"/>
  <c r="V1565" i="3" s="1"/>
  <c r="J1687" i="3" l="1"/>
  <c r="O1686" i="3"/>
  <c r="T1566" i="3"/>
  <c r="V1566" i="3" s="1"/>
  <c r="L1686" i="3"/>
  <c r="S1793" i="3"/>
  <c r="U1672" i="3"/>
  <c r="S1794" i="3" l="1"/>
  <c r="U1673" i="3"/>
  <c r="O1687" i="3"/>
  <c r="J1688" i="3"/>
  <c r="L1687" i="3"/>
  <c r="T1567" i="3"/>
  <c r="V1567" i="3" s="1"/>
  <c r="L1688" i="3" l="1"/>
  <c r="J1689" i="3"/>
  <c r="O1688" i="3"/>
  <c r="T1568" i="3"/>
  <c r="V1568" i="3" s="1"/>
  <c r="S1795" i="3"/>
  <c r="U1674" i="3"/>
  <c r="S1796" i="3" l="1"/>
  <c r="U1675" i="3"/>
  <c r="O1689" i="3"/>
  <c r="J1690" i="3"/>
  <c r="T1569" i="3"/>
  <c r="V1569" i="3" s="1"/>
  <c r="L1689" i="3"/>
  <c r="O1690" i="3" l="1"/>
  <c r="T1570" i="3"/>
  <c r="V1570" i="3" s="1"/>
  <c r="J1691" i="3"/>
  <c r="L1690" i="3"/>
  <c r="S1797" i="3"/>
  <c r="U1676" i="3"/>
  <c r="O1691" i="3" l="1"/>
  <c r="J1692" i="3"/>
  <c r="L1691" i="3"/>
  <c r="T1571" i="3"/>
  <c r="V1571" i="3" s="1"/>
  <c r="S1798" i="3"/>
  <c r="U1677" i="3"/>
  <c r="O1692" i="3" l="1"/>
  <c r="J1693" i="3"/>
  <c r="L1692" i="3"/>
  <c r="T1572" i="3"/>
  <c r="V1572" i="3" s="1"/>
  <c r="S1799" i="3"/>
  <c r="U1678" i="3"/>
  <c r="O1693" i="3" l="1"/>
  <c r="J1694" i="3"/>
  <c r="L1693" i="3"/>
  <c r="T1573" i="3"/>
  <c r="V1573" i="3" s="1"/>
  <c r="S1800" i="3"/>
  <c r="U1679" i="3"/>
  <c r="J1695" i="3" l="1"/>
  <c r="O1694" i="3"/>
  <c r="T1574" i="3"/>
  <c r="V1574" i="3" s="1"/>
  <c r="L1694" i="3"/>
  <c r="S1801" i="3"/>
  <c r="U1680" i="3"/>
  <c r="S1802" i="3" l="1"/>
  <c r="U1681" i="3"/>
  <c r="O1695" i="3"/>
  <c r="J1696" i="3"/>
  <c r="T1575" i="3"/>
  <c r="V1575" i="3" s="1"/>
  <c r="L1695" i="3"/>
  <c r="J1697" i="3" l="1"/>
  <c r="O1696" i="3"/>
  <c r="T1576" i="3"/>
  <c r="V1576" i="3" s="1"/>
  <c r="L1696" i="3"/>
  <c r="S1803" i="3"/>
  <c r="U1682" i="3"/>
  <c r="S1804" i="3" l="1"/>
  <c r="U1683" i="3"/>
  <c r="J1698" i="3"/>
  <c r="O1697" i="3"/>
  <c r="T1577" i="3"/>
  <c r="V1577" i="3" s="1"/>
  <c r="L1697" i="3"/>
  <c r="J1699" i="3" l="1"/>
  <c r="O1698" i="3"/>
  <c r="T1578" i="3"/>
  <c r="V1578" i="3" s="1"/>
  <c r="L1698" i="3"/>
  <c r="S1805" i="3"/>
  <c r="U1684" i="3"/>
  <c r="S1806" i="3" l="1"/>
  <c r="U1685" i="3"/>
  <c r="O1699" i="3"/>
  <c r="J1700" i="3"/>
  <c r="T1579" i="3"/>
  <c r="V1579" i="3" s="1"/>
  <c r="L1699" i="3"/>
  <c r="J1701" i="3" l="1"/>
  <c r="O1700" i="3"/>
  <c r="T1580" i="3"/>
  <c r="V1580" i="3" s="1"/>
  <c r="L1700" i="3"/>
  <c r="S1807" i="3"/>
  <c r="U1686" i="3"/>
  <c r="S1808" i="3" l="1"/>
  <c r="U1687" i="3"/>
  <c r="O1701" i="3"/>
  <c r="J1702" i="3"/>
  <c r="T1581" i="3"/>
  <c r="V1581" i="3" s="1"/>
  <c r="L1701" i="3"/>
  <c r="J1703" i="3" l="1"/>
  <c r="T1582" i="3"/>
  <c r="V1582" i="3" s="1"/>
  <c r="O1702" i="3"/>
  <c r="L1702" i="3"/>
  <c r="S1809" i="3"/>
  <c r="U1688" i="3"/>
  <c r="U1689" i="3" l="1"/>
  <c r="S1810" i="3"/>
  <c r="O1703" i="3"/>
  <c r="L1703" i="3"/>
  <c r="J1704" i="3"/>
  <c r="T1583" i="3"/>
  <c r="V1583" i="3" s="1"/>
  <c r="O1704" i="3" l="1"/>
  <c r="J1705" i="3"/>
  <c r="T1584" i="3"/>
  <c r="V1584" i="3" s="1"/>
  <c r="L1704" i="3"/>
  <c r="S1811" i="3"/>
  <c r="U1690" i="3"/>
  <c r="S1812" i="3" l="1"/>
  <c r="U1691" i="3"/>
  <c r="O1705" i="3"/>
  <c r="L1705" i="3"/>
  <c r="J1706" i="3"/>
  <c r="T1585" i="3"/>
  <c r="V1585" i="3" s="1"/>
  <c r="J1707" i="3" l="1"/>
  <c r="O1706" i="3"/>
  <c r="L1706" i="3"/>
  <c r="T1586" i="3"/>
  <c r="V1586" i="3" s="1"/>
  <c r="S1813" i="3"/>
  <c r="U1692" i="3"/>
  <c r="S1814" i="3" l="1"/>
  <c r="U1693" i="3"/>
  <c r="J1708" i="3"/>
  <c r="O1707" i="3"/>
  <c r="T1587" i="3"/>
  <c r="V1587" i="3" s="1"/>
  <c r="L1707" i="3"/>
  <c r="J1709" i="3" l="1"/>
  <c r="O1708" i="3"/>
  <c r="T1588" i="3"/>
  <c r="V1588" i="3" s="1"/>
  <c r="L1708" i="3"/>
  <c r="S1815" i="3"/>
  <c r="U1694" i="3"/>
  <c r="S1816" i="3" l="1"/>
  <c r="U1695" i="3"/>
  <c r="J1710" i="3"/>
  <c r="L1709" i="3"/>
  <c r="O1709" i="3"/>
  <c r="T1589" i="3"/>
  <c r="V1589" i="3" s="1"/>
  <c r="J1711" i="3" l="1"/>
  <c r="O1710" i="3"/>
  <c r="T1590" i="3"/>
  <c r="V1590" i="3" s="1"/>
  <c r="L1710" i="3"/>
  <c r="S1817" i="3"/>
  <c r="U1696" i="3"/>
  <c r="S1818" i="3" l="1"/>
  <c r="U1697" i="3"/>
  <c r="J1712" i="3"/>
  <c r="O1711" i="3"/>
  <c r="T1591" i="3"/>
  <c r="V1591" i="3" s="1"/>
  <c r="L1711" i="3"/>
  <c r="O1712" i="3" l="1"/>
  <c r="J1713" i="3"/>
  <c r="T1592" i="3"/>
  <c r="V1592" i="3" s="1"/>
  <c r="L1712" i="3"/>
  <c r="S1819" i="3"/>
  <c r="U1698" i="3"/>
  <c r="O1713" i="3" l="1"/>
  <c r="T1593" i="3"/>
  <c r="V1593" i="3" s="1"/>
  <c r="J1714" i="3"/>
  <c r="L1713" i="3"/>
  <c r="S1820" i="3"/>
  <c r="U1699" i="3"/>
  <c r="S1821" i="3" l="1"/>
  <c r="U1700" i="3"/>
  <c r="J1715" i="3"/>
  <c r="O1714" i="3"/>
  <c r="T1594" i="3"/>
  <c r="V1594" i="3" s="1"/>
  <c r="L1714" i="3"/>
  <c r="O1715" i="3" l="1"/>
  <c r="L1715" i="3"/>
  <c r="J1716" i="3"/>
  <c r="T1595" i="3"/>
  <c r="V1595" i="3" s="1"/>
  <c r="S1822" i="3"/>
  <c r="U1701" i="3"/>
  <c r="S1823" i="3" l="1"/>
  <c r="U1702" i="3"/>
  <c r="O1716" i="3"/>
  <c r="L1716" i="3"/>
  <c r="J1717" i="3"/>
  <c r="T1596" i="3"/>
  <c r="V1596" i="3" s="1"/>
  <c r="O1717" i="3" l="1"/>
  <c r="J1718" i="3"/>
  <c r="T1597" i="3"/>
  <c r="V1597" i="3" s="1"/>
  <c r="L1717" i="3"/>
  <c r="S1824" i="3"/>
  <c r="U1703" i="3"/>
  <c r="J1719" i="3" l="1"/>
  <c r="O1718" i="3"/>
  <c r="T1598" i="3"/>
  <c r="V1598" i="3" s="1"/>
  <c r="L1718" i="3"/>
  <c r="S1825" i="3"/>
  <c r="U1704" i="3"/>
  <c r="S1826" i="3" l="1"/>
  <c r="U1705" i="3"/>
  <c r="J1720" i="3"/>
  <c r="O1719" i="3"/>
  <c r="T1599" i="3"/>
  <c r="V1599" i="3" s="1"/>
  <c r="L1719" i="3"/>
  <c r="J1721" i="3" l="1"/>
  <c r="O1720" i="3"/>
  <c r="T1600" i="3"/>
  <c r="V1600" i="3" s="1"/>
  <c r="L1720" i="3"/>
  <c r="S1827" i="3"/>
  <c r="U1706" i="3"/>
  <c r="S1828" i="3" l="1"/>
  <c r="U1707" i="3"/>
  <c r="J1722" i="3"/>
  <c r="O1721" i="3"/>
  <c r="L1721" i="3"/>
  <c r="T1601" i="3"/>
  <c r="V1601" i="3" s="1"/>
  <c r="J1723" i="3" l="1"/>
  <c r="O1722" i="3"/>
  <c r="T1602" i="3"/>
  <c r="V1602" i="3" s="1"/>
  <c r="L1722" i="3"/>
  <c r="S1829" i="3"/>
  <c r="U1708" i="3"/>
  <c r="S1830" i="3" l="1"/>
  <c r="U1709" i="3"/>
  <c r="J1724" i="3"/>
  <c r="O1723" i="3"/>
  <c r="L1723" i="3"/>
  <c r="T1603" i="3"/>
  <c r="V1603" i="3" s="1"/>
  <c r="J1725" i="3" l="1"/>
  <c r="O1724" i="3"/>
  <c r="T1604" i="3"/>
  <c r="V1604" i="3" s="1"/>
  <c r="L1724" i="3"/>
  <c r="S1831" i="3"/>
  <c r="U1710" i="3"/>
  <c r="S1832" i="3" l="1"/>
  <c r="U1711" i="3"/>
  <c r="O1725" i="3"/>
  <c r="J1726" i="3"/>
  <c r="T1605" i="3"/>
  <c r="V1605" i="3" s="1"/>
  <c r="L1725" i="3"/>
  <c r="J1727" i="3" l="1"/>
  <c r="O1726" i="3"/>
  <c r="T1606" i="3"/>
  <c r="V1606" i="3" s="1"/>
  <c r="L1726" i="3"/>
  <c r="S1833" i="3"/>
  <c r="U1712" i="3"/>
  <c r="S1834" i="3" l="1"/>
  <c r="U1713" i="3"/>
  <c r="O1727" i="3"/>
  <c r="J1728" i="3"/>
  <c r="T1607" i="3"/>
  <c r="V1607" i="3" s="1"/>
  <c r="L1727" i="3"/>
  <c r="O1728" i="3" l="1"/>
  <c r="J1729" i="3"/>
  <c r="T1608" i="3"/>
  <c r="V1608" i="3" s="1"/>
  <c r="L1728" i="3"/>
  <c r="S1835" i="3"/>
  <c r="U1714" i="3"/>
  <c r="S1836" i="3" l="1"/>
  <c r="U1715" i="3"/>
  <c r="J1730" i="3"/>
  <c r="O1729" i="3"/>
  <c r="T1609" i="3"/>
  <c r="V1609" i="3" s="1"/>
  <c r="L1729" i="3"/>
  <c r="O1730" i="3" l="1"/>
  <c r="J1731" i="3"/>
  <c r="L1730" i="3"/>
  <c r="T1610" i="3"/>
  <c r="V1610" i="3" s="1"/>
  <c r="S1837" i="3"/>
  <c r="U1716" i="3"/>
  <c r="O1731" i="3" l="1"/>
  <c r="J1732" i="3"/>
  <c r="T1611" i="3"/>
  <c r="V1611" i="3" s="1"/>
  <c r="L1731" i="3"/>
  <c r="S1838" i="3"/>
  <c r="U1717" i="3"/>
  <c r="O1732" i="3" l="1"/>
  <c r="J1733" i="3"/>
  <c r="L1732" i="3"/>
  <c r="T1612" i="3"/>
  <c r="V1612" i="3" s="1"/>
  <c r="S1839" i="3"/>
  <c r="U1718" i="3"/>
  <c r="O1733" i="3" l="1"/>
  <c r="L1733" i="3"/>
  <c r="T1613" i="3"/>
  <c r="V1613" i="3" s="1"/>
  <c r="J1734" i="3"/>
  <c r="S1840" i="3"/>
  <c r="U1719" i="3"/>
  <c r="O1734" i="3" l="1"/>
  <c r="J1735" i="3"/>
  <c r="T1614" i="3"/>
  <c r="V1614" i="3" s="1"/>
  <c r="L1734" i="3"/>
  <c r="S1841" i="3"/>
  <c r="U1720" i="3"/>
  <c r="S1842" i="3" l="1"/>
  <c r="U1721" i="3"/>
  <c r="O1735" i="3"/>
  <c r="J1736" i="3"/>
  <c r="T1615" i="3"/>
  <c r="V1615" i="3" s="1"/>
  <c r="L1735" i="3"/>
  <c r="O1736" i="3" l="1"/>
  <c r="J1737" i="3"/>
  <c r="T1616" i="3"/>
  <c r="V1616" i="3" s="1"/>
  <c r="L1736" i="3"/>
  <c r="S1843" i="3"/>
  <c r="U1722" i="3"/>
  <c r="J1738" i="3" l="1"/>
  <c r="O1737" i="3"/>
  <c r="T1617" i="3"/>
  <c r="V1617" i="3" s="1"/>
  <c r="L1737" i="3"/>
  <c r="S1844" i="3"/>
  <c r="U1723" i="3"/>
  <c r="S1845" i="3" l="1"/>
  <c r="U1724" i="3"/>
  <c r="J1739" i="3"/>
  <c r="O1738" i="3"/>
  <c r="T1618" i="3"/>
  <c r="V1618" i="3" s="1"/>
  <c r="L1738" i="3"/>
  <c r="O1739" i="3" l="1"/>
  <c r="J1740" i="3"/>
  <c r="T1619" i="3"/>
  <c r="V1619" i="3" s="1"/>
  <c r="L1739" i="3"/>
  <c r="S1846" i="3"/>
  <c r="U1725" i="3"/>
  <c r="S1847" i="3" l="1"/>
  <c r="U1726" i="3"/>
  <c r="J1741" i="3"/>
  <c r="O1740" i="3"/>
  <c r="T1620" i="3"/>
  <c r="V1620" i="3" s="1"/>
  <c r="L1740" i="3"/>
  <c r="O1741" i="3" l="1"/>
  <c r="J1742" i="3"/>
  <c r="T1621" i="3"/>
  <c r="V1621" i="3" s="1"/>
  <c r="L1741" i="3"/>
  <c r="S1848" i="3"/>
  <c r="U1727" i="3"/>
  <c r="J1743" i="3" l="1"/>
  <c r="O1742" i="3"/>
  <c r="T1622" i="3"/>
  <c r="V1622" i="3" s="1"/>
  <c r="L1742" i="3"/>
  <c r="S1849" i="3"/>
  <c r="U1728" i="3"/>
  <c r="S1850" i="3" l="1"/>
  <c r="U1730" i="3" s="1"/>
  <c r="U1729" i="3"/>
  <c r="J1744" i="3"/>
  <c r="O1743" i="3"/>
  <c r="L1743" i="3"/>
  <c r="T1623" i="3"/>
  <c r="V1623" i="3" s="1"/>
  <c r="J1745" i="3" l="1"/>
  <c r="O1744" i="3"/>
  <c r="L1744" i="3"/>
  <c r="T1624" i="3"/>
  <c r="V1624" i="3" s="1"/>
  <c r="J1746" i="3" l="1"/>
  <c r="O1745" i="3"/>
  <c r="L1745" i="3"/>
  <c r="T1625" i="3"/>
  <c r="V1625" i="3" s="1"/>
  <c r="J1747" i="3" l="1"/>
  <c r="O1746" i="3"/>
  <c r="T1626" i="3"/>
  <c r="V1626" i="3" s="1"/>
  <c r="L1746" i="3"/>
  <c r="J1748" i="3" l="1"/>
  <c r="O1747" i="3"/>
  <c r="T1627" i="3"/>
  <c r="V1627" i="3" s="1"/>
  <c r="L1747" i="3"/>
  <c r="O1748" i="3" l="1"/>
  <c r="J1749" i="3"/>
  <c r="L1748" i="3"/>
  <c r="T1628" i="3"/>
  <c r="V1628" i="3" s="1"/>
  <c r="J1750" i="3" l="1"/>
  <c r="O1749" i="3"/>
  <c r="T1629" i="3"/>
  <c r="V1629" i="3" s="1"/>
  <c r="L1749" i="3"/>
  <c r="O1750" i="3" l="1"/>
  <c r="J1751" i="3"/>
  <c r="T1630" i="3"/>
  <c r="V1630" i="3" s="1"/>
  <c r="L1750" i="3"/>
  <c r="J1752" i="3" l="1"/>
  <c r="O1751" i="3"/>
  <c r="T1631" i="3"/>
  <c r="V1631" i="3" s="1"/>
  <c r="L1751" i="3"/>
  <c r="J1753" i="3" l="1"/>
  <c r="T1632" i="3"/>
  <c r="V1632" i="3" s="1"/>
  <c r="O1752" i="3"/>
  <c r="L1752" i="3"/>
  <c r="O1753" i="3" l="1"/>
  <c r="J1754" i="3"/>
  <c r="T1633" i="3"/>
  <c r="V1633" i="3" s="1"/>
  <c r="L1753" i="3"/>
  <c r="J1755" i="3" l="1"/>
  <c r="L1754" i="3"/>
  <c r="O1754" i="3"/>
  <c r="T1634" i="3"/>
  <c r="V1634" i="3" s="1"/>
  <c r="O1755" i="3" l="1"/>
  <c r="J1756" i="3"/>
  <c r="T1635" i="3"/>
  <c r="V1635" i="3" s="1"/>
  <c r="L1755" i="3"/>
  <c r="O1756" i="3" l="1"/>
  <c r="J1757" i="3"/>
  <c r="L1756" i="3"/>
  <c r="T1636" i="3"/>
  <c r="V1636" i="3" s="1"/>
  <c r="O1757" i="3" l="1"/>
  <c r="L1757" i="3"/>
  <c r="J1758" i="3"/>
  <c r="T1637" i="3"/>
  <c r="V1637" i="3" s="1"/>
  <c r="O1758" i="3" l="1"/>
  <c r="J1759" i="3"/>
  <c r="L1758" i="3"/>
  <c r="T1638" i="3"/>
  <c r="V1638" i="3" s="1"/>
  <c r="J1760" i="3" l="1"/>
  <c r="O1759" i="3"/>
  <c r="T1639" i="3"/>
  <c r="V1639" i="3" s="1"/>
  <c r="L1759" i="3"/>
  <c r="O1760" i="3" l="1"/>
  <c r="J1761" i="3"/>
  <c r="T1640" i="3"/>
  <c r="V1640" i="3" s="1"/>
  <c r="L1760" i="3"/>
  <c r="O1761" i="3" l="1"/>
  <c r="J1762" i="3"/>
  <c r="T1641" i="3"/>
  <c r="V1641" i="3" s="1"/>
  <c r="L1761" i="3"/>
  <c r="J1763" i="3" l="1"/>
  <c r="O1762" i="3"/>
  <c r="T1642" i="3"/>
  <c r="V1642" i="3" s="1"/>
  <c r="L1762" i="3"/>
  <c r="O1763" i="3" l="1"/>
  <c r="J1764" i="3"/>
  <c r="T1643" i="3"/>
  <c r="V1643" i="3" s="1"/>
  <c r="L1763" i="3"/>
  <c r="J1765" i="3" l="1"/>
  <c r="O1764" i="3"/>
  <c r="T1644" i="3"/>
  <c r="V1644" i="3" s="1"/>
  <c r="L1764" i="3"/>
  <c r="O1765" i="3" l="1"/>
  <c r="T1645" i="3"/>
  <c r="V1645" i="3" s="1"/>
  <c r="J1766" i="3"/>
  <c r="L1765" i="3"/>
  <c r="J1767" i="3" l="1"/>
  <c r="O1766" i="3"/>
  <c r="T1646" i="3"/>
  <c r="V1646" i="3" s="1"/>
  <c r="L1766" i="3"/>
  <c r="J1768" i="3" l="1"/>
  <c r="O1767" i="3"/>
  <c r="T1647" i="3"/>
  <c r="V1647" i="3" s="1"/>
  <c r="L1767" i="3"/>
  <c r="J1769" i="3" l="1"/>
  <c r="L1768" i="3"/>
  <c r="O1768" i="3"/>
  <c r="T1648" i="3"/>
  <c r="V1648" i="3" s="1"/>
  <c r="J1770" i="3" l="1"/>
  <c r="O1769" i="3"/>
  <c r="T1649" i="3"/>
  <c r="V1649" i="3" s="1"/>
  <c r="L1769" i="3"/>
  <c r="O1770" i="3" l="1"/>
  <c r="J1771" i="3"/>
  <c r="T1650" i="3"/>
  <c r="V1650" i="3" s="1"/>
  <c r="L1770" i="3"/>
  <c r="J1772" i="3" l="1"/>
  <c r="O1771" i="3"/>
  <c r="T1651" i="3"/>
  <c r="V1651" i="3" s="1"/>
  <c r="L1771" i="3"/>
  <c r="L1772" i="3" l="1"/>
  <c r="J1773" i="3"/>
  <c r="O1772" i="3"/>
  <c r="T1652" i="3"/>
  <c r="V1652" i="3" s="1"/>
  <c r="J1774" i="3" l="1"/>
  <c r="O1773" i="3"/>
  <c r="T1653" i="3"/>
  <c r="V1653" i="3" s="1"/>
  <c r="L1773" i="3"/>
  <c r="O1774" i="3" l="1"/>
  <c r="J1775" i="3"/>
  <c r="L1774" i="3"/>
  <c r="T1654" i="3"/>
  <c r="V1654" i="3" s="1"/>
  <c r="O1775" i="3" l="1"/>
  <c r="J1776" i="3"/>
  <c r="T1655" i="3"/>
  <c r="V1655" i="3" s="1"/>
  <c r="L1775" i="3"/>
  <c r="J1777" i="3" l="1"/>
  <c r="O1776" i="3"/>
  <c r="T1656" i="3"/>
  <c r="V1656" i="3" s="1"/>
  <c r="L1776" i="3"/>
  <c r="J1778" i="3" l="1"/>
  <c r="O1777" i="3"/>
  <c r="T1657" i="3"/>
  <c r="V1657" i="3" s="1"/>
  <c r="L1777" i="3"/>
  <c r="J1779" i="3" l="1"/>
  <c r="O1778" i="3"/>
  <c r="T1658" i="3"/>
  <c r="V1658" i="3" s="1"/>
  <c r="L1778" i="3"/>
  <c r="O1779" i="3" l="1"/>
  <c r="J1780" i="3"/>
  <c r="T1659" i="3"/>
  <c r="V1659" i="3" s="1"/>
  <c r="L1779" i="3"/>
  <c r="J1781" i="3" l="1"/>
  <c r="O1780" i="3"/>
  <c r="T1660" i="3"/>
  <c r="V1660" i="3" s="1"/>
  <c r="L1780" i="3"/>
  <c r="O1781" i="3" l="1"/>
  <c r="J1782" i="3"/>
  <c r="T1661" i="3"/>
  <c r="V1661" i="3" s="1"/>
  <c r="L1781" i="3"/>
  <c r="J1783" i="3" l="1"/>
  <c r="O1782" i="3"/>
  <c r="L1782" i="3"/>
  <c r="T1662" i="3"/>
  <c r="V1662" i="3" s="1"/>
  <c r="O1783" i="3" l="1"/>
  <c r="J1784" i="3"/>
  <c r="T1663" i="3"/>
  <c r="V1663" i="3" s="1"/>
  <c r="L1783" i="3"/>
  <c r="J1785" i="3" l="1"/>
  <c r="L1784" i="3"/>
  <c r="O1784" i="3"/>
  <c r="T1664" i="3"/>
  <c r="V1664" i="3" s="1"/>
  <c r="O1785" i="3" l="1"/>
  <c r="J1786" i="3"/>
  <c r="T1665" i="3"/>
  <c r="V1665" i="3" s="1"/>
  <c r="L1785" i="3"/>
  <c r="O1786" i="3" l="1"/>
  <c r="J1787" i="3"/>
  <c r="L1786" i="3"/>
  <c r="T1666" i="3"/>
  <c r="V1666" i="3" s="1"/>
  <c r="O1787" i="3" l="1"/>
  <c r="L1787" i="3"/>
  <c r="J1788" i="3"/>
  <c r="T1667" i="3"/>
  <c r="V1667" i="3" s="1"/>
  <c r="J1789" i="3" l="1"/>
  <c r="O1788" i="3"/>
  <c r="T1668" i="3"/>
  <c r="V1668" i="3" s="1"/>
  <c r="L1788" i="3"/>
  <c r="O1789" i="3" l="1"/>
  <c r="L1789" i="3"/>
  <c r="J1790" i="3"/>
  <c r="T1669" i="3"/>
  <c r="V1669" i="3" s="1"/>
  <c r="J1791" i="3" l="1"/>
  <c r="O1790" i="3"/>
  <c r="L1790" i="3"/>
  <c r="T1670" i="3"/>
  <c r="V1670" i="3" s="1"/>
  <c r="O1791" i="3" l="1"/>
  <c r="L1791" i="3"/>
  <c r="J1792" i="3"/>
  <c r="T1671" i="3"/>
  <c r="V1671" i="3" s="1"/>
  <c r="O1792" i="3" l="1"/>
  <c r="J1793" i="3"/>
  <c r="T1672" i="3"/>
  <c r="V1672" i="3" s="1"/>
  <c r="L1792" i="3"/>
  <c r="O1793" i="3" l="1"/>
  <c r="L1793" i="3"/>
  <c r="J1794" i="3"/>
  <c r="T1673" i="3"/>
  <c r="V1673" i="3" s="1"/>
  <c r="J1795" i="3" l="1"/>
  <c r="O1794" i="3"/>
  <c r="T1674" i="3"/>
  <c r="V1674" i="3" s="1"/>
  <c r="L1794" i="3"/>
  <c r="O1795" i="3" l="1"/>
  <c r="J1796" i="3"/>
  <c r="T1675" i="3"/>
  <c r="V1675" i="3" s="1"/>
  <c r="L1795" i="3"/>
  <c r="J1797" i="3" l="1"/>
  <c r="O1796" i="3"/>
  <c r="T1676" i="3"/>
  <c r="V1676" i="3" s="1"/>
  <c r="L1796" i="3"/>
  <c r="J1798" i="3" l="1"/>
  <c r="O1797" i="3"/>
  <c r="T1677" i="3"/>
  <c r="V1677" i="3" s="1"/>
  <c r="L1797" i="3"/>
  <c r="J1799" i="3" l="1"/>
  <c r="O1798" i="3"/>
  <c r="T1678" i="3"/>
  <c r="V1678" i="3" s="1"/>
  <c r="L1798" i="3"/>
  <c r="J1800" i="3" l="1"/>
  <c r="O1799" i="3"/>
  <c r="T1679" i="3"/>
  <c r="V1679" i="3" s="1"/>
  <c r="L1799" i="3"/>
  <c r="J1801" i="3" l="1"/>
  <c r="O1800" i="3"/>
  <c r="T1680" i="3"/>
  <c r="V1680" i="3" s="1"/>
  <c r="L1800" i="3"/>
  <c r="O1801" i="3" l="1"/>
  <c r="J1802" i="3"/>
  <c r="T1681" i="3"/>
  <c r="V1681" i="3" s="1"/>
  <c r="L1801" i="3"/>
  <c r="J1803" i="3" l="1"/>
  <c r="L1802" i="3"/>
  <c r="O1802" i="3"/>
  <c r="T1682" i="3"/>
  <c r="V1682" i="3" s="1"/>
  <c r="J1804" i="3" l="1"/>
  <c r="O1803" i="3"/>
  <c r="T1683" i="3"/>
  <c r="V1683" i="3" s="1"/>
  <c r="L1803" i="3"/>
  <c r="J1805" i="3" l="1"/>
  <c r="O1804" i="3"/>
  <c r="L1804" i="3"/>
  <c r="T1684" i="3"/>
  <c r="V1684" i="3" s="1"/>
  <c r="J1806" i="3" l="1"/>
  <c r="O1805" i="3"/>
  <c r="T1685" i="3"/>
  <c r="V1685" i="3" s="1"/>
  <c r="L1805" i="3"/>
  <c r="J1807" i="3" l="1"/>
  <c r="O1806" i="3"/>
  <c r="T1686" i="3"/>
  <c r="V1686" i="3" s="1"/>
  <c r="L1806" i="3"/>
  <c r="J1808" i="3" l="1"/>
  <c r="O1807" i="3"/>
  <c r="T1687" i="3"/>
  <c r="V1687" i="3" s="1"/>
  <c r="L1807" i="3"/>
  <c r="J1809" i="3" l="1"/>
  <c r="O1808" i="3"/>
  <c r="T1688" i="3"/>
  <c r="V1688" i="3" s="1"/>
  <c r="L1808" i="3"/>
  <c r="J1810" i="3" l="1"/>
  <c r="O1809" i="3"/>
  <c r="T1689" i="3"/>
  <c r="V1689" i="3" s="1"/>
  <c r="L1809" i="3"/>
  <c r="O1810" i="3" l="1"/>
  <c r="J1811" i="3"/>
  <c r="T1690" i="3"/>
  <c r="V1690" i="3" s="1"/>
  <c r="L1810" i="3"/>
  <c r="J1812" i="3" l="1"/>
  <c r="L1811" i="3"/>
  <c r="O1811" i="3"/>
  <c r="T1691" i="3"/>
  <c r="V1691" i="3" s="1"/>
  <c r="J1813" i="3" l="1"/>
  <c r="O1812" i="3"/>
  <c r="T1692" i="3"/>
  <c r="V1692" i="3" s="1"/>
  <c r="L1812" i="3"/>
  <c r="J1814" i="3" l="1"/>
  <c r="O1813" i="3"/>
  <c r="T1693" i="3"/>
  <c r="V1693" i="3" s="1"/>
  <c r="L1813" i="3"/>
  <c r="J1815" i="3" l="1"/>
  <c r="O1814" i="3"/>
  <c r="T1694" i="3"/>
  <c r="V1694" i="3" s="1"/>
  <c r="L1814" i="3"/>
  <c r="J1816" i="3" l="1"/>
  <c r="O1815" i="3"/>
  <c r="L1815" i="3"/>
  <c r="T1695" i="3"/>
  <c r="V1695" i="3" s="1"/>
  <c r="J1817" i="3" l="1"/>
  <c r="O1816" i="3"/>
  <c r="T1696" i="3"/>
  <c r="V1696" i="3" s="1"/>
  <c r="L1816" i="3"/>
  <c r="J1818" i="3" l="1"/>
  <c r="O1817" i="3"/>
  <c r="T1697" i="3"/>
  <c r="V1697" i="3" s="1"/>
  <c r="L1817" i="3"/>
  <c r="J1819" i="3" l="1"/>
  <c r="O1818" i="3"/>
  <c r="T1698" i="3"/>
  <c r="V1698" i="3" s="1"/>
  <c r="L1818" i="3"/>
  <c r="O1819" i="3" l="1"/>
  <c r="J1820" i="3"/>
  <c r="T1699" i="3"/>
  <c r="V1699" i="3" s="1"/>
  <c r="L1819" i="3"/>
  <c r="J1821" i="3" l="1"/>
  <c r="L1820" i="3"/>
  <c r="O1820" i="3"/>
  <c r="T1700" i="3"/>
  <c r="V1700" i="3" s="1"/>
  <c r="J1822" i="3" l="1"/>
  <c r="O1821" i="3"/>
  <c r="T1701" i="3"/>
  <c r="V1701" i="3" s="1"/>
  <c r="L1821" i="3"/>
  <c r="J1823" i="3" l="1"/>
  <c r="T1702" i="3"/>
  <c r="V1702" i="3" s="1"/>
  <c r="O1822" i="3"/>
  <c r="L1822" i="3"/>
  <c r="J1824" i="3" l="1"/>
  <c r="O1823" i="3"/>
  <c r="T1703" i="3"/>
  <c r="V1703" i="3" s="1"/>
  <c r="L1823" i="3"/>
  <c r="J1825" i="3" l="1"/>
  <c r="O1824" i="3"/>
  <c r="T1704" i="3"/>
  <c r="V1704" i="3" s="1"/>
  <c r="L1824" i="3"/>
  <c r="O1825" i="3" l="1"/>
  <c r="J1826" i="3"/>
  <c r="T1705" i="3"/>
  <c r="V1705" i="3" s="1"/>
  <c r="L1825" i="3"/>
  <c r="J1827" i="3" l="1"/>
  <c r="O1826" i="3"/>
  <c r="L1826" i="3"/>
  <c r="T1706" i="3"/>
  <c r="V1706" i="3" s="1"/>
  <c r="O1827" i="3" l="1"/>
  <c r="J1828" i="3"/>
  <c r="T1707" i="3"/>
  <c r="V1707" i="3" s="1"/>
  <c r="L1827" i="3"/>
  <c r="O1828" i="3" l="1"/>
  <c r="J1829" i="3"/>
  <c r="L1828" i="3"/>
  <c r="T1708" i="3"/>
  <c r="V1708" i="3" s="1"/>
  <c r="O1829" i="3" l="1"/>
  <c r="L1829" i="3"/>
  <c r="T1709" i="3"/>
  <c r="V1709" i="3" s="1"/>
  <c r="J1830" i="3"/>
  <c r="J1831" i="3" l="1"/>
  <c r="O1830" i="3"/>
  <c r="T1710" i="3"/>
  <c r="V1710" i="3" s="1"/>
  <c r="L1830" i="3"/>
  <c r="O1831" i="3" l="1"/>
  <c r="L1831" i="3"/>
  <c r="J1832" i="3"/>
  <c r="T1711" i="3"/>
  <c r="V1711" i="3" s="1"/>
  <c r="J1833" i="3" l="1"/>
  <c r="O1832" i="3"/>
  <c r="T1712" i="3"/>
  <c r="V1712" i="3" s="1"/>
  <c r="L1832" i="3"/>
  <c r="O1833" i="3" l="1"/>
  <c r="J1834" i="3"/>
  <c r="T1713" i="3"/>
  <c r="V1713" i="3" s="1"/>
  <c r="L1833" i="3"/>
  <c r="O1834" i="3" l="1"/>
  <c r="J1835" i="3"/>
  <c r="L1834" i="3"/>
  <c r="T1714" i="3"/>
  <c r="V1714" i="3" s="1"/>
  <c r="O1835" i="3" l="1"/>
  <c r="J1836" i="3"/>
  <c r="T1715" i="3"/>
  <c r="V1715" i="3" s="1"/>
  <c r="L1835" i="3"/>
  <c r="J1837" i="3" l="1"/>
  <c r="O1836" i="3"/>
  <c r="T1716" i="3"/>
  <c r="V1716" i="3" s="1"/>
  <c r="L1836" i="3"/>
  <c r="O1837" i="3" l="1"/>
  <c r="J1838" i="3"/>
  <c r="T1717" i="3"/>
  <c r="V1717" i="3" s="1"/>
  <c r="L1837" i="3"/>
  <c r="J1839" i="3" l="1"/>
  <c r="O1838" i="3"/>
  <c r="T1718" i="3"/>
  <c r="V1718" i="3" s="1"/>
  <c r="L1838" i="3"/>
  <c r="J1840" i="3" l="1"/>
  <c r="O1839" i="3"/>
  <c r="T1719" i="3"/>
  <c r="V1719" i="3" s="1"/>
  <c r="L1839" i="3"/>
  <c r="J1841" i="3" l="1"/>
  <c r="O1840" i="3"/>
  <c r="T1720" i="3"/>
  <c r="V1720" i="3" s="1"/>
  <c r="L1840" i="3"/>
  <c r="J1842" i="3" l="1"/>
  <c r="O1841" i="3"/>
  <c r="T1721" i="3"/>
  <c r="V1721" i="3" s="1"/>
  <c r="L1841" i="3"/>
  <c r="J1843" i="3" l="1"/>
  <c r="O1842" i="3"/>
  <c r="T1722" i="3"/>
  <c r="V1722" i="3" s="1"/>
  <c r="L1842" i="3"/>
  <c r="O1843" i="3" l="1"/>
  <c r="J1844" i="3"/>
  <c r="T1723" i="3"/>
  <c r="V1723" i="3" s="1"/>
  <c r="L1843" i="3"/>
  <c r="J1845" i="3" l="1"/>
  <c r="O1844" i="3"/>
  <c r="T1724" i="3"/>
  <c r="V1724" i="3" s="1"/>
  <c r="L1844" i="3"/>
  <c r="J1846" i="3" l="1"/>
  <c r="O1845" i="3"/>
  <c r="T1725" i="3"/>
  <c r="V1725" i="3" s="1"/>
  <c r="L1845" i="3"/>
  <c r="J1847" i="3" l="1"/>
  <c r="O1846" i="3"/>
  <c r="T1726" i="3"/>
  <c r="V1726" i="3" s="1"/>
  <c r="L1846" i="3"/>
  <c r="O1847" i="3" l="1"/>
  <c r="J1848" i="3"/>
  <c r="T1727" i="3"/>
  <c r="V1727" i="3" s="1"/>
  <c r="L1847" i="3"/>
  <c r="O1848" i="3" l="1"/>
  <c r="J1849" i="3"/>
  <c r="T1728" i="3"/>
  <c r="V1728" i="3" s="1"/>
  <c r="O1849" i="3" l="1"/>
  <c r="J1850" i="3"/>
  <c r="T1729" i="3"/>
  <c r="V1729" i="3" s="1"/>
  <c r="O1850" i="3" l="1"/>
  <c r="T1730" i="3"/>
  <c r="V1730" i="3" s="1"/>
</calcChain>
</file>

<file path=xl/sharedStrings.xml><?xml version="1.0" encoding="utf-8"?>
<sst xmlns="http://schemas.openxmlformats.org/spreadsheetml/2006/main" count="3006" uniqueCount="588">
  <si>
    <t xml:space="preserve">average log q </t>
  </si>
  <si>
    <t>Q4</t>
  </si>
  <si>
    <t>Q3</t>
  </si>
  <si>
    <t>Q2</t>
  </si>
  <si>
    <t>Q1</t>
  </si>
  <si>
    <t xml:space="preserve">Log q </t>
  </si>
  <si>
    <t>B 103</t>
  </si>
  <si>
    <t>Value</t>
  </si>
  <si>
    <t>Relative to average</t>
  </si>
  <si>
    <t>q</t>
  </si>
  <si>
    <t xml:space="preserve">B 103 </t>
  </si>
  <si>
    <t>SHW</t>
  </si>
  <si>
    <t>B. 103</t>
  </si>
  <si>
    <t>NW</t>
  </si>
  <si>
    <t xml:space="preserve">MV </t>
  </si>
  <si>
    <t>Linked q</t>
  </si>
  <si>
    <t xml:space="preserve">Linked </t>
  </si>
  <si>
    <t xml:space="preserve">Interpolated </t>
  </si>
  <si>
    <t xml:space="preserve">SHW </t>
  </si>
  <si>
    <t>Excluding IP</t>
  </si>
  <si>
    <t>2024Q1</t>
  </si>
  <si>
    <t>2023Q4</t>
  </si>
  <si>
    <t>2023Q3</t>
  </si>
  <si>
    <t>2023Q2</t>
  </si>
  <si>
    <t>2023Q1</t>
  </si>
  <si>
    <t>2022Q4</t>
  </si>
  <si>
    <t>2022Q3</t>
  </si>
  <si>
    <t>2022Q2</t>
  </si>
  <si>
    <t>2022Q1</t>
  </si>
  <si>
    <t>2021Q4</t>
  </si>
  <si>
    <t>2021Q3</t>
  </si>
  <si>
    <t>2021Q2</t>
  </si>
  <si>
    <t>2021Q1</t>
  </si>
  <si>
    <t>2020Q4</t>
  </si>
  <si>
    <t>2020Q3</t>
  </si>
  <si>
    <t>2020Q2</t>
  </si>
  <si>
    <t>2020Q1</t>
  </si>
  <si>
    <t>2019Q4</t>
  </si>
  <si>
    <t>2019Q3</t>
  </si>
  <si>
    <t>2019Q2</t>
  </si>
  <si>
    <t>2019Q1</t>
  </si>
  <si>
    <t>2018Q4</t>
  </si>
  <si>
    <t>2018Q3</t>
  </si>
  <si>
    <t>2018Q2</t>
  </si>
  <si>
    <t>2018Q1</t>
  </si>
  <si>
    <t>2017Q4</t>
  </si>
  <si>
    <t>2017Q3</t>
  </si>
  <si>
    <t>2017Q2</t>
  </si>
  <si>
    <t>2017Q1</t>
  </si>
  <si>
    <t>2016Q4</t>
  </si>
  <si>
    <t>2016Q3</t>
  </si>
  <si>
    <t>2016Q2</t>
  </si>
  <si>
    <t>2016Q1</t>
  </si>
  <si>
    <t>2015Q4</t>
  </si>
  <si>
    <t>2015Q3</t>
  </si>
  <si>
    <t>2015Q2</t>
  </si>
  <si>
    <t>2015Q1</t>
  </si>
  <si>
    <t>2014Q4</t>
  </si>
  <si>
    <t>2014Q3</t>
  </si>
  <si>
    <t>2014Q2</t>
  </si>
  <si>
    <t>2014Q1</t>
  </si>
  <si>
    <t>2013Q4</t>
  </si>
  <si>
    <t>2013Q3</t>
  </si>
  <si>
    <t>2013Q2</t>
  </si>
  <si>
    <t>2013Q1</t>
  </si>
  <si>
    <t>2012Q4</t>
  </si>
  <si>
    <t>2012Q3</t>
  </si>
  <si>
    <t>2012Q2</t>
  </si>
  <si>
    <t>2012Q1</t>
  </si>
  <si>
    <t>2011Q4</t>
  </si>
  <si>
    <t>2011Q3</t>
  </si>
  <si>
    <t>2011Q2</t>
  </si>
  <si>
    <t>2011Q1</t>
  </si>
  <si>
    <t>2010Q4</t>
  </si>
  <si>
    <t>2010Q3</t>
  </si>
  <si>
    <t>2010Q2</t>
  </si>
  <si>
    <t>2010Q1</t>
  </si>
  <si>
    <t>2009Q4</t>
  </si>
  <si>
    <t>2009Q3</t>
  </si>
  <si>
    <t>2009Q2</t>
  </si>
  <si>
    <t>2009Q1</t>
  </si>
  <si>
    <t>2008Q4</t>
  </si>
  <si>
    <t>2008Q3</t>
  </si>
  <si>
    <t>2008Q2</t>
  </si>
  <si>
    <t>2008Q1</t>
  </si>
  <si>
    <t>2007Q4</t>
  </si>
  <si>
    <t>2007Q3</t>
  </si>
  <si>
    <t>2007Q2</t>
  </si>
  <si>
    <t>2007Q1</t>
  </si>
  <si>
    <t>2006Q4</t>
  </si>
  <si>
    <t>2006Q3</t>
  </si>
  <si>
    <t>2006Q2</t>
  </si>
  <si>
    <t>2006Q1</t>
  </si>
  <si>
    <t>2005Q4</t>
  </si>
  <si>
    <t>2005Q3</t>
  </si>
  <si>
    <t>2005Q2</t>
  </si>
  <si>
    <t>2005Q1</t>
  </si>
  <si>
    <t>2004Q4</t>
  </si>
  <si>
    <t>2004Q3</t>
  </si>
  <si>
    <t>2004Q2</t>
  </si>
  <si>
    <t>2004Q1</t>
  </si>
  <si>
    <t>2003Q4</t>
  </si>
  <si>
    <t>2003Q3</t>
  </si>
  <si>
    <t>2003Q2</t>
  </si>
  <si>
    <t>2003Q1</t>
  </si>
  <si>
    <t>2002Q4</t>
  </si>
  <si>
    <t>2002Q3</t>
  </si>
  <si>
    <t>2002Q2</t>
  </si>
  <si>
    <t>2002Q1</t>
  </si>
  <si>
    <t>2001Q4</t>
  </si>
  <si>
    <t>2001Q3</t>
  </si>
  <si>
    <t>2001Q2</t>
  </si>
  <si>
    <t>2001Q1</t>
  </si>
  <si>
    <t>2000Q4</t>
  </si>
  <si>
    <t>2000Q3</t>
  </si>
  <si>
    <t>2000Q2</t>
  </si>
  <si>
    <t>2000Q1</t>
  </si>
  <si>
    <t>1999Q4</t>
  </si>
  <si>
    <t>1999Q3</t>
  </si>
  <si>
    <t>1999Q2</t>
  </si>
  <si>
    <t>1999Q1</t>
  </si>
  <si>
    <t>1998Q4</t>
  </si>
  <si>
    <t>1998Q3</t>
  </si>
  <si>
    <t>1998Q2</t>
  </si>
  <si>
    <t>1998Q1</t>
  </si>
  <si>
    <t>1997Q4</t>
  </si>
  <si>
    <t>1997Q3</t>
  </si>
  <si>
    <t>1997Q2</t>
  </si>
  <si>
    <t>1997Q1</t>
  </si>
  <si>
    <t>1996Q4</t>
  </si>
  <si>
    <t>1996Q3</t>
  </si>
  <si>
    <t>1996Q2</t>
  </si>
  <si>
    <t>1996Q1</t>
  </si>
  <si>
    <t>1995Q4</t>
  </si>
  <si>
    <t>1995Q3</t>
  </si>
  <si>
    <t>1995Q2</t>
  </si>
  <si>
    <t>1995Q1</t>
  </si>
  <si>
    <t>1994Q4</t>
  </si>
  <si>
    <t>1994Q3</t>
  </si>
  <si>
    <t>1994Q2</t>
  </si>
  <si>
    <t>1994Q1</t>
  </si>
  <si>
    <t>1993Q4</t>
  </si>
  <si>
    <t>1993Q3</t>
  </si>
  <si>
    <t>1993Q2</t>
  </si>
  <si>
    <t>1993Q1</t>
  </si>
  <si>
    <t>1992Q4</t>
  </si>
  <si>
    <t>1992Q3</t>
  </si>
  <si>
    <t>1992Q2</t>
  </si>
  <si>
    <t>1992Q1</t>
  </si>
  <si>
    <t>1991Q4</t>
  </si>
  <si>
    <t>1991Q3</t>
  </si>
  <si>
    <t>1991Q2</t>
  </si>
  <si>
    <t>1991Q1</t>
  </si>
  <si>
    <t>1990Q4</t>
  </si>
  <si>
    <t>1990Q3</t>
  </si>
  <si>
    <t>1990Q2</t>
  </si>
  <si>
    <t>1990Q1</t>
  </si>
  <si>
    <t>1989Q4</t>
  </si>
  <si>
    <t>1989Q3</t>
  </si>
  <si>
    <t>1989Q2</t>
  </si>
  <si>
    <t>1989Q1</t>
  </si>
  <si>
    <t>1988Q4</t>
  </si>
  <si>
    <t>1988Q3</t>
  </si>
  <si>
    <t>1988Q2</t>
  </si>
  <si>
    <t>1988Q1</t>
  </si>
  <si>
    <t>1987Q4</t>
  </si>
  <si>
    <t>1987Q3</t>
  </si>
  <si>
    <t>1987Q2</t>
  </si>
  <si>
    <t>1987Q1</t>
  </si>
  <si>
    <t>1986Q4</t>
  </si>
  <si>
    <t>1986Q3</t>
  </si>
  <si>
    <t>1986Q2</t>
  </si>
  <si>
    <t>1986Q1</t>
  </si>
  <si>
    <t>1985Q4</t>
  </si>
  <si>
    <t>1985Q3</t>
  </si>
  <si>
    <t>1985Q2</t>
  </si>
  <si>
    <t>1985Q1</t>
  </si>
  <si>
    <t>1984Q4</t>
  </si>
  <si>
    <t>1984Q3</t>
  </si>
  <si>
    <t>1984Q2</t>
  </si>
  <si>
    <t>1984Q1</t>
  </si>
  <si>
    <t>1983Q4</t>
  </si>
  <si>
    <t>1983Q3</t>
  </si>
  <si>
    <t>1983Q2</t>
  </si>
  <si>
    <t>1983Q1</t>
  </si>
  <si>
    <t>1982Q4</t>
  </si>
  <si>
    <t>1982Q3</t>
  </si>
  <si>
    <t>1982Q2</t>
  </si>
  <si>
    <t>1982Q1</t>
  </si>
  <si>
    <t>1981Q4</t>
  </si>
  <si>
    <t>1981Q3</t>
  </si>
  <si>
    <t>1981Q2</t>
  </si>
  <si>
    <t>1981Q1</t>
  </si>
  <si>
    <t>1980Q4</t>
  </si>
  <si>
    <t>1980Q3</t>
  </si>
  <si>
    <t>1980Q2</t>
  </si>
  <si>
    <t>1980Q1</t>
  </si>
  <si>
    <t>1979Q4</t>
  </si>
  <si>
    <t>1979Q3</t>
  </si>
  <si>
    <t>1979Q2</t>
  </si>
  <si>
    <t>1979Q1</t>
  </si>
  <si>
    <t>1978Q4</t>
  </si>
  <si>
    <t>1978Q3</t>
  </si>
  <si>
    <t>1978Q2</t>
  </si>
  <si>
    <t>1978Q1</t>
  </si>
  <si>
    <t>1977Q4</t>
  </si>
  <si>
    <t>1977Q3</t>
  </si>
  <si>
    <t>1977Q2</t>
  </si>
  <si>
    <t>1977Q1</t>
  </si>
  <si>
    <t>1976Q4</t>
  </si>
  <si>
    <t>1976Q3</t>
  </si>
  <si>
    <t>1976Q2</t>
  </si>
  <si>
    <t>1976Q1</t>
  </si>
  <si>
    <t>1975Q4</t>
  </si>
  <si>
    <t>1975Q3</t>
  </si>
  <si>
    <t>1975Q2</t>
  </si>
  <si>
    <t>1975Q1</t>
  </si>
  <si>
    <t>1974Q4</t>
  </si>
  <si>
    <t>1974Q3</t>
  </si>
  <si>
    <t>1974Q2</t>
  </si>
  <si>
    <t>1974Q1</t>
  </si>
  <si>
    <t>1973Q4</t>
  </si>
  <si>
    <t>1973Q3</t>
  </si>
  <si>
    <t>1973Q2</t>
  </si>
  <si>
    <t>1973Q1</t>
  </si>
  <si>
    <t>1972Q4</t>
  </si>
  <si>
    <t>1972Q3</t>
  </si>
  <si>
    <t>1972Q2</t>
  </si>
  <si>
    <t>1972Q1</t>
  </si>
  <si>
    <t>1971Q4</t>
  </si>
  <si>
    <t>1971Q3</t>
  </si>
  <si>
    <t>1971Q2</t>
  </si>
  <si>
    <t>1971Q1</t>
  </si>
  <si>
    <t>1970Q4</t>
  </si>
  <si>
    <t>1970Q3</t>
  </si>
  <si>
    <t>1970Q2</t>
  </si>
  <si>
    <t>1970Q1</t>
  </si>
  <si>
    <t>1969Q4</t>
  </si>
  <si>
    <t>1969Q3</t>
  </si>
  <si>
    <t>1969Q2</t>
  </si>
  <si>
    <t>1969Q1</t>
  </si>
  <si>
    <t>1968Q4</t>
  </si>
  <si>
    <t>1968Q3</t>
  </si>
  <si>
    <t>1968Q2</t>
  </si>
  <si>
    <t>1968Q1</t>
  </si>
  <si>
    <t>1967Q4</t>
  </si>
  <si>
    <t>1967Q3</t>
  </si>
  <si>
    <t>1967Q2</t>
  </si>
  <si>
    <t>1967Q1</t>
  </si>
  <si>
    <t>1966Q4</t>
  </si>
  <si>
    <t>1966Q3</t>
  </si>
  <si>
    <t>1966Q2</t>
  </si>
  <si>
    <t>1966Q1</t>
  </si>
  <si>
    <t>1965Q4</t>
  </si>
  <si>
    <t>1965Q3</t>
  </si>
  <si>
    <t>1965Q2</t>
  </si>
  <si>
    <t>1965Q1</t>
  </si>
  <si>
    <t>1964Q4</t>
  </si>
  <si>
    <t>1964Q3</t>
  </si>
  <si>
    <t>1964Q2</t>
  </si>
  <si>
    <t>1964Q1</t>
  </si>
  <si>
    <t>1963Q4</t>
  </si>
  <si>
    <t>1963Q3</t>
  </si>
  <si>
    <t>1963Q2</t>
  </si>
  <si>
    <t>1963Q1</t>
  </si>
  <si>
    <t>1962Q4</t>
  </si>
  <si>
    <t>1962Q3</t>
  </si>
  <si>
    <t>1962Q2</t>
  </si>
  <si>
    <t>1962Q1</t>
  </si>
  <si>
    <t>1961Q4</t>
  </si>
  <si>
    <t>1961Q3</t>
  </si>
  <si>
    <t>1961Q2</t>
  </si>
  <si>
    <t>1961Q1</t>
  </si>
  <si>
    <t>1960Q4</t>
  </si>
  <si>
    <t>1960Q3</t>
  </si>
  <si>
    <t>1960Q2</t>
  </si>
  <si>
    <t>1960Q1</t>
  </si>
  <si>
    <t>1959Q4</t>
  </si>
  <si>
    <t>1959Q3</t>
  </si>
  <si>
    <t>1959Q2</t>
  </si>
  <si>
    <t>1959Q1</t>
  </si>
  <si>
    <t>1958Q4</t>
  </si>
  <si>
    <t>1958Q3</t>
  </si>
  <si>
    <t>1958Q2</t>
  </si>
  <si>
    <t>1958Q1</t>
  </si>
  <si>
    <t>1957Q4</t>
  </si>
  <si>
    <t>1957Q3</t>
  </si>
  <si>
    <t>1957Q2</t>
  </si>
  <si>
    <t>1957Q1</t>
  </si>
  <si>
    <t>1956Q4</t>
  </si>
  <si>
    <t>1956Q3</t>
  </si>
  <si>
    <t>1956Q2</t>
  </si>
  <si>
    <t>1956Q1</t>
  </si>
  <si>
    <t>1955Q4</t>
  </si>
  <si>
    <t>1955Q3</t>
  </si>
  <si>
    <t>1955Q2</t>
  </si>
  <si>
    <t>1955Q1</t>
  </si>
  <si>
    <t>1954Q4</t>
  </si>
  <si>
    <t>1954Q3</t>
  </si>
  <si>
    <t>1954Q2</t>
  </si>
  <si>
    <t>1954Q1</t>
  </si>
  <si>
    <t>1953Q4</t>
  </si>
  <si>
    <t>1953Q3</t>
  </si>
  <si>
    <t>1953Q2</t>
  </si>
  <si>
    <t>1953Q1</t>
  </si>
  <si>
    <t>1952Q4</t>
  </si>
  <si>
    <t>1952Q3</t>
  </si>
  <si>
    <t>1952Q2</t>
  </si>
  <si>
    <t>1952Q1</t>
  </si>
  <si>
    <t>1951Q4</t>
  </si>
  <si>
    <t>ND</t>
  </si>
  <si>
    <t>1951Q3</t>
  </si>
  <si>
    <t>1951Q2</t>
  </si>
  <si>
    <t>1951Q1</t>
  </si>
  <si>
    <t>1950Q4</t>
  </si>
  <si>
    <t>1950Q3</t>
  </si>
  <si>
    <t>1950Q2</t>
  </si>
  <si>
    <t>1950Q1</t>
  </si>
  <si>
    <t>1949Q4</t>
  </si>
  <si>
    <t>1949Q3</t>
  </si>
  <si>
    <t>1949Q2</t>
  </si>
  <si>
    <t>1949Q1</t>
  </si>
  <si>
    <t>1948Q4</t>
  </si>
  <si>
    <t>1948Q3</t>
  </si>
  <si>
    <t>1948Q2</t>
  </si>
  <si>
    <t>1948Q1</t>
  </si>
  <si>
    <t>1947Q4</t>
  </si>
  <si>
    <t>1947Q3</t>
  </si>
  <si>
    <t>1947Q2</t>
  </si>
  <si>
    <t>1947Q1</t>
  </si>
  <si>
    <t>1946Q4</t>
  </si>
  <si>
    <t>1946Q3</t>
  </si>
  <si>
    <t>1946Q2</t>
  </si>
  <si>
    <t>1946Q1</t>
  </si>
  <si>
    <t>1945Q4</t>
  </si>
  <si>
    <t>FL105013613.Q</t>
  </si>
  <si>
    <t>FL105012613.Q</t>
  </si>
  <si>
    <t>FL102090115.Q</t>
  </si>
  <si>
    <t>FL105020000.Q</t>
  </si>
  <si>
    <t>FL105013715.Q</t>
  </si>
  <si>
    <t>FL105013213.Q</t>
  </si>
  <si>
    <t>FL105035045.Q</t>
  </si>
  <si>
    <t>FL102010115.Q</t>
  </si>
  <si>
    <t>FL102000115.Q</t>
  </si>
  <si>
    <t>FL104104006.Q</t>
  </si>
  <si>
    <t>FL104104016.Q</t>
  </si>
  <si>
    <t>FL103164106.Q</t>
  </si>
  <si>
    <t>FL102090005.Q</t>
  </si>
  <si>
    <t>LM103192105.Q</t>
  </si>
  <si>
    <t>LM103164105.Q</t>
  </si>
  <si>
    <t>LM103181105.Q</t>
  </si>
  <si>
    <t>FL103190005.Q</t>
  </si>
  <si>
    <t>FL103178005.Q</t>
  </si>
  <si>
    <t>FL103170005.Q</t>
  </si>
  <si>
    <t>LM103192305.Q</t>
  </si>
  <si>
    <t>FL103165005.Q</t>
  </si>
  <si>
    <t>FL103169005.Q</t>
  </si>
  <si>
    <t>FL103168005.Q</t>
  </si>
  <si>
    <t>FL104123005.Q</t>
  </si>
  <si>
    <t>FL103163005.Q</t>
  </si>
  <si>
    <t>FL103162000.Q</t>
  </si>
  <si>
    <t>FL103169100.Q</t>
  </si>
  <si>
    <t>FL104122005.Q</t>
  </si>
  <si>
    <t>FL104190005.Q</t>
  </si>
  <si>
    <t>FL104194005.Q</t>
  </si>
  <si>
    <t>FL103090005.Q</t>
  </si>
  <si>
    <t>FL103070005.Q</t>
  </si>
  <si>
    <t>LM103064203.Q</t>
  </si>
  <si>
    <t>FL103092405.Q</t>
  </si>
  <si>
    <t>LM103092105.Q</t>
  </si>
  <si>
    <t>LM103064103.Q</t>
  </si>
  <si>
    <t>LM103092305.Q</t>
  </si>
  <si>
    <t>FL103066005.Q</t>
  </si>
  <si>
    <t>FL103065005.Q</t>
  </si>
  <si>
    <t>FL104023005.Q</t>
  </si>
  <si>
    <t>LM123063003.Q</t>
  </si>
  <si>
    <t>LM103062003.Q</t>
  </si>
  <si>
    <t>LM103061703.Q</t>
  </si>
  <si>
    <t>LM103061103.Q</t>
  </si>
  <si>
    <t>FL103069100.Q</t>
  </si>
  <si>
    <t>LM104022005.Q</t>
  </si>
  <si>
    <t>FL102051003.Q</t>
  </si>
  <si>
    <t>FL103034000.Q</t>
  </si>
  <si>
    <t>FL103030003.Q</t>
  </si>
  <si>
    <t>FL103020005.Q</t>
  </si>
  <si>
    <t>FL103091003.Q</t>
  </si>
  <si>
    <t>FL104090005.Q</t>
  </si>
  <si>
    <t>LM105020015.Q</t>
  </si>
  <si>
    <t>LM105013765.Q</t>
  </si>
  <si>
    <t>LM105015205.Q</t>
  </si>
  <si>
    <t>LM105035005.Q</t>
  </si>
  <si>
    <t>LM102010005.Q</t>
  </si>
  <si>
    <t>FL102000005.Q</t>
  </si>
  <si>
    <t>Time Period</t>
  </si>
  <si>
    <t>Z1/Z1/FL105013613.Q</t>
  </si>
  <si>
    <t>Z1/Z1/FL105012613.Q</t>
  </si>
  <si>
    <t>Z1/Z1/FL102090115.Q</t>
  </si>
  <si>
    <t>Z1/Z1/FL105020000.Q</t>
  </si>
  <si>
    <t>Z1/Z1/FL105013715.Q</t>
  </si>
  <si>
    <t>Z1/Z1/FL105013213.Q</t>
  </si>
  <si>
    <t>Z1/Z1/FL105035045.Q</t>
  </si>
  <si>
    <t>Z1/Z1/FL102010115.Q</t>
  </si>
  <si>
    <t>Z1/Z1/FL102000115.Q</t>
  </si>
  <si>
    <t>Z1/Z1/FL104104006.Q</t>
  </si>
  <si>
    <t>Z1/Z1/FL104104016.Q</t>
  </si>
  <si>
    <t>Z1/Z1/FL103164106.Q</t>
  </si>
  <si>
    <t>Z1/Z1/FL102090005.Q</t>
  </si>
  <si>
    <t>Z1/Z1/LM103192105.Q</t>
  </si>
  <si>
    <t>Z1/Z1/LM103164105.Q</t>
  </si>
  <si>
    <t>Z1/Z1/LM103181105.Q</t>
  </si>
  <si>
    <t>Z1/Z1/FL103190005.Q</t>
  </si>
  <si>
    <t>Z1/Z1/FL103178005.Q</t>
  </si>
  <si>
    <t>Z1/Z1/FL103170005.Q</t>
  </si>
  <si>
    <t>Z1/Z1/LM103192305.Q</t>
  </si>
  <si>
    <t>Z1/Z1/FL103165005.Q</t>
  </si>
  <si>
    <t>Z1/Z1/FL103169005.Q</t>
  </si>
  <si>
    <t>Z1/Z1/FL103168005.Q</t>
  </si>
  <si>
    <t>Z1/Z1/FL104123005.Q</t>
  </si>
  <si>
    <t>Z1/Z1/FL103163005.Q</t>
  </si>
  <si>
    <t>Z1/Z1/FL103162000.Q</t>
  </si>
  <si>
    <t>Z1/Z1/FL103169100.Q</t>
  </si>
  <si>
    <t>Z1/Z1/FL104122005.Q</t>
  </si>
  <si>
    <t>Z1/Z1/FL104190005.Q</t>
  </si>
  <si>
    <t>Z1/Z1/FL104194005.Q</t>
  </si>
  <si>
    <t>Z1/Z1/FL103090005.Q</t>
  </si>
  <si>
    <t>Z1/Z1/FL103070005.Q</t>
  </si>
  <si>
    <t>Z1/Z1/LM103064203.Q</t>
  </si>
  <si>
    <t>Z1/Z1/FL103092405.Q</t>
  </si>
  <si>
    <t>Z1/Z1/LM103092105.Q</t>
  </si>
  <si>
    <t>Z1/Z1/LM103064103.Q</t>
  </si>
  <si>
    <t>Z1/Z1/LM103092305.Q</t>
  </si>
  <si>
    <t>Z1/Z1/FL103066005.Q</t>
  </si>
  <si>
    <t>Z1/Z1/FL103065005.Q</t>
  </si>
  <si>
    <t>Z1/Z1/FL104023005.Q</t>
  </si>
  <si>
    <t>Z1/Z1/LM123063003.Q</t>
  </si>
  <si>
    <t>Z1/Z1/LM103062003.Q</t>
  </si>
  <si>
    <t>Z1/Z1/LM103061703.Q</t>
  </si>
  <si>
    <t>Z1/Z1/LM103061103.Q</t>
  </si>
  <si>
    <t>Z1/Z1/FL103069100.Q</t>
  </si>
  <si>
    <t>Z1/Z1/LM104022005.Q</t>
  </si>
  <si>
    <t>Z1/Z1/FL102051003.Q</t>
  </si>
  <si>
    <t>Z1/Z1/FL103034000.Q</t>
  </si>
  <si>
    <t>Z1/Z1/FL103030003.Q</t>
  </si>
  <si>
    <t>Z1/Z1/FL103020005.Q</t>
  </si>
  <si>
    <t>Z1/Z1/FL103091003.Q</t>
  </si>
  <si>
    <t>Z1/Z1/FL104090005.Q</t>
  </si>
  <si>
    <t>Z1/Z1/LM105020015.Q</t>
  </si>
  <si>
    <t>Z1/Z1/LM105013765.Q</t>
  </si>
  <si>
    <t>Z1/Z1/LM105015205.Q</t>
  </si>
  <si>
    <t>Z1/Z1/LM105035005.Q</t>
  </si>
  <si>
    <t>Z1/Z1/LM102010005.Q</t>
  </si>
  <si>
    <t>Z1/Z1/FL102000005.Q</t>
  </si>
  <si>
    <t>Unique Identifier:</t>
  </si>
  <si>
    <t>USD</t>
  </si>
  <si>
    <t>NA</t>
  </si>
  <si>
    <t>Currency:</t>
  </si>
  <si>
    <t>Multiplier:</t>
  </si>
  <si>
    <t>Currency</t>
  </si>
  <si>
    <t>Percent</t>
  </si>
  <si>
    <t>Unit:</t>
  </si>
  <si>
    <t>Nonfinancial corporate business; nonresidential structures, historical cost basis</t>
  </si>
  <si>
    <t>Nonfinancial corporate business; residential structures, historical cost basis</t>
  </si>
  <si>
    <t>Nonfinancial corporate business; net worth at historical cost</t>
  </si>
  <si>
    <t>Nonfinancial corporate business; inventories, historical cost basis (SOI)</t>
  </si>
  <si>
    <t>Nonfinancial corporate business; nonresidential intellectual property products, historical cost basis</t>
  </si>
  <si>
    <t>Nonfinancial corporate business; nonresidential equipment, historical cost basis</t>
  </si>
  <si>
    <t>Nonfinancial corporate business; real estate, historical cost basis</t>
  </si>
  <si>
    <t>Nonfinancial corporate business; nonfinancial assets at historical cost</t>
  </si>
  <si>
    <t>Nonfinancial corporate business; total assets at historical cost</t>
  </si>
  <si>
    <t>Nonfinancial corporate business; debt as a percentage of net worth (market value)</t>
  </si>
  <si>
    <t xml:space="preserve">Nonfinancial corporate business; debt as a percentage of the market value of corporate equities </t>
  </si>
  <si>
    <t>Nonfinancial corporate business; corporate equities as a percentage of net worth</t>
  </si>
  <si>
    <t>Nonfinancial corporate business; net worth</t>
  </si>
  <si>
    <t>Nonfinancial corporate business; foreign direct investment in U.S.; liability (market value)</t>
  </si>
  <si>
    <t>Nonfinancial corporate business; corporate equities; liability</t>
  </si>
  <si>
    <t>Nonfinancial corporate business; equity and investment fund shares excluding mutual fund shares and money market fund shares; liability</t>
  </si>
  <si>
    <t>Nonfinancial corporate business; total miscellaneous liabilities</t>
  </si>
  <si>
    <t>Nonfinancial corporate business; total taxes payable; liability</t>
  </si>
  <si>
    <t>Nonfinancial corporate business; trade payables; liability</t>
  </si>
  <si>
    <t>Nonfinancial corporate business; foreign direct investment in U.S.: intercompany debt; liability (market value)</t>
  </si>
  <si>
    <t>Nonfinancial corporate business; total mortgages; liability</t>
  </si>
  <si>
    <t>Nonfinancial corporate business; other loans and advances; liability</t>
  </si>
  <si>
    <t>Nonfinancial corporate business; depository institution loans n.e.c.; liability</t>
  </si>
  <si>
    <t>Nonfinancial corporate business; loans; liability</t>
  </si>
  <si>
    <t>Nonfinancial corporate business; corporate bonds; liability</t>
  </si>
  <si>
    <t>Nonfinancial corporate business; municipal securities; liability</t>
  </si>
  <si>
    <t>Nonfinancial corporate business; commercial paper; liability</t>
  </si>
  <si>
    <t>Nonfinancial corporate business; debt securities; liability</t>
  </si>
  <si>
    <t>Nonfinancial corporate business; total liabilities</t>
  </si>
  <si>
    <t>Nonfinancial corporate business; total liabilities and equity</t>
  </si>
  <si>
    <t>Nonfinancial corporate business; total miscellaneous assets</t>
  </si>
  <si>
    <t>Nonfinancial corporate business; trade receivables; asset</t>
  </si>
  <si>
    <t>Nonfinancial corporate business; mutual fund shares; asset</t>
  </si>
  <si>
    <t xml:space="preserve">Nonfinancial corporate business; equity in Fannie Mae and Farm Credit System; asset </t>
  </si>
  <si>
    <t>Nonfinancial corporate business; U.S. direct investment abroad: equity; asset (market value)</t>
  </si>
  <si>
    <t>Nonfinancial corporate business; corporate equities; asset</t>
  </si>
  <si>
    <t>Nonfinancial corporate business; U.S. direct investment abroad: intercompany debt (market value)</t>
  </si>
  <si>
    <t>Nonfinancial corporate business; consumer credit; asset</t>
  </si>
  <si>
    <t>Nonfinancial corporate business; total mortgages; asset</t>
  </si>
  <si>
    <t>Nonfinancial corporate business; loans; asset</t>
  </si>
  <si>
    <t>Equity real estate investment trusts; corporate and foreign bonds; asset</t>
  </si>
  <si>
    <t>Nonfinancial corporate business; municipal securities; asset</t>
  </si>
  <si>
    <t>Nonfinancial corporate business; agency- and GSE-backed securities; asset</t>
  </si>
  <si>
    <t>Nonfinancial corporate business; Treasury securities; asset</t>
  </si>
  <si>
    <t>Nonfinancial corporate business; commercial paper; asset</t>
  </si>
  <si>
    <t>Nonfinancial corporate business; debt securities; asset</t>
  </si>
  <si>
    <t>Nonfinancial corporate business; security repurchase agreements; asset</t>
  </si>
  <si>
    <t>Nonfinancial corporate business; money market fund shares; asset</t>
  </si>
  <si>
    <t>Nonfinancial corporate business; total time and savings deposits; asset</t>
  </si>
  <si>
    <t>Nonfinancial corporate business; checkable deposits and currency; asset</t>
  </si>
  <si>
    <t>Nonfinancial corporate business; private foreign deposits; asset</t>
  </si>
  <si>
    <t>Nonfinancial corporate business; total financial assets</t>
  </si>
  <si>
    <t>Nonfinancial corporate business; inventories excluding IVA, current cost basis</t>
  </si>
  <si>
    <t>Nonfinancial corporate business; nonresidential intellectual property products, current cost basis</t>
  </si>
  <si>
    <t xml:space="preserve">Nonfinancial corporate business; equipment, current cost basis </t>
  </si>
  <si>
    <t>Nonfinancial corporate business; real estate at market value</t>
  </si>
  <si>
    <t>Nonfinancial corporate business; nonfinancial assets</t>
  </si>
  <si>
    <t>Nonfinancial corporate business; total assets</t>
  </si>
  <si>
    <t>Series Description</t>
  </si>
  <si>
    <t>Z.1 Statistical Release for Jun 07, 2024</t>
  </si>
  <si>
    <t>Download Page</t>
  </si>
  <si>
    <t>Stock Market Data Used in "Irrational Exuberance" Princeton University Press, 2000, 2005, 2015, updated</t>
  </si>
  <si>
    <t>Cyclically</t>
  </si>
  <si>
    <t xml:space="preserve">Cyclically </t>
  </si>
  <si>
    <t xml:space="preserve">Robert J. Shiller </t>
  </si>
  <si>
    <t>Adjusted</t>
  </si>
  <si>
    <t>Price</t>
  </si>
  <si>
    <t>Total Return Price</t>
  </si>
  <si>
    <t xml:space="preserve">  Consumer</t>
  </si>
  <si>
    <t>Real</t>
  </si>
  <si>
    <t>Earnings</t>
  </si>
  <si>
    <t>Monthly</t>
  </si>
  <si>
    <t>S&amp;P</t>
  </si>
  <si>
    <t>Long</t>
  </si>
  <si>
    <t>Total</t>
  </si>
  <si>
    <t>TR</t>
  </si>
  <si>
    <t>Ratio</t>
  </si>
  <si>
    <t>Excess</t>
  </si>
  <si>
    <t>10 Year</t>
  </si>
  <si>
    <t>Real 10 Year</t>
  </si>
  <si>
    <t>Comp.</t>
  </si>
  <si>
    <t>Dividend</t>
  </si>
  <si>
    <t>Index</t>
  </si>
  <si>
    <t xml:space="preserve">Date  </t>
  </si>
  <si>
    <t>Interest</t>
  </si>
  <si>
    <t>Return</t>
  </si>
  <si>
    <t>Scaled</t>
  </si>
  <si>
    <t>P/E10 or</t>
  </si>
  <si>
    <t>TR P/E10 or</t>
  </si>
  <si>
    <t>CAPE</t>
  </si>
  <si>
    <t>Bond</t>
  </si>
  <si>
    <t>Annualized Stock</t>
  </si>
  <si>
    <t xml:space="preserve">Annualized Bonds </t>
  </si>
  <si>
    <t xml:space="preserve">Excess Annualized </t>
  </si>
  <si>
    <t>Date</t>
  </si>
  <si>
    <t>P</t>
  </si>
  <si>
    <t>D</t>
  </si>
  <si>
    <t>E</t>
  </si>
  <si>
    <t>CPI</t>
  </si>
  <si>
    <t>Fraction</t>
  </si>
  <si>
    <t>Rate GS10</t>
  </si>
  <si>
    <t>TR CAPE</t>
  </si>
  <si>
    <t>Yield</t>
  </si>
  <si>
    <t>Returns</t>
  </si>
  <si>
    <t>Real Return</t>
  </si>
  <si>
    <t>June price is June 3 close</t>
  </si>
  <si>
    <t>May/June CPI estimated</t>
  </si>
  <si>
    <t>June GS10 is June 3 value</t>
  </si>
  <si>
    <t>EPS at Junr 2022 CPI</t>
  </si>
  <si>
    <t xml:space="preserve">PE </t>
  </si>
  <si>
    <t xml:space="preserve">Log </t>
  </si>
  <si>
    <t>log ratio to average</t>
  </si>
  <si>
    <t xml:space="preserve">Ratio to average </t>
  </si>
  <si>
    <t xml:space="preserve"> </t>
  </si>
  <si>
    <t xml:space="preserve">Price at Sept 2024 CPI </t>
  </si>
  <si>
    <t xml:space="preserve">Log q to its own average </t>
  </si>
  <si>
    <t xml:space="preserve">Value </t>
  </si>
  <si>
    <t>Log CAPE</t>
  </si>
  <si>
    <t>Log CAPE to its own average</t>
  </si>
  <si>
    <t>average</t>
  </si>
  <si>
    <t xml:space="preserve">q </t>
  </si>
  <si>
    <t>S&amp;P 500</t>
  </si>
  <si>
    <t>AT CLOSE</t>
  </si>
  <si>
    <t>‎</t>
  </si>
  <si>
    <t>31st March 2024</t>
  </si>
  <si>
    <t xml:space="preserve">CAPE value </t>
  </si>
  <si>
    <t>14th June 2024</t>
  </si>
  <si>
    <t xml:space="preserve">Ratio to Fair Value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</si>
</sst>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&quot;-&quot;??_);_(@_)"/>
    <numFmt numFmtId="165" formatCode="_(* #,##0.00000_);_(* \(#,##0.00000\);_(* &quot;-&quot;??_);_(@_)"/>
    <numFmt numFmtId="166" formatCode="0.0000"/>
    <numFmt numFmtId="167" formatCode="0.00000"/>
    <numFmt numFmtId="168" formatCode="#0.000"/>
  </numFmts>
  <fonts count="27" x14ac:knownFonts="1">
    <font>
      <sz val="10"/>
      <name val="Arial"/>
    </font>
    <font>
      <sz val="11"/>
      <color theme="1"/>
      <name val="Aptos Narrow"/>
      <family val="2"/>
      <scheme val="minor"/>
    </font>
    <font>
      <sz val="10"/>
      <name val="Arial"/>
      <family val="2"/>
    </font>
    <font>
      <sz val="14"/>
      <name val="Times New Roman"/>
      <family val="1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Courier"/>
    </font>
    <font>
      <sz val="10"/>
      <name val="Times New Roman"/>
      <family val="1"/>
    </font>
    <font>
      <b/>
      <sz val="10"/>
      <name val="Times New Roman"/>
      <family val="1"/>
    </font>
    <font>
      <i/>
      <sz val="9"/>
      <name val="Times New Roman"/>
      <family val="1"/>
    </font>
    <font>
      <i/>
      <sz val="10"/>
      <name val="Times New Roman"/>
      <family val="1"/>
    </font>
    <font>
      <sz val="9"/>
      <name val="Times New Roman"/>
      <family val="1"/>
    </font>
    <font>
      <b/>
      <sz val="9"/>
      <color rgb="FFFF0000"/>
      <name val="Times New Roman"/>
      <family val="1"/>
    </font>
    <font>
      <b/>
      <sz val="9"/>
      <name val="Times New Roman"/>
      <family val="1"/>
    </font>
    <font>
      <i/>
      <sz val="9"/>
      <name val="Courier"/>
    </font>
    <font>
      <sz val="9"/>
      <name val="Courier"/>
    </font>
    <font>
      <b/>
      <sz val="10"/>
      <name val="Courier"/>
    </font>
    <font>
      <sz val="10"/>
      <name val="Courier"/>
      <family val="3"/>
    </font>
    <font>
      <sz val="12"/>
      <name val="Times New Roman"/>
      <family val="1"/>
    </font>
    <font>
      <sz val="10"/>
      <color indexed="8"/>
      <name val="Arial"/>
      <family val="2"/>
    </font>
    <font>
      <sz val="12"/>
      <color indexed="8"/>
      <name val="Times New Roman"/>
      <family val="1"/>
    </font>
    <font>
      <sz val="8"/>
      <name val="Arial"/>
      <family val="2"/>
    </font>
    <font>
      <sz val="12"/>
      <color theme="1"/>
      <name val="Times New Roman"/>
      <family val="1"/>
    </font>
    <font>
      <sz val="12"/>
      <color rgb="FF1E1E1E"/>
      <name val="Times New Roman"/>
      <family val="1"/>
    </font>
    <font>
      <sz val="12"/>
      <color rgb="FF242424"/>
      <name val="Times New Roman"/>
      <family val="1"/>
    </font>
    <font>
      <sz val="12"/>
      <color rgb="FF107C10"/>
      <name val="Times New Roman"/>
      <family val="1"/>
    </font>
    <font>
      <i/>
      <sz val="12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8">
    <xf numFmtId="0" fontId="0" fillId="0" borderId="0"/>
    <xf numFmtId="0" fontId="2" fillId="0" borderId="0"/>
    <xf numFmtId="0" fontId="1" fillId="0" borderId="0"/>
    <xf numFmtId="0" fontId="6" fillId="0" borderId="0"/>
    <xf numFmtId="16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7" fillId="0" borderId="0"/>
    <xf numFmtId="0" fontId="1" fillId="0" borderId="0"/>
  </cellStyleXfs>
  <cellXfs count="79">
    <xf numFmtId="0" fontId="0" fillId="0" borderId="0" xfId="0"/>
    <xf numFmtId="0" fontId="2" fillId="0" borderId="0" xfId="1"/>
    <xf numFmtId="0" fontId="2" fillId="0" borderId="0" xfId="0" applyFont="1"/>
    <xf numFmtId="0" fontId="1" fillId="0" borderId="0" xfId="2"/>
    <xf numFmtId="0" fontId="2" fillId="0" borderId="0" xfId="1" applyAlignment="1">
      <alignment wrapText="1"/>
    </xf>
    <xf numFmtId="0" fontId="1" fillId="0" borderId="0" xfId="2" applyAlignment="1">
      <alignment wrapText="1"/>
    </xf>
    <xf numFmtId="0" fontId="0" fillId="2" borderId="1" xfId="0" applyFill="1" applyBorder="1"/>
    <xf numFmtId="0" fontId="0" fillId="3" borderId="2" xfId="0" applyFill="1" applyBorder="1"/>
    <xf numFmtId="0" fontId="3" fillId="3" borderId="0" xfId="0" applyFont="1" applyFill="1"/>
    <xf numFmtId="0" fontId="4" fillId="3" borderId="0" xfId="0" applyFont="1" applyFill="1"/>
    <xf numFmtId="0" fontId="0" fillId="0" borderId="0" xfId="0" applyAlignment="1">
      <alignment wrapText="1"/>
    </xf>
    <xf numFmtId="0" fontId="7" fillId="0" borderId="0" xfId="3" applyFont="1"/>
    <xf numFmtId="2" fontId="7" fillId="0" borderId="0" xfId="4" applyNumberFormat="1" applyFont="1" applyAlignment="1">
      <alignment horizontal="center"/>
    </xf>
    <xf numFmtId="2" fontId="7" fillId="0" borderId="0" xfId="4" applyNumberFormat="1" applyFont="1"/>
    <xf numFmtId="2" fontId="7" fillId="0" borderId="0" xfId="4" applyNumberFormat="1" applyFont="1" applyAlignment="1">
      <alignment horizontal="center" vertical="center"/>
    </xf>
    <xf numFmtId="164" fontId="7" fillId="4" borderId="0" xfId="4" applyFont="1" applyFill="1"/>
    <xf numFmtId="2" fontId="8" fillId="0" borderId="0" xfId="4" applyNumberFormat="1" applyFont="1" applyAlignment="1">
      <alignment horizontal="center"/>
    </xf>
    <xf numFmtId="2" fontId="9" fillId="4" borderId="0" xfId="4" applyNumberFormat="1" applyFont="1" applyFill="1" applyAlignment="1">
      <alignment horizontal="center" vertical="center"/>
    </xf>
    <xf numFmtId="0" fontId="8" fillId="0" borderId="0" xfId="3" applyFont="1" applyAlignment="1">
      <alignment horizontal="center" vertical="center"/>
    </xf>
    <xf numFmtId="0" fontId="7" fillId="0" borderId="0" xfId="3" applyFont="1" applyAlignment="1">
      <alignment horizontal="center" vertical="center"/>
    </xf>
    <xf numFmtId="10" fontId="7" fillId="4" borderId="0" xfId="5" applyNumberFormat="1" applyFont="1" applyFill="1" applyAlignment="1">
      <alignment horizontal="center" vertical="center"/>
    </xf>
    <xf numFmtId="165" fontId="0" fillId="0" borderId="0" xfId="4" applyNumberFormat="1" applyFont="1"/>
    <xf numFmtId="0" fontId="6" fillId="0" borderId="0" xfId="3"/>
    <xf numFmtId="0" fontId="7" fillId="0" borderId="0" xfId="3" applyFont="1" applyAlignment="1">
      <alignment horizontal="left"/>
    </xf>
    <xf numFmtId="2" fontId="8" fillId="5" borderId="3" xfId="4" applyNumberFormat="1" applyFont="1" applyFill="1" applyBorder="1" applyAlignment="1">
      <alignment horizontal="center"/>
    </xf>
    <xf numFmtId="2" fontId="10" fillId="4" borderId="0" xfId="4" applyNumberFormat="1" applyFont="1" applyFill="1" applyAlignment="1">
      <alignment horizontal="center"/>
    </xf>
    <xf numFmtId="2" fontId="0" fillId="0" borderId="0" xfId="4" applyNumberFormat="1" applyFont="1" applyAlignment="1">
      <alignment horizontal="center" vertical="center"/>
    </xf>
    <xf numFmtId="2" fontId="8" fillId="5" borderId="4" xfId="4" applyNumberFormat="1" applyFont="1" applyFill="1" applyBorder="1" applyAlignment="1">
      <alignment horizontal="center"/>
    </xf>
    <xf numFmtId="0" fontId="7" fillId="0" borderId="0" xfId="3" applyFont="1" applyAlignment="1">
      <alignment horizontal="center"/>
    </xf>
    <xf numFmtId="2" fontId="0" fillId="0" borderId="0" xfId="4" applyNumberFormat="1" applyFont="1" applyAlignment="1">
      <alignment horizontal="center"/>
    </xf>
    <xf numFmtId="164" fontId="7" fillId="4" borderId="0" xfId="4" applyFont="1" applyFill="1" applyAlignment="1">
      <alignment horizontal="center"/>
    </xf>
    <xf numFmtId="2" fontId="8" fillId="4" borderId="0" xfId="4" applyNumberFormat="1" applyFont="1" applyFill="1" applyAlignment="1">
      <alignment horizontal="center" vertical="center"/>
    </xf>
    <xf numFmtId="2" fontId="7" fillId="4" borderId="0" xfId="4" applyNumberFormat="1" applyFont="1" applyFill="1" applyAlignment="1">
      <alignment horizontal="center" vertical="center"/>
    </xf>
    <xf numFmtId="2" fontId="8" fillId="5" borderId="5" xfId="4" applyNumberFormat="1" applyFont="1" applyFill="1" applyBorder="1" applyAlignment="1">
      <alignment horizontal="center"/>
    </xf>
    <xf numFmtId="2" fontId="8" fillId="5" borderId="6" xfId="4" applyNumberFormat="1" applyFont="1" applyFill="1" applyBorder="1" applyAlignment="1">
      <alignment horizontal="center"/>
    </xf>
    <xf numFmtId="10" fontId="6" fillId="0" borderId="0" xfId="3" applyNumberFormat="1"/>
    <xf numFmtId="10" fontId="8" fillId="4" borderId="0" xfId="5" applyNumberFormat="1" applyFont="1" applyFill="1" applyAlignment="1">
      <alignment horizontal="center" vertical="center"/>
    </xf>
    <xf numFmtId="2" fontId="7" fillId="0" borderId="0" xfId="4" applyNumberFormat="1" applyFont="1" applyAlignment="1">
      <alignment horizontal="right"/>
    </xf>
    <xf numFmtId="2" fontId="7" fillId="0" borderId="0" xfId="4" applyNumberFormat="1" applyFont="1" applyAlignment="1" applyProtection="1">
      <alignment horizontal="center" vertical="center"/>
      <protection locked="0"/>
    </xf>
    <xf numFmtId="2" fontId="7" fillId="0" borderId="0" xfId="4" applyNumberFormat="1" applyFont="1" applyAlignment="1">
      <alignment horizontal="center" wrapText="1"/>
    </xf>
    <xf numFmtId="2" fontId="7" fillId="4" borderId="0" xfId="4" applyNumberFormat="1" applyFont="1" applyFill="1" applyAlignment="1">
      <alignment horizontal="center"/>
    </xf>
    <xf numFmtId="2" fontId="7" fillId="4" borderId="0" xfId="4" applyNumberFormat="1" applyFont="1" applyFill="1"/>
    <xf numFmtId="2" fontId="7" fillId="0" borderId="0" xfId="4" applyNumberFormat="1" applyFont="1" applyFill="1"/>
    <xf numFmtId="2" fontId="7" fillId="0" borderId="0" xfId="3" applyNumberFormat="1" applyFont="1" applyAlignment="1">
      <alignment horizontal="center"/>
    </xf>
    <xf numFmtId="0" fontId="11" fillId="0" borderId="0" xfId="3" applyFont="1" applyAlignment="1">
      <alignment horizontal="center" vertical="center"/>
    </xf>
    <xf numFmtId="2" fontId="11" fillId="0" borderId="0" xfId="4" applyNumberFormat="1" applyFont="1" applyAlignment="1">
      <alignment horizontal="center" vertical="center" wrapText="1"/>
    </xf>
    <xf numFmtId="2" fontId="11" fillId="0" borderId="0" xfId="4" applyNumberFormat="1" applyFont="1" applyAlignment="1">
      <alignment horizontal="center" vertical="center"/>
    </xf>
    <xf numFmtId="164" fontId="11" fillId="4" borderId="0" xfId="4" applyFont="1" applyFill="1" applyAlignment="1">
      <alignment horizontal="center" vertical="center"/>
    </xf>
    <xf numFmtId="2" fontId="12" fillId="0" borderId="0" xfId="4" applyNumberFormat="1" applyFont="1" applyAlignment="1">
      <alignment horizontal="center" vertical="center"/>
    </xf>
    <xf numFmtId="2" fontId="13" fillId="0" borderId="0" xfId="4" applyNumberFormat="1" applyFont="1" applyAlignment="1">
      <alignment horizontal="center" vertical="center"/>
    </xf>
    <xf numFmtId="2" fontId="14" fillId="4" borderId="0" xfId="4" applyNumberFormat="1" applyFont="1" applyFill="1" applyAlignment="1">
      <alignment horizontal="center" vertical="center"/>
    </xf>
    <xf numFmtId="0" fontId="13" fillId="0" borderId="0" xfId="3" applyFont="1" applyAlignment="1">
      <alignment horizontal="center" vertical="center"/>
    </xf>
    <xf numFmtId="165" fontId="15" fillId="0" borderId="0" xfId="4" applyNumberFormat="1" applyFont="1" applyAlignment="1">
      <alignment horizontal="center" vertical="center"/>
    </xf>
    <xf numFmtId="0" fontId="15" fillId="0" borderId="0" xfId="3" applyFont="1" applyAlignment="1">
      <alignment horizontal="center" vertical="center"/>
    </xf>
    <xf numFmtId="166" fontId="8" fillId="0" borderId="0" xfId="3" applyNumberFormat="1" applyFont="1" applyAlignment="1">
      <alignment horizontal="center" vertical="center"/>
    </xf>
    <xf numFmtId="166" fontId="7" fillId="0" borderId="0" xfId="3" applyNumberFormat="1" applyFont="1" applyAlignment="1">
      <alignment horizontal="center" vertical="center"/>
    </xf>
    <xf numFmtId="2" fontId="0" fillId="0" borderId="0" xfId="4" applyNumberFormat="1" applyFont="1"/>
    <xf numFmtId="2" fontId="16" fillId="0" borderId="0" xfId="4" applyNumberFormat="1" applyFont="1" applyAlignment="1">
      <alignment horizontal="center"/>
    </xf>
    <xf numFmtId="164" fontId="6" fillId="4" borderId="0" xfId="4" applyFont="1" applyFill="1"/>
    <xf numFmtId="0" fontId="18" fillId="0" borderId="0" xfId="6" applyFont="1"/>
    <xf numFmtId="2" fontId="18" fillId="0" borderId="0" xfId="6" applyNumberFormat="1" applyFont="1"/>
    <xf numFmtId="0" fontId="18" fillId="0" borderId="0" xfId="6" applyFont="1" applyAlignment="1">
      <alignment wrapText="1"/>
    </xf>
    <xf numFmtId="2" fontId="18" fillId="0" borderId="0" xfId="6" applyNumberFormat="1" applyFont="1" applyAlignment="1">
      <alignment wrapText="1"/>
    </xf>
    <xf numFmtId="167" fontId="18" fillId="0" borderId="0" xfId="6" applyNumberFormat="1" applyFont="1"/>
    <xf numFmtId="168" fontId="19" fillId="0" borderId="0" xfId="0" applyNumberFormat="1" applyFont="1" applyAlignment="1">
      <alignment horizontal="right"/>
    </xf>
    <xf numFmtId="168" fontId="20" fillId="0" borderId="0" xfId="0" applyNumberFormat="1" applyFont="1" applyAlignment="1">
      <alignment horizontal="right"/>
    </xf>
    <xf numFmtId="4" fontId="18" fillId="0" borderId="0" xfId="0" applyNumberFormat="1" applyFont="1"/>
    <xf numFmtId="0" fontId="18" fillId="0" borderId="0" xfId="1" applyFont="1" applyAlignment="1">
      <alignment wrapText="1"/>
    </xf>
    <xf numFmtId="0" fontId="22" fillId="0" borderId="0" xfId="7" applyFont="1"/>
    <xf numFmtId="0" fontId="18" fillId="0" borderId="0" xfId="1" applyFont="1"/>
    <xf numFmtId="0" fontId="18" fillId="6" borderId="0" xfId="1" applyFont="1" applyFill="1"/>
    <xf numFmtId="2" fontId="18" fillId="0" borderId="0" xfId="1" applyNumberFormat="1" applyFont="1"/>
    <xf numFmtId="10" fontId="18" fillId="0" borderId="0" xfId="1" applyNumberFormat="1" applyFont="1"/>
    <xf numFmtId="0" fontId="23" fillId="0" borderId="0" xfId="1" applyFont="1"/>
    <xf numFmtId="4" fontId="24" fillId="0" borderId="0" xfId="1" applyNumberFormat="1" applyFont="1" applyAlignment="1">
      <alignment vertical="center" wrapText="1"/>
    </xf>
    <xf numFmtId="0" fontId="24" fillId="0" borderId="0" xfId="1" applyFont="1" applyAlignment="1">
      <alignment horizontal="left" vertical="center" wrapText="1" indent="1"/>
    </xf>
    <xf numFmtId="0" fontId="25" fillId="0" borderId="0" xfId="1" applyFont="1" applyAlignment="1">
      <alignment horizontal="left" vertical="center" wrapText="1" indent="1"/>
    </xf>
    <xf numFmtId="0" fontId="26" fillId="0" borderId="0" xfId="1" applyFont="1" applyAlignment="1">
      <alignment horizontal="center"/>
    </xf>
    <xf numFmtId="0" fontId="18" fillId="0" borderId="0" xfId="1" applyFont="1" applyAlignment="1">
      <alignment horizontal="center"/>
    </xf>
  </cellXfs>
  <cellStyles count="8">
    <cellStyle name="Comma 2" xfId="4" xr:uid="{E8F4D87F-0023-4386-9ECE-4DA20C5DE005}"/>
    <cellStyle name="Normal" xfId="0" builtinId="0"/>
    <cellStyle name="Normal 2" xfId="3" xr:uid="{77BB6B71-7C28-4F80-B57E-6DC40D98EC2B}"/>
    <cellStyle name="Normal 2 2" xfId="1" xr:uid="{E0B0A2F3-3CEC-4EEC-9E97-43F8C2776DFA}"/>
    <cellStyle name="Normal 3 2" xfId="6" xr:uid="{BEBB324B-AD8A-4AA7-B6FE-F62DB48844E6}"/>
    <cellStyle name="Normal 5" xfId="2" xr:uid="{7BFA30B6-7933-4043-BD02-F215FCD583B1}"/>
    <cellStyle name="Normal 5 2" xfId="7" xr:uid="{F1A02C6E-7BDF-4CC9-BDE0-133B6CA62ECE}"/>
    <cellStyle name="Percent 2" xfId="5" xr:uid="{CFDC280C-C2D1-48E6-9E42-68DCA64AA5C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alcChain" Target="calcChain.xml"/><Relationship Id="rId3" Type="http://schemas.openxmlformats.org/officeDocument/2006/relationships/worksheet" Target="worksheets/sheet2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5.xml"/><Relationship Id="rId11" Type="http://schemas.openxmlformats.org/officeDocument/2006/relationships/styles" Target="styles.xml"/><Relationship Id="rId5" Type="http://schemas.openxmlformats.org/officeDocument/2006/relationships/worksheet" Target="worksheets/sheet4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3.xml"/><Relationship Id="rId9" Type="http://schemas.openxmlformats.org/officeDocument/2006/relationships/externalLink" Target="externalLinks/externalLink3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1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r>
              <a:rPr lang="en-GB"/>
              <a:t>US Stock Market: </a:t>
            </a:r>
            <a:r>
              <a:rPr lang="en-GB" i="1"/>
              <a:t>q</a:t>
            </a:r>
            <a:r>
              <a:rPr lang="en-GB"/>
              <a:t> &amp; CAPE.</a:t>
            </a:r>
          </a:p>
        </c:rich>
      </c:tx>
      <c:overlay val="0"/>
      <c:spPr>
        <a:solidFill>
          <a:sysClr val="window" lastClr="FFFFFF"/>
        </a:solidFill>
        <a:ln w="12700">
          <a:solidFill>
            <a:srgbClr val="0070C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1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7922111294579344E-2"/>
          <c:y val="7.6762381095844101E-2"/>
          <c:w val="0.82567395373625962"/>
          <c:h val="0.78784447153008319"/>
        </c:manualLayout>
      </c:layout>
      <c:lineChart>
        <c:grouping val="standard"/>
        <c:varyColors val="0"/>
        <c:ser>
          <c:idx val="0"/>
          <c:order val="0"/>
          <c:tx>
            <c:strRef>
              <c:f>'Q &amp; CAPE for Chart'!$G$5</c:f>
              <c:strCache>
                <c:ptCount val="1"/>
                <c:pt idx="0">
                  <c:v>Log q to its own average </c:v>
                </c:pt>
              </c:strCache>
            </c:strRef>
          </c:tx>
          <c:spPr>
            <a:ln w="50800" cap="rnd">
              <a:solidFill>
                <a:srgbClr val="0033CC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1"/>
              </a:solidFill>
              <a:ln w="9525">
                <a:solidFill>
                  <a:srgbClr val="00FFFF"/>
                </a:solidFill>
              </a:ln>
              <a:effectLst/>
            </c:spPr>
          </c:marker>
          <c:cat>
            <c:numRef>
              <c:f>'Q &amp; CAPE for Chart'!$C$6:$C$502</c:f>
              <c:numCache>
                <c:formatCode>General</c:formatCode>
                <c:ptCount val="497"/>
                <c:pt idx="0">
                  <c:v>1900</c:v>
                </c:pt>
                <c:pt idx="4">
                  <c:v>1901</c:v>
                </c:pt>
                <c:pt idx="8">
                  <c:v>1902</c:v>
                </c:pt>
                <c:pt idx="12">
                  <c:v>1903</c:v>
                </c:pt>
                <c:pt idx="16">
                  <c:v>1904</c:v>
                </c:pt>
                <c:pt idx="20">
                  <c:v>1905</c:v>
                </c:pt>
                <c:pt idx="24">
                  <c:v>1906</c:v>
                </c:pt>
                <c:pt idx="28">
                  <c:v>1907</c:v>
                </c:pt>
                <c:pt idx="32">
                  <c:v>1908</c:v>
                </c:pt>
                <c:pt idx="36">
                  <c:v>1909</c:v>
                </c:pt>
                <c:pt idx="40">
                  <c:v>1910</c:v>
                </c:pt>
                <c:pt idx="44">
                  <c:v>1911</c:v>
                </c:pt>
                <c:pt idx="48">
                  <c:v>1912</c:v>
                </c:pt>
                <c:pt idx="52">
                  <c:v>1913</c:v>
                </c:pt>
                <c:pt idx="56">
                  <c:v>1914</c:v>
                </c:pt>
                <c:pt idx="60">
                  <c:v>1915</c:v>
                </c:pt>
                <c:pt idx="64">
                  <c:v>1916</c:v>
                </c:pt>
                <c:pt idx="68">
                  <c:v>1917</c:v>
                </c:pt>
                <c:pt idx="72">
                  <c:v>1918</c:v>
                </c:pt>
                <c:pt idx="76">
                  <c:v>1919</c:v>
                </c:pt>
                <c:pt idx="80">
                  <c:v>1920</c:v>
                </c:pt>
                <c:pt idx="84">
                  <c:v>1921</c:v>
                </c:pt>
                <c:pt idx="88">
                  <c:v>1922</c:v>
                </c:pt>
                <c:pt idx="92">
                  <c:v>1923</c:v>
                </c:pt>
                <c:pt idx="96">
                  <c:v>1924</c:v>
                </c:pt>
                <c:pt idx="100">
                  <c:v>1925</c:v>
                </c:pt>
                <c:pt idx="104">
                  <c:v>1926</c:v>
                </c:pt>
                <c:pt idx="108">
                  <c:v>1927</c:v>
                </c:pt>
                <c:pt idx="112">
                  <c:v>1928</c:v>
                </c:pt>
                <c:pt idx="116">
                  <c:v>1929</c:v>
                </c:pt>
                <c:pt idx="120">
                  <c:v>1930</c:v>
                </c:pt>
                <c:pt idx="124">
                  <c:v>1931</c:v>
                </c:pt>
                <c:pt idx="128">
                  <c:v>1932</c:v>
                </c:pt>
                <c:pt idx="132">
                  <c:v>1933</c:v>
                </c:pt>
                <c:pt idx="136">
                  <c:v>1934</c:v>
                </c:pt>
                <c:pt idx="140">
                  <c:v>1935</c:v>
                </c:pt>
                <c:pt idx="144">
                  <c:v>1936</c:v>
                </c:pt>
                <c:pt idx="148">
                  <c:v>1937</c:v>
                </c:pt>
                <c:pt idx="152">
                  <c:v>1938</c:v>
                </c:pt>
                <c:pt idx="156">
                  <c:v>1939</c:v>
                </c:pt>
                <c:pt idx="160">
                  <c:v>1940</c:v>
                </c:pt>
                <c:pt idx="164">
                  <c:v>1941</c:v>
                </c:pt>
                <c:pt idx="168">
                  <c:v>1942</c:v>
                </c:pt>
                <c:pt idx="172">
                  <c:v>1943</c:v>
                </c:pt>
                <c:pt idx="176">
                  <c:v>1944</c:v>
                </c:pt>
                <c:pt idx="180">
                  <c:v>1945</c:v>
                </c:pt>
                <c:pt idx="184">
                  <c:v>1946</c:v>
                </c:pt>
                <c:pt idx="188">
                  <c:v>1947</c:v>
                </c:pt>
                <c:pt idx="192">
                  <c:v>1948</c:v>
                </c:pt>
                <c:pt idx="196">
                  <c:v>1949</c:v>
                </c:pt>
                <c:pt idx="200">
                  <c:v>1950</c:v>
                </c:pt>
                <c:pt idx="204">
                  <c:v>1951</c:v>
                </c:pt>
                <c:pt idx="208">
                  <c:v>1952</c:v>
                </c:pt>
                <c:pt idx="212">
                  <c:v>1953</c:v>
                </c:pt>
                <c:pt idx="216">
                  <c:v>1954</c:v>
                </c:pt>
                <c:pt idx="220">
                  <c:v>1955</c:v>
                </c:pt>
                <c:pt idx="224">
                  <c:v>1956</c:v>
                </c:pt>
                <c:pt idx="228">
                  <c:v>1957</c:v>
                </c:pt>
                <c:pt idx="232">
                  <c:v>1958</c:v>
                </c:pt>
                <c:pt idx="236">
                  <c:v>1959</c:v>
                </c:pt>
                <c:pt idx="240">
                  <c:v>1960</c:v>
                </c:pt>
                <c:pt idx="244">
                  <c:v>1961</c:v>
                </c:pt>
                <c:pt idx="248">
                  <c:v>1962</c:v>
                </c:pt>
                <c:pt idx="252">
                  <c:v>1963</c:v>
                </c:pt>
                <c:pt idx="256">
                  <c:v>1964</c:v>
                </c:pt>
                <c:pt idx="260">
                  <c:v>1965</c:v>
                </c:pt>
                <c:pt idx="264">
                  <c:v>1966</c:v>
                </c:pt>
                <c:pt idx="268">
                  <c:v>1967</c:v>
                </c:pt>
                <c:pt idx="272">
                  <c:v>1968</c:v>
                </c:pt>
                <c:pt idx="276">
                  <c:v>1969</c:v>
                </c:pt>
                <c:pt idx="280">
                  <c:v>1970</c:v>
                </c:pt>
                <c:pt idx="284">
                  <c:v>1971</c:v>
                </c:pt>
                <c:pt idx="288">
                  <c:v>1972</c:v>
                </c:pt>
                <c:pt idx="292">
                  <c:v>1973</c:v>
                </c:pt>
                <c:pt idx="296">
                  <c:v>1974</c:v>
                </c:pt>
                <c:pt idx="300">
                  <c:v>1975</c:v>
                </c:pt>
                <c:pt idx="304">
                  <c:v>1976</c:v>
                </c:pt>
                <c:pt idx="308">
                  <c:v>1977</c:v>
                </c:pt>
                <c:pt idx="312">
                  <c:v>1978</c:v>
                </c:pt>
                <c:pt idx="316">
                  <c:v>1979</c:v>
                </c:pt>
                <c:pt idx="320">
                  <c:v>1980</c:v>
                </c:pt>
                <c:pt idx="324">
                  <c:v>1981</c:v>
                </c:pt>
                <c:pt idx="328">
                  <c:v>1982</c:v>
                </c:pt>
                <c:pt idx="332">
                  <c:v>1983</c:v>
                </c:pt>
                <c:pt idx="336">
                  <c:v>1984</c:v>
                </c:pt>
                <c:pt idx="340">
                  <c:v>1985</c:v>
                </c:pt>
                <c:pt idx="344">
                  <c:v>1986</c:v>
                </c:pt>
                <c:pt idx="348">
                  <c:v>1987</c:v>
                </c:pt>
                <c:pt idx="352">
                  <c:v>1988</c:v>
                </c:pt>
                <c:pt idx="356">
                  <c:v>1989</c:v>
                </c:pt>
                <c:pt idx="360">
                  <c:v>1990</c:v>
                </c:pt>
                <c:pt idx="364">
                  <c:v>1991</c:v>
                </c:pt>
                <c:pt idx="368">
                  <c:v>1992</c:v>
                </c:pt>
                <c:pt idx="372">
                  <c:v>1993</c:v>
                </c:pt>
                <c:pt idx="376">
                  <c:v>1994</c:v>
                </c:pt>
                <c:pt idx="380">
                  <c:v>1995</c:v>
                </c:pt>
                <c:pt idx="384">
                  <c:v>1996</c:v>
                </c:pt>
                <c:pt idx="388">
                  <c:v>1997</c:v>
                </c:pt>
                <c:pt idx="392">
                  <c:v>1998</c:v>
                </c:pt>
                <c:pt idx="396">
                  <c:v>1999</c:v>
                </c:pt>
                <c:pt idx="400">
                  <c:v>2000</c:v>
                </c:pt>
                <c:pt idx="404">
                  <c:v>2001</c:v>
                </c:pt>
                <c:pt idx="408">
                  <c:v>2002</c:v>
                </c:pt>
                <c:pt idx="412">
                  <c:v>2003</c:v>
                </c:pt>
                <c:pt idx="416">
                  <c:v>2004</c:v>
                </c:pt>
                <c:pt idx="420">
                  <c:v>2005</c:v>
                </c:pt>
                <c:pt idx="424">
                  <c:v>2006</c:v>
                </c:pt>
                <c:pt idx="428">
                  <c:v>2007</c:v>
                </c:pt>
                <c:pt idx="432">
                  <c:v>2008</c:v>
                </c:pt>
                <c:pt idx="436">
                  <c:v>2009</c:v>
                </c:pt>
                <c:pt idx="440">
                  <c:v>2010</c:v>
                </c:pt>
                <c:pt idx="444">
                  <c:v>2011</c:v>
                </c:pt>
                <c:pt idx="448">
                  <c:v>2012</c:v>
                </c:pt>
                <c:pt idx="452">
                  <c:v>2013</c:v>
                </c:pt>
                <c:pt idx="456">
                  <c:v>2014</c:v>
                </c:pt>
                <c:pt idx="460">
                  <c:v>2015</c:v>
                </c:pt>
                <c:pt idx="464">
                  <c:v>2016</c:v>
                </c:pt>
                <c:pt idx="468">
                  <c:v>2017</c:v>
                </c:pt>
                <c:pt idx="472">
                  <c:v>2018</c:v>
                </c:pt>
                <c:pt idx="476">
                  <c:v>2019</c:v>
                </c:pt>
                <c:pt idx="480">
                  <c:v>2020</c:v>
                </c:pt>
                <c:pt idx="484">
                  <c:v>2021</c:v>
                </c:pt>
                <c:pt idx="488">
                  <c:v>2022</c:v>
                </c:pt>
                <c:pt idx="492">
                  <c:v>2023</c:v>
                </c:pt>
                <c:pt idx="496">
                  <c:v>2024</c:v>
                </c:pt>
              </c:numCache>
            </c:numRef>
          </c:cat>
          <c:val>
            <c:numRef>
              <c:f>'Q &amp; CAPE for Chart'!$G$6:$G$502</c:f>
              <c:numCache>
                <c:formatCode>General</c:formatCode>
                <c:ptCount val="497"/>
                <c:pt idx="0">
                  <c:v>2.0194517922780958E-2</c:v>
                </c:pt>
                <c:pt idx="1">
                  <c:v>-5.2646632479990491E-2</c:v>
                </c:pt>
                <c:pt idx="2">
                  <c:v>-6.9702817135571332E-2</c:v>
                </c:pt>
                <c:pt idx="3">
                  <c:v>9.2884324086691561E-2</c:v>
                </c:pt>
                <c:pt idx="4">
                  <c:v>0.21508157165349656</c:v>
                </c:pt>
                <c:pt idx="5">
                  <c:v>0.33228231618510029</c:v>
                </c:pt>
                <c:pt idx="6">
                  <c:v>0.26507140810853291</c:v>
                </c:pt>
                <c:pt idx="7">
                  <c:v>0.25225860431708985</c:v>
                </c:pt>
                <c:pt idx="8">
                  <c:v>0.38344224123429166</c:v>
                </c:pt>
                <c:pt idx="9">
                  <c:v>0.39037628102333427</c:v>
                </c:pt>
                <c:pt idx="10">
                  <c:v>0.42334976721651962</c:v>
                </c:pt>
                <c:pt idx="11">
                  <c:v>0.31090096932091416</c:v>
                </c:pt>
                <c:pt idx="12">
                  <c:v>0.30835849089264183</c:v>
                </c:pt>
                <c:pt idx="13">
                  <c:v>0.17504150823334716</c:v>
                </c:pt>
                <c:pt idx="14">
                  <c:v>5.5922054077661987E-2</c:v>
                </c:pt>
                <c:pt idx="15">
                  <c:v>5.64851652906318E-2</c:v>
                </c:pt>
                <c:pt idx="16">
                  <c:v>0.11327407997193314</c:v>
                </c:pt>
                <c:pt idx="17">
                  <c:v>0.11251998804883456</c:v>
                </c:pt>
                <c:pt idx="18">
                  <c:v>0.22444653733740294</c:v>
                </c:pt>
                <c:pt idx="19">
                  <c:v>0.33873349726416491</c:v>
                </c:pt>
                <c:pt idx="20">
                  <c:v>0.42003423511400695</c:v>
                </c:pt>
                <c:pt idx="21">
                  <c:v>0.353131825186774</c:v>
                </c:pt>
                <c:pt idx="22">
                  <c:v>0.40817766879200013</c:v>
                </c:pt>
                <c:pt idx="23">
                  <c:v>0.4258022880172454</c:v>
                </c:pt>
                <c:pt idx="24">
                  <c:v>0.37514710750148933</c:v>
                </c:pt>
                <c:pt idx="25">
                  <c:v>0.32432284220167978</c:v>
                </c:pt>
                <c:pt idx="26">
                  <c:v>0.37716645050328634</c:v>
                </c:pt>
                <c:pt idx="27">
                  <c:v>0.33582383171919672</c:v>
                </c:pt>
                <c:pt idx="28">
                  <c:v>0.15877453831097382</c:v>
                </c:pt>
                <c:pt idx="29">
                  <c:v>7.9084995307584824E-2</c:v>
                </c:pt>
                <c:pt idx="30">
                  <c:v>1.1666590584601233E-2</c:v>
                </c:pt>
                <c:pt idx="31">
                  <c:v>-0.130162790841403</c:v>
                </c:pt>
                <c:pt idx="32">
                  <c:v>-5.464266593396247E-2</c:v>
                </c:pt>
                <c:pt idx="33">
                  <c:v>5.2493289100081164E-2</c:v>
                </c:pt>
                <c:pt idx="34">
                  <c:v>0.12046786804974868</c:v>
                </c:pt>
                <c:pt idx="35">
                  <c:v>0.2214554165031965</c:v>
                </c:pt>
                <c:pt idx="36">
                  <c:v>0.18120386155333329</c:v>
                </c:pt>
                <c:pt idx="37">
                  <c:v>0.26897108381611573</c:v>
                </c:pt>
                <c:pt idx="38">
                  <c:v>0.30171601042649171</c:v>
                </c:pt>
                <c:pt idx="39">
                  <c:v>0.30621271009313439</c:v>
                </c:pt>
                <c:pt idx="40">
                  <c:v>0.30907067430257312</c:v>
                </c:pt>
                <c:pt idx="41">
                  <c:v>0.20621280216454865</c:v>
                </c:pt>
                <c:pt idx="42">
                  <c:v>0.1727130968740645</c:v>
                </c:pt>
                <c:pt idx="43">
                  <c:v>0.17605594711636033</c:v>
                </c:pt>
                <c:pt idx="44">
                  <c:v>0.20150748281927275</c:v>
                </c:pt>
                <c:pt idx="45">
                  <c:v>0.23585606572775444</c:v>
                </c:pt>
                <c:pt idx="46">
                  <c:v>0.12418576907299238</c:v>
                </c:pt>
                <c:pt idx="47">
                  <c:v>0.17118519979144226</c:v>
                </c:pt>
                <c:pt idx="48">
                  <c:v>0.21159121970361294</c:v>
                </c:pt>
                <c:pt idx="49">
                  <c:v>0.23158035445311737</c:v>
                </c:pt>
                <c:pt idx="50">
                  <c:v>0.25080756540523624</c:v>
                </c:pt>
                <c:pt idx="51">
                  <c:v>0.19141072613371335</c:v>
                </c:pt>
                <c:pt idx="52">
                  <c:v>0.21250334870439977</c:v>
                </c:pt>
                <c:pt idx="53">
                  <c:v>0.11510945601262375</c:v>
                </c:pt>
                <c:pt idx="54">
                  <c:v>0.14767959691322224</c:v>
                </c:pt>
                <c:pt idx="55">
                  <c:v>7.2104211242486504E-2</c:v>
                </c:pt>
                <c:pt idx="56">
                  <c:v>4.2559239202876131E-2</c:v>
                </c:pt>
                <c:pt idx="57">
                  <c:v>1.5387270761860888E-2</c:v>
                </c:pt>
                <c:pt idx="58">
                  <c:v>-4.5608239873698692E-2</c:v>
                </c:pt>
                <c:pt idx="59">
                  <c:v>-9.3565238382032706E-2</c:v>
                </c:pt>
                <c:pt idx="60">
                  <c:v>-3.1201852935395374E-2</c:v>
                </c:pt>
                <c:pt idx="61">
                  <c:v>-1.2610295464079713E-3</c:v>
                </c:pt>
                <c:pt idx="62">
                  <c:v>4.3620293048064751E-2</c:v>
                </c:pt>
                <c:pt idx="63">
                  <c:v>0.105525543732093</c:v>
                </c:pt>
                <c:pt idx="64">
                  <c:v>1.831921010826687E-4</c:v>
                </c:pt>
                <c:pt idx="65">
                  <c:v>-4.5889472654856267E-2</c:v>
                </c:pt>
                <c:pt idx="66">
                  <c:v>-7.4695922048239022E-2</c:v>
                </c:pt>
                <c:pt idx="67">
                  <c:v>-0.1211297526208486</c:v>
                </c:pt>
                <c:pt idx="68">
                  <c:v>-0.24915759640631033</c:v>
                </c:pt>
                <c:pt idx="69">
                  <c:v>-0.35438496507699635</c:v>
                </c:pt>
                <c:pt idx="70">
                  <c:v>-0.53216876717865502</c:v>
                </c:pt>
                <c:pt idx="71">
                  <c:v>-0.77539225108284637</c:v>
                </c:pt>
                <c:pt idx="72">
                  <c:v>-0.72762248752667691</c:v>
                </c:pt>
                <c:pt idx="73">
                  <c:v>-0.75306025043493874</c:v>
                </c:pt>
                <c:pt idx="74">
                  <c:v>-0.78732729799926726</c:v>
                </c:pt>
                <c:pt idx="75">
                  <c:v>-0.78491490087801241</c:v>
                </c:pt>
                <c:pt idx="76">
                  <c:v>-0.75848635097484352</c:v>
                </c:pt>
                <c:pt idx="77">
                  <c:v>-0.67157059415174591</c:v>
                </c:pt>
                <c:pt idx="78">
                  <c:v>-0.73110199339318893</c:v>
                </c:pt>
                <c:pt idx="79">
                  <c:v>-0.77735672458812477</c:v>
                </c:pt>
                <c:pt idx="80">
                  <c:v>-0.72774820102850113</c:v>
                </c:pt>
                <c:pt idx="81">
                  <c:v>-0.82603540747864279</c:v>
                </c:pt>
                <c:pt idx="82">
                  <c:v>-0.84011765448843623</c:v>
                </c:pt>
                <c:pt idx="83">
                  <c:v>-0.99247311321345622</c:v>
                </c:pt>
                <c:pt idx="84">
                  <c:v>-0.93852709374617393</c:v>
                </c:pt>
                <c:pt idx="85">
                  <c:v>-0.94501841243543139</c:v>
                </c:pt>
                <c:pt idx="86">
                  <c:v>-0.8913360308721604</c:v>
                </c:pt>
                <c:pt idx="87">
                  <c:v>-0.74403369809086617</c:v>
                </c:pt>
                <c:pt idx="88">
                  <c:v>-0.7461431359371099</c:v>
                </c:pt>
                <c:pt idx="89">
                  <c:v>-0.65208097737597803</c:v>
                </c:pt>
                <c:pt idx="90">
                  <c:v>-0.57604098513500068</c:v>
                </c:pt>
                <c:pt idx="91">
                  <c:v>-0.60105596616806622</c:v>
                </c:pt>
                <c:pt idx="92">
                  <c:v>-0.44067157130136314</c:v>
                </c:pt>
                <c:pt idx="93">
                  <c:v>-0.58603261810157781</c:v>
                </c:pt>
                <c:pt idx="94">
                  <c:v>-0.63110971693730289</c:v>
                </c:pt>
                <c:pt idx="95">
                  <c:v>-0.60475321564750051</c:v>
                </c:pt>
                <c:pt idx="96">
                  <c:v>-0.61548422773114331</c:v>
                </c:pt>
                <c:pt idx="97">
                  <c:v>-0.62538379759519735</c:v>
                </c:pt>
                <c:pt idx="98">
                  <c:v>-0.5578224902716169</c:v>
                </c:pt>
                <c:pt idx="99">
                  <c:v>-0.46580204056990226</c:v>
                </c:pt>
                <c:pt idx="100">
                  <c:v>-0.41888850284878365</c:v>
                </c:pt>
                <c:pt idx="101">
                  <c:v>-0.38750097833261021</c:v>
                </c:pt>
                <c:pt idx="102">
                  <c:v>-0.33109257617998211</c:v>
                </c:pt>
                <c:pt idx="103">
                  <c:v>-0.25899461985187255</c:v>
                </c:pt>
                <c:pt idx="104">
                  <c:v>-0.34268261557284507</c:v>
                </c:pt>
                <c:pt idx="105">
                  <c:v>-0.32175257457162887</c:v>
                </c:pt>
                <c:pt idx="106">
                  <c:v>-0.23065516170311109</c:v>
                </c:pt>
                <c:pt idx="107">
                  <c:v>-0.2220938012806036</c:v>
                </c:pt>
                <c:pt idx="108">
                  <c:v>-0.21290770045099536</c:v>
                </c:pt>
                <c:pt idx="109">
                  <c:v>-0.14331926750484916</c:v>
                </c:pt>
                <c:pt idx="110">
                  <c:v>-1.5702721363613253E-2</c:v>
                </c:pt>
                <c:pt idx="111">
                  <c:v>1.3162721316125475E-2</c:v>
                </c:pt>
                <c:pt idx="112">
                  <c:v>5.5620853235740064E-2</c:v>
                </c:pt>
                <c:pt idx="113">
                  <c:v>9.4797185071864368E-2</c:v>
                </c:pt>
                <c:pt idx="114">
                  <c:v>0.19974617891310598</c:v>
                </c:pt>
                <c:pt idx="115">
                  <c:v>0.28701543143516395</c:v>
                </c:pt>
                <c:pt idx="116">
                  <c:v>0.80304055270754582</c:v>
                </c:pt>
                <c:pt idx="117">
                  <c:v>0.82616412185913435</c:v>
                </c:pt>
                <c:pt idx="118">
                  <c:v>1.0011598792385314</c:v>
                </c:pt>
                <c:pt idx="119">
                  <c:v>0.61618222883486018</c:v>
                </c:pt>
                <c:pt idx="120">
                  <c:v>0.34802219961658593</c:v>
                </c:pt>
                <c:pt idx="121">
                  <c:v>0.26901280810803041</c:v>
                </c:pt>
                <c:pt idx="122">
                  <c:v>0.26236068224399728</c:v>
                </c:pt>
                <c:pt idx="123">
                  <c:v>-9.7908524901141325E-4</c:v>
                </c:pt>
                <c:pt idx="124">
                  <c:v>0.16514886236777029</c:v>
                </c:pt>
                <c:pt idx="125">
                  <c:v>-4.1981472917042933E-2</c:v>
                </c:pt>
                <c:pt idx="126">
                  <c:v>-0.17326351692101352</c:v>
                </c:pt>
                <c:pt idx="127">
                  <c:v>-0.48231694459664687</c:v>
                </c:pt>
                <c:pt idx="128">
                  <c:v>-0.40548741153711299</c:v>
                </c:pt>
                <c:pt idx="129">
                  <c:v>-0.9322714732284948</c:v>
                </c:pt>
                <c:pt idx="130">
                  <c:v>-0.36039058171750071</c:v>
                </c:pt>
                <c:pt idx="131">
                  <c:v>-0.52862097231337435</c:v>
                </c:pt>
                <c:pt idx="132">
                  <c:v>-0.68181869914052406</c:v>
                </c:pt>
                <c:pt idx="133">
                  <c:v>-0.16002214809330015</c:v>
                </c:pt>
                <c:pt idx="134">
                  <c:v>-0.13146364368316446</c:v>
                </c:pt>
                <c:pt idx="135">
                  <c:v>-0.18030152463450075</c:v>
                </c:pt>
                <c:pt idx="136">
                  <c:v>-9.8414763481235373E-2</c:v>
                </c:pt>
                <c:pt idx="137">
                  <c:v>-0.17512699428086906</c:v>
                </c:pt>
                <c:pt idx="138">
                  <c:v>-0.28719613580551595</c:v>
                </c:pt>
                <c:pt idx="139">
                  <c:v>-0.24459683680935054</c:v>
                </c:pt>
                <c:pt idx="140">
                  <c:v>-0.35933384461158346</c:v>
                </c:pt>
                <c:pt idx="141">
                  <c:v>-0.17796683304055302</c:v>
                </c:pt>
                <c:pt idx="142">
                  <c:v>-4.4325054026513572E-2</c:v>
                </c:pt>
                <c:pt idx="143">
                  <c:v>6.8132077149596598E-2</c:v>
                </c:pt>
                <c:pt idx="144">
                  <c:v>0.21188937232550675</c:v>
                </c:pt>
                <c:pt idx="145">
                  <c:v>0.18115891468974446</c:v>
                </c:pt>
                <c:pt idx="146">
                  <c:v>0.25083898327719006</c:v>
                </c:pt>
                <c:pt idx="147">
                  <c:v>0.29335407590833129</c:v>
                </c:pt>
                <c:pt idx="148">
                  <c:v>0.30614460553491468</c:v>
                </c:pt>
                <c:pt idx="149">
                  <c:v>0.13689276047876905</c:v>
                </c:pt>
                <c:pt idx="150">
                  <c:v>2.9029267230123723E-2</c:v>
                </c:pt>
                <c:pt idx="151">
                  <c:v>-0.25905117347969864</c:v>
                </c:pt>
                <c:pt idx="152">
                  <c:v>-0.31602473722262747</c:v>
                </c:pt>
                <c:pt idx="153">
                  <c:v>-0.32472832135270147</c:v>
                </c:pt>
                <c:pt idx="154">
                  <c:v>-0.18319854206123079</c:v>
                </c:pt>
                <c:pt idx="155">
                  <c:v>-0.10519223861466218</c:v>
                </c:pt>
                <c:pt idx="156">
                  <c:v>-0.12581071807077535</c:v>
                </c:pt>
                <c:pt idx="157">
                  <c:v>-0.21202716443100142</c:v>
                </c:pt>
                <c:pt idx="158">
                  <c:v>-0.10670736715933241</c:v>
                </c:pt>
                <c:pt idx="159">
                  <c:v>-0.14403875180206246</c:v>
                </c:pt>
                <c:pt idx="160">
                  <c:v>-0.18803866478487088</c:v>
                </c:pt>
                <c:pt idx="161">
                  <c:v>-0.43902765776969011</c:v>
                </c:pt>
                <c:pt idx="162">
                  <c:v>-0.36656055519344777</c:v>
                </c:pt>
                <c:pt idx="163">
                  <c:v>-0.39771569992855749</c:v>
                </c:pt>
                <c:pt idx="164">
                  <c:v>-0.4693519167103718</c:v>
                </c:pt>
                <c:pt idx="165">
                  <c:v>-0.53300294826699346</c:v>
                </c:pt>
                <c:pt idx="166">
                  <c:v>-0.5274791961390789</c:v>
                </c:pt>
                <c:pt idx="167">
                  <c:v>-0.72433868489484832</c:v>
                </c:pt>
                <c:pt idx="168">
                  <c:v>-0.74770184669188411</c:v>
                </c:pt>
                <c:pt idx="169">
                  <c:v>-0.75515388783175874</c:v>
                </c:pt>
                <c:pt idx="170">
                  <c:v>-0.7389789757119104</c:v>
                </c:pt>
                <c:pt idx="171">
                  <c:v>-0.67097984087271978</c:v>
                </c:pt>
                <c:pt idx="172">
                  <c:v>-0.52558190370918145</c:v>
                </c:pt>
                <c:pt idx="173">
                  <c:v>-0.44591710594820122</c:v>
                </c:pt>
                <c:pt idx="174">
                  <c:v>-0.46426576896568894</c:v>
                </c:pt>
                <c:pt idx="175">
                  <c:v>-0.5168643636742295</c:v>
                </c:pt>
                <c:pt idx="176">
                  <c:v>-0.47139960549775362</c:v>
                </c:pt>
                <c:pt idx="177">
                  <c:v>-0.43714849665965838</c:v>
                </c:pt>
                <c:pt idx="178">
                  <c:v>-0.45433194561556567</c:v>
                </c:pt>
                <c:pt idx="179">
                  <c:v>-0.42692579102506412</c:v>
                </c:pt>
                <c:pt idx="180">
                  <c:v>-0.42648116183663487</c:v>
                </c:pt>
                <c:pt idx="181">
                  <c:v>-0.37412956605161463</c:v>
                </c:pt>
                <c:pt idx="182">
                  <c:v>-0.3525160935674343</c:v>
                </c:pt>
                <c:pt idx="183">
                  <c:v>-0.28880370274743816</c:v>
                </c:pt>
                <c:pt idx="184">
                  <c:v>-0.302749349114527</c:v>
                </c:pt>
                <c:pt idx="185">
                  <c:v>0.19804531773178749</c:v>
                </c:pt>
                <c:pt idx="186">
                  <c:v>0.19804531773178749</c:v>
                </c:pt>
                <c:pt idx="187">
                  <c:v>-0.50500431331620299</c:v>
                </c:pt>
                <c:pt idx="188">
                  <c:v>0.19804531773178749</c:v>
                </c:pt>
                <c:pt idx="189">
                  <c:v>0.19804531773178749</c:v>
                </c:pt>
                <c:pt idx="190">
                  <c:v>0.19804531773178749</c:v>
                </c:pt>
                <c:pt idx="191">
                  <c:v>-0.68989534768159944</c:v>
                </c:pt>
                <c:pt idx="192">
                  <c:v>-0.77595885322653047</c:v>
                </c:pt>
                <c:pt idx="193">
                  <c:v>-0.63506993076124152</c:v>
                </c:pt>
                <c:pt idx="194">
                  <c:v>-0.72113447649137119</c:v>
                </c:pt>
                <c:pt idx="195">
                  <c:v>-0.77851245618398912</c:v>
                </c:pt>
                <c:pt idx="196">
                  <c:v>-0.79664206779474556</c:v>
                </c:pt>
                <c:pt idx="197">
                  <c:v>-0.86968836358049917</c:v>
                </c:pt>
                <c:pt idx="198">
                  <c:v>-0.77426988957810827</c:v>
                </c:pt>
                <c:pt idx="199">
                  <c:v>-0.71648550118502474</c:v>
                </c:pt>
                <c:pt idx="200">
                  <c:v>-0.68364033506777566</c:v>
                </c:pt>
                <c:pt idx="201">
                  <c:v>-0.62567513474206715</c:v>
                </c:pt>
                <c:pt idx="202">
                  <c:v>-0.62643923697771497</c:v>
                </c:pt>
                <c:pt idx="203">
                  <c:v>-0.610326002215695</c:v>
                </c:pt>
                <c:pt idx="204">
                  <c:v>-0.55183111802138818</c:v>
                </c:pt>
                <c:pt idx="205">
                  <c:v>-0.58166446270168259</c:v>
                </c:pt>
                <c:pt idx="206">
                  <c:v>-0.5213538838750329</c:v>
                </c:pt>
                <c:pt idx="207">
                  <c:v>-0.54916991906401169</c:v>
                </c:pt>
                <c:pt idx="208">
                  <c:v>-0.55109722884245749</c:v>
                </c:pt>
                <c:pt idx="209">
                  <c:v>-0.50798196338441692</c:v>
                </c:pt>
                <c:pt idx="210">
                  <c:v>-0.51497720271694392</c:v>
                </c:pt>
                <c:pt idx="211">
                  <c:v>-0.62115641284122503</c:v>
                </c:pt>
                <c:pt idx="212">
                  <c:v>-0.66803655494959768</c:v>
                </c:pt>
                <c:pt idx="213">
                  <c:v>-0.77668874485749417</c:v>
                </c:pt>
                <c:pt idx="214">
                  <c:v>-0.8383262360327518</c:v>
                </c:pt>
                <c:pt idx="215">
                  <c:v>-0.68936130000150198</c:v>
                </c:pt>
                <c:pt idx="216">
                  <c:v>-0.58715196541496706</c:v>
                </c:pt>
                <c:pt idx="217">
                  <c:v>-0.45469017529348077</c:v>
                </c:pt>
                <c:pt idx="218">
                  <c:v>-0.29440875436239955</c:v>
                </c:pt>
                <c:pt idx="219">
                  <c:v>-0.27397593190894587</c:v>
                </c:pt>
                <c:pt idx="220">
                  <c:v>-0.23296457389622346</c:v>
                </c:pt>
                <c:pt idx="221">
                  <c:v>-7.4916194636942907E-2</c:v>
                </c:pt>
                <c:pt idx="222">
                  <c:v>5.6669237653401983E-3</c:v>
                </c:pt>
                <c:pt idx="223">
                  <c:v>-6.5922591205796188E-3</c:v>
                </c:pt>
                <c:pt idx="224">
                  <c:v>6.7934615764084771E-2</c:v>
                </c:pt>
                <c:pt idx="225">
                  <c:v>-1.9395585165234042E-2</c:v>
                </c:pt>
                <c:pt idx="226">
                  <c:v>-0.10193371504264406</c:v>
                </c:pt>
                <c:pt idx="227">
                  <c:v>1.7978923721494261E-2</c:v>
                </c:pt>
                <c:pt idx="228">
                  <c:v>-0.10888931736904675</c:v>
                </c:pt>
                <c:pt idx="229">
                  <c:v>-5.099122388291355E-3</c:v>
                </c:pt>
                <c:pt idx="230">
                  <c:v>-0.20645735542295099</c:v>
                </c:pt>
                <c:pt idx="231">
                  <c:v>-0.20635921441441099</c:v>
                </c:pt>
                <c:pt idx="232">
                  <c:v>-0.11376319586504643</c:v>
                </c:pt>
                <c:pt idx="233">
                  <c:v>-1.4665221869338996E-2</c:v>
                </c:pt>
                <c:pt idx="234">
                  <c:v>0.17302407124009747</c:v>
                </c:pt>
                <c:pt idx="235">
                  <c:v>0.25027180911313873</c:v>
                </c:pt>
                <c:pt idx="236">
                  <c:v>0.27486815163977574</c:v>
                </c:pt>
                <c:pt idx="237">
                  <c:v>0.34014683854758204</c:v>
                </c:pt>
                <c:pt idx="238">
                  <c:v>0.27843635431768687</c:v>
                </c:pt>
                <c:pt idx="239">
                  <c:v>0.40181138575668962</c:v>
                </c:pt>
                <c:pt idx="240">
                  <c:v>0.25548551739752873</c:v>
                </c:pt>
                <c:pt idx="241">
                  <c:v>0.29920932738997685</c:v>
                </c:pt>
                <c:pt idx="242">
                  <c:v>0.12937169637930715</c:v>
                </c:pt>
                <c:pt idx="243">
                  <c:v>0.3984898372158322</c:v>
                </c:pt>
                <c:pt idx="244">
                  <c:v>0.65547035662944331</c:v>
                </c:pt>
                <c:pt idx="245">
                  <c:v>0.63304358867729438</c:v>
                </c:pt>
                <c:pt idx="246">
                  <c:v>0.68122925336194151</c:v>
                </c:pt>
                <c:pt idx="247">
                  <c:v>0.75469536615435273</c:v>
                </c:pt>
                <c:pt idx="248">
                  <c:v>0.70615146098589399</c:v>
                </c:pt>
                <c:pt idx="249">
                  <c:v>0.43795126566236442</c:v>
                </c:pt>
                <c:pt idx="250">
                  <c:v>0.46702944611362485</c:v>
                </c:pt>
                <c:pt idx="251">
                  <c:v>0.65052450125022609</c:v>
                </c:pt>
                <c:pt idx="252">
                  <c:v>0.68163119847762665</c:v>
                </c:pt>
                <c:pt idx="253">
                  <c:v>0.70375962536729153</c:v>
                </c:pt>
                <c:pt idx="254">
                  <c:v>0.71585481905017001</c:v>
                </c:pt>
                <c:pt idx="255">
                  <c:v>0.66241962207628158</c:v>
                </c:pt>
                <c:pt idx="256">
                  <c:v>0.69115443061728044</c:v>
                </c:pt>
                <c:pt idx="257">
                  <c:v>0.68649551759863336</c:v>
                </c:pt>
                <c:pt idx="258">
                  <c:v>0.69243809262293443</c:v>
                </c:pt>
                <c:pt idx="259">
                  <c:v>0.71209648757444211</c:v>
                </c:pt>
                <c:pt idx="260">
                  <c:v>0.70811711124274079</c:v>
                </c:pt>
                <c:pt idx="261">
                  <c:v>0.64755116419577174</c:v>
                </c:pt>
                <c:pt idx="262">
                  <c:v>0.69967840983170349</c:v>
                </c:pt>
                <c:pt idx="263">
                  <c:v>0.69849173634823436</c:v>
                </c:pt>
                <c:pt idx="264">
                  <c:v>0.64973617628602709</c:v>
                </c:pt>
                <c:pt idx="265">
                  <c:v>0.56435158037758026</c:v>
                </c:pt>
                <c:pt idx="266">
                  <c:v>0.44530238552746326</c:v>
                </c:pt>
                <c:pt idx="267">
                  <c:v>0.46369978111703192</c:v>
                </c:pt>
                <c:pt idx="268">
                  <c:v>0.56276073265126603</c:v>
                </c:pt>
                <c:pt idx="269">
                  <c:v>0.5631692954304538</c:v>
                </c:pt>
                <c:pt idx="270">
                  <c:v>0.58219232749337879</c:v>
                </c:pt>
                <c:pt idx="271">
                  <c:v>0.59538913157350759</c:v>
                </c:pt>
                <c:pt idx="272">
                  <c:v>0.48873533741971187</c:v>
                </c:pt>
                <c:pt idx="273">
                  <c:v>0.55909069856122329</c:v>
                </c:pt>
                <c:pt idx="274">
                  <c:v>0.53092350540797084</c:v>
                </c:pt>
                <c:pt idx="275">
                  <c:v>0.6339130177993173</c:v>
                </c:pt>
                <c:pt idx="276">
                  <c:v>0.55608640021881139</c:v>
                </c:pt>
                <c:pt idx="277">
                  <c:v>0.49261863934816086</c:v>
                </c:pt>
                <c:pt idx="278">
                  <c:v>0.42559613417125114</c:v>
                </c:pt>
                <c:pt idx="279">
                  <c:v>0.33631595933187353</c:v>
                </c:pt>
                <c:pt idx="280">
                  <c:v>0.2743023810384333</c:v>
                </c:pt>
                <c:pt idx="281">
                  <c:v>2.745419051849235E-2</c:v>
                </c:pt>
                <c:pt idx="282">
                  <c:v>0.15823795714637237</c:v>
                </c:pt>
                <c:pt idx="283">
                  <c:v>0.22092831270022126</c:v>
                </c:pt>
                <c:pt idx="284">
                  <c:v>0.27238939712601551</c:v>
                </c:pt>
                <c:pt idx="285">
                  <c:v>0.24544994671996428</c:v>
                </c:pt>
                <c:pt idx="286">
                  <c:v>0.19407857423195968</c:v>
                </c:pt>
                <c:pt idx="287">
                  <c:v>0.23089552098046651</c:v>
                </c:pt>
                <c:pt idx="288">
                  <c:v>0.24008774413590997</c:v>
                </c:pt>
                <c:pt idx="289">
                  <c:v>0.21586037434522692</c:v>
                </c:pt>
                <c:pt idx="290">
                  <c:v>0.20967936863988454</c:v>
                </c:pt>
                <c:pt idx="291">
                  <c:v>0.28848494210044601</c:v>
                </c:pt>
                <c:pt idx="292">
                  <c:v>0.1960717901515836</c:v>
                </c:pt>
                <c:pt idx="293">
                  <c:v>9.4388326970181485E-2</c:v>
                </c:pt>
                <c:pt idx="294">
                  <c:v>0.10332454697880392</c:v>
                </c:pt>
                <c:pt idx="295">
                  <c:v>-9.5856449722263565E-2</c:v>
                </c:pt>
                <c:pt idx="296">
                  <c:v>-0.17336577909901543</c:v>
                </c:pt>
                <c:pt idx="297">
                  <c:v>-0.30347778816714077</c:v>
                </c:pt>
                <c:pt idx="298">
                  <c:v>-0.64556441404434683</c:v>
                </c:pt>
                <c:pt idx="299">
                  <c:v>-0.74000875845250624</c:v>
                </c:pt>
                <c:pt idx="300">
                  <c:v>-0.49300351509592055</c:v>
                </c:pt>
                <c:pt idx="301">
                  <c:v>-0.39743017997506125</c:v>
                </c:pt>
                <c:pt idx="302">
                  <c:v>-0.52064198628491143</c:v>
                </c:pt>
                <c:pt idx="303">
                  <c:v>-0.47479625184962471</c:v>
                </c:pt>
                <c:pt idx="304">
                  <c:v>-0.37480234588418426</c:v>
                </c:pt>
                <c:pt idx="305">
                  <c:v>-0.39147943164445909</c:v>
                </c:pt>
                <c:pt idx="306">
                  <c:v>-0.40627065698690923</c:v>
                </c:pt>
                <c:pt idx="307">
                  <c:v>-0.4182222980165663</c:v>
                </c:pt>
                <c:pt idx="308">
                  <c:v>-0.51967137321273349</c:v>
                </c:pt>
                <c:pt idx="309">
                  <c:v>-0.52159887837947216</c:v>
                </c:pt>
                <c:pt idx="310">
                  <c:v>-0.58871512089144495</c:v>
                </c:pt>
                <c:pt idx="311">
                  <c:v>-0.6485222240185885</c:v>
                </c:pt>
                <c:pt idx="312">
                  <c:v>-0.72716500584072419</c:v>
                </c:pt>
                <c:pt idx="313">
                  <c:v>-0.6974531401654438</c:v>
                </c:pt>
                <c:pt idx="314">
                  <c:v>-0.66949411075738896</c:v>
                </c:pt>
                <c:pt idx="315">
                  <c:v>-0.74954782531211317</c:v>
                </c:pt>
                <c:pt idx="316">
                  <c:v>-0.72939953930406976</c:v>
                </c:pt>
                <c:pt idx="317">
                  <c:v>-0.75946090841680647</c:v>
                </c:pt>
                <c:pt idx="318">
                  <c:v>-0.74355429585853683</c:v>
                </c:pt>
                <c:pt idx="319">
                  <c:v>-0.74356632218915397</c:v>
                </c:pt>
                <c:pt idx="320">
                  <c:v>-0.82054257098549821</c:v>
                </c:pt>
                <c:pt idx="321">
                  <c:v>-0.74493891117427247</c:v>
                </c:pt>
                <c:pt idx="322">
                  <c:v>-0.67290252227511838</c:v>
                </c:pt>
                <c:pt idx="323">
                  <c:v>-0.60851868805614961</c:v>
                </c:pt>
                <c:pt idx="324">
                  <c:v>-0.63637336650582199</c:v>
                </c:pt>
                <c:pt idx="325">
                  <c:v>-0.68741164674951061</c:v>
                </c:pt>
                <c:pt idx="326">
                  <c:v>-0.8322792486786289</c:v>
                </c:pt>
                <c:pt idx="327">
                  <c:v>-0.78481479084203543</c:v>
                </c:pt>
                <c:pt idx="328">
                  <c:v>-0.94717852815297421</c:v>
                </c:pt>
                <c:pt idx="329">
                  <c:v>-0.97109726976013</c:v>
                </c:pt>
                <c:pt idx="330">
                  <c:v>-0.90584426031916887</c:v>
                </c:pt>
                <c:pt idx="331">
                  <c:v>-0.75567394787610986</c:v>
                </c:pt>
                <c:pt idx="332">
                  <c:v>-0.67990654182298327</c:v>
                </c:pt>
                <c:pt idx="333">
                  <c:v>-0.5773177132556484</c:v>
                </c:pt>
                <c:pt idx="334">
                  <c:v>-0.59354163510252045</c:v>
                </c:pt>
                <c:pt idx="335">
                  <c:v>-0.64744098968941066</c:v>
                </c:pt>
                <c:pt idx="336">
                  <c:v>-0.70036415510964534</c:v>
                </c:pt>
                <c:pt idx="337">
                  <c:v>-0.74796786014732075</c:v>
                </c:pt>
                <c:pt idx="338">
                  <c:v>-0.71910619562958655</c:v>
                </c:pt>
                <c:pt idx="339">
                  <c:v>-0.73032928874671599</c:v>
                </c:pt>
                <c:pt idx="340">
                  <c:v>-0.66222798057303756</c:v>
                </c:pt>
                <c:pt idx="341">
                  <c:v>-0.63016040813244856</c:v>
                </c:pt>
                <c:pt idx="342">
                  <c:v>-0.68170820528394327</c:v>
                </c:pt>
                <c:pt idx="343">
                  <c:v>-0.59170361832307483</c:v>
                </c:pt>
                <c:pt idx="344">
                  <c:v>-0.50340418473046999</c:v>
                </c:pt>
                <c:pt idx="345">
                  <c:v>-0.46497501388517659</c:v>
                </c:pt>
                <c:pt idx="346">
                  <c:v>-0.54820253846621703</c:v>
                </c:pt>
                <c:pt idx="347">
                  <c:v>-0.47620108452238419</c:v>
                </c:pt>
                <c:pt idx="348">
                  <c:v>-0.33356580519703349</c:v>
                </c:pt>
                <c:pt idx="349">
                  <c:v>-0.31892527581612429</c:v>
                </c:pt>
                <c:pt idx="350">
                  <c:v>-0.2808174603201592</c:v>
                </c:pt>
                <c:pt idx="351">
                  <c:v>-0.48213709838077901</c:v>
                </c:pt>
                <c:pt idx="352">
                  <c:v>-0.43712352736536142</c:v>
                </c:pt>
                <c:pt idx="353">
                  <c:v>-0.41202503025796022</c:v>
                </c:pt>
                <c:pt idx="354">
                  <c:v>-0.43543968598582783</c:v>
                </c:pt>
                <c:pt idx="355">
                  <c:v>-0.4208993773151134</c:v>
                </c:pt>
                <c:pt idx="356">
                  <c:v>-0.42542519083193631</c:v>
                </c:pt>
                <c:pt idx="357">
                  <c:v>-0.37308254431659837</c:v>
                </c:pt>
                <c:pt idx="358">
                  <c:v>-0.30677039581906074</c:v>
                </c:pt>
                <c:pt idx="359">
                  <c:v>-0.2652313687494916</c:v>
                </c:pt>
                <c:pt idx="360">
                  <c:v>-0.28918454801944082</c:v>
                </c:pt>
                <c:pt idx="361">
                  <c:v>-0.25755873751234581</c:v>
                </c:pt>
                <c:pt idx="362">
                  <c:v>-0.38432037137454789</c:v>
                </c:pt>
                <c:pt idx="363">
                  <c:v>-0.28631877687699725</c:v>
                </c:pt>
                <c:pt idx="364">
                  <c:v>-0.17557495752004634</c:v>
                </c:pt>
                <c:pt idx="365">
                  <c:v>-0.1858520537226199</c:v>
                </c:pt>
                <c:pt idx="366">
                  <c:v>-0.12762284629846224</c:v>
                </c:pt>
                <c:pt idx="367">
                  <c:v>1.0256349926953678E-3</c:v>
                </c:pt>
                <c:pt idx="368">
                  <c:v>2.1382173596274007E-2</c:v>
                </c:pt>
                <c:pt idx="369">
                  <c:v>1.9786335663595611E-2</c:v>
                </c:pt>
                <c:pt idx="370">
                  <c:v>5.2912696239350104E-2</c:v>
                </c:pt>
                <c:pt idx="371">
                  <c:v>0.15774668074458761</c:v>
                </c:pt>
                <c:pt idx="372">
                  <c:v>0.17557615075426433</c:v>
                </c:pt>
                <c:pt idx="373">
                  <c:v>0.17184603670312726</c:v>
                </c:pt>
                <c:pt idx="374">
                  <c:v>0.1818791473673215</c:v>
                </c:pt>
                <c:pt idx="375">
                  <c:v>0.18110177143569767</c:v>
                </c:pt>
                <c:pt idx="376">
                  <c:v>0.13999473784397043</c:v>
                </c:pt>
                <c:pt idx="377">
                  <c:v>0.10310946623836161</c:v>
                </c:pt>
                <c:pt idx="378">
                  <c:v>0.12795060825299231</c:v>
                </c:pt>
                <c:pt idx="379">
                  <c:v>9.8682620908716573E-2</c:v>
                </c:pt>
                <c:pt idx="380">
                  <c:v>0.14539465981772845</c:v>
                </c:pt>
                <c:pt idx="381">
                  <c:v>0.19065873275110345</c:v>
                </c:pt>
                <c:pt idx="382">
                  <c:v>0.23492904852850738</c:v>
                </c:pt>
                <c:pt idx="383">
                  <c:v>0.27159745313738171</c:v>
                </c:pt>
                <c:pt idx="384">
                  <c:v>0.29485935398719049</c:v>
                </c:pt>
                <c:pt idx="385">
                  <c:v>0.32217737269450597</c:v>
                </c:pt>
                <c:pt idx="386">
                  <c:v>0.32094876153313445</c:v>
                </c:pt>
                <c:pt idx="387">
                  <c:v>0.3087424537459259</c:v>
                </c:pt>
                <c:pt idx="388">
                  <c:v>0.27927533344594602</c:v>
                </c:pt>
                <c:pt idx="389">
                  <c:v>0.37539091941677361</c:v>
                </c:pt>
                <c:pt idx="390">
                  <c:v>0.40929484245493053</c:v>
                </c:pt>
                <c:pt idx="391">
                  <c:v>0.3862278368943074</c:v>
                </c:pt>
                <c:pt idx="392">
                  <c:v>0.47816326311052915</c:v>
                </c:pt>
                <c:pt idx="393">
                  <c:v>0.47633383654721395</c:v>
                </c:pt>
                <c:pt idx="394">
                  <c:v>0.40435770305680241</c:v>
                </c:pt>
                <c:pt idx="395">
                  <c:v>0.5153573460573736</c:v>
                </c:pt>
                <c:pt idx="396">
                  <c:v>0.53514693421982751</c:v>
                </c:pt>
                <c:pt idx="397">
                  <c:v>0.58668731413277864</c:v>
                </c:pt>
                <c:pt idx="398">
                  <c:v>0.54536641297117427</c:v>
                </c:pt>
                <c:pt idx="399">
                  <c:v>0.64987084507087256</c:v>
                </c:pt>
                <c:pt idx="400">
                  <c:v>0.7043414681880984</c:v>
                </c:pt>
                <c:pt idx="401">
                  <c:v>0.64235595790387778</c:v>
                </c:pt>
                <c:pt idx="402">
                  <c:v>0.58854978331794405</c:v>
                </c:pt>
                <c:pt idx="403">
                  <c:v>0.43988364687739129</c:v>
                </c:pt>
                <c:pt idx="404">
                  <c:v>0.36121787686362683</c:v>
                </c:pt>
                <c:pt idx="405">
                  <c:v>0.41319035434399853</c:v>
                </c:pt>
                <c:pt idx="406">
                  <c:v>0.28409302717001872</c:v>
                </c:pt>
                <c:pt idx="407">
                  <c:v>0.40920305232920429</c:v>
                </c:pt>
                <c:pt idx="408">
                  <c:v>0.40366837348903356</c:v>
                </c:pt>
                <c:pt idx="409">
                  <c:v>0.29917393566778316</c:v>
                </c:pt>
                <c:pt idx="410">
                  <c:v>0.15397959848992546</c:v>
                </c:pt>
                <c:pt idx="411">
                  <c:v>0.16641938190539696</c:v>
                </c:pt>
                <c:pt idx="412">
                  <c:v>0.12221573168186611</c:v>
                </c:pt>
                <c:pt idx="413">
                  <c:v>0.22391025989641417</c:v>
                </c:pt>
                <c:pt idx="414">
                  <c:v>0.26215757042446003</c:v>
                </c:pt>
                <c:pt idx="415">
                  <c:v>0.30708825950862684</c:v>
                </c:pt>
                <c:pt idx="416">
                  <c:v>0.29513912383614982</c:v>
                </c:pt>
                <c:pt idx="417">
                  <c:v>0.27958770322762766</c:v>
                </c:pt>
                <c:pt idx="418">
                  <c:v>0.22520328441139262</c:v>
                </c:pt>
                <c:pt idx="419">
                  <c:v>0.27323596119278604</c:v>
                </c:pt>
                <c:pt idx="420">
                  <c:v>0.25002447346394729</c:v>
                </c:pt>
                <c:pt idx="421">
                  <c:v>0.24888385088783857</c:v>
                </c:pt>
                <c:pt idx="422">
                  <c:v>0.24503499926988898</c:v>
                </c:pt>
                <c:pt idx="423">
                  <c:v>0.2033124549203518</c:v>
                </c:pt>
                <c:pt idx="424">
                  <c:v>0.23655388937467428</c:v>
                </c:pt>
                <c:pt idx="425">
                  <c:v>0.1808794283330562</c:v>
                </c:pt>
                <c:pt idx="426">
                  <c:v>0.1804345353938851</c:v>
                </c:pt>
                <c:pt idx="427">
                  <c:v>0.19839289139111244</c:v>
                </c:pt>
                <c:pt idx="428">
                  <c:v>0.21367365244557229</c:v>
                </c:pt>
                <c:pt idx="429">
                  <c:v>0.21639598221958134</c:v>
                </c:pt>
                <c:pt idx="430">
                  <c:v>0.21134420884221827</c:v>
                </c:pt>
                <c:pt idx="431">
                  <c:v>0.17758050027472005</c:v>
                </c:pt>
                <c:pt idx="432">
                  <c:v>0.17889583539319381</c:v>
                </c:pt>
                <c:pt idx="433">
                  <c:v>0.1749930855523821</c:v>
                </c:pt>
                <c:pt idx="434">
                  <c:v>0.14156249312770405</c:v>
                </c:pt>
                <c:pt idx="435">
                  <c:v>2.0335762438592059E-2</c:v>
                </c:pt>
                <c:pt idx="436">
                  <c:v>-3.1990964824320733E-2</c:v>
                </c:pt>
                <c:pt idx="437">
                  <c:v>0.15383259179133035</c:v>
                </c:pt>
                <c:pt idx="438">
                  <c:v>0.2440625156064728</c:v>
                </c:pt>
                <c:pt idx="439">
                  <c:v>0.29802847143038308</c:v>
                </c:pt>
                <c:pt idx="440">
                  <c:v>0.31650586559369737</c:v>
                </c:pt>
                <c:pt idx="441">
                  <c:v>0.20295989979226217</c:v>
                </c:pt>
                <c:pt idx="442">
                  <c:v>0.26956756104492352</c:v>
                </c:pt>
                <c:pt idx="443">
                  <c:v>0.44757578903448025</c:v>
                </c:pt>
                <c:pt idx="444">
                  <c:v>0.46343432157971032</c:v>
                </c:pt>
                <c:pt idx="445">
                  <c:v>0.46317387950848743</c:v>
                </c:pt>
                <c:pt idx="446">
                  <c:v>0.39270599481989654</c:v>
                </c:pt>
                <c:pt idx="447">
                  <c:v>0.44815035448623686</c:v>
                </c:pt>
                <c:pt idx="448">
                  <c:v>0.50415074820246408</c:v>
                </c:pt>
                <c:pt idx="449">
                  <c:v>0.49005181539074394</c:v>
                </c:pt>
                <c:pt idx="450">
                  <c:v>0.52326252142583562</c:v>
                </c:pt>
                <c:pt idx="451">
                  <c:v>0.51089258559675743</c:v>
                </c:pt>
                <c:pt idx="452">
                  <c:v>0.60052425611431504</c:v>
                </c:pt>
                <c:pt idx="453">
                  <c:v>0.60588332822897173</c:v>
                </c:pt>
                <c:pt idx="454">
                  <c:v>0.59320754660601616</c:v>
                </c:pt>
                <c:pt idx="455">
                  <c:v>0.63491062102301898</c:v>
                </c:pt>
                <c:pt idx="456">
                  <c:v>0.6648052396599845</c:v>
                </c:pt>
                <c:pt idx="457">
                  <c:v>0.66308553349201327</c:v>
                </c:pt>
                <c:pt idx="458">
                  <c:v>0.66157351975624235</c:v>
                </c:pt>
                <c:pt idx="459">
                  <c:v>0.70132116260934729</c:v>
                </c:pt>
                <c:pt idx="460">
                  <c:v>0.68564002130153745</c:v>
                </c:pt>
                <c:pt idx="461">
                  <c:v>0.66194952485744851</c:v>
                </c:pt>
                <c:pt idx="462">
                  <c:v>0.62158377167142154</c:v>
                </c:pt>
                <c:pt idx="463">
                  <c:v>0.67070942072027206</c:v>
                </c:pt>
                <c:pt idx="464">
                  <c:v>0.70022757789843848</c:v>
                </c:pt>
                <c:pt idx="465">
                  <c:v>0.69269729407069736</c:v>
                </c:pt>
                <c:pt idx="466">
                  <c:v>0.67970094295146188</c:v>
                </c:pt>
                <c:pt idx="467">
                  <c:v>0.68026226307621462</c:v>
                </c:pt>
                <c:pt idx="468">
                  <c:v>0.71282977435410011</c:v>
                </c:pt>
                <c:pt idx="469">
                  <c:v>0.66695347328255605</c:v>
                </c:pt>
                <c:pt idx="470">
                  <c:v>0.67787372746521679</c:v>
                </c:pt>
                <c:pt idx="471">
                  <c:v>0.69539578554579451</c:v>
                </c:pt>
                <c:pt idx="472">
                  <c:v>0.68781887604396508</c:v>
                </c:pt>
                <c:pt idx="473">
                  <c:v>0.71564607257843993</c:v>
                </c:pt>
                <c:pt idx="474">
                  <c:v>0.76519967820201595</c:v>
                </c:pt>
                <c:pt idx="475">
                  <c:v>0.66263094387554433</c:v>
                </c:pt>
                <c:pt idx="476">
                  <c:v>0.73774842212427183</c:v>
                </c:pt>
                <c:pt idx="477">
                  <c:v>0.71358156344124857</c:v>
                </c:pt>
                <c:pt idx="478">
                  <c:v>0.71646615878092834</c:v>
                </c:pt>
                <c:pt idx="479">
                  <c:v>0.75472365034230871</c:v>
                </c:pt>
                <c:pt idx="480">
                  <c:v>0.60594358044135255</c:v>
                </c:pt>
                <c:pt idx="481">
                  <c:v>0.77034884210973187</c:v>
                </c:pt>
                <c:pt idx="482">
                  <c:v>0.81187416017976388</c:v>
                </c:pt>
                <c:pt idx="483">
                  <c:v>0.8709634045350535</c:v>
                </c:pt>
                <c:pt idx="484">
                  <c:v>0.89290332307899123</c:v>
                </c:pt>
                <c:pt idx="485">
                  <c:v>0.91757091391278311</c:v>
                </c:pt>
                <c:pt idx="486">
                  <c:v>0.86263670319084162</c:v>
                </c:pt>
                <c:pt idx="487">
                  <c:v>0.88625068213110247</c:v>
                </c:pt>
                <c:pt idx="488">
                  <c:v>0.86612944975746897</c:v>
                </c:pt>
                <c:pt idx="489">
                  <c:v>0.73396131060540482</c:v>
                </c:pt>
                <c:pt idx="490">
                  <c:v>0.70497372828608251</c:v>
                </c:pt>
                <c:pt idx="491">
                  <c:v>0.70899325510076361</c:v>
                </c:pt>
                <c:pt idx="492">
                  <c:v>0.76440460979503855</c:v>
                </c:pt>
                <c:pt idx="493">
                  <c:v>0.81063914742849219</c:v>
                </c:pt>
                <c:pt idx="494">
                  <c:v>0.79158176542839065</c:v>
                </c:pt>
                <c:pt idx="495">
                  <c:v>0.88374490378688719</c:v>
                </c:pt>
                <c:pt idx="496">
                  <c:v>0.94882881084287274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D9-417B-A60C-F99AA25A8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0708799"/>
        <c:axId val="576781695"/>
      </c:lineChart>
      <c:lineChart>
        <c:grouping val="standard"/>
        <c:varyColors val="0"/>
        <c:ser>
          <c:idx val="1"/>
          <c:order val="1"/>
          <c:tx>
            <c:strRef>
              <c:f>'Q &amp; CAPE for Chart'!$K$5</c:f>
              <c:strCache>
                <c:ptCount val="1"/>
                <c:pt idx="0">
                  <c:v>Log CAPE to its own average</c:v>
                </c:pt>
              </c:strCache>
            </c:strRef>
          </c:tx>
          <c:spPr>
            <a:ln w="508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'Q &amp; CAPE for Chart'!$C$6:$C$502</c:f>
              <c:numCache>
                <c:formatCode>General</c:formatCode>
                <c:ptCount val="497"/>
                <c:pt idx="0">
                  <c:v>1900</c:v>
                </c:pt>
                <c:pt idx="4">
                  <c:v>1901</c:v>
                </c:pt>
                <c:pt idx="8">
                  <c:v>1902</c:v>
                </c:pt>
                <c:pt idx="12">
                  <c:v>1903</c:v>
                </c:pt>
                <c:pt idx="16">
                  <c:v>1904</c:v>
                </c:pt>
                <c:pt idx="20">
                  <c:v>1905</c:v>
                </c:pt>
                <c:pt idx="24">
                  <c:v>1906</c:v>
                </c:pt>
                <c:pt idx="28">
                  <c:v>1907</c:v>
                </c:pt>
                <c:pt idx="32">
                  <c:v>1908</c:v>
                </c:pt>
                <c:pt idx="36">
                  <c:v>1909</c:v>
                </c:pt>
                <c:pt idx="40">
                  <c:v>1910</c:v>
                </c:pt>
                <c:pt idx="44">
                  <c:v>1911</c:v>
                </c:pt>
                <c:pt idx="48">
                  <c:v>1912</c:v>
                </c:pt>
                <c:pt idx="52">
                  <c:v>1913</c:v>
                </c:pt>
                <c:pt idx="56">
                  <c:v>1914</c:v>
                </c:pt>
                <c:pt idx="60">
                  <c:v>1915</c:v>
                </c:pt>
                <c:pt idx="64">
                  <c:v>1916</c:v>
                </c:pt>
                <c:pt idx="68">
                  <c:v>1917</c:v>
                </c:pt>
                <c:pt idx="72">
                  <c:v>1918</c:v>
                </c:pt>
                <c:pt idx="76">
                  <c:v>1919</c:v>
                </c:pt>
                <c:pt idx="80">
                  <c:v>1920</c:v>
                </c:pt>
                <c:pt idx="84">
                  <c:v>1921</c:v>
                </c:pt>
                <c:pt idx="88">
                  <c:v>1922</c:v>
                </c:pt>
                <c:pt idx="92">
                  <c:v>1923</c:v>
                </c:pt>
                <c:pt idx="96">
                  <c:v>1924</c:v>
                </c:pt>
                <c:pt idx="100">
                  <c:v>1925</c:v>
                </c:pt>
                <c:pt idx="104">
                  <c:v>1926</c:v>
                </c:pt>
                <c:pt idx="108">
                  <c:v>1927</c:v>
                </c:pt>
                <c:pt idx="112">
                  <c:v>1928</c:v>
                </c:pt>
                <c:pt idx="116">
                  <c:v>1929</c:v>
                </c:pt>
                <c:pt idx="120">
                  <c:v>1930</c:v>
                </c:pt>
                <c:pt idx="124">
                  <c:v>1931</c:v>
                </c:pt>
                <c:pt idx="128">
                  <c:v>1932</c:v>
                </c:pt>
                <c:pt idx="132">
                  <c:v>1933</c:v>
                </c:pt>
                <c:pt idx="136">
                  <c:v>1934</c:v>
                </c:pt>
                <c:pt idx="140">
                  <c:v>1935</c:v>
                </c:pt>
                <c:pt idx="144">
                  <c:v>1936</c:v>
                </c:pt>
                <c:pt idx="148">
                  <c:v>1937</c:v>
                </c:pt>
                <c:pt idx="152">
                  <c:v>1938</c:v>
                </c:pt>
                <c:pt idx="156">
                  <c:v>1939</c:v>
                </c:pt>
                <c:pt idx="160">
                  <c:v>1940</c:v>
                </c:pt>
                <c:pt idx="164">
                  <c:v>1941</c:v>
                </c:pt>
                <c:pt idx="168">
                  <c:v>1942</c:v>
                </c:pt>
                <c:pt idx="172">
                  <c:v>1943</c:v>
                </c:pt>
                <c:pt idx="176">
                  <c:v>1944</c:v>
                </c:pt>
                <c:pt idx="180">
                  <c:v>1945</c:v>
                </c:pt>
                <c:pt idx="184">
                  <c:v>1946</c:v>
                </c:pt>
                <c:pt idx="188">
                  <c:v>1947</c:v>
                </c:pt>
                <c:pt idx="192">
                  <c:v>1948</c:v>
                </c:pt>
                <c:pt idx="196">
                  <c:v>1949</c:v>
                </c:pt>
                <c:pt idx="200">
                  <c:v>1950</c:v>
                </c:pt>
                <c:pt idx="204">
                  <c:v>1951</c:v>
                </c:pt>
                <c:pt idx="208">
                  <c:v>1952</c:v>
                </c:pt>
                <c:pt idx="212">
                  <c:v>1953</c:v>
                </c:pt>
                <c:pt idx="216">
                  <c:v>1954</c:v>
                </c:pt>
                <c:pt idx="220">
                  <c:v>1955</c:v>
                </c:pt>
                <c:pt idx="224">
                  <c:v>1956</c:v>
                </c:pt>
                <c:pt idx="228">
                  <c:v>1957</c:v>
                </c:pt>
                <c:pt idx="232">
                  <c:v>1958</c:v>
                </c:pt>
                <c:pt idx="236">
                  <c:v>1959</c:v>
                </c:pt>
                <c:pt idx="240">
                  <c:v>1960</c:v>
                </c:pt>
                <c:pt idx="244">
                  <c:v>1961</c:v>
                </c:pt>
                <c:pt idx="248">
                  <c:v>1962</c:v>
                </c:pt>
                <c:pt idx="252">
                  <c:v>1963</c:v>
                </c:pt>
                <c:pt idx="256">
                  <c:v>1964</c:v>
                </c:pt>
                <c:pt idx="260">
                  <c:v>1965</c:v>
                </c:pt>
                <c:pt idx="264">
                  <c:v>1966</c:v>
                </c:pt>
                <c:pt idx="268">
                  <c:v>1967</c:v>
                </c:pt>
                <c:pt idx="272">
                  <c:v>1968</c:v>
                </c:pt>
                <c:pt idx="276">
                  <c:v>1969</c:v>
                </c:pt>
                <c:pt idx="280">
                  <c:v>1970</c:v>
                </c:pt>
                <c:pt idx="284">
                  <c:v>1971</c:v>
                </c:pt>
                <c:pt idx="288">
                  <c:v>1972</c:v>
                </c:pt>
                <c:pt idx="292">
                  <c:v>1973</c:v>
                </c:pt>
                <c:pt idx="296">
                  <c:v>1974</c:v>
                </c:pt>
                <c:pt idx="300">
                  <c:v>1975</c:v>
                </c:pt>
                <c:pt idx="304">
                  <c:v>1976</c:v>
                </c:pt>
                <c:pt idx="308">
                  <c:v>1977</c:v>
                </c:pt>
                <c:pt idx="312">
                  <c:v>1978</c:v>
                </c:pt>
                <c:pt idx="316">
                  <c:v>1979</c:v>
                </c:pt>
                <c:pt idx="320">
                  <c:v>1980</c:v>
                </c:pt>
                <c:pt idx="324">
                  <c:v>1981</c:v>
                </c:pt>
                <c:pt idx="328">
                  <c:v>1982</c:v>
                </c:pt>
                <c:pt idx="332">
                  <c:v>1983</c:v>
                </c:pt>
                <c:pt idx="336">
                  <c:v>1984</c:v>
                </c:pt>
                <c:pt idx="340">
                  <c:v>1985</c:v>
                </c:pt>
                <c:pt idx="344">
                  <c:v>1986</c:v>
                </c:pt>
                <c:pt idx="348">
                  <c:v>1987</c:v>
                </c:pt>
                <c:pt idx="352">
                  <c:v>1988</c:v>
                </c:pt>
                <c:pt idx="356">
                  <c:v>1989</c:v>
                </c:pt>
                <c:pt idx="360">
                  <c:v>1990</c:v>
                </c:pt>
                <c:pt idx="364">
                  <c:v>1991</c:v>
                </c:pt>
                <c:pt idx="368">
                  <c:v>1992</c:v>
                </c:pt>
                <c:pt idx="372">
                  <c:v>1993</c:v>
                </c:pt>
                <c:pt idx="376">
                  <c:v>1994</c:v>
                </c:pt>
                <c:pt idx="380">
                  <c:v>1995</c:v>
                </c:pt>
                <c:pt idx="384">
                  <c:v>1996</c:v>
                </c:pt>
                <c:pt idx="388">
                  <c:v>1997</c:v>
                </c:pt>
                <c:pt idx="392">
                  <c:v>1998</c:v>
                </c:pt>
                <c:pt idx="396">
                  <c:v>1999</c:v>
                </c:pt>
                <c:pt idx="400">
                  <c:v>2000</c:v>
                </c:pt>
                <c:pt idx="404">
                  <c:v>2001</c:v>
                </c:pt>
                <c:pt idx="408">
                  <c:v>2002</c:v>
                </c:pt>
                <c:pt idx="412">
                  <c:v>2003</c:v>
                </c:pt>
                <c:pt idx="416">
                  <c:v>2004</c:v>
                </c:pt>
                <c:pt idx="420">
                  <c:v>2005</c:v>
                </c:pt>
                <c:pt idx="424">
                  <c:v>2006</c:v>
                </c:pt>
                <c:pt idx="428">
                  <c:v>2007</c:v>
                </c:pt>
                <c:pt idx="432">
                  <c:v>2008</c:v>
                </c:pt>
                <c:pt idx="436">
                  <c:v>2009</c:v>
                </c:pt>
                <c:pt idx="440">
                  <c:v>2010</c:v>
                </c:pt>
                <c:pt idx="444">
                  <c:v>2011</c:v>
                </c:pt>
                <c:pt idx="448">
                  <c:v>2012</c:v>
                </c:pt>
                <c:pt idx="452">
                  <c:v>2013</c:v>
                </c:pt>
                <c:pt idx="456">
                  <c:v>2014</c:v>
                </c:pt>
                <c:pt idx="460">
                  <c:v>2015</c:v>
                </c:pt>
                <c:pt idx="464">
                  <c:v>2016</c:v>
                </c:pt>
                <c:pt idx="468">
                  <c:v>2017</c:v>
                </c:pt>
                <c:pt idx="472">
                  <c:v>2018</c:v>
                </c:pt>
                <c:pt idx="476">
                  <c:v>2019</c:v>
                </c:pt>
                <c:pt idx="480">
                  <c:v>2020</c:v>
                </c:pt>
                <c:pt idx="484">
                  <c:v>2021</c:v>
                </c:pt>
                <c:pt idx="488">
                  <c:v>2022</c:v>
                </c:pt>
                <c:pt idx="492">
                  <c:v>2023</c:v>
                </c:pt>
                <c:pt idx="496">
                  <c:v>2024</c:v>
                </c:pt>
              </c:numCache>
            </c:numRef>
          </c:cat>
          <c:val>
            <c:numRef>
              <c:f>'Q &amp; CAPE for Chart'!$K$6:$K$502</c:f>
              <c:numCache>
                <c:formatCode>General</c:formatCode>
                <c:ptCount val="497"/>
                <c:pt idx="0">
                  <c:v>0.15632999418412805</c:v>
                </c:pt>
                <c:pt idx="1">
                  <c:v>0.11507637804959742</c:v>
                </c:pt>
                <c:pt idx="2">
                  <c:v>7.970192135795634E-2</c:v>
                </c:pt>
                <c:pt idx="3">
                  <c:v>0.26026285690057477</c:v>
                </c:pt>
                <c:pt idx="4">
                  <c:v>0.33645470092146135</c:v>
                </c:pt>
                <c:pt idx="5">
                  <c:v>0.46013767434786534</c:v>
                </c:pt>
                <c:pt idx="6">
                  <c:v>0.35177979808464577</c:v>
                </c:pt>
                <c:pt idx="7">
                  <c:v>0.31267403786828413</c:v>
                </c:pt>
                <c:pt idx="8">
                  <c:v>0.34737313075136794</c:v>
                </c:pt>
                <c:pt idx="9">
                  <c:v>0.32931138671920773</c:v>
                </c:pt>
                <c:pt idx="10">
                  <c:v>0.37087599493593598</c:v>
                </c:pt>
                <c:pt idx="11">
                  <c:v>0.22108730697230894</c:v>
                </c:pt>
                <c:pt idx="12">
                  <c:v>0.235387646193679</c:v>
                </c:pt>
                <c:pt idx="13">
                  <c:v>0.12749060135040557</c:v>
                </c:pt>
                <c:pt idx="14">
                  <c:v>-7.1126131448436859E-4</c:v>
                </c:pt>
                <c:pt idx="15">
                  <c:v>2.3666934761724087E-2</c:v>
                </c:pt>
                <c:pt idx="16">
                  <c:v>-3.8482336302567546E-2</c:v>
                </c:pt>
                <c:pt idx="17">
                  <c:v>-1.5151645104690744E-2</c:v>
                </c:pt>
                <c:pt idx="18">
                  <c:v>5.9837541573080293E-2</c:v>
                </c:pt>
                <c:pt idx="19">
                  <c:v>0.13574997015495838</c:v>
                </c:pt>
                <c:pt idx="20">
                  <c:v>0.21862838119281647</c:v>
                </c:pt>
                <c:pt idx="21">
                  <c:v>0.15725660071959269</c:v>
                </c:pt>
                <c:pt idx="22">
                  <c:v>0.20716440636493183</c:v>
                </c:pt>
                <c:pt idx="23">
                  <c:v>0.1977633492938449</c:v>
                </c:pt>
                <c:pt idx="24">
                  <c:v>0.18022558213215611</c:v>
                </c:pt>
                <c:pt idx="25">
                  <c:v>0.12103071304431121</c:v>
                </c:pt>
                <c:pt idx="26">
                  <c:v>0.17436465040304522</c:v>
                </c:pt>
                <c:pt idx="27">
                  <c:v>8.7583179898537561E-2</c:v>
                </c:pt>
                <c:pt idx="28">
                  <c:v>-9.821917058173818E-2</c:v>
                </c:pt>
                <c:pt idx="29">
                  <c:v>-0.20973159077679182</c:v>
                </c:pt>
                <c:pt idx="30">
                  <c:v>-0.27508289455249174</c:v>
                </c:pt>
                <c:pt idx="31">
                  <c:v>-0.36022140698322352</c:v>
                </c:pt>
                <c:pt idx="32">
                  <c:v>-0.3052987774492204</c:v>
                </c:pt>
                <c:pt idx="33">
                  <c:v>-0.22076681540842172</c:v>
                </c:pt>
                <c:pt idx="34">
                  <c:v>-0.17251638253802717</c:v>
                </c:pt>
                <c:pt idx="35">
                  <c:v>-0.11041994455384496</c:v>
                </c:pt>
                <c:pt idx="36">
                  <c:v>-0.12833623322530691</c:v>
                </c:pt>
                <c:pt idx="37">
                  <c:v>-8.0654521828174758E-2</c:v>
                </c:pt>
                <c:pt idx="38">
                  <c:v>-6.7101767846659499E-2</c:v>
                </c:pt>
                <c:pt idx="39">
                  <c:v>-0.10083200423498065</c:v>
                </c:pt>
                <c:pt idx="40">
                  <c:v>-0.14959675136980111</c:v>
                </c:pt>
                <c:pt idx="41">
                  <c:v>-0.22576898658974878</c:v>
                </c:pt>
                <c:pt idx="42">
                  <c:v>-0.2324668560963466</c:v>
                </c:pt>
                <c:pt idx="43">
                  <c:v>-0.17239927876656785</c:v>
                </c:pt>
                <c:pt idx="44">
                  <c:v>-0.12738786640130445</c:v>
                </c:pt>
                <c:pt idx="45">
                  <c:v>-6.2594488519612773E-2</c:v>
                </c:pt>
                <c:pt idx="46">
                  <c:v>-0.22697269298482622</c:v>
                </c:pt>
                <c:pt idx="47">
                  <c:v>-0.15770905274915203</c:v>
                </c:pt>
                <c:pt idx="48">
                  <c:v>-0.17817366963374798</c:v>
                </c:pt>
                <c:pt idx="49">
                  <c:v>-0.16746801600312619</c:v>
                </c:pt>
                <c:pt idx="50">
                  <c:v>-0.15698151701594007</c:v>
                </c:pt>
                <c:pt idx="51">
                  <c:v>-0.19666728598305269</c:v>
                </c:pt>
                <c:pt idx="52">
                  <c:v>-0.26976253687739532</c:v>
                </c:pt>
                <c:pt idx="53">
                  <c:v>-0.3492333411273168</c:v>
                </c:pt>
                <c:pt idx="54">
                  <c:v>-0.31913262706325946</c:v>
                </c:pt>
                <c:pt idx="55">
                  <c:v>-0.37716319953742145</c:v>
                </c:pt>
                <c:pt idx="56">
                  <c:v>-0.33250395407951339</c:v>
                </c:pt>
                <c:pt idx="57">
                  <c:v>-0.35405779085007416</c:v>
                </c:pt>
                <c:pt idx="58">
                  <c:v>-0.43802231809214448</c:v>
                </c:pt>
                <c:pt idx="59">
                  <c:v>-0.46916240688372718</c:v>
                </c:pt>
                <c:pt idx="60">
                  <c:v>-0.41813283331851481</c:v>
                </c:pt>
                <c:pt idx="61">
                  <c:v>-0.37735179402541535</c:v>
                </c:pt>
                <c:pt idx="62">
                  <c:v>-0.30367562653963343</c:v>
                </c:pt>
                <c:pt idx="63">
                  <c:v>-0.23422490644255306</c:v>
                </c:pt>
                <c:pt idx="64">
                  <c:v>-0.29062253542903504</c:v>
                </c:pt>
                <c:pt idx="65">
                  <c:v>-0.30477224557500965</c:v>
                </c:pt>
                <c:pt idx="66">
                  <c:v>-0.30674024352325374</c:v>
                </c:pt>
                <c:pt idx="67">
                  <c:v>-0.3488323792699688</c:v>
                </c:pt>
                <c:pt idx="68">
                  <c:v>-0.44424442119611496</c:v>
                </c:pt>
                <c:pt idx="69">
                  <c:v>-0.56233556816021213</c:v>
                </c:pt>
                <c:pt idx="70">
                  <c:v>-0.70075737206342059</c:v>
                </c:pt>
                <c:pt idx="71">
                  <c:v>-0.91420033797835121</c:v>
                </c:pt>
                <c:pt idx="72">
                  <c:v>-0.87150827810605347</c:v>
                </c:pt>
                <c:pt idx="73">
                  <c:v>-0.89975428054728557</c:v>
                </c:pt>
                <c:pt idx="74">
                  <c:v>-0.95401632342868048</c:v>
                </c:pt>
                <c:pt idx="75">
                  <c:v>-0.95579861776143593</c:v>
                </c:pt>
                <c:pt idx="76">
                  <c:v>-0.91917896735581062</c:v>
                </c:pt>
                <c:pt idx="77">
                  <c:v>-0.81817400219408754</c:v>
                </c:pt>
                <c:pt idx="78">
                  <c:v>-0.88422788664271634</c:v>
                </c:pt>
                <c:pt idx="79">
                  <c:v>-0.94427268947582355</c:v>
                </c:pt>
                <c:pt idx="80">
                  <c:v>-1.0019781753055501</c:v>
                </c:pt>
                <c:pt idx="81">
                  <c:v>-1.1375335091957219</c:v>
                </c:pt>
                <c:pt idx="82">
                  <c:v>-1.0848308414216623</c:v>
                </c:pt>
                <c:pt idx="83">
                  <c:v>-1.1827913231920717</c:v>
                </c:pt>
                <c:pt idx="84">
                  <c:v>-1.0965515333301665</c:v>
                </c:pt>
                <c:pt idx="85">
                  <c:v>-1.08557260963504</c:v>
                </c:pt>
                <c:pt idx="86">
                  <c:v>-1.0459392037571498</c:v>
                </c:pt>
                <c:pt idx="87">
                  <c:v>-0.90271211217308467</c:v>
                </c:pt>
                <c:pt idx="88">
                  <c:v>-0.78189576623650647</c:v>
                </c:pt>
                <c:pt idx="89">
                  <c:v>-0.67216187056294208</c:v>
                </c:pt>
                <c:pt idx="90">
                  <c:v>-0.57852194664159617</c:v>
                </c:pt>
                <c:pt idx="91">
                  <c:v>-0.61298153731317562</c:v>
                </c:pt>
                <c:pt idx="92">
                  <c:v>-0.52389693669183557</c:v>
                </c:pt>
                <c:pt idx="93">
                  <c:v>-0.64953814191245685</c:v>
                </c:pt>
                <c:pt idx="94">
                  <c:v>-0.67813726534150487</c:v>
                </c:pt>
                <c:pt idx="95">
                  <c:v>-0.63258747287135353</c:v>
                </c:pt>
                <c:pt idx="96">
                  <c:v>-0.60141470754013315</c:v>
                </c:pt>
                <c:pt idx="97">
                  <c:v>-0.60242539280069418</c:v>
                </c:pt>
                <c:pt idx="98">
                  <c:v>-0.5391546537798998</c:v>
                </c:pt>
                <c:pt idx="99">
                  <c:v>-0.45788335857376894</c:v>
                </c:pt>
                <c:pt idx="100">
                  <c:v>-0.43505663963401958</c:v>
                </c:pt>
                <c:pt idx="101">
                  <c:v>-0.40582271931111985</c:v>
                </c:pt>
                <c:pt idx="102">
                  <c:v>-0.349708797112603</c:v>
                </c:pt>
                <c:pt idx="103">
                  <c:v>-0.27689600037705753</c:v>
                </c:pt>
                <c:pt idx="104">
                  <c:v>-0.31728984905081981</c:v>
                </c:pt>
                <c:pt idx="105">
                  <c:v>-0.27584781069346653</c:v>
                </c:pt>
                <c:pt idx="106">
                  <c:v>-0.15617380019905697</c:v>
                </c:pt>
                <c:pt idx="107">
                  <c:v>-0.13972397669514378</c:v>
                </c:pt>
                <c:pt idx="108">
                  <c:v>-7.4583112893029074E-2</c:v>
                </c:pt>
                <c:pt idx="109">
                  <c:v>-8.4829471883621291E-3</c:v>
                </c:pt>
                <c:pt idx="110">
                  <c:v>0.148912710673786</c:v>
                </c:pt>
                <c:pt idx="111">
                  <c:v>0.18899490423801105</c:v>
                </c:pt>
                <c:pt idx="112">
                  <c:v>0.25152691226916191</c:v>
                </c:pt>
                <c:pt idx="113">
                  <c:v>0.2957539398232838</c:v>
                </c:pt>
                <c:pt idx="114">
                  <c:v>0.38965561249246222</c:v>
                </c:pt>
                <c:pt idx="115">
                  <c:v>0.48474868089282969</c:v>
                </c:pt>
                <c:pt idx="116">
                  <c:v>0.57635547238779961</c:v>
                </c:pt>
                <c:pt idx="117">
                  <c:v>0.58803346089839681</c:v>
                </c:pt>
                <c:pt idx="118">
                  <c:v>0.74373643360819985</c:v>
                </c:pt>
                <c:pt idx="119">
                  <c:v>0.35429702015588904</c:v>
                </c:pt>
                <c:pt idx="120">
                  <c:v>0.46803677183723141</c:v>
                </c:pt>
                <c:pt idx="121">
                  <c:v>0.35177418957188272</c:v>
                </c:pt>
                <c:pt idx="122">
                  <c:v>0.31514658786349442</c:v>
                </c:pt>
                <c:pt idx="123">
                  <c:v>4.2741246459643542E-2</c:v>
                </c:pt>
                <c:pt idx="124">
                  <c:v>0.18653184128521144</c:v>
                </c:pt>
                <c:pt idx="125">
                  <c:v>-2.7228950043977039E-2</c:v>
                </c:pt>
                <c:pt idx="126">
                  <c:v>-0.19520918949595314</c:v>
                </c:pt>
                <c:pt idx="127">
                  <c:v>-0.52648609807431801</c:v>
                </c:pt>
                <c:pt idx="128">
                  <c:v>-0.52252862788702159</c:v>
                </c:pt>
                <c:pt idx="129">
                  <c:v>-1.0511115564755567</c:v>
                </c:pt>
                <c:pt idx="130">
                  <c:v>-0.4886273339449223</c:v>
                </c:pt>
                <c:pt idx="131">
                  <c:v>-0.65280869278746267</c:v>
                </c:pt>
                <c:pt idx="132">
                  <c:v>-0.69691219910235902</c:v>
                </c:pt>
                <c:pt idx="133">
                  <c:v>-0.18438389107078137</c:v>
                </c:pt>
                <c:pt idx="134">
                  <c:v>-0.19351721405910491</c:v>
                </c:pt>
                <c:pt idx="135">
                  <c:v>-0.24013167607607663</c:v>
                </c:pt>
                <c:pt idx="136">
                  <c:v>-0.16043816483294362</c:v>
                </c:pt>
                <c:pt idx="137">
                  <c:v>-0.23308448544065974</c:v>
                </c:pt>
                <c:pt idx="138">
                  <c:v>-0.34925913380759543</c:v>
                </c:pt>
                <c:pt idx="139">
                  <c:v>-0.28236214179423347</c:v>
                </c:pt>
                <c:pt idx="140">
                  <c:v>-0.39616087944444378</c:v>
                </c:pt>
                <c:pt idx="141">
                  <c:v>-0.20918309448863123</c:v>
                </c:pt>
                <c:pt idx="142">
                  <c:v>-6.8567521869542264E-2</c:v>
                </c:pt>
                <c:pt idx="143">
                  <c:v>4.5694273577901928E-2</c:v>
                </c:pt>
                <c:pt idx="144">
                  <c:v>0.18885942704942835</c:v>
                </c:pt>
                <c:pt idx="145">
                  <c:v>0.17316823782333901</c:v>
                </c:pt>
                <c:pt idx="146">
                  <c:v>0.24925745851114137</c:v>
                </c:pt>
                <c:pt idx="147">
                  <c:v>0.31004084750086691</c:v>
                </c:pt>
                <c:pt idx="148">
                  <c:v>0.35229963526488262</c:v>
                </c:pt>
                <c:pt idx="149">
                  <c:v>0.18872191142926978</c:v>
                </c:pt>
                <c:pt idx="150">
                  <c:v>8.4871119092650799E-2</c:v>
                </c:pt>
                <c:pt idx="151">
                  <c:v>-0.17207902706014427</c:v>
                </c:pt>
                <c:pt idx="152">
                  <c:v>-0.21943820245401713</c:v>
                </c:pt>
                <c:pt idx="153">
                  <c:v>-0.22446962563938141</c:v>
                </c:pt>
                <c:pt idx="154">
                  <c:v>-7.2481399200336832E-2</c:v>
                </c:pt>
                <c:pt idx="155">
                  <c:v>2.5555042545688706E-2</c:v>
                </c:pt>
                <c:pt idx="156">
                  <c:v>2.1870590970124879E-2</c:v>
                </c:pt>
                <c:pt idx="157">
                  <c:v>-3.9619239243139377E-2</c:v>
                </c:pt>
                <c:pt idx="158">
                  <c:v>6.0730876925623789E-2</c:v>
                </c:pt>
                <c:pt idx="159">
                  <c:v>4.588028767538678E-2</c:v>
                </c:pt>
                <c:pt idx="160">
                  <c:v>3.423217650035712E-2</c:v>
                </c:pt>
                <c:pt idx="161">
                  <c:v>-0.19904174960912638</c:v>
                </c:pt>
                <c:pt idx="162">
                  <c:v>-9.8901505062379408E-2</c:v>
                </c:pt>
                <c:pt idx="163">
                  <c:v>-0.1201660854910547</c:v>
                </c:pt>
                <c:pt idx="164">
                  <c:v>-0.19031424908488526</c:v>
                </c:pt>
                <c:pt idx="165">
                  <c:v>-0.25249611189207438</c:v>
                </c:pt>
                <c:pt idx="166">
                  <c:v>-0.24312709903568683</c:v>
                </c:pt>
                <c:pt idx="167">
                  <c:v>-0.43937116927934633</c:v>
                </c:pt>
                <c:pt idx="168">
                  <c:v>-0.55246570033228726</c:v>
                </c:pt>
                <c:pt idx="169">
                  <c:v>-0.56472384058493363</c:v>
                </c:pt>
                <c:pt idx="170">
                  <c:v>-0.5481316990307431</c:v>
                </c:pt>
                <c:pt idx="171">
                  <c:v>-0.49498138831660488</c:v>
                </c:pt>
                <c:pt idx="172">
                  <c:v>-0.3778720412981873</c:v>
                </c:pt>
                <c:pt idx="173">
                  <c:v>-0.32179104152967203</c:v>
                </c:pt>
                <c:pt idx="174">
                  <c:v>-0.34144826779418058</c:v>
                </c:pt>
                <c:pt idx="175">
                  <c:v>-0.39832148555936769</c:v>
                </c:pt>
                <c:pt idx="176">
                  <c:v>-0.35727311902855668</c:v>
                </c:pt>
                <c:pt idx="177">
                  <c:v>-0.33319870458535589</c:v>
                </c:pt>
                <c:pt idx="178">
                  <c:v>-0.35381989851037982</c:v>
                </c:pt>
                <c:pt idx="179">
                  <c:v>-0.32961984394379917</c:v>
                </c:pt>
                <c:pt idx="180">
                  <c:v>-0.27119468613398928</c:v>
                </c:pt>
                <c:pt idx="181">
                  <c:v>-0.20708835416470112</c:v>
                </c:pt>
                <c:pt idx="182">
                  <c:v>-0.15777445819197336</c:v>
                </c:pt>
                <c:pt idx="183">
                  <c:v>-7.25943481143487E-2</c:v>
                </c:pt>
                <c:pt idx="184">
                  <c:v>-6.374446328665842E-2</c:v>
                </c:pt>
                <c:pt idx="185">
                  <c:v>-1.9999967252389835E-2</c:v>
                </c:pt>
                <c:pt idx="186">
                  <c:v>-0.30462349997493615</c:v>
                </c:pt>
                <c:pt idx="187">
                  <c:v>-0.34435288248064583</c:v>
                </c:pt>
                <c:pt idx="188">
                  <c:v>-0.35277609776922808</c:v>
                </c:pt>
                <c:pt idx="189">
                  <c:v>-0.37269543754863282</c:v>
                </c:pt>
                <c:pt idx="190">
                  <c:v>-0.39716021032384868</c:v>
                </c:pt>
                <c:pt idx="191">
                  <c:v>-0.41256927201959459</c:v>
                </c:pt>
                <c:pt idx="192">
                  <c:v>-0.46197403885266863</c:v>
                </c:pt>
                <c:pt idx="193">
                  <c:v>-0.33531066258459519</c:v>
                </c:pt>
                <c:pt idx="194">
                  <c:v>-0.4304640785038864</c:v>
                </c:pt>
                <c:pt idx="195">
                  <c:v>-0.46843497740464296</c:v>
                </c:pt>
                <c:pt idx="196">
                  <c:v>-0.49182529959586785</c:v>
                </c:pt>
                <c:pt idx="197">
                  <c:v>-0.5766793979999798</c:v>
                </c:pt>
                <c:pt idx="198">
                  <c:v>-0.48755949250499259</c:v>
                </c:pt>
                <c:pt idx="199">
                  <c:v>-0.42096041628496755</c:v>
                </c:pt>
                <c:pt idx="200">
                  <c:v>-0.38252999206020571</c:v>
                </c:pt>
                <c:pt idx="201">
                  <c:v>-0.3229613899776631</c:v>
                </c:pt>
                <c:pt idx="202">
                  <c:v>-0.33896947615781703</c:v>
                </c:pt>
                <c:pt idx="203">
                  <c:v>-0.33883101317895675</c:v>
                </c:pt>
                <c:pt idx="204">
                  <c:v>-0.28917684165595697</c:v>
                </c:pt>
                <c:pt idx="205">
                  <c:v>-0.30564713488921469</c:v>
                </c:pt>
                <c:pt idx="206">
                  <c:v>-0.23373561883811197</c:v>
                </c:pt>
                <c:pt idx="207">
                  <c:v>-0.25710000607431405</c:v>
                </c:pt>
                <c:pt idx="208">
                  <c:v>-0.23994402114243646</c:v>
                </c:pt>
                <c:pt idx="209">
                  <c:v>-0.23314226681679817</c:v>
                </c:pt>
                <c:pt idx="210">
                  <c:v>-0.23489625784858714</c:v>
                </c:pt>
                <c:pt idx="211">
                  <c:v>-0.19547159000381001</c:v>
                </c:pt>
                <c:pt idx="212">
                  <c:v>-0.20319667894621968</c:v>
                </c:pt>
                <c:pt idx="213">
                  <c:v>-0.30240701139815074</c:v>
                </c:pt>
                <c:pt idx="214">
                  <c:v>-0.34521984342481254</c:v>
                </c:pt>
                <c:pt idx="215">
                  <c:v>-0.29290344685916986</c:v>
                </c:pt>
                <c:pt idx="216">
                  <c:v>-0.2392778544738999</c:v>
                </c:pt>
                <c:pt idx="217">
                  <c:v>-0.16832470585775258</c:v>
                </c:pt>
                <c:pt idx="218">
                  <c:v>-9.8276724314071029E-2</c:v>
                </c:pt>
                <c:pt idx="219">
                  <c:v>-5.2834974270854866E-3</c:v>
                </c:pt>
                <c:pt idx="220">
                  <c:v>1.9806552616486513E-2</c:v>
                </c:pt>
                <c:pt idx="221">
                  <c:v>8.6926073814124344E-2</c:v>
                </c:pt>
                <c:pt idx="222">
                  <c:v>0.16731812681508645</c:v>
                </c:pt>
                <c:pt idx="223">
                  <c:v>0.17133081157366473</c:v>
                </c:pt>
                <c:pt idx="224">
                  <c:v>0.19210342289343549</c:v>
                </c:pt>
                <c:pt idx="225">
                  <c:v>0.12469544343128081</c:v>
                </c:pt>
                <c:pt idx="226">
                  <c:v>0.10253459303540621</c:v>
                </c:pt>
                <c:pt idx="227">
                  <c:v>6.2489785283635434E-2</c:v>
                </c:pt>
                <c:pt idx="228">
                  <c:v>-1.7928877091602166E-2</c:v>
                </c:pt>
                <c:pt idx="229">
                  <c:v>3.1759216997463049E-2</c:v>
                </c:pt>
                <c:pt idx="230">
                  <c:v>-6.8347781442143374E-2</c:v>
                </c:pt>
                <c:pt idx="231">
                  <c:v>-0.17247740681795892</c:v>
                </c:pt>
                <c:pt idx="232">
                  <c:v>-0.15462787898467287</c:v>
                </c:pt>
                <c:pt idx="233">
                  <c:v>-0.10520726963079444</c:v>
                </c:pt>
                <c:pt idx="234">
                  <c:v>-2.0373271220601036E-2</c:v>
                </c:pt>
                <c:pt idx="235">
                  <c:v>6.5938178026730576E-2</c:v>
                </c:pt>
                <c:pt idx="236">
                  <c:v>0.1130560434307212</c:v>
                </c:pt>
                <c:pt idx="237">
                  <c:v>0.12589376958702536</c:v>
                </c:pt>
                <c:pt idx="238">
                  <c:v>0.10810038453780027</c:v>
                </c:pt>
                <c:pt idx="239">
                  <c:v>0.1353769436270052</c:v>
                </c:pt>
                <c:pt idx="240">
                  <c:v>6.0930553529880319E-2</c:v>
                </c:pt>
                <c:pt idx="241">
                  <c:v>9.2421476628269716E-2</c:v>
                </c:pt>
                <c:pt idx="242">
                  <c:v>4.8518602351560879E-2</c:v>
                </c:pt>
                <c:pt idx="243">
                  <c:v>7.8193102368042361E-2</c:v>
                </c:pt>
                <c:pt idx="244">
                  <c:v>0.20053332338902569</c:v>
                </c:pt>
                <c:pt idx="245">
                  <c:v>0.22466729586252956</c:v>
                </c:pt>
                <c:pt idx="246">
                  <c:v>0.24211022284499634</c:v>
                </c:pt>
                <c:pt idx="247">
                  <c:v>0.30372756850875121</c:v>
                </c:pt>
                <c:pt idx="248">
                  <c:v>0.27536789253933919</c:v>
                </c:pt>
                <c:pt idx="249">
                  <c:v>3.2078840467809094E-2</c:v>
                </c:pt>
                <c:pt idx="250">
                  <c:v>6.0393725895551434E-2</c:v>
                </c:pt>
                <c:pt idx="251">
                  <c:v>0.13016294730730787</c:v>
                </c:pt>
                <c:pt idx="252">
                  <c:v>0.16692242692269782</c:v>
                </c:pt>
                <c:pt idx="253">
                  <c:v>0.22181339240327416</c:v>
                </c:pt>
                <c:pt idx="254">
                  <c:v>0.24934190622875332</c:v>
                </c:pt>
                <c:pt idx="255">
                  <c:v>0.2526685371069648</c:v>
                </c:pt>
                <c:pt idx="256">
                  <c:v>0.30452321010963174</c:v>
                </c:pt>
                <c:pt idx="257">
                  <c:v>0.31043239898143665</c:v>
                </c:pt>
                <c:pt idx="258">
                  <c:v>0.33656054887855918</c:v>
                </c:pt>
                <c:pt idx="259">
                  <c:v>0.33104039582510159</c:v>
                </c:pt>
                <c:pt idx="260">
                  <c:v>0.3536084785618539</c:v>
                </c:pt>
                <c:pt idx="261">
                  <c:v>0.31674675909000943</c:v>
                </c:pt>
                <c:pt idx="262">
                  <c:v>0.36105430948132677</c:v>
                </c:pt>
                <c:pt idx="263">
                  <c:v>0.37577406255849349</c:v>
                </c:pt>
                <c:pt idx="264">
                  <c:v>0.33006611812576586</c:v>
                </c:pt>
                <c:pt idx="265">
                  <c:v>0.28297555270179392</c:v>
                </c:pt>
                <c:pt idx="266">
                  <c:v>0.16616114166710194</c:v>
                </c:pt>
                <c:pt idx="267">
                  <c:v>0.19676520925748664</c:v>
                </c:pt>
                <c:pt idx="268">
                  <c:v>0.28096248363927473</c:v>
                </c:pt>
                <c:pt idx="269">
                  <c:v>0.28707256049342494</c:v>
                </c:pt>
                <c:pt idx="270">
                  <c:v>0.31835785690405077</c:v>
                </c:pt>
                <c:pt idx="271">
                  <c:v>0.29734405040249384</c:v>
                </c:pt>
                <c:pt idx="272">
                  <c:v>0.20967221250664614</c:v>
                </c:pt>
                <c:pt idx="273">
                  <c:v>0.30776209553027001</c:v>
                </c:pt>
                <c:pt idx="274">
                  <c:v>0.29237438510991104</c:v>
                </c:pt>
                <c:pt idx="275">
                  <c:v>0.31901878823209695</c:v>
                </c:pt>
                <c:pt idx="276">
                  <c:v>0.22142373358367051</c:v>
                </c:pt>
                <c:pt idx="277">
                  <c:v>0.19750811296131826</c:v>
                </c:pt>
                <c:pt idx="278">
                  <c:v>0.1284600564344506</c:v>
                </c:pt>
                <c:pt idx="279">
                  <c:v>6.846317250640406E-2</c:v>
                </c:pt>
                <c:pt idx="280">
                  <c:v>2.1456778407438815E-2</c:v>
                </c:pt>
                <c:pt idx="281">
                  <c:v>-0.15978791699816891</c:v>
                </c:pt>
                <c:pt idx="282">
                  <c:v>-8.7290161490567286E-2</c:v>
                </c:pt>
                <c:pt idx="283">
                  <c:v>-2.0401910110711196E-2</c:v>
                </c:pt>
                <c:pt idx="284">
                  <c:v>7.0193260301743304E-2</c:v>
                </c:pt>
                <c:pt idx="285">
                  <c:v>5.0323978859678896E-2</c:v>
                </c:pt>
                <c:pt idx="286">
                  <c:v>3.5585400571867182E-2</c:v>
                </c:pt>
                <c:pt idx="287">
                  <c:v>1.9250398955803737E-2</c:v>
                </c:pt>
                <c:pt idx="288">
                  <c:v>8.8497601229768158E-2</c:v>
                </c:pt>
                <c:pt idx="289">
                  <c:v>7.8483516783816626E-2</c:v>
                </c:pt>
                <c:pt idx="290">
                  <c:v>7.6204144364956816E-2</c:v>
                </c:pt>
                <c:pt idx="291">
                  <c:v>0.13255880441903459</c:v>
                </c:pt>
                <c:pt idx="292">
                  <c:v>6.3373767698012382E-2</c:v>
                </c:pt>
                <c:pt idx="293">
                  <c:v>-3.3731493738839845E-2</c:v>
                </c:pt>
                <c:pt idx="294">
                  <c:v>-5.5354017945275648E-2</c:v>
                </c:pt>
                <c:pt idx="295">
                  <c:v>-0.19272640027051655</c:v>
                </c:pt>
                <c:pt idx="296">
                  <c:v>-0.20595466191469369</c:v>
                </c:pt>
                <c:pt idx="297">
                  <c:v>-0.31873626460554699</c:v>
                </c:pt>
                <c:pt idx="298">
                  <c:v>-0.6328948482018254</c:v>
                </c:pt>
                <c:pt idx="299">
                  <c:v>-0.67833778203529937</c:v>
                </c:pt>
                <c:pt idx="300">
                  <c:v>-0.47365859367228252</c:v>
                </c:pt>
                <c:pt idx="301">
                  <c:v>-0.39273621646890322</c:v>
                </c:pt>
                <c:pt idx="302">
                  <c:v>-0.49656011806723177</c:v>
                </c:pt>
                <c:pt idx="303">
                  <c:v>-0.46337853295185177</c:v>
                </c:pt>
                <c:pt idx="304">
                  <c:v>-0.33743139050071647</c:v>
                </c:pt>
                <c:pt idx="305">
                  <c:v>-0.34538730941253276</c:v>
                </c:pt>
                <c:pt idx="306">
                  <c:v>-0.32313066085879316</c:v>
                </c:pt>
                <c:pt idx="307">
                  <c:v>-0.34116473488204163</c:v>
                </c:pt>
                <c:pt idx="308">
                  <c:v>-0.40369278999609265</c:v>
                </c:pt>
                <c:pt idx="309">
                  <c:v>-0.43813293712138285</c:v>
                </c:pt>
                <c:pt idx="310">
                  <c:v>-0.48315006625053791</c:v>
                </c:pt>
                <c:pt idx="311">
                  <c:v>-0.52250731589991495</c:v>
                </c:pt>
                <c:pt idx="312">
                  <c:v>-0.60031246031127405</c:v>
                </c:pt>
                <c:pt idx="313">
                  <c:v>-0.53529090928986434</c:v>
                </c:pt>
                <c:pt idx="314">
                  <c:v>-0.49497486511447175</c:v>
                </c:pt>
                <c:pt idx="315">
                  <c:v>-0.59334654909297113</c:v>
                </c:pt>
                <c:pt idx="316">
                  <c:v>-0.58694109108304304</c:v>
                </c:pt>
                <c:pt idx="317">
                  <c:v>-0.61087101544409694</c:v>
                </c:pt>
                <c:pt idx="318">
                  <c:v>-0.58169063343463556</c:v>
                </c:pt>
                <c:pt idx="319">
                  <c:v>-0.6225277233014036</c:v>
                </c:pt>
                <c:pt idx="320">
                  <c:v>-0.70132714245537842</c:v>
                </c:pt>
                <c:pt idx="321">
                  <c:v>-0.64907916765878537</c:v>
                </c:pt>
                <c:pt idx="322">
                  <c:v>-0.57198574109169364</c:v>
                </c:pt>
                <c:pt idx="323">
                  <c:v>-0.55193906672318993</c:v>
                </c:pt>
                <c:pt idx="324">
                  <c:v>-0.58560493076649844</c:v>
                </c:pt>
                <c:pt idx="325">
                  <c:v>-0.62166498758273747</c:v>
                </c:pt>
                <c:pt idx="326">
                  <c:v>-0.7672358538947146</c:v>
                </c:pt>
                <c:pt idx="327">
                  <c:v>-0.73478949541691896</c:v>
                </c:pt>
                <c:pt idx="328">
                  <c:v>-0.85418823284632761</c:v>
                </c:pt>
                <c:pt idx="329">
                  <c:v>-0.89160386117727364</c:v>
                </c:pt>
                <c:pt idx="330">
                  <c:v>-0.79059890383898801</c:v>
                </c:pt>
                <c:pt idx="331">
                  <c:v>-0.65444704766848916</c:v>
                </c:pt>
                <c:pt idx="332">
                  <c:v>-0.56672130877891225</c:v>
                </c:pt>
                <c:pt idx="333">
                  <c:v>-0.4856623522653572</c:v>
                </c:pt>
                <c:pt idx="334">
                  <c:v>-0.48650145305821885</c:v>
                </c:pt>
                <c:pt idx="335">
                  <c:v>-0.50316903301882898</c:v>
                </c:pt>
                <c:pt idx="336">
                  <c:v>-0.55465144440875302</c:v>
                </c:pt>
                <c:pt idx="337">
                  <c:v>-0.58940775951318225</c:v>
                </c:pt>
                <c:pt idx="338">
                  <c:v>-0.51702967111944687</c:v>
                </c:pt>
                <c:pt idx="339">
                  <c:v>-0.52710801500615179</c:v>
                </c:pt>
                <c:pt idx="340">
                  <c:v>-0.44946453169258027</c:v>
                </c:pt>
                <c:pt idx="341">
                  <c:v>-0.40830705663782241</c:v>
                </c:pt>
                <c:pt idx="342">
                  <c:v>-0.44021331972409899</c:v>
                </c:pt>
                <c:pt idx="343">
                  <c:v>-0.32946423347358261</c:v>
                </c:pt>
                <c:pt idx="344">
                  <c:v>-0.20786995461906904</c:v>
                </c:pt>
                <c:pt idx="345">
                  <c:v>-0.15541901939932928</c:v>
                </c:pt>
                <c:pt idx="346">
                  <c:v>-0.18573472690642068</c:v>
                </c:pt>
                <c:pt idx="347">
                  <c:v>-0.1400590573799223</c:v>
                </c:pt>
                <c:pt idx="348">
                  <c:v>1.4214391333939206E-2</c:v>
                </c:pt>
                <c:pt idx="349">
                  <c:v>3.8701814670655588E-2</c:v>
                </c:pt>
                <c:pt idx="350">
                  <c:v>8.7756672900311028E-2</c:v>
                </c:pt>
                <c:pt idx="351">
                  <c:v>-0.19078555398206762</c:v>
                </c:pt>
                <c:pt idx="352">
                  <c:v>-0.10022585036156098</c:v>
                </c:pt>
                <c:pt idx="353">
                  <c:v>-9.4817908702726578E-2</c:v>
                </c:pt>
                <c:pt idx="354">
                  <c:v>-0.12198355954667658</c:v>
                </c:pt>
                <c:pt idx="355">
                  <c:v>-9.8647806909496483E-2</c:v>
                </c:pt>
                <c:pt idx="356">
                  <c:v>-5.8333743407890791E-2</c:v>
                </c:pt>
                <c:pt idx="357">
                  <c:v>2.635956873784524E-2</c:v>
                </c:pt>
                <c:pt idx="358">
                  <c:v>8.9648809103494154E-2</c:v>
                </c:pt>
                <c:pt idx="359">
                  <c:v>8.6043465570836308E-2</c:v>
                </c:pt>
                <c:pt idx="360">
                  <c:v>3.8788941907932958E-2</c:v>
                </c:pt>
                <c:pt idx="361">
                  <c:v>9.4946955354538592E-2</c:v>
                </c:pt>
                <c:pt idx="362">
                  <c:v>-5.7805941026965575E-2</c:v>
                </c:pt>
                <c:pt idx="363">
                  <c:v>-2.2841100448967706E-2</c:v>
                </c:pt>
                <c:pt idx="364">
                  <c:v>9.4253401540678877E-2</c:v>
                </c:pt>
                <c:pt idx="365">
                  <c:v>0.10592586961155723</c:v>
                </c:pt>
                <c:pt idx="366">
                  <c:v>0.12551394491559914</c:v>
                </c:pt>
                <c:pt idx="367">
                  <c:v>0.13146877199041124</c:v>
                </c:pt>
                <c:pt idx="368">
                  <c:v>0.17652913627330696</c:v>
                </c:pt>
                <c:pt idx="369">
                  <c:v>0.17791154805046563</c:v>
                </c:pt>
                <c:pt idx="370">
                  <c:v>0.19764834062624917</c:v>
                </c:pt>
                <c:pt idx="371">
                  <c:v>0.23362181139097526</c:v>
                </c:pt>
                <c:pt idx="372">
                  <c:v>0.25275341141556301</c:v>
                </c:pt>
                <c:pt idx="373">
                  <c:v>0.24084877092084611</c:v>
                </c:pt>
                <c:pt idx="374">
                  <c:v>0.25913042562976213</c:v>
                </c:pt>
                <c:pt idx="375">
                  <c:v>0.26697154301250475</c:v>
                </c:pt>
                <c:pt idx="376">
                  <c:v>0.25150502738164104</c:v>
                </c:pt>
                <c:pt idx="377">
                  <c:v>0.22474650898266468</c:v>
                </c:pt>
                <c:pt idx="378">
                  <c:v>0.23845811812228423</c:v>
                </c:pt>
                <c:pt idx="379">
                  <c:v>0.20535603422071458</c:v>
                </c:pt>
                <c:pt idx="380">
                  <c:v>0.26647596417005143</c:v>
                </c:pt>
                <c:pt idx="381">
                  <c:v>0.33863243226706069</c:v>
                </c:pt>
                <c:pt idx="382">
                  <c:v>0.39272633079348945</c:v>
                </c:pt>
                <c:pt idx="383">
                  <c:v>0.43832903830444553</c:v>
                </c:pt>
                <c:pt idx="384">
                  <c:v>0.46314953626980487</c:v>
                </c:pt>
                <c:pt idx="385">
                  <c:v>0.47687250142459248</c:v>
                </c:pt>
                <c:pt idx="386">
                  <c:v>0.46641144457035982</c:v>
                </c:pt>
                <c:pt idx="387">
                  <c:v>0.54310774187540889</c:v>
                </c:pt>
                <c:pt idx="388">
                  <c:v>0.58244700384066772</c:v>
                </c:pt>
                <c:pt idx="389">
                  <c:v>0.66481509377507675</c:v>
                </c:pt>
                <c:pt idx="390">
                  <c:v>0.71045896628499849</c:v>
                </c:pt>
                <c:pt idx="391">
                  <c:v>0.72345253753186189</c:v>
                </c:pt>
                <c:pt idx="392">
                  <c:v>0.81918475498623011</c:v>
                </c:pt>
                <c:pt idx="393">
                  <c:v>0.83526463785750615</c:v>
                </c:pt>
                <c:pt idx="394">
                  <c:v>0.74352626046470827</c:v>
                </c:pt>
                <c:pt idx="395">
                  <c:v>0.89099361771821983</c:v>
                </c:pt>
                <c:pt idx="396">
                  <c:v>0.9550049543299981</c:v>
                </c:pt>
                <c:pt idx="397">
                  <c:v>0.97485376889356767</c:v>
                </c:pt>
                <c:pt idx="398">
                  <c:v>0.9543444845646506</c:v>
                </c:pt>
                <c:pt idx="399">
                  <c:v>1.0221601839736716</c:v>
                </c:pt>
                <c:pt idx="400">
                  <c:v>1.0011337775250679</c:v>
                </c:pt>
                <c:pt idx="401">
                  <c:v>0.99283344413521957</c:v>
                </c:pt>
                <c:pt idx="402">
                  <c:v>0.97382476838704479</c:v>
                </c:pt>
                <c:pt idx="403">
                  <c:v>0.85889836767173511</c:v>
                </c:pt>
                <c:pt idx="404">
                  <c:v>0.71748896318390165</c:v>
                </c:pt>
                <c:pt idx="405">
                  <c:v>0.74043305617238242</c:v>
                </c:pt>
                <c:pt idx="406">
                  <c:v>0.56174045879255874</c:v>
                </c:pt>
                <c:pt idx="407">
                  <c:v>0.65760889009189261</c:v>
                </c:pt>
                <c:pt idx="408">
                  <c:v>0.6490664101600554</c:v>
                </c:pt>
                <c:pt idx="409">
                  <c:v>0.50907715719892965</c:v>
                </c:pt>
                <c:pt idx="410">
                  <c:v>0.34121379731059126</c:v>
                </c:pt>
                <c:pt idx="411">
                  <c:v>0.3729891313894827</c:v>
                </c:pt>
                <c:pt idx="412">
                  <c:v>0.29068893574850718</c:v>
                </c:pt>
                <c:pt idx="413">
                  <c:v>0.4406303462942171</c:v>
                </c:pt>
                <c:pt idx="414">
                  <c:v>0.45442773286933602</c:v>
                </c:pt>
                <c:pt idx="415">
                  <c:v>0.50476079184595135</c:v>
                </c:pt>
                <c:pt idx="416">
                  <c:v>0.51288544034468042</c:v>
                </c:pt>
                <c:pt idx="417">
                  <c:v>0.49438696096503221</c:v>
                </c:pt>
                <c:pt idx="418">
                  <c:v>0.46680825186761665</c:v>
                </c:pt>
                <c:pt idx="419">
                  <c:v>0.52416832570458127</c:v>
                </c:pt>
                <c:pt idx="420">
                  <c:v>0.49528919798863602</c:v>
                </c:pt>
                <c:pt idx="421">
                  <c:v>0.48609937575034295</c:v>
                </c:pt>
                <c:pt idx="422">
                  <c:v>0.4743748288705778</c:v>
                </c:pt>
                <c:pt idx="423">
                  <c:v>0.50255936814101188</c:v>
                </c:pt>
                <c:pt idx="424">
                  <c:v>0.49980300197273736</c:v>
                </c:pt>
                <c:pt idx="425">
                  <c:v>0.44000627583431817</c:v>
                </c:pt>
                <c:pt idx="426">
                  <c:v>0.47733995375798582</c:v>
                </c:pt>
                <c:pt idx="427">
                  <c:v>0.5421177963749495</c:v>
                </c:pt>
                <c:pt idx="428">
                  <c:v>0.50577675816127976</c:v>
                </c:pt>
                <c:pt idx="429">
                  <c:v>0.55284841534157558</c:v>
                </c:pt>
                <c:pt idx="430">
                  <c:v>0.53014194710494622</c:v>
                </c:pt>
                <c:pt idx="431">
                  <c:v>0.50320277411989056</c:v>
                </c:pt>
                <c:pt idx="432">
                  <c:v>0.36593307683025972</c:v>
                </c:pt>
                <c:pt idx="433">
                  <c:v>0.35874466738086164</c:v>
                </c:pt>
                <c:pt idx="434">
                  <c:v>0.26353908666057863</c:v>
                </c:pt>
                <c:pt idx="435">
                  <c:v>-5.3219570561384918E-3</c:v>
                </c:pt>
                <c:pt idx="436">
                  <c:v>-0.12298144592474028</c:v>
                </c:pt>
                <c:pt idx="437">
                  <c:v>0.1135450162858043</c:v>
                </c:pt>
                <c:pt idx="438">
                  <c:v>0.27354863557346248</c:v>
                </c:pt>
                <c:pt idx="439">
                  <c:v>0.34709156012899439</c:v>
                </c:pt>
                <c:pt idx="440">
                  <c:v>0.37878313617724907</c:v>
                </c:pt>
                <c:pt idx="441">
                  <c:v>0.31596176494454276</c:v>
                </c:pt>
                <c:pt idx="442">
                  <c:v>0.34770202692044921</c:v>
                </c:pt>
                <c:pt idx="443">
                  <c:v>0.4415142755528943</c:v>
                </c:pt>
                <c:pt idx="444">
                  <c:v>0.46409484214626912</c:v>
                </c:pt>
                <c:pt idx="445">
                  <c:v>0.42826168801319109</c:v>
                </c:pt>
                <c:pt idx="446">
                  <c:v>0.31148144289876645</c:v>
                </c:pt>
                <c:pt idx="447">
                  <c:v>0.35011294158513478</c:v>
                </c:pt>
                <c:pt idx="448">
                  <c:v>0.41915834252267969</c:v>
                </c:pt>
                <c:pt idx="449">
                  <c:v>0.3459549948492085</c:v>
                </c:pt>
                <c:pt idx="450">
                  <c:v>0.40289047534155364</c:v>
                </c:pt>
                <c:pt idx="451">
                  <c:v>0.37413931686351032</c:v>
                </c:pt>
                <c:pt idx="452">
                  <c:v>0.42563481208211601</c:v>
                </c:pt>
                <c:pt idx="453">
                  <c:v>0.44636927678019261</c:v>
                </c:pt>
                <c:pt idx="454">
                  <c:v>0.46796217642803017</c:v>
                </c:pt>
                <c:pt idx="455">
                  <c:v>0.52819222600965188</c:v>
                </c:pt>
                <c:pt idx="456">
                  <c:v>0.53350814348561826</c:v>
                </c:pt>
                <c:pt idx="457">
                  <c:v>0.5588456627128211</c:v>
                </c:pt>
                <c:pt idx="458">
                  <c:v>0.57408927320870728</c:v>
                </c:pt>
                <c:pt idx="459">
                  <c:v>0.60884777314312832</c:v>
                </c:pt>
                <c:pt idx="460">
                  <c:v>0.60780606437097118</c:v>
                </c:pt>
                <c:pt idx="461">
                  <c:v>0.60051845039308194</c:v>
                </c:pt>
                <c:pt idx="462">
                  <c:v>0.5230095651519624</c:v>
                </c:pt>
                <c:pt idx="463">
                  <c:v>0.5822414730718124</c:v>
                </c:pt>
                <c:pt idx="464">
                  <c:v>0.55944663166905717</c:v>
                </c:pt>
                <c:pt idx="465">
                  <c:v>0.57784691338001948</c:v>
                </c:pt>
                <c:pt idx="466">
                  <c:v>0.61180613884792323</c:v>
                </c:pt>
                <c:pt idx="467">
                  <c:v>0.65316078593754301</c:v>
                </c:pt>
                <c:pt idx="468">
                  <c:v>0.69559273417998324</c:v>
                </c:pt>
                <c:pt idx="469">
                  <c:v>0.71801737546660793</c:v>
                </c:pt>
                <c:pt idx="470">
                  <c:v>0.73162959891052004</c:v>
                </c:pt>
                <c:pt idx="471">
                  <c:v>0.79243816594750371</c:v>
                </c:pt>
                <c:pt idx="472">
                  <c:v>0.78352047422767057</c:v>
                </c:pt>
                <c:pt idx="473">
                  <c:v>0.77658048684911463</c:v>
                </c:pt>
                <c:pt idx="474">
                  <c:v>0.80573155280042241</c:v>
                </c:pt>
                <c:pt idx="475">
                  <c:v>0.64950599679338894</c:v>
                </c:pt>
                <c:pt idx="476">
                  <c:v>0.66364000758846831</c:v>
                </c:pt>
                <c:pt idx="477">
                  <c:v>0.61779053684586205</c:v>
                </c:pt>
                <c:pt idx="478">
                  <c:v>0.58810737329270713</c:v>
                </c:pt>
                <c:pt idx="479">
                  <c:v>0.62182673796263521</c:v>
                </c:pt>
                <c:pt idx="480">
                  <c:v>0.42218058805606984</c:v>
                </c:pt>
                <c:pt idx="481">
                  <c:v>0.57301067654421955</c:v>
                </c:pt>
                <c:pt idx="482">
                  <c:v>0.63999505069921026</c:v>
                </c:pt>
                <c:pt idx="483">
                  <c:v>0.73120014815421563</c:v>
                </c:pt>
                <c:pt idx="484">
                  <c:v>0.7659336924786716</c:v>
                </c:pt>
                <c:pt idx="485">
                  <c:v>0.81097760014685805</c:v>
                </c:pt>
                <c:pt idx="486">
                  <c:v>0.83680203906153017</c:v>
                </c:pt>
                <c:pt idx="487">
                  <c:v>0.85640501857396312</c:v>
                </c:pt>
                <c:pt idx="488">
                  <c:v>0.74836027263532201</c:v>
                </c:pt>
                <c:pt idx="489">
                  <c:v>0.58556878954639324</c:v>
                </c:pt>
                <c:pt idx="490">
                  <c:v>0.55831420490467176</c:v>
                </c:pt>
                <c:pt idx="491">
                  <c:v>0.56270848139632457</c:v>
                </c:pt>
                <c:pt idx="492">
                  <c:v>0.54987082944125221</c:v>
                </c:pt>
                <c:pt idx="493">
                  <c:v>0.61868431638152521</c:v>
                </c:pt>
                <c:pt idx="494">
                  <c:v>0.61440035324636244</c:v>
                </c:pt>
                <c:pt idx="495">
                  <c:v>0.66893793911010069</c:v>
                </c:pt>
                <c:pt idx="496">
                  <c:v>0.74030774940099275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D9-417B-A60C-F99AA25A8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1469376"/>
        <c:axId val="787560992"/>
      </c:lineChart>
      <c:catAx>
        <c:axId val="620708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en-US"/>
                  <a:t>Data sources: (i) For </a:t>
                </a:r>
                <a:r>
                  <a:rPr lang="en-US" i="1"/>
                  <a:t>q</a:t>
                </a:r>
                <a:r>
                  <a:rPr lang="en-US"/>
                  <a:t>, Stephen Wright Q1 1900 to Q4 1945 then linked to Z1 Table B.103. (ii) For CAPE, Robert Shiller.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en-US"/>
          </a:p>
        </c:txPr>
        <c:crossAx val="576781695"/>
        <c:crosses val="autoZero"/>
        <c:auto val="1"/>
        <c:lblAlgn val="ctr"/>
        <c:lblOffset val="100"/>
        <c:tickLblSkip val="40"/>
        <c:tickMarkSkip val="20"/>
        <c:noMultiLvlLbl val="0"/>
      </c:catAx>
      <c:valAx>
        <c:axId val="576781695"/>
        <c:scaling>
          <c:orientation val="minMax"/>
          <c:max val="1.2"/>
          <c:min val="-1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en-US" i="1"/>
                  <a:t>q</a:t>
                </a:r>
                <a:r>
                  <a:rPr lang="en-US"/>
                  <a:t> to its own average log values.</a:t>
                </a:r>
              </a:p>
            </c:rich>
          </c:tx>
          <c:layout>
            <c:manualLayout>
              <c:xMode val="edge"/>
              <c:yMode val="edge"/>
              <c:x val="6.2932437867922004E-3"/>
              <c:y val="0.292923634205237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en-US"/>
          </a:p>
        </c:txPr>
        <c:crossAx val="620708799"/>
        <c:crosses val="autoZero"/>
        <c:crossBetween val="between"/>
        <c:majorUnit val="0.2"/>
      </c:valAx>
      <c:valAx>
        <c:axId val="787560992"/>
        <c:scaling>
          <c:orientation val="minMax"/>
          <c:max val="1.2"/>
          <c:min val="-1.2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en-GB"/>
                  <a:t>CAPE to to its own average log values.</a:t>
                </a:r>
              </a:p>
            </c:rich>
          </c:tx>
          <c:layout>
            <c:manualLayout>
              <c:xMode val="edge"/>
              <c:yMode val="edge"/>
              <c:x val="0.96837284446111216"/>
              <c:y val="0.303430181385058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en-US"/>
          </a:p>
        </c:txPr>
        <c:crossAx val="831469376"/>
        <c:crosses val="max"/>
        <c:crossBetween val="between"/>
        <c:majorUnit val="0.2"/>
      </c:valAx>
      <c:catAx>
        <c:axId val="831469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87560992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4295175487187735"/>
          <c:y val="0.10331829743948366"/>
          <c:w val="0.29616404835337989"/>
          <c:h val="8.055405895296254E-2"/>
        </c:manualLayout>
      </c:layout>
      <c:overlay val="0"/>
      <c:spPr>
        <a:solidFill>
          <a:sysClr val="window" lastClr="FFFFFF"/>
        </a:solidFill>
        <a:ln w="12700">
          <a:solidFill>
            <a:srgbClr val="0070C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12700" cap="flat" cmpd="sng" algn="ctr">
      <a:solidFill>
        <a:srgbClr val="0070C0"/>
      </a:solidFill>
      <a:round/>
    </a:ln>
    <a:effectLst/>
  </c:spPr>
  <c:txPr>
    <a:bodyPr/>
    <a:lstStyle/>
    <a:p>
      <a:pPr>
        <a:defRPr sz="1200" b="1" i="0" baseline="0">
          <a:solidFill>
            <a:sysClr val="windowText" lastClr="000000"/>
          </a:solidFill>
          <a:latin typeface="Times New Roman" panose="02020603050405020304" pitchFamily="18" charset="0"/>
        </a:defRPr>
      </a:pPr>
      <a:endParaRPr lang="en-US"/>
    </a:p>
  </c:txPr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D984C64-4BA5-4938-8570-51A431A925EF}">
  <sheetPr/>
  <sheetViews>
    <sheetView tabSelected="1" zoomScale="150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86240" cy="60604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09E5734-8E9E-72A6-D76B-4350EFDD1A0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0.81692</cdr:x>
      <cdr:y>0.95826</cdr:y>
    </cdr:from>
    <cdr:to>
      <cdr:x>1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63D34DF-4EC8-64ED-BB43-935CCB6F4B28}"/>
            </a:ext>
          </a:extLst>
        </cdr:cNvPr>
        <cdr:cNvSpPr txBox="1"/>
      </cdr:nvSpPr>
      <cdr:spPr>
        <a:xfrm xmlns:a="http://schemas.openxmlformats.org/drawingml/2006/main">
          <a:off x="7086147" y="6034735"/>
          <a:ext cx="1588076" cy="2628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© Andrew Smithers 2024 </a:t>
          </a:r>
        </a:p>
        <a:p xmlns:a="http://schemas.openxmlformats.org/drawingml/2006/main">
          <a:pPr algn="r"/>
          <a:endParaRPr lang="en-GB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Data%20Backup%20from%20Previous%20Computer\C%20Drive%20backup\Andrew%202023\website\Q3%202023\q%20%20and%20CAPE%20calcs%20Dec%202023%20Final.xlsx" TargetMode="External"/><Relationship Id="rId1" Type="http://schemas.openxmlformats.org/officeDocument/2006/relationships/externalLinkPath" Target="https://pelhamsmithersassociates.sharepoint.com/Data%20Backup%20from%20Previous%20Computer/C%20Drive%20backup/Andrew%202023/website/Q3%202023/q%20%20and%20CAPE%20calcs%20Dec%202023%20Final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Data%20Backup%20from%20Previous%20Computer\C%20Drive%20backup\Andrew%202024\Website\Q4%202023\Q4-2023-q-and-CAPE-calculations-final.xlsx" TargetMode="External"/><Relationship Id="rId1" Type="http://schemas.openxmlformats.org/officeDocument/2006/relationships/externalLinkPath" Target="https://pelhamsmithersassociates.sharepoint.com/Data%20Backup%20from%20Previous%20Computer/C%20Drive%20backup/Andrew%202024/Website/Q4%202023/Q4-2023-q-and-CAPE-calculations-fina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elhamsmithersassociates.sharepoint.com/Andrew%202018/Website/Q3%202018/Copy%20of%20q%20and%20CAPE%20calc%20updated%20for%20Q3%20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art"/>
      <sheetName val="B 102 q3Sheet1"/>
      <sheetName val="Data"/>
      <sheetName val="B. 103 q caL Q3 2023"/>
      <sheetName val="q calc"/>
      <sheetName val="CAPE calculation"/>
      <sheetName val="Q &amp; CAPE for Chart"/>
    </sheetNames>
    <sheetDataSet>
      <sheetData sheetId="0" refreshError="1"/>
      <sheetData sheetId="1" refreshError="1"/>
      <sheetData sheetId="2">
        <row r="9">
          <cell r="A9">
            <v>1871.01</v>
          </cell>
          <cell r="B9">
            <v>4.4400000000000004</v>
          </cell>
          <cell r="C9">
            <v>0.26</v>
          </cell>
          <cell r="D9">
            <v>0.4</v>
          </cell>
          <cell r="E9">
            <v>12.46406116</v>
          </cell>
        </row>
        <row r="10">
          <cell r="A10">
            <v>1871.02</v>
          </cell>
          <cell r="B10">
            <v>4.5</v>
          </cell>
          <cell r="C10">
            <v>0.26</v>
          </cell>
          <cell r="D10">
            <v>0.4</v>
          </cell>
          <cell r="E10">
            <v>12.844641319999999</v>
          </cell>
        </row>
        <row r="11">
          <cell r="A11">
            <v>1871.03</v>
          </cell>
          <cell r="B11">
            <v>4.6100000000000003</v>
          </cell>
          <cell r="C11">
            <v>0.26</v>
          </cell>
          <cell r="D11">
            <v>0.4</v>
          </cell>
          <cell r="E11">
            <v>13.0349719</v>
          </cell>
        </row>
        <row r="12">
          <cell r="A12">
            <v>1871.04</v>
          </cell>
          <cell r="B12">
            <v>4.74</v>
          </cell>
          <cell r="C12">
            <v>0.26</v>
          </cell>
          <cell r="D12">
            <v>0.4</v>
          </cell>
          <cell r="E12">
            <v>12.559226450000001</v>
          </cell>
        </row>
        <row r="13">
          <cell r="A13">
            <v>1871.05</v>
          </cell>
          <cell r="B13">
            <v>4.8600000000000003</v>
          </cell>
          <cell r="C13">
            <v>0.26</v>
          </cell>
          <cell r="D13">
            <v>0.4</v>
          </cell>
          <cell r="E13">
            <v>12.273811569999999</v>
          </cell>
        </row>
        <row r="14">
          <cell r="A14">
            <v>1871.06</v>
          </cell>
          <cell r="B14">
            <v>4.82</v>
          </cell>
          <cell r="C14">
            <v>0.26</v>
          </cell>
          <cell r="D14">
            <v>0.4</v>
          </cell>
          <cell r="E14">
            <v>12.08348099</v>
          </cell>
        </row>
        <row r="15">
          <cell r="A15">
            <v>1871.07</v>
          </cell>
          <cell r="B15">
            <v>4.7300000000000004</v>
          </cell>
          <cell r="C15">
            <v>0.26</v>
          </cell>
          <cell r="D15">
            <v>0.4</v>
          </cell>
          <cell r="E15">
            <v>12.08348099</v>
          </cell>
        </row>
        <row r="16">
          <cell r="A16">
            <v>1871.08</v>
          </cell>
          <cell r="B16">
            <v>4.79</v>
          </cell>
          <cell r="C16">
            <v>0.26</v>
          </cell>
          <cell r="D16">
            <v>0.4</v>
          </cell>
          <cell r="E16">
            <v>11.893231399999999</v>
          </cell>
        </row>
        <row r="17">
          <cell r="A17">
            <v>1871.09</v>
          </cell>
          <cell r="B17">
            <v>4.84</v>
          </cell>
          <cell r="C17">
            <v>0.26</v>
          </cell>
          <cell r="D17">
            <v>0.4</v>
          </cell>
          <cell r="E17">
            <v>12.178646280000001</v>
          </cell>
        </row>
        <row r="18">
          <cell r="A18">
            <v>1871.1</v>
          </cell>
          <cell r="B18">
            <v>4.59</v>
          </cell>
          <cell r="C18">
            <v>0.26</v>
          </cell>
          <cell r="D18">
            <v>0.4</v>
          </cell>
          <cell r="E18">
            <v>12.368895869999999</v>
          </cell>
        </row>
        <row r="19">
          <cell r="A19">
            <v>1871.11</v>
          </cell>
          <cell r="B19">
            <v>4.6399999999999997</v>
          </cell>
          <cell r="C19">
            <v>0.26</v>
          </cell>
          <cell r="D19">
            <v>0.4</v>
          </cell>
          <cell r="E19">
            <v>12.368895869999999</v>
          </cell>
        </row>
        <row r="20">
          <cell r="A20">
            <v>1871.12</v>
          </cell>
          <cell r="B20">
            <v>4.74</v>
          </cell>
          <cell r="C20">
            <v>0.26</v>
          </cell>
          <cell r="D20">
            <v>0.4</v>
          </cell>
          <cell r="E20">
            <v>12.654391739999999</v>
          </cell>
        </row>
        <row r="21">
          <cell r="A21">
            <v>1872.01</v>
          </cell>
          <cell r="B21">
            <v>4.8600000000000003</v>
          </cell>
          <cell r="C21">
            <v>0.26329999999999998</v>
          </cell>
          <cell r="D21">
            <v>0.40250000000000002</v>
          </cell>
          <cell r="E21">
            <v>12.654391739999999</v>
          </cell>
        </row>
        <row r="22">
          <cell r="A22">
            <v>1872.02</v>
          </cell>
          <cell r="B22">
            <v>4.88</v>
          </cell>
          <cell r="C22">
            <v>0.26669999999999999</v>
          </cell>
          <cell r="D22">
            <v>0.40500000000000003</v>
          </cell>
          <cell r="E22">
            <v>12.654391739999999</v>
          </cell>
        </row>
        <row r="23">
          <cell r="A23">
            <v>1872.03</v>
          </cell>
          <cell r="B23">
            <v>5.04</v>
          </cell>
          <cell r="C23">
            <v>0.27</v>
          </cell>
          <cell r="D23">
            <v>0.40749999999999997</v>
          </cell>
          <cell r="E23">
            <v>12.844641319999999</v>
          </cell>
        </row>
        <row r="24">
          <cell r="A24">
            <v>1872.04</v>
          </cell>
          <cell r="B24">
            <v>5.18</v>
          </cell>
          <cell r="C24">
            <v>0.27329999999999999</v>
          </cell>
          <cell r="D24">
            <v>0.41</v>
          </cell>
          <cell r="E24">
            <v>13.130137189999999</v>
          </cell>
        </row>
        <row r="25">
          <cell r="A25">
            <v>1872.05</v>
          </cell>
          <cell r="B25">
            <v>5.18</v>
          </cell>
          <cell r="C25">
            <v>0.2767</v>
          </cell>
          <cell r="D25">
            <v>0.41249999999999998</v>
          </cell>
          <cell r="E25">
            <v>13.130137189999999</v>
          </cell>
        </row>
        <row r="26">
          <cell r="A26">
            <v>1872.06</v>
          </cell>
          <cell r="B26">
            <v>5.13</v>
          </cell>
          <cell r="C26">
            <v>0.28000000000000003</v>
          </cell>
          <cell r="D26">
            <v>0.41499999999999998</v>
          </cell>
          <cell r="E26">
            <v>13.0349719</v>
          </cell>
        </row>
        <row r="27">
          <cell r="A27">
            <v>1872.07</v>
          </cell>
          <cell r="B27">
            <v>5.0999999999999996</v>
          </cell>
          <cell r="C27">
            <v>0.2833</v>
          </cell>
          <cell r="D27">
            <v>0.41749999999999998</v>
          </cell>
          <cell r="E27">
            <v>12.844641319999999</v>
          </cell>
        </row>
        <row r="28">
          <cell r="A28">
            <v>1872.08</v>
          </cell>
          <cell r="B28">
            <v>5.04</v>
          </cell>
          <cell r="C28">
            <v>0.28670000000000001</v>
          </cell>
          <cell r="D28">
            <v>0.42</v>
          </cell>
          <cell r="E28">
            <v>12.93980661</v>
          </cell>
        </row>
        <row r="29">
          <cell r="A29">
            <v>1872.09</v>
          </cell>
          <cell r="B29">
            <v>4.95</v>
          </cell>
          <cell r="C29">
            <v>0.28999999999999998</v>
          </cell>
          <cell r="D29">
            <v>0.42249999999999999</v>
          </cell>
          <cell r="E29">
            <v>13.0349719</v>
          </cell>
        </row>
        <row r="30">
          <cell r="A30">
            <v>1872.1</v>
          </cell>
          <cell r="B30">
            <v>4.97</v>
          </cell>
          <cell r="C30">
            <v>0.29330000000000001</v>
          </cell>
          <cell r="D30">
            <v>0.42499999999999999</v>
          </cell>
          <cell r="E30">
            <v>12.74947603</v>
          </cell>
        </row>
        <row r="31">
          <cell r="A31">
            <v>1872.11</v>
          </cell>
          <cell r="B31">
            <v>4.95</v>
          </cell>
          <cell r="C31">
            <v>0.29670000000000002</v>
          </cell>
          <cell r="D31">
            <v>0.42749999999999999</v>
          </cell>
          <cell r="E31">
            <v>13.130137189999999</v>
          </cell>
        </row>
        <row r="32">
          <cell r="A32">
            <v>1872.12</v>
          </cell>
          <cell r="B32">
            <v>5.07</v>
          </cell>
          <cell r="C32">
            <v>0.3</v>
          </cell>
          <cell r="D32">
            <v>0.43</v>
          </cell>
          <cell r="E32">
            <v>12.93980661</v>
          </cell>
        </row>
        <row r="33">
          <cell r="A33">
            <v>1873.01</v>
          </cell>
          <cell r="B33">
            <v>5.1100000000000003</v>
          </cell>
          <cell r="C33">
            <v>0.30249999999999999</v>
          </cell>
          <cell r="D33">
            <v>0.4325</v>
          </cell>
          <cell r="E33">
            <v>12.93980661</v>
          </cell>
        </row>
        <row r="34">
          <cell r="A34">
            <v>1873.02</v>
          </cell>
          <cell r="B34">
            <v>5.15</v>
          </cell>
          <cell r="C34">
            <v>0.30499999999999999</v>
          </cell>
          <cell r="D34">
            <v>0.435</v>
          </cell>
          <cell r="E34">
            <v>13.225221489999999</v>
          </cell>
        </row>
        <row r="35">
          <cell r="A35">
            <v>1873.03</v>
          </cell>
          <cell r="B35">
            <v>5.1100000000000003</v>
          </cell>
          <cell r="C35">
            <v>0.3075</v>
          </cell>
          <cell r="D35">
            <v>0.4375</v>
          </cell>
          <cell r="E35">
            <v>13.225221489999999</v>
          </cell>
        </row>
        <row r="36">
          <cell r="A36">
            <v>1873.04</v>
          </cell>
          <cell r="B36">
            <v>5.04</v>
          </cell>
          <cell r="C36">
            <v>0.31</v>
          </cell>
          <cell r="D36">
            <v>0.44</v>
          </cell>
          <cell r="E36">
            <v>13.225221489999999</v>
          </cell>
        </row>
        <row r="37">
          <cell r="A37">
            <v>1873.05</v>
          </cell>
          <cell r="B37">
            <v>5.05</v>
          </cell>
          <cell r="C37">
            <v>0.3125</v>
          </cell>
          <cell r="D37">
            <v>0.4425</v>
          </cell>
          <cell r="E37">
            <v>12.93980661</v>
          </cell>
        </row>
        <row r="38">
          <cell r="A38">
            <v>1873.06</v>
          </cell>
          <cell r="B38">
            <v>4.9800000000000004</v>
          </cell>
          <cell r="C38">
            <v>0.315</v>
          </cell>
          <cell r="D38">
            <v>0.44500000000000001</v>
          </cell>
          <cell r="E38">
            <v>12.559226450000001</v>
          </cell>
        </row>
        <row r="39">
          <cell r="A39">
            <v>1873.07</v>
          </cell>
          <cell r="B39">
            <v>4.97</v>
          </cell>
          <cell r="C39">
            <v>0.3175</v>
          </cell>
          <cell r="D39">
            <v>0.44750000000000001</v>
          </cell>
          <cell r="E39">
            <v>12.559226450000001</v>
          </cell>
        </row>
        <row r="40">
          <cell r="A40">
            <v>1873.08</v>
          </cell>
          <cell r="B40">
            <v>4.97</v>
          </cell>
          <cell r="C40">
            <v>0.32</v>
          </cell>
          <cell r="D40">
            <v>0.45</v>
          </cell>
          <cell r="E40">
            <v>12.559226450000001</v>
          </cell>
        </row>
        <row r="41">
          <cell r="A41">
            <v>1873.09</v>
          </cell>
          <cell r="B41">
            <v>4.59</v>
          </cell>
          <cell r="C41">
            <v>0.32250000000000001</v>
          </cell>
          <cell r="D41">
            <v>0.45250000000000001</v>
          </cell>
          <cell r="E41">
            <v>12.559226450000001</v>
          </cell>
        </row>
        <row r="42">
          <cell r="A42">
            <v>1873.1</v>
          </cell>
          <cell r="B42">
            <v>4.1900000000000004</v>
          </cell>
          <cell r="C42">
            <v>0.32500000000000001</v>
          </cell>
          <cell r="D42">
            <v>0.45500000000000002</v>
          </cell>
          <cell r="E42">
            <v>12.273811569999999</v>
          </cell>
        </row>
        <row r="43">
          <cell r="A43">
            <v>1873.11</v>
          </cell>
          <cell r="B43">
            <v>4.04</v>
          </cell>
          <cell r="C43">
            <v>0.32750000000000001</v>
          </cell>
          <cell r="D43">
            <v>0.45750000000000002</v>
          </cell>
          <cell r="E43">
            <v>11.893231399999999</v>
          </cell>
        </row>
        <row r="44">
          <cell r="A44">
            <v>1873.12</v>
          </cell>
          <cell r="B44">
            <v>4.42</v>
          </cell>
          <cell r="C44">
            <v>0.33</v>
          </cell>
          <cell r="D44">
            <v>0.46</v>
          </cell>
          <cell r="E44">
            <v>12.178646280000001</v>
          </cell>
        </row>
        <row r="45">
          <cell r="A45">
            <v>1874.01</v>
          </cell>
          <cell r="B45">
            <v>4.66</v>
          </cell>
          <cell r="C45">
            <v>0.33</v>
          </cell>
          <cell r="D45">
            <v>0.46</v>
          </cell>
          <cell r="E45">
            <v>12.368895869999999</v>
          </cell>
        </row>
        <row r="46">
          <cell r="A46">
            <v>1874.02</v>
          </cell>
          <cell r="B46">
            <v>4.8</v>
          </cell>
          <cell r="C46">
            <v>0.33</v>
          </cell>
          <cell r="D46">
            <v>0.46</v>
          </cell>
          <cell r="E46">
            <v>12.368895869999999</v>
          </cell>
        </row>
        <row r="47">
          <cell r="A47">
            <v>1874.03</v>
          </cell>
          <cell r="B47">
            <v>4.7300000000000004</v>
          </cell>
          <cell r="C47">
            <v>0.33</v>
          </cell>
          <cell r="D47">
            <v>0.46</v>
          </cell>
          <cell r="E47">
            <v>12.368895869999999</v>
          </cell>
        </row>
        <row r="48">
          <cell r="A48">
            <v>1874.04</v>
          </cell>
          <cell r="B48">
            <v>4.5999999999999996</v>
          </cell>
          <cell r="C48">
            <v>0.33</v>
          </cell>
          <cell r="D48">
            <v>0.46</v>
          </cell>
          <cell r="E48">
            <v>12.178646280000001</v>
          </cell>
        </row>
        <row r="49">
          <cell r="A49">
            <v>1874.05</v>
          </cell>
          <cell r="B49">
            <v>4.4800000000000004</v>
          </cell>
          <cell r="C49">
            <v>0.33</v>
          </cell>
          <cell r="D49">
            <v>0.46</v>
          </cell>
          <cell r="E49">
            <v>12.08348099</v>
          </cell>
        </row>
        <row r="50">
          <cell r="A50">
            <v>1874.06</v>
          </cell>
          <cell r="B50">
            <v>4.46</v>
          </cell>
          <cell r="C50">
            <v>0.33</v>
          </cell>
          <cell r="D50">
            <v>0.46</v>
          </cell>
          <cell r="E50">
            <v>11.79806612</v>
          </cell>
        </row>
        <row r="51">
          <cell r="A51">
            <v>1874.07</v>
          </cell>
          <cell r="B51">
            <v>4.46</v>
          </cell>
          <cell r="C51">
            <v>0.33</v>
          </cell>
          <cell r="D51">
            <v>0.46</v>
          </cell>
          <cell r="E51">
            <v>11.893231399999999</v>
          </cell>
        </row>
        <row r="52">
          <cell r="A52">
            <v>1874.08</v>
          </cell>
          <cell r="B52">
            <v>4.47</v>
          </cell>
          <cell r="C52">
            <v>0.33</v>
          </cell>
          <cell r="D52">
            <v>0.46</v>
          </cell>
          <cell r="E52">
            <v>11.79806612</v>
          </cell>
        </row>
        <row r="53">
          <cell r="A53">
            <v>1874.09</v>
          </cell>
          <cell r="B53">
            <v>4.54</v>
          </cell>
          <cell r="C53">
            <v>0.33</v>
          </cell>
          <cell r="D53">
            <v>0.46</v>
          </cell>
          <cell r="E53">
            <v>11.79806612</v>
          </cell>
        </row>
        <row r="54">
          <cell r="A54">
            <v>1874.1</v>
          </cell>
          <cell r="B54">
            <v>4.53</v>
          </cell>
          <cell r="C54">
            <v>0.33</v>
          </cell>
          <cell r="D54">
            <v>0.46</v>
          </cell>
          <cell r="E54">
            <v>11.60773554</v>
          </cell>
        </row>
        <row r="55">
          <cell r="A55">
            <v>1874.11</v>
          </cell>
          <cell r="B55">
            <v>4.57</v>
          </cell>
          <cell r="C55">
            <v>0.33</v>
          </cell>
          <cell r="D55">
            <v>0.46</v>
          </cell>
          <cell r="E55">
            <v>11.51265124</v>
          </cell>
        </row>
        <row r="56">
          <cell r="A56">
            <v>1874.12</v>
          </cell>
          <cell r="B56">
            <v>4.54</v>
          </cell>
          <cell r="C56">
            <v>0.33</v>
          </cell>
          <cell r="D56">
            <v>0.46</v>
          </cell>
          <cell r="E56">
            <v>11.51265124</v>
          </cell>
        </row>
        <row r="57">
          <cell r="A57">
            <v>1875.01</v>
          </cell>
          <cell r="B57">
            <v>4.54</v>
          </cell>
          <cell r="C57">
            <v>0.32750000000000001</v>
          </cell>
          <cell r="D57">
            <v>0.45169999999999999</v>
          </cell>
          <cell r="E57">
            <v>11.51265124</v>
          </cell>
        </row>
        <row r="58">
          <cell r="A58">
            <v>1875.02</v>
          </cell>
          <cell r="B58">
            <v>4.53</v>
          </cell>
          <cell r="C58">
            <v>0.32500000000000001</v>
          </cell>
          <cell r="D58">
            <v>0.44330000000000003</v>
          </cell>
          <cell r="E58">
            <v>11.51265124</v>
          </cell>
        </row>
        <row r="59">
          <cell r="A59">
            <v>1875.03</v>
          </cell>
          <cell r="B59">
            <v>4.59</v>
          </cell>
          <cell r="C59">
            <v>0.32250000000000001</v>
          </cell>
          <cell r="D59">
            <v>0.435</v>
          </cell>
          <cell r="E59">
            <v>11.51265124</v>
          </cell>
        </row>
        <row r="60">
          <cell r="A60">
            <v>1875.04</v>
          </cell>
          <cell r="B60">
            <v>4.6500000000000004</v>
          </cell>
          <cell r="C60">
            <v>0.32</v>
          </cell>
          <cell r="D60">
            <v>0.42670000000000002</v>
          </cell>
          <cell r="E60">
            <v>11.60773554</v>
          </cell>
        </row>
        <row r="61">
          <cell r="A61">
            <v>1875.05</v>
          </cell>
          <cell r="B61">
            <v>4.47</v>
          </cell>
          <cell r="C61">
            <v>0.3175</v>
          </cell>
          <cell r="D61">
            <v>0.41830000000000001</v>
          </cell>
          <cell r="E61">
            <v>11.322320660000001</v>
          </cell>
        </row>
        <row r="62">
          <cell r="A62">
            <v>1875.06</v>
          </cell>
          <cell r="B62">
            <v>4.38</v>
          </cell>
          <cell r="C62">
            <v>0.315</v>
          </cell>
          <cell r="D62">
            <v>0.41</v>
          </cell>
          <cell r="E62">
            <v>11.13207107</v>
          </cell>
        </row>
        <row r="63">
          <cell r="A63">
            <v>1875.07</v>
          </cell>
          <cell r="B63">
            <v>4.3899999999999997</v>
          </cell>
          <cell r="C63">
            <v>0.3125</v>
          </cell>
          <cell r="D63">
            <v>0.4017</v>
          </cell>
          <cell r="E63">
            <v>11.13207107</v>
          </cell>
        </row>
        <row r="64">
          <cell r="A64">
            <v>1875.08</v>
          </cell>
          <cell r="B64">
            <v>4.41</v>
          </cell>
          <cell r="C64">
            <v>0.31</v>
          </cell>
          <cell r="D64">
            <v>0.39329999999999998</v>
          </cell>
          <cell r="E64">
            <v>11.22715537</v>
          </cell>
        </row>
        <row r="65">
          <cell r="A65">
            <v>1875.09</v>
          </cell>
          <cell r="B65">
            <v>4.37</v>
          </cell>
          <cell r="C65">
            <v>0.3075</v>
          </cell>
          <cell r="D65">
            <v>0.38500000000000001</v>
          </cell>
          <cell r="E65">
            <v>11.13207107</v>
          </cell>
        </row>
        <row r="66">
          <cell r="A66">
            <v>1875.1</v>
          </cell>
          <cell r="B66">
            <v>4.3</v>
          </cell>
          <cell r="C66">
            <v>0.30499999999999999</v>
          </cell>
          <cell r="D66">
            <v>0.37669999999999998</v>
          </cell>
          <cell r="E66">
            <v>11.13207107</v>
          </cell>
        </row>
        <row r="67">
          <cell r="A67">
            <v>1875.11</v>
          </cell>
          <cell r="B67">
            <v>4.37</v>
          </cell>
          <cell r="C67">
            <v>0.30249999999999999</v>
          </cell>
          <cell r="D67">
            <v>0.36830000000000002</v>
          </cell>
          <cell r="E67">
            <v>11.03690579</v>
          </cell>
        </row>
        <row r="68">
          <cell r="A68">
            <v>1875.12</v>
          </cell>
          <cell r="B68">
            <v>4.37</v>
          </cell>
          <cell r="C68">
            <v>0.3</v>
          </cell>
          <cell r="D68">
            <v>0.36</v>
          </cell>
          <cell r="E68">
            <v>10.9417405</v>
          </cell>
        </row>
        <row r="69">
          <cell r="A69">
            <v>1876.01</v>
          </cell>
          <cell r="B69">
            <v>4.46</v>
          </cell>
          <cell r="C69">
            <v>0.3</v>
          </cell>
          <cell r="D69">
            <v>0.3533</v>
          </cell>
          <cell r="E69">
            <v>10.846575209999999</v>
          </cell>
        </row>
        <row r="70">
          <cell r="A70">
            <v>1876.02</v>
          </cell>
          <cell r="B70">
            <v>4.5199999999999996</v>
          </cell>
          <cell r="C70">
            <v>0.3</v>
          </cell>
          <cell r="D70">
            <v>0.34670000000000001</v>
          </cell>
          <cell r="E70">
            <v>10.846575209999999</v>
          </cell>
        </row>
        <row r="71">
          <cell r="A71">
            <v>1876.03</v>
          </cell>
          <cell r="B71">
            <v>4.51</v>
          </cell>
          <cell r="C71">
            <v>0.3</v>
          </cell>
          <cell r="D71">
            <v>0.34</v>
          </cell>
          <cell r="E71">
            <v>10.846575209999999</v>
          </cell>
        </row>
        <row r="72">
          <cell r="A72">
            <v>1876.04</v>
          </cell>
          <cell r="B72">
            <v>4.34</v>
          </cell>
          <cell r="C72">
            <v>0.3</v>
          </cell>
          <cell r="D72">
            <v>0.33329999999999999</v>
          </cell>
          <cell r="E72">
            <v>10.751490909999999</v>
          </cell>
        </row>
        <row r="73">
          <cell r="A73">
            <v>1876.05</v>
          </cell>
          <cell r="B73">
            <v>4.18</v>
          </cell>
          <cell r="C73">
            <v>0.3</v>
          </cell>
          <cell r="D73">
            <v>0.32669999999999999</v>
          </cell>
          <cell r="E73">
            <v>10.370910739999999</v>
          </cell>
        </row>
        <row r="74">
          <cell r="A74">
            <v>1876.06</v>
          </cell>
          <cell r="B74">
            <v>4.1500000000000004</v>
          </cell>
          <cell r="C74">
            <v>0.3</v>
          </cell>
          <cell r="D74">
            <v>0.32</v>
          </cell>
          <cell r="E74">
            <v>10.08541488</v>
          </cell>
        </row>
        <row r="75">
          <cell r="A75">
            <v>1876.07</v>
          </cell>
          <cell r="B75">
            <v>4.0999999999999996</v>
          </cell>
          <cell r="C75">
            <v>0.3</v>
          </cell>
          <cell r="D75">
            <v>0.31330000000000002</v>
          </cell>
          <cell r="E75">
            <v>10.08541488</v>
          </cell>
        </row>
        <row r="76">
          <cell r="A76">
            <v>1876.08</v>
          </cell>
          <cell r="B76">
            <v>3.93</v>
          </cell>
          <cell r="C76">
            <v>0.3</v>
          </cell>
          <cell r="D76">
            <v>0.30669999999999997</v>
          </cell>
          <cell r="E76">
            <v>10.180580170000001</v>
          </cell>
        </row>
        <row r="77">
          <cell r="A77">
            <v>1876.09</v>
          </cell>
          <cell r="B77">
            <v>3.69</v>
          </cell>
          <cell r="C77">
            <v>0.3</v>
          </cell>
          <cell r="D77">
            <v>0.3</v>
          </cell>
          <cell r="E77">
            <v>10.275745450000001</v>
          </cell>
        </row>
        <row r="78">
          <cell r="A78">
            <v>1876.1</v>
          </cell>
          <cell r="B78">
            <v>3.67</v>
          </cell>
          <cell r="C78">
            <v>0.3</v>
          </cell>
          <cell r="D78">
            <v>0.29330000000000001</v>
          </cell>
          <cell r="E78">
            <v>10.465995039999999</v>
          </cell>
        </row>
        <row r="79">
          <cell r="A79">
            <v>1876.11</v>
          </cell>
          <cell r="B79">
            <v>3.6</v>
          </cell>
          <cell r="C79">
            <v>0.3</v>
          </cell>
          <cell r="D79">
            <v>0.28670000000000001</v>
          </cell>
          <cell r="E79">
            <v>10.56116033</v>
          </cell>
        </row>
        <row r="80">
          <cell r="A80">
            <v>1876.12</v>
          </cell>
          <cell r="B80">
            <v>3.58</v>
          </cell>
          <cell r="C80">
            <v>0.3</v>
          </cell>
          <cell r="D80">
            <v>0.28000000000000003</v>
          </cell>
          <cell r="E80">
            <v>10.751490909999999</v>
          </cell>
        </row>
        <row r="81">
          <cell r="A81">
            <v>1877.01</v>
          </cell>
          <cell r="B81">
            <v>3.55</v>
          </cell>
          <cell r="C81">
            <v>0.2908</v>
          </cell>
          <cell r="D81">
            <v>0.28170000000000001</v>
          </cell>
          <cell r="E81">
            <v>10.9417405</v>
          </cell>
        </row>
        <row r="82">
          <cell r="A82">
            <v>1877.02</v>
          </cell>
          <cell r="B82">
            <v>3.34</v>
          </cell>
          <cell r="C82">
            <v>0.28170000000000001</v>
          </cell>
          <cell r="D82">
            <v>0.2833</v>
          </cell>
          <cell r="E82">
            <v>10.65632562</v>
          </cell>
        </row>
        <row r="83">
          <cell r="A83">
            <v>1877.03</v>
          </cell>
          <cell r="B83">
            <v>3.17</v>
          </cell>
          <cell r="C83">
            <v>0.27250000000000002</v>
          </cell>
          <cell r="D83">
            <v>0.28499999999999998</v>
          </cell>
          <cell r="E83">
            <v>10.180580170000001</v>
          </cell>
        </row>
        <row r="84">
          <cell r="A84">
            <v>1877.04</v>
          </cell>
          <cell r="B84">
            <v>2.94</v>
          </cell>
          <cell r="C84">
            <v>0.26329999999999998</v>
          </cell>
          <cell r="D84">
            <v>0.28670000000000001</v>
          </cell>
          <cell r="E84">
            <v>10.465995039999999</v>
          </cell>
        </row>
        <row r="85">
          <cell r="A85">
            <v>1877.05</v>
          </cell>
          <cell r="B85">
            <v>2.94</v>
          </cell>
          <cell r="C85">
            <v>0.25419999999999998</v>
          </cell>
          <cell r="D85">
            <v>0.2883</v>
          </cell>
          <cell r="E85">
            <v>10.65632562</v>
          </cell>
        </row>
        <row r="86">
          <cell r="A86">
            <v>1877.06</v>
          </cell>
          <cell r="B86">
            <v>2.73</v>
          </cell>
          <cell r="C86">
            <v>0.245</v>
          </cell>
          <cell r="D86">
            <v>0.28999999999999998</v>
          </cell>
          <cell r="E86">
            <v>10.08541488</v>
          </cell>
        </row>
        <row r="87">
          <cell r="A87">
            <v>1877.07</v>
          </cell>
          <cell r="B87">
            <v>2.85</v>
          </cell>
          <cell r="C87">
            <v>0.23580000000000001</v>
          </cell>
          <cell r="D87">
            <v>0.29170000000000001</v>
          </cell>
          <cell r="E87">
            <v>10.180580170000001</v>
          </cell>
        </row>
        <row r="88">
          <cell r="A88">
            <v>1877.08</v>
          </cell>
          <cell r="B88">
            <v>3.05</v>
          </cell>
          <cell r="C88">
            <v>0.22670000000000001</v>
          </cell>
          <cell r="D88">
            <v>0.29330000000000001</v>
          </cell>
          <cell r="E88">
            <v>9.8000000000000007</v>
          </cell>
        </row>
        <row r="89">
          <cell r="A89">
            <v>1877.09</v>
          </cell>
          <cell r="B89">
            <v>3.24</v>
          </cell>
          <cell r="C89">
            <v>0.2175</v>
          </cell>
          <cell r="D89">
            <v>0.29499999999999998</v>
          </cell>
          <cell r="E89">
            <v>9.7048347110000002</v>
          </cell>
        </row>
        <row r="90">
          <cell r="A90">
            <v>1877.1</v>
          </cell>
          <cell r="B90">
            <v>3.31</v>
          </cell>
          <cell r="C90">
            <v>0.20830000000000001</v>
          </cell>
          <cell r="D90">
            <v>0.29670000000000002</v>
          </cell>
          <cell r="E90">
            <v>9.7048347110000002</v>
          </cell>
        </row>
        <row r="91">
          <cell r="A91">
            <v>1877.11</v>
          </cell>
          <cell r="B91">
            <v>3.26</v>
          </cell>
          <cell r="C91">
            <v>0.19919999999999999</v>
          </cell>
          <cell r="D91">
            <v>0.29830000000000001</v>
          </cell>
          <cell r="E91">
            <v>9.5145851239999999</v>
          </cell>
        </row>
        <row r="92">
          <cell r="A92">
            <v>1877.12</v>
          </cell>
          <cell r="B92">
            <v>3.25</v>
          </cell>
          <cell r="C92">
            <v>0.19</v>
          </cell>
          <cell r="D92">
            <v>0.3</v>
          </cell>
          <cell r="E92">
            <v>9.5145851239999999</v>
          </cell>
        </row>
        <row r="93">
          <cell r="A93">
            <v>1878.01</v>
          </cell>
          <cell r="B93">
            <v>3.25</v>
          </cell>
          <cell r="C93">
            <v>0.18920000000000001</v>
          </cell>
          <cell r="D93">
            <v>0.30080000000000001</v>
          </cell>
          <cell r="E93">
            <v>9.229089256</v>
          </cell>
        </row>
        <row r="94">
          <cell r="A94">
            <v>1878.02</v>
          </cell>
          <cell r="B94">
            <v>3.18</v>
          </cell>
          <cell r="C94">
            <v>0.1883</v>
          </cell>
          <cell r="D94">
            <v>0.30170000000000002</v>
          </cell>
          <cell r="E94">
            <v>9.1340049590000003</v>
          </cell>
        </row>
        <row r="95">
          <cell r="A95">
            <v>1878.03</v>
          </cell>
          <cell r="B95">
            <v>3.24</v>
          </cell>
          <cell r="C95">
            <v>0.1875</v>
          </cell>
          <cell r="D95">
            <v>0.30249999999999999</v>
          </cell>
          <cell r="E95">
            <v>8.9436743799999991</v>
          </cell>
        </row>
        <row r="96">
          <cell r="A96">
            <v>1878.04</v>
          </cell>
          <cell r="B96">
            <v>3.33</v>
          </cell>
          <cell r="C96">
            <v>0.1867</v>
          </cell>
          <cell r="D96">
            <v>0.30330000000000001</v>
          </cell>
          <cell r="E96">
            <v>8.8485090910000004</v>
          </cell>
        </row>
        <row r="97">
          <cell r="A97">
            <v>1878.05</v>
          </cell>
          <cell r="B97">
            <v>3.34</v>
          </cell>
          <cell r="C97">
            <v>0.18579999999999999</v>
          </cell>
          <cell r="D97">
            <v>0.30420000000000003</v>
          </cell>
          <cell r="E97">
            <v>8.5630942149999996</v>
          </cell>
        </row>
        <row r="98">
          <cell r="A98">
            <v>1878.06</v>
          </cell>
          <cell r="B98">
            <v>3.41</v>
          </cell>
          <cell r="C98">
            <v>0.185</v>
          </cell>
          <cell r="D98">
            <v>0.30499999999999999</v>
          </cell>
          <cell r="E98">
            <v>8.3728446279999993</v>
          </cell>
        </row>
        <row r="99">
          <cell r="A99">
            <v>1878.07</v>
          </cell>
          <cell r="B99">
            <v>3.48</v>
          </cell>
          <cell r="C99">
            <v>0.1842</v>
          </cell>
          <cell r="D99">
            <v>0.30580000000000002</v>
          </cell>
          <cell r="E99">
            <v>8.4679289260000008</v>
          </cell>
        </row>
        <row r="100">
          <cell r="A100">
            <v>1878.08</v>
          </cell>
          <cell r="B100">
            <v>3.45</v>
          </cell>
          <cell r="C100">
            <v>0.18329999999999999</v>
          </cell>
          <cell r="D100">
            <v>0.30669999999999997</v>
          </cell>
          <cell r="E100">
            <v>8.5630942149999996</v>
          </cell>
        </row>
        <row r="101">
          <cell r="A101">
            <v>1878.09</v>
          </cell>
          <cell r="B101">
            <v>3.52</v>
          </cell>
          <cell r="C101">
            <v>0.1825</v>
          </cell>
          <cell r="D101">
            <v>0.3075</v>
          </cell>
          <cell r="E101">
            <v>8.5630942149999996</v>
          </cell>
        </row>
        <row r="102">
          <cell r="A102">
            <v>1878.1</v>
          </cell>
          <cell r="B102">
            <v>3.48</v>
          </cell>
          <cell r="C102">
            <v>0.1817</v>
          </cell>
          <cell r="D102">
            <v>0.30830000000000002</v>
          </cell>
          <cell r="E102">
            <v>8.4679289260000008</v>
          </cell>
        </row>
        <row r="103">
          <cell r="A103">
            <v>1878.11</v>
          </cell>
          <cell r="B103">
            <v>3.47</v>
          </cell>
          <cell r="C103">
            <v>0.18079999999999999</v>
          </cell>
          <cell r="D103">
            <v>0.30919999999999997</v>
          </cell>
          <cell r="E103">
            <v>8.3728446279999993</v>
          </cell>
        </row>
        <row r="104">
          <cell r="A104">
            <v>1878.12</v>
          </cell>
          <cell r="B104">
            <v>3.45</v>
          </cell>
          <cell r="C104">
            <v>0.18</v>
          </cell>
          <cell r="D104">
            <v>0.31</v>
          </cell>
          <cell r="E104">
            <v>8.18251405</v>
          </cell>
        </row>
        <row r="105">
          <cell r="A105">
            <v>1879.01</v>
          </cell>
          <cell r="B105">
            <v>3.58</v>
          </cell>
          <cell r="C105">
            <v>0.1817</v>
          </cell>
          <cell r="D105">
            <v>0.31580000000000003</v>
          </cell>
          <cell r="E105">
            <v>8.2776793390000005</v>
          </cell>
        </row>
        <row r="106">
          <cell r="A106">
            <v>1879.02</v>
          </cell>
          <cell r="B106">
            <v>3.71</v>
          </cell>
          <cell r="C106">
            <v>0.18329999999999999</v>
          </cell>
          <cell r="D106">
            <v>0.32169999999999999</v>
          </cell>
          <cell r="E106">
            <v>8.3728446279999993</v>
          </cell>
        </row>
        <row r="107">
          <cell r="A107">
            <v>1879.03</v>
          </cell>
          <cell r="B107">
            <v>3.65</v>
          </cell>
          <cell r="C107">
            <v>0.185</v>
          </cell>
          <cell r="D107">
            <v>0.32750000000000001</v>
          </cell>
          <cell r="E107">
            <v>8.2776793390000005</v>
          </cell>
        </row>
        <row r="108">
          <cell r="A108">
            <v>1879.04</v>
          </cell>
          <cell r="B108">
            <v>3.77</v>
          </cell>
          <cell r="C108">
            <v>0.1867</v>
          </cell>
          <cell r="D108">
            <v>0.33329999999999999</v>
          </cell>
          <cell r="E108">
            <v>8.18251405</v>
          </cell>
        </row>
        <row r="109">
          <cell r="A109">
            <v>1879.05</v>
          </cell>
          <cell r="B109">
            <v>3.94</v>
          </cell>
          <cell r="C109">
            <v>0.1883</v>
          </cell>
          <cell r="D109">
            <v>0.3392</v>
          </cell>
          <cell r="E109">
            <v>8.18251405</v>
          </cell>
        </row>
        <row r="110">
          <cell r="A110">
            <v>1879.06</v>
          </cell>
          <cell r="B110">
            <v>3.96</v>
          </cell>
          <cell r="C110">
            <v>0.19</v>
          </cell>
          <cell r="D110">
            <v>0.34499999999999997</v>
          </cell>
          <cell r="E110">
            <v>8.0873811569999994</v>
          </cell>
        </row>
        <row r="111">
          <cell r="A111">
            <v>1879.07</v>
          </cell>
          <cell r="B111">
            <v>4.04</v>
          </cell>
          <cell r="C111">
            <v>0.19170000000000001</v>
          </cell>
          <cell r="D111">
            <v>0.3508</v>
          </cell>
          <cell r="E111">
            <v>8.18251405</v>
          </cell>
        </row>
        <row r="112">
          <cell r="A112">
            <v>1879.08</v>
          </cell>
          <cell r="B112">
            <v>4.07</v>
          </cell>
          <cell r="C112">
            <v>0.1933</v>
          </cell>
          <cell r="D112">
            <v>0.35670000000000002</v>
          </cell>
          <cell r="E112">
            <v>8.18251405</v>
          </cell>
        </row>
        <row r="113">
          <cell r="A113">
            <v>1879.09</v>
          </cell>
          <cell r="B113">
            <v>4.22</v>
          </cell>
          <cell r="C113">
            <v>0.19500000000000001</v>
          </cell>
          <cell r="D113">
            <v>0.36249999999999999</v>
          </cell>
          <cell r="E113">
            <v>8.4679289260000008</v>
          </cell>
        </row>
        <row r="114">
          <cell r="A114">
            <v>1879.1</v>
          </cell>
          <cell r="B114">
            <v>4.68</v>
          </cell>
          <cell r="C114">
            <v>0.19670000000000001</v>
          </cell>
          <cell r="D114">
            <v>0.36830000000000002</v>
          </cell>
          <cell r="E114">
            <v>8.9436743799999991</v>
          </cell>
        </row>
        <row r="115">
          <cell r="A115">
            <v>1879.11</v>
          </cell>
          <cell r="B115">
            <v>4.93</v>
          </cell>
          <cell r="C115">
            <v>0.1983</v>
          </cell>
          <cell r="D115">
            <v>0.37419999999999998</v>
          </cell>
          <cell r="E115">
            <v>9.4194198349999994</v>
          </cell>
        </row>
        <row r="116">
          <cell r="A116">
            <v>1879.12</v>
          </cell>
          <cell r="B116">
            <v>4.92</v>
          </cell>
          <cell r="C116">
            <v>0.2</v>
          </cell>
          <cell r="D116">
            <v>0.38</v>
          </cell>
          <cell r="E116">
            <v>9.7048347110000002</v>
          </cell>
        </row>
        <row r="117">
          <cell r="A117">
            <v>1880.01</v>
          </cell>
          <cell r="B117">
            <v>5.1100000000000003</v>
          </cell>
          <cell r="C117">
            <v>0.20499999999999999</v>
          </cell>
          <cell r="D117">
            <v>0.38919999999999999</v>
          </cell>
          <cell r="E117">
            <v>9.9903305790000001</v>
          </cell>
        </row>
        <row r="118">
          <cell r="A118">
            <v>1880.02</v>
          </cell>
          <cell r="B118">
            <v>5.2</v>
          </cell>
          <cell r="C118">
            <v>0.21</v>
          </cell>
          <cell r="D118">
            <v>0.39829999999999999</v>
          </cell>
          <cell r="E118">
            <v>9.9903305790000001</v>
          </cell>
        </row>
        <row r="119">
          <cell r="A119">
            <v>1880.03</v>
          </cell>
          <cell r="B119">
            <v>5.3</v>
          </cell>
          <cell r="C119">
            <v>0.215</v>
          </cell>
          <cell r="D119">
            <v>0.40749999999999997</v>
          </cell>
          <cell r="E119">
            <v>10.08541488</v>
          </cell>
        </row>
        <row r="120">
          <cell r="A120">
            <v>1880.04</v>
          </cell>
          <cell r="B120">
            <v>5.18</v>
          </cell>
          <cell r="C120">
            <v>0.22</v>
          </cell>
          <cell r="D120">
            <v>0.41670000000000001</v>
          </cell>
          <cell r="E120">
            <v>9.7048347110000002</v>
          </cell>
        </row>
        <row r="121">
          <cell r="A121">
            <v>1880.05</v>
          </cell>
          <cell r="B121">
            <v>4.7699999999999996</v>
          </cell>
          <cell r="C121">
            <v>0.22500000000000001</v>
          </cell>
          <cell r="D121">
            <v>0.42580000000000001</v>
          </cell>
          <cell r="E121">
            <v>9.4194198349999994</v>
          </cell>
        </row>
        <row r="122">
          <cell r="A122">
            <v>1880.06</v>
          </cell>
          <cell r="B122">
            <v>4.79</v>
          </cell>
          <cell r="C122">
            <v>0.23</v>
          </cell>
          <cell r="D122">
            <v>0.435</v>
          </cell>
          <cell r="E122">
            <v>9.229089256</v>
          </cell>
        </row>
        <row r="123">
          <cell r="A123">
            <v>1880.07</v>
          </cell>
          <cell r="B123">
            <v>5.01</v>
          </cell>
          <cell r="C123">
            <v>0.23499999999999999</v>
          </cell>
          <cell r="D123">
            <v>0.44419999999999998</v>
          </cell>
          <cell r="E123">
            <v>9.229089256</v>
          </cell>
        </row>
        <row r="124">
          <cell r="A124">
            <v>1880.08</v>
          </cell>
          <cell r="B124">
            <v>5.19</v>
          </cell>
          <cell r="C124">
            <v>0.24</v>
          </cell>
          <cell r="D124">
            <v>0.45329999999999998</v>
          </cell>
          <cell r="E124">
            <v>9.229089256</v>
          </cell>
        </row>
        <row r="125">
          <cell r="A125">
            <v>1880.09</v>
          </cell>
          <cell r="B125">
            <v>5.18</v>
          </cell>
          <cell r="C125">
            <v>0.245</v>
          </cell>
          <cell r="D125">
            <v>0.46250000000000002</v>
          </cell>
          <cell r="E125">
            <v>9.3242545450000005</v>
          </cell>
        </row>
        <row r="126">
          <cell r="A126">
            <v>1880.1</v>
          </cell>
          <cell r="B126">
            <v>5.33</v>
          </cell>
          <cell r="C126">
            <v>0.25</v>
          </cell>
          <cell r="D126">
            <v>0.47170000000000001</v>
          </cell>
          <cell r="E126">
            <v>9.3242545450000005</v>
          </cell>
        </row>
        <row r="127">
          <cell r="A127">
            <v>1880.11</v>
          </cell>
          <cell r="B127">
            <v>5.61</v>
          </cell>
          <cell r="C127">
            <v>0.255</v>
          </cell>
          <cell r="D127">
            <v>0.48080000000000001</v>
          </cell>
          <cell r="E127">
            <v>9.4194198349999994</v>
          </cell>
        </row>
        <row r="128">
          <cell r="A128">
            <v>1880.12</v>
          </cell>
          <cell r="B128">
            <v>5.84</v>
          </cell>
          <cell r="C128">
            <v>0.26</v>
          </cell>
          <cell r="D128">
            <v>0.49</v>
          </cell>
          <cell r="E128">
            <v>9.5145851239999999</v>
          </cell>
        </row>
        <row r="129">
          <cell r="A129">
            <v>1881.01</v>
          </cell>
          <cell r="B129">
            <v>6.19</v>
          </cell>
          <cell r="C129">
            <v>0.26500000000000001</v>
          </cell>
          <cell r="D129">
            <v>0.48580000000000001</v>
          </cell>
          <cell r="E129">
            <v>9.4194198349999994</v>
          </cell>
        </row>
        <row r="130">
          <cell r="A130">
            <v>1881.02</v>
          </cell>
          <cell r="B130">
            <v>6.17</v>
          </cell>
          <cell r="C130">
            <v>0.27</v>
          </cell>
          <cell r="D130">
            <v>0.48170000000000002</v>
          </cell>
          <cell r="E130">
            <v>9.5145851239999999</v>
          </cell>
        </row>
        <row r="131">
          <cell r="A131">
            <v>1881.03</v>
          </cell>
          <cell r="B131">
            <v>6.24</v>
          </cell>
          <cell r="C131">
            <v>0.27500000000000002</v>
          </cell>
          <cell r="D131">
            <v>0.47749999999999998</v>
          </cell>
          <cell r="E131">
            <v>9.5145851239999999</v>
          </cell>
        </row>
        <row r="132">
          <cell r="A132">
            <v>1881.04</v>
          </cell>
          <cell r="B132">
            <v>6.22</v>
          </cell>
          <cell r="C132">
            <v>0.28000000000000003</v>
          </cell>
          <cell r="D132">
            <v>0.4733</v>
          </cell>
          <cell r="E132">
            <v>9.6096694209999995</v>
          </cell>
        </row>
        <row r="133">
          <cell r="A133">
            <v>1881.05</v>
          </cell>
          <cell r="B133">
            <v>6.5</v>
          </cell>
          <cell r="C133">
            <v>0.28499999999999998</v>
          </cell>
          <cell r="D133">
            <v>0.46920000000000001</v>
          </cell>
          <cell r="E133">
            <v>9.5145851239999999</v>
          </cell>
        </row>
        <row r="134">
          <cell r="A134">
            <v>1881.06</v>
          </cell>
          <cell r="B134">
            <v>6.58</v>
          </cell>
          <cell r="C134">
            <v>0.28999999999999998</v>
          </cell>
          <cell r="D134">
            <v>0.46500000000000002</v>
          </cell>
          <cell r="E134">
            <v>9.5145851239999999</v>
          </cell>
        </row>
        <row r="135">
          <cell r="A135">
            <v>1881.07</v>
          </cell>
          <cell r="B135">
            <v>6.35</v>
          </cell>
          <cell r="C135">
            <v>0.29499999999999998</v>
          </cell>
          <cell r="D135">
            <v>0.46079999999999999</v>
          </cell>
          <cell r="E135">
            <v>9.6096694209999995</v>
          </cell>
        </row>
        <row r="136">
          <cell r="A136">
            <v>1881.08</v>
          </cell>
          <cell r="B136">
            <v>6.2</v>
          </cell>
          <cell r="C136">
            <v>0.3</v>
          </cell>
          <cell r="D136">
            <v>0.45669999999999999</v>
          </cell>
          <cell r="E136">
            <v>9.8000000000000007</v>
          </cell>
        </row>
        <row r="137">
          <cell r="A137">
            <v>1881.09</v>
          </cell>
          <cell r="B137">
            <v>6.25</v>
          </cell>
          <cell r="C137">
            <v>0.30499999999999999</v>
          </cell>
          <cell r="D137">
            <v>0.45250000000000001</v>
          </cell>
          <cell r="E137">
            <v>10.180580170000001</v>
          </cell>
        </row>
        <row r="138">
          <cell r="A138">
            <v>1881.1</v>
          </cell>
          <cell r="B138">
            <v>6.15</v>
          </cell>
          <cell r="C138">
            <v>0.31</v>
          </cell>
          <cell r="D138">
            <v>0.44829999999999998</v>
          </cell>
          <cell r="E138">
            <v>10.275745450000001</v>
          </cell>
        </row>
        <row r="139">
          <cell r="A139">
            <v>1881.11</v>
          </cell>
          <cell r="B139">
            <v>6.19</v>
          </cell>
          <cell r="C139">
            <v>0.315</v>
          </cell>
          <cell r="D139">
            <v>0.44419999999999998</v>
          </cell>
          <cell r="E139">
            <v>10.180580170000001</v>
          </cell>
        </row>
        <row r="140">
          <cell r="A140">
            <v>1881.12</v>
          </cell>
          <cell r="B140">
            <v>6.01</v>
          </cell>
          <cell r="C140">
            <v>0.32</v>
          </cell>
          <cell r="D140">
            <v>0.44</v>
          </cell>
          <cell r="E140">
            <v>10.180580170000001</v>
          </cell>
        </row>
        <row r="141">
          <cell r="A141">
            <v>1882.01</v>
          </cell>
          <cell r="B141">
            <v>5.92</v>
          </cell>
          <cell r="C141">
            <v>0.32</v>
          </cell>
          <cell r="D141">
            <v>0.43919999999999998</v>
          </cell>
          <cell r="E141">
            <v>10.180580170000001</v>
          </cell>
        </row>
        <row r="142">
          <cell r="A142">
            <v>1882.02</v>
          </cell>
          <cell r="B142">
            <v>5.79</v>
          </cell>
          <cell r="C142">
            <v>0.32</v>
          </cell>
          <cell r="D142">
            <v>0.43830000000000002</v>
          </cell>
          <cell r="E142">
            <v>10.275745450000001</v>
          </cell>
        </row>
        <row r="143">
          <cell r="A143">
            <v>1882.03</v>
          </cell>
          <cell r="B143">
            <v>5.78</v>
          </cell>
          <cell r="C143">
            <v>0.32</v>
          </cell>
          <cell r="D143">
            <v>0.4375</v>
          </cell>
          <cell r="E143">
            <v>10.275745450000001</v>
          </cell>
        </row>
        <row r="144">
          <cell r="A144">
            <v>1882.04</v>
          </cell>
          <cell r="B144">
            <v>5.78</v>
          </cell>
          <cell r="C144">
            <v>0.32</v>
          </cell>
          <cell r="D144">
            <v>0.43669999999999998</v>
          </cell>
          <cell r="E144">
            <v>10.370910739999999</v>
          </cell>
        </row>
        <row r="145">
          <cell r="A145">
            <v>1882.05</v>
          </cell>
          <cell r="B145">
            <v>5.71</v>
          </cell>
          <cell r="C145">
            <v>0.32</v>
          </cell>
          <cell r="D145">
            <v>0.43580000000000002</v>
          </cell>
          <cell r="E145">
            <v>10.465995039999999</v>
          </cell>
        </row>
        <row r="146">
          <cell r="A146">
            <v>1882.06</v>
          </cell>
          <cell r="B146">
            <v>5.68</v>
          </cell>
          <cell r="C146">
            <v>0.32</v>
          </cell>
          <cell r="D146">
            <v>0.435</v>
          </cell>
          <cell r="E146">
            <v>10.56116033</v>
          </cell>
        </row>
        <row r="147">
          <cell r="A147">
            <v>1882.07</v>
          </cell>
          <cell r="B147">
            <v>6</v>
          </cell>
          <cell r="C147">
            <v>0.32</v>
          </cell>
          <cell r="D147">
            <v>0.43419999999999997</v>
          </cell>
          <cell r="E147">
            <v>10.465995039999999</v>
          </cell>
        </row>
        <row r="148">
          <cell r="A148">
            <v>1882.08</v>
          </cell>
          <cell r="B148">
            <v>6.18</v>
          </cell>
          <cell r="C148">
            <v>0.32</v>
          </cell>
          <cell r="D148">
            <v>0.43330000000000002</v>
          </cell>
          <cell r="E148">
            <v>10.56116033</v>
          </cell>
        </row>
        <row r="149">
          <cell r="A149">
            <v>1882.09</v>
          </cell>
          <cell r="B149">
            <v>6.24</v>
          </cell>
          <cell r="C149">
            <v>0.32</v>
          </cell>
          <cell r="D149">
            <v>0.4325</v>
          </cell>
          <cell r="E149">
            <v>10.275745450000001</v>
          </cell>
        </row>
        <row r="150">
          <cell r="A150">
            <v>1882.1</v>
          </cell>
          <cell r="B150">
            <v>6.07</v>
          </cell>
          <cell r="C150">
            <v>0.32</v>
          </cell>
          <cell r="D150">
            <v>0.43169999999999997</v>
          </cell>
          <cell r="E150">
            <v>10.180580170000001</v>
          </cell>
        </row>
        <row r="151">
          <cell r="A151">
            <v>1882.11</v>
          </cell>
          <cell r="B151">
            <v>5.81</v>
          </cell>
          <cell r="C151">
            <v>0.32</v>
          </cell>
          <cell r="D151">
            <v>0.43080000000000002</v>
          </cell>
          <cell r="E151">
            <v>10.08541488</v>
          </cell>
        </row>
        <row r="152">
          <cell r="A152">
            <v>1882.12</v>
          </cell>
          <cell r="B152">
            <v>5.84</v>
          </cell>
          <cell r="C152">
            <v>0.32</v>
          </cell>
          <cell r="D152">
            <v>0.43</v>
          </cell>
          <cell r="E152">
            <v>9.9903305790000001</v>
          </cell>
        </row>
        <row r="153">
          <cell r="A153">
            <v>1883.01</v>
          </cell>
          <cell r="B153">
            <v>5.81</v>
          </cell>
          <cell r="C153">
            <v>0.32079999999999997</v>
          </cell>
          <cell r="D153">
            <v>0.42749999999999999</v>
          </cell>
          <cell r="E153">
            <v>9.9903305790000001</v>
          </cell>
        </row>
        <row r="154">
          <cell r="A154">
            <v>1883.02</v>
          </cell>
          <cell r="B154">
            <v>5.68</v>
          </cell>
          <cell r="C154">
            <v>0.32169999999999999</v>
          </cell>
          <cell r="D154">
            <v>0.42499999999999999</v>
          </cell>
          <cell r="E154">
            <v>10.08541488</v>
          </cell>
        </row>
        <row r="155">
          <cell r="A155">
            <v>1883.03</v>
          </cell>
          <cell r="B155">
            <v>5.75</v>
          </cell>
          <cell r="C155">
            <v>0.32250000000000001</v>
          </cell>
          <cell r="D155">
            <v>0.42249999999999999</v>
          </cell>
          <cell r="E155">
            <v>9.9903305790000001</v>
          </cell>
        </row>
        <row r="156">
          <cell r="A156">
            <v>1883.04</v>
          </cell>
          <cell r="B156">
            <v>5.87</v>
          </cell>
          <cell r="C156">
            <v>0.32329999999999998</v>
          </cell>
          <cell r="D156">
            <v>0.42</v>
          </cell>
          <cell r="E156">
            <v>9.8951652889999995</v>
          </cell>
        </row>
        <row r="157">
          <cell r="A157">
            <v>1883.05</v>
          </cell>
          <cell r="B157">
            <v>5.77</v>
          </cell>
          <cell r="C157">
            <v>0.32419999999999999</v>
          </cell>
          <cell r="D157">
            <v>0.41749999999999998</v>
          </cell>
          <cell r="E157">
            <v>9.8000000000000007</v>
          </cell>
        </row>
        <row r="158">
          <cell r="A158">
            <v>1883.06</v>
          </cell>
          <cell r="B158">
            <v>5.82</v>
          </cell>
          <cell r="C158">
            <v>0.32500000000000001</v>
          </cell>
          <cell r="D158">
            <v>0.41499999999999998</v>
          </cell>
          <cell r="E158">
            <v>9.5145851239999999</v>
          </cell>
        </row>
        <row r="159">
          <cell r="A159">
            <v>1883.07</v>
          </cell>
          <cell r="B159">
            <v>5.73</v>
          </cell>
          <cell r="C159">
            <v>0.32579999999999998</v>
          </cell>
          <cell r="D159">
            <v>0.41249999999999998</v>
          </cell>
          <cell r="E159">
            <v>9.3242545450000005</v>
          </cell>
        </row>
        <row r="160">
          <cell r="A160">
            <v>1883.08</v>
          </cell>
          <cell r="B160">
            <v>5.47</v>
          </cell>
          <cell r="C160">
            <v>0.32669999999999999</v>
          </cell>
          <cell r="D160">
            <v>0.41</v>
          </cell>
          <cell r="E160">
            <v>9.3242545450000005</v>
          </cell>
        </row>
        <row r="161">
          <cell r="A161">
            <v>1883.09</v>
          </cell>
          <cell r="B161">
            <v>5.53</v>
          </cell>
          <cell r="C161">
            <v>0.32750000000000001</v>
          </cell>
          <cell r="D161">
            <v>0.40749999999999997</v>
          </cell>
          <cell r="E161">
            <v>9.229089256</v>
          </cell>
        </row>
        <row r="162">
          <cell r="A162">
            <v>1883.1</v>
          </cell>
          <cell r="B162">
            <v>5.38</v>
          </cell>
          <cell r="C162">
            <v>0.32829999999999998</v>
          </cell>
          <cell r="D162">
            <v>0.40500000000000003</v>
          </cell>
          <cell r="E162">
            <v>9.229089256</v>
          </cell>
        </row>
        <row r="163">
          <cell r="A163">
            <v>1883.11</v>
          </cell>
          <cell r="B163">
            <v>5.46</v>
          </cell>
          <cell r="C163">
            <v>0.32919999999999999</v>
          </cell>
          <cell r="D163">
            <v>0.40250000000000002</v>
          </cell>
          <cell r="E163">
            <v>9.1340049590000003</v>
          </cell>
        </row>
        <row r="164">
          <cell r="A164">
            <v>1883.12</v>
          </cell>
          <cell r="B164">
            <v>5.34</v>
          </cell>
          <cell r="C164">
            <v>0.33</v>
          </cell>
          <cell r="D164">
            <v>0.4</v>
          </cell>
          <cell r="E164">
            <v>9.229089256</v>
          </cell>
        </row>
        <row r="165">
          <cell r="A165">
            <v>1884.01</v>
          </cell>
          <cell r="B165">
            <v>5.18</v>
          </cell>
          <cell r="C165">
            <v>0.32829999999999998</v>
          </cell>
          <cell r="D165">
            <v>0.39250000000000002</v>
          </cell>
          <cell r="E165">
            <v>9.229089256</v>
          </cell>
        </row>
        <row r="166">
          <cell r="A166">
            <v>1884.02</v>
          </cell>
          <cell r="B166">
            <v>5.32</v>
          </cell>
          <cell r="C166">
            <v>0.32669999999999999</v>
          </cell>
          <cell r="D166">
            <v>0.38500000000000001</v>
          </cell>
          <cell r="E166">
            <v>9.229089256</v>
          </cell>
        </row>
        <row r="167">
          <cell r="A167">
            <v>1884.03</v>
          </cell>
          <cell r="B167">
            <v>5.3</v>
          </cell>
          <cell r="C167">
            <v>0.32500000000000001</v>
          </cell>
          <cell r="D167">
            <v>0.3775</v>
          </cell>
          <cell r="E167">
            <v>9.229089256</v>
          </cell>
        </row>
        <row r="168">
          <cell r="A168">
            <v>1884.04</v>
          </cell>
          <cell r="B168">
            <v>5.0599999999999996</v>
          </cell>
          <cell r="C168">
            <v>0.32329999999999998</v>
          </cell>
          <cell r="D168">
            <v>0.37</v>
          </cell>
          <cell r="E168">
            <v>9.0388396689999997</v>
          </cell>
        </row>
        <row r="169">
          <cell r="A169">
            <v>1884.05</v>
          </cell>
          <cell r="B169">
            <v>4.6500000000000004</v>
          </cell>
          <cell r="C169">
            <v>0.32169999999999999</v>
          </cell>
          <cell r="D169">
            <v>0.36249999999999999</v>
          </cell>
          <cell r="E169">
            <v>8.8485090910000004</v>
          </cell>
        </row>
        <row r="170">
          <cell r="A170">
            <v>1884.06</v>
          </cell>
          <cell r="B170">
            <v>4.46</v>
          </cell>
          <cell r="C170">
            <v>0.32</v>
          </cell>
          <cell r="D170">
            <v>0.35499999999999998</v>
          </cell>
          <cell r="E170">
            <v>8.8485090910000004</v>
          </cell>
        </row>
        <row r="171">
          <cell r="A171">
            <v>1884.07</v>
          </cell>
          <cell r="B171">
            <v>4.46</v>
          </cell>
          <cell r="C171">
            <v>0.31830000000000003</v>
          </cell>
          <cell r="D171">
            <v>0.34749999999999998</v>
          </cell>
          <cell r="E171">
            <v>8.7534247930000006</v>
          </cell>
        </row>
        <row r="172">
          <cell r="A172">
            <v>1884.08</v>
          </cell>
          <cell r="B172">
            <v>4.74</v>
          </cell>
          <cell r="C172">
            <v>0.31669999999999998</v>
          </cell>
          <cell r="D172">
            <v>0.34</v>
          </cell>
          <cell r="E172">
            <v>8.7534247930000006</v>
          </cell>
        </row>
        <row r="173">
          <cell r="A173">
            <v>1884.09</v>
          </cell>
          <cell r="B173">
            <v>4.59</v>
          </cell>
          <cell r="C173">
            <v>0.315</v>
          </cell>
          <cell r="D173">
            <v>0.33250000000000002</v>
          </cell>
          <cell r="E173">
            <v>8.6582595040000001</v>
          </cell>
        </row>
        <row r="174">
          <cell r="A174">
            <v>1884.1</v>
          </cell>
          <cell r="B174">
            <v>4.4400000000000004</v>
          </cell>
          <cell r="C174">
            <v>0.31330000000000002</v>
          </cell>
          <cell r="D174">
            <v>0.32500000000000001</v>
          </cell>
          <cell r="E174">
            <v>8.5630942149999996</v>
          </cell>
        </row>
        <row r="175">
          <cell r="A175">
            <v>1884.11</v>
          </cell>
          <cell r="B175">
            <v>4.3499999999999996</v>
          </cell>
          <cell r="C175">
            <v>0.31169999999999998</v>
          </cell>
          <cell r="D175">
            <v>0.3175</v>
          </cell>
          <cell r="E175">
            <v>8.3728446279999993</v>
          </cell>
        </row>
        <row r="176">
          <cell r="A176">
            <v>1884.12</v>
          </cell>
          <cell r="B176">
            <v>4.34</v>
          </cell>
          <cell r="C176">
            <v>0.31</v>
          </cell>
          <cell r="D176">
            <v>0.31</v>
          </cell>
          <cell r="E176">
            <v>8.2776793390000005</v>
          </cell>
        </row>
        <row r="177">
          <cell r="A177">
            <v>1885.01</v>
          </cell>
          <cell r="B177">
            <v>4.24</v>
          </cell>
          <cell r="C177">
            <v>0.30420000000000003</v>
          </cell>
          <cell r="D177">
            <v>0.30669999999999997</v>
          </cell>
          <cell r="E177">
            <v>8.2776793390000005</v>
          </cell>
        </row>
        <row r="178">
          <cell r="A178">
            <v>1885.02</v>
          </cell>
          <cell r="B178">
            <v>4.37</v>
          </cell>
          <cell r="C178">
            <v>0.29830000000000001</v>
          </cell>
          <cell r="D178">
            <v>0.30330000000000001</v>
          </cell>
          <cell r="E178">
            <v>8.3728446279999993</v>
          </cell>
        </row>
        <row r="179">
          <cell r="A179">
            <v>1885.03</v>
          </cell>
          <cell r="B179">
            <v>4.38</v>
          </cell>
          <cell r="C179">
            <v>0.29249999999999998</v>
          </cell>
          <cell r="D179">
            <v>0.3</v>
          </cell>
          <cell r="E179">
            <v>8.18251405</v>
          </cell>
        </row>
        <row r="180">
          <cell r="A180">
            <v>1885.04</v>
          </cell>
          <cell r="B180">
            <v>4.37</v>
          </cell>
          <cell r="C180">
            <v>0.28670000000000001</v>
          </cell>
          <cell r="D180">
            <v>0.29670000000000002</v>
          </cell>
          <cell r="E180">
            <v>8.2776793390000005</v>
          </cell>
        </row>
        <row r="181">
          <cell r="A181">
            <v>1885.05</v>
          </cell>
          <cell r="B181">
            <v>4.32</v>
          </cell>
          <cell r="C181">
            <v>0.28079999999999999</v>
          </cell>
          <cell r="D181">
            <v>0.29330000000000001</v>
          </cell>
          <cell r="E181">
            <v>8.0873811569999994</v>
          </cell>
        </row>
        <row r="182">
          <cell r="A182">
            <v>1885.06</v>
          </cell>
          <cell r="B182">
            <v>4.3</v>
          </cell>
          <cell r="C182">
            <v>0.27500000000000002</v>
          </cell>
          <cell r="D182">
            <v>0.28999999999999998</v>
          </cell>
          <cell r="E182">
            <v>7.8970910740000004</v>
          </cell>
        </row>
        <row r="183">
          <cell r="A183">
            <v>1885.07</v>
          </cell>
          <cell r="B183">
            <v>4.46</v>
          </cell>
          <cell r="C183">
            <v>0.26919999999999999</v>
          </cell>
          <cell r="D183">
            <v>0.28670000000000001</v>
          </cell>
          <cell r="E183">
            <v>7.9922320659999997</v>
          </cell>
        </row>
        <row r="184">
          <cell r="A184">
            <v>1885.08</v>
          </cell>
          <cell r="B184">
            <v>4.71</v>
          </cell>
          <cell r="C184">
            <v>0.26329999999999998</v>
          </cell>
          <cell r="D184">
            <v>0.2833</v>
          </cell>
          <cell r="E184">
            <v>7.9922320659999997</v>
          </cell>
        </row>
        <row r="185">
          <cell r="A185">
            <v>1885.09</v>
          </cell>
          <cell r="B185">
            <v>4.6500000000000004</v>
          </cell>
          <cell r="C185">
            <v>0.25750000000000001</v>
          </cell>
          <cell r="D185">
            <v>0.28000000000000003</v>
          </cell>
          <cell r="E185">
            <v>7.8970910740000004</v>
          </cell>
        </row>
        <row r="186">
          <cell r="A186">
            <v>1885.1</v>
          </cell>
          <cell r="B186">
            <v>4.92</v>
          </cell>
          <cell r="C186">
            <v>0.25169999999999998</v>
          </cell>
          <cell r="D186">
            <v>0.2767</v>
          </cell>
          <cell r="E186">
            <v>7.8970910740000004</v>
          </cell>
        </row>
        <row r="187">
          <cell r="A187">
            <v>1885.11</v>
          </cell>
          <cell r="B187">
            <v>5.24</v>
          </cell>
          <cell r="C187">
            <v>0.24579999999999999</v>
          </cell>
          <cell r="D187">
            <v>0.27329999999999999</v>
          </cell>
          <cell r="E187">
            <v>7.9922320659999997</v>
          </cell>
        </row>
        <row r="188">
          <cell r="A188">
            <v>1885.12</v>
          </cell>
          <cell r="B188">
            <v>5.2</v>
          </cell>
          <cell r="C188">
            <v>0.24</v>
          </cell>
          <cell r="D188">
            <v>0.27</v>
          </cell>
          <cell r="E188">
            <v>8.18251405</v>
          </cell>
        </row>
        <row r="189">
          <cell r="A189">
            <v>1886.01</v>
          </cell>
          <cell r="B189">
            <v>5.2</v>
          </cell>
          <cell r="C189">
            <v>0.23830000000000001</v>
          </cell>
          <cell r="D189">
            <v>0.27500000000000002</v>
          </cell>
          <cell r="E189">
            <v>7.9922320659999997</v>
          </cell>
        </row>
        <row r="190">
          <cell r="A190">
            <v>1886.02</v>
          </cell>
          <cell r="B190">
            <v>5.3</v>
          </cell>
          <cell r="C190">
            <v>0.23669999999999999</v>
          </cell>
          <cell r="D190">
            <v>0.28000000000000003</v>
          </cell>
          <cell r="E190">
            <v>7.9922320659999997</v>
          </cell>
        </row>
        <row r="191">
          <cell r="A191">
            <v>1886.03</v>
          </cell>
          <cell r="B191">
            <v>5.19</v>
          </cell>
          <cell r="C191">
            <v>0.23499999999999999</v>
          </cell>
          <cell r="D191">
            <v>0.28499999999999998</v>
          </cell>
          <cell r="E191">
            <v>7.8970910740000004</v>
          </cell>
        </row>
        <row r="192">
          <cell r="A192">
            <v>1886.04</v>
          </cell>
          <cell r="B192">
            <v>5.12</v>
          </cell>
          <cell r="C192">
            <v>0.23330000000000001</v>
          </cell>
          <cell r="D192">
            <v>0.28999999999999998</v>
          </cell>
          <cell r="E192">
            <v>7.8019419829999999</v>
          </cell>
        </row>
        <row r="193">
          <cell r="A193">
            <v>1886.05</v>
          </cell>
          <cell r="B193">
            <v>5.0199999999999996</v>
          </cell>
          <cell r="C193">
            <v>0.23169999999999999</v>
          </cell>
          <cell r="D193">
            <v>0.29499999999999998</v>
          </cell>
          <cell r="E193">
            <v>7.6116519010000001</v>
          </cell>
        </row>
        <row r="194">
          <cell r="A194">
            <v>1886.06</v>
          </cell>
          <cell r="B194">
            <v>5.25</v>
          </cell>
          <cell r="C194">
            <v>0.23</v>
          </cell>
          <cell r="D194">
            <v>0.3</v>
          </cell>
          <cell r="E194">
            <v>7.5165028100000004</v>
          </cell>
        </row>
        <row r="195">
          <cell r="A195">
            <v>1886.07</v>
          </cell>
          <cell r="B195">
            <v>5.33</v>
          </cell>
          <cell r="C195">
            <v>0.2283</v>
          </cell>
          <cell r="D195">
            <v>0.30499999999999999</v>
          </cell>
          <cell r="E195">
            <v>7.6116519010000001</v>
          </cell>
        </row>
        <row r="196">
          <cell r="A196">
            <v>1886.08</v>
          </cell>
          <cell r="B196">
            <v>5.37</v>
          </cell>
          <cell r="C196">
            <v>0.22670000000000001</v>
          </cell>
          <cell r="D196">
            <v>0.31</v>
          </cell>
          <cell r="E196">
            <v>7.7067928930000003</v>
          </cell>
        </row>
        <row r="197">
          <cell r="A197">
            <v>1886.09</v>
          </cell>
          <cell r="B197">
            <v>5.51</v>
          </cell>
          <cell r="C197">
            <v>0.22500000000000001</v>
          </cell>
          <cell r="D197">
            <v>0.315</v>
          </cell>
          <cell r="E197">
            <v>7.7067928930000003</v>
          </cell>
        </row>
        <row r="198">
          <cell r="A198">
            <v>1886.1</v>
          </cell>
          <cell r="B198">
            <v>5.65</v>
          </cell>
          <cell r="C198">
            <v>0.2233</v>
          </cell>
          <cell r="D198">
            <v>0.32</v>
          </cell>
          <cell r="E198">
            <v>7.7067928930000003</v>
          </cell>
        </row>
        <row r="199">
          <cell r="A199">
            <v>1886.11</v>
          </cell>
          <cell r="B199">
            <v>5.79</v>
          </cell>
          <cell r="C199">
            <v>0.22170000000000001</v>
          </cell>
          <cell r="D199">
            <v>0.32500000000000001</v>
          </cell>
          <cell r="E199">
            <v>7.7067928930000003</v>
          </cell>
        </row>
        <row r="200">
          <cell r="A200">
            <v>1886.12</v>
          </cell>
          <cell r="B200">
            <v>5.64</v>
          </cell>
          <cell r="C200">
            <v>0.22</v>
          </cell>
          <cell r="D200">
            <v>0.33</v>
          </cell>
          <cell r="E200">
            <v>7.8019419829999999</v>
          </cell>
        </row>
        <row r="201">
          <cell r="A201">
            <v>1887.01</v>
          </cell>
          <cell r="B201">
            <v>5.58</v>
          </cell>
          <cell r="C201">
            <v>0.2225</v>
          </cell>
          <cell r="D201">
            <v>0.33250000000000002</v>
          </cell>
          <cell r="E201">
            <v>7.9922320659999997</v>
          </cell>
        </row>
        <row r="202">
          <cell r="A202">
            <v>1887.02</v>
          </cell>
          <cell r="B202">
            <v>5.54</v>
          </cell>
          <cell r="C202">
            <v>0.22500000000000001</v>
          </cell>
          <cell r="D202">
            <v>0.33500000000000002</v>
          </cell>
          <cell r="E202">
            <v>8.0873811569999994</v>
          </cell>
        </row>
        <row r="203">
          <cell r="A203">
            <v>1887.03</v>
          </cell>
          <cell r="B203">
            <v>5.67</v>
          </cell>
          <cell r="C203">
            <v>0.22750000000000001</v>
          </cell>
          <cell r="D203">
            <v>0.33750000000000002</v>
          </cell>
          <cell r="E203">
            <v>8.0873811569999994</v>
          </cell>
        </row>
        <row r="204">
          <cell r="A204">
            <v>1887.04</v>
          </cell>
          <cell r="B204">
            <v>5.8</v>
          </cell>
          <cell r="C204">
            <v>0.23</v>
          </cell>
          <cell r="D204">
            <v>0.34</v>
          </cell>
          <cell r="E204">
            <v>8.0873811569999994</v>
          </cell>
        </row>
        <row r="205">
          <cell r="A205">
            <v>1887.05</v>
          </cell>
          <cell r="B205">
            <v>5.9</v>
          </cell>
          <cell r="C205">
            <v>0.23250000000000001</v>
          </cell>
          <cell r="D205">
            <v>0.34250000000000003</v>
          </cell>
          <cell r="E205">
            <v>8.0873811569999994</v>
          </cell>
        </row>
        <row r="206">
          <cell r="A206">
            <v>1887.06</v>
          </cell>
          <cell r="B206">
            <v>5.73</v>
          </cell>
          <cell r="C206">
            <v>0.23499999999999999</v>
          </cell>
          <cell r="D206">
            <v>0.34499999999999997</v>
          </cell>
          <cell r="E206">
            <v>7.9922320659999997</v>
          </cell>
        </row>
        <row r="207">
          <cell r="A207">
            <v>1887.07</v>
          </cell>
          <cell r="B207">
            <v>5.59</v>
          </cell>
          <cell r="C207">
            <v>0.23749999999999999</v>
          </cell>
          <cell r="D207">
            <v>0.34749999999999998</v>
          </cell>
          <cell r="E207">
            <v>7.8970910740000004</v>
          </cell>
        </row>
        <row r="208">
          <cell r="A208">
            <v>1887.08</v>
          </cell>
          <cell r="B208">
            <v>5.45</v>
          </cell>
          <cell r="C208">
            <v>0.24</v>
          </cell>
          <cell r="D208">
            <v>0.35</v>
          </cell>
          <cell r="E208">
            <v>7.9922320659999997</v>
          </cell>
        </row>
        <row r="209">
          <cell r="A209">
            <v>1887.09</v>
          </cell>
          <cell r="B209">
            <v>5.38</v>
          </cell>
          <cell r="C209">
            <v>0.24249999999999999</v>
          </cell>
          <cell r="D209">
            <v>0.35249999999999998</v>
          </cell>
          <cell r="E209">
            <v>7.8970910740000004</v>
          </cell>
        </row>
        <row r="210">
          <cell r="A210">
            <v>1887.1</v>
          </cell>
          <cell r="B210">
            <v>5.2</v>
          </cell>
          <cell r="C210">
            <v>0.245</v>
          </cell>
          <cell r="D210">
            <v>0.35499999999999998</v>
          </cell>
          <cell r="E210">
            <v>7.9922320659999997</v>
          </cell>
        </row>
        <row r="211">
          <cell r="A211">
            <v>1887.11</v>
          </cell>
          <cell r="B211">
            <v>5.3</v>
          </cell>
          <cell r="C211">
            <v>0.2475</v>
          </cell>
          <cell r="D211">
            <v>0.35749999999999998</v>
          </cell>
          <cell r="E211">
            <v>8.0873811569999994</v>
          </cell>
        </row>
        <row r="212">
          <cell r="A212">
            <v>1887.12</v>
          </cell>
          <cell r="B212">
            <v>5.27</v>
          </cell>
          <cell r="C212">
            <v>0.25</v>
          </cell>
          <cell r="D212">
            <v>0.36</v>
          </cell>
          <cell r="E212">
            <v>8.2776793390000005</v>
          </cell>
        </row>
        <row r="213">
          <cell r="A213">
            <v>1888.01</v>
          </cell>
          <cell r="B213">
            <v>5.31</v>
          </cell>
          <cell r="C213">
            <v>0.24829999999999999</v>
          </cell>
          <cell r="D213">
            <v>0.35170000000000001</v>
          </cell>
          <cell r="E213">
            <v>8.3728446279999993</v>
          </cell>
        </row>
        <row r="214">
          <cell r="A214">
            <v>1888.02</v>
          </cell>
          <cell r="B214">
            <v>5.28</v>
          </cell>
          <cell r="C214">
            <v>0.2467</v>
          </cell>
          <cell r="D214">
            <v>0.34329999999999999</v>
          </cell>
          <cell r="E214">
            <v>8.2776793390000005</v>
          </cell>
        </row>
        <row r="215">
          <cell r="A215">
            <v>1888.03</v>
          </cell>
          <cell r="B215">
            <v>5.08</v>
          </cell>
          <cell r="C215">
            <v>0.245</v>
          </cell>
          <cell r="D215">
            <v>0.33500000000000002</v>
          </cell>
          <cell r="E215">
            <v>8.2776793390000005</v>
          </cell>
        </row>
        <row r="216">
          <cell r="A216">
            <v>1888.04</v>
          </cell>
          <cell r="B216">
            <v>5.0999999999999996</v>
          </cell>
          <cell r="C216">
            <v>0.24329999999999999</v>
          </cell>
          <cell r="D216">
            <v>0.32669999999999999</v>
          </cell>
          <cell r="E216">
            <v>8.18251405</v>
          </cell>
        </row>
        <row r="217">
          <cell r="A217">
            <v>1888.05</v>
          </cell>
          <cell r="B217">
            <v>5.17</v>
          </cell>
          <cell r="C217">
            <v>0.2417</v>
          </cell>
          <cell r="D217">
            <v>0.31830000000000003</v>
          </cell>
          <cell r="E217">
            <v>8.0873811569999994</v>
          </cell>
        </row>
        <row r="218">
          <cell r="A218">
            <v>1888.06</v>
          </cell>
          <cell r="B218">
            <v>5.01</v>
          </cell>
          <cell r="C218">
            <v>0.24</v>
          </cell>
          <cell r="D218">
            <v>0.31</v>
          </cell>
          <cell r="E218">
            <v>7.9922320659999997</v>
          </cell>
        </row>
        <row r="219">
          <cell r="A219">
            <v>1888.07</v>
          </cell>
          <cell r="B219">
            <v>5.14</v>
          </cell>
          <cell r="C219">
            <v>0.23830000000000001</v>
          </cell>
          <cell r="D219">
            <v>0.30170000000000002</v>
          </cell>
          <cell r="E219">
            <v>8.0873811569999994</v>
          </cell>
        </row>
        <row r="220">
          <cell r="A220">
            <v>1888.08</v>
          </cell>
          <cell r="B220">
            <v>5.25</v>
          </cell>
          <cell r="C220">
            <v>0.23669999999999999</v>
          </cell>
          <cell r="D220">
            <v>0.29330000000000001</v>
          </cell>
          <cell r="E220">
            <v>8.0873811569999994</v>
          </cell>
        </row>
        <row r="221">
          <cell r="A221">
            <v>1888.09</v>
          </cell>
          <cell r="B221">
            <v>5.38</v>
          </cell>
          <cell r="C221">
            <v>0.23499999999999999</v>
          </cell>
          <cell r="D221">
            <v>0.28499999999999998</v>
          </cell>
          <cell r="E221">
            <v>8.0873811569999994</v>
          </cell>
        </row>
        <row r="222">
          <cell r="A222">
            <v>1888.1</v>
          </cell>
          <cell r="B222">
            <v>5.35</v>
          </cell>
          <cell r="C222">
            <v>0.23330000000000001</v>
          </cell>
          <cell r="D222">
            <v>0.2767</v>
          </cell>
          <cell r="E222">
            <v>8.18251405</v>
          </cell>
        </row>
        <row r="223">
          <cell r="A223">
            <v>1888.11</v>
          </cell>
          <cell r="B223">
            <v>5.24</v>
          </cell>
          <cell r="C223">
            <v>0.23169999999999999</v>
          </cell>
          <cell r="D223">
            <v>0.26829999999999998</v>
          </cell>
          <cell r="E223">
            <v>8.2776793390000005</v>
          </cell>
        </row>
        <row r="224">
          <cell r="A224">
            <v>1888.12</v>
          </cell>
          <cell r="B224">
            <v>5.14</v>
          </cell>
          <cell r="C224">
            <v>0.23</v>
          </cell>
          <cell r="D224">
            <v>0.26</v>
          </cell>
          <cell r="E224">
            <v>8.2776793390000005</v>
          </cell>
        </row>
        <row r="225">
          <cell r="A225">
            <v>1889.01</v>
          </cell>
          <cell r="B225">
            <v>5.24</v>
          </cell>
          <cell r="C225">
            <v>0.22919999999999999</v>
          </cell>
          <cell r="D225">
            <v>0.26329999999999998</v>
          </cell>
          <cell r="E225">
            <v>7.9922320659999997</v>
          </cell>
        </row>
        <row r="226">
          <cell r="A226">
            <v>1889.02</v>
          </cell>
          <cell r="B226">
            <v>5.3</v>
          </cell>
          <cell r="C226">
            <v>0.2283</v>
          </cell>
          <cell r="D226">
            <v>0.26669999999999999</v>
          </cell>
          <cell r="E226">
            <v>7.8970910740000004</v>
          </cell>
        </row>
        <row r="227">
          <cell r="A227">
            <v>1889.03</v>
          </cell>
          <cell r="B227">
            <v>5.19</v>
          </cell>
          <cell r="C227">
            <v>0.22750000000000001</v>
          </cell>
          <cell r="D227">
            <v>0.27</v>
          </cell>
          <cell r="E227">
            <v>7.8019419829999999</v>
          </cell>
        </row>
        <row r="228">
          <cell r="A228">
            <v>1889.04</v>
          </cell>
          <cell r="B228">
            <v>5.18</v>
          </cell>
          <cell r="C228">
            <v>0.22670000000000001</v>
          </cell>
          <cell r="D228">
            <v>0.27329999999999999</v>
          </cell>
          <cell r="E228">
            <v>7.8019419829999999</v>
          </cell>
        </row>
        <row r="229">
          <cell r="A229">
            <v>1889.05</v>
          </cell>
          <cell r="B229">
            <v>5.32</v>
          </cell>
          <cell r="C229">
            <v>0.2258</v>
          </cell>
          <cell r="D229">
            <v>0.2767</v>
          </cell>
          <cell r="E229">
            <v>7.6116519010000001</v>
          </cell>
        </row>
        <row r="230">
          <cell r="A230">
            <v>1889.06</v>
          </cell>
          <cell r="B230">
            <v>5.41</v>
          </cell>
          <cell r="C230">
            <v>0.22500000000000001</v>
          </cell>
          <cell r="D230">
            <v>0.28000000000000003</v>
          </cell>
          <cell r="E230">
            <v>7.6116519010000001</v>
          </cell>
        </row>
        <row r="231">
          <cell r="A231">
            <v>1889.07</v>
          </cell>
          <cell r="B231">
            <v>5.3</v>
          </cell>
          <cell r="C231">
            <v>0.22420000000000001</v>
          </cell>
          <cell r="D231">
            <v>0.2833</v>
          </cell>
          <cell r="E231">
            <v>7.6116519010000001</v>
          </cell>
        </row>
        <row r="232">
          <cell r="A232">
            <v>1889.08</v>
          </cell>
          <cell r="B232">
            <v>5.37</v>
          </cell>
          <cell r="C232">
            <v>0.2233</v>
          </cell>
          <cell r="D232">
            <v>0.28670000000000001</v>
          </cell>
          <cell r="E232">
            <v>7.6116519010000001</v>
          </cell>
        </row>
        <row r="233">
          <cell r="A233">
            <v>1889.09</v>
          </cell>
          <cell r="B233">
            <v>5.5</v>
          </cell>
          <cell r="C233">
            <v>0.2225</v>
          </cell>
          <cell r="D233">
            <v>0.28999999999999998</v>
          </cell>
          <cell r="E233">
            <v>7.7067928930000003</v>
          </cell>
        </row>
        <row r="234">
          <cell r="A234">
            <v>1889.1</v>
          </cell>
          <cell r="B234">
            <v>5.4</v>
          </cell>
          <cell r="C234">
            <v>0.22170000000000001</v>
          </cell>
          <cell r="D234">
            <v>0.29330000000000001</v>
          </cell>
          <cell r="E234">
            <v>7.7067928930000003</v>
          </cell>
        </row>
        <row r="235">
          <cell r="A235">
            <v>1889.11</v>
          </cell>
          <cell r="B235">
            <v>5.35</v>
          </cell>
          <cell r="C235">
            <v>0.2208</v>
          </cell>
          <cell r="D235">
            <v>0.29670000000000002</v>
          </cell>
          <cell r="E235">
            <v>7.7067928930000003</v>
          </cell>
        </row>
        <row r="236">
          <cell r="A236">
            <v>1889.12</v>
          </cell>
          <cell r="B236">
            <v>5.32</v>
          </cell>
          <cell r="C236">
            <v>0.22</v>
          </cell>
          <cell r="D236">
            <v>0.3</v>
          </cell>
          <cell r="E236">
            <v>7.8019419829999999</v>
          </cell>
        </row>
        <row r="237">
          <cell r="A237">
            <v>1890.01</v>
          </cell>
          <cell r="B237">
            <v>5.38</v>
          </cell>
          <cell r="C237">
            <v>0.22</v>
          </cell>
          <cell r="D237">
            <v>0.29920000000000002</v>
          </cell>
          <cell r="E237">
            <v>7.6116519010000001</v>
          </cell>
        </row>
        <row r="238">
          <cell r="A238">
            <v>1890.02</v>
          </cell>
          <cell r="B238">
            <v>5.32</v>
          </cell>
          <cell r="C238">
            <v>0.22</v>
          </cell>
          <cell r="D238">
            <v>0.29830000000000001</v>
          </cell>
          <cell r="E238">
            <v>7.6116519010000001</v>
          </cell>
        </row>
        <row r="239">
          <cell r="A239">
            <v>1890.03</v>
          </cell>
          <cell r="B239">
            <v>5.28</v>
          </cell>
          <cell r="C239">
            <v>0.22</v>
          </cell>
          <cell r="D239">
            <v>0.29749999999999999</v>
          </cell>
          <cell r="E239">
            <v>7.6116519010000001</v>
          </cell>
        </row>
        <row r="240">
          <cell r="A240">
            <v>1890.04</v>
          </cell>
          <cell r="B240">
            <v>5.39</v>
          </cell>
          <cell r="C240">
            <v>0.22</v>
          </cell>
          <cell r="D240">
            <v>0.29670000000000002</v>
          </cell>
          <cell r="E240">
            <v>7.6116519010000001</v>
          </cell>
        </row>
        <row r="241">
          <cell r="A241">
            <v>1890.05</v>
          </cell>
          <cell r="B241">
            <v>5.62</v>
          </cell>
          <cell r="C241">
            <v>0.22</v>
          </cell>
          <cell r="D241">
            <v>0.29580000000000001</v>
          </cell>
          <cell r="E241">
            <v>7.7067928930000003</v>
          </cell>
        </row>
        <row r="242">
          <cell r="A242">
            <v>1890.06</v>
          </cell>
          <cell r="B242">
            <v>5.58</v>
          </cell>
          <cell r="C242">
            <v>0.22</v>
          </cell>
          <cell r="D242">
            <v>0.29499999999999998</v>
          </cell>
          <cell r="E242">
            <v>7.7067928930000003</v>
          </cell>
        </row>
        <row r="243">
          <cell r="A243">
            <v>1890.07</v>
          </cell>
          <cell r="B243">
            <v>5.54</v>
          </cell>
          <cell r="C243">
            <v>0.22</v>
          </cell>
          <cell r="D243">
            <v>0.29420000000000002</v>
          </cell>
          <cell r="E243">
            <v>7.7067928930000003</v>
          </cell>
        </row>
        <row r="244">
          <cell r="A244">
            <v>1890.08</v>
          </cell>
          <cell r="B244">
            <v>5.41</v>
          </cell>
          <cell r="C244">
            <v>0.22</v>
          </cell>
          <cell r="D244">
            <v>0.29330000000000001</v>
          </cell>
          <cell r="E244">
            <v>7.9922320659999997</v>
          </cell>
        </row>
        <row r="245">
          <cell r="A245">
            <v>1890.09</v>
          </cell>
          <cell r="B245">
            <v>5.32</v>
          </cell>
          <cell r="C245">
            <v>0.22</v>
          </cell>
          <cell r="D245">
            <v>0.29249999999999998</v>
          </cell>
          <cell r="E245">
            <v>8.0873811569999994</v>
          </cell>
        </row>
        <row r="246">
          <cell r="A246">
            <v>1890.1</v>
          </cell>
          <cell r="B246">
            <v>5.08</v>
          </cell>
          <cell r="C246">
            <v>0.22</v>
          </cell>
          <cell r="D246">
            <v>0.29170000000000001</v>
          </cell>
          <cell r="E246">
            <v>8.0873811569999994</v>
          </cell>
        </row>
        <row r="247">
          <cell r="A247">
            <v>1890.11</v>
          </cell>
          <cell r="B247">
            <v>4.71</v>
          </cell>
          <cell r="C247">
            <v>0.22</v>
          </cell>
          <cell r="D247">
            <v>0.2908</v>
          </cell>
          <cell r="E247">
            <v>7.8970910740000004</v>
          </cell>
        </row>
        <row r="248">
          <cell r="A248">
            <v>1890.12</v>
          </cell>
          <cell r="B248">
            <v>4.5999999999999996</v>
          </cell>
          <cell r="C248">
            <v>0.22</v>
          </cell>
          <cell r="D248">
            <v>0.28999999999999998</v>
          </cell>
          <cell r="E248">
            <v>7.8970910740000004</v>
          </cell>
        </row>
        <row r="249">
          <cell r="A249">
            <v>1891.01</v>
          </cell>
          <cell r="B249">
            <v>4.84</v>
          </cell>
          <cell r="C249">
            <v>0.22</v>
          </cell>
          <cell r="D249">
            <v>0.29420000000000002</v>
          </cell>
          <cell r="E249">
            <v>7.8019419829999999</v>
          </cell>
        </row>
        <row r="250">
          <cell r="A250">
            <v>1891.02</v>
          </cell>
          <cell r="B250">
            <v>4.9000000000000004</v>
          </cell>
          <cell r="C250">
            <v>0.22</v>
          </cell>
          <cell r="D250">
            <v>0.29830000000000001</v>
          </cell>
          <cell r="E250">
            <v>7.8970910740000004</v>
          </cell>
        </row>
        <row r="251">
          <cell r="A251">
            <v>1891.03</v>
          </cell>
          <cell r="B251">
            <v>4.8099999999999996</v>
          </cell>
          <cell r="C251">
            <v>0.22</v>
          </cell>
          <cell r="D251">
            <v>0.30249999999999999</v>
          </cell>
          <cell r="E251">
            <v>7.9922320659999997</v>
          </cell>
        </row>
        <row r="252">
          <cell r="A252">
            <v>1891.04</v>
          </cell>
          <cell r="B252">
            <v>4.97</v>
          </cell>
          <cell r="C252">
            <v>0.22</v>
          </cell>
          <cell r="D252">
            <v>0.30669999999999997</v>
          </cell>
          <cell r="E252">
            <v>8.0873811569999994</v>
          </cell>
        </row>
        <row r="253">
          <cell r="A253">
            <v>1891.05</v>
          </cell>
          <cell r="B253">
            <v>4.95</v>
          </cell>
          <cell r="C253">
            <v>0.22</v>
          </cell>
          <cell r="D253">
            <v>0.31080000000000002</v>
          </cell>
          <cell r="E253">
            <v>7.9922320659999997</v>
          </cell>
        </row>
        <row r="254">
          <cell r="A254">
            <v>1891.06</v>
          </cell>
          <cell r="B254">
            <v>4.8499999999999996</v>
          </cell>
          <cell r="C254">
            <v>0.22</v>
          </cell>
          <cell r="D254">
            <v>0.315</v>
          </cell>
          <cell r="E254">
            <v>7.8019419829999999</v>
          </cell>
        </row>
        <row r="255">
          <cell r="A255">
            <v>1891.07</v>
          </cell>
          <cell r="B255">
            <v>4.7699999999999996</v>
          </cell>
          <cell r="C255">
            <v>0.22</v>
          </cell>
          <cell r="D255">
            <v>0.31919999999999998</v>
          </cell>
          <cell r="E255">
            <v>7.7067928930000003</v>
          </cell>
        </row>
        <row r="256">
          <cell r="A256">
            <v>1891.08</v>
          </cell>
          <cell r="B256">
            <v>4.93</v>
          </cell>
          <cell r="C256">
            <v>0.22</v>
          </cell>
          <cell r="D256">
            <v>0.32329999999999998</v>
          </cell>
          <cell r="E256">
            <v>7.7067928930000003</v>
          </cell>
        </row>
        <row r="257">
          <cell r="A257">
            <v>1891.09</v>
          </cell>
          <cell r="B257">
            <v>5.33</v>
          </cell>
          <cell r="C257">
            <v>0.22</v>
          </cell>
          <cell r="D257">
            <v>0.32750000000000001</v>
          </cell>
          <cell r="E257">
            <v>7.6116519010000001</v>
          </cell>
        </row>
        <row r="258">
          <cell r="A258">
            <v>1891.1</v>
          </cell>
          <cell r="B258">
            <v>5.33</v>
          </cell>
          <cell r="C258">
            <v>0.22</v>
          </cell>
          <cell r="D258">
            <v>0.33169999999999999</v>
          </cell>
          <cell r="E258">
            <v>7.6116519010000001</v>
          </cell>
        </row>
        <row r="259">
          <cell r="A259">
            <v>1891.11</v>
          </cell>
          <cell r="B259">
            <v>5.25</v>
          </cell>
          <cell r="C259">
            <v>0.22</v>
          </cell>
          <cell r="D259">
            <v>0.33579999999999999</v>
          </cell>
          <cell r="E259">
            <v>7.5165028100000004</v>
          </cell>
        </row>
        <row r="260">
          <cell r="A260">
            <v>1891.12</v>
          </cell>
          <cell r="B260">
            <v>5.41</v>
          </cell>
          <cell r="C260">
            <v>0.22</v>
          </cell>
          <cell r="D260">
            <v>0.34</v>
          </cell>
          <cell r="E260">
            <v>7.5165028100000004</v>
          </cell>
        </row>
        <row r="261">
          <cell r="A261">
            <v>1892.01</v>
          </cell>
          <cell r="B261">
            <v>5.51</v>
          </cell>
          <cell r="C261">
            <v>0.22170000000000001</v>
          </cell>
          <cell r="D261">
            <v>0.34250000000000003</v>
          </cell>
          <cell r="E261">
            <v>7.3262127269999997</v>
          </cell>
        </row>
        <row r="262">
          <cell r="A262">
            <v>1892.02</v>
          </cell>
          <cell r="B262">
            <v>5.52</v>
          </cell>
          <cell r="C262">
            <v>0.2233</v>
          </cell>
          <cell r="D262">
            <v>0.34499999999999997</v>
          </cell>
          <cell r="E262">
            <v>7.3262127269999997</v>
          </cell>
        </row>
        <row r="263">
          <cell r="A263">
            <v>1892.03</v>
          </cell>
          <cell r="B263">
            <v>5.58</v>
          </cell>
          <cell r="C263">
            <v>0.22500000000000001</v>
          </cell>
          <cell r="D263">
            <v>0.34749999999999998</v>
          </cell>
          <cell r="E263">
            <v>7.135922645</v>
          </cell>
        </row>
        <row r="264">
          <cell r="A264">
            <v>1892.04</v>
          </cell>
          <cell r="B264">
            <v>5.57</v>
          </cell>
          <cell r="C264">
            <v>0.22670000000000001</v>
          </cell>
          <cell r="D264">
            <v>0.35</v>
          </cell>
          <cell r="E264">
            <v>7.0407735540000003</v>
          </cell>
        </row>
        <row r="265">
          <cell r="A265">
            <v>1892.05</v>
          </cell>
          <cell r="B265">
            <v>5.57</v>
          </cell>
          <cell r="C265">
            <v>0.2283</v>
          </cell>
          <cell r="D265">
            <v>0.35249999999999998</v>
          </cell>
          <cell r="E265">
            <v>7.0407735540000003</v>
          </cell>
        </row>
        <row r="266">
          <cell r="A266">
            <v>1892.06</v>
          </cell>
          <cell r="B266">
            <v>5.54</v>
          </cell>
          <cell r="C266">
            <v>0.23</v>
          </cell>
          <cell r="D266">
            <v>0.35499999999999998</v>
          </cell>
          <cell r="E266">
            <v>7.0407735540000003</v>
          </cell>
        </row>
        <row r="267">
          <cell r="A267">
            <v>1892.07</v>
          </cell>
          <cell r="B267">
            <v>5.54</v>
          </cell>
          <cell r="C267">
            <v>0.23169999999999999</v>
          </cell>
          <cell r="D267">
            <v>0.35749999999999998</v>
          </cell>
          <cell r="E267">
            <v>7.2310717359999996</v>
          </cell>
        </row>
        <row r="268">
          <cell r="A268">
            <v>1892.08</v>
          </cell>
          <cell r="B268">
            <v>5.62</v>
          </cell>
          <cell r="C268">
            <v>0.23330000000000001</v>
          </cell>
          <cell r="D268">
            <v>0.36</v>
          </cell>
          <cell r="E268">
            <v>7.3262127269999997</v>
          </cell>
        </row>
        <row r="269">
          <cell r="A269">
            <v>1892.09</v>
          </cell>
          <cell r="B269">
            <v>5.48</v>
          </cell>
          <cell r="C269">
            <v>0.23499999999999999</v>
          </cell>
          <cell r="D269">
            <v>0.36249999999999999</v>
          </cell>
          <cell r="E269">
            <v>7.3262127269999997</v>
          </cell>
        </row>
        <row r="270">
          <cell r="A270">
            <v>1892.1</v>
          </cell>
          <cell r="B270">
            <v>5.59</v>
          </cell>
          <cell r="C270">
            <v>0.23669999999999999</v>
          </cell>
          <cell r="D270">
            <v>0.36499999999999999</v>
          </cell>
          <cell r="E270">
            <v>7.3262127269999997</v>
          </cell>
        </row>
        <row r="271">
          <cell r="A271">
            <v>1892.11</v>
          </cell>
          <cell r="B271">
            <v>5.57</v>
          </cell>
          <cell r="C271">
            <v>0.23830000000000001</v>
          </cell>
          <cell r="D271">
            <v>0.36749999999999999</v>
          </cell>
          <cell r="E271">
            <v>7.5165028100000004</v>
          </cell>
        </row>
        <row r="272">
          <cell r="A272">
            <v>1892.12</v>
          </cell>
          <cell r="B272">
            <v>5.51</v>
          </cell>
          <cell r="C272">
            <v>0.24</v>
          </cell>
          <cell r="D272">
            <v>0.37</v>
          </cell>
          <cell r="E272">
            <v>7.6116519010000001</v>
          </cell>
        </row>
        <row r="273">
          <cell r="A273">
            <v>1893.01</v>
          </cell>
          <cell r="B273">
            <v>5.61</v>
          </cell>
          <cell r="C273">
            <v>0.24079999999999999</v>
          </cell>
          <cell r="D273">
            <v>0.36080000000000001</v>
          </cell>
          <cell r="E273">
            <v>7.8970910740000004</v>
          </cell>
        </row>
        <row r="274">
          <cell r="A274">
            <v>1893.02</v>
          </cell>
          <cell r="B274">
            <v>5.51</v>
          </cell>
          <cell r="C274">
            <v>0.2417</v>
          </cell>
          <cell r="D274">
            <v>0.35170000000000001</v>
          </cell>
          <cell r="E274">
            <v>7.9922320659999997</v>
          </cell>
        </row>
        <row r="275">
          <cell r="A275">
            <v>1893.03</v>
          </cell>
          <cell r="B275">
            <v>5.31</v>
          </cell>
          <cell r="C275">
            <v>0.24249999999999999</v>
          </cell>
          <cell r="D275">
            <v>0.34250000000000003</v>
          </cell>
          <cell r="E275">
            <v>7.8019419829999999</v>
          </cell>
        </row>
        <row r="276">
          <cell r="A276">
            <v>1893.04</v>
          </cell>
          <cell r="B276">
            <v>5.31</v>
          </cell>
          <cell r="C276">
            <v>0.24329999999999999</v>
          </cell>
          <cell r="D276">
            <v>0.33329999999999999</v>
          </cell>
          <cell r="E276">
            <v>7.7067928930000003</v>
          </cell>
        </row>
        <row r="277">
          <cell r="A277">
            <v>1893.05</v>
          </cell>
          <cell r="B277">
            <v>4.84</v>
          </cell>
          <cell r="C277">
            <v>0.2442</v>
          </cell>
          <cell r="D277">
            <v>0.32419999999999999</v>
          </cell>
          <cell r="E277">
            <v>7.6116519010000001</v>
          </cell>
        </row>
        <row r="278">
          <cell r="A278">
            <v>1893.06</v>
          </cell>
          <cell r="B278">
            <v>4.6100000000000003</v>
          </cell>
          <cell r="C278">
            <v>0.245</v>
          </cell>
          <cell r="D278">
            <v>0.315</v>
          </cell>
          <cell r="E278">
            <v>7.4213618180000003</v>
          </cell>
        </row>
        <row r="279">
          <cell r="A279">
            <v>1893.07</v>
          </cell>
          <cell r="B279">
            <v>4.18</v>
          </cell>
          <cell r="C279">
            <v>0.24579999999999999</v>
          </cell>
          <cell r="D279">
            <v>0.30580000000000002</v>
          </cell>
          <cell r="E279">
            <v>7.2310717359999996</v>
          </cell>
        </row>
        <row r="280">
          <cell r="A280">
            <v>1893.08</v>
          </cell>
          <cell r="B280">
            <v>4.08</v>
          </cell>
          <cell r="C280">
            <v>0.2467</v>
          </cell>
          <cell r="D280">
            <v>0.29670000000000002</v>
          </cell>
          <cell r="E280">
            <v>6.9456325620000001</v>
          </cell>
        </row>
        <row r="281">
          <cell r="A281">
            <v>1893.09</v>
          </cell>
          <cell r="B281">
            <v>4.37</v>
          </cell>
          <cell r="C281">
            <v>0.2475</v>
          </cell>
          <cell r="D281">
            <v>0.28749999999999998</v>
          </cell>
          <cell r="E281">
            <v>7.2310717359999996</v>
          </cell>
        </row>
        <row r="282">
          <cell r="A282">
            <v>1893.1</v>
          </cell>
          <cell r="B282">
            <v>4.5</v>
          </cell>
          <cell r="C282">
            <v>0.24829999999999999</v>
          </cell>
          <cell r="D282">
            <v>0.27829999999999999</v>
          </cell>
          <cell r="E282">
            <v>7.3262127269999997</v>
          </cell>
        </row>
        <row r="283">
          <cell r="A283">
            <v>1893.11</v>
          </cell>
          <cell r="B283">
            <v>4.57</v>
          </cell>
          <cell r="C283">
            <v>0.2492</v>
          </cell>
          <cell r="D283">
            <v>0.26919999999999999</v>
          </cell>
          <cell r="E283">
            <v>7.135922645</v>
          </cell>
        </row>
        <row r="284">
          <cell r="A284">
            <v>1893.12</v>
          </cell>
          <cell r="B284">
            <v>4.41</v>
          </cell>
          <cell r="C284">
            <v>0.25</v>
          </cell>
          <cell r="D284">
            <v>0.26</v>
          </cell>
          <cell r="E284">
            <v>7.0407735540000003</v>
          </cell>
        </row>
        <row r="285">
          <cell r="A285">
            <v>1894.01</v>
          </cell>
          <cell r="B285">
            <v>4.32</v>
          </cell>
          <cell r="C285">
            <v>0.2467</v>
          </cell>
          <cell r="D285">
            <v>0.25169999999999998</v>
          </cell>
          <cell r="E285">
            <v>6.8504834710000004</v>
          </cell>
        </row>
        <row r="286">
          <cell r="A286">
            <v>1894.02</v>
          </cell>
          <cell r="B286">
            <v>4.38</v>
          </cell>
          <cell r="C286">
            <v>0.24329999999999999</v>
          </cell>
          <cell r="D286">
            <v>0.24329999999999999</v>
          </cell>
          <cell r="E286">
            <v>6.7553424790000003</v>
          </cell>
        </row>
        <row r="287">
          <cell r="A287">
            <v>1894.03</v>
          </cell>
          <cell r="B287">
            <v>4.51</v>
          </cell>
          <cell r="C287">
            <v>0.24</v>
          </cell>
          <cell r="D287">
            <v>0.23499999999999999</v>
          </cell>
          <cell r="E287">
            <v>6.5650523969999997</v>
          </cell>
        </row>
        <row r="288">
          <cell r="A288">
            <v>1894.04</v>
          </cell>
          <cell r="B288">
            <v>4.57</v>
          </cell>
          <cell r="C288">
            <v>0.23669999999999999</v>
          </cell>
          <cell r="D288">
            <v>0.22670000000000001</v>
          </cell>
          <cell r="E288">
            <v>6.5650523969999997</v>
          </cell>
        </row>
        <row r="289">
          <cell r="A289">
            <v>1894.05</v>
          </cell>
          <cell r="B289">
            <v>4.4000000000000004</v>
          </cell>
          <cell r="C289">
            <v>0.23330000000000001</v>
          </cell>
          <cell r="D289">
            <v>0.21829999999999999</v>
          </cell>
          <cell r="E289">
            <v>6.5650523969999997</v>
          </cell>
        </row>
        <row r="290">
          <cell r="A290">
            <v>1894.06</v>
          </cell>
          <cell r="B290">
            <v>4.34</v>
          </cell>
          <cell r="C290">
            <v>0.23</v>
          </cell>
          <cell r="D290">
            <v>0.21</v>
          </cell>
          <cell r="E290">
            <v>6.5650523969999997</v>
          </cell>
        </row>
        <row r="291">
          <cell r="A291">
            <v>1894.07</v>
          </cell>
          <cell r="B291">
            <v>4.25</v>
          </cell>
          <cell r="C291">
            <v>0.22670000000000001</v>
          </cell>
          <cell r="D291">
            <v>0.20169999999999999</v>
          </cell>
          <cell r="E291">
            <v>6.5650523969999997</v>
          </cell>
        </row>
        <row r="292">
          <cell r="A292">
            <v>1894.08</v>
          </cell>
          <cell r="B292">
            <v>4.41</v>
          </cell>
          <cell r="C292">
            <v>0.2233</v>
          </cell>
          <cell r="D292">
            <v>0.1933</v>
          </cell>
          <cell r="E292">
            <v>6.7553424790000003</v>
          </cell>
        </row>
        <row r="293">
          <cell r="A293">
            <v>1894.09</v>
          </cell>
          <cell r="B293">
            <v>4.4800000000000004</v>
          </cell>
          <cell r="C293">
            <v>0.22</v>
          </cell>
          <cell r="D293">
            <v>0.185</v>
          </cell>
          <cell r="E293">
            <v>6.8504834710000004</v>
          </cell>
        </row>
        <row r="294">
          <cell r="A294">
            <v>1894.1</v>
          </cell>
          <cell r="B294">
            <v>4.34</v>
          </cell>
          <cell r="C294">
            <v>0.2167</v>
          </cell>
          <cell r="D294">
            <v>0.1767</v>
          </cell>
          <cell r="E294">
            <v>6.6601933879999997</v>
          </cell>
        </row>
        <row r="295">
          <cell r="A295">
            <v>1894.11</v>
          </cell>
          <cell r="B295">
            <v>4.34</v>
          </cell>
          <cell r="C295">
            <v>0.21329999999999999</v>
          </cell>
          <cell r="D295">
            <v>0.16830000000000001</v>
          </cell>
          <cell r="E295">
            <v>6.6601933879999997</v>
          </cell>
        </row>
        <row r="296">
          <cell r="A296">
            <v>1894.12</v>
          </cell>
          <cell r="B296">
            <v>4.3</v>
          </cell>
          <cell r="C296">
            <v>0.21</v>
          </cell>
          <cell r="D296">
            <v>0.16</v>
          </cell>
          <cell r="E296">
            <v>6.5650523969999997</v>
          </cell>
        </row>
        <row r="297">
          <cell r="A297">
            <v>1895.01</v>
          </cell>
          <cell r="B297">
            <v>4.25</v>
          </cell>
          <cell r="C297">
            <v>0.20830000000000001</v>
          </cell>
          <cell r="D297">
            <v>0.16750000000000001</v>
          </cell>
          <cell r="E297">
            <v>6.5650523969999997</v>
          </cell>
        </row>
        <row r="298">
          <cell r="A298">
            <v>1895.02</v>
          </cell>
          <cell r="B298">
            <v>4.1900000000000004</v>
          </cell>
          <cell r="C298">
            <v>0.20669999999999999</v>
          </cell>
          <cell r="D298">
            <v>0.17499999999999999</v>
          </cell>
          <cell r="E298">
            <v>6.5650523969999997</v>
          </cell>
        </row>
        <row r="299">
          <cell r="A299">
            <v>1895.03</v>
          </cell>
          <cell r="B299">
            <v>4.1900000000000004</v>
          </cell>
          <cell r="C299">
            <v>0.20499999999999999</v>
          </cell>
          <cell r="D299">
            <v>0.1825</v>
          </cell>
          <cell r="E299">
            <v>6.5650523969999997</v>
          </cell>
        </row>
        <row r="300">
          <cell r="A300">
            <v>1895.04</v>
          </cell>
          <cell r="B300">
            <v>4.37</v>
          </cell>
          <cell r="C300">
            <v>0.20330000000000001</v>
          </cell>
          <cell r="D300">
            <v>0.19</v>
          </cell>
          <cell r="E300">
            <v>6.8504834710000004</v>
          </cell>
        </row>
        <row r="301">
          <cell r="A301">
            <v>1895.05</v>
          </cell>
          <cell r="B301">
            <v>4.6100000000000003</v>
          </cell>
          <cell r="C301">
            <v>0.20169999999999999</v>
          </cell>
          <cell r="D301">
            <v>0.19750000000000001</v>
          </cell>
          <cell r="E301">
            <v>6.9456325620000001</v>
          </cell>
        </row>
        <row r="302">
          <cell r="A302">
            <v>1895.06</v>
          </cell>
          <cell r="B302">
            <v>4.7</v>
          </cell>
          <cell r="C302">
            <v>0.2</v>
          </cell>
          <cell r="D302">
            <v>0.20499999999999999</v>
          </cell>
          <cell r="E302">
            <v>7.0407735540000003</v>
          </cell>
        </row>
        <row r="303">
          <cell r="A303">
            <v>1895.07</v>
          </cell>
          <cell r="B303">
            <v>4.72</v>
          </cell>
          <cell r="C303">
            <v>0.1983</v>
          </cell>
          <cell r="D303">
            <v>0.21249999999999999</v>
          </cell>
          <cell r="E303">
            <v>6.9456325620000001</v>
          </cell>
        </row>
        <row r="304">
          <cell r="A304">
            <v>1895.08</v>
          </cell>
          <cell r="B304">
            <v>4.79</v>
          </cell>
          <cell r="C304">
            <v>0.19670000000000001</v>
          </cell>
          <cell r="D304">
            <v>0.22</v>
          </cell>
          <cell r="E304">
            <v>6.8504834710000004</v>
          </cell>
        </row>
        <row r="305">
          <cell r="A305">
            <v>1895.09</v>
          </cell>
          <cell r="B305">
            <v>4.82</v>
          </cell>
          <cell r="C305">
            <v>0.19500000000000001</v>
          </cell>
          <cell r="D305">
            <v>0.22750000000000001</v>
          </cell>
          <cell r="E305">
            <v>6.8504834710000004</v>
          </cell>
        </row>
        <row r="306">
          <cell r="A306">
            <v>1895.1</v>
          </cell>
          <cell r="B306">
            <v>4.75</v>
          </cell>
          <cell r="C306">
            <v>0.1933</v>
          </cell>
          <cell r="D306">
            <v>0.23499999999999999</v>
          </cell>
          <cell r="E306">
            <v>6.8504834710000004</v>
          </cell>
        </row>
        <row r="307">
          <cell r="A307">
            <v>1895.11</v>
          </cell>
          <cell r="B307">
            <v>4.59</v>
          </cell>
          <cell r="C307">
            <v>0.19170000000000001</v>
          </cell>
          <cell r="D307">
            <v>0.24249999999999999</v>
          </cell>
          <cell r="E307">
            <v>6.8504834710000004</v>
          </cell>
        </row>
        <row r="308">
          <cell r="A308">
            <v>1895.12</v>
          </cell>
          <cell r="B308">
            <v>4.32</v>
          </cell>
          <cell r="C308">
            <v>0.19</v>
          </cell>
          <cell r="D308">
            <v>0.25</v>
          </cell>
          <cell r="E308">
            <v>6.7553424790000003</v>
          </cell>
        </row>
        <row r="309">
          <cell r="A309">
            <v>1896.01</v>
          </cell>
          <cell r="B309">
            <v>4.2699999999999996</v>
          </cell>
          <cell r="C309">
            <v>0.18920000000000001</v>
          </cell>
          <cell r="D309">
            <v>0.2467</v>
          </cell>
          <cell r="E309">
            <v>6.6601933879999997</v>
          </cell>
        </row>
        <row r="310">
          <cell r="A310">
            <v>1896.02</v>
          </cell>
          <cell r="B310">
            <v>4.45</v>
          </cell>
          <cell r="C310">
            <v>0.1883</v>
          </cell>
          <cell r="D310">
            <v>0.24329999999999999</v>
          </cell>
          <cell r="E310">
            <v>6.5650523969999997</v>
          </cell>
        </row>
        <row r="311">
          <cell r="A311">
            <v>1896.03</v>
          </cell>
          <cell r="B311">
            <v>4.38</v>
          </cell>
          <cell r="C311">
            <v>0.1875</v>
          </cell>
          <cell r="D311">
            <v>0.24</v>
          </cell>
          <cell r="E311">
            <v>6.5650523969999997</v>
          </cell>
        </row>
        <row r="312">
          <cell r="A312">
            <v>1896.04</v>
          </cell>
          <cell r="B312">
            <v>4.42</v>
          </cell>
          <cell r="C312">
            <v>0.1867</v>
          </cell>
          <cell r="D312">
            <v>0.23669999999999999</v>
          </cell>
          <cell r="E312">
            <v>6.469903306</v>
          </cell>
        </row>
        <row r="313">
          <cell r="A313">
            <v>1896.05</v>
          </cell>
          <cell r="B313">
            <v>4.4000000000000004</v>
          </cell>
          <cell r="C313">
            <v>0.18579999999999999</v>
          </cell>
          <cell r="D313">
            <v>0.23330000000000001</v>
          </cell>
          <cell r="E313">
            <v>6.3747542150000003</v>
          </cell>
        </row>
        <row r="314">
          <cell r="A314">
            <v>1896.06</v>
          </cell>
          <cell r="B314">
            <v>4.32</v>
          </cell>
          <cell r="C314">
            <v>0.185</v>
          </cell>
          <cell r="D314">
            <v>0.23</v>
          </cell>
          <cell r="E314">
            <v>6.2796132230000001</v>
          </cell>
        </row>
        <row r="315">
          <cell r="A315">
            <v>1896.07</v>
          </cell>
          <cell r="B315">
            <v>4.04</v>
          </cell>
          <cell r="C315">
            <v>0.1842</v>
          </cell>
          <cell r="D315">
            <v>0.22670000000000001</v>
          </cell>
          <cell r="E315">
            <v>6.2796132230000001</v>
          </cell>
        </row>
        <row r="316">
          <cell r="A316">
            <v>1896.08</v>
          </cell>
          <cell r="B316">
            <v>3.81</v>
          </cell>
          <cell r="C316">
            <v>0.18329999999999999</v>
          </cell>
          <cell r="D316">
            <v>0.2233</v>
          </cell>
          <cell r="E316">
            <v>6.2796132230000001</v>
          </cell>
        </row>
        <row r="317">
          <cell r="A317">
            <v>1896.09</v>
          </cell>
          <cell r="B317">
            <v>4.01</v>
          </cell>
          <cell r="C317">
            <v>0.1825</v>
          </cell>
          <cell r="D317">
            <v>0.22</v>
          </cell>
          <cell r="E317">
            <v>6.2796132230000001</v>
          </cell>
        </row>
        <row r="318">
          <cell r="A318">
            <v>1896.1</v>
          </cell>
          <cell r="B318">
            <v>4.0999999999999996</v>
          </cell>
          <cell r="C318">
            <v>0.1817</v>
          </cell>
          <cell r="D318">
            <v>0.2167</v>
          </cell>
          <cell r="E318">
            <v>6.469903306</v>
          </cell>
        </row>
        <row r="319">
          <cell r="A319">
            <v>1896.11</v>
          </cell>
          <cell r="B319">
            <v>4.38</v>
          </cell>
          <cell r="C319">
            <v>0.18079999999999999</v>
          </cell>
          <cell r="D319">
            <v>0.21329999999999999</v>
          </cell>
          <cell r="E319">
            <v>6.6601933879999997</v>
          </cell>
        </row>
        <row r="320">
          <cell r="A320">
            <v>1896.12</v>
          </cell>
          <cell r="B320">
            <v>4.22</v>
          </cell>
          <cell r="C320">
            <v>0.18</v>
          </cell>
          <cell r="D320">
            <v>0.21</v>
          </cell>
          <cell r="E320">
            <v>6.6601933879999997</v>
          </cell>
        </row>
        <row r="321">
          <cell r="A321">
            <v>1897.01</v>
          </cell>
          <cell r="B321">
            <v>4.22</v>
          </cell>
          <cell r="C321">
            <v>0.18</v>
          </cell>
          <cell r="D321">
            <v>0.21829999999999999</v>
          </cell>
          <cell r="E321">
            <v>6.469903306</v>
          </cell>
        </row>
        <row r="322">
          <cell r="A322">
            <v>1897.02</v>
          </cell>
          <cell r="B322">
            <v>4.18</v>
          </cell>
          <cell r="C322">
            <v>0.18</v>
          </cell>
          <cell r="D322">
            <v>0.22670000000000001</v>
          </cell>
          <cell r="E322">
            <v>6.469903306</v>
          </cell>
        </row>
        <row r="323">
          <cell r="A323">
            <v>1897.03</v>
          </cell>
          <cell r="B323">
            <v>4.1900000000000004</v>
          </cell>
          <cell r="C323">
            <v>0.18</v>
          </cell>
          <cell r="D323">
            <v>0.23499999999999999</v>
          </cell>
          <cell r="E323">
            <v>6.469903306</v>
          </cell>
        </row>
        <row r="324">
          <cell r="A324">
            <v>1897.04</v>
          </cell>
          <cell r="B324">
            <v>4.0599999999999996</v>
          </cell>
          <cell r="C324">
            <v>0.18</v>
          </cell>
          <cell r="D324">
            <v>0.24329999999999999</v>
          </cell>
          <cell r="E324">
            <v>6.3747542150000003</v>
          </cell>
        </row>
        <row r="325">
          <cell r="A325">
            <v>1897.05</v>
          </cell>
          <cell r="B325">
            <v>4.08</v>
          </cell>
          <cell r="C325">
            <v>0.18</v>
          </cell>
          <cell r="D325">
            <v>0.25169999999999998</v>
          </cell>
          <cell r="E325">
            <v>6.2796132230000001</v>
          </cell>
        </row>
        <row r="326">
          <cell r="A326">
            <v>1897.06</v>
          </cell>
          <cell r="B326">
            <v>4.2699999999999996</v>
          </cell>
          <cell r="C326">
            <v>0.18</v>
          </cell>
          <cell r="D326">
            <v>0.26</v>
          </cell>
          <cell r="E326">
            <v>6.2796132230000001</v>
          </cell>
        </row>
        <row r="327">
          <cell r="A327">
            <v>1897.07</v>
          </cell>
          <cell r="B327">
            <v>4.46</v>
          </cell>
          <cell r="C327">
            <v>0.18</v>
          </cell>
          <cell r="D327">
            <v>0.26829999999999998</v>
          </cell>
          <cell r="E327">
            <v>6.2796132230000001</v>
          </cell>
        </row>
        <row r="328">
          <cell r="A328">
            <v>1897.08</v>
          </cell>
          <cell r="B328">
            <v>4.75</v>
          </cell>
          <cell r="C328">
            <v>0.18</v>
          </cell>
          <cell r="D328">
            <v>0.2767</v>
          </cell>
          <cell r="E328">
            <v>6.5650523969999997</v>
          </cell>
        </row>
        <row r="329">
          <cell r="A329">
            <v>1897.09</v>
          </cell>
          <cell r="B329">
            <v>4.9800000000000004</v>
          </cell>
          <cell r="C329">
            <v>0.18</v>
          </cell>
          <cell r="D329">
            <v>0.28499999999999998</v>
          </cell>
          <cell r="E329">
            <v>6.7553424790000003</v>
          </cell>
        </row>
        <row r="330">
          <cell r="A330">
            <v>1897.1</v>
          </cell>
          <cell r="B330">
            <v>4.82</v>
          </cell>
          <cell r="C330">
            <v>0.18</v>
          </cell>
          <cell r="D330">
            <v>0.29330000000000001</v>
          </cell>
          <cell r="E330">
            <v>6.6601933879999997</v>
          </cell>
        </row>
        <row r="331">
          <cell r="A331">
            <v>1897.11</v>
          </cell>
          <cell r="B331">
            <v>4.6500000000000004</v>
          </cell>
          <cell r="C331">
            <v>0.18</v>
          </cell>
          <cell r="D331">
            <v>0.30170000000000002</v>
          </cell>
          <cell r="E331">
            <v>6.6601933879999997</v>
          </cell>
        </row>
        <row r="332">
          <cell r="A332">
            <v>1897.12</v>
          </cell>
          <cell r="B332">
            <v>4.75</v>
          </cell>
          <cell r="C332">
            <v>0.18</v>
          </cell>
          <cell r="D332">
            <v>0.31</v>
          </cell>
          <cell r="E332">
            <v>6.6601933879999997</v>
          </cell>
        </row>
        <row r="333">
          <cell r="A333">
            <v>1898.01</v>
          </cell>
          <cell r="B333">
            <v>4.88</v>
          </cell>
          <cell r="C333">
            <v>0.1817</v>
          </cell>
          <cell r="D333">
            <v>0.31330000000000002</v>
          </cell>
          <cell r="E333">
            <v>6.6601933879999997</v>
          </cell>
        </row>
        <row r="334">
          <cell r="A334">
            <v>1898.02</v>
          </cell>
          <cell r="B334">
            <v>4.87</v>
          </cell>
          <cell r="C334">
            <v>0.18329999999999999</v>
          </cell>
          <cell r="D334">
            <v>0.31669999999999998</v>
          </cell>
          <cell r="E334">
            <v>6.7553424790000003</v>
          </cell>
        </row>
        <row r="335">
          <cell r="A335">
            <v>1898.03</v>
          </cell>
          <cell r="B335">
            <v>4.6500000000000004</v>
          </cell>
          <cell r="C335">
            <v>0.185</v>
          </cell>
          <cell r="D335">
            <v>0.32</v>
          </cell>
          <cell r="E335">
            <v>6.7553424790000003</v>
          </cell>
        </row>
        <row r="336">
          <cell r="A336">
            <v>1898.04</v>
          </cell>
          <cell r="B336">
            <v>4.57</v>
          </cell>
          <cell r="C336">
            <v>0.1867</v>
          </cell>
          <cell r="D336">
            <v>0.32329999999999998</v>
          </cell>
          <cell r="E336">
            <v>6.7553424790000003</v>
          </cell>
        </row>
        <row r="337">
          <cell r="A337">
            <v>1898.05</v>
          </cell>
          <cell r="B337">
            <v>4.87</v>
          </cell>
          <cell r="C337">
            <v>0.1883</v>
          </cell>
          <cell r="D337">
            <v>0.32669999999999999</v>
          </cell>
          <cell r="E337">
            <v>7.2310717359999996</v>
          </cell>
        </row>
        <row r="338">
          <cell r="A338">
            <v>1898.06</v>
          </cell>
          <cell r="B338">
            <v>5.0599999999999996</v>
          </cell>
          <cell r="C338">
            <v>0.19</v>
          </cell>
          <cell r="D338">
            <v>0.33</v>
          </cell>
          <cell r="E338">
            <v>6.7553424790000003</v>
          </cell>
        </row>
        <row r="339">
          <cell r="A339">
            <v>1898.07</v>
          </cell>
          <cell r="B339">
            <v>5.08</v>
          </cell>
          <cell r="C339">
            <v>0.19170000000000001</v>
          </cell>
          <cell r="D339">
            <v>0.33329999999999999</v>
          </cell>
          <cell r="E339">
            <v>6.6601933879999997</v>
          </cell>
        </row>
        <row r="340">
          <cell r="A340">
            <v>1898.08</v>
          </cell>
          <cell r="B340">
            <v>5.27</v>
          </cell>
          <cell r="C340">
            <v>0.1933</v>
          </cell>
          <cell r="D340">
            <v>0.3367</v>
          </cell>
          <cell r="E340">
            <v>6.6601933879999997</v>
          </cell>
        </row>
        <row r="341">
          <cell r="A341">
            <v>1898.09</v>
          </cell>
          <cell r="B341">
            <v>5.26</v>
          </cell>
          <cell r="C341">
            <v>0.19500000000000001</v>
          </cell>
          <cell r="D341">
            <v>0.34</v>
          </cell>
          <cell r="E341">
            <v>6.6601933879999997</v>
          </cell>
        </row>
        <row r="342">
          <cell r="A342">
            <v>1898.1</v>
          </cell>
          <cell r="B342">
            <v>5.15</v>
          </cell>
          <cell r="C342">
            <v>0.19670000000000001</v>
          </cell>
          <cell r="D342">
            <v>0.34329999999999999</v>
          </cell>
          <cell r="E342">
            <v>6.6601933879999997</v>
          </cell>
        </row>
        <row r="343">
          <cell r="A343">
            <v>1898.11</v>
          </cell>
          <cell r="B343">
            <v>5.32</v>
          </cell>
          <cell r="C343">
            <v>0.1983</v>
          </cell>
          <cell r="D343">
            <v>0.34670000000000001</v>
          </cell>
          <cell r="E343">
            <v>6.6601933879999997</v>
          </cell>
        </row>
        <row r="344">
          <cell r="A344">
            <v>1898.12</v>
          </cell>
          <cell r="B344">
            <v>5.65</v>
          </cell>
          <cell r="C344">
            <v>0.2</v>
          </cell>
          <cell r="D344">
            <v>0.35</v>
          </cell>
          <cell r="E344">
            <v>6.7553424790000003</v>
          </cell>
        </row>
        <row r="345">
          <cell r="A345">
            <v>1899.01</v>
          </cell>
          <cell r="B345">
            <v>6.08</v>
          </cell>
          <cell r="C345">
            <v>0.20080000000000001</v>
          </cell>
          <cell r="D345">
            <v>0.36080000000000001</v>
          </cell>
          <cell r="E345">
            <v>6.7553424790000003</v>
          </cell>
        </row>
        <row r="346">
          <cell r="A346">
            <v>1899.02</v>
          </cell>
          <cell r="B346">
            <v>6.31</v>
          </cell>
          <cell r="C346">
            <v>0.20169999999999999</v>
          </cell>
          <cell r="D346">
            <v>0.37169999999999997</v>
          </cell>
          <cell r="E346">
            <v>6.9456325620000001</v>
          </cell>
        </row>
        <row r="347">
          <cell r="A347">
            <v>1899.03</v>
          </cell>
          <cell r="B347">
            <v>6.4</v>
          </cell>
          <cell r="C347">
            <v>0.20250000000000001</v>
          </cell>
          <cell r="D347">
            <v>0.38250000000000001</v>
          </cell>
          <cell r="E347">
            <v>6.9456325620000001</v>
          </cell>
        </row>
        <row r="348">
          <cell r="A348">
            <v>1899.04</v>
          </cell>
          <cell r="B348">
            <v>6.48</v>
          </cell>
          <cell r="C348">
            <v>0.20330000000000001</v>
          </cell>
          <cell r="D348">
            <v>0.39329999999999998</v>
          </cell>
          <cell r="E348">
            <v>7.0407735540000003</v>
          </cell>
        </row>
        <row r="349">
          <cell r="A349">
            <v>1899.05</v>
          </cell>
          <cell r="B349">
            <v>6.21</v>
          </cell>
          <cell r="C349">
            <v>0.20419999999999999</v>
          </cell>
          <cell r="D349">
            <v>0.4042</v>
          </cell>
          <cell r="E349">
            <v>7.0407735540000003</v>
          </cell>
        </row>
        <row r="350">
          <cell r="A350">
            <v>1899.06</v>
          </cell>
          <cell r="B350">
            <v>6.07</v>
          </cell>
          <cell r="C350">
            <v>0.20499999999999999</v>
          </cell>
          <cell r="D350">
            <v>0.41499999999999998</v>
          </cell>
          <cell r="E350">
            <v>7.135922645</v>
          </cell>
        </row>
        <row r="351">
          <cell r="A351">
            <v>1899.07</v>
          </cell>
          <cell r="B351">
            <v>6.28</v>
          </cell>
          <cell r="C351">
            <v>0.20580000000000001</v>
          </cell>
          <cell r="D351">
            <v>0.42580000000000001</v>
          </cell>
          <cell r="E351">
            <v>7.2310717359999996</v>
          </cell>
        </row>
        <row r="352">
          <cell r="A352">
            <v>1899.08</v>
          </cell>
          <cell r="B352">
            <v>6.44</v>
          </cell>
          <cell r="C352">
            <v>0.20669999999999999</v>
          </cell>
          <cell r="D352">
            <v>0.43669999999999998</v>
          </cell>
          <cell r="E352">
            <v>7.3262127269999997</v>
          </cell>
        </row>
        <row r="353">
          <cell r="A353">
            <v>1899.09</v>
          </cell>
          <cell r="B353">
            <v>6.37</v>
          </cell>
          <cell r="C353">
            <v>0.20749999999999999</v>
          </cell>
          <cell r="D353">
            <v>0.44750000000000001</v>
          </cell>
          <cell r="E353">
            <v>7.6116519010000001</v>
          </cell>
        </row>
        <row r="354">
          <cell r="A354">
            <v>1899.1</v>
          </cell>
          <cell r="B354">
            <v>6.34</v>
          </cell>
          <cell r="C354">
            <v>0.20830000000000001</v>
          </cell>
          <cell r="D354">
            <v>0.45829999999999999</v>
          </cell>
          <cell r="E354">
            <v>7.7067928930000003</v>
          </cell>
        </row>
        <row r="355">
          <cell r="A355">
            <v>1899.11</v>
          </cell>
          <cell r="B355">
            <v>6.46</v>
          </cell>
          <cell r="C355">
            <v>0.2092</v>
          </cell>
          <cell r="D355">
            <v>0.46920000000000001</v>
          </cell>
          <cell r="E355">
            <v>7.8019419829999999</v>
          </cell>
        </row>
        <row r="356">
          <cell r="A356">
            <v>1899.12</v>
          </cell>
          <cell r="B356">
            <v>6.02</v>
          </cell>
          <cell r="C356">
            <v>0.21</v>
          </cell>
          <cell r="D356">
            <v>0.48</v>
          </cell>
          <cell r="E356">
            <v>7.8970910740000004</v>
          </cell>
        </row>
        <row r="357">
          <cell r="A357">
            <v>1900.01</v>
          </cell>
          <cell r="B357">
            <v>6.1</v>
          </cell>
          <cell r="C357">
            <v>0.2175</v>
          </cell>
          <cell r="D357">
            <v>0.48</v>
          </cell>
          <cell r="E357">
            <v>7.8970910740000004</v>
          </cell>
        </row>
        <row r="358">
          <cell r="A358">
            <v>1900.02</v>
          </cell>
          <cell r="B358">
            <v>6.21</v>
          </cell>
          <cell r="C358">
            <v>0.22500000000000001</v>
          </cell>
          <cell r="D358">
            <v>0.48</v>
          </cell>
          <cell r="E358">
            <v>7.9922320659999997</v>
          </cell>
        </row>
        <row r="359">
          <cell r="A359">
            <v>1900.03</v>
          </cell>
          <cell r="B359">
            <v>6.26</v>
          </cell>
          <cell r="C359">
            <v>0.23250000000000001</v>
          </cell>
          <cell r="D359">
            <v>0.48</v>
          </cell>
          <cell r="E359">
            <v>7.9922320659999997</v>
          </cell>
        </row>
        <row r="360">
          <cell r="A360">
            <v>1900.04</v>
          </cell>
          <cell r="B360">
            <v>6.34</v>
          </cell>
          <cell r="C360">
            <v>0.24</v>
          </cell>
          <cell r="D360">
            <v>0.48</v>
          </cell>
          <cell r="E360">
            <v>7.9922320659999997</v>
          </cell>
        </row>
        <row r="361">
          <cell r="A361">
            <v>1900.05</v>
          </cell>
          <cell r="B361">
            <v>6.04</v>
          </cell>
          <cell r="C361">
            <v>0.2475</v>
          </cell>
          <cell r="D361">
            <v>0.48</v>
          </cell>
          <cell r="E361">
            <v>7.8019419829999999</v>
          </cell>
        </row>
        <row r="362">
          <cell r="A362">
            <v>1900.06</v>
          </cell>
          <cell r="B362">
            <v>5.86</v>
          </cell>
          <cell r="C362">
            <v>0.255</v>
          </cell>
          <cell r="D362">
            <v>0.48</v>
          </cell>
          <cell r="E362">
            <v>7.7067928930000003</v>
          </cell>
        </row>
        <row r="363">
          <cell r="A363">
            <v>1900.07</v>
          </cell>
          <cell r="B363">
            <v>5.86</v>
          </cell>
          <cell r="C363">
            <v>0.26250000000000001</v>
          </cell>
          <cell r="D363">
            <v>0.48</v>
          </cell>
          <cell r="E363">
            <v>7.8019419829999999</v>
          </cell>
        </row>
        <row r="364">
          <cell r="A364">
            <v>1900.08</v>
          </cell>
          <cell r="B364">
            <v>5.94</v>
          </cell>
          <cell r="C364">
            <v>0.27</v>
          </cell>
          <cell r="D364">
            <v>0.48</v>
          </cell>
          <cell r="E364">
            <v>7.7067928930000003</v>
          </cell>
        </row>
        <row r="365">
          <cell r="A365">
            <v>1900.09</v>
          </cell>
          <cell r="B365">
            <v>5.8</v>
          </cell>
          <cell r="C365">
            <v>0.27750000000000002</v>
          </cell>
          <cell r="D365">
            <v>0.48</v>
          </cell>
          <cell r="E365">
            <v>7.8019419829999999</v>
          </cell>
        </row>
        <row r="366">
          <cell r="A366">
            <v>1900.1</v>
          </cell>
          <cell r="B366">
            <v>6.01</v>
          </cell>
          <cell r="C366">
            <v>0.28499999999999998</v>
          </cell>
          <cell r="D366">
            <v>0.48</v>
          </cell>
          <cell r="E366">
            <v>7.7067928930000003</v>
          </cell>
        </row>
        <row r="367">
          <cell r="A367">
            <v>1900.11</v>
          </cell>
          <cell r="B367">
            <v>6.48</v>
          </cell>
          <cell r="C367">
            <v>0.29249999999999998</v>
          </cell>
          <cell r="D367">
            <v>0.48</v>
          </cell>
          <cell r="E367">
            <v>7.7067928930000003</v>
          </cell>
        </row>
        <row r="368">
          <cell r="A368">
            <v>1900.12</v>
          </cell>
          <cell r="B368">
            <v>6.87</v>
          </cell>
          <cell r="C368">
            <v>0.3</v>
          </cell>
          <cell r="D368">
            <v>0.48</v>
          </cell>
          <cell r="E368">
            <v>7.6116519010000001</v>
          </cell>
        </row>
        <row r="369">
          <cell r="A369">
            <v>1901.01</v>
          </cell>
          <cell r="B369">
            <v>7.07</v>
          </cell>
          <cell r="C369">
            <v>0.30170000000000002</v>
          </cell>
          <cell r="D369">
            <v>0.48170000000000002</v>
          </cell>
          <cell r="E369">
            <v>7.7067928930000003</v>
          </cell>
        </row>
        <row r="370">
          <cell r="A370">
            <v>1901.02</v>
          </cell>
          <cell r="B370">
            <v>7.25</v>
          </cell>
          <cell r="C370">
            <v>0.30330000000000001</v>
          </cell>
          <cell r="D370">
            <v>0.48330000000000001</v>
          </cell>
          <cell r="E370">
            <v>7.6116519010000001</v>
          </cell>
        </row>
        <row r="371">
          <cell r="A371">
            <v>1901.03</v>
          </cell>
          <cell r="B371">
            <v>7.51</v>
          </cell>
          <cell r="C371">
            <v>0.30499999999999999</v>
          </cell>
          <cell r="D371">
            <v>0.48499999999999999</v>
          </cell>
          <cell r="E371">
            <v>7.6116519010000001</v>
          </cell>
        </row>
        <row r="372">
          <cell r="A372">
            <v>1901.04</v>
          </cell>
          <cell r="B372">
            <v>8.14</v>
          </cell>
          <cell r="C372">
            <v>0.30669999999999997</v>
          </cell>
          <cell r="D372">
            <v>0.48670000000000002</v>
          </cell>
          <cell r="E372">
            <v>7.5165028100000004</v>
          </cell>
        </row>
        <row r="373">
          <cell r="A373">
            <v>1901.05</v>
          </cell>
          <cell r="B373">
            <v>7.73</v>
          </cell>
          <cell r="C373">
            <v>0.30830000000000002</v>
          </cell>
          <cell r="D373">
            <v>0.48830000000000001</v>
          </cell>
          <cell r="E373">
            <v>7.5165028100000004</v>
          </cell>
        </row>
        <row r="374">
          <cell r="A374">
            <v>1901.06</v>
          </cell>
          <cell r="B374">
            <v>8.5</v>
          </cell>
          <cell r="C374">
            <v>0.31</v>
          </cell>
          <cell r="D374">
            <v>0.49</v>
          </cell>
          <cell r="E374">
            <v>7.5165028100000004</v>
          </cell>
        </row>
        <row r="375">
          <cell r="A375">
            <v>1901.07</v>
          </cell>
          <cell r="B375">
            <v>7.93</v>
          </cell>
          <cell r="C375">
            <v>0.31169999999999998</v>
          </cell>
          <cell r="D375">
            <v>0.49170000000000003</v>
          </cell>
          <cell r="E375">
            <v>7.6116519010000001</v>
          </cell>
        </row>
        <row r="376">
          <cell r="A376">
            <v>1901.08</v>
          </cell>
          <cell r="B376">
            <v>8.0399999999999991</v>
          </cell>
          <cell r="C376">
            <v>0.31330000000000002</v>
          </cell>
          <cell r="D376">
            <v>0.49330000000000002</v>
          </cell>
          <cell r="E376">
            <v>7.7067928930000003</v>
          </cell>
        </row>
        <row r="377">
          <cell r="A377">
            <v>1901.09</v>
          </cell>
          <cell r="B377">
            <v>8</v>
          </cell>
          <cell r="C377">
            <v>0.315</v>
          </cell>
          <cell r="D377">
            <v>0.495</v>
          </cell>
          <cell r="E377">
            <v>7.8019419829999999</v>
          </cell>
        </row>
        <row r="378">
          <cell r="A378">
            <v>1901.1</v>
          </cell>
          <cell r="B378">
            <v>7.91</v>
          </cell>
          <cell r="C378">
            <v>0.31669999999999998</v>
          </cell>
          <cell r="D378">
            <v>0.49669999999999997</v>
          </cell>
          <cell r="E378">
            <v>7.8019419829999999</v>
          </cell>
        </row>
        <row r="379">
          <cell r="A379">
            <v>1901.11</v>
          </cell>
          <cell r="B379">
            <v>8.08</v>
          </cell>
          <cell r="C379">
            <v>0.31830000000000003</v>
          </cell>
          <cell r="D379">
            <v>0.49830000000000002</v>
          </cell>
          <cell r="E379">
            <v>7.8970910740000004</v>
          </cell>
        </row>
        <row r="380">
          <cell r="A380">
            <v>1901.12</v>
          </cell>
          <cell r="B380">
            <v>7.95</v>
          </cell>
          <cell r="C380">
            <v>0.32</v>
          </cell>
          <cell r="D380">
            <v>0.5</v>
          </cell>
          <cell r="E380">
            <v>7.9922320659999997</v>
          </cell>
        </row>
        <row r="381">
          <cell r="A381">
            <v>1902.01</v>
          </cell>
          <cell r="B381">
            <v>8.1199999999999992</v>
          </cell>
          <cell r="C381">
            <v>0.32079999999999997</v>
          </cell>
          <cell r="D381">
            <v>0.51080000000000003</v>
          </cell>
          <cell r="E381">
            <v>7.8970910740000004</v>
          </cell>
        </row>
        <row r="382">
          <cell r="A382">
            <v>1902.02</v>
          </cell>
          <cell r="B382">
            <v>8.19</v>
          </cell>
          <cell r="C382">
            <v>0.32169999999999999</v>
          </cell>
          <cell r="D382">
            <v>0.52170000000000005</v>
          </cell>
          <cell r="E382">
            <v>7.8970910740000004</v>
          </cell>
        </row>
        <row r="383">
          <cell r="A383">
            <v>1902.03</v>
          </cell>
          <cell r="B383">
            <v>8.1999999999999993</v>
          </cell>
          <cell r="C383">
            <v>0.32250000000000001</v>
          </cell>
          <cell r="D383">
            <v>0.53249999999999997</v>
          </cell>
          <cell r="E383">
            <v>7.8970910740000004</v>
          </cell>
        </row>
        <row r="384">
          <cell r="A384">
            <v>1902.04</v>
          </cell>
          <cell r="B384">
            <v>8.48</v>
          </cell>
          <cell r="C384">
            <v>0.32329999999999998</v>
          </cell>
          <cell r="D384">
            <v>0.54330000000000001</v>
          </cell>
          <cell r="E384">
            <v>7.9922320659999997</v>
          </cell>
        </row>
        <row r="385">
          <cell r="A385">
            <v>1902.05</v>
          </cell>
          <cell r="B385">
            <v>8.4600000000000009</v>
          </cell>
          <cell r="C385">
            <v>0.32419999999999999</v>
          </cell>
          <cell r="D385">
            <v>0.55420000000000003</v>
          </cell>
          <cell r="E385">
            <v>8.0873811569999994</v>
          </cell>
        </row>
        <row r="386">
          <cell r="A386">
            <v>1902.06</v>
          </cell>
          <cell r="B386">
            <v>8.41</v>
          </cell>
          <cell r="C386">
            <v>0.32500000000000001</v>
          </cell>
          <cell r="D386">
            <v>0.56499999999999995</v>
          </cell>
          <cell r="E386">
            <v>8.18251405</v>
          </cell>
        </row>
        <row r="387">
          <cell r="A387">
            <v>1902.07</v>
          </cell>
          <cell r="B387">
            <v>8.6</v>
          </cell>
          <cell r="C387">
            <v>0.32579999999999998</v>
          </cell>
          <cell r="D387">
            <v>0.57579999999999998</v>
          </cell>
          <cell r="E387">
            <v>8.18251405</v>
          </cell>
        </row>
        <row r="388">
          <cell r="A388">
            <v>1902.08</v>
          </cell>
          <cell r="B388">
            <v>8.83</v>
          </cell>
          <cell r="C388">
            <v>0.32669999999999999</v>
          </cell>
          <cell r="D388">
            <v>0.5867</v>
          </cell>
          <cell r="E388">
            <v>8.0873811569999994</v>
          </cell>
        </row>
        <row r="389">
          <cell r="A389">
            <v>1902.09</v>
          </cell>
          <cell r="B389">
            <v>8.85</v>
          </cell>
          <cell r="C389">
            <v>0.32750000000000001</v>
          </cell>
          <cell r="D389">
            <v>0.59750000000000003</v>
          </cell>
          <cell r="E389">
            <v>8.18251405</v>
          </cell>
        </row>
        <row r="390">
          <cell r="A390">
            <v>1902.1</v>
          </cell>
          <cell r="B390">
            <v>8.57</v>
          </cell>
          <cell r="C390">
            <v>0.32829999999999998</v>
          </cell>
          <cell r="D390">
            <v>0.60829999999999995</v>
          </cell>
          <cell r="E390">
            <v>8.7534247930000006</v>
          </cell>
        </row>
        <row r="391">
          <cell r="A391">
            <v>1902.11</v>
          </cell>
          <cell r="B391">
            <v>8.24</v>
          </cell>
          <cell r="C391">
            <v>0.32919999999999999</v>
          </cell>
          <cell r="D391">
            <v>0.61919999999999997</v>
          </cell>
          <cell r="E391">
            <v>8.4679289260000008</v>
          </cell>
        </row>
        <row r="392">
          <cell r="A392">
            <v>1902.12</v>
          </cell>
          <cell r="B392">
            <v>8.0500000000000007</v>
          </cell>
          <cell r="C392">
            <v>0.33</v>
          </cell>
          <cell r="D392">
            <v>0.63</v>
          </cell>
          <cell r="E392">
            <v>8.5630942149999996</v>
          </cell>
        </row>
        <row r="393">
          <cell r="A393">
            <v>1903.01</v>
          </cell>
          <cell r="B393">
            <v>8.4600000000000009</v>
          </cell>
          <cell r="C393">
            <v>0.33169999999999999</v>
          </cell>
          <cell r="D393">
            <v>0.62170000000000003</v>
          </cell>
          <cell r="E393">
            <v>8.6582595040000001</v>
          </cell>
        </row>
        <row r="394">
          <cell r="A394">
            <v>1903.02</v>
          </cell>
          <cell r="B394">
            <v>8.41</v>
          </cell>
          <cell r="C394">
            <v>0.33329999999999999</v>
          </cell>
          <cell r="D394">
            <v>0.61329999999999996</v>
          </cell>
          <cell r="E394">
            <v>8.6582595040000001</v>
          </cell>
        </row>
        <row r="395">
          <cell r="A395">
            <v>1903.03</v>
          </cell>
          <cell r="B395">
            <v>8.08</v>
          </cell>
          <cell r="C395">
            <v>0.33500000000000002</v>
          </cell>
          <cell r="D395">
            <v>0.60499999999999998</v>
          </cell>
          <cell r="E395">
            <v>8.3728446279999993</v>
          </cell>
        </row>
        <row r="396">
          <cell r="A396">
            <v>1903.04</v>
          </cell>
          <cell r="B396">
            <v>7.75</v>
          </cell>
          <cell r="C396">
            <v>0.3367</v>
          </cell>
          <cell r="D396">
            <v>0.59670000000000001</v>
          </cell>
          <cell r="E396">
            <v>8.3728446279999993</v>
          </cell>
        </row>
        <row r="397">
          <cell r="A397">
            <v>1903.05</v>
          </cell>
          <cell r="B397">
            <v>7.6</v>
          </cell>
          <cell r="C397">
            <v>0.33829999999999999</v>
          </cell>
          <cell r="D397">
            <v>0.58830000000000005</v>
          </cell>
          <cell r="E397">
            <v>8.18251405</v>
          </cell>
        </row>
        <row r="398">
          <cell r="A398">
            <v>1903.06</v>
          </cell>
          <cell r="B398">
            <v>7.18</v>
          </cell>
          <cell r="C398">
            <v>0.34</v>
          </cell>
          <cell r="D398">
            <v>0.57999999999999996</v>
          </cell>
          <cell r="E398">
            <v>8.18251405</v>
          </cell>
        </row>
        <row r="399">
          <cell r="A399">
            <v>1903.07</v>
          </cell>
          <cell r="B399">
            <v>6.85</v>
          </cell>
          <cell r="C399">
            <v>0.3417</v>
          </cell>
          <cell r="D399">
            <v>0.57169999999999999</v>
          </cell>
          <cell r="E399">
            <v>8.18251405</v>
          </cell>
        </row>
        <row r="400">
          <cell r="A400">
            <v>1903.08</v>
          </cell>
          <cell r="B400">
            <v>6.63</v>
          </cell>
          <cell r="C400">
            <v>0.34329999999999999</v>
          </cell>
          <cell r="D400">
            <v>0.56330000000000002</v>
          </cell>
          <cell r="E400">
            <v>8.18251405</v>
          </cell>
        </row>
        <row r="401">
          <cell r="A401">
            <v>1903.09</v>
          </cell>
          <cell r="B401">
            <v>6.47</v>
          </cell>
          <cell r="C401">
            <v>0.34499999999999997</v>
          </cell>
          <cell r="D401">
            <v>0.55500000000000005</v>
          </cell>
          <cell r="E401">
            <v>8.2776793390000005</v>
          </cell>
        </row>
        <row r="402">
          <cell r="A402">
            <v>1903.1</v>
          </cell>
          <cell r="B402">
            <v>6.26</v>
          </cell>
          <cell r="C402">
            <v>0.34670000000000001</v>
          </cell>
          <cell r="D402">
            <v>0.54669999999999996</v>
          </cell>
          <cell r="E402">
            <v>8.18251405</v>
          </cell>
        </row>
        <row r="403">
          <cell r="A403">
            <v>1903.11</v>
          </cell>
          <cell r="B403">
            <v>6.28</v>
          </cell>
          <cell r="C403">
            <v>0.3483</v>
          </cell>
          <cell r="D403">
            <v>0.5383</v>
          </cell>
          <cell r="E403">
            <v>8.0873811569999994</v>
          </cell>
        </row>
        <row r="404">
          <cell r="A404">
            <v>1903.12</v>
          </cell>
          <cell r="B404">
            <v>6.57</v>
          </cell>
          <cell r="C404">
            <v>0.35</v>
          </cell>
          <cell r="D404">
            <v>0.53</v>
          </cell>
          <cell r="E404">
            <v>8.0873811569999994</v>
          </cell>
        </row>
        <row r="405">
          <cell r="A405">
            <v>1904.01</v>
          </cell>
          <cell r="B405">
            <v>6.68</v>
          </cell>
          <cell r="C405">
            <v>0.34670000000000001</v>
          </cell>
          <cell r="D405">
            <v>0.52669999999999995</v>
          </cell>
          <cell r="E405">
            <v>8.2776793390000005</v>
          </cell>
        </row>
        <row r="406">
          <cell r="A406">
            <v>1904.02</v>
          </cell>
          <cell r="B406">
            <v>6.5</v>
          </cell>
          <cell r="C406">
            <v>0.34329999999999999</v>
          </cell>
          <cell r="D406">
            <v>0.52329999999999999</v>
          </cell>
          <cell r="E406">
            <v>8.4679289260000008</v>
          </cell>
        </row>
        <row r="407">
          <cell r="A407">
            <v>1904.03</v>
          </cell>
          <cell r="B407">
            <v>6.48</v>
          </cell>
          <cell r="C407">
            <v>0.34</v>
          </cell>
          <cell r="D407">
            <v>0.52</v>
          </cell>
          <cell r="E407">
            <v>8.3728446279999993</v>
          </cell>
        </row>
        <row r="408">
          <cell r="A408">
            <v>1904.04</v>
          </cell>
          <cell r="B408">
            <v>6.64</v>
          </cell>
          <cell r="C408">
            <v>0.3367</v>
          </cell>
          <cell r="D408">
            <v>0.51670000000000005</v>
          </cell>
          <cell r="E408">
            <v>8.2776793390000005</v>
          </cell>
        </row>
        <row r="409">
          <cell r="A409">
            <v>1904.05</v>
          </cell>
          <cell r="B409">
            <v>6.5</v>
          </cell>
          <cell r="C409">
            <v>0.33329999999999999</v>
          </cell>
          <cell r="D409">
            <v>0.51329999999999998</v>
          </cell>
          <cell r="E409">
            <v>8.0873811569999994</v>
          </cell>
        </row>
        <row r="410">
          <cell r="A410">
            <v>1904.06</v>
          </cell>
          <cell r="B410">
            <v>6.51</v>
          </cell>
          <cell r="C410">
            <v>0.33</v>
          </cell>
          <cell r="D410">
            <v>0.51</v>
          </cell>
          <cell r="E410">
            <v>8.0873811569999994</v>
          </cell>
        </row>
        <row r="411">
          <cell r="A411">
            <v>1904.07</v>
          </cell>
          <cell r="B411">
            <v>6.78</v>
          </cell>
          <cell r="C411">
            <v>0.32669999999999999</v>
          </cell>
          <cell r="D411">
            <v>0.50670000000000004</v>
          </cell>
          <cell r="E411">
            <v>8.0873811569999994</v>
          </cell>
        </row>
        <row r="412">
          <cell r="A412">
            <v>1904.08</v>
          </cell>
          <cell r="B412">
            <v>7.01</v>
          </cell>
          <cell r="C412">
            <v>0.32329999999999998</v>
          </cell>
          <cell r="D412">
            <v>0.50329999999999997</v>
          </cell>
          <cell r="E412">
            <v>8.18251405</v>
          </cell>
        </row>
        <row r="413">
          <cell r="A413">
            <v>1904.09</v>
          </cell>
          <cell r="B413">
            <v>7.32</v>
          </cell>
          <cell r="C413">
            <v>0.32</v>
          </cell>
          <cell r="D413">
            <v>0.5</v>
          </cell>
          <cell r="E413">
            <v>8.2776793390000005</v>
          </cell>
        </row>
        <row r="414">
          <cell r="A414">
            <v>1904.1</v>
          </cell>
          <cell r="B414">
            <v>7.75</v>
          </cell>
          <cell r="C414">
            <v>0.31669999999999998</v>
          </cell>
          <cell r="D414">
            <v>0.49669999999999997</v>
          </cell>
          <cell r="E414">
            <v>8.2776793390000005</v>
          </cell>
        </row>
        <row r="415">
          <cell r="A415">
            <v>1904.11</v>
          </cell>
          <cell r="B415">
            <v>8.17</v>
          </cell>
          <cell r="C415">
            <v>0.31330000000000002</v>
          </cell>
          <cell r="D415">
            <v>0.49330000000000002</v>
          </cell>
          <cell r="E415">
            <v>8.4679289260000008</v>
          </cell>
        </row>
        <row r="416">
          <cell r="A416">
            <v>1904.12</v>
          </cell>
          <cell r="B416">
            <v>8.25</v>
          </cell>
          <cell r="C416">
            <v>0.31</v>
          </cell>
          <cell r="D416">
            <v>0.49</v>
          </cell>
          <cell r="E416">
            <v>8.4679289260000008</v>
          </cell>
        </row>
        <row r="417">
          <cell r="A417">
            <v>1905.01</v>
          </cell>
          <cell r="B417">
            <v>8.43</v>
          </cell>
          <cell r="C417">
            <v>0.31169999999999998</v>
          </cell>
          <cell r="D417">
            <v>0.505</v>
          </cell>
          <cell r="E417">
            <v>8.4679289260000008</v>
          </cell>
        </row>
        <row r="418">
          <cell r="A418">
            <v>1905.02</v>
          </cell>
          <cell r="B418">
            <v>8.8000000000000007</v>
          </cell>
          <cell r="C418">
            <v>0.31330000000000002</v>
          </cell>
          <cell r="D418">
            <v>0.52</v>
          </cell>
          <cell r="E418">
            <v>8.4679289260000008</v>
          </cell>
        </row>
        <row r="419">
          <cell r="A419">
            <v>1905.03</v>
          </cell>
          <cell r="B419">
            <v>9.0500000000000007</v>
          </cell>
          <cell r="C419">
            <v>0.315</v>
          </cell>
          <cell r="D419">
            <v>0.53500000000000003</v>
          </cell>
          <cell r="E419">
            <v>8.3728446279999993</v>
          </cell>
        </row>
        <row r="420">
          <cell r="A420">
            <v>1905.04</v>
          </cell>
          <cell r="B420">
            <v>8.94</v>
          </cell>
          <cell r="C420">
            <v>0.31669999999999998</v>
          </cell>
          <cell r="D420">
            <v>0.55000000000000004</v>
          </cell>
          <cell r="E420">
            <v>8.3728446279999993</v>
          </cell>
        </row>
        <row r="421">
          <cell r="A421">
            <v>1905.05</v>
          </cell>
          <cell r="B421">
            <v>8.5</v>
          </cell>
          <cell r="C421">
            <v>0.31830000000000003</v>
          </cell>
          <cell r="D421">
            <v>0.56499999999999995</v>
          </cell>
          <cell r="E421">
            <v>8.2776793390000005</v>
          </cell>
        </row>
        <row r="422">
          <cell r="A422">
            <v>1905.06</v>
          </cell>
          <cell r="B422">
            <v>8.6</v>
          </cell>
          <cell r="C422">
            <v>0.32</v>
          </cell>
          <cell r="D422">
            <v>0.57999999999999996</v>
          </cell>
          <cell r="E422">
            <v>8.2776793390000005</v>
          </cell>
        </row>
        <row r="423">
          <cell r="A423">
            <v>1905.07</v>
          </cell>
          <cell r="B423">
            <v>8.8699999999999992</v>
          </cell>
          <cell r="C423">
            <v>0.32169999999999999</v>
          </cell>
          <cell r="D423">
            <v>0.59499999999999997</v>
          </cell>
          <cell r="E423">
            <v>8.2776793390000005</v>
          </cell>
        </row>
        <row r="424">
          <cell r="A424">
            <v>1905.08</v>
          </cell>
          <cell r="B424">
            <v>9.1999999999999993</v>
          </cell>
          <cell r="C424">
            <v>0.32329999999999998</v>
          </cell>
          <cell r="D424">
            <v>0.61</v>
          </cell>
          <cell r="E424">
            <v>8.3728446279999993</v>
          </cell>
        </row>
        <row r="425">
          <cell r="A425">
            <v>1905.09</v>
          </cell>
          <cell r="B425">
            <v>9.23</v>
          </cell>
          <cell r="C425">
            <v>0.32500000000000001</v>
          </cell>
          <cell r="D425">
            <v>0.625</v>
          </cell>
          <cell r="E425">
            <v>8.2776793390000005</v>
          </cell>
        </row>
        <row r="426">
          <cell r="A426">
            <v>1905.1</v>
          </cell>
          <cell r="B426">
            <v>9.36</v>
          </cell>
          <cell r="C426">
            <v>0.32669999999999999</v>
          </cell>
          <cell r="D426">
            <v>0.64</v>
          </cell>
          <cell r="E426">
            <v>8.2776793390000005</v>
          </cell>
        </row>
        <row r="427">
          <cell r="A427">
            <v>1905.11</v>
          </cell>
          <cell r="B427">
            <v>9.31</v>
          </cell>
          <cell r="C427">
            <v>0.32829999999999998</v>
          </cell>
          <cell r="D427">
            <v>0.65500000000000003</v>
          </cell>
          <cell r="E427">
            <v>8.3728446279999993</v>
          </cell>
        </row>
        <row r="428">
          <cell r="A428">
            <v>1905.12</v>
          </cell>
          <cell r="B428">
            <v>9.5399999999999991</v>
          </cell>
          <cell r="C428">
            <v>0.33</v>
          </cell>
          <cell r="D428">
            <v>0.67</v>
          </cell>
          <cell r="E428">
            <v>8.4679289260000008</v>
          </cell>
        </row>
        <row r="429">
          <cell r="A429">
            <v>1906.01</v>
          </cell>
          <cell r="B429">
            <v>9.8699999999999992</v>
          </cell>
          <cell r="C429">
            <v>0.33579999999999999</v>
          </cell>
          <cell r="D429">
            <v>0.67749999999999999</v>
          </cell>
          <cell r="E429">
            <v>8.4679289260000008</v>
          </cell>
        </row>
        <row r="430">
          <cell r="A430">
            <v>1906.02</v>
          </cell>
          <cell r="B430">
            <v>9.8000000000000007</v>
          </cell>
          <cell r="C430">
            <v>0.3417</v>
          </cell>
          <cell r="D430">
            <v>0.68500000000000005</v>
          </cell>
          <cell r="E430">
            <v>8.4679289260000008</v>
          </cell>
        </row>
        <row r="431">
          <cell r="A431">
            <v>1906.03</v>
          </cell>
          <cell r="B431">
            <v>9.56</v>
          </cell>
          <cell r="C431">
            <v>0.34749999999999998</v>
          </cell>
          <cell r="D431">
            <v>0.6925</v>
          </cell>
          <cell r="E431">
            <v>8.4679289260000008</v>
          </cell>
        </row>
        <row r="432">
          <cell r="A432">
            <v>1906.04</v>
          </cell>
          <cell r="B432">
            <v>9.43</v>
          </cell>
          <cell r="C432">
            <v>0.3533</v>
          </cell>
          <cell r="D432">
            <v>0.7</v>
          </cell>
          <cell r="E432">
            <v>8.4679289260000008</v>
          </cell>
        </row>
        <row r="433">
          <cell r="A433">
            <v>1906.05</v>
          </cell>
          <cell r="B433">
            <v>9.18</v>
          </cell>
          <cell r="C433">
            <v>0.35920000000000002</v>
          </cell>
          <cell r="D433">
            <v>0.70750000000000002</v>
          </cell>
          <cell r="E433">
            <v>8.5630942149999996</v>
          </cell>
        </row>
        <row r="434">
          <cell r="A434">
            <v>1906.06</v>
          </cell>
          <cell r="B434">
            <v>9.3000000000000007</v>
          </cell>
          <cell r="C434">
            <v>0.36499999999999999</v>
          </cell>
          <cell r="D434">
            <v>0.71499999999999997</v>
          </cell>
          <cell r="E434">
            <v>8.5630942149999996</v>
          </cell>
        </row>
        <row r="435">
          <cell r="A435">
            <v>1906.07</v>
          </cell>
          <cell r="B435">
            <v>9.06</v>
          </cell>
          <cell r="C435">
            <v>0.37080000000000002</v>
          </cell>
          <cell r="D435">
            <v>0.72250000000000003</v>
          </cell>
          <cell r="E435">
            <v>8.2776793390000005</v>
          </cell>
        </row>
        <row r="436">
          <cell r="A436">
            <v>1906.08</v>
          </cell>
          <cell r="B436">
            <v>9.73</v>
          </cell>
          <cell r="C436">
            <v>0.37669999999999998</v>
          </cell>
          <cell r="D436">
            <v>0.73</v>
          </cell>
          <cell r="E436">
            <v>8.4679289260000008</v>
          </cell>
        </row>
        <row r="437">
          <cell r="A437">
            <v>1906.09</v>
          </cell>
          <cell r="B437">
            <v>10.029999999999999</v>
          </cell>
          <cell r="C437">
            <v>0.38250000000000001</v>
          </cell>
          <cell r="D437">
            <v>0.73750000000000004</v>
          </cell>
          <cell r="E437">
            <v>8.5630942149999996</v>
          </cell>
        </row>
        <row r="438">
          <cell r="A438">
            <v>1906.1</v>
          </cell>
          <cell r="B438">
            <v>9.73</v>
          </cell>
          <cell r="C438">
            <v>0.38829999999999998</v>
          </cell>
          <cell r="D438">
            <v>0.745</v>
          </cell>
          <cell r="E438">
            <v>8.7534247930000006</v>
          </cell>
        </row>
        <row r="439">
          <cell r="A439">
            <v>1906.11</v>
          </cell>
          <cell r="B439">
            <v>9.93</v>
          </cell>
          <cell r="C439">
            <v>0.39419999999999999</v>
          </cell>
          <cell r="D439">
            <v>0.75249999999999995</v>
          </cell>
          <cell r="E439">
            <v>8.8485090910000004</v>
          </cell>
        </row>
        <row r="440">
          <cell r="A440">
            <v>1906.12</v>
          </cell>
          <cell r="B440">
            <v>9.84</v>
          </cell>
          <cell r="C440">
            <v>0.4</v>
          </cell>
          <cell r="D440">
            <v>0.76</v>
          </cell>
          <cell r="E440">
            <v>8.9436743799999991</v>
          </cell>
        </row>
        <row r="441">
          <cell r="A441">
            <v>1907.01</v>
          </cell>
          <cell r="B441">
            <v>9.56</v>
          </cell>
          <cell r="C441">
            <v>0.40329999999999999</v>
          </cell>
          <cell r="D441">
            <v>0.75170000000000003</v>
          </cell>
          <cell r="E441">
            <v>8.8485090910000004</v>
          </cell>
        </row>
        <row r="442">
          <cell r="A442">
            <v>1907.02</v>
          </cell>
          <cell r="B442">
            <v>9.26</v>
          </cell>
          <cell r="C442">
            <v>0.40670000000000001</v>
          </cell>
          <cell r="D442">
            <v>0.74329999999999996</v>
          </cell>
          <cell r="E442">
            <v>9.0388396689999997</v>
          </cell>
        </row>
        <row r="443">
          <cell r="A443">
            <v>1907.03</v>
          </cell>
          <cell r="B443">
            <v>8.35</v>
          </cell>
          <cell r="C443">
            <v>0.41</v>
          </cell>
          <cell r="D443">
            <v>0.73499999999999999</v>
          </cell>
          <cell r="E443">
            <v>8.9436743799999991</v>
          </cell>
        </row>
        <row r="444">
          <cell r="A444">
            <v>1907.04</v>
          </cell>
          <cell r="B444">
            <v>8.39</v>
          </cell>
          <cell r="C444">
            <v>0.4133</v>
          </cell>
          <cell r="D444">
            <v>0.72670000000000001</v>
          </cell>
          <cell r="E444">
            <v>8.9436743799999991</v>
          </cell>
        </row>
        <row r="445">
          <cell r="A445">
            <v>1907.05</v>
          </cell>
          <cell r="B445">
            <v>8.1</v>
          </cell>
          <cell r="C445">
            <v>0.41670000000000001</v>
          </cell>
          <cell r="D445">
            <v>0.71830000000000005</v>
          </cell>
          <cell r="E445">
            <v>9.1340049590000003</v>
          </cell>
        </row>
        <row r="446">
          <cell r="A446">
            <v>1907.06</v>
          </cell>
          <cell r="B446">
            <v>7.84</v>
          </cell>
          <cell r="C446">
            <v>0.42</v>
          </cell>
          <cell r="D446">
            <v>0.71</v>
          </cell>
          <cell r="E446">
            <v>9.229089256</v>
          </cell>
        </row>
        <row r="447">
          <cell r="A447">
            <v>1907.07</v>
          </cell>
          <cell r="B447">
            <v>8.14</v>
          </cell>
          <cell r="C447">
            <v>0.42330000000000001</v>
          </cell>
          <cell r="D447">
            <v>0.70169999999999999</v>
          </cell>
          <cell r="E447">
            <v>9.229089256</v>
          </cell>
        </row>
        <row r="448">
          <cell r="A448">
            <v>1907.08</v>
          </cell>
          <cell r="B448">
            <v>7.53</v>
          </cell>
          <cell r="C448">
            <v>0.42670000000000002</v>
          </cell>
          <cell r="D448">
            <v>0.69330000000000003</v>
          </cell>
          <cell r="E448">
            <v>9.229089256</v>
          </cell>
        </row>
        <row r="449">
          <cell r="A449">
            <v>1907.09</v>
          </cell>
          <cell r="B449">
            <v>7.45</v>
          </cell>
          <cell r="C449">
            <v>0.43</v>
          </cell>
          <cell r="D449">
            <v>0.68500000000000005</v>
          </cell>
          <cell r="E449">
            <v>9.229089256</v>
          </cell>
        </row>
        <row r="450">
          <cell r="A450">
            <v>1907.1</v>
          </cell>
          <cell r="B450">
            <v>6.64</v>
          </cell>
          <cell r="C450">
            <v>0.43330000000000002</v>
          </cell>
          <cell r="D450">
            <v>0.67669999999999997</v>
          </cell>
          <cell r="E450">
            <v>9.3242545450000005</v>
          </cell>
        </row>
        <row r="451">
          <cell r="A451">
            <v>1907.11</v>
          </cell>
          <cell r="B451">
            <v>6.25</v>
          </cell>
          <cell r="C451">
            <v>0.43669999999999998</v>
          </cell>
          <cell r="D451">
            <v>0.66830000000000001</v>
          </cell>
          <cell r="E451">
            <v>8.9436743799999991</v>
          </cell>
        </row>
        <row r="452">
          <cell r="A452">
            <v>1907.12</v>
          </cell>
          <cell r="B452">
            <v>6.57</v>
          </cell>
          <cell r="C452">
            <v>0.44</v>
          </cell>
          <cell r="D452">
            <v>0.66</v>
          </cell>
          <cell r="E452">
            <v>8.7534247930000006</v>
          </cell>
        </row>
        <row r="453">
          <cell r="A453">
            <v>1908.01</v>
          </cell>
          <cell r="B453">
            <v>6.85</v>
          </cell>
          <cell r="C453">
            <v>0.43669999999999998</v>
          </cell>
          <cell r="D453">
            <v>0.65329999999999999</v>
          </cell>
          <cell r="E453">
            <v>8.6582595040000001</v>
          </cell>
        </row>
        <row r="454">
          <cell r="A454">
            <v>1908.02</v>
          </cell>
          <cell r="B454">
            <v>6.6</v>
          </cell>
          <cell r="C454">
            <v>0.43330000000000002</v>
          </cell>
          <cell r="D454">
            <v>0.64670000000000005</v>
          </cell>
          <cell r="E454">
            <v>8.5630942149999996</v>
          </cell>
        </row>
        <row r="455">
          <cell r="A455">
            <v>1908.03</v>
          </cell>
          <cell r="B455">
            <v>6.87</v>
          </cell>
          <cell r="C455">
            <v>0.43</v>
          </cell>
          <cell r="D455">
            <v>0.64</v>
          </cell>
          <cell r="E455">
            <v>8.5630942149999996</v>
          </cell>
        </row>
        <row r="456">
          <cell r="A456">
            <v>1908.04</v>
          </cell>
          <cell r="B456">
            <v>7.24</v>
          </cell>
          <cell r="C456">
            <v>0.42670000000000002</v>
          </cell>
          <cell r="D456">
            <v>0.63329999999999997</v>
          </cell>
          <cell r="E456">
            <v>8.6582595040000001</v>
          </cell>
        </row>
        <row r="457">
          <cell r="A457">
            <v>1908.05</v>
          </cell>
          <cell r="B457">
            <v>7.63</v>
          </cell>
          <cell r="C457">
            <v>0.42330000000000001</v>
          </cell>
          <cell r="D457">
            <v>0.62670000000000003</v>
          </cell>
          <cell r="E457">
            <v>8.6582595040000001</v>
          </cell>
        </row>
        <row r="458">
          <cell r="A458">
            <v>1908.06</v>
          </cell>
          <cell r="B458">
            <v>7.64</v>
          </cell>
          <cell r="C458">
            <v>0.42</v>
          </cell>
          <cell r="D458">
            <v>0.62</v>
          </cell>
          <cell r="E458">
            <v>8.6582595040000001</v>
          </cell>
        </row>
        <row r="459">
          <cell r="A459">
            <v>1908.07</v>
          </cell>
          <cell r="B459">
            <v>7.92</v>
          </cell>
          <cell r="C459">
            <v>0.41670000000000001</v>
          </cell>
          <cell r="D459">
            <v>0.61329999999999996</v>
          </cell>
          <cell r="E459">
            <v>8.7534247930000006</v>
          </cell>
        </row>
        <row r="460">
          <cell r="A460">
            <v>1908.08</v>
          </cell>
          <cell r="B460">
            <v>8.26</v>
          </cell>
          <cell r="C460">
            <v>0.4133</v>
          </cell>
          <cell r="D460">
            <v>0.60670000000000002</v>
          </cell>
          <cell r="E460">
            <v>8.7534247930000006</v>
          </cell>
        </row>
        <row r="461">
          <cell r="A461">
            <v>1908.09</v>
          </cell>
          <cell r="B461">
            <v>8.17</v>
          </cell>
          <cell r="C461">
            <v>0.41</v>
          </cell>
          <cell r="D461">
            <v>0.6</v>
          </cell>
          <cell r="E461">
            <v>8.7534247930000006</v>
          </cell>
        </row>
        <row r="462">
          <cell r="A462">
            <v>1908.1</v>
          </cell>
          <cell r="B462">
            <v>8.27</v>
          </cell>
          <cell r="C462">
            <v>0.40670000000000001</v>
          </cell>
          <cell r="D462">
            <v>0.59330000000000005</v>
          </cell>
          <cell r="E462">
            <v>8.8485090910000004</v>
          </cell>
        </row>
        <row r="463">
          <cell r="A463">
            <v>1908.11</v>
          </cell>
          <cell r="B463">
            <v>8.83</v>
          </cell>
          <cell r="C463">
            <v>0.40329999999999999</v>
          </cell>
          <cell r="D463">
            <v>0.5867</v>
          </cell>
          <cell r="E463">
            <v>8.9436743799999991</v>
          </cell>
        </row>
        <row r="464">
          <cell r="A464">
            <v>1908.12</v>
          </cell>
          <cell r="B464">
            <v>9.0299999999999994</v>
          </cell>
          <cell r="C464">
            <v>0.4</v>
          </cell>
          <cell r="D464">
            <v>0.57999999999999996</v>
          </cell>
          <cell r="E464">
            <v>9.0388396689999997</v>
          </cell>
        </row>
        <row r="465">
          <cell r="A465">
            <v>1909.01</v>
          </cell>
          <cell r="B465">
            <v>9.06</v>
          </cell>
          <cell r="C465">
            <v>0.40329999999999999</v>
          </cell>
          <cell r="D465">
            <v>0.59499999999999997</v>
          </cell>
          <cell r="E465">
            <v>8.9436743799999991</v>
          </cell>
        </row>
        <row r="466">
          <cell r="A466">
            <v>1909.02</v>
          </cell>
          <cell r="B466">
            <v>8.8000000000000007</v>
          </cell>
          <cell r="C466">
            <v>0.40670000000000001</v>
          </cell>
          <cell r="D466">
            <v>0.61</v>
          </cell>
          <cell r="E466">
            <v>9.0388396689999997</v>
          </cell>
        </row>
        <row r="467">
          <cell r="A467">
            <v>1909.03</v>
          </cell>
          <cell r="B467">
            <v>8.92</v>
          </cell>
          <cell r="C467">
            <v>0.41</v>
          </cell>
          <cell r="D467">
            <v>0.625</v>
          </cell>
          <cell r="E467">
            <v>9.0388396689999997</v>
          </cell>
        </row>
        <row r="468">
          <cell r="A468">
            <v>1909.04</v>
          </cell>
          <cell r="B468">
            <v>9.32</v>
          </cell>
          <cell r="C468">
            <v>0.4133</v>
          </cell>
          <cell r="D468">
            <v>0.64</v>
          </cell>
          <cell r="E468">
            <v>9.229089256</v>
          </cell>
        </row>
        <row r="469">
          <cell r="A469">
            <v>1909.05</v>
          </cell>
          <cell r="B469">
            <v>9.6300000000000008</v>
          </cell>
          <cell r="C469">
            <v>0.41670000000000001</v>
          </cell>
          <cell r="D469">
            <v>0.65500000000000003</v>
          </cell>
          <cell r="E469">
            <v>9.3242545450000005</v>
          </cell>
        </row>
        <row r="470">
          <cell r="A470">
            <v>1909.06</v>
          </cell>
          <cell r="B470">
            <v>9.8000000000000007</v>
          </cell>
          <cell r="C470">
            <v>0.42</v>
          </cell>
          <cell r="D470">
            <v>0.67</v>
          </cell>
          <cell r="E470">
            <v>9.4194198349999994</v>
          </cell>
        </row>
        <row r="471">
          <cell r="A471">
            <v>1909.07</v>
          </cell>
          <cell r="B471">
            <v>9.94</v>
          </cell>
          <cell r="C471">
            <v>0.42330000000000001</v>
          </cell>
          <cell r="D471">
            <v>0.68500000000000005</v>
          </cell>
          <cell r="E471">
            <v>9.4194198349999994</v>
          </cell>
        </row>
        <row r="472">
          <cell r="A472">
            <v>1909.08</v>
          </cell>
          <cell r="B472">
            <v>10.18</v>
          </cell>
          <cell r="C472">
            <v>0.42670000000000002</v>
          </cell>
          <cell r="D472">
            <v>0.7</v>
          </cell>
          <cell r="E472">
            <v>9.5145851239999999</v>
          </cell>
        </row>
        <row r="473">
          <cell r="A473">
            <v>1909.09</v>
          </cell>
          <cell r="B473">
            <v>10.19</v>
          </cell>
          <cell r="C473">
            <v>0.43</v>
          </cell>
          <cell r="D473">
            <v>0.71499999999999997</v>
          </cell>
          <cell r="E473">
            <v>9.6096694209999995</v>
          </cell>
        </row>
        <row r="474">
          <cell r="A474">
            <v>1909.1</v>
          </cell>
          <cell r="B474">
            <v>10.23</v>
          </cell>
          <cell r="C474">
            <v>0.43330000000000002</v>
          </cell>
          <cell r="D474">
            <v>0.73</v>
          </cell>
          <cell r="E474">
            <v>9.8000000000000007</v>
          </cell>
        </row>
        <row r="475">
          <cell r="A475">
            <v>1909.11</v>
          </cell>
          <cell r="B475">
            <v>10.18</v>
          </cell>
          <cell r="C475">
            <v>0.43669999999999998</v>
          </cell>
          <cell r="D475">
            <v>0.745</v>
          </cell>
          <cell r="E475">
            <v>9.8951652889999995</v>
          </cell>
        </row>
        <row r="476">
          <cell r="A476">
            <v>1909.12</v>
          </cell>
          <cell r="B476">
            <v>10.3</v>
          </cell>
          <cell r="C476">
            <v>0.44</v>
          </cell>
          <cell r="D476">
            <v>0.76</v>
          </cell>
          <cell r="E476">
            <v>9.9903305790000001</v>
          </cell>
        </row>
        <row r="477">
          <cell r="A477">
            <v>1910.01</v>
          </cell>
          <cell r="B477">
            <v>10.08</v>
          </cell>
          <cell r="C477">
            <v>0.4425</v>
          </cell>
          <cell r="D477">
            <v>0.75749999999999995</v>
          </cell>
          <cell r="E477">
            <v>9.8951652889999995</v>
          </cell>
        </row>
        <row r="478">
          <cell r="A478">
            <v>1910.02</v>
          </cell>
          <cell r="B478">
            <v>9.7200000000000006</v>
          </cell>
          <cell r="C478">
            <v>0.44500000000000001</v>
          </cell>
          <cell r="D478">
            <v>0.755</v>
          </cell>
          <cell r="E478">
            <v>9.8951652889999995</v>
          </cell>
        </row>
        <row r="479">
          <cell r="A479">
            <v>1910.03</v>
          </cell>
          <cell r="B479">
            <v>9.9600000000000009</v>
          </cell>
          <cell r="C479">
            <v>0.44750000000000001</v>
          </cell>
          <cell r="D479">
            <v>0.75249999999999995</v>
          </cell>
          <cell r="E479">
            <v>10.08541488</v>
          </cell>
        </row>
        <row r="480">
          <cell r="A480">
            <v>1910.04</v>
          </cell>
          <cell r="B480">
            <v>9.7200000000000006</v>
          </cell>
          <cell r="C480">
            <v>0.45</v>
          </cell>
          <cell r="D480">
            <v>0.75</v>
          </cell>
          <cell r="E480">
            <v>10.180580170000001</v>
          </cell>
        </row>
        <row r="481">
          <cell r="A481">
            <v>1910.05</v>
          </cell>
          <cell r="B481">
            <v>9.56</v>
          </cell>
          <cell r="C481">
            <v>0.45250000000000001</v>
          </cell>
          <cell r="D481">
            <v>0.74750000000000005</v>
          </cell>
          <cell r="E481">
            <v>9.9903305790000001</v>
          </cell>
        </row>
        <row r="482">
          <cell r="A482">
            <v>1910.06</v>
          </cell>
          <cell r="B482">
            <v>9.1</v>
          </cell>
          <cell r="C482">
            <v>0.45500000000000002</v>
          </cell>
          <cell r="D482">
            <v>0.745</v>
          </cell>
          <cell r="E482">
            <v>9.8951652889999995</v>
          </cell>
        </row>
        <row r="483">
          <cell r="A483">
            <v>1910.07</v>
          </cell>
          <cell r="B483">
            <v>8.64</v>
          </cell>
          <cell r="C483">
            <v>0.45750000000000002</v>
          </cell>
          <cell r="D483">
            <v>0.74250000000000005</v>
          </cell>
          <cell r="E483">
            <v>9.8951652889999995</v>
          </cell>
        </row>
        <row r="484">
          <cell r="A484">
            <v>1910.08</v>
          </cell>
          <cell r="B484">
            <v>8.85</v>
          </cell>
          <cell r="C484">
            <v>0.46</v>
          </cell>
          <cell r="D484">
            <v>0.74</v>
          </cell>
          <cell r="E484">
            <v>9.8000000000000007</v>
          </cell>
        </row>
        <row r="485">
          <cell r="A485">
            <v>1910.09</v>
          </cell>
          <cell r="B485">
            <v>8.91</v>
          </cell>
          <cell r="C485">
            <v>0.46250000000000002</v>
          </cell>
          <cell r="D485">
            <v>0.73750000000000004</v>
          </cell>
          <cell r="E485">
            <v>9.7048347110000002</v>
          </cell>
        </row>
        <row r="486">
          <cell r="A486">
            <v>1910.1</v>
          </cell>
          <cell r="B486">
            <v>9.32</v>
          </cell>
          <cell r="C486">
            <v>0.46500000000000002</v>
          </cell>
          <cell r="D486">
            <v>0.73499999999999999</v>
          </cell>
          <cell r="E486">
            <v>9.4194198349999994</v>
          </cell>
        </row>
        <row r="487">
          <cell r="A487">
            <v>1910.11</v>
          </cell>
          <cell r="B487">
            <v>9.31</v>
          </cell>
          <cell r="C487">
            <v>0.46750000000000003</v>
          </cell>
          <cell r="D487">
            <v>0.73250000000000004</v>
          </cell>
          <cell r="E487">
            <v>9.229089256</v>
          </cell>
        </row>
        <row r="488">
          <cell r="A488">
            <v>1910.12</v>
          </cell>
          <cell r="B488">
            <v>9.0500000000000007</v>
          </cell>
          <cell r="C488">
            <v>0.47</v>
          </cell>
          <cell r="D488">
            <v>0.73</v>
          </cell>
          <cell r="E488">
            <v>9.229089256</v>
          </cell>
        </row>
        <row r="489">
          <cell r="A489">
            <v>1911.01</v>
          </cell>
          <cell r="B489">
            <v>9.27</v>
          </cell>
          <cell r="C489">
            <v>0.47</v>
          </cell>
          <cell r="D489">
            <v>0.71830000000000005</v>
          </cell>
          <cell r="E489">
            <v>9.229089256</v>
          </cell>
        </row>
        <row r="490">
          <cell r="A490">
            <v>1911.02</v>
          </cell>
          <cell r="B490">
            <v>9.43</v>
          </cell>
          <cell r="C490">
            <v>0.47</v>
          </cell>
          <cell r="D490">
            <v>0.70669999999999999</v>
          </cell>
          <cell r="E490">
            <v>8.9436743799999991</v>
          </cell>
        </row>
        <row r="491">
          <cell r="A491">
            <v>1911.03</v>
          </cell>
          <cell r="B491">
            <v>9.32</v>
          </cell>
          <cell r="C491">
            <v>0.47</v>
          </cell>
          <cell r="D491">
            <v>0.69499999999999995</v>
          </cell>
          <cell r="E491">
            <v>9.0388396689999997</v>
          </cell>
        </row>
        <row r="492">
          <cell r="A492">
            <v>1911.04</v>
          </cell>
          <cell r="B492">
            <v>9.2799999999999994</v>
          </cell>
          <cell r="C492">
            <v>0.47</v>
          </cell>
          <cell r="D492">
            <v>0.68330000000000002</v>
          </cell>
          <cell r="E492">
            <v>8.7534247930000006</v>
          </cell>
        </row>
        <row r="493">
          <cell r="A493">
            <v>1911.05</v>
          </cell>
          <cell r="B493">
            <v>9.48</v>
          </cell>
          <cell r="C493">
            <v>0.47</v>
          </cell>
          <cell r="D493">
            <v>0.67169999999999996</v>
          </cell>
          <cell r="E493">
            <v>8.7534247930000006</v>
          </cell>
        </row>
        <row r="494">
          <cell r="A494">
            <v>1911.06</v>
          </cell>
          <cell r="B494">
            <v>9.67</v>
          </cell>
          <cell r="C494">
            <v>0.47</v>
          </cell>
          <cell r="D494">
            <v>0.66</v>
          </cell>
          <cell r="E494">
            <v>8.7534247930000006</v>
          </cell>
        </row>
        <row r="495">
          <cell r="A495">
            <v>1911.07</v>
          </cell>
          <cell r="B495">
            <v>9.6300000000000008</v>
          </cell>
          <cell r="C495">
            <v>0.47</v>
          </cell>
          <cell r="D495">
            <v>0.64829999999999999</v>
          </cell>
          <cell r="E495">
            <v>8.8485090910000004</v>
          </cell>
        </row>
        <row r="496">
          <cell r="A496">
            <v>1911.08</v>
          </cell>
          <cell r="B496">
            <v>9.17</v>
          </cell>
          <cell r="C496">
            <v>0.47</v>
          </cell>
          <cell r="D496">
            <v>0.63670000000000004</v>
          </cell>
          <cell r="E496">
            <v>9.1340049590000003</v>
          </cell>
        </row>
        <row r="497">
          <cell r="A497">
            <v>1911.09</v>
          </cell>
          <cell r="B497">
            <v>8.67</v>
          </cell>
          <cell r="C497">
            <v>0.47</v>
          </cell>
          <cell r="D497">
            <v>0.625</v>
          </cell>
          <cell r="E497">
            <v>9.229089256</v>
          </cell>
        </row>
        <row r="498">
          <cell r="A498">
            <v>1911.1</v>
          </cell>
          <cell r="B498">
            <v>8.7200000000000006</v>
          </cell>
          <cell r="C498">
            <v>0.47</v>
          </cell>
          <cell r="D498">
            <v>0.61329999999999996</v>
          </cell>
          <cell r="E498">
            <v>9.229089256</v>
          </cell>
        </row>
        <row r="499">
          <cell r="A499">
            <v>1911.11</v>
          </cell>
          <cell r="B499">
            <v>9.07</v>
          </cell>
          <cell r="C499">
            <v>0.47</v>
          </cell>
          <cell r="D499">
            <v>0.60170000000000001</v>
          </cell>
          <cell r="E499">
            <v>9.1340049590000003</v>
          </cell>
        </row>
        <row r="500">
          <cell r="A500">
            <v>1911.12</v>
          </cell>
          <cell r="B500">
            <v>9.11</v>
          </cell>
          <cell r="C500">
            <v>0.47</v>
          </cell>
          <cell r="D500">
            <v>0.59</v>
          </cell>
          <cell r="E500">
            <v>9.0388396689999997</v>
          </cell>
        </row>
        <row r="501">
          <cell r="A501">
            <v>1912.01</v>
          </cell>
          <cell r="B501">
            <v>9.1199999999999992</v>
          </cell>
          <cell r="C501">
            <v>0.4708</v>
          </cell>
          <cell r="D501">
            <v>0.59919999999999995</v>
          </cell>
          <cell r="E501">
            <v>9.1340049590000003</v>
          </cell>
        </row>
        <row r="502">
          <cell r="A502">
            <v>1912.02</v>
          </cell>
          <cell r="B502">
            <v>9.0399999999999991</v>
          </cell>
          <cell r="C502">
            <v>0.47170000000000001</v>
          </cell>
          <cell r="D502">
            <v>0.60829999999999995</v>
          </cell>
          <cell r="E502">
            <v>9.229089256</v>
          </cell>
        </row>
        <row r="503">
          <cell r="A503">
            <v>1912.03</v>
          </cell>
          <cell r="B503">
            <v>9.3000000000000007</v>
          </cell>
          <cell r="C503">
            <v>0.47249999999999998</v>
          </cell>
          <cell r="D503">
            <v>0.61750000000000005</v>
          </cell>
          <cell r="E503">
            <v>9.4194198349999994</v>
          </cell>
        </row>
        <row r="504">
          <cell r="A504">
            <v>1912.04</v>
          </cell>
          <cell r="B504">
            <v>9.59</v>
          </cell>
          <cell r="C504">
            <v>0.4733</v>
          </cell>
          <cell r="D504">
            <v>0.62670000000000003</v>
          </cell>
          <cell r="E504">
            <v>9.7048347110000002</v>
          </cell>
        </row>
        <row r="505">
          <cell r="A505">
            <v>1912.05</v>
          </cell>
          <cell r="B505">
            <v>9.58</v>
          </cell>
          <cell r="C505">
            <v>0.47420000000000001</v>
          </cell>
          <cell r="D505">
            <v>0.63580000000000003</v>
          </cell>
          <cell r="E505">
            <v>9.7048347110000002</v>
          </cell>
        </row>
        <row r="506">
          <cell r="A506">
            <v>1912.06</v>
          </cell>
          <cell r="B506">
            <v>9.58</v>
          </cell>
          <cell r="C506">
            <v>0.47499999999999998</v>
          </cell>
          <cell r="D506">
            <v>0.64500000000000002</v>
          </cell>
          <cell r="E506">
            <v>9.6096694209999995</v>
          </cell>
        </row>
        <row r="507">
          <cell r="A507">
            <v>1912.07</v>
          </cell>
          <cell r="B507">
            <v>9.59</v>
          </cell>
          <cell r="C507">
            <v>0.4758</v>
          </cell>
          <cell r="D507">
            <v>0.6542</v>
          </cell>
          <cell r="E507">
            <v>9.6096694209999995</v>
          </cell>
        </row>
        <row r="508">
          <cell r="A508">
            <v>1912.08</v>
          </cell>
          <cell r="B508">
            <v>9.81</v>
          </cell>
          <cell r="C508">
            <v>0.47670000000000001</v>
          </cell>
          <cell r="D508">
            <v>0.6633</v>
          </cell>
          <cell r="E508">
            <v>9.7048347110000002</v>
          </cell>
        </row>
        <row r="509">
          <cell r="A509">
            <v>1912.09</v>
          </cell>
          <cell r="B509">
            <v>9.86</v>
          </cell>
          <cell r="C509">
            <v>0.47749999999999998</v>
          </cell>
          <cell r="D509">
            <v>0.67249999999999999</v>
          </cell>
          <cell r="E509">
            <v>9.8000000000000007</v>
          </cell>
        </row>
        <row r="510">
          <cell r="A510">
            <v>1912.1</v>
          </cell>
          <cell r="B510">
            <v>9.84</v>
          </cell>
          <cell r="C510">
            <v>0.4783</v>
          </cell>
          <cell r="D510">
            <v>0.68169999999999997</v>
          </cell>
          <cell r="E510">
            <v>9.8000000000000007</v>
          </cell>
        </row>
        <row r="511">
          <cell r="A511">
            <v>1912.11</v>
          </cell>
          <cell r="B511">
            <v>9.73</v>
          </cell>
          <cell r="C511">
            <v>0.47920000000000001</v>
          </cell>
          <cell r="D511">
            <v>0.69079999999999997</v>
          </cell>
          <cell r="E511">
            <v>9.8000000000000007</v>
          </cell>
        </row>
        <row r="512">
          <cell r="A512">
            <v>1912.12</v>
          </cell>
          <cell r="B512">
            <v>9.3800000000000008</v>
          </cell>
          <cell r="C512">
            <v>0.48</v>
          </cell>
          <cell r="D512">
            <v>0.7</v>
          </cell>
          <cell r="E512">
            <v>9.7048347110000002</v>
          </cell>
        </row>
        <row r="513">
          <cell r="A513">
            <v>1913.01</v>
          </cell>
          <cell r="B513">
            <v>9.3000000000000007</v>
          </cell>
          <cell r="C513">
            <v>0.48</v>
          </cell>
          <cell r="D513">
            <v>0.69420000000000004</v>
          </cell>
          <cell r="E513">
            <v>9.8000000000000007</v>
          </cell>
        </row>
        <row r="514">
          <cell r="A514">
            <v>1913.02</v>
          </cell>
          <cell r="B514">
            <v>8.9700000000000006</v>
          </cell>
          <cell r="C514">
            <v>0.48</v>
          </cell>
          <cell r="D514">
            <v>0.68830000000000002</v>
          </cell>
          <cell r="E514">
            <v>9.8000000000000007</v>
          </cell>
        </row>
        <row r="515">
          <cell r="A515">
            <v>1913.03</v>
          </cell>
          <cell r="B515">
            <v>8.8000000000000007</v>
          </cell>
          <cell r="C515">
            <v>0.48</v>
          </cell>
          <cell r="D515">
            <v>0.6825</v>
          </cell>
          <cell r="E515">
            <v>9.8000000000000007</v>
          </cell>
        </row>
        <row r="516">
          <cell r="A516">
            <v>1913.04</v>
          </cell>
          <cell r="B516">
            <v>8.7899999999999991</v>
          </cell>
          <cell r="C516">
            <v>0.48</v>
          </cell>
          <cell r="D516">
            <v>0.67669999999999997</v>
          </cell>
          <cell r="E516">
            <v>9.8000000000000007</v>
          </cell>
        </row>
        <row r="517">
          <cell r="A517">
            <v>1913.05</v>
          </cell>
          <cell r="B517">
            <v>8.5500000000000007</v>
          </cell>
          <cell r="C517">
            <v>0.48</v>
          </cell>
          <cell r="D517">
            <v>0.67079999999999995</v>
          </cell>
          <cell r="E517">
            <v>9.6999999999999993</v>
          </cell>
        </row>
        <row r="518">
          <cell r="A518">
            <v>1913.06</v>
          </cell>
          <cell r="B518">
            <v>8.1199999999999992</v>
          </cell>
          <cell r="C518">
            <v>0.48</v>
          </cell>
          <cell r="D518">
            <v>0.66500000000000004</v>
          </cell>
          <cell r="E518">
            <v>9.8000000000000007</v>
          </cell>
        </row>
        <row r="519">
          <cell r="A519">
            <v>1913.07</v>
          </cell>
          <cell r="B519">
            <v>8.23</v>
          </cell>
          <cell r="C519">
            <v>0.48</v>
          </cell>
          <cell r="D519">
            <v>0.65920000000000001</v>
          </cell>
          <cell r="E519">
            <v>9.9</v>
          </cell>
        </row>
        <row r="520">
          <cell r="A520">
            <v>1913.08</v>
          </cell>
          <cell r="B520">
            <v>8.4499999999999993</v>
          </cell>
          <cell r="C520">
            <v>0.48</v>
          </cell>
          <cell r="D520">
            <v>0.65329999999999999</v>
          </cell>
          <cell r="E520">
            <v>9.9</v>
          </cell>
        </row>
        <row r="521">
          <cell r="A521">
            <v>1913.09</v>
          </cell>
          <cell r="B521">
            <v>8.5299999999999994</v>
          </cell>
          <cell r="C521">
            <v>0.48</v>
          </cell>
          <cell r="D521">
            <v>0.64749999999999996</v>
          </cell>
          <cell r="E521">
            <v>10</v>
          </cell>
        </row>
        <row r="522">
          <cell r="A522">
            <v>1913.1</v>
          </cell>
          <cell r="B522">
            <v>8.26</v>
          </cell>
          <cell r="C522">
            <v>0.48</v>
          </cell>
          <cell r="D522">
            <v>0.64170000000000005</v>
          </cell>
          <cell r="E522">
            <v>10</v>
          </cell>
        </row>
        <row r="523">
          <cell r="A523">
            <v>1913.11</v>
          </cell>
          <cell r="B523">
            <v>8.0500000000000007</v>
          </cell>
          <cell r="C523">
            <v>0.48</v>
          </cell>
          <cell r="D523">
            <v>0.63580000000000003</v>
          </cell>
          <cell r="E523">
            <v>10.1</v>
          </cell>
        </row>
        <row r="524">
          <cell r="A524">
            <v>1913.12</v>
          </cell>
          <cell r="B524">
            <v>8.0399999999999991</v>
          </cell>
          <cell r="C524">
            <v>0.48</v>
          </cell>
          <cell r="D524">
            <v>0.63</v>
          </cell>
          <cell r="E524">
            <v>10</v>
          </cell>
        </row>
        <row r="525">
          <cell r="A525">
            <v>1914.01</v>
          </cell>
          <cell r="B525">
            <v>8.3699999999999992</v>
          </cell>
          <cell r="C525">
            <v>0.47499999999999998</v>
          </cell>
          <cell r="D525">
            <v>0.62080000000000002</v>
          </cell>
          <cell r="E525">
            <v>10</v>
          </cell>
        </row>
        <row r="526">
          <cell r="A526">
            <v>1914.02</v>
          </cell>
          <cell r="B526">
            <v>8.48</v>
          </cell>
          <cell r="C526">
            <v>0.47</v>
          </cell>
          <cell r="D526">
            <v>0.61170000000000002</v>
          </cell>
          <cell r="E526">
            <v>9.9</v>
          </cell>
        </row>
        <row r="527">
          <cell r="A527">
            <v>1914.03</v>
          </cell>
          <cell r="B527">
            <v>8.32</v>
          </cell>
          <cell r="C527">
            <v>0.46500000000000002</v>
          </cell>
          <cell r="D527">
            <v>0.60250000000000004</v>
          </cell>
          <cell r="E527">
            <v>9.9</v>
          </cell>
        </row>
        <row r="528">
          <cell r="A528">
            <v>1914.04</v>
          </cell>
          <cell r="B528">
            <v>8.1199999999999992</v>
          </cell>
          <cell r="C528">
            <v>0.46</v>
          </cell>
          <cell r="D528">
            <v>0.59330000000000005</v>
          </cell>
          <cell r="E528">
            <v>9.8000000000000007</v>
          </cell>
        </row>
        <row r="529">
          <cell r="A529">
            <v>1914.05</v>
          </cell>
          <cell r="B529">
            <v>8.17</v>
          </cell>
          <cell r="C529">
            <v>0.45500000000000002</v>
          </cell>
          <cell r="D529">
            <v>0.58420000000000005</v>
          </cell>
          <cell r="E529">
            <v>9.9</v>
          </cell>
        </row>
        <row r="530">
          <cell r="A530">
            <v>1914.06</v>
          </cell>
          <cell r="B530">
            <v>8.1300000000000008</v>
          </cell>
          <cell r="C530">
            <v>0.45</v>
          </cell>
          <cell r="D530">
            <v>0.57499999999999996</v>
          </cell>
          <cell r="E530">
            <v>9.9</v>
          </cell>
        </row>
        <row r="531">
          <cell r="A531">
            <v>1914.07</v>
          </cell>
          <cell r="B531">
            <v>7.68</v>
          </cell>
          <cell r="C531">
            <v>0.44500000000000001</v>
          </cell>
          <cell r="D531">
            <v>0.56579999999999997</v>
          </cell>
          <cell r="E531">
            <v>10</v>
          </cell>
        </row>
        <row r="532">
          <cell r="A532">
            <v>1914.08</v>
          </cell>
          <cell r="B532">
            <v>7.68</v>
          </cell>
          <cell r="C532">
            <v>0.44</v>
          </cell>
          <cell r="D532">
            <v>0.55669999999999997</v>
          </cell>
          <cell r="E532">
            <v>10.199999999999999</v>
          </cell>
        </row>
        <row r="533">
          <cell r="A533">
            <v>1914.09</v>
          </cell>
          <cell r="B533">
            <v>7.68</v>
          </cell>
          <cell r="C533">
            <v>0.435</v>
          </cell>
          <cell r="D533">
            <v>0.54749999999999999</v>
          </cell>
          <cell r="E533">
            <v>10.199999999999999</v>
          </cell>
        </row>
        <row r="534">
          <cell r="A534">
            <v>1914.1</v>
          </cell>
          <cell r="B534">
            <v>7.68</v>
          </cell>
          <cell r="C534">
            <v>0.43</v>
          </cell>
          <cell r="D534">
            <v>0.5383</v>
          </cell>
          <cell r="E534">
            <v>10.1</v>
          </cell>
        </row>
        <row r="535">
          <cell r="A535">
            <v>1914.11</v>
          </cell>
          <cell r="B535">
            <v>7.68</v>
          </cell>
          <cell r="C535">
            <v>0.42499999999999999</v>
          </cell>
          <cell r="D535">
            <v>0.5292</v>
          </cell>
          <cell r="E535">
            <v>10.199999999999999</v>
          </cell>
        </row>
        <row r="536">
          <cell r="A536">
            <v>1914.12</v>
          </cell>
          <cell r="B536">
            <v>7.35</v>
          </cell>
          <cell r="C536">
            <v>0.42</v>
          </cell>
          <cell r="D536">
            <v>0.52</v>
          </cell>
          <cell r="E536">
            <v>10.1</v>
          </cell>
        </row>
        <row r="537">
          <cell r="A537">
            <v>1915.01</v>
          </cell>
          <cell r="B537">
            <v>7.48</v>
          </cell>
          <cell r="C537">
            <v>0.42080000000000001</v>
          </cell>
          <cell r="D537">
            <v>0.55000000000000004</v>
          </cell>
          <cell r="E537">
            <v>10.1</v>
          </cell>
        </row>
        <row r="538">
          <cell r="A538">
            <v>1915.02</v>
          </cell>
          <cell r="B538">
            <v>7.38</v>
          </cell>
          <cell r="C538">
            <v>0.42170000000000002</v>
          </cell>
          <cell r="D538">
            <v>0.57999999999999996</v>
          </cell>
          <cell r="E538">
            <v>10</v>
          </cell>
        </row>
        <row r="539">
          <cell r="A539">
            <v>1915.03</v>
          </cell>
          <cell r="B539">
            <v>7.57</v>
          </cell>
          <cell r="C539">
            <v>0.42249999999999999</v>
          </cell>
          <cell r="D539">
            <v>0.61</v>
          </cell>
          <cell r="E539">
            <v>9.9</v>
          </cell>
        </row>
        <row r="540">
          <cell r="A540">
            <v>1915.04</v>
          </cell>
          <cell r="B540">
            <v>8.14</v>
          </cell>
          <cell r="C540">
            <v>0.42330000000000001</v>
          </cell>
          <cell r="D540">
            <v>0.64</v>
          </cell>
          <cell r="E540">
            <v>10</v>
          </cell>
        </row>
        <row r="541">
          <cell r="A541">
            <v>1915.05</v>
          </cell>
          <cell r="B541">
            <v>7.95</v>
          </cell>
          <cell r="C541">
            <v>0.42420000000000002</v>
          </cell>
          <cell r="D541">
            <v>0.67</v>
          </cell>
          <cell r="E541">
            <v>10.1</v>
          </cell>
        </row>
        <row r="542">
          <cell r="A542">
            <v>1915.06</v>
          </cell>
          <cell r="B542">
            <v>8.0399999999999991</v>
          </cell>
          <cell r="C542">
            <v>0.42499999999999999</v>
          </cell>
          <cell r="D542">
            <v>0.7</v>
          </cell>
          <cell r="E542">
            <v>10.1</v>
          </cell>
        </row>
        <row r="543">
          <cell r="A543">
            <v>1915.07</v>
          </cell>
          <cell r="B543">
            <v>8.01</v>
          </cell>
          <cell r="C543">
            <v>0.42580000000000001</v>
          </cell>
          <cell r="D543">
            <v>0.73</v>
          </cell>
          <cell r="E543">
            <v>10.1</v>
          </cell>
        </row>
        <row r="544">
          <cell r="A544">
            <v>1915.08</v>
          </cell>
          <cell r="B544">
            <v>8.35</v>
          </cell>
          <cell r="C544">
            <v>0.42670000000000002</v>
          </cell>
          <cell r="D544">
            <v>0.76</v>
          </cell>
          <cell r="E544">
            <v>10.1</v>
          </cell>
        </row>
        <row r="545">
          <cell r="A545">
            <v>1915.09</v>
          </cell>
          <cell r="B545">
            <v>8.66</v>
          </cell>
          <cell r="C545">
            <v>0.42749999999999999</v>
          </cell>
          <cell r="D545">
            <v>0.79</v>
          </cell>
          <cell r="E545">
            <v>10.1</v>
          </cell>
        </row>
        <row r="546">
          <cell r="A546">
            <v>1915.1</v>
          </cell>
          <cell r="B546">
            <v>9.14</v>
          </cell>
          <cell r="C546">
            <v>0.42830000000000001</v>
          </cell>
          <cell r="D546">
            <v>0.82</v>
          </cell>
          <cell r="E546">
            <v>10.199999999999999</v>
          </cell>
        </row>
        <row r="547">
          <cell r="A547">
            <v>1915.11</v>
          </cell>
          <cell r="B547">
            <v>9.4600000000000009</v>
          </cell>
          <cell r="C547">
            <v>0.42920000000000003</v>
          </cell>
          <cell r="D547">
            <v>0.85</v>
          </cell>
          <cell r="E547">
            <v>10.3</v>
          </cell>
        </row>
        <row r="548">
          <cell r="A548">
            <v>1915.12</v>
          </cell>
          <cell r="B548">
            <v>9.48</v>
          </cell>
          <cell r="C548">
            <v>0.43</v>
          </cell>
          <cell r="D548">
            <v>0.88</v>
          </cell>
          <cell r="E548">
            <v>10.3</v>
          </cell>
        </row>
        <row r="549">
          <cell r="A549">
            <v>1916.01</v>
          </cell>
          <cell r="B549">
            <v>9.33</v>
          </cell>
          <cell r="C549">
            <v>0.44080000000000003</v>
          </cell>
          <cell r="D549">
            <v>0.93420000000000003</v>
          </cell>
          <cell r="E549">
            <v>10.4</v>
          </cell>
        </row>
        <row r="550">
          <cell r="A550">
            <v>1916.02</v>
          </cell>
          <cell r="B550">
            <v>9.1999999999999993</v>
          </cell>
          <cell r="C550">
            <v>0.45169999999999999</v>
          </cell>
          <cell r="D550">
            <v>0.98829999999999996</v>
          </cell>
          <cell r="E550">
            <v>10.4</v>
          </cell>
        </row>
        <row r="551">
          <cell r="A551">
            <v>1916.03</v>
          </cell>
          <cell r="B551">
            <v>9.17</v>
          </cell>
          <cell r="C551">
            <v>0.46250000000000002</v>
          </cell>
          <cell r="D551">
            <v>1.042</v>
          </cell>
          <cell r="E551">
            <v>10.5</v>
          </cell>
        </row>
        <row r="552">
          <cell r="A552">
            <v>1916.04</v>
          </cell>
          <cell r="B552">
            <v>9.07</v>
          </cell>
          <cell r="C552">
            <v>0.4733</v>
          </cell>
          <cell r="D552">
            <v>1.097</v>
          </cell>
          <cell r="E552">
            <v>10.6</v>
          </cell>
        </row>
        <row r="553">
          <cell r="A553">
            <v>1916.05</v>
          </cell>
          <cell r="B553">
            <v>9.27</v>
          </cell>
          <cell r="C553">
            <v>0.48420000000000002</v>
          </cell>
          <cell r="D553">
            <v>1.151</v>
          </cell>
          <cell r="E553">
            <v>10.7</v>
          </cell>
        </row>
        <row r="554">
          <cell r="A554">
            <v>1916.06</v>
          </cell>
          <cell r="B554">
            <v>9.36</v>
          </cell>
          <cell r="C554">
            <v>0.495</v>
          </cell>
          <cell r="D554">
            <v>1.2050000000000001</v>
          </cell>
          <cell r="E554">
            <v>10.8</v>
          </cell>
        </row>
        <row r="555">
          <cell r="A555">
            <v>1916.07</v>
          </cell>
          <cell r="B555">
            <v>9.23</v>
          </cell>
          <cell r="C555">
            <v>0.50580000000000003</v>
          </cell>
          <cell r="D555">
            <v>1.2589999999999999</v>
          </cell>
          <cell r="E555">
            <v>10.8</v>
          </cell>
        </row>
        <row r="556">
          <cell r="A556">
            <v>1916.08</v>
          </cell>
          <cell r="B556">
            <v>9.3000000000000007</v>
          </cell>
          <cell r="C556">
            <v>0.51670000000000005</v>
          </cell>
          <cell r="D556">
            <v>1.3129999999999999</v>
          </cell>
          <cell r="E556">
            <v>10.9</v>
          </cell>
        </row>
        <row r="557">
          <cell r="A557">
            <v>1916.09</v>
          </cell>
          <cell r="B557">
            <v>9.68</v>
          </cell>
          <cell r="C557">
            <v>0.52749999999999997</v>
          </cell>
          <cell r="D557">
            <v>1.3680000000000001</v>
          </cell>
          <cell r="E557">
            <v>11.1</v>
          </cell>
        </row>
        <row r="558">
          <cell r="A558">
            <v>1916.1</v>
          </cell>
          <cell r="B558">
            <v>9.98</v>
          </cell>
          <cell r="C558">
            <v>0.5383</v>
          </cell>
          <cell r="D558">
            <v>1.4219999999999999</v>
          </cell>
          <cell r="E558">
            <v>11.3</v>
          </cell>
        </row>
        <row r="559">
          <cell r="A559">
            <v>1916.11</v>
          </cell>
          <cell r="B559">
            <v>10.210000000000001</v>
          </cell>
          <cell r="C559">
            <v>0.54920000000000002</v>
          </cell>
          <cell r="D559">
            <v>1.476</v>
          </cell>
          <cell r="E559">
            <v>11.5</v>
          </cell>
        </row>
        <row r="560">
          <cell r="A560">
            <v>1916.12</v>
          </cell>
          <cell r="B560">
            <v>9.8000000000000007</v>
          </cell>
          <cell r="C560">
            <v>0.56000000000000005</v>
          </cell>
          <cell r="D560">
            <v>1.53</v>
          </cell>
          <cell r="E560">
            <v>11.6</v>
          </cell>
        </row>
        <row r="561">
          <cell r="A561">
            <v>1917.01</v>
          </cell>
          <cell r="B561">
            <v>9.57</v>
          </cell>
          <cell r="C561">
            <v>0.57079999999999997</v>
          </cell>
          <cell r="D561">
            <v>1.5089999999999999</v>
          </cell>
          <cell r="E561">
            <v>11.7</v>
          </cell>
        </row>
        <row r="562">
          <cell r="A562">
            <v>1917.02</v>
          </cell>
          <cell r="B562">
            <v>9.0299999999999994</v>
          </cell>
          <cell r="C562">
            <v>0.58169999999999999</v>
          </cell>
          <cell r="D562">
            <v>1.488</v>
          </cell>
          <cell r="E562">
            <v>12</v>
          </cell>
        </row>
        <row r="563">
          <cell r="A563">
            <v>1917.03</v>
          </cell>
          <cell r="B563">
            <v>9.31</v>
          </cell>
          <cell r="C563">
            <v>0.59250000000000003</v>
          </cell>
          <cell r="D563">
            <v>1.468</v>
          </cell>
          <cell r="E563">
            <v>12</v>
          </cell>
        </row>
        <row r="564">
          <cell r="A564">
            <v>1917.04</v>
          </cell>
          <cell r="B564">
            <v>9.17</v>
          </cell>
          <cell r="C564">
            <v>0.60329999999999995</v>
          </cell>
          <cell r="D564">
            <v>1.4470000000000001</v>
          </cell>
          <cell r="E564">
            <v>12.6</v>
          </cell>
        </row>
        <row r="565">
          <cell r="A565">
            <v>1917.05</v>
          </cell>
          <cell r="B565">
            <v>8.86</v>
          </cell>
          <cell r="C565">
            <v>0.61419999999999997</v>
          </cell>
          <cell r="D565">
            <v>1.4259999999999999</v>
          </cell>
          <cell r="E565">
            <v>12.8</v>
          </cell>
        </row>
        <row r="566">
          <cell r="A566">
            <v>1917.06</v>
          </cell>
          <cell r="B566">
            <v>9.0399999999999991</v>
          </cell>
          <cell r="C566">
            <v>0.625</v>
          </cell>
          <cell r="D566">
            <v>1.405</v>
          </cell>
          <cell r="E566">
            <v>13</v>
          </cell>
        </row>
        <row r="567">
          <cell r="A567">
            <v>1917.07</v>
          </cell>
          <cell r="B567">
            <v>8.7899999999999991</v>
          </cell>
          <cell r="C567">
            <v>0.63580000000000003</v>
          </cell>
          <cell r="D567">
            <v>1.3839999999999999</v>
          </cell>
          <cell r="E567">
            <v>12.8</v>
          </cell>
        </row>
        <row r="568">
          <cell r="A568">
            <v>1917.08</v>
          </cell>
          <cell r="B568">
            <v>8.5299999999999994</v>
          </cell>
          <cell r="C568">
            <v>0.64670000000000005</v>
          </cell>
          <cell r="D568">
            <v>1.363</v>
          </cell>
          <cell r="E568">
            <v>13</v>
          </cell>
        </row>
        <row r="569">
          <cell r="A569">
            <v>1917.09</v>
          </cell>
          <cell r="B569">
            <v>8.1199999999999992</v>
          </cell>
          <cell r="C569">
            <v>0.65749999999999997</v>
          </cell>
          <cell r="D569">
            <v>1.343</v>
          </cell>
          <cell r="E569">
            <v>13.3</v>
          </cell>
        </row>
        <row r="570">
          <cell r="A570">
            <v>1917.1</v>
          </cell>
          <cell r="B570">
            <v>7.68</v>
          </cell>
          <cell r="C570">
            <v>0.66830000000000001</v>
          </cell>
          <cell r="D570">
            <v>1.3220000000000001</v>
          </cell>
          <cell r="E570">
            <v>13.5</v>
          </cell>
        </row>
        <row r="571">
          <cell r="A571">
            <v>1917.11</v>
          </cell>
          <cell r="B571">
            <v>7.04</v>
          </cell>
          <cell r="C571">
            <v>0.67920000000000003</v>
          </cell>
          <cell r="D571">
            <v>1.3009999999999999</v>
          </cell>
          <cell r="E571">
            <v>13.5</v>
          </cell>
        </row>
        <row r="572">
          <cell r="A572">
            <v>1917.12</v>
          </cell>
          <cell r="B572">
            <v>6.8</v>
          </cell>
          <cell r="C572">
            <v>0.69</v>
          </cell>
          <cell r="D572">
            <v>1.28</v>
          </cell>
          <cell r="E572">
            <v>13.7</v>
          </cell>
        </row>
        <row r="573">
          <cell r="A573">
            <v>1918.01</v>
          </cell>
          <cell r="B573">
            <v>7.21</v>
          </cell>
          <cell r="C573">
            <v>0.68</v>
          </cell>
          <cell r="D573">
            <v>1.256</v>
          </cell>
          <cell r="E573">
            <v>14</v>
          </cell>
        </row>
        <row r="574">
          <cell r="A574">
            <v>1918.02</v>
          </cell>
          <cell r="B574">
            <v>7.43</v>
          </cell>
          <cell r="C574">
            <v>0.67</v>
          </cell>
          <cell r="D574">
            <v>1.232</v>
          </cell>
          <cell r="E574">
            <v>14.1</v>
          </cell>
        </row>
        <row r="575">
          <cell r="A575">
            <v>1918.03</v>
          </cell>
          <cell r="B575">
            <v>7.28</v>
          </cell>
          <cell r="C575">
            <v>0.66</v>
          </cell>
          <cell r="D575">
            <v>1.208</v>
          </cell>
          <cell r="E575">
            <v>14</v>
          </cell>
        </row>
        <row r="576">
          <cell r="A576">
            <v>1918.04</v>
          </cell>
          <cell r="B576">
            <v>7.21</v>
          </cell>
          <cell r="C576">
            <v>0.65</v>
          </cell>
          <cell r="D576">
            <v>1.1830000000000001</v>
          </cell>
          <cell r="E576">
            <v>14.2</v>
          </cell>
        </row>
        <row r="577">
          <cell r="A577">
            <v>1918.05</v>
          </cell>
          <cell r="B577">
            <v>7.44</v>
          </cell>
          <cell r="C577">
            <v>0.64</v>
          </cell>
          <cell r="D577">
            <v>1.159</v>
          </cell>
          <cell r="E577">
            <v>14.5</v>
          </cell>
        </row>
        <row r="578">
          <cell r="A578">
            <v>1918.06</v>
          </cell>
          <cell r="B578">
            <v>7.45</v>
          </cell>
          <cell r="C578">
            <v>0.63</v>
          </cell>
          <cell r="D578">
            <v>1.135</v>
          </cell>
          <cell r="E578">
            <v>14.7</v>
          </cell>
        </row>
        <row r="579">
          <cell r="A579">
            <v>1918.07</v>
          </cell>
          <cell r="B579">
            <v>7.51</v>
          </cell>
          <cell r="C579">
            <v>0.62</v>
          </cell>
          <cell r="D579">
            <v>1.111</v>
          </cell>
          <cell r="E579">
            <v>15.1</v>
          </cell>
        </row>
        <row r="580">
          <cell r="A580">
            <v>1918.08</v>
          </cell>
          <cell r="B580">
            <v>7.58</v>
          </cell>
          <cell r="C580">
            <v>0.61</v>
          </cell>
          <cell r="D580">
            <v>1.087</v>
          </cell>
          <cell r="E580">
            <v>15.4</v>
          </cell>
        </row>
        <row r="581">
          <cell r="A581">
            <v>1918.09</v>
          </cell>
          <cell r="B581">
            <v>7.54</v>
          </cell>
          <cell r="C581">
            <v>0.6</v>
          </cell>
          <cell r="D581">
            <v>1.0629999999999999</v>
          </cell>
          <cell r="E581">
            <v>15.7</v>
          </cell>
        </row>
        <row r="582">
          <cell r="A582">
            <v>1918.1</v>
          </cell>
          <cell r="B582">
            <v>7.86</v>
          </cell>
          <cell r="C582">
            <v>0.59</v>
          </cell>
          <cell r="D582">
            <v>1.038</v>
          </cell>
          <cell r="E582">
            <v>16</v>
          </cell>
        </row>
        <row r="583">
          <cell r="A583">
            <v>1918.11</v>
          </cell>
          <cell r="B583">
            <v>8.06</v>
          </cell>
          <cell r="C583">
            <v>0.57999999999999996</v>
          </cell>
          <cell r="D583">
            <v>1.014</v>
          </cell>
          <cell r="E583">
            <v>16.3</v>
          </cell>
        </row>
        <row r="584">
          <cell r="A584">
            <v>1918.12</v>
          </cell>
          <cell r="B584">
            <v>7.9</v>
          </cell>
          <cell r="C584">
            <v>0.56999999999999995</v>
          </cell>
          <cell r="D584">
            <v>0.99</v>
          </cell>
          <cell r="E584">
            <v>16.5</v>
          </cell>
        </row>
        <row r="585">
          <cell r="A585">
            <v>1919.01</v>
          </cell>
          <cell r="B585">
            <v>7.85</v>
          </cell>
          <cell r="C585">
            <v>0.56669999999999998</v>
          </cell>
          <cell r="D585">
            <v>0.98499999999999999</v>
          </cell>
          <cell r="E585">
            <v>16.5</v>
          </cell>
        </row>
        <row r="586">
          <cell r="A586">
            <v>1919.02</v>
          </cell>
          <cell r="B586">
            <v>7.88</v>
          </cell>
          <cell r="C586">
            <v>0.56330000000000002</v>
          </cell>
          <cell r="D586">
            <v>0.98</v>
          </cell>
          <cell r="E586">
            <v>16.2</v>
          </cell>
        </row>
        <row r="587">
          <cell r="A587">
            <v>1919.03</v>
          </cell>
          <cell r="B587">
            <v>8.1199999999999992</v>
          </cell>
          <cell r="C587">
            <v>0.56000000000000005</v>
          </cell>
          <cell r="D587">
            <v>0.97499999999999998</v>
          </cell>
          <cell r="E587">
            <v>16.399999999999999</v>
          </cell>
        </row>
        <row r="588">
          <cell r="A588">
            <v>1919.04</v>
          </cell>
          <cell r="B588">
            <v>8.39</v>
          </cell>
          <cell r="C588">
            <v>0.55669999999999997</v>
          </cell>
          <cell r="D588">
            <v>0.97</v>
          </cell>
          <cell r="E588">
            <v>16.7</v>
          </cell>
        </row>
        <row r="589">
          <cell r="A589">
            <v>1919.05</v>
          </cell>
          <cell r="B589">
            <v>8.9700000000000006</v>
          </cell>
          <cell r="C589">
            <v>0.55330000000000001</v>
          </cell>
          <cell r="D589">
            <v>0.96499999999999997</v>
          </cell>
          <cell r="E589">
            <v>16.899999999999999</v>
          </cell>
        </row>
        <row r="590">
          <cell r="A590">
            <v>1919.06</v>
          </cell>
          <cell r="B590">
            <v>9.2100000000000009</v>
          </cell>
          <cell r="C590">
            <v>0.55000000000000004</v>
          </cell>
          <cell r="D590">
            <v>0.96</v>
          </cell>
          <cell r="E590">
            <v>16.899999999999999</v>
          </cell>
        </row>
        <row r="591">
          <cell r="A591">
            <v>1919.07</v>
          </cell>
          <cell r="B591">
            <v>9.51</v>
          </cell>
          <cell r="C591">
            <v>0.54669999999999996</v>
          </cell>
          <cell r="D591">
            <v>0.95499999999999996</v>
          </cell>
          <cell r="E591">
            <v>17.399999999999999</v>
          </cell>
        </row>
        <row r="592">
          <cell r="A592">
            <v>1919.08</v>
          </cell>
          <cell r="B592">
            <v>8.8699999999999992</v>
          </cell>
          <cell r="C592">
            <v>0.54330000000000001</v>
          </cell>
          <cell r="D592">
            <v>0.95</v>
          </cell>
          <cell r="E592">
            <v>17.7</v>
          </cell>
        </row>
        <row r="593">
          <cell r="A593">
            <v>1919.09</v>
          </cell>
          <cell r="B593">
            <v>9.01</v>
          </cell>
          <cell r="C593">
            <v>0.54</v>
          </cell>
          <cell r="D593">
            <v>0.94499999999999995</v>
          </cell>
          <cell r="E593">
            <v>17.8</v>
          </cell>
        </row>
        <row r="594">
          <cell r="A594">
            <v>1919.1</v>
          </cell>
          <cell r="B594">
            <v>9.4700000000000006</v>
          </cell>
          <cell r="C594">
            <v>0.53669999999999995</v>
          </cell>
          <cell r="D594">
            <v>0.94</v>
          </cell>
          <cell r="E594">
            <v>18.100000000000001</v>
          </cell>
        </row>
        <row r="595">
          <cell r="A595">
            <v>1919.11</v>
          </cell>
          <cell r="B595">
            <v>9.19</v>
          </cell>
          <cell r="C595">
            <v>0.5333</v>
          </cell>
          <cell r="D595">
            <v>0.93500000000000005</v>
          </cell>
          <cell r="E595">
            <v>18.5</v>
          </cell>
        </row>
        <row r="596">
          <cell r="A596">
            <v>1919.12</v>
          </cell>
          <cell r="B596">
            <v>8.92</v>
          </cell>
          <cell r="C596">
            <v>0.53</v>
          </cell>
          <cell r="D596">
            <v>0.93</v>
          </cell>
          <cell r="E596">
            <v>18.899999999999999</v>
          </cell>
        </row>
        <row r="597">
          <cell r="A597">
            <v>1920.01</v>
          </cell>
          <cell r="B597">
            <v>8.83</v>
          </cell>
          <cell r="C597">
            <v>0.52829999999999999</v>
          </cell>
          <cell r="D597">
            <v>0.91920000000000002</v>
          </cell>
          <cell r="E597">
            <v>19.3</v>
          </cell>
        </row>
        <row r="598">
          <cell r="A598">
            <v>1920.02</v>
          </cell>
          <cell r="B598">
            <v>8.1</v>
          </cell>
          <cell r="C598">
            <v>0.52669999999999995</v>
          </cell>
          <cell r="D598">
            <v>0.9083</v>
          </cell>
          <cell r="E598">
            <v>19.5</v>
          </cell>
        </row>
        <row r="599">
          <cell r="A599">
            <v>1920.03</v>
          </cell>
          <cell r="B599">
            <v>8.67</v>
          </cell>
          <cell r="C599">
            <v>0.52500000000000002</v>
          </cell>
          <cell r="D599">
            <v>0.89749999999999996</v>
          </cell>
          <cell r="E599">
            <v>19.7</v>
          </cell>
        </row>
        <row r="600">
          <cell r="A600">
            <v>1920.04</v>
          </cell>
          <cell r="B600">
            <v>8.6</v>
          </cell>
          <cell r="C600">
            <v>0.52329999999999999</v>
          </cell>
          <cell r="D600">
            <v>0.88670000000000004</v>
          </cell>
          <cell r="E600">
            <v>20.3</v>
          </cell>
        </row>
        <row r="601">
          <cell r="A601">
            <v>1920.05</v>
          </cell>
          <cell r="B601">
            <v>8.06</v>
          </cell>
          <cell r="C601">
            <v>0.52170000000000005</v>
          </cell>
          <cell r="D601">
            <v>0.87580000000000002</v>
          </cell>
          <cell r="E601">
            <v>20.6</v>
          </cell>
        </row>
        <row r="602">
          <cell r="A602">
            <v>1920.06</v>
          </cell>
          <cell r="B602">
            <v>7.92</v>
          </cell>
          <cell r="C602">
            <v>0.52</v>
          </cell>
          <cell r="D602">
            <v>0.86499999999999999</v>
          </cell>
          <cell r="E602">
            <v>20.9</v>
          </cell>
        </row>
        <row r="603">
          <cell r="A603">
            <v>1920.07</v>
          </cell>
          <cell r="B603">
            <v>7.91</v>
          </cell>
          <cell r="C603">
            <v>0.51829999999999998</v>
          </cell>
          <cell r="D603">
            <v>0.85419999999999996</v>
          </cell>
          <cell r="E603">
            <v>20.8</v>
          </cell>
        </row>
        <row r="604">
          <cell r="A604">
            <v>1920.08</v>
          </cell>
          <cell r="B604">
            <v>7.6</v>
          </cell>
          <cell r="C604">
            <v>0.51670000000000005</v>
          </cell>
          <cell r="D604">
            <v>0.84330000000000005</v>
          </cell>
          <cell r="E604">
            <v>20.3</v>
          </cell>
        </row>
        <row r="605">
          <cell r="A605">
            <v>1920.09</v>
          </cell>
          <cell r="B605">
            <v>7.87</v>
          </cell>
          <cell r="C605">
            <v>0.51500000000000001</v>
          </cell>
          <cell r="D605">
            <v>0.83250000000000002</v>
          </cell>
          <cell r="E605">
            <v>20</v>
          </cell>
        </row>
        <row r="606">
          <cell r="A606">
            <v>1920.1</v>
          </cell>
          <cell r="B606">
            <v>7.88</v>
          </cell>
          <cell r="C606">
            <v>0.51329999999999998</v>
          </cell>
          <cell r="D606">
            <v>0.82169999999999999</v>
          </cell>
          <cell r="E606">
            <v>19.899999999999999</v>
          </cell>
        </row>
        <row r="607">
          <cell r="A607">
            <v>1920.11</v>
          </cell>
          <cell r="B607">
            <v>7.48</v>
          </cell>
          <cell r="C607">
            <v>0.51170000000000004</v>
          </cell>
          <cell r="D607">
            <v>0.81079999999999997</v>
          </cell>
          <cell r="E607">
            <v>19.8</v>
          </cell>
        </row>
        <row r="608">
          <cell r="A608">
            <v>1920.12</v>
          </cell>
          <cell r="B608">
            <v>6.81</v>
          </cell>
          <cell r="C608">
            <v>0.51</v>
          </cell>
          <cell r="D608">
            <v>0.8</v>
          </cell>
          <cell r="E608">
            <v>19.399999999999999</v>
          </cell>
        </row>
        <row r="609">
          <cell r="A609">
            <v>1921.01</v>
          </cell>
          <cell r="B609">
            <v>7.11</v>
          </cell>
          <cell r="C609">
            <v>0.50580000000000003</v>
          </cell>
          <cell r="D609">
            <v>0.75749999999999995</v>
          </cell>
          <cell r="E609">
            <v>19</v>
          </cell>
        </row>
        <row r="610">
          <cell r="A610">
            <v>1921.02</v>
          </cell>
          <cell r="B610">
            <v>7.06</v>
          </cell>
          <cell r="C610">
            <v>0.50170000000000003</v>
          </cell>
          <cell r="D610">
            <v>0.71499999999999997</v>
          </cell>
          <cell r="E610">
            <v>18.399999999999999</v>
          </cell>
        </row>
        <row r="611">
          <cell r="A611">
            <v>1921.03</v>
          </cell>
          <cell r="B611">
            <v>6.88</v>
          </cell>
          <cell r="C611">
            <v>0.4975</v>
          </cell>
          <cell r="D611">
            <v>0.67249999999999999</v>
          </cell>
          <cell r="E611">
            <v>18.3</v>
          </cell>
        </row>
        <row r="612">
          <cell r="A612">
            <v>1921.04</v>
          </cell>
          <cell r="B612">
            <v>6.91</v>
          </cell>
          <cell r="C612">
            <v>0.49330000000000002</v>
          </cell>
          <cell r="D612">
            <v>0.63</v>
          </cell>
          <cell r="E612">
            <v>18.100000000000001</v>
          </cell>
        </row>
        <row r="613">
          <cell r="A613">
            <v>1921.05</v>
          </cell>
          <cell r="B613">
            <v>7.12</v>
          </cell>
          <cell r="C613">
            <v>0.48920000000000002</v>
          </cell>
          <cell r="D613">
            <v>0.58750000000000002</v>
          </cell>
          <cell r="E613">
            <v>17.7</v>
          </cell>
        </row>
        <row r="614">
          <cell r="A614">
            <v>1921.06</v>
          </cell>
          <cell r="B614">
            <v>6.55</v>
          </cell>
          <cell r="C614">
            <v>0.48499999999999999</v>
          </cell>
          <cell r="D614">
            <v>0.54500000000000004</v>
          </cell>
          <cell r="E614">
            <v>17.600000000000001</v>
          </cell>
        </row>
        <row r="615">
          <cell r="A615">
            <v>1921.07</v>
          </cell>
          <cell r="B615">
            <v>6.53</v>
          </cell>
          <cell r="C615">
            <v>0.48080000000000001</v>
          </cell>
          <cell r="D615">
            <v>0.50249999999999995</v>
          </cell>
          <cell r="E615">
            <v>17.7</v>
          </cell>
        </row>
        <row r="616">
          <cell r="A616">
            <v>1921.08</v>
          </cell>
          <cell r="B616">
            <v>6.45</v>
          </cell>
          <cell r="C616">
            <v>0.47670000000000001</v>
          </cell>
          <cell r="D616">
            <v>0.46</v>
          </cell>
          <cell r="E616">
            <v>17.7</v>
          </cell>
        </row>
        <row r="617">
          <cell r="A617">
            <v>1921.09</v>
          </cell>
          <cell r="B617">
            <v>6.61</v>
          </cell>
          <cell r="C617">
            <v>0.47249999999999998</v>
          </cell>
          <cell r="D617">
            <v>0.41749999999999998</v>
          </cell>
          <cell r="E617">
            <v>17.5</v>
          </cell>
        </row>
        <row r="618">
          <cell r="A618">
            <v>1921.1</v>
          </cell>
          <cell r="B618">
            <v>6.7</v>
          </cell>
          <cell r="C618">
            <v>0.46829999999999999</v>
          </cell>
          <cell r="D618">
            <v>0.375</v>
          </cell>
          <cell r="E618">
            <v>17.5</v>
          </cell>
        </row>
        <row r="619">
          <cell r="A619">
            <v>1921.11</v>
          </cell>
          <cell r="B619">
            <v>7.06</v>
          </cell>
          <cell r="C619">
            <v>0.4642</v>
          </cell>
          <cell r="D619">
            <v>0.33250000000000002</v>
          </cell>
          <cell r="E619">
            <v>17.399999999999999</v>
          </cell>
        </row>
        <row r="620">
          <cell r="A620">
            <v>1921.12</v>
          </cell>
          <cell r="B620">
            <v>7.31</v>
          </cell>
          <cell r="C620">
            <v>0.46</v>
          </cell>
          <cell r="D620">
            <v>0.28999999999999998</v>
          </cell>
          <cell r="E620">
            <v>17.3</v>
          </cell>
        </row>
        <row r="621">
          <cell r="A621">
            <v>1922.01</v>
          </cell>
          <cell r="B621">
            <v>7.3</v>
          </cell>
          <cell r="C621">
            <v>0.4642</v>
          </cell>
          <cell r="D621">
            <v>0.32329999999999998</v>
          </cell>
          <cell r="E621">
            <v>16.899999999999999</v>
          </cell>
        </row>
        <row r="622">
          <cell r="A622">
            <v>1922.02</v>
          </cell>
          <cell r="B622">
            <v>7.46</v>
          </cell>
          <cell r="C622">
            <v>0.46829999999999999</v>
          </cell>
          <cell r="D622">
            <v>0.35670000000000002</v>
          </cell>
          <cell r="E622">
            <v>16.899999999999999</v>
          </cell>
        </row>
        <row r="623">
          <cell r="A623">
            <v>1922.03</v>
          </cell>
          <cell r="B623">
            <v>7.74</v>
          </cell>
          <cell r="C623">
            <v>0.47249999999999998</v>
          </cell>
          <cell r="D623">
            <v>0.39</v>
          </cell>
          <cell r="E623">
            <v>16.7</v>
          </cell>
        </row>
        <row r="624">
          <cell r="A624">
            <v>1922.04</v>
          </cell>
          <cell r="B624">
            <v>8.2100000000000009</v>
          </cell>
          <cell r="C624">
            <v>0.47670000000000001</v>
          </cell>
          <cell r="D624">
            <v>0.42330000000000001</v>
          </cell>
          <cell r="E624">
            <v>16.7</v>
          </cell>
        </row>
        <row r="625">
          <cell r="A625">
            <v>1922.05</v>
          </cell>
          <cell r="B625">
            <v>8.5299999999999994</v>
          </cell>
          <cell r="C625">
            <v>0.48080000000000001</v>
          </cell>
          <cell r="D625">
            <v>0.45669999999999999</v>
          </cell>
          <cell r="E625">
            <v>16.7</v>
          </cell>
        </row>
        <row r="626">
          <cell r="A626">
            <v>1922.06</v>
          </cell>
          <cell r="B626">
            <v>8.4499999999999993</v>
          </cell>
          <cell r="C626">
            <v>0.48499999999999999</v>
          </cell>
          <cell r="D626">
            <v>0.49</v>
          </cell>
          <cell r="E626">
            <v>16.7</v>
          </cell>
        </row>
        <row r="627">
          <cell r="A627">
            <v>1922.07</v>
          </cell>
          <cell r="B627">
            <v>8.51</v>
          </cell>
          <cell r="C627">
            <v>0.48920000000000002</v>
          </cell>
          <cell r="D627">
            <v>0.52329999999999999</v>
          </cell>
          <cell r="E627">
            <v>16.8</v>
          </cell>
        </row>
        <row r="628">
          <cell r="A628">
            <v>1922.08</v>
          </cell>
          <cell r="B628">
            <v>8.83</v>
          </cell>
          <cell r="C628">
            <v>0.49330000000000002</v>
          </cell>
          <cell r="D628">
            <v>0.55669999999999997</v>
          </cell>
          <cell r="E628">
            <v>16.600000000000001</v>
          </cell>
        </row>
        <row r="629">
          <cell r="A629">
            <v>1922.09</v>
          </cell>
          <cell r="B629">
            <v>9.06</v>
          </cell>
          <cell r="C629">
            <v>0.4975</v>
          </cell>
          <cell r="D629">
            <v>0.59</v>
          </cell>
          <cell r="E629">
            <v>16.600000000000001</v>
          </cell>
        </row>
        <row r="630">
          <cell r="A630">
            <v>1922.1</v>
          </cell>
          <cell r="B630">
            <v>9.26</v>
          </cell>
          <cell r="C630">
            <v>0.50170000000000003</v>
          </cell>
          <cell r="D630">
            <v>0.62329999999999997</v>
          </cell>
          <cell r="E630">
            <v>16.7</v>
          </cell>
        </row>
        <row r="631">
          <cell r="A631">
            <v>1922.11</v>
          </cell>
          <cell r="B631">
            <v>8.8000000000000007</v>
          </cell>
          <cell r="C631">
            <v>0.50580000000000003</v>
          </cell>
          <cell r="D631">
            <v>0.65669999999999995</v>
          </cell>
          <cell r="E631">
            <v>16.8</v>
          </cell>
        </row>
        <row r="632">
          <cell r="A632">
            <v>1922.12</v>
          </cell>
          <cell r="B632">
            <v>8.7799999999999994</v>
          </cell>
          <cell r="C632">
            <v>0.51</v>
          </cell>
          <cell r="D632">
            <v>0.69</v>
          </cell>
          <cell r="E632">
            <v>16.899999999999999</v>
          </cell>
        </row>
        <row r="633">
          <cell r="A633">
            <v>1923.01</v>
          </cell>
          <cell r="B633">
            <v>8.9</v>
          </cell>
          <cell r="C633">
            <v>0.51170000000000004</v>
          </cell>
          <cell r="D633">
            <v>0.71419999999999995</v>
          </cell>
          <cell r="E633">
            <v>16.8</v>
          </cell>
        </row>
        <row r="634">
          <cell r="A634">
            <v>1923.02</v>
          </cell>
          <cell r="B634">
            <v>9.2799999999999994</v>
          </cell>
          <cell r="C634">
            <v>0.51329999999999998</v>
          </cell>
          <cell r="D634">
            <v>0.73829999999999996</v>
          </cell>
          <cell r="E634">
            <v>16.8</v>
          </cell>
        </row>
        <row r="635">
          <cell r="A635">
            <v>1923.03</v>
          </cell>
          <cell r="B635">
            <v>9.43</v>
          </cell>
          <cell r="C635">
            <v>0.51500000000000001</v>
          </cell>
          <cell r="D635">
            <v>0.76249999999999996</v>
          </cell>
          <cell r="E635">
            <v>16.8</v>
          </cell>
        </row>
        <row r="636">
          <cell r="A636">
            <v>1923.04</v>
          </cell>
          <cell r="B636">
            <v>9.1</v>
          </cell>
          <cell r="C636">
            <v>0.51670000000000005</v>
          </cell>
          <cell r="D636">
            <v>0.78669999999999995</v>
          </cell>
          <cell r="E636">
            <v>16.899999999999999</v>
          </cell>
        </row>
        <row r="637">
          <cell r="A637">
            <v>1923.05</v>
          </cell>
          <cell r="B637">
            <v>8.67</v>
          </cell>
          <cell r="C637">
            <v>0.51829999999999998</v>
          </cell>
          <cell r="D637">
            <v>0.81079999999999997</v>
          </cell>
          <cell r="E637">
            <v>16.899999999999999</v>
          </cell>
        </row>
        <row r="638">
          <cell r="A638">
            <v>1923.06</v>
          </cell>
          <cell r="B638">
            <v>8.34</v>
          </cell>
          <cell r="C638">
            <v>0.52</v>
          </cell>
          <cell r="D638">
            <v>0.83499999999999996</v>
          </cell>
          <cell r="E638">
            <v>17</v>
          </cell>
        </row>
        <row r="639">
          <cell r="A639">
            <v>1923.07</v>
          </cell>
          <cell r="B639">
            <v>8.06</v>
          </cell>
          <cell r="C639">
            <v>0.52170000000000005</v>
          </cell>
          <cell r="D639">
            <v>0.85919999999999996</v>
          </cell>
          <cell r="E639">
            <v>17.2</v>
          </cell>
        </row>
        <row r="640">
          <cell r="A640">
            <v>1923.08</v>
          </cell>
          <cell r="B640">
            <v>8.1</v>
          </cell>
          <cell r="C640">
            <v>0.52329999999999999</v>
          </cell>
          <cell r="D640">
            <v>0.88329999999999997</v>
          </cell>
          <cell r="E640">
            <v>17.100000000000001</v>
          </cell>
        </row>
        <row r="641">
          <cell r="A641">
            <v>1923.09</v>
          </cell>
          <cell r="B641">
            <v>8.15</v>
          </cell>
          <cell r="C641">
            <v>0.52500000000000002</v>
          </cell>
          <cell r="D641">
            <v>0.90749999999999997</v>
          </cell>
          <cell r="E641">
            <v>17.2</v>
          </cell>
        </row>
        <row r="642">
          <cell r="A642">
            <v>1923.1</v>
          </cell>
          <cell r="B642">
            <v>8.0299999999999994</v>
          </cell>
          <cell r="C642">
            <v>0.52669999999999995</v>
          </cell>
          <cell r="D642">
            <v>0.93169999999999997</v>
          </cell>
          <cell r="E642">
            <v>17.3</v>
          </cell>
        </row>
        <row r="643">
          <cell r="A643">
            <v>1923.11</v>
          </cell>
          <cell r="B643">
            <v>8.27</v>
          </cell>
          <cell r="C643">
            <v>0.52829999999999999</v>
          </cell>
          <cell r="D643">
            <v>0.95579999999999998</v>
          </cell>
          <cell r="E643">
            <v>17.3</v>
          </cell>
        </row>
        <row r="644">
          <cell r="A644">
            <v>1923.12</v>
          </cell>
          <cell r="B644">
            <v>8.5500000000000007</v>
          </cell>
          <cell r="C644">
            <v>0.53</v>
          </cell>
          <cell r="D644">
            <v>0.98</v>
          </cell>
          <cell r="E644">
            <v>17.3</v>
          </cell>
        </row>
        <row r="645">
          <cell r="A645">
            <v>1924.01</v>
          </cell>
          <cell r="B645">
            <v>8.83</v>
          </cell>
          <cell r="C645">
            <v>0.53169999999999995</v>
          </cell>
          <cell r="D645">
            <v>0.9758</v>
          </cell>
          <cell r="E645">
            <v>17.3</v>
          </cell>
        </row>
        <row r="646">
          <cell r="A646">
            <v>1924.02</v>
          </cell>
          <cell r="B646">
            <v>8.8699999999999992</v>
          </cell>
          <cell r="C646">
            <v>0.5333</v>
          </cell>
          <cell r="D646">
            <v>0.97170000000000001</v>
          </cell>
          <cell r="E646">
            <v>17.2</v>
          </cell>
        </row>
        <row r="647">
          <cell r="A647">
            <v>1924.03</v>
          </cell>
          <cell r="B647">
            <v>8.6999999999999993</v>
          </cell>
          <cell r="C647">
            <v>0.53500000000000003</v>
          </cell>
          <cell r="D647">
            <v>0.96750000000000003</v>
          </cell>
          <cell r="E647">
            <v>17.100000000000001</v>
          </cell>
        </row>
        <row r="648">
          <cell r="A648">
            <v>1924.04</v>
          </cell>
          <cell r="B648">
            <v>8.5</v>
          </cell>
          <cell r="C648">
            <v>0.53669999999999995</v>
          </cell>
          <cell r="D648">
            <v>0.96330000000000005</v>
          </cell>
          <cell r="E648">
            <v>17</v>
          </cell>
        </row>
        <row r="649">
          <cell r="A649">
            <v>1924.05</v>
          </cell>
          <cell r="B649">
            <v>8.4700000000000006</v>
          </cell>
          <cell r="C649">
            <v>0.5383</v>
          </cell>
          <cell r="D649">
            <v>0.95920000000000005</v>
          </cell>
          <cell r="E649">
            <v>17</v>
          </cell>
        </row>
        <row r="650">
          <cell r="A650">
            <v>1924.06</v>
          </cell>
          <cell r="B650">
            <v>8.6300000000000008</v>
          </cell>
          <cell r="C650">
            <v>0.54</v>
          </cell>
          <cell r="D650">
            <v>0.95499999999999996</v>
          </cell>
          <cell r="E650">
            <v>17</v>
          </cell>
        </row>
        <row r="651">
          <cell r="A651">
            <v>1924.07</v>
          </cell>
          <cell r="B651">
            <v>9.0299999999999994</v>
          </cell>
          <cell r="C651">
            <v>0.54169999999999996</v>
          </cell>
          <cell r="D651">
            <v>0.95079999999999998</v>
          </cell>
          <cell r="E651">
            <v>17.100000000000001</v>
          </cell>
        </row>
        <row r="652">
          <cell r="A652">
            <v>1924.08</v>
          </cell>
          <cell r="B652">
            <v>9.34</v>
          </cell>
          <cell r="C652">
            <v>0.54330000000000001</v>
          </cell>
          <cell r="D652">
            <v>0.94669999999999999</v>
          </cell>
          <cell r="E652">
            <v>17</v>
          </cell>
        </row>
        <row r="653">
          <cell r="A653">
            <v>1924.09</v>
          </cell>
          <cell r="B653">
            <v>9.25</v>
          </cell>
          <cell r="C653">
            <v>0.54500000000000004</v>
          </cell>
          <cell r="D653">
            <v>0.9425</v>
          </cell>
          <cell r="E653">
            <v>17.100000000000001</v>
          </cell>
        </row>
        <row r="654">
          <cell r="A654">
            <v>1924.1</v>
          </cell>
          <cell r="B654">
            <v>9.1300000000000008</v>
          </cell>
          <cell r="C654">
            <v>0.54669999999999996</v>
          </cell>
          <cell r="D654">
            <v>0.93830000000000002</v>
          </cell>
          <cell r="E654">
            <v>17.2</v>
          </cell>
        </row>
        <row r="655">
          <cell r="A655">
            <v>1924.11</v>
          </cell>
          <cell r="B655">
            <v>9.64</v>
          </cell>
          <cell r="C655">
            <v>0.54830000000000001</v>
          </cell>
          <cell r="D655">
            <v>0.93420000000000003</v>
          </cell>
          <cell r="E655">
            <v>17.2</v>
          </cell>
        </row>
        <row r="656">
          <cell r="A656">
            <v>1924.12</v>
          </cell>
          <cell r="B656">
            <v>10.16</v>
          </cell>
          <cell r="C656">
            <v>0.55000000000000004</v>
          </cell>
          <cell r="D656">
            <v>0.93</v>
          </cell>
          <cell r="E656">
            <v>17.3</v>
          </cell>
        </row>
        <row r="657">
          <cell r="A657">
            <v>1925.01</v>
          </cell>
          <cell r="B657">
            <v>10.58</v>
          </cell>
          <cell r="C657">
            <v>0.55420000000000003</v>
          </cell>
          <cell r="D657">
            <v>0.95669999999999999</v>
          </cell>
          <cell r="E657">
            <v>17.3</v>
          </cell>
        </row>
        <row r="658">
          <cell r="A658">
            <v>1925.02</v>
          </cell>
          <cell r="B658">
            <v>10.67</v>
          </cell>
          <cell r="C658">
            <v>0.55830000000000002</v>
          </cell>
          <cell r="D658">
            <v>0.98329999999999995</v>
          </cell>
          <cell r="E658">
            <v>17.2</v>
          </cell>
        </row>
        <row r="659">
          <cell r="A659">
            <v>1925.03</v>
          </cell>
          <cell r="B659">
            <v>10.39</v>
          </cell>
          <cell r="C659">
            <v>0.5625</v>
          </cell>
          <cell r="D659">
            <v>1.01</v>
          </cell>
          <cell r="E659">
            <v>17.3</v>
          </cell>
        </row>
        <row r="660">
          <cell r="A660">
            <v>1925.04</v>
          </cell>
          <cell r="B660">
            <v>10.28</v>
          </cell>
          <cell r="C660">
            <v>0.56669999999999998</v>
          </cell>
          <cell r="D660">
            <v>1.0369999999999999</v>
          </cell>
          <cell r="E660">
            <v>17.2</v>
          </cell>
        </row>
        <row r="661">
          <cell r="A661">
            <v>1925.05</v>
          </cell>
          <cell r="B661">
            <v>10.61</v>
          </cell>
          <cell r="C661">
            <v>0.57079999999999997</v>
          </cell>
          <cell r="D661">
            <v>1.0629999999999999</v>
          </cell>
          <cell r="E661">
            <v>17.3</v>
          </cell>
        </row>
        <row r="662">
          <cell r="A662">
            <v>1925.06</v>
          </cell>
          <cell r="B662">
            <v>10.8</v>
          </cell>
          <cell r="C662">
            <v>0.57499999999999996</v>
          </cell>
          <cell r="D662">
            <v>1.0900000000000001</v>
          </cell>
          <cell r="E662">
            <v>17.5</v>
          </cell>
        </row>
        <row r="663">
          <cell r="A663">
            <v>1925.07</v>
          </cell>
          <cell r="B663">
            <v>11.1</v>
          </cell>
          <cell r="C663">
            <v>0.57920000000000005</v>
          </cell>
          <cell r="D663">
            <v>1.117</v>
          </cell>
          <cell r="E663">
            <v>17.7</v>
          </cell>
        </row>
        <row r="664">
          <cell r="A664">
            <v>1925.08</v>
          </cell>
          <cell r="B664">
            <v>11.25</v>
          </cell>
          <cell r="C664">
            <v>0.58330000000000004</v>
          </cell>
          <cell r="D664">
            <v>1.143</v>
          </cell>
          <cell r="E664">
            <v>17.7</v>
          </cell>
        </row>
        <row r="665">
          <cell r="A665">
            <v>1925.09</v>
          </cell>
          <cell r="B665">
            <v>11.51</v>
          </cell>
          <cell r="C665">
            <v>0.58750000000000002</v>
          </cell>
          <cell r="D665">
            <v>1.17</v>
          </cell>
          <cell r="E665">
            <v>17.7</v>
          </cell>
        </row>
        <row r="666">
          <cell r="A666">
            <v>1925.1</v>
          </cell>
          <cell r="B666">
            <v>11.89</v>
          </cell>
          <cell r="C666">
            <v>0.5917</v>
          </cell>
          <cell r="D666">
            <v>1.1970000000000001</v>
          </cell>
          <cell r="E666">
            <v>17.7</v>
          </cell>
        </row>
        <row r="667">
          <cell r="A667">
            <v>1925.11</v>
          </cell>
          <cell r="B667">
            <v>12.26</v>
          </cell>
          <cell r="C667">
            <v>0.5958</v>
          </cell>
          <cell r="D667">
            <v>1.2230000000000001</v>
          </cell>
          <cell r="E667">
            <v>18</v>
          </cell>
        </row>
        <row r="668">
          <cell r="A668">
            <v>1925.12</v>
          </cell>
          <cell r="B668">
            <v>12.46</v>
          </cell>
          <cell r="C668">
            <v>0.6</v>
          </cell>
          <cell r="D668">
            <v>1.25</v>
          </cell>
          <cell r="E668">
            <v>17.899999999999999</v>
          </cell>
        </row>
        <row r="669">
          <cell r="A669">
            <v>1926.01</v>
          </cell>
          <cell r="B669">
            <v>12.65</v>
          </cell>
          <cell r="C669">
            <v>0.60750000000000004</v>
          </cell>
          <cell r="D669">
            <v>1.2490000000000001</v>
          </cell>
          <cell r="E669">
            <v>17.899999999999999</v>
          </cell>
        </row>
        <row r="670">
          <cell r="A670">
            <v>1926.02</v>
          </cell>
          <cell r="B670">
            <v>12.67</v>
          </cell>
          <cell r="C670">
            <v>0.61499999999999999</v>
          </cell>
          <cell r="D670">
            <v>1.248</v>
          </cell>
          <cell r="E670">
            <v>17.899999999999999</v>
          </cell>
        </row>
        <row r="671">
          <cell r="A671">
            <v>1926.03</v>
          </cell>
          <cell r="B671">
            <v>11.81</v>
          </cell>
          <cell r="C671">
            <v>0.62250000000000005</v>
          </cell>
          <cell r="D671">
            <v>1.248</v>
          </cell>
          <cell r="E671">
            <v>17.8</v>
          </cell>
        </row>
        <row r="672">
          <cell r="A672">
            <v>1926.04</v>
          </cell>
          <cell r="B672">
            <v>11.48</v>
          </cell>
          <cell r="C672">
            <v>0.63</v>
          </cell>
          <cell r="D672">
            <v>1.2470000000000001</v>
          </cell>
          <cell r="E672">
            <v>17.899999999999999</v>
          </cell>
        </row>
        <row r="673">
          <cell r="A673">
            <v>1926.05</v>
          </cell>
          <cell r="B673">
            <v>11.56</v>
          </cell>
          <cell r="C673">
            <v>0.63749999999999996</v>
          </cell>
          <cell r="D673">
            <v>1.246</v>
          </cell>
          <cell r="E673">
            <v>17.8</v>
          </cell>
        </row>
        <row r="674">
          <cell r="A674">
            <v>1926.06</v>
          </cell>
          <cell r="B674">
            <v>12.11</v>
          </cell>
          <cell r="C674">
            <v>0.64500000000000002</v>
          </cell>
          <cell r="D674">
            <v>1.2450000000000001</v>
          </cell>
          <cell r="E674">
            <v>17.7</v>
          </cell>
        </row>
        <row r="675">
          <cell r="A675">
            <v>1926.07</v>
          </cell>
          <cell r="B675">
            <v>12.62</v>
          </cell>
          <cell r="C675">
            <v>0.65249999999999997</v>
          </cell>
          <cell r="D675">
            <v>1.244</v>
          </cell>
          <cell r="E675">
            <v>17.5</v>
          </cell>
        </row>
        <row r="676">
          <cell r="A676">
            <v>1926.08</v>
          </cell>
          <cell r="B676">
            <v>13.12</v>
          </cell>
          <cell r="C676">
            <v>0.66</v>
          </cell>
          <cell r="D676">
            <v>1.2430000000000001</v>
          </cell>
          <cell r="E676">
            <v>17.399999999999999</v>
          </cell>
        </row>
        <row r="677">
          <cell r="A677">
            <v>1926.09</v>
          </cell>
          <cell r="B677">
            <v>13.32</v>
          </cell>
          <cell r="C677">
            <v>0.66749999999999998</v>
          </cell>
          <cell r="D677">
            <v>1.242</v>
          </cell>
          <cell r="E677">
            <v>17.5</v>
          </cell>
        </row>
        <row r="678">
          <cell r="A678">
            <v>1926.1</v>
          </cell>
          <cell r="B678">
            <v>13.02</v>
          </cell>
          <cell r="C678">
            <v>0.67500000000000004</v>
          </cell>
          <cell r="D678">
            <v>1.242</v>
          </cell>
          <cell r="E678">
            <v>17.600000000000001</v>
          </cell>
        </row>
        <row r="679">
          <cell r="A679">
            <v>1926.11</v>
          </cell>
          <cell r="B679">
            <v>13.19</v>
          </cell>
          <cell r="C679">
            <v>0.6825</v>
          </cell>
          <cell r="D679">
            <v>1.2410000000000001</v>
          </cell>
          <cell r="E679">
            <v>17.7</v>
          </cell>
        </row>
        <row r="680">
          <cell r="A680">
            <v>1926.12</v>
          </cell>
          <cell r="B680">
            <v>13.49</v>
          </cell>
          <cell r="C680">
            <v>0.69</v>
          </cell>
          <cell r="D680">
            <v>1.24</v>
          </cell>
          <cell r="E680">
            <v>17.7</v>
          </cell>
        </row>
        <row r="681">
          <cell r="A681">
            <v>1927.01</v>
          </cell>
          <cell r="B681">
            <v>13.4</v>
          </cell>
          <cell r="C681">
            <v>0.69669999999999999</v>
          </cell>
          <cell r="D681">
            <v>1.2290000000000001</v>
          </cell>
          <cell r="E681">
            <v>17.5</v>
          </cell>
        </row>
        <row r="682">
          <cell r="A682">
            <v>1927.02</v>
          </cell>
          <cell r="B682">
            <v>13.66</v>
          </cell>
          <cell r="C682">
            <v>0.70330000000000004</v>
          </cell>
          <cell r="D682">
            <v>1.218</v>
          </cell>
          <cell r="E682">
            <v>17.399999999999999</v>
          </cell>
        </row>
        <row r="683">
          <cell r="A683">
            <v>1927.03</v>
          </cell>
          <cell r="B683">
            <v>13.87</v>
          </cell>
          <cell r="C683">
            <v>0.71</v>
          </cell>
          <cell r="D683">
            <v>1.208</v>
          </cell>
          <cell r="E683">
            <v>17.3</v>
          </cell>
        </row>
        <row r="684">
          <cell r="A684">
            <v>1927.04</v>
          </cell>
          <cell r="B684">
            <v>14.21</v>
          </cell>
          <cell r="C684">
            <v>0.7167</v>
          </cell>
          <cell r="D684">
            <v>1.1970000000000001</v>
          </cell>
          <cell r="E684">
            <v>17.3</v>
          </cell>
        </row>
        <row r="685">
          <cell r="A685">
            <v>1927.05</v>
          </cell>
          <cell r="B685">
            <v>14.7</v>
          </cell>
          <cell r="C685">
            <v>0.72330000000000005</v>
          </cell>
          <cell r="D685">
            <v>1.1859999999999999</v>
          </cell>
          <cell r="E685">
            <v>17.399999999999999</v>
          </cell>
        </row>
        <row r="686">
          <cell r="A686">
            <v>1927.06</v>
          </cell>
          <cell r="B686">
            <v>14.89</v>
          </cell>
          <cell r="C686">
            <v>0.73</v>
          </cell>
          <cell r="D686">
            <v>1.175</v>
          </cell>
          <cell r="E686">
            <v>17.600000000000001</v>
          </cell>
        </row>
        <row r="687">
          <cell r="A687">
            <v>1927.07</v>
          </cell>
          <cell r="B687">
            <v>15.22</v>
          </cell>
          <cell r="C687">
            <v>0.73670000000000002</v>
          </cell>
          <cell r="D687">
            <v>1.1639999999999999</v>
          </cell>
          <cell r="E687">
            <v>17.3</v>
          </cell>
        </row>
        <row r="688">
          <cell r="A688">
            <v>1927.08</v>
          </cell>
          <cell r="B688">
            <v>16.03</v>
          </cell>
          <cell r="C688">
            <v>0.74329999999999996</v>
          </cell>
          <cell r="D688">
            <v>1.153</v>
          </cell>
          <cell r="E688">
            <v>17.2</v>
          </cell>
        </row>
        <row r="689">
          <cell r="A689">
            <v>1927.09</v>
          </cell>
          <cell r="B689">
            <v>16.940000000000001</v>
          </cell>
          <cell r="C689">
            <v>0.75</v>
          </cell>
          <cell r="D689">
            <v>1.143</v>
          </cell>
          <cell r="E689">
            <v>17.3</v>
          </cell>
        </row>
        <row r="690">
          <cell r="A690">
            <v>1927.1</v>
          </cell>
          <cell r="B690">
            <v>16.68</v>
          </cell>
          <cell r="C690">
            <v>0.75670000000000004</v>
          </cell>
          <cell r="D690">
            <v>1.1319999999999999</v>
          </cell>
          <cell r="E690">
            <v>17.399999999999999</v>
          </cell>
        </row>
        <row r="691">
          <cell r="A691">
            <v>1927.11</v>
          </cell>
          <cell r="B691">
            <v>17.059999999999999</v>
          </cell>
          <cell r="C691">
            <v>0.76329999999999998</v>
          </cell>
          <cell r="D691">
            <v>1.121</v>
          </cell>
          <cell r="E691">
            <v>17.3</v>
          </cell>
        </row>
        <row r="692">
          <cell r="A692">
            <v>1927.12</v>
          </cell>
          <cell r="B692">
            <v>17.46</v>
          </cell>
          <cell r="C692">
            <v>0.77</v>
          </cell>
          <cell r="D692">
            <v>1.1100000000000001</v>
          </cell>
          <cell r="E692">
            <v>17.3</v>
          </cell>
        </row>
        <row r="693">
          <cell r="A693">
            <v>1928.01</v>
          </cell>
          <cell r="B693">
            <v>17.53</v>
          </cell>
          <cell r="C693">
            <v>0.77669999999999995</v>
          </cell>
          <cell r="D693">
            <v>1.133</v>
          </cell>
          <cell r="E693">
            <v>17.3</v>
          </cell>
        </row>
        <row r="694">
          <cell r="A694">
            <v>1928.02</v>
          </cell>
          <cell r="B694">
            <v>17.32</v>
          </cell>
          <cell r="C694">
            <v>0.7833</v>
          </cell>
          <cell r="D694">
            <v>1.155</v>
          </cell>
          <cell r="E694">
            <v>17.100000000000001</v>
          </cell>
        </row>
        <row r="695">
          <cell r="A695">
            <v>1928.03</v>
          </cell>
          <cell r="B695">
            <v>18.25</v>
          </cell>
          <cell r="C695">
            <v>0.79</v>
          </cell>
          <cell r="D695">
            <v>1.177</v>
          </cell>
          <cell r="E695">
            <v>17.100000000000001</v>
          </cell>
        </row>
        <row r="696">
          <cell r="A696">
            <v>1928.04</v>
          </cell>
          <cell r="B696">
            <v>19.399999999999999</v>
          </cell>
          <cell r="C696">
            <v>0.79669999999999996</v>
          </cell>
          <cell r="D696">
            <v>1.2</v>
          </cell>
          <cell r="E696">
            <v>17.100000000000001</v>
          </cell>
        </row>
        <row r="697">
          <cell r="A697">
            <v>1928.05</v>
          </cell>
          <cell r="B697">
            <v>20</v>
          </cell>
          <cell r="C697">
            <v>0.80330000000000001</v>
          </cell>
          <cell r="D697">
            <v>1.222</v>
          </cell>
          <cell r="E697">
            <v>17.2</v>
          </cell>
        </row>
        <row r="698">
          <cell r="A698">
            <v>1928.06</v>
          </cell>
          <cell r="B698">
            <v>19.02</v>
          </cell>
          <cell r="C698">
            <v>0.81</v>
          </cell>
          <cell r="D698">
            <v>1.2450000000000001</v>
          </cell>
          <cell r="E698">
            <v>17.100000000000001</v>
          </cell>
        </row>
        <row r="699">
          <cell r="A699">
            <v>1928.07</v>
          </cell>
          <cell r="B699">
            <v>19.16</v>
          </cell>
          <cell r="C699">
            <v>0.81669999999999998</v>
          </cell>
          <cell r="D699">
            <v>1.268</v>
          </cell>
          <cell r="E699">
            <v>17.100000000000001</v>
          </cell>
        </row>
        <row r="700">
          <cell r="A700">
            <v>1928.08</v>
          </cell>
          <cell r="B700">
            <v>19.78</v>
          </cell>
          <cell r="C700">
            <v>0.82330000000000003</v>
          </cell>
          <cell r="D700">
            <v>1.29</v>
          </cell>
          <cell r="E700">
            <v>17.100000000000001</v>
          </cell>
        </row>
        <row r="701">
          <cell r="A701">
            <v>1928.09</v>
          </cell>
          <cell r="B701">
            <v>21.17</v>
          </cell>
          <cell r="C701">
            <v>0.83</v>
          </cell>
          <cell r="D701">
            <v>1.3120000000000001</v>
          </cell>
          <cell r="E701">
            <v>17.3</v>
          </cell>
        </row>
        <row r="702">
          <cell r="A702">
            <v>1928.1</v>
          </cell>
          <cell r="B702">
            <v>21.6</v>
          </cell>
          <cell r="C702">
            <v>0.8367</v>
          </cell>
          <cell r="D702">
            <v>1.335</v>
          </cell>
          <cell r="E702">
            <v>17.2</v>
          </cell>
        </row>
        <row r="703">
          <cell r="A703">
            <v>1928.11</v>
          </cell>
          <cell r="B703">
            <v>23.06</v>
          </cell>
          <cell r="C703">
            <v>0.84330000000000005</v>
          </cell>
          <cell r="D703">
            <v>1.357</v>
          </cell>
          <cell r="E703">
            <v>17.2</v>
          </cell>
        </row>
        <row r="704">
          <cell r="A704">
            <v>1928.12</v>
          </cell>
          <cell r="B704">
            <v>23.15</v>
          </cell>
          <cell r="C704">
            <v>0.85</v>
          </cell>
          <cell r="D704">
            <v>1.38</v>
          </cell>
          <cell r="E704">
            <v>17.100000000000001</v>
          </cell>
        </row>
        <row r="705">
          <cell r="A705">
            <v>1929.01</v>
          </cell>
          <cell r="B705">
            <v>24.86</v>
          </cell>
          <cell r="C705">
            <v>0.86</v>
          </cell>
          <cell r="D705">
            <v>1.399</v>
          </cell>
          <cell r="E705">
            <v>17.100000000000001</v>
          </cell>
        </row>
        <row r="706">
          <cell r="A706">
            <v>1929.02</v>
          </cell>
          <cell r="B706">
            <v>24.99</v>
          </cell>
          <cell r="C706">
            <v>0.87</v>
          </cell>
          <cell r="D706">
            <v>1.4179999999999999</v>
          </cell>
          <cell r="E706">
            <v>17.100000000000001</v>
          </cell>
        </row>
        <row r="707">
          <cell r="A707">
            <v>1929.03</v>
          </cell>
          <cell r="B707">
            <v>25.43</v>
          </cell>
          <cell r="C707">
            <v>0.88</v>
          </cell>
          <cell r="D707">
            <v>1.4379999999999999</v>
          </cell>
          <cell r="E707">
            <v>17</v>
          </cell>
        </row>
        <row r="708">
          <cell r="A708">
            <v>1929.04</v>
          </cell>
          <cell r="B708">
            <v>25.28</v>
          </cell>
          <cell r="C708">
            <v>0.89</v>
          </cell>
          <cell r="D708">
            <v>1.4570000000000001</v>
          </cell>
          <cell r="E708">
            <v>16.899999999999999</v>
          </cell>
        </row>
        <row r="709">
          <cell r="A709">
            <v>1929.05</v>
          </cell>
          <cell r="B709">
            <v>25.66</v>
          </cell>
          <cell r="C709">
            <v>0.9</v>
          </cell>
          <cell r="D709">
            <v>1.476</v>
          </cell>
          <cell r="E709">
            <v>17</v>
          </cell>
        </row>
        <row r="710">
          <cell r="A710">
            <v>1929.06</v>
          </cell>
          <cell r="B710">
            <v>26.15</v>
          </cell>
          <cell r="C710">
            <v>0.91</v>
          </cell>
          <cell r="D710">
            <v>1.4950000000000001</v>
          </cell>
          <cell r="E710">
            <v>17.100000000000001</v>
          </cell>
        </row>
        <row r="711">
          <cell r="A711">
            <v>1929.07</v>
          </cell>
          <cell r="B711">
            <v>28.48</v>
          </cell>
          <cell r="C711">
            <v>0.92</v>
          </cell>
          <cell r="D711">
            <v>1.514</v>
          </cell>
          <cell r="E711">
            <v>17.3</v>
          </cell>
        </row>
        <row r="712">
          <cell r="A712">
            <v>1929.08</v>
          </cell>
          <cell r="B712">
            <v>30.1</v>
          </cell>
          <cell r="C712">
            <v>0.93</v>
          </cell>
          <cell r="D712">
            <v>1.5329999999999999</v>
          </cell>
          <cell r="E712">
            <v>17.3</v>
          </cell>
        </row>
        <row r="713">
          <cell r="A713">
            <v>1929.09</v>
          </cell>
          <cell r="B713">
            <v>31.3</v>
          </cell>
          <cell r="C713">
            <v>0.94</v>
          </cell>
          <cell r="D713">
            <v>1.552</v>
          </cell>
          <cell r="E713">
            <v>17.3</v>
          </cell>
        </row>
        <row r="714">
          <cell r="A714">
            <v>1929.1</v>
          </cell>
          <cell r="B714">
            <v>27.99</v>
          </cell>
          <cell r="C714">
            <v>0.95</v>
          </cell>
          <cell r="D714">
            <v>1.5720000000000001</v>
          </cell>
          <cell r="E714">
            <v>17.3</v>
          </cell>
        </row>
        <row r="715">
          <cell r="A715">
            <v>1929.11</v>
          </cell>
          <cell r="B715">
            <v>20.58</v>
          </cell>
          <cell r="C715">
            <v>0.96</v>
          </cell>
          <cell r="D715">
            <v>1.591</v>
          </cell>
          <cell r="E715">
            <v>17.3</v>
          </cell>
        </row>
        <row r="716">
          <cell r="A716">
            <v>1929.12</v>
          </cell>
          <cell r="B716">
            <v>21.4</v>
          </cell>
          <cell r="C716">
            <v>0.97</v>
          </cell>
          <cell r="D716">
            <v>1.61</v>
          </cell>
          <cell r="E716">
            <v>17.2</v>
          </cell>
        </row>
        <row r="717">
          <cell r="A717">
            <v>1930.01</v>
          </cell>
          <cell r="B717">
            <v>21.71</v>
          </cell>
          <cell r="C717">
            <v>0.9708</v>
          </cell>
          <cell r="D717">
            <v>1.5569999999999999</v>
          </cell>
          <cell r="E717">
            <v>17.100000000000001</v>
          </cell>
        </row>
        <row r="718">
          <cell r="A718">
            <v>1930.02</v>
          </cell>
          <cell r="B718">
            <v>23.07</v>
          </cell>
          <cell r="C718">
            <v>0.97170000000000001</v>
          </cell>
          <cell r="D718">
            <v>1.5029999999999999</v>
          </cell>
          <cell r="E718">
            <v>17</v>
          </cell>
        </row>
        <row r="719">
          <cell r="A719">
            <v>1930.03</v>
          </cell>
          <cell r="B719">
            <v>23.94</v>
          </cell>
          <cell r="C719">
            <v>0.97250000000000003</v>
          </cell>
          <cell r="D719">
            <v>1.45</v>
          </cell>
          <cell r="E719">
            <v>16.899999999999999</v>
          </cell>
        </row>
        <row r="720">
          <cell r="A720">
            <v>1930.04</v>
          </cell>
          <cell r="B720">
            <v>25.46</v>
          </cell>
          <cell r="C720">
            <v>0.97330000000000005</v>
          </cell>
          <cell r="D720">
            <v>1.397</v>
          </cell>
          <cell r="E720">
            <v>17</v>
          </cell>
        </row>
        <row r="721">
          <cell r="A721">
            <v>1930.05</v>
          </cell>
          <cell r="B721">
            <v>23.94</v>
          </cell>
          <cell r="C721">
            <v>0.97419999999999995</v>
          </cell>
          <cell r="D721">
            <v>1.343</v>
          </cell>
          <cell r="E721">
            <v>16.899999999999999</v>
          </cell>
        </row>
        <row r="722">
          <cell r="A722">
            <v>1930.06</v>
          </cell>
          <cell r="B722">
            <v>21.52</v>
          </cell>
          <cell r="C722">
            <v>0.97499999999999998</v>
          </cell>
          <cell r="D722">
            <v>1.29</v>
          </cell>
          <cell r="E722">
            <v>16.8</v>
          </cell>
        </row>
        <row r="723">
          <cell r="A723">
            <v>1930.07</v>
          </cell>
          <cell r="B723">
            <v>21.06</v>
          </cell>
          <cell r="C723">
            <v>0.9758</v>
          </cell>
          <cell r="D723">
            <v>1.2370000000000001</v>
          </cell>
          <cell r="E723">
            <v>16.600000000000001</v>
          </cell>
        </row>
        <row r="724">
          <cell r="A724">
            <v>1930.08</v>
          </cell>
          <cell r="B724">
            <v>20.79</v>
          </cell>
          <cell r="C724">
            <v>0.97670000000000001</v>
          </cell>
          <cell r="D724">
            <v>1.1830000000000001</v>
          </cell>
          <cell r="E724">
            <v>16.5</v>
          </cell>
        </row>
        <row r="725">
          <cell r="A725">
            <v>1930.09</v>
          </cell>
          <cell r="B725">
            <v>20.78</v>
          </cell>
          <cell r="C725">
            <v>0.97750000000000004</v>
          </cell>
          <cell r="D725">
            <v>1.1299999999999999</v>
          </cell>
          <cell r="E725">
            <v>16.600000000000001</v>
          </cell>
        </row>
        <row r="726">
          <cell r="A726">
            <v>1930.1</v>
          </cell>
          <cell r="B726">
            <v>17.920000000000002</v>
          </cell>
          <cell r="C726">
            <v>0.97829999999999995</v>
          </cell>
          <cell r="D726">
            <v>1.077</v>
          </cell>
          <cell r="E726">
            <v>16.5</v>
          </cell>
        </row>
        <row r="727">
          <cell r="A727">
            <v>1930.11</v>
          </cell>
          <cell r="B727">
            <v>16.62</v>
          </cell>
          <cell r="C727">
            <v>0.97919999999999996</v>
          </cell>
          <cell r="D727">
            <v>1.0229999999999999</v>
          </cell>
          <cell r="E727">
            <v>16.399999999999999</v>
          </cell>
        </row>
        <row r="728">
          <cell r="A728">
            <v>1930.12</v>
          </cell>
          <cell r="B728">
            <v>15.51</v>
          </cell>
          <cell r="C728">
            <v>0.98</v>
          </cell>
          <cell r="D728">
            <v>0.97</v>
          </cell>
          <cell r="E728">
            <v>16.100000000000001</v>
          </cell>
        </row>
        <row r="729">
          <cell r="A729">
            <v>1931.01</v>
          </cell>
          <cell r="B729">
            <v>15.98</v>
          </cell>
          <cell r="C729">
            <v>0.9667</v>
          </cell>
          <cell r="D729">
            <v>0.94</v>
          </cell>
          <cell r="E729">
            <v>15.9</v>
          </cell>
        </row>
        <row r="730">
          <cell r="A730">
            <v>1931.02</v>
          </cell>
          <cell r="B730">
            <v>17.2</v>
          </cell>
          <cell r="C730">
            <v>0.95330000000000004</v>
          </cell>
          <cell r="D730">
            <v>0.91</v>
          </cell>
          <cell r="E730">
            <v>15.7</v>
          </cell>
        </row>
        <row r="731">
          <cell r="A731">
            <v>1931.03</v>
          </cell>
          <cell r="B731">
            <v>17.53</v>
          </cell>
          <cell r="C731">
            <v>0.94</v>
          </cell>
          <cell r="D731">
            <v>0.88</v>
          </cell>
          <cell r="E731">
            <v>15.6</v>
          </cell>
        </row>
        <row r="732">
          <cell r="A732">
            <v>1931.04</v>
          </cell>
          <cell r="B732">
            <v>15.86</v>
          </cell>
          <cell r="C732">
            <v>0.92669999999999997</v>
          </cell>
          <cell r="D732">
            <v>0.85</v>
          </cell>
          <cell r="E732">
            <v>15.5</v>
          </cell>
        </row>
        <row r="733">
          <cell r="A733">
            <v>1931.05</v>
          </cell>
          <cell r="B733">
            <v>14.33</v>
          </cell>
          <cell r="C733">
            <v>0.9133</v>
          </cell>
          <cell r="D733">
            <v>0.82</v>
          </cell>
          <cell r="E733">
            <v>15.3</v>
          </cell>
        </row>
        <row r="734">
          <cell r="A734">
            <v>1931.06</v>
          </cell>
          <cell r="B734">
            <v>13.87</v>
          </cell>
          <cell r="C734">
            <v>0.9</v>
          </cell>
          <cell r="D734">
            <v>0.79</v>
          </cell>
          <cell r="E734">
            <v>15.1</v>
          </cell>
        </row>
        <row r="735">
          <cell r="A735">
            <v>1931.07</v>
          </cell>
          <cell r="B735">
            <v>14.33</v>
          </cell>
          <cell r="C735">
            <v>0.88670000000000004</v>
          </cell>
          <cell r="D735">
            <v>0.76</v>
          </cell>
          <cell r="E735">
            <v>15.1</v>
          </cell>
        </row>
        <row r="736">
          <cell r="A736">
            <v>1931.08</v>
          </cell>
          <cell r="B736">
            <v>13.9</v>
          </cell>
          <cell r="C736">
            <v>0.87329999999999997</v>
          </cell>
          <cell r="D736">
            <v>0.73</v>
          </cell>
          <cell r="E736">
            <v>15.1</v>
          </cell>
        </row>
        <row r="737">
          <cell r="A737">
            <v>1931.09</v>
          </cell>
          <cell r="B737">
            <v>11.83</v>
          </cell>
          <cell r="C737">
            <v>0.86</v>
          </cell>
          <cell r="D737">
            <v>0.7</v>
          </cell>
          <cell r="E737">
            <v>15</v>
          </cell>
        </row>
        <row r="738">
          <cell r="A738">
            <v>1931.1</v>
          </cell>
          <cell r="B738">
            <v>10.25</v>
          </cell>
          <cell r="C738">
            <v>0.84670000000000001</v>
          </cell>
          <cell r="D738">
            <v>0.67</v>
          </cell>
          <cell r="E738">
            <v>14.9</v>
          </cell>
        </row>
        <row r="739">
          <cell r="A739">
            <v>1931.11</v>
          </cell>
          <cell r="B739">
            <v>10.39</v>
          </cell>
          <cell r="C739">
            <v>0.83330000000000004</v>
          </cell>
          <cell r="D739">
            <v>0.64</v>
          </cell>
          <cell r="E739">
            <v>14.7</v>
          </cell>
        </row>
        <row r="740">
          <cell r="A740">
            <v>1931.12</v>
          </cell>
          <cell r="B740">
            <v>8.44</v>
          </cell>
          <cell r="C740">
            <v>0.82</v>
          </cell>
          <cell r="D740">
            <v>0.61</v>
          </cell>
          <cell r="E740">
            <v>14.6</v>
          </cell>
        </row>
        <row r="741">
          <cell r="A741">
            <v>1932.01</v>
          </cell>
          <cell r="B741">
            <v>8.3000000000000007</v>
          </cell>
          <cell r="C741">
            <v>0.79330000000000001</v>
          </cell>
          <cell r="D741">
            <v>0.59330000000000005</v>
          </cell>
          <cell r="E741">
            <v>14.3</v>
          </cell>
        </row>
        <row r="742">
          <cell r="A742">
            <v>1932.02</v>
          </cell>
          <cell r="B742">
            <v>8.23</v>
          </cell>
          <cell r="C742">
            <v>0.76670000000000005</v>
          </cell>
          <cell r="D742">
            <v>0.57669999999999999</v>
          </cell>
          <cell r="E742">
            <v>14.1</v>
          </cell>
        </row>
        <row r="743">
          <cell r="A743">
            <v>1932.03</v>
          </cell>
          <cell r="B743">
            <v>8.26</v>
          </cell>
          <cell r="C743">
            <v>0.74</v>
          </cell>
          <cell r="D743">
            <v>0.56000000000000005</v>
          </cell>
          <cell r="E743">
            <v>14</v>
          </cell>
        </row>
        <row r="744">
          <cell r="A744">
            <v>1932.04</v>
          </cell>
          <cell r="B744">
            <v>6.28</v>
          </cell>
          <cell r="C744">
            <v>0.71330000000000005</v>
          </cell>
          <cell r="D744">
            <v>0.54330000000000001</v>
          </cell>
          <cell r="E744">
            <v>13.9</v>
          </cell>
        </row>
        <row r="745">
          <cell r="A745">
            <v>1932.05</v>
          </cell>
          <cell r="B745">
            <v>5.51</v>
          </cell>
          <cell r="C745">
            <v>0.68669999999999998</v>
          </cell>
          <cell r="D745">
            <v>0.52669999999999995</v>
          </cell>
          <cell r="E745">
            <v>13.7</v>
          </cell>
        </row>
        <row r="746">
          <cell r="A746">
            <v>1932.06</v>
          </cell>
          <cell r="B746">
            <v>4.7699999999999996</v>
          </cell>
          <cell r="C746">
            <v>0.66</v>
          </cell>
          <cell r="D746">
            <v>0.51</v>
          </cell>
          <cell r="E746">
            <v>13.6</v>
          </cell>
        </row>
        <row r="747">
          <cell r="A747">
            <v>1932.07</v>
          </cell>
          <cell r="B747">
            <v>5.01</v>
          </cell>
          <cell r="C747">
            <v>0.63329999999999997</v>
          </cell>
          <cell r="D747">
            <v>0.49330000000000002</v>
          </cell>
          <cell r="E747">
            <v>13.6</v>
          </cell>
        </row>
        <row r="748">
          <cell r="A748">
            <v>1932.08</v>
          </cell>
          <cell r="B748">
            <v>7.53</v>
          </cell>
          <cell r="C748">
            <v>0.60670000000000002</v>
          </cell>
          <cell r="D748">
            <v>0.47670000000000001</v>
          </cell>
          <cell r="E748">
            <v>13.5</v>
          </cell>
        </row>
        <row r="749">
          <cell r="A749">
            <v>1932.09</v>
          </cell>
          <cell r="B749">
            <v>8.26</v>
          </cell>
          <cell r="C749">
            <v>0.57999999999999996</v>
          </cell>
          <cell r="D749">
            <v>0.46</v>
          </cell>
          <cell r="E749">
            <v>13.4</v>
          </cell>
        </row>
        <row r="750">
          <cell r="A750">
            <v>1932.1</v>
          </cell>
          <cell r="B750">
            <v>7.12</v>
          </cell>
          <cell r="C750">
            <v>0.55330000000000001</v>
          </cell>
          <cell r="D750">
            <v>0.44330000000000003</v>
          </cell>
          <cell r="E750">
            <v>13.3</v>
          </cell>
        </row>
        <row r="751">
          <cell r="A751">
            <v>1932.11</v>
          </cell>
          <cell r="B751">
            <v>7.05</v>
          </cell>
          <cell r="C751">
            <v>0.52669999999999995</v>
          </cell>
          <cell r="D751">
            <v>0.42670000000000002</v>
          </cell>
          <cell r="E751">
            <v>13.2</v>
          </cell>
        </row>
        <row r="752">
          <cell r="A752">
            <v>1932.12</v>
          </cell>
          <cell r="B752">
            <v>6.82</v>
          </cell>
          <cell r="C752">
            <v>0.5</v>
          </cell>
          <cell r="D752">
            <v>0.41</v>
          </cell>
          <cell r="E752">
            <v>13.1</v>
          </cell>
        </row>
        <row r="753">
          <cell r="A753">
            <v>1933.01</v>
          </cell>
          <cell r="B753">
            <v>7.09</v>
          </cell>
          <cell r="C753">
            <v>0.495</v>
          </cell>
          <cell r="D753">
            <v>0.41249999999999998</v>
          </cell>
          <cell r="E753">
            <v>12.9</v>
          </cell>
        </row>
        <row r="754">
          <cell r="A754">
            <v>1933.02</v>
          </cell>
          <cell r="B754">
            <v>6.25</v>
          </cell>
          <cell r="C754">
            <v>0.49</v>
          </cell>
          <cell r="D754">
            <v>0.41499999999999998</v>
          </cell>
          <cell r="E754">
            <v>12.7</v>
          </cell>
        </row>
        <row r="755">
          <cell r="A755">
            <v>1933.03</v>
          </cell>
          <cell r="B755">
            <v>6.23</v>
          </cell>
          <cell r="C755">
            <v>0.48499999999999999</v>
          </cell>
          <cell r="D755">
            <v>0.41749999999999998</v>
          </cell>
          <cell r="E755">
            <v>12.6</v>
          </cell>
        </row>
        <row r="756">
          <cell r="A756">
            <v>1933.04</v>
          </cell>
          <cell r="B756">
            <v>6.89</v>
          </cell>
          <cell r="C756">
            <v>0.48</v>
          </cell>
          <cell r="D756">
            <v>0.42</v>
          </cell>
          <cell r="E756">
            <v>12.6</v>
          </cell>
        </row>
        <row r="757">
          <cell r="A757">
            <v>1933.05</v>
          </cell>
          <cell r="B757">
            <v>8.8699999999999992</v>
          </cell>
          <cell r="C757">
            <v>0.47499999999999998</v>
          </cell>
          <cell r="D757">
            <v>0.42249999999999999</v>
          </cell>
          <cell r="E757">
            <v>12.6</v>
          </cell>
        </row>
        <row r="758">
          <cell r="A758">
            <v>1933.06</v>
          </cell>
          <cell r="B758">
            <v>10.39</v>
          </cell>
          <cell r="C758">
            <v>0.47</v>
          </cell>
          <cell r="D758">
            <v>0.42499999999999999</v>
          </cell>
          <cell r="E758">
            <v>12.7</v>
          </cell>
        </row>
        <row r="759">
          <cell r="A759">
            <v>1933.07</v>
          </cell>
          <cell r="B759">
            <v>11.23</v>
          </cell>
          <cell r="C759">
            <v>0.46500000000000002</v>
          </cell>
          <cell r="D759">
            <v>0.42749999999999999</v>
          </cell>
          <cell r="E759">
            <v>13.1</v>
          </cell>
        </row>
        <row r="760">
          <cell r="A760">
            <v>1933.08</v>
          </cell>
          <cell r="B760">
            <v>10.67</v>
          </cell>
          <cell r="C760">
            <v>0.46</v>
          </cell>
          <cell r="D760">
            <v>0.43</v>
          </cell>
          <cell r="E760">
            <v>13.2</v>
          </cell>
        </row>
        <row r="761">
          <cell r="A761">
            <v>1933.09</v>
          </cell>
          <cell r="B761">
            <v>10.58</v>
          </cell>
          <cell r="C761">
            <v>0.45500000000000002</v>
          </cell>
          <cell r="D761">
            <v>0.4325</v>
          </cell>
          <cell r="E761">
            <v>13.2</v>
          </cell>
        </row>
        <row r="762">
          <cell r="A762">
            <v>1933.1</v>
          </cell>
          <cell r="B762">
            <v>9.5500000000000007</v>
          </cell>
          <cell r="C762">
            <v>0.45</v>
          </cell>
          <cell r="D762">
            <v>0.435</v>
          </cell>
          <cell r="E762">
            <v>13.2</v>
          </cell>
        </row>
        <row r="763">
          <cell r="A763">
            <v>1933.11</v>
          </cell>
          <cell r="B763">
            <v>9.7799999999999994</v>
          </cell>
          <cell r="C763">
            <v>0.44500000000000001</v>
          </cell>
          <cell r="D763">
            <v>0.4375</v>
          </cell>
          <cell r="E763">
            <v>13.2</v>
          </cell>
        </row>
        <row r="764">
          <cell r="A764">
            <v>1933.12</v>
          </cell>
          <cell r="B764">
            <v>9.9700000000000006</v>
          </cell>
          <cell r="C764">
            <v>0.44</v>
          </cell>
          <cell r="D764">
            <v>0.44</v>
          </cell>
          <cell r="E764">
            <v>13.2</v>
          </cell>
        </row>
        <row r="765">
          <cell r="A765">
            <v>1934.01</v>
          </cell>
          <cell r="B765">
            <v>10.54</v>
          </cell>
          <cell r="C765">
            <v>0.44080000000000003</v>
          </cell>
          <cell r="D765">
            <v>0.44419999999999998</v>
          </cell>
          <cell r="E765">
            <v>13.2</v>
          </cell>
        </row>
        <row r="766">
          <cell r="A766">
            <v>1934.02</v>
          </cell>
          <cell r="B766">
            <v>11.32</v>
          </cell>
          <cell r="C766">
            <v>0.44169999999999998</v>
          </cell>
          <cell r="D766">
            <v>0.44829999999999998</v>
          </cell>
          <cell r="E766">
            <v>13.3</v>
          </cell>
        </row>
        <row r="767">
          <cell r="A767">
            <v>1934.03</v>
          </cell>
          <cell r="B767">
            <v>10.74</v>
          </cell>
          <cell r="C767">
            <v>0.4425</v>
          </cell>
          <cell r="D767">
            <v>0.45250000000000001</v>
          </cell>
          <cell r="E767">
            <v>13.3</v>
          </cell>
        </row>
        <row r="768">
          <cell r="A768">
            <v>1934.04</v>
          </cell>
          <cell r="B768">
            <v>10.92</v>
          </cell>
          <cell r="C768">
            <v>0.44330000000000003</v>
          </cell>
          <cell r="D768">
            <v>0.45669999999999999</v>
          </cell>
          <cell r="E768">
            <v>13.3</v>
          </cell>
        </row>
        <row r="769">
          <cell r="A769">
            <v>1934.05</v>
          </cell>
          <cell r="B769">
            <v>9.81</v>
          </cell>
          <cell r="C769">
            <v>0.44419999999999998</v>
          </cell>
          <cell r="D769">
            <v>0.46079999999999999</v>
          </cell>
          <cell r="E769">
            <v>13.3</v>
          </cell>
        </row>
        <row r="770">
          <cell r="A770">
            <v>1934.06</v>
          </cell>
          <cell r="B770">
            <v>9.94</v>
          </cell>
          <cell r="C770">
            <v>0.44500000000000001</v>
          </cell>
          <cell r="D770">
            <v>0.46500000000000002</v>
          </cell>
          <cell r="E770">
            <v>13.4</v>
          </cell>
        </row>
        <row r="771">
          <cell r="A771">
            <v>1934.07</v>
          </cell>
          <cell r="B771">
            <v>9.4700000000000006</v>
          </cell>
          <cell r="C771">
            <v>0.44579999999999997</v>
          </cell>
          <cell r="D771">
            <v>0.46920000000000001</v>
          </cell>
          <cell r="E771">
            <v>13.4</v>
          </cell>
        </row>
        <row r="772">
          <cell r="A772">
            <v>1934.08</v>
          </cell>
          <cell r="B772">
            <v>9.1</v>
          </cell>
          <cell r="C772">
            <v>0.44669999999999999</v>
          </cell>
          <cell r="D772">
            <v>0.4733</v>
          </cell>
          <cell r="E772">
            <v>13.4</v>
          </cell>
        </row>
        <row r="773">
          <cell r="A773">
            <v>1934.09</v>
          </cell>
          <cell r="B773">
            <v>8.8800000000000008</v>
          </cell>
          <cell r="C773">
            <v>0.44750000000000001</v>
          </cell>
          <cell r="D773">
            <v>0.47749999999999998</v>
          </cell>
          <cell r="E773">
            <v>13.6</v>
          </cell>
        </row>
        <row r="774">
          <cell r="A774">
            <v>1934.1</v>
          </cell>
          <cell r="B774">
            <v>8.9499999999999993</v>
          </cell>
          <cell r="C774">
            <v>0.44829999999999998</v>
          </cell>
          <cell r="D774">
            <v>0.48170000000000002</v>
          </cell>
          <cell r="E774">
            <v>13.5</v>
          </cell>
        </row>
        <row r="775">
          <cell r="A775">
            <v>1934.11</v>
          </cell>
          <cell r="B775">
            <v>9.1999999999999993</v>
          </cell>
          <cell r="C775">
            <v>0.44919999999999999</v>
          </cell>
          <cell r="D775">
            <v>0.48580000000000001</v>
          </cell>
          <cell r="E775">
            <v>13.5</v>
          </cell>
        </row>
        <row r="776">
          <cell r="A776">
            <v>1934.12</v>
          </cell>
          <cell r="B776">
            <v>9.26</v>
          </cell>
          <cell r="C776">
            <v>0.45</v>
          </cell>
          <cell r="D776">
            <v>0.49</v>
          </cell>
          <cell r="E776">
            <v>13.4</v>
          </cell>
        </row>
        <row r="777">
          <cell r="A777">
            <v>1935.01</v>
          </cell>
          <cell r="B777">
            <v>9.26</v>
          </cell>
          <cell r="C777">
            <v>0.45</v>
          </cell>
          <cell r="D777">
            <v>0.56999999999999995</v>
          </cell>
          <cell r="E777">
            <v>13.6</v>
          </cell>
        </row>
        <row r="778">
          <cell r="A778">
            <v>1935.02</v>
          </cell>
          <cell r="B778">
            <v>8.98</v>
          </cell>
          <cell r="C778">
            <v>0.45</v>
          </cell>
          <cell r="D778">
            <v>0.65</v>
          </cell>
          <cell r="E778">
            <v>13.7</v>
          </cell>
        </row>
        <row r="779">
          <cell r="A779">
            <v>1935.03</v>
          </cell>
          <cell r="B779">
            <v>8.41</v>
          </cell>
          <cell r="C779">
            <v>0.45</v>
          </cell>
          <cell r="D779">
            <v>0.73</v>
          </cell>
          <cell r="E779">
            <v>13.7</v>
          </cell>
        </row>
        <row r="780">
          <cell r="A780">
            <v>1935.04</v>
          </cell>
          <cell r="B780">
            <v>9.0399999999999991</v>
          </cell>
          <cell r="C780">
            <v>0.44666699999999998</v>
          </cell>
          <cell r="D780">
            <v>0.75666699999999998</v>
          </cell>
          <cell r="E780">
            <v>13.8</v>
          </cell>
        </row>
        <row r="781">
          <cell r="A781">
            <v>1935.05</v>
          </cell>
          <cell r="B781">
            <v>9.75</v>
          </cell>
          <cell r="C781">
            <v>0.44333299999999998</v>
          </cell>
          <cell r="D781">
            <v>0.78333299999999995</v>
          </cell>
          <cell r="E781">
            <v>13.8</v>
          </cell>
        </row>
        <row r="782">
          <cell r="A782">
            <v>1935.06</v>
          </cell>
          <cell r="B782">
            <v>10.119999999999999</v>
          </cell>
          <cell r="C782">
            <v>0.44</v>
          </cell>
          <cell r="D782">
            <v>0.81</v>
          </cell>
          <cell r="E782">
            <v>13.7</v>
          </cell>
        </row>
        <row r="783">
          <cell r="A783">
            <v>1935.07</v>
          </cell>
          <cell r="B783">
            <v>10.65</v>
          </cell>
          <cell r="C783">
            <v>0.44</v>
          </cell>
          <cell r="D783">
            <v>0.79333299999999995</v>
          </cell>
          <cell r="E783">
            <v>13.7</v>
          </cell>
        </row>
        <row r="784">
          <cell r="A784">
            <v>1935.08</v>
          </cell>
          <cell r="B784">
            <v>11.37</v>
          </cell>
          <cell r="C784">
            <v>0.44</v>
          </cell>
          <cell r="D784">
            <v>0.776667</v>
          </cell>
          <cell r="E784">
            <v>13.7</v>
          </cell>
        </row>
        <row r="785">
          <cell r="A785">
            <v>1935.09</v>
          </cell>
          <cell r="B785">
            <v>11.61</v>
          </cell>
          <cell r="C785">
            <v>0.44</v>
          </cell>
          <cell r="D785">
            <v>0.76</v>
          </cell>
          <cell r="E785">
            <v>13.7</v>
          </cell>
        </row>
        <row r="786">
          <cell r="A786">
            <v>1935.1</v>
          </cell>
          <cell r="B786">
            <v>11.92</v>
          </cell>
          <cell r="C786">
            <v>0.45</v>
          </cell>
          <cell r="D786">
            <v>0.76</v>
          </cell>
          <cell r="E786">
            <v>13.7</v>
          </cell>
        </row>
        <row r="787">
          <cell r="A787">
            <v>1935.11</v>
          </cell>
          <cell r="B787">
            <v>13.04</v>
          </cell>
          <cell r="C787">
            <v>0.46</v>
          </cell>
          <cell r="D787">
            <v>0.76</v>
          </cell>
          <cell r="E787">
            <v>13.8</v>
          </cell>
        </row>
        <row r="788">
          <cell r="A788">
            <v>1935.12</v>
          </cell>
          <cell r="B788">
            <v>13.04</v>
          </cell>
          <cell r="C788">
            <v>0.47</v>
          </cell>
          <cell r="D788">
            <v>0.76</v>
          </cell>
          <cell r="E788">
            <v>13.8</v>
          </cell>
        </row>
        <row r="789">
          <cell r="A789">
            <v>1936.01</v>
          </cell>
          <cell r="B789">
            <v>13.76</v>
          </cell>
          <cell r="C789">
            <v>0.48</v>
          </cell>
          <cell r="D789">
            <v>0.77</v>
          </cell>
          <cell r="E789">
            <v>13.8</v>
          </cell>
        </row>
        <row r="790">
          <cell r="A790">
            <v>1936.02</v>
          </cell>
          <cell r="B790">
            <v>14.55</v>
          </cell>
          <cell r="C790">
            <v>0.49</v>
          </cell>
          <cell r="D790">
            <v>0.78</v>
          </cell>
          <cell r="E790">
            <v>13.8</v>
          </cell>
        </row>
        <row r="791">
          <cell r="A791">
            <v>1936.03</v>
          </cell>
          <cell r="B791">
            <v>14.86</v>
          </cell>
          <cell r="C791">
            <v>0.5</v>
          </cell>
          <cell r="D791">
            <v>0.79</v>
          </cell>
          <cell r="E791">
            <v>13.7</v>
          </cell>
        </row>
        <row r="792">
          <cell r="A792">
            <v>1936.04</v>
          </cell>
          <cell r="B792">
            <v>14.88</v>
          </cell>
          <cell r="C792">
            <v>0.51666699999999999</v>
          </cell>
          <cell r="D792">
            <v>0.82</v>
          </cell>
          <cell r="E792">
            <v>13.7</v>
          </cell>
        </row>
        <row r="793">
          <cell r="A793">
            <v>1936.05</v>
          </cell>
          <cell r="B793">
            <v>14.09</v>
          </cell>
          <cell r="C793">
            <v>0.53333299999999995</v>
          </cell>
          <cell r="D793">
            <v>0.85</v>
          </cell>
          <cell r="E793">
            <v>13.7</v>
          </cell>
        </row>
        <row r="794">
          <cell r="A794">
            <v>1936.06</v>
          </cell>
          <cell r="B794">
            <v>14.69</v>
          </cell>
          <cell r="C794">
            <v>0.55000000000000004</v>
          </cell>
          <cell r="D794">
            <v>0.88</v>
          </cell>
          <cell r="E794">
            <v>13.8</v>
          </cell>
        </row>
        <row r="795">
          <cell r="A795">
            <v>1936.07</v>
          </cell>
          <cell r="B795">
            <v>15.56</v>
          </cell>
          <cell r="C795">
            <v>0.56999999999999995</v>
          </cell>
          <cell r="D795">
            <v>0.9</v>
          </cell>
          <cell r="E795">
            <v>13.9</v>
          </cell>
        </row>
        <row r="796">
          <cell r="A796">
            <v>1936.08</v>
          </cell>
          <cell r="B796">
            <v>15.87</v>
          </cell>
          <cell r="C796">
            <v>0.59</v>
          </cell>
          <cell r="D796">
            <v>0.92</v>
          </cell>
          <cell r="E796">
            <v>14</v>
          </cell>
        </row>
        <row r="797">
          <cell r="A797">
            <v>1936.09</v>
          </cell>
          <cell r="B797">
            <v>16.05</v>
          </cell>
          <cell r="C797">
            <v>0.61</v>
          </cell>
          <cell r="D797">
            <v>0.94</v>
          </cell>
          <cell r="E797">
            <v>14</v>
          </cell>
        </row>
        <row r="798">
          <cell r="A798">
            <v>1936.1</v>
          </cell>
          <cell r="B798">
            <v>16.89</v>
          </cell>
          <cell r="C798">
            <v>0.64666699999999999</v>
          </cell>
          <cell r="D798">
            <v>0.96666700000000005</v>
          </cell>
          <cell r="E798">
            <v>14</v>
          </cell>
        </row>
        <row r="799">
          <cell r="A799">
            <v>1936.11</v>
          </cell>
          <cell r="B799">
            <v>17.36</v>
          </cell>
          <cell r="C799">
            <v>0.68333299999999997</v>
          </cell>
          <cell r="D799">
            <v>0.99333300000000002</v>
          </cell>
          <cell r="E799">
            <v>14</v>
          </cell>
        </row>
        <row r="800">
          <cell r="A800">
            <v>1936.12</v>
          </cell>
          <cell r="B800">
            <v>17.059999999999999</v>
          </cell>
          <cell r="C800">
            <v>0.72</v>
          </cell>
          <cell r="D800">
            <v>1.02</v>
          </cell>
          <cell r="E800">
            <v>14</v>
          </cell>
        </row>
        <row r="801">
          <cell r="A801">
            <v>1937.01</v>
          </cell>
          <cell r="B801">
            <v>17.59</v>
          </cell>
          <cell r="C801">
            <v>0.73</v>
          </cell>
          <cell r="D801">
            <v>1.05</v>
          </cell>
          <cell r="E801">
            <v>14.1</v>
          </cell>
        </row>
        <row r="802">
          <cell r="A802">
            <v>1937.02</v>
          </cell>
          <cell r="B802">
            <v>18.11</v>
          </cell>
          <cell r="C802">
            <v>0.74</v>
          </cell>
          <cell r="D802">
            <v>1.08</v>
          </cell>
          <cell r="E802">
            <v>14.1</v>
          </cell>
        </row>
        <row r="803">
          <cell r="A803">
            <v>1937.03</v>
          </cell>
          <cell r="B803">
            <v>18.09</v>
          </cell>
          <cell r="C803">
            <v>0.75</v>
          </cell>
          <cell r="D803">
            <v>1.1100000000000001</v>
          </cell>
          <cell r="E803">
            <v>14.2</v>
          </cell>
        </row>
        <row r="804">
          <cell r="A804">
            <v>1937.04</v>
          </cell>
          <cell r="B804">
            <v>17.010000000000002</v>
          </cell>
          <cell r="C804">
            <v>0.78</v>
          </cell>
          <cell r="D804">
            <v>1.1299999999999999</v>
          </cell>
          <cell r="E804">
            <v>14.3</v>
          </cell>
        </row>
        <row r="805">
          <cell r="A805">
            <v>1937.05</v>
          </cell>
          <cell r="B805">
            <v>16.25</v>
          </cell>
          <cell r="C805">
            <v>0.81</v>
          </cell>
          <cell r="D805">
            <v>1.1499999999999999</v>
          </cell>
          <cell r="E805">
            <v>14.4</v>
          </cell>
        </row>
        <row r="806">
          <cell r="A806">
            <v>1937.06</v>
          </cell>
          <cell r="B806">
            <v>15.64</v>
          </cell>
          <cell r="C806">
            <v>0.84</v>
          </cell>
          <cell r="D806">
            <v>1.17</v>
          </cell>
          <cell r="E806">
            <v>14.4</v>
          </cell>
        </row>
        <row r="807">
          <cell r="A807">
            <v>1937.07</v>
          </cell>
          <cell r="B807">
            <v>16.57</v>
          </cell>
          <cell r="C807">
            <v>0.81666700000000003</v>
          </cell>
          <cell r="D807">
            <v>1.1866699999999999</v>
          </cell>
          <cell r="E807">
            <v>14.5</v>
          </cell>
        </row>
        <row r="808">
          <cell r="A808">
            <v>1937.08</v>
          </cell>
          <cell r="B808">
            <v>16.739999999999998</v>
          </cell>
          <cell r="C808">
            <v>0.79333299999999995</v>
          </cell>
          <cell r="D808">
            <v>1.20333</v>
          </cell>
          <cell r="E808">
            <v>14.5</v>
          </cell>
        </row>
        <row r="809">
          <cell r="A809">
            <v>1937.09</v>
          </cell>
          <cell r="B809">
            <v>14.37</v>
          </cell>
          <cell r="C809">
            <v>0.77</v>
          </cell>
          <cell r="D809">
            <v>1.22</v>
          </cell>
          <cell r="E809">
            <v>14.6</v>
          </cell>
        </row>
        <row r="810">
          <cell r="A810">
            <v>1937.1</v>
          </cell>
          <cell r="B810">
            <v>12.28</v>
          </cell>
          <cell r="C810">
            <v>0.78</v>
          </cell>
          <cell r="D810">
            <v>1.19</v>
          </cell>
          <cell r="E810">
            <v>14.6</v>
          </cell>
        </row>
        <row r="811">
          <cell r="A811">
            <v>1937.11</v>
          </cell>
          <cell r="B811">
            <v>11.2</v>
          </cell>
          <cell r="C811">
            <v>0.79</v>
          </cell>
          <cell r="D811">
            <v>1.1599999999999999</v>
          </cell>
          <cell r="E811">
            <v>14.5</v>
          </cell>
        </row>
        <row r="812">
          <cell r="A812">
            <v>1937.12</v>
          </cell>
          <cell r="B812">
            <v>11.02</v>
          </cell>
          <cell r="C812">
            <v>0.8</v>
          </cell>
          <cell r="D812">
            <v>1.1299999999999999</v>
          </cell>
          <cell r="E812">
            <v>14.4</v>
          </cell>
        </row>
        <row r="813">
          <cell r="A813">
            <v>1938.01</v>
          </cell>
          <cell r="B813">
            <v>11.31</v>
          </cell>
          <cell r="C813">
            <v>0.79333299999999995</v>
          </cell>
          <cell r="D813">
            <v>1.07667</v>
          </cell>
          <cell r="E813">
            <v>14.2</v>
          </cell>
        </row>
        <row r="814">
          <cell r="A814">
            <v>1938.02</v>
          </cell>
          <cell r="B814">
            <v>11.04</v>
          </cell>
          <cell r="C814">
            <v>0.78666700000000001</v>
          </cell>
          <cell r="D814">
            <v>1.0233300000000001</v>
          </cell>
          <cell r="E814">
            <v>14.1</v>
          </cell>
        </row>
        <row r="815">
          <cell r="A815">
            <v>1938.03</v>
          </cell>
          <cell r="B815">
            <v>10.31</v>
          </cell>
          <cell r="C815">
            <v>0.78</v>
          </cell>
          <cell r="D815">
            <v>0.97</v>
          </cell>
          <cell r="E815">
            <v>14.1</v>
          </cell>
        </row>
        <row r="816">
          <cell r="A816">
            <v>1938.04</v>
          </cell>
          <cell r="B816">
            <v>9.89</v>
          </cell>
          <cell r="C816">
            <v>0.76666699999999999</v>
          </cell>
          <cell r="D816">
            <v>0.90333300000000005</v>
          </cell>
          <cell r="E816">
            <v>14.2</v>
          </cell>
        </row>
        <row r="817">
          <cell r="A817">
            <v>1938.05</v>
          </cell>
          <cell r="B817">
            <v>9.98</v>
          </cell>
          <cell r="C817">
            <v>0.75333300000000003</v>
          </cell>
          <cell r="D817">
            <v>0.83666700000000005</v>
          </cell>
          <cell r="E817">
            <v>14.1</v>
          </cell>
        </row>
        <row r="818">
          <cell r="A818">
            <v>1938.06</v>
          </cell>
          <cell r="B818">
            <v>10.210000000000001</v>
          </cell>
          <cell r="C818">
            <v>0.74</v>
          </cell>
          <cell r="D818">
            <v>0.77</v>
          </cell>
          <cell r="E818">
            <v>14.1</v>
          </cell>
        </row>
        <row r="819">
          <cell r="A819">
            <v>1938.07</v>
          </cell>
          <cell r="B819">
            <v>12.24</v>
          </cell>
          <cell r="C819">
            <v>0.71333299999999999</v>
          </cell>
          <cell r="D819">
            <v>0.72</v>
          </cell>
          <cell r="E819">
            <v>14.1</v>
          </cell>
        </row>
        <row r="820">
          <cell r="A820">
            <v>1938.08</v>
          </cell>
          <cell r="B820">
            <v>12.31</v>
          </cell>
          <cell r="C820">
            <v>0.68666700000000003</v>
          </cell>
          <cell r="D820">
            <v>0.67</v>
          </cell>
          <cell r="E820">
            <v>14.1</v>
          </cell>
        </row>
        <row r="821">
          <cell r="A821">
            <v>1938.09</v>
          </cell>
          <cell r="B821">
            <v>11.75</v>
          </cell>
          <cell r="C821">
            <v>0.66</v>
          </cell>
          <cell r="D821">
            <v>0.62</v>
          </cell>
          <cell r="E821">
            <v>14.1</v>
          </cell>
        </row>
        <row r="822">
          <cell r="A822">
            <v>1938.1</v>
          </cell>
          <cell r="B822">
            <v>13.06</v>
          </cell>
          <cell r="C822">
            <v>0.61</v>
          </cell>
          <cell r="D822">
            <v>0.62666699999999997</v>
          </cell>
          <cell r="E822">
            <v>14</v>
          </cell>
        </row>
        <row r="823">
          <cell r="A823">
            <v>1938.11</v>
          </cell>
          <cell r="B823">
            <v>13.07</v>
          </cell>
          <cell r="C823">
            <v>0.56000000000000005</v>
          </cell>
          <cell r="D823">
            <v>0.63333300000000003</v>
          </cell>
          <cell r="E823">
            <v>14</v>
          </cell>
        </row>
        <row r="824">
          <cell r="A824">
            <v>1938.12</v>
          </cell>
          <cell r="B824">
            <v>12.69</v>
          </cell>
          <cell r="C824">
            <v>0.51</v>
          </cell>
          <cell r="D824">
            <v>0.64</v>
          </cell>
          <cell r="E824">
            <v>14</v>
          </cell>
        </row>
        <row r="825">
          <cell r="A825">
            <v>1939.01</v>
          </cell>
          <cell r="B825">
            <v>12.5</v>
          </cell>
          <cell r="C825">
            <v>0.51333300000000004</v>
          </cell>
          <cell r="D825">
            <v>0.66333299999999995</v>
          </cell>
          <cell r="E825">
            <v>14</v>
          </cell>
        </row>
        <row r="826">
          <cell r="A826">
            <v>1939.02</v>
          </cell>
          <cell r="B826">
            <v>12.4</v>
          </cell>
          <cell r="C826">
            <v>0.51666699999999999</v>
          </cell>
          <cell r="D826">
            <v>0.68666700000000003</v>
          </cell>
          <cell r="E826">
            <v>13.9</v>
          </cell>
        </row>
        <row r="827">
          <cell r="A827">
            <v>1939.03</v>
          </cell>
          <cell r="B827">
            <v>12.39</v>
          </cell>
          <cell r="C827">
            <v>0.52</v>
          </cell>
          <cell r="D827">
            <v>0.71</v>
          </cell>
          <cell r="E827">
            <v>13.9</v>
          </cell>
        </row>
        <row r="828">
          <cell r="A828">
            <v>1939.04</v>
          </cell>
          <cell r="B828">
            <v>10.83</v>
          </cell>
          <cell r="C828">
            <v>0.52333300000000005</v>
          </cell>
          <cell r="D828">
            <v>0.72666699999999995</v>
          </cell>
          <cell r="E828">
            <v>13.8</v>
          </cell>
        </row>
        <row r="829">
          <cell r="A829">
            <v>1939.05</v>
          </cell>
          <cell r="B829">
            <v>11.23</v>
          </cell>
          <cell r="C829">
            <v>0.526667</v>
          </cell>
          <cell r="D829">
            <v>0.74333300000000002</v>
          </cell>
          <cell r="E829">
            <v>13.8</v>
          </cell>
        </row>
        <row r="830">
          <cell r="A830">
            <v>1939.06</v>
          </cell>
          <cell r="B830">
            <v>11.43</v>
          </cell>
          <cell r="C830">
            <v>0.53</v>
          </cell>
          <cell r="D830">
            <v>0.76</v>
          </cell>
          <cell r="E830">
            <v>13.8</v>
          </cell>
        </row>
        <row r="831">
          <cell r="A831">
            <v>1939.07</v>
          </cell>
          <cell r="B831">
            <v>11.71</v>
          </cell>
          <cell r="C831">
            <v>0.54</v>
          </cell>
          <cell r="D831">
            <v>0.776667</v>
          </cell>
          <cell r="E831">
            <v>13.8</v>
          </cell>
        </row>
        <row r="832">
          <cell r="A832">
            <v>1939.08</v>
          </cell>
          <cell r="B832">
            <v>11.54</v>
          </cell>
          <cell r="C832">
            <v>0.55000000000000004</v>
          </cell>
          <cell r="D832">
            <v>0.79333299999999995</v>
          </cell>
          <cell r="E832">
            <v>13.8</v>
          </cell>
        </row>
        <row r="833">
          <cell r="A833">
            <v>1939.09</v>
          </cell>
          <cell r="B833">
            <v>12.77</v>
          </cell>
          <cell r="C833">
            <v>0.56000000000000005</v>
          </cell>
          <cell r="D833">
            <v>0.81</v>
          </cell>
          <cell r="E833">
            <v>14.1</v>
          </cell>
        </row>
        <row r="834">
          <cell r="A834">
            <v>1939.1</v>
          </cell>
          <cell r="B834">
            <v>12.9</v>
          </cell>
          <cell r="C834">
            <v>0.57999999999999996</v>
          </cell>
          <cell r="D834">
            <v>0.84</v>
          </cell>
          <cell r="E834">
            <v>14</v>
          </cell>
        </row>
        <row r="835">
          <cell r="A835">
            <v>1939.11</v>
          </cell>
          <cell r="B835">
            <v>12.67</v>
          </cell>
          <cell r="C835">
            <v>0.6</v>
          </cell>
          <cell r="D835">
            <v>0.87</v>
          </cell>
          <cell r="E835">
            <v>14</v>
          </cell>
        </row>
        <row r="836">
          <cell r="A836">
            <v>1939.12</v>
          </cell>
          <cell r="B836">
            <v>12.37</v>
          </cell>
          <cell r="C836">
            <v>0.62</v>
          </cell>
          <cell r="D836">
            <v>0.9</v>
          </cell>
          <cell r="E836">
            <v>14</v>
          </cell>
        </row>
        <row r="837">
          <cell r="A837">
            <v>1940.01</v>
          </cell>
          <cell r="B837">
            <v>12.3</v>
          </cell>
          <cell r="C837">
            <v>0.62333300000000003</v>
          </cell>
          <cell r="D837">
            <v>0.93</v>
          </cell>
          <cell r="E837">
            <v>13.9</v>
          </cell>
        </row>
        <row r="838">
          <cell r="A838">
            <v>1940.02</v>
          </cell>
          <cell r="B838">
            <v>12.22</v>
          </cell>
          <cell r="C838">
            <v>0.62666699999999997</v>
          </cell>
          <cell r="D838">
            <v>0.96</v>
          </cell>
          <cell r="E838">
            <v>14</v>
          </cell>
        </row>
        <row r="839">
          <cell r="A839">
            <v>1940.03</v>
          </cell>
          <cell r="B839">
            <v>12.15</v>
          </cell>
          <cell r="C839">
            <v>0.63</v>
          </cell>
          <cell r="D839">
            <v>0.99</v>
          </cell>
          <cell r="E839">
            <v>14</v>
          </cell>
        </row>
        <row r="840">
          <cell r="A840">
            <v>1940.04</v>
          </cell>
          <cell r="B840">
            <v>12.27</v>
          </cell>
          <cell r="C840">
            <v>0.63666699999999998</v>
          </cell>
          <cell r="D840">
            <v>1.00667</v>
          </cell>
          <cell r="E840">
            <v>14</v>
          </cell>
        </row>
        <row r="841">
          <cell r="A841">
            <v>1940.05</v>
          </cell>
          <cell r="B841">
            <v>10.58</v>
          </cell>
          <cell r="C841">
            <v>0.64333300000000004</v>
          </cell>
          <cell r="D841">
            <v>1.0233300000000001</v>
          </cell>
          <cell r="E841">
            <v>14</v>
          </cell>
        </row>
        <row r="842">
          <cell r="A842">
            <v>1940.06</v>
          </cell>
          <cell r="B842">
            <v>9.67</v>
          </cell>
          <cell r="C842">
            <v>0.65</v>
          </cell>
          <cell r="D842">
            <v>1.04</v>
          </cell>
          <cell r="E842">
            <v>14.1</v>
          </cell>
        </row>
        <row r="843">
          <cell r="A843">
            <v>1940.07</v>
          </cell>
          <cell r="B843">
            <v>9.99</v>
          </cell>
          <cell r="C843">
            <v>0.656667</v>
          </cell>
          <cell r="D843">
            <v>1.0533300000000001</v>
          </cell>
          <cell r="E843">
            <v>14</v>
          </cell>
        </row>
        <row r="844">
          <cell r="A844">
            <v>1940.08</v>
          </cell>
          <cell r="B844">
            <v>10.199999999999999</v>
          </cell>
          <cell r="C844">
            <v>0.66333299999999995</v>
          </cell>
          <cell r="D844">
            <v>1.06667</v>
          </cell>
          <cell r="E844">
            <v>14</v>
          </cell>
        </row>
        <row r="845">
          <cell r="A845">
            <v>1940.09</v>
          </cell>
          <cell r="B845">
            <v>10.63</v>
          </cell>
          <cell r="C845">
            <v>0.67</v>
          </cell>
          <cell r="D845">
            <v>1.08</v>
          </cell>
          <cell r="E845">
            <v>14</v>
          </cell>
        </row>
        <row r="846">
          <cell r="A846">
            <v>1940.1</v>
          </cell>
          <cell r="B846">
            <v>10.73</v>
          </cell>
          <cell r="C846">
            <v>0.67</v>
          </cell>
          <cell r="D846">
            <v>1.07</v>
          </cell>
          <cell r="E846">
            <v>14</v>
          </cell>
        </row>
        <row r="847">
          <cell r="A847">
            <v>1940.11</v>
          </cell>
          <cell r="B847">
            <v>10.98</v>
          </cell>
          <cell r="C847">
            <v>0.67</v>
          </cell>
          <cell r="D847">
            <v>1.06</v>
          </cell>
          <cell r="E847">
            <v>14</v>
          </cell>
        </row>
        <row r="848">
          <cell r="A848">
            <v>1940.12</v>
          </cell>
          <cell r="B848">
            <v>10.53</v>
          </cell>
          <cell r="C848">
            <v>0.67</v>
          </cell>
          <cell r="D848">
            <v>1.05</v>
          </cell>
          <cell r="E848">
            <v>14.1</v>
          </cell>
        </row>
        <row r="849">
          <cell r="A849">
            <v>1941.01</v>
          </cell>
          <cell r="B849">
            <v>10.55</v>
          </cell>
          <cell r="C849">
            <v>0.67333299999999996</v>
          </cell>
          <cell r="D849">
            <v>1.0533300000000001</v>
          </cell>
          <cell r="E849">
            <v>14.1</v>
          </cell>
        </row>
        <row r="850">
          <cell r="A850">
            <v>1941.02</v>
          </cell>
          <cell r="B850">
            <v>9.89</v>
          </cell>
          <cell r="C850">
            <v>0.67666700000000002</v>
          </cell>
          <cell r="D850">
            <v>1.05667</v>
          </cell>
          <cell r="E850">
            <v>14.1</v>
          </cell>
        </row>
        <row r="851">
          <cell r="A851">
            <v>1941.03</v>
          </cell>
          <cell r="B851">
            <v>9.9499999999999993</v>
          </cell>
          <cell r="C851">
            <v>0.68</v>
          </cell>
          <cell r="D851">
            <v>1.06</v>
          </cell>
          <cell r="E851">
            <v>14.2</v>
          </cell>
        </row>
        <row r="852">
          <cell r="A852">
            <v>1941.04</v>
          </cell>
          <cell r="B852">
            <v>9.64</v>
          </cell>
          <cell r="C852">
            <v>0.68333299999999997</v>
          </cell>
          <cell r="D852">
            <v>1.07</v>
          </cell>
          <cell r="E852">
            <v>14.3</v>
          </cell>
        </row>
        <row r="853">
          <cell r="A853">
            <v>1941.05</v>
          </cell>
          <cell r="B853">
            <v>9.43</v>
          </cell>
          <cell r="C853">
            <v>0.68666700000000003</v>
          </cell>
          <cell r="D853">
            <v>1.08</v>
          </cell>
          <cell r="E853">
            <v>14.4</v>
          </cell>
        </row>
        <row r="854">
          <cell r="A854">
            <v>1941.06</v>
          </cell>
          <cell r="B854">
            <v>9.76</v>
          </cell>
          <cell r="C854">
            <v>0.69</v>
          </cell>
          <cell r="D854">
            <v>1.0900000000000001</v>
          </cell>
          <cell r="E854">
            <v>14.7</v>
          </cell>
        </row>
        <row r="855">
          <cell r="A855">
            <v>1941.07</v>
          </cell>
          <cell r="B855">
            <v>10.26</v>
          </cell>
          <cell r="C855">
            <v>0.69333299999999998</v>
          </cell>
          <cell r="D855">
            <v>1.1233299999999999</v>
          </cell>
          <cell r="E855">
            <v>14.7</v>
          </cell>
        </row>
        <row r="856">
          <cell r="A856">
            <v>1941.08</v>
          </cell>
          <cell r="B856">
            <v>10.210000000000001</v>
          </cell>
          <cell r="C856">
            <v>0.69666700000000004</v>
          </cell>
          <cell r="D856">
            <v>1.1566700000000001</v>
          </cell>
          <cell r="E856">
            <v>14.9</v>
          </cell>
        </row>
        <row r="857">
          <cell r="A857">
            <v>1941.09</v>
          </cell>
          <cell r="B857">
            <v>10.24</v>
          </cell>
          <cell r="C857">
            <v>0.7</v>
          </cell>
          <cell r="D857">
            <v>1.19</v>
          </cell>
          <cell r="E857">
            <v>15.1</v>
          </cell>
        </row>
        <row r="858">
          <cell r="A858">
            <v>1941.1</v>
          </cell>
          <cell r="B858">
            <v>9.83</v>
          </cell>
          <cell r="C858">
            <v>0.70333299999999999</v>
          </cell>
          <cell r="D858">
            <v>1.18</v>
          </cell>
          <cell r="E858">
            <v>15.3</v>
          </cell>
        </row>
        <row r="859">
          <cell r="A859">
            <v>1941.11</v>
          </cell>
          <cell r="B859">
            <v>9.3699999999999992</v>
          </cell>
          <cell r="C859">
            <v>0.70666700000000005</v>
          </cell>
          <cell r="D859">
            <v>1.17</v>
          </cell>
          <cell r="E859">
            <v>15.4</v>
          </cell>
        </row>
        <row r="860">
          <cell r="A860">
            <v>1941.12</v>
          </cell>
          <cell r="B860">
            <v>8.76</v>
          </cell>
          <cell r="C860">
            <v>0.71</v>
          </cell>
          <cell r="D860">
            <v>1.1599999999999999</v>
          </cell>
          <cell r="E860">
            <v>15.5</v>
          </cell>
        </row>
        <row r="861">
          <cell r="A861">
            <v>1942.01</v>
          </cell>
          <cell r="B861">
            <v>8.93</v>
          </cell>
          <cell r="C861">
            <v>0.70333299999999999</v>
          </cell>
          <cell r="D861">
            <v>1.1200000000000001</v>
          </cell>
          <cell r="E861">
            <v>15.7</v>
          </cell>
        </row>
        <row r="862">
          <cell r="A862">
            <v>1942.02</v>
          </cell>
          <cell r="B862">
            <v>8.65</v>
          </cell>
          <cell r="C862">
            <v>0.69666700000000004</v>
          </cell>
          <cell r="D862">
            <v>1.08</v>
          </cell>
          <cell r="E862">
            <v>15.8</v>
          </cell>
        </row>
        <row r="863">
          <cell r="A863">
            <v>1942.03</v>
          </cell>
          <cell r="B863">
            <v>8.18</v>
          </cell>
          <cell r="C863">
            <v>0.69</v>
          </cell>
          <cell r="D863">
            <v>1.04</v>
          </cell>
          <cell r="E863">
            <v>16</v>
          </cell>
        </row>
        <row r="864">
          <cell r="A864">
            <v>1942.04</v>
          </cell>
          <cell r="B864">
            <v>7.84</v>
          </cell>
          <cell r="C864">
            <v>0.68</v>
          </cell>
          <cell r="D864">
            <v>1.02</v>
          </cell>
          <cell r="E864">
            <v>16.100000000000001</v>
          </cell>
        </row>
        <row r="865">
          <cell r="A865">
            <v>1942.05</v>
          </cell>
          <cell r="B865">
            <v>7.93</v>
          </cell>
          <cell r="C865">
            <v>0.67</v>
          </cell>
          <cell r="D865">
            <v>1</v>
          </cell>
          <cell r="E865">
            <v>16.3</v>
          </cell>
        </row>
        <row r="866">
          <cell r="A866">
            <v>1942.06</v>
          </cell>
          <cell r="B866">
            <v>8.33</v>
          </cell>
          <cell r="C866">
            <v>0.66</v>
          </cell>
          <cell r="D866">
            <v>0.98</v>
          </cell>
          <cell r="E866">
            <v>16.3</v>
          </cell>
        </row>
        <row r="867">
          <cell r="A867">
            <v>1942.07</v>
          </cell>
          <cell r="B867">
            <v>8.64</v>
          </cell>
          <cell r="C867">
            <v>0.64666699999999999</v>
          </cell>
          <cell r="D867">
            <v>0.96666700000000005</v>
          </cell>
          <cell r="E867">
            <v>16.399999999999999</v>
          </cell>
        </row>
        <row r="868">
          <cell r="A868">
            <v>1942.08</v>
          </cell>
          <cell r="B868">
            <v>8.59</v>
          </cell>
          <cell r="C868">
            <v>0.63333300000000003</v>
          </cell>
          <cell r="D868">
            <v>0.95333299999999999</v>
          </cell>
          <cell r="E868">
            <v>16.5</v>
          </cell>
        </row>
        <row r="869">
          <cell r="A869">
            <v>1942.09</v>
          </cell>
          <cell r="B869">
            <v>8.68</v>
          </cell>
          <cell r="C869">
            <v>0.62</v>
          </cell>
          <cell r="D869">
            <v>0.94</v>
          </cell>
          <cell r="E869">
            <v>16.5</v>
          </cell>
        </row>
        <row r="870">
          <cell r="A870">
            <v>1942.1</v>
          </cell>
          <cell r="B870">
            <v>9.32</v>
          </cell>
          <cell r="C870">
            <v>0.61</v>
          </cell>
          <cell r="D870">
            <v>0.97</v>
          </cell>
          <cell r="E870">
            <v>16.7</v>
          </cell>
        </row>
        <row r="871">
          <cell r="A871">
            <v>1942.11</v>
          </cell>
          <cell r="B871">
            <v>9.4700000000000006</v>
          </cell>
          <cell r="C871">
            <v>0.6</v>
          </cell>
          <cell r="D871">
            <v>1</v>
          </cell>
          <cell r="E871">
            <v>16.8</v>
          </cell>
        </row>
        <row r="872">
          <cell r="A872">
            <v>1942.12</v>
          </cell>
          <cell r="B872">
            <v>9.52</v>
          </cell>
          <cell r="C872">
            <v>0.59</v>
          </cell>
          <cell r="D872">
            <v>1.03</v>
          </cell>
          <cell r="E872">
            <v>16.899999999999999</v>
          </cell>
        </row>
        <row r="873">
          <cell r="A873">
            <v>1943.01</v>
          </cell>
          <cell r="B873">
            <v>10.09</v>
          </cell>
          <cell r="C873">
            <v>0.59</v>
          </cell>
          <cell r="D873">
            <v>1.0433300000000001</v>
          </cell>
          <cell r="E873">
            <v>16.899999999999999</v>
          </cell>
        </row>
        <row r="874">
          <cell r="A874">
            <v>1943.02</v>
          </cell>
          <cell r="B874">
            <v>10.69</v>
          </cell>
          <cell r="C874">
            <v>0.59</v>
          </cell>
          <cell r="D874">
            <v>1.05667</v>
          </cell>
          <cell r="E874">
            <v>16.899999999999999</v>
          </cell>
        </row>
        <row r="875">
          <cell r="A875">
            <v>1943.03</v>
          </cell>
          <cell r="B875">
            <v>11.07</v>
          </cell>
          <cell r="C875">
            <v>0.59</v>
          </cell>
          <cell r="D875">
            <v>1.07</v>
          </cell>
          <cell r="E875">
            <v>17.2</v>
          </cell>
        </row>
        <row r="876">
          <cell r="A876">
            <v>1943.04</v>
          </cell>
          <cell r="B876">
            <v>11.44</v>
          </cell>
          <cell r="C876">
            <v>0.59</v>
          </cell>
          <cell r="D876">
            <v>1.08</v>
          </cell>
          <cell r="E876">
            <v>17.399999999999999</v>
          </cell>
        </row>
        <row r="877">
          <cell r="A877">
            <v>1943.05</v>
          </cell>
          <cell r="B877">
            <v>11.89</v>
          </cell>
          <cell r="C877">
            <v>0.59</v>
          </cell>
          <cell r="D877">
            <v>1.0900000000000001</v>
          </cell>
          <cell r="E877">
            <v>17.5</v>
          </cell>
        </row>
        <row r="878">
          <cell r="A878">
            <v>1943.06</v>
          </cell>
          <cell r="B878">
            <v>12.1</v>
          </cell>
          <cell r="C878">
            <v>0.59</v>
          </cell>
          <cell r="D878">
            <v>1.1000000000000001</v>
          </cell>
          <cell r="E878">
            <v>17.5</v>
          </cell>
        </row>
        <row r="879">
          <cell r="A879">
            <v>1943.07</v>
          </cell>
          <cell r="B879">
            <v>12.35</v>
          </cell>
          <cell r="C879">
            <v>0.593333</v>
          </cell>
          <cell r="D879">
            <v>1.0933299999999999</v>
          </cell>
          <cell r="E879">
            <v>17.399999999999999</v>
          </cell>
        </row>
        <row r="880">
          <cell r="A880">
            <v>1943.08</v>
          </cell>
          <cell r="B880">
            <v>11.74</v>
          </cell>
          <cell r="C880">
            <v>0.59666699999999995</v>
          </cell>
          <cell r="D880">
            <v>1.08667</v>
          </cell>
          <cell r="E880">
            <v>17.3</v>
          </cell>
        </row>
        <row r="881">
          <cell r="A881">
            <v>1943.09</v>
          </cell>
          <cell r="B881">
            <v>11.99</v>
          </cell>
          <cell r="C881">
            <v>0.6</v>
          </cell>
          <cell r="D881">
            <v>1.08</v>
          </cell>
          <cell r="E881">
            <v>17.399999999999999</v>
          </cell>
        </row>
        <row r="882">
          <cell r="A882">
            <v>1943.1</v>
          </cell>
          <cell r="B882">
            <v>11.88</v>
          </cell>
          <cell r="C882">
            <v>0.60333300000000001</v>
          </cell>
          <cell r="D882">
            <v>1.0333300000000001</v>
          </cell>
          <cell r="E882">
            <v>17.399999999999999</v>
          </cell>
        </row>
        <row r="883">
          <cell r="A883">
            <v>1943.11</v>
          </cell>
          <cell r="B883">
            <v>11.33</v>
          </cell>
          <cell r="C883">
            <v>0.60666699999999996</v>
          </cell>
          <cell r="D883">
            <v>0.98666699999999996</v>
          </cell>
          <cell r="E883">
            <v>17.399999999999999</v>
          </cell>
        </row>
        <row r="884">
          <cell r="A884">
            <v>1943.12</v>
          </cell>
          <cell r="B884">
            <v>11.48</v>
          </cell>
          <cell r="C884">
            <v>0.61</v>
          </cell>
          <cell r="D884">
            <v>0.94</v>
          </cell>
          <cell r="E884">
            <v>17.399999999999999</v>
          </cell>
        </row>
        <row r="885">
          <cell r="A885">
            <v>1944.01</v>
          </cell>
          <cell r="B885">
            <v>11.85</v>
          </cell>
          <cell r="C885">
            <v>0.61333300000000002</v>
          </cell>
          <cell r="D885">
            <v>0.93666700000000003</v>
          </cell>
          <cell r="E885">
            <v>17.399999999999999</v>
          </cell>
        </row>
        <row r="886">
          <cell r="A886">
            <v>1944.02</v>
          </cell>
          <cell r="B886">
            <v>11.77</v>
          </cell>
          <cell r="C886">
            <v>0.61666699999999997</v>
          </cell>
          <cell r="D886">
            <v>0.93333299999999997</v>
          </cell>
          <cell r="E886">
            <v>17.399999999999999</v>
          </cell>
        </row>
        <row r="887">
          <cell r="A887">
            <v>1944.03</v>
          </cell>
          <cell r="B887">
            <v>12.1</v>
          </cell>
          <cell r="C887">
            <v>0.62</v>
          </cell>
          <cell r="D887">
            <v>0.93</v>
          </cell>
          <cell r="E887">
            <v>17.399999999999999</v>
          </cell>
        </row>
        <row r="888">
          <cell r="A888">
            <v>1944.04</v>
          </cell>
          <cell r="B888">
            <v>11.89</v>
          </cell>
          <cell r="C888">
            <v>0.62333300000000003</v>
          </cell>
          <cell r="D888">
            <v>0.92666700000000002</v>
          </cell>
          <cell r="E888">
            <v>17.5</v>
          </cell>
        </row>
        <row r="889">
          <cell r="A889">
            <v>1944.05</v>
          </cell>
          <cell r="B889">
            <v>12.1</v>
          </cell>
          <cell r="C889">
            <v>0.62666699999999997</v>
          </cell>
          <cell r="D889">
            <v>0.92333299999999996</v>
          </cell>
          <cell r="E889">
            <v>17.5</v>
          </cell>
        </row>
        <row r="890">
          <cell r="A890">
            <v>1944.06</v>
          </cell>
          <cell r="B890">
            <v>12.67</v>
          </cell>
          <cell r="C890">
            <v>0.63</v>
          </cell>
          <cell r="D890">
            <v>0.92</v>
          </cell>
          <cell r="E890">
            <v>17.600000000000001</v>
          </cell>
        </row>
        <row r="891">
          <cell r="A891">
            <v>1944.07</v>
          </cell>
          <cell r="B891">
            <v>13</v>
          </cell>
          <cell r="C891">
            <v>0.63333300000000003</v>
          </cell>
          <cell r="D891">
            <v>0.91333299999999995</v>
          </cell>
          <cell r="E891">
            <v>17.7</v>
          </cell>
        </row>
        <row r="892">
          <cell r="A892">
            <v>1944.08</v>
          </cell>
          <cell r="B892">
            <v>12.81</v>
          </cell>
          <cell r="C892">
            <v>0.63666699999999998</v>
          </cell>
          <cell r="D892">
            <v>0.906667</v>
          </cell>
          <cell r="E892">
            <v>17.7</v>
          </cell>
        </row>
        <row r="893">
          <cell r="A893">
            <v>1944.09</v>
          </cell>
          <cell r="B893">
            <v>12.6</v>
          </cell>
          <cell r="C893">
            <v>0.64</v>
          </cell>
          <cell r="D893">
            <v>0.9</v>
          </cell>
          <cell r="E893">
            <v>17.7</v>
          </cell>
        </row>
        <row r="894">
          <cell r="A894">
            <v>1944.1</v>
          </cell>
          <cell r="B894">
            <v>12.91</v>
          </cell>
          <cell r="C894">
            <v>0.64</v>
          </cell>
          <cell r="D894">
            <v>0.91</v>
          </cell>
          <cell r="E894">
            <v>17.7</v>
          </cell>
        </row>
        <row r="895">
          <cell r="A895">
            <v>1944.11</v>
          </cell>
          <cell r="B895">
            <v>12.82</v>
          </cell>
          <cell r="C895">
            <v>0.64</v>
          </cell>
          <cell r="D895">
            <v>0.92</v>
          </cell>
          <cell r="E895">
            <v>17.7</v>
          </cell>
        </row>
        <row r="896">
          <cell r="A896">
            <v>1944.12</v>
          </cell>
          <cell r="B896">
            <v>13.1</v>
          </cell>
          <cell r="C896">
            <v>0.64</v>
          </cell>
          <cell r="D896">
            <v>0.93</v>
          </cell>
          <cell r="E896">
            <v>17.8</v>
          </cell>
        </row>
        <row r="897">
          <cell r="A897">
            <v>1945.01</v>
          </cell>
          <cell r="B897">
            <v>13.49</v>
          </cell>
          <cell r="C897">
            <v>0.64333300000000004</v>
          </cell>
          <cell r="D897">
            <v>0.94</v>
          </cell>
          <cell r="E897">
            <v>17.8</v>
          </cell>
        </row>
        <row r="898">
          <cell r="A898">
            <v>1945.02</v>
          </cell>
          <cell r="B898">
            <v>13.94</v>
          </cell>
          <cell r="C898">
            <v>0.64666699999999999</v>
          </cell>
          <cell r="D898">
            <v>0.95</v>
          </cell>
          <cell r="E898">
            <v>17.8</v>
          </cell>
        </row>
        <row r="899">
          <cell r="A899">
            <v>1945.03</v>
          </cell>
          <cell r="B899">
            <v>13.93</v>
          </cell>
          <cell r="C899">
            <v>0.65</v>
          </cell>
          <cell r="D899">
            <v>0.96</v>
          </cell>
          <cell r="E899">
            <v>17.8</v>
          </cell>
        </row>
        <row r="900">
          <cell r="A900">
            <v>1945.04</v>
          </cell>
          <cell r="B900">
            <v>14.28</v>
          </cell>
          <cell r="C900">
            <v>0.65</v>
          </cell>
          <cell r="D900">
            <v>0.973333</v>
          </cell>
          <cell r="E900">
            <v>17.8</v>
          </cell>
        </row>
        <row r="901">
          <cell r="A901">
            <v>1945.05</v>
          </cell>
          <cell r="B901">
            <v>14.82</v>
          </cell>
          <cell r="C901">
            <v>0.65</v>
          </cell>
          <cell r="D901">
            <v>0.98666699999999996</v>
          </cell>
          <cell r="E901">
            <v>17.899999999999999</v>
          </cell>
        </row>
        <row r="902">
          <cell r="A902">
            <v>1945.06</v>
          </cell>
          <cell r="B902">
            <v>15.09</v>
          </cell>
          <cell r="C902">
            <v>0.65</v>
          </cell>
          <cell r="D902">
            <v>1</v>
          </cell>
          <cell r="E902">
            <v>18.100000000000001</v>
          </cell>
        </row>
        <row r="903">
          <cell r="A903">
            <v>1945.07</v>
          </cell>
          <cell r="B903">
            <v>14.78</v>
          </cell>
          <cell r="C903">
            <v>0.65333300000000005</v>
          </cell>
          <cell r="D903">
            <v>0.99666699999999997</v>
          </cell>
          <cell r="E903">
            <v>18.100000000000001</v>
          </cell>
        </row>
        <row r="904">
          <cell r="A904">
            <v>1945.08</v>
          </cell>
          <cell r="B904">
            <v>14.83</v>
          </cell>
          <cell r="C904">
            <v>0.656667</v>
          </cell>
          <cell r="D904">
            <v>0.99333300000000002</v>
          </cell>
          <cell r="E904">
            <v>18.100000000000001</v>
          </cell>
        </row>
        <row r="905">
          <cell r="A905">
            <v>1945.09</v>
          </cell>
          <cell r="B905">
            <v>15.84</v>
          </cell>
          <cell r="C905">
            <v>0.66</v>
          </cell>
          <cell r="D905">
            <v>0.99</v>
          </cell>
          <cell r="E905">
            <v>18.100000000000001</v>
          </cell>
        </row>
        <row r="906">
          <cell r="A906">
            <v>1945.1</v>
          </cell>
          <cell r="B906">
            <v>16.5</v>
          </cell>
          <cell r="C906">
            <v>0.66</v>
          </cell>
          <cell r="D906">
            <v>0.98</v>
          </cell>
          <cell r="E906">
            <v>18.100000000000001</v>
          </cell>
        </row>
        <row r="907">
          <cell r="A907">
            <v>1945.11</v>
          </cell>
          <cell r="B907">
            <v>17.04</v>
          </cell>
          <cell r="C907">
            <v>0.66</v>
          </cell>
          <cell r="D907">
            <v>0.97</v>
          </cell>
          <cell r="E907">
            <v>18.100000000000001</v>
          </cell>
        </row>
        <row r="908">
          <cell r="A908">
            <v>1945.12</v>
          </cell>
          <cell r="B908">
            <v>17.329999999999998</v>
          </cell>
          <cell r="C908">
            <v>0.66</v>
          </cell>
          <cell r="D908">
            <v>0.96</v>
          </cell>
          <cell r="E908">
            <v>18.2</v>
          </cell>
        </row>
        <row r="909">
          <cell r="A909">
            <v>1946.01</v>
          </cell>
          <cell r="B909">
            <v>18.02</v>
          </cell>
          <cell r="C909">
            <v>0.66666700000000001</v>
          </cell>
          <cell r="D909">
            <v>0.94</v>
          </cell>
          <cell r="E909">
            <v>18.2</v>
          </cell>
        </row>
        <row r="910">
          <cell r="A910">
            <v>1946.02</v>
          </cell>
          <cell r="B910">
            <v>18.07</v>
          </cell>
          <cell r="C910">
            <v>0.67333299999999996</v>
          </cell>
          <cell r="D910">
            <v>0.92</v>
          </cell>
          <cell r="E910">
            <v>18.100000000000001</v>
          </cell>
        </row>
        <row r="911">
          <cell r="A911">
            <v>1946.03</v>
          </cell>
          <cell r="B911">
            <v>17.53</v>
          </cell>
          <cell r="C911">
            <v>0.68</v>
          </cell>
          <cell r="D911">
            <v>0.9</v>
          </cell>
          <cell r="E911">
            <v>18.3</v>
          </cell>
        </row>
        <row r="912">
          <cell r="A912">
            <v>1946.04</v>
          </cell>
          <cell r="B912">
            <v>18.66</v>
          </cell>
          <cell r="C912">
            <v>0.68</v>
          </cell>
          <cell r="D912">
            <v>0.88</v>
          </cell>
          <cell r="E912">
            <v>18.399999999999999</v>
          </cell>
        </row>
        <row r="913">
          <cell r="A913">
            <v>1946.05</v>
          </cell>
          <cell r="B913">
            <v>18.7</v>
          </cell>
          <cell r="C913">
            <v>0.68</v>
          </cell>
          <cell r="D913">
            <v>0.86</v>
          </cell>
          <cell r="E913">
            <v>18.5</v>
          </cell>
        </row>
        <row r="914">
          <cell r="A914">
            <v>1946.06</v>
          </cell>
          <cell r="B914">
            <v>18.579999999999998</v>
          </cell>
          <cell r="C914">
            <v>0.68</v>
          </cell>
          <cell r="D914">
            <v>0.84</v>
          </cell>
          <cell r="E914">
            <v>18.7</v>
          </cell>
        </row>
        <row r="915">
          <cell r="A915">
            <v>1946.07</v>
          </cell>
          <cell r="B915">
            <v>18.05</v>
          </cell>
          <cell r="C915">
            <v>0.68333299999999997</v>
          </cell>
          <cell r="D915">
            <v>0.85666699999999996</v>
          </cell>
          <cell r="E915">
            <v>19.8</v>
          </cell>
        </row>
        <row r="916">
          <cell r="A916">
            <v>1946.08</v>
          </cell>
          <cell r="B916">
            <v>17.7</v>
          </cell>
          <cell r="C916">
            <v>0.68666700000000003</v>
          </cell>
          <cell r="D916">
            <v>0.87333300000000003</v>
          </cell>
          <cell r="E916">
            <v>20.2</v>
          </cell>
        </row>
        <row r="917">
          <cell r="A917">
            <v>1946.09</v>
          </cell>
          <cell r="B917">
            <v>15.09</v>
          </cell>
          <cell r="C917">
            <v>0.69</v>
          </cell>
          <cell r="D917">
            <v>0.89</v>
          </cell>
          <cell r="E917">
            <v>20.399999999999999</v>
          </cell>
        </row>
        <row r="918">
          <cell r="A918">
            <v>1946.1</v>
          </cell>
          <cell r="B918">
            <v>14.75</v>
          </cell>
          <cell r="C918">
            <v>0.69666700000000004</v>
          </cell>
          <cell r="D918">
            <v>0.94666700000000004</v>
          </cell>
          <cell r="E918">
            <v>20.8</v>
          </cell>
        </row>
        <row r="919">
          <cell r="A919">
            <v>1946.11</v>
          </cell>
          <cell r="B919">
            <v>14.69</v>
          </cell>
          <cell r="C919">
            <v>0.70333299999999999</v>
          </cell>
          <cell r="D919">
            <v>1.0033300000000001</v>
          </cell>
          <cell r="E919">
            <v>21.3</v>
          </cell>
        </row>
        <row r="920">
          <cell r="A920">
            <v>1946.12</v>
          </cell>
          <cell r="B920">
            <v>15.13</v>
          </cell>
          <cell r="C920">
            <v>0.71</v>
          </cell>
          <cell r="D920">
            <v>1.06</v>
          </cell>
          <cell r="E920">
            <v>21.5</v>
          </cell>
        </row>
        <row r="921">
          <cell r="A921">
            <v>1947.01</v>
          </cell>
          <cell r="B921">
            <v>15.21</v>
          </cell>
          <cell r="C921">
            <v>0.71333299999999999</v>
          </cell>
          <cell r="D921">
            <v>1.1299999999999999</v>
          </cell>
          <cell r="E921">
            <v>21.5</v>
          </cell>
        </row>
        <row r="922">
          <cell r="A922">
            <v>1947.02</v>
          </cell>
          <cell r="B922">
            <v>15.8</v>
          </cell>
          <cell r="C922">
            <v>0.71666700000000005</v>
          </cell>
          <cell r="D922">
            <v>1.2</v>
          </cell>
          <cell r="E922">
            <v>21.5</v>
          </cell>
        </row>
        <row r="923">
          <cell r="A923">
            <v>1947.03</v>
          </cell>
          <cell r="B923">
            <v>15.16</v>
          </cell>
          <cell r="C923">
            <v>0.72</v>
          </cell>
          <cell r="D923">
            <v>1.27</v>
          </cell>
          <cell r="E923">
            <v>21.9</v>
          </cell>
        </row>
        <row r="924">
          <cell r="A924">
            <v>1947.04</v>
          </cell>
          <cell r="B924">
            <v>14.6</v>
          </cell>
          <cell r="C924">
            <v>0.73333300000000001</v>
          </cell>
          <cell r="D924">
            <v>1.32667</v>
          </cell>
          <cell r="E924">
            <v>21.9</v>
          </cell>
        </row>
        <row r="925">
          <cell r="A925">
            <v>1947.05</v>
          </cell>
          <cell r="B925">
            <v>14.34</v>
          </cell>
          <cell r="C925">
            <v>0.74666699999999997</v>
          </cell>
          <cell r="D925">
            <v>1.3833299999999999</v>
          </cell>
          <cell r="E925">
            <v>21.9</v>
          </cell>
        </row>
        <row r="926">
          <cell r="A926">
            <v>1947.06</v>
          </cell>
          <cell r="B926">
            <v>14.84</v>
          </cell>
          <cell r="C926">
            <v>0.76</v>
          </cell>
          <cell r="D926">
            <v>1.44</v>
          </cell>
          <cell r="E926">
            <v>22</v>
          </cell>
        </row>
        <row r="927">
          <cell r="A927">
            <v>1947.07</v>
          </cell>
          <cell r="B927">
            <v>15.77</v>
          </cell>
          <cell r="C927">
            <v>0.77</v>
          </cell>
          <cell r="D927">
            <v>1.4766699999999999</v>
          </cell>
          <cell r="E927">
            <v>22.2</v>
          </cell>
        </row>
        <row r="928">
          <cell r="A928">
            <v>1947.08</v>
          </cell>
          <cell r="B928">
            <v>15.46</v>
          </cell>
          <cell r="C928">
            <v>0.78</v>
          </cell>
          <cell r="D928">
            <v>1.5133300000000001</v>
          </cell>
          <cell r="E928">
            <v>22.5</v>
          </cell>
        </row>
        <row r="929">
          <cell r="A929">
            <v>1947.09</v>
          </cell>
          <cell r="B929">
            <v>15.06</v>
          </cell>
          <cell r="C929">
            <v>0.79</v>
          </cell>
          <cell r="D929">
            <v>1.55</v>
          </cell>
          <cell r="E929">
            <v>23</v>
          </cell>
        </row>
        <row r="930">
          <cell r="A930">
            <v>1947.1</v>
          </cell>
          <cell r="B930">
            <v>15.45</v>
          </cell>
          <cell r="C930">
            <v>0.80666700000000002</v>
          </cell>
          <cell r="D930">
            <v>1.57</v>
          </cell>
          <cell r="E930">
            <v>23</v>
          </cell>
        </row>
        <row r="931">
          <cell r="A931">
            <v>1947.11</v>
          </cell>
          <cell r="B931">
            <v>15.27</v>
          </cell>
          <cell r="C931">
            <v>0.82333299999999998</v>
          </cell>
          <cell r="D931">
            <v>1.59</v>
          </cell>
          <cell r="E931">
            <v>23.1</v>
          </cell>
        </row>
        <row r="932">
          <cell r="A932">
            <v>1947.12</v>
          </cell>
          <cell r="B932">
            <v>15.03</v>
          </cell>
          <cell r="C932">
            <v>0.84</v>
          </cell>
          <cell r="D932">
            <v>1.61</v>
          </cell>
          <cell r="E932">
            <v>23.4</v>
          </cell>
        </row>
        <row r="933">
          <cell r="A933">
            <v>1948.01</v>
          </cell>
          <cell r="B933">
            <v>14.83</v>
          </cell>
          <cell r="C933">
            <v>0.843333</v>
          </cell>
          <cell r="D933">
            <v>1.64333</v>
          </cell>
          <cell r="E933">
            <v>23.7</v>
          </cell>
        </row>
        <row r="934">
          <cell r="A934">
            <v>1948.02</v>
          </cell>
          <cell r="B934">
            <v>14.1</v>
          </cell>
          <cell r="C934">
            <v>0.84666699999999995</v>
          </cell>
          <cell r="D934">
            <v>1.6766700000000001</v>
          </cell>
          <cell r="E934">
            <v>23.5</v>
          </cell>
        </row>
        <row r="935">
          <cell r="A935">
            <v>1948.03</v>
          </cell>
          <cell r="B935">
            <v>14.3</v>
          </cell>
          <cell r="C935">
            <v>0.85</v>
          </cell>
          <cell r="D935">
            <v>1.71</v>
          </cell>
          <cell r="E935">
            <v>23.4</v>
          </cell>
        </row>
        <row r="936">
          <cell r="A936">
            <v>1948.04</v>
          </cell>
          <cell r="B936">
            <v>15.4</v>
          </cell>
          <cell r="C936">
            <v>0.85</v>
          </cell>
          <cell r="D936">
            <v>1.76</v>
          </cell>
          <cell r="E936">
            <v>23.8</v>
          </cell>
        </row>
        <row r="937">
          <cell r="A937">
            <v>1948.05</v>
          </cell>
          <cell r="B937">
            <v>16.149999999999999</v>
          </cell>
          <cell r="C937">
            <v>0.85</v>
          </cell>
          <cell r="D937">
            <v>1.81</v>
          </cell>
          <cell r="E937">
            <v>23.9</v>
          </cell>
        </row>
        <row r="938">
          <cell r="A938">
            <v>1948.06</v>
          </cell>
          <cell r="B938">
            <v>16.82</v>
          </cell>
          <cell r="C938">
            <v>0.85</v>
          </cell>
          <cell r="D938">
            <v>1.86</v>
          </cell>
          <cell r="E938">
            <v>24.1</v>
          </cell>
        </row>
        <row r="939">
          <cell r="A939">
            <v>1948.07</v>
          </cell>
          <cell r="B939">
            <v>16.420000000000002</v>
          </cell>
          <cell r="C939">
            <v>0.85666699999999996</v>
          </cell>
          <cell r="D939">
            <v>1.93</v>
          </cell>
          <cell r="E939">
            <v>24.4</v>
          </cell>
        </row>
        <row r="940">
          <cell r="A940">
            <v>1948.08</v>
          </cell>
          <cell r="B940">
            <v>15.94</v>
          </cell>
          <cell r="C940">
            <v>0.86333300000000002</v>
          </cell>
          <cell r="D940">
            <v>2</v>
          </cell>
          <cell r="E940">
            <v>24.5</v>
          </cell>
        </row>
        <row r="941">
          <cell r="A941">
            <v>1948.09</v>
          </cell>
          <cell r="B941">
            <v>15.76</v>
          </cell>
          <cell r="C941">
            <v>0.87</v>
          </cell>
          <cell r="D941">
            <v>2.0699999999999998</v>
          </cell>
          <cell r="E941">
            <v>24.5</v>
          </cell>
        </row>
        <row r="942">
          <cell r="A942">
            <v>1948.1</v>
          </cell>
          <cell r="B942">
            <v>16.190000000000001</v>
          </cell>
          <cell r="C942">
            <v>0.89</v>
          </cell>
          <cell r="D942">
            <v>2.1433300000000002</v>
          </cell>
          <cell r="E942">
            <v>24.4</v>
          </cell>
        </row>
        <row r="943">
          <cell r="A943">
            <v>1948.11</v>
          </cell>
          <cell r="B943">
            <v>15.29</v>
          </cell>
          <cell r="C943">
            <v>0.91</v>
          </cell>
          <cell r="D943">
            <v>2.2166700000000001</v>
          </cell>
          <cell r="E943">
            <v>24.2</v>
          </cell>
        </row>
        <row r="944">
          <cell r="A944">
            <v>1948.12</v>
          </cell>
          <cell r="B944">
            <v>15.19</v>
          </cell>
          <cell r="C944">
            <v>0.93</v>
          </cell>
          <cell r="D944">
            <v>2.29</v>
          </cell>
          <cell r="E944">
            <v>24.1</v>
          </cell>
        </row>
        <row r="945">
          <cell r="A945">
            <v>1949.01</v>
          </cell>
          <cell r="B945">
            <v>15.36</v>
          </cell>
          <cell r="C945">
            <v>0.94666700000000004</v>
          </cell>
          <cell r="D945">
            <v>2.3199999999999998</v>
          </cell>
          <cell r="E945">
            <v>24</v>
          </cell>
        </row>
        <row r="946">
          <cell r="A946">
            <v>1949.02</v>
          </cell>
          <cell r="B946">
            <v>14.77</v>
          </cell>
          <cell r="C946">
            <v>0.96333299999999999</v>
          </cell>
          <cell r="D946">
            <v>2.35</v>
          </cell>
          <cell r="E946">
            <v>23.8</v>
          </cell>
        </row>
        <row r="947">
          <cell r="A947">
            <v>1949.03</v>
          </cell>
          <cell r="B947">
            <v>14.91</v>
          </cell>
          <cell r="C947">
            <v>0.98</v>
          </cell>
          <cell r="D947">
            <v>2.38</v>
          </cell>
          <cell r="E947">
            <v>23.8</v>
          </cell>
        </row>
        <row r="948">
          <cell r="A948">
            <v>1949.04</v>
          </cell>
          <cell r="B948">
            <v>14.89</v>
          </cell>
          <cell r="C948">
            <v>0.99333300000000002</v>
          </cell>
          <cell r="D948">
            <v>2.3866700000000001</v>
          </cell>
          <cell r="E948">
            <v>23.9</v>
          </cell>
        </row>
        <row r="949">
          <cell r="A949">
            <v>1949.05</v>
          </cell>
          <cell r="B949">
            <v>14.78</v>
          </cell>
          <cell r="C949">
            <v>1.00667</v>
          </cell>
          <cell r="D949">
            <v>2.3933300000000002</v>
          </cell>
          <cell r="E949">
            <v>23.8</v>
          </cell>
        </row>
        <row r="950">
          <cell r="A950">
            <v>1949.06</v>
          </cell>
          <cell r="B950">
            <v>13.97</v>
          </cell>
          <cell r="C950">
            <v>1.02</v>
          </cell>
          <cell r="D950">
            <v>2.4</v>
          </cell>
          <cell r="E950">
            <v>23.9</v>
          </cell>
        </row>
        <row r="951">
          <cell r="A951">
            <v>1949.07</v>
          </cell>
          <cell r="B951">
            <v>14.76</v>
          </cell>
          <cell r="C951">
            <v>1.02667</v>
          </cell>
          <cell r="D951">
            <v>2.3966699999999999</v>
          </cell>
          <cell r="E951">
            <v>23.7</v>
          </cell>
        </row>
        <row r="952">
          <cell r="A952">
            <v>1949.08</v>
          </cell>
          <cell r="B952">
            <v>15.29</v>
          </cell>
          <cell r="C952">
            <v>1.0333300000000001</v>
          </cell>
          <cell r="D952">
            <v>2.3933300000000002</v>
          </cell>
          <cell r="E952">
            <v>23.8</v>
          </cell>
        </row>
        <row r="953">
          <cell r="A953">
            <v>1949.09</v>
          </cell>
          <cell r="B953">
            <v>15.49</v>
          </cell>
          <cell r="C953">
            <v>1.04</v>
          </cell>
          <cell r="D953">
            <v>2.39</v>
          </cell>
          <cell r="E953">
            <v>23.9</v>
          </cell>
        </row>
        <row r="954">
          <cell r="A954">
            <v>1949.1</v>
          </cell>
          <cell r="B954">
            <v>15.89</v>
          </cell>
          <cell r="C954">
            <v>1.0733299999999999</v>
          </cell>
          <cell r="D954">
            <v>2.3666700000000001</v>
          </cell>
          <cell r="E954">
            <v>23.7</v>
          </cell>
        </row>
        <row r="955">
          <cell r="A955">
            <v>1949.11</v>
          </cell>
          <cell r="B955">
            <v>16.11</v>
          </cell>
          <cell r="C955">
            <v>1.10667</v>
          </cell>
          <cell r="D955">
            <v>2.3433299999999999</v>
          </cell>
          <cell r="E955">
            <v>23.8</v>
          </cell>
        </row>
        <row r="956">
          <cell r="A956">
            <v>1949.12</v>
          </cell>
          <cell r="B956">
            <v>16.54</v>
          </cell>
          <cell r="C956">
            <v>1.1399999999999999</v>
          </cell>
          <cell r="D956">
            <v>2.3199999999999998</v>
          </cell>
          <cell r="E956">
            <v>23.6</v>
          </cell>
        </row>
        <row r="957">
          <cell r="A957">
            <v>1950.01</v>
          </cell>
          <cell r="B957">
            <v>16.88</v>
          </cell>
          <cell r="C957">
            <v>1.1499999999999999</v>
          </cell>
          <cell r="D957">
            <v>2.3366699999999998</v>
          </cell>
          <cell r="E957">
            <v>23.5</v>
          </cell>
        </row>
        <row r="958">
          <cell r="A958">
            <v>1950.02</v>
          </cell>
          <cell r="B958">
            <v>17.21</v>
          </cell>
          <cell r="C958">
            <v>1.1599999999999999</v>
          </cell>
          <cell r="D958">
            <v>2.3533300000000001</v>
          </cell>
          <cell r="E958">
            <v>23.5</v>
          </cell>
        </row>
        <row r="959">
          <cell r="A959">
            <v>1950.03</v>
          </cell>
          <cell r="B959">
            <v>17.350000000000001</v>
          </cell>
          <cell r="C959">
            <v>1.17</v>
          </cell>
          <cell r="D959">
            <v>2.37</v>
          </cell>
          <cell r="E959">
            <v>23.6</v>
          </cell>
        </row>
        <row r="960">
          <cell r="A960">
            <v>1950.04</v>
          </cell>
          <cell r="B960">
            <v>17.84</v>
          </cell>
          <cell r="C960">
            <v>1.18</v>
          </cell>
          <cell r="D960">
            <v>2.4266700000000001</v>
          </cell>
          <cell r="E960">
            <v>23.6</v>
          </cell>
        </row>
        <row r="961">
          <cell r="A961">
            <v>1950.05</v>
          </cell>
          <cell r="B961">
            <v>18.440000000000001</v>
          </cell>
          <cell r="C961">
            <v>1.19</v>
          </cell>
          <cell r="D961">
            <v>2.48333</v>
          </cell>
          <cell r="E961">
            <v>23.7</v>
          </cell>
        </row>
        <row r="962">
          <cell r="A962">
            <v>1950.06</v>
          </cell>
          <cell r="B962">
            <v>18.739999999999998</v>
          </cell>
          <cell r="C962">
            <v>1.2</v>
          </cell>
          <cell r="D962">
            <v>2.54</v>
          </cell>
          <cell r="E962">
            <v>23.8</v>
          </cell>
        </row>
        <row r="963">
          <cell r="A963">
            <v>1950.07</v>
          </cell>
          <cell r="B963">
            <v>17.38</v>
          </cell>
          <cell r="C963">
            <v>1.24333</v>
          </cell>
          <cell r="D963">
            <v>2.6</v>
          </cell>
          <cell r="E963">
            <v>24.1</v>
          </cell>
        </row>
        <row r="964">
          <cell r="A964">
            <v>1950.08</v>
          </cell>
          <cell r="B964">
            <v>18.43</v>
          </cell>
          <cell r="C964">
            <v>1.28667</v>
          </cell>
          <cell r="D964">
            <v>2.66</v>
          </cell>
          <cell r="E964">
            <v>24.3</v>
          </cell>
        </row>
        <row r="965">
          <cell r="A965">
            <v>1950.09</v>
          </cell>
          <cell r="B965">
            <v>19.079999999999998</v>
          </cell>
          <cell r="C965">
            <v>1.33</v>
          </cell>
          <cell r="D965">
            <v>2.72</v>
          </cell>
          <cell r="E965">
            <v>24.4</v>
          </cell>
        </row>
        <row r="966">
          <cell r="A966">
            <v>1950.1</v>
          </cell>
          <cell r="B966">
            <v>19.87</v>
          </cell>
          <cell r="C966">
            <v>1.3766700000000001</v>
          </cell>
          <cell r="D966">
            <v>2.76</v>
          </cell>
          <cell r="E966">
            <v>24.6</v>
          </cell>
        </row>
        <row r="967">
          <cell r="A967">
            <v>1950.11</v>
          </cell>
          <cell r="B967">
            <v>19.829999999999998</v>
          </cell>
          <cell r="C967">
            <v>1.42333</v>
          </cell>
          <cell r="D967">
            <v>2.8</v>
          </cell>
          <cell r="E967">
            <v>24.7</v>
          </cell>
        </row>
        <row r="968">
          <cell r="A968">
            <v>1950.12</v>
          </cell>
          <cell r="B968">
            <v>19.75</v>
          </cell>
          <cell r="C968">
            <v>1.47</v>
          </cell>
          <cell r="D968">
            <v>2.84</v>
          </cell>
          <cell r="E968">
            <v>25</v>
          </cell>
        </row>
        <row r="969">
          <cell r="A969">
            <v>1951.01</v>
          </cell>
          <cell r="B969">
            <v>21.21</v>
          </cell>
          <cell r="C969">
            <v>1.4866699999999999</v>
          </cell>
          <cell r="D969">
            <v>2.8366699999999998</v>
          </cell>
          <cell r="E969">
            <v>25.4</v>
          </cell>
        </row>
        <row r="970">
          <cell r="A970">
            <v>1951.02</v>
          </cell>
          <cell r="B970">
            <v>22</v>
          </cell>
          <cell r="C970">
            <v>1.5033300000000001</v>
          </cell>
          <cell r="D970">
            <v>2.8333300000000001</v>
          </cell>
          <cell r="E970">
            <v>25.7</v>
          </cell>
        </row>
        <row r="971">
          <cell r="A971">
            <v>1951.03</v>
          </cell>
          <cell r="B971">
            <v>21.63</v>
          </cell>
          <cell r="C971">
            <v>1.52</v>
          </cell>
          <cell r="D971">
            <v>2.83</v>
          </cell>
          <cell r="E971">
            <v>25.8</v>
          </cell>
        </row>
        <row r="972">
          <cell r="A972">
            <v>1951.04</v>
          </cell>
          <cell r="B972">
            <v>21.92</v>
          </cell>
          <cell r="C972">
            <v>1.5333300000000001</v>
          </cell>
          <cell r="D972">
            <v>2.7933300000000001</v>
          </cell>
          <cell r="E972">
            <v>25.8</v>
          </cell>
        </row>
        <row r="973">
          <cell r="A973">
            <v>1951.05</v>
          </cell>
          <cell r="B973">
            <v>21.93</v>
          </cell>
          <cell r="C973">
            <v>1.54667</v>
          </cell>
          <cell r="D973">
            <v>2.7566700000000002</v>
          </cell>
          <cell r="E973">
            <v>25.9</v>
          </cell>
        </row>
        <row r="974">
          <cell r="A974">
            <v>1951.06</v>
          </cell>
          <cell r="B974">
            <v>21.55</v>
          </cell>
          <cell r="C974">
            <v>1.56</v>
          </cell>
          <cell r="D974">
            <v>2.72</v>
          </cell>
          <cell r="E974">
            <v>25.9</v>
          </cell>
        </row>
        <row r="975">
          <cell r="A975">
            <v>1951.07</v>
          </cell>
          <cell r="B975">
            <v>21.93</v>
          </cell>
          <cell r="C975">
            <v>1.54667</v>
          </cell>
          <cell r="D975">
            <v>2.65</v>
          </cell>
          <cell r="E975">
            <v>25.9</v>
          </cell>
        </row>
        <row r="976">
          <cell r="A976">
            <v>1951.08</v>
          </cell>
          <cell r="B976">
            <v>22.89</v>
          </cell>
          <cell r="C976">
            <v>1.5333300000000001</v>
          </cell>
          <cell r="D976">
            <v>2.58</v>
          </cell>
          <cell r="E976">
            <v>25.9</v>
          </cell>
        </row>
        <row r="977">
          <cell r="A977">
            <v>1951.09</v>
          </cell>
          <cell r="B977">
            <v>23.48</v>
          </cell>
          <cell r="C977">
            <v>1.52</v>
          </cell>
          <cell r="D977">
            <v>2.5099999999999998</v>
          </cell>
          <cell r="E977">
            <v>26.1</v>
          </cell>
        </row>
        <row r="978">
          <cell r="A978">
            <v>1951.1</v>
          </cell>
          <cell r="B978">
            <v>23.36</v>
          </cell>
          <cell r="C978">
            <v>1.48333</v>
          </cell>
          <cell r="D978">
            <v>2.4866700000000002</v>
          </cell>
          <cell r="E978">
            <v>26.2</v>
          </cell>
        </row>
        <row r="979">
          <cell r="A979">
            <v>1951.11</v>
          </cell>
          <cell r="B979">
            <v>22.71</v>
          </cell>
          <cell r="C979">
            <v>1.4466699999999999</v>
          </cell>
          <cell r="D979">
            <v>2.46333</v>
          </cell>
          <cell r="E979">
            <v>26.4</v>
          </cell>
        </row>
        <row r="980">
          <cell r="A980">
            <v>1951.12</v>
          </cell>
          <cell r="B980">
            <v>23.41</v>
          </cell>
          <cell r="C980">
            <v>1.41</v>
          </cell>
          <cell r="D980">
            <v>2.44</v>
          </cell>
          <cell r="E980">
            <v>26.5</v>
          </cell>
        </row>
        <row r="981">
          <cell r="A981">
            <v>1952.01</v>
          </cell>
          <cell r="B981">
            <v>24.19</v>
          </cell>
          <cell r="C981">
            <v>1.41333</v>
          </cell>
          <cell r="D981">
            <v>2.4266700000000001</v>
          </cell>
          <cell r="E981">
            <v>26.5</v>
          </cell>
        </row>
        <row r="982">
          <cell r="A982">
            <v>1952.02</v>
          </cell>
          <cell r="B982">
            <v>23.75</v>
          </cell>
          <cell r="C982">
            <v>1.4166700000000001</v>
          </cell>
          <cell r="D982">
            <v>2.4133300000000002</v>
          </cell>
          <cell r="E982">
            <v>26.3</v>
          </cell>
        </row>
        <row r="983">
          <cell r="A983">
            <v>1952.03</v>
          </cell>
          <cell r="B983">
            <v>23.81</v>
          </cell>
          <cell r="C983">
            <v>1.42</v>
          </cell>
          <cell r="D983">
            <v>2.4</v>
          </cell>
          <cell r="E983">
            <v>26.3</v>
          </cell>
        </row>
        <row r="984">
          <cell r="A984">
            <v>1952.04</v>
          </cell>
          <cell r="B984">
            <v>23.74</v>
          </cell>
          <cell r="C984">
            <v>1.43</v>
          </cell>
          <cell r="D984">
            <v>2.38</v>
          </cell>
          <cell r="E984">
            <v>26.4</v>
          </cell>
        </row>
        <row r="985">
          <cell r="A985">
            <v>1952.05</v>
          </cell>
          <cell r="B985">
            <v>23.73</v>
          </cell>
          <cell r="C985">
            <v>1.44</v>
          </cell>
          <cell r="D985">
            <v>2.36</v>
          </cell>
          <cell r="E985">
            <v>26.4</v>
          </cell>
        </row>
        <row r="986">
          <cell r="A986">
            <v>1952.06</v>
          </cell>
          <cell r="B986">
            <v>24.38</v>
          </cell>
          <cell r="C986">
            <v>1.45</v>
          </cell>
          <cell r="D986">
            <v>2.34</v>
          </cell>
          <cell r="E986">
            <v>26.5</v>
          </cell>
        </row>
        <row r="987">
          <cell r="A987">
            <v>1952.07</v>
          </cell>
          <cell r="B987">
            <v>25.08</v>
          </cell>
          <cell r="C987">
            <v>1.45</v>
          </cell>
          <cell r="D987">
            <v>2.34667</v>
          </cell>
          <cell r="E987">
            <v>26.7</v>
          </cell>
        </row>
        <row r="988">
          <cell r="A988">
            <v>1952.08</v>
          </cell>
          <cell r="B988">
            <v>25.18</v>
          </cell>
          <cell r="C988">
            <v>1.45</v>
          </cell>
          <cell r="D988">
            <v>2.3533300000000001</v>
          </cell>
          <cell r="E988">
            <v>26.7</v>
          </cell>
        </row>
        <row r="989">
          <cell r="A989">
            <v>1952.09</v>
          </cell>
          <cell r="B989">
            <v>24.78</v>
          </cell>
          <cell r="C989">
            <v>1.45</v>
          </cell>
          <cell r="D989">
            <v>2.36</v>
          </cell>
          <cell r="E989">
            <v>26.7</v>
          </cell>
        </row>
        <row r="990">
          <cell r="A990">
            <v>1952.1</v>
          </cell>
          <cell r="B990">
            <v>24.26</v>
          </cell>
          <cell r="C990">
            <v>1.4366699999999999</v>
          </cell>
          <cell r="D990">
            <v>2.3733300000000002</v>
          </cell>
          <cell r="E990">
            <v>26.7</v>
          </cell>
        </row>
        <row r="991">
          <cell r="A991">
            <v>1952.11</v>
          </cell>
          <cell r="B991">
            <v>25.03</v>
          </cell>
          <cell r="C991">
            <v>1.42333</v>
          </cell>
          <cell r="D991">
            <v>2.3866700000000001</v>
          </cell>
          <cell r="E991">
            <v>26.7</v>
          </cell>
        </row>
        <row r="992">
          <cell r="A992">
            <v>1952.12</v>
          </cell>
          <cell r="B992">
            <v>26.04</v>
          </cell>
          <cell r="C992">
            <v>1.41</v>
          </cell>
          <cell r="D992">
            <v>2.4</v>
          </cell>
          <cell r="E992">
            <v>26.7</v>
          </cell>
        </row>
        <row r="993">
          <cell r="A993">
            <v>1953.01</v>
          </cell>
          <cell r="B993">
            <v>26.18</v>
          </cell>
          <cell r="C993">
            <v>1.41</v>
          </cell>
          <cell r="D993">
            <v>2.41</v>
          </cell>
          <cell r="E993">
            <v>26.6</v>
          </cell>
        </row>
        <row r="994">
          <cell r="A994">
            <v>1953.02</v>
          </cell>
          <cell r="B994">
            <v>25.86</v>
          </cell>
          <cell r="C994">
            <v>1.41</v>
          </cell>
          <cell r="D994">
            <v>2.42</v>
          </cell>
          <cell r="E994">
            <v>26.5</v>
          </cell>
        </row>
        <row r="995">
          <cell r="A995">
            <v>1953.03</v>
          </cell>
          <cell r="B995">
            <v>25.99</v>
          </cell>
          <cell r="C995">
            <v>1.41</v>
          </cell>
          <cell r="D995">
            <v>2.4300000000000002</v>
          </cell>
          <cell r="E995">
            <v>26.6</v>
          </cell>
        </row>
        <row r="996">
          <cell r="A996">
            <v>1953.04</v>
          </cell>
          <cell r="B996">
            <v>24.71</v>
          </cell>
          <cell r="C996">
            <v>1.41333</v>
          </cell>
          <cell r="D996">
            <v>2.4566699999999999</v>
          </cell>
          <cell r="E996">
            <v>26.6</v>
          </cell>
        </row>
        <row r="997">
          <cell r="A997">
            <v>1953.05</v>
          </cell>
          <cell r="B997">
            <v>24.84</v>
          </cell>
          <cell r="C997">
            <v>1.4166700000000001</v>
          </cell>
          <cell r="D997">
            <v>2.48333</v>
          </cell>
          <cell r="E997">
            <v>26.7</v>
          </cell>
        </row>
        <row r="998">
          <cell r="A998">
            <v>1953.06</v>
          </cell>
          <cell r="B998">
            <v>23.95</v>
          </cell>
          <cell r="C998">
            <v>1.42</v>
          </cell>
          <cell r="D998">
            <v>2.5099999999999998</v>
          </cell>
          <cell r="E998">
            <v>26.8</v>
          </cell>
        </row>
        <row r="999">
          <cell r="A999">
            <v>1953.07</v>
          </cell>
          <cell r="B999">
            <v>24.29</v>
          </cell>
          <cell r="C999">
            <v>1.42</v>
          </cell>
          <cell r="D999">
            <v>2.5233300000000001</v>
          </cell>
          <cell r="E999">
            <v>26.8</v>
          </cell>
        </row>
        <row r="1000">
          <cell r="A1000">
            <v>1953.08</v>
          </cell>
          <cell r="B1000">
            <v>24.39</v>
          </cell>
          <cell r="C1000">
            <v>1.42</v>
          </cell>
          <cell r="D1000">
            <v>2.53667</v>
          </cell>
          <cell r="E1000">
            <v>26.9</v>
          </cell>
        </row>
        <row r="1001">
          <cell r="A1001">
            <v>1953.09</v>
          </cell>
          <cell r="B1001">
            <v>23.27</v>
          </cell>
          <cell r="C1001">
            <v>1.42</v>
          </cell>
          <cell r="D1001">
            <v>2.5499999999999998</v>
          </cell>
          <cell r="E1001">
            <v>26.9</v>
          </cell>
        </row>
        <row r="1002">
          <cell r="A1002">
            <v>1953.1</v>
          </cell>
          <cell r="B1002">
            <v>23.97</v>
          </cell>
          <cell r="C1002">
            <v>1.43</v>
          </cell>
          <cell r="D1002">
            <v>2.53667</v>
          </cell>
          <cell r="E1002">
            <v>27</v>
          </cell>
        </row>
        <row r="1003">
          <cell r="A1003">
            <v>1953.11</v>
          </cell>
          <cell r="B1003">
            <v>24.5</v>
          </cell>
          <cell r="C1003">
            <v>1.44</v>
          </cell>
          <cell r="D1003">
            <v>2.5233300000000001</v>
          </cell>
          <cell r="E1003">
            <v>26.9</v>
          </cell>
        </row>
        <row r="1004">
          <cell r="A1004">
            <v>1953.12</v>
          </cell>
          <cell r="B1004">
            <v>24.83</v>
          </cell>
          <cell r="C1004">
            <v>1.45</v>
          </cell>
          <cell r="D1004">
            <v>2.5099999999999998</v>
          </cell>
          <cell r="E1004">
            <v>26.9</v>
          </cell>
        </row>
        <row r="1005">
          <cell r="A1005">
            <v>1954.01</v>
          </cell>
          <cell r="B1005">
            <v>25.46</v>
          </cell>
          <cell r="C1005">
            <v>1.4566699999999999</v>
          </cell>
          <cell r="D1005">
            <v>2.5233300000000001</v>
          </cell>
          <cell r="E1005">
            <v>26.9</v>
          </cell>
        </row>
        <row r="1006">
          <cell r="A1006">
            <v>1954.02</v>
          </cell>
          <cell r="B1006">
            <v>26.02</v>
          </cell>
          <cell r="C1006">
            <v>1.46333</v>
          </cell>
          <cell r="D1006">
            <v>2.53667</v>
          </cell>
          <cell r="E1006">
            <v>26.9</v>
          </cell>
        </row>
        <row r="1007">
          <cell r="A1007">
            <v>1954.03</v>
          </cell>
          <cell r="B1007">
            <v>26.57</v>
          </cell>
          <cell r="C1007">
            <v>1.47</v>
          </cell>
          <cell r="D1007">
            <v>2.5499999999999998</v>
          </cell>
          <cell r="E1007">
            <v>26.9</v>
          </cell>
        </row>
        <row r="1008">
          <cell r="A1008">
            <v>1954.04</v>
          </cell>
          <cell r="B1008">
            <v>27.63</v>
          </cell>
          <cell r="C1008">
            <v>1.46333</v>
          </cell>
          <cell r="D1008">
            <v>2.5733299999999999</v>
          </cell>
          <cell r="E1008">
            <v>26.8</v>
          </cell>
        </row>
        <row r="1009">
          <cell r="A1009">
            <v>1954.05</v>
          </cell>
          <cell r="B1009">
            <v>28.73</v>
          </cell>
          <cell r="C1009">
            <v>1.4566699999999999</v>
          </cell>
          <cell r="D1009">
            <v>2.59667</v>
          </cell>
          <cell r="E1009">
            <v>26.9</v>
          </cell>
        </row>
        <row r="1010">
          <cell r="A1010">
            <v>1954.06</v>
          </cell>
          <cell r="B1010">
            <v>28.96</v>
          </cell>
          <cell r="C1010">
            <v>1.45</v>
          </cell>
          <cell r="D1010">
            <v>2.62</v>
          </cell>
          <cell r="E1010">
            <v>26.9</v>
          </cell>
        </row>
        <row r="1011">
          <cell r="A1011">
            <v>1954.07</v>
          </cell>
          <cell r="B1011">
            <v>30.13</v>
          </cell>
          <cell r="C1011">
            <v>1.4566699999999999</v>
          </cell>
          <cell r="D1011">
            <v>2.6233300000000002</v>
          </cell>
          <cell r="E1011">
            <v>26.9</v>
          </cell>
        </row>
        <row r="1012">
          <cell r="A1012">
            <v>1954.08</v>
          </cell>
          <cell r="B1012">
            <v>30.73</v>
          </cell>
          <cell r="C1012">
            <v>1.46333</v>
          </cell>
          <cell r="D1012">
            <v>2.6266699999999998</v>
          </cell>
          <cell r="E1012">
            <v>26.9</v>
          </cell>
        </row>
        <row r="1013">
          <cell r="A1013">
            <v>1954.09</v>
          </cell>
          <cell r="B1013">
            <v>31.45</v>
          </cell>
          <cell r="C1013">
            <v>1.47</v>
          </cell>
          <cell r="D1013">
            <v>2.63</v>
          </cell>
          <cell r="E1013">
            <v>26.8</v>
          </cell>
        </row>
        <row r="1014">
          <cell r="A1014">
            <v>1954.1</v>
          </cell>
          <cell r="B1014">
            <v>32.18</v>
          </cell>
          <cell r="C1014">
            <v>1.49333</v>
          </cell>
          <cell r="D1014">
            <v>2.6766700000000001</v>
          </cell>
          <cell r="E1014">
            <v>26.8</v>
          </cell>
        </row>
        <row r="1015">
          <cell r="A1015">
            <v>1954.11</v>
          </cell>
          <cell r="B1015">
            <v>33.44</v>
          </cell>
          <cell r="C1015">
            <v>1.51667</v>
          </cell>
          <cell r="D1015">
            <v>2.7233299999999998</v>
          </cell>
          <cell r="E1015">
            <v>26.8</v>
          </cell>
        </row>
        <row r="1016">
          <cell r="A1016">
            <v>1954.12</v>
          </cell>
          <cell r="B1016">
            <v>34.97</v>
          </cell>
          <cell r="C1016">
            <v>1.54</v>
          </cell>
          <cell r="D1016">
            <v>2.77</v>
          </cell>
          <cell r="E1016">
            <v>26.7</v>
          </cell>
        </row>
        <row r="1017">
          <cell r="A1017">
            <v>1955.01</v>
          </cell>
          <cell r="B1017">
            <v>35.6</v>
          </cell>
          <cell r="C1017">
            <v>1.54667</v>
          </cell>
          <cell r="D1017">
            <v>2.8333300000000001</v>
          </cell>
          <cell r="E1017">
            <v>26.7</v>
          </cell>
        </row>
        <row r="1018">
          <cell r="A1018">
            <v>1955.02</v>
          </cell>
          <cell r="B1018">
            <v>36.79</v>
          </cell>
          <cell r="C1018">
            <v>1.5533300000000001</v>
          </cell>
          <cell r="D1018">
            <v>2.8966699999999999</v>
          </cell>
          <cell r="E1018">
            <v>26.7</v>
          </cell>
        </row>
        <row r="1019">
          <cell r="A1019">
            <v>1955.03</v>
          </cell>
          <cell r="B1019">
            <v>36.5</v>
          </cell>
          <cell r="C1019">
            <v>1.56</v>
          </cell>
          <cell r="D1019">
            <v>2.96</v>
          </cell>
          <cell r="E1019">
            <v>26.7</v>
          </cell>
        </row>
        <row r="1020">
          <cell r="A1020">
            <v>1955.04</v>
          </cell>
          <cell r="B1020">
            <v>37.76</v>
          </cell>
          <cell r="C1020">
            <v>1.5633300000000001</v>
          </cell>
          <cell r="D1020">
            <v>3.0466700000000002</v>
          </cell>
          <cell r="E1020">
            <v>26.7</v>
          </cell>
        </row>
        <row r="1021">
          <cell r="A1021">
            <v>1955.05</v>
          </cell>
          <cell r="B1021">
            <v>37.6</v>
          </cell>
          <cell r="C1021">
            <v>1.56667</v>
          </cell>
          <cell r="D1021">
            <v>3.1333299999999999</v>
          </cell>
          <cell r="E1021">
            <v>26.7</v>
          </cell>
        </row>
        <row r="1022">
          <cell r="A1022">
            <v>1955.06</v>
          </cell>
          <cell r="B1022">
            <v>39.78</v>
          </cell>
          <cell r="C1022">
            <v>1.57</v>
          </cell>
          <cell r="D1022">
            <v>3.22</v>
          </cell>
          <cell r="E1022">
            <v>26.7</v>
          </cell>
        </row>
        <row r="1023">
          <cell r="A1023">
            <v>1955.07</v>
          </cell>
          <cell r="B1023">
            <v>42.69</v>
          </cell>
          <cell r="C1023">
            <v>1.58667</v>
          </cell>
          <cell r="D1023">
            <v>3.2933300000000001</v>
          </cell>
          <cell r="E1023">
            <v>26.8</v>
          </cell>
        </row>
        <row r="1024">
          <cell r="A1024">
            <v>1955.08</v>
          </cell>
          <cell r="B1024">
            <v>42.43</v>
          </cell>
          <cell r="C1024">
            <v>1.6033299999999999</v>
          </cell>
          <cell r="D1024">
            <v>3.3666700000000001</v>
          </cell>
          <cell r="E1024">
            <v>26.8</v>
          </cell>
        </row>
        <row r="1025">
          <cell r="A1025">
            <v>1955.09</v>
          </cell>
          <cell r="B1025">
            <v>44.34</v>
          </cell>
          <cell r="C1025">
            <v>1.62</v>
          </cell>
          <cell r="D1025">
            <v>3.44</v>
          </cell>
          <cell r="E1025">
            <v>26.9</v>
          </cell>
        </row>
        <row r="1026">
          <cell r="A1026">
            <v>1955.1</v>
          </cell>
          <cell r="B1026">
            <v>42.11</v>
          </cell>
          <cell r="C1026">
            <v>1.6266700000000001</v>
          </cell>
          <cell r="D1026">
            <v>3.5</v>
          </cell>
          <cell r="E1026">
            <v>26.9</v>
          </cell>
        </row>
        <row r="1027">
          <cell r="A1027">
            <v>1955.11</v>
          </cell>
          <cell r="B1027">
            <v>44.95</v>
          </cell>
          <cell r="C1027">
            <v>1.6333299999999999</v>
          </cell>
          <cell r="D1027">
            <v>3.56</v>
          </cell>
          <cell r="E1027">
            <v>26.9</v>
          </cell>
        </row>
        <row r="1028">
          <cell r="A1028">
            <v>1955.12</v>
          </cell>
          <cell r="B1028">
            <v>45.37</v>
          </cell>
          <cell r="C1028">
            <v>1.64</v>
          </cell>
          <cell r="D1028">
            <v>3.62</v>
          </cell>
          <cell r="E1028">
            <v>26.8</v>
          </cell>
        </row>
        <row r="1029">
          <cell r="A1029">
            <v>1956.01</v>
          </cell>
          <cell r="B1029">
            <v>44.15</v>
          </cell>
          <cell r="C1029">
            <v>1.67</v>
          </cell>
          <cell r="D1029">
            <v>3.6433300000000002</v>
          </cell>
          <cell r="E1029">
            <v>26.8</v>
          </cell>
        </row>
        <row r="1030">
          <cell r="A1030">
            <v>1956.02</v>
          </cell>
          <cell r="B1030">
            <v>44.43</v>
          </cell>
          <cell r="C1030">
            <v>1.7</v>
          </cell>
          <cell r="D1030">
            <v>3.6666699999999999</v>
          </cell>
          <cell r="E1030">
            <v>26.8</v>
          </cell>
        </row>
        <row r="1031">
          <cell r="A1031">
            <v>1956.03</v>
          </cell>
          <cell r="B1031">
            <v>47.49</v>
          </cell>
          <cell r="C1031">
            <v>1.73</v>
          </cell>
          <cell r="D1031">
            <v>3.69</v>
          </cell>
          <cell r="E1031">
            <v>26.8</v>
          </cell>
        </row>
        <row r="1032">
          <cell r="A1032">
            <v>1956.04</v>
          </cell>
          <cell r="B1032">
            <v>48.05</v>
          </cell>
          <cell r="C1032">
            <v>1.7533300000000001</v>
          </cell>
          <cell r="D1032">
            <v>3.66</v>
          </cell>
          <cell r="E1032">
            <v>26.9</v>
          </cell>
        </row>
        <row r="1033">
          <cell r="A1033">
            <v>1956.05</v>
          </cell>
          <cell r="B1033">
            <v>46.54</v>
          </cell>
          <cell r="C1033">
            <v>1.77667</v>
          </cell>
          <cell r="D1033">
            <v>3.63</v>
          </cell>
          <cell r="E1033">
            <v>27</v>
          </cell>
        </row>
        <row r="1034">
          <cell r="A1034">
            <v>1956.06</v>
          </cell>
          <cell r="B1034">
            <v>46.27</v>
          </cell>
          <cell r="C1034">
            <v>1.8</v>
          </cell>
          <cell r="D1034">
            <v>3.6</v>
          </cell>
          <cell r="E1034">
            <v>27.2</v>
          </cell>
        </row>
        <row r="1035">
          <cell r="A1035">
            <v>1956.07</v>
          </cell>
          <cell r="B1035">
            <v>48.78</v>
          </cell>
          <cell r="C1035">
            <v>1.8133300000000001</v>
          </cell>
          <cell r="D1035">
            <v>3.5533299999999999</v>
          </cell>
          <cell r="E1035">
            <v>27.4</v>
          </cell>
        </row>
        <row r="1036">
          <cell r="A1036">
            <v>1956.08</v>
          </cell>
          <cell r="B1036">
            <v>48.49</v>
          </cell>
          <cell r="C1036">
            <v>1.82667</v>
          </cell>
          <cell r="D1036">
            <v>3.5066700000000002</v>
          </cell>
          <cell r="E1036">
            <v>27.3</v>
          </cell>
        </row>
        <row r="1037">
          <cell r="A1037">
            <v>1956.09</v>
          </cell>
          <cell r="B1037">
            <v>46.84</v>
          </cell>
          <cell r="C1037">
            <v>1.84</v>
          </cell>
          <cell r="D1037">
            <v>3.46</v>
          </cell>
          <cell r="E1037">
            <v>27.4</v>
          </cell>
        </row>
        <row r="1038">
          <cell r="A1038">
            <v>1956.1</v>
          </cell>
          <cell r="B1038">
            <v>46.24</v>
          </cell>
          <cell r="C1038">
            <v>1.80667</v>
          </cell>
          <cell r="D1038">
            <v>3.44333</v>
          </cell>
          <cell r="E1038">
            <v>27.5</v>
          </cell>
        </row>
        <row r="1039">
          <cell r="A1039">
            <v>1956.11</v>
          </cell>
          <cell r="B1039">
            <v>45.76</v>
          </cell>
          <cell r="C1039">
            <v>1.7733300000000001</v>
          </cell>
          <cell r="D1039">
            <v>3.4266700000000001</v>
          </cell>
          <cell r="E1039">
            <v>27.5</v>
          </cell>
        </row>
        <row r="1040">
          <cell r="A1040">
            <v>1956.12</v>
          </cell>
          <cell r="B1040">
            <v>46.44</v>
          </cell>
          <cell r="C1040">
            <v>1.74</v>
          </cell>
          <cell r="D1040">
            <v>3.41</v>
          </cell>
          <cell r="E1040">
            <v>27.6</v>
          </cell>
        </row>
        <row r="1041">
          <cell r="A1041">
            <v>1957.01</v>
          </cell>
          <cell r="B1041">
            <v>45.43</v>
          </cell>
          <cell r="C1041">
            <v>1.7366699999999999</v>
          </cell>
          <cell r="D1041">
            <v>3.4066700000000001</v>
          </cell>
          <cell r="E1041">
            <v>27.6</v>
          </cell>
        </row>
        <row r="1042">
          <cell r="A1042">
            <v>1957.02</v>
          </cell>
          <cell r="B1042">
            <v>43.47</v>
          </cell>
          <cell r="C1042">
            <v>1.73333</v>
          </cell>
          <cell r="D1042">
            <v>3.40333</v>
          </cell>
          <cell r="E1042">
            <v>27.7</v>
          </cell>
        </row>
        <row r="1043">
          <cell r="A1043">
            <v>1957.03</v>
          </cell>
          <cell r="B1043">
            <v>44.03</v>
          </cell>
          <cell r="C1043">
            <v>1.73</v>
          </cell>
          <cell r="D1043">
            <v>3.4</v>
          </cell>
          <cell r="E1043">
            <v>27.8</v>
          </cell>
        </row>
        <row r="1044">
          <cell r="A1044">
            <v>1957.04</v>
          </cell>
          <cell r="B1044">
            <v>45.05</v>
          </cell>
          <cell r="C1044">
            <v>1.73</v>
          </cell>
          <cell r="D1044">
            <v>3.4066700000000001</v>
          </cell>
          <cell r="E1044">
            <v>27.9</v>
          </cell>
        </row>
        <row r="1045">
          <cell r="A1045">
            <v>1957.05</v>
          </cell>
          <cell r="B1045">
            <v>46.78</v>
          </cell>
          <cell r="C1045">
            <v>1.73</v>
          </cell>
          <cell r="D1045">
            <v>3.4133300000000002</v>
          </cell>
          <cell r="E1045">
            <v>28</v>
          </cell>
        </row>
        <row r="1046">
          <cell r="A1046">
            <v>1957.06</v>
          </cell>
          <cell r="B1046">
            <v>47.55</v>
          </cell>
          <cell r="C1046">
            <v>1.73</v>
          </cell>
          <cell r="D1046">
            <v>3.42</v>
          </cell>
          <cell r="E1046">
            <v>28.1</v>
          </cell>
        </row>
        <row r="1047">
          <cell r="A1047">
            <v>1957.07</v>
          </cell>
          <cell r="B1047">
            <v>48.51</v>
          </cell>
          <cell r="C1047">
            <v>1.74</v>
          </cell>
          <cell r="D1047">
            <v>3.4366699999999999</v>
          </cell>
          <cell r="E1047">
            <v>28.3</v>
          </cell>
        </row>
        <row r="1048">
          <cell r="A1048">
            <v>1957.08</v>
          </cell>
          <cell r="B1048">
            <v>45.84</v>
          </cell>
          <cell r="C1048">
            <v>1.75</v>
          </cell>
          <cell r="D1048">
            <v>3.4533299999999998</v>
          </cell>
          <cell r="E1048">
            <v>28.3</v>
          </cell>
        </row>
        <row r="1049">
          <cell r="A1049">
            <v>1957.09</v>
          </cell>
          <cell r="B1049">
            <v>43.98</v>
          </cell>
          <cell r="C1049">
            <v>1.76</v>
          </cell>
          <cell r="D1049">
            <v>3.47</v>
          </cell>
          <cell r="E1049">
            <v>28.3</v>
          </cell>
        </row>
        <row r="1050">
          <cell r="A1050">
            <v>1957.1</v>
          </cell>
          <cell r="B1050">
            <v>41.24</v>
          </cell>
          <cell r="C1050">
            <v>1.77</v>
          </cell>
          <cell r="D1050">
            <v>3.4366699999999999</v>
          </cell>
          <cell r="E1050">
            <v>28.3</v>
          </cell>
        </row>
        <row r="1051">
          <cell r="A1051">
            <v>1957.11</v>
          </cell>
          <cell r="B1051">
            <v>40.35</v>
          </cell>
          <cell r="C1051">
            <v>1.78</v>
          </cell>
          <cell r="D1051">
            <v>3.40333</v>
          </cell>
          <cell r="E1051">
            <v>28.4</v>
          </cell>
        </row>
        <row r="1052">
          <cell r="A1052">
            <v>1957.12</v>
          </cell>
          <cell r="B1052">
            <v>40.33</v>
          </cell>
          <cell r="C1052">
            <v>1.79</v>
          </cell>
          <cell r="D1052">
            <v>3.37</v>
          </cell>
          <cell r="E1052">
            <v>28.4</v>
          </cell>
        </row>
        <row r="1053">
          <cell r="A1053">
            <v>1958.01</v>
          </cell>
          <cell r="B1053">
            <v>41.12</v>
          </cell>
          <cell r="C1053">
            <v>1.7833300000000001</v>
          </cell>
          <cell r="D1053">
            <v>3.2933300000000001</v>
          </cell>
          <cell r="E1053">
            <v>28.6</v>
          </cell>
        </row>
        <row r="1054">
          <cell r="A1054">
            <v>1958.02</v>
          </cell>
          <cell r="B1054">
            <v>41.26</v>
          </cell>
          <cell r="C1054">
            <v>1.77667</v>
          </cell>
          <cell r="D1054">
            <v>3.2166700000000001</v>
          </cell>
          <cell r="E1054">
            <v>28.6</v>
          </cell>
        </row>
        <row r="1055">
          <cell r="A1055">
            <v>1958.03</v>
          </cell>
          <cell r="B1055">
            <v>42.11</v>
          </cell>
          <cell r="C1055">
            <v>1.77</v>
          </cell>
          <cell r="D1055">
            <v>3.14</v>
          </cell>
          <cell r="E1055">
            <v>28.8</v>
          </cell>
        </row>
        <row r="1056">
          <cell r="A1056">
            <v>1958.04</v>
          </cell>
          <cell r="B1056">
            <v>42.34</v>
          </cell>
          <cell r="C1056">
            <v>1.75667</v>
          </cell>
          <cell r="D1056">
            <v>3.07</v>
          </cell>
          <cell r="E1056">
            <v>28.9</v>
          </cell>
        </row>
        <row r="1057">
          <cell r="A1057">
            <v>1958.05</v>
          </cell>
          <cell r="B1057">
            <v>43.7</v>
          </cell>
          <cell r="C1057">
            <v>1.74333</v>
          </cell>
          <cell r="D1057">
            <v>3</v>
          </cell>
          <cell r="E1057">
            <v>28.9</v>
          </cell>
        </row>
        <row r="1058">
          <cell r="A1058">
            <v>1958.06</v>
          </cell>
          <cell r="B1058">
            <v>44.75</v>
          </cell>
          <cell r="C1058">
            <v>1.73</v>
          </cell>
          <cell r="D1058">
            <v>2.93</v>
          </cell>
          <cell r="E1058">
            <v>28.9</v>
          </cell>
        </row>
        <row r="1059">
          <cell r="A1059">
            <v>1958.07</v>
          </cell>
          <cell r="B1059">
            <v>45.98</v>
          </cell>
          <cell r="C1059">
            <v>1.73</v>
          </cell>
          <cell r="D1059">
            <v>2.9133300000000002</v>
          </cell>
          <cell r="E1059">
            <v>29</v>
          </cell>
        </row>
        <row r="1060">
          <cell r="A1060">
            <v>1958.08</v>
          </cell>
          <cell r="B1060">
            <v>47.7</v>
          </cell>
          <cell r="C1060">
            <v>1.73</v>
          </cell>
          <cell r="D1060">
            <v>2.8966699999999999</v>
          </cell>
          <cell r="E1060">
            <v>28.9</v>
          </cell>
        </row>
        <row r="1061">
          <cell r="A1061">
            <v>1958.09</v>
          </cell>
          <cell r="B1061">
            <v>48.96</v>
          </cell>
          <cell r="C1061">
            <v>1.73</v>
          </cell>
          <cell r="D1061">
            <v>2.88</v>
          </cell>
          <cell r="E1061">
            <v>28.9</v>
          </cell>
        </row>
        <row r="1062">
          <cell r="A1062">
            <v>1958.1</v>
          </cell>
          <cell r="B1062">
            <v>50.95</v>
          </cell>
          <cell r="C1062">
            <v>1.7366699999999999</v>
          </cell>
          <cell r="D1062">
            <v>2.8833299999999999</v>
          </cell>
          <cell r="E1062">
            <v>28.9</v>
          </cell>
        </row>
        <row r="1063">
          <cell r="A1063">
            <v>1958.11</v>
          </cell>
          <cell r="B1063">
            <v>52.5</v>
          </cell>
          <cell r="C1063">
            <v>1.74333</v>
          </cell>
          <cell r="D1063">
            <v>2.8866700000000001</v>
          </cell>
          <cell r="E1063">
            <v>29</v>
          </cell>
        </row>
        <row r="1064">
          <cell r="A1064">
            <v>1958.12</v>
          </cell>
          <cell r="B1064">
            <v>53.49</v>
          </cell>
          <cell r="C1064">
            <v>1.75</v>
          </cell>
          <cell r="D1064">
            <v>2.89</v>
          </cell>
          <cell r="E1064">
            <v>28.9</v>
          </cell>
        </row>
        <row r="1065">
          <cell r="A1065">
            <v>1959.01</v>
          </cell>
          <cell r="B1065">
            <v>55.62</v>
          </cell>
          <cell r="C1065">
            <v>1.75667</v>
          </cell>
          <cell r="D1065">
            <v>2.96333</v>
          </cell>
          <cell r="E1065">
            <v>29</v>
          </cell>
        </row>
        <row r="1066">
          <cell r="A1066">
            <v>1959.02</v>
          </cell>
          <cell r="B1066">
            <v>54.77</v>
          </cell>
          <cell r="C1066">
            <v>1.7633300000000001</v>
          </cell>
          <cell r="D1066">
            <v>3.03667</v>
          </cell>
          <cell r="E1066">
            <v>28.9</v>
          </cell>
        </row>
        <row r="1067">
          <cell r="A1067">
            <v>1959.03</v>
          </cell>
          <cell r="B1067">
            <v>56.16</v>
          </cell>
          <cell r="C1067">
            <v>1.77</v>
          </cell>
          <cell r="D1067">
            <v>3.11</v>
          </cell>
          <cell r="E1067">
            <v>28.9</v>
          </cell>
        </row>
        <row r="1068">
          <cell r="A1068">
            <v>1959.04</v>
          </cell>
          <cell r="B1068">
            <v>57.1</v>
          </cell>
          <cell r="C1068">
            <v>1.77667</v>
          </cell>
          <cell r="D1068">
            <v>3.2066699999999999</v>
          </cell>
          <cell r="E1068">
            <v>29</v>
          </cell>
        </row>
        <row r="1069">
          <cell r="A1069">
            <v>1959.05</v>
          </cell>
          <cell r="B1069">
            <v>57.96</v>
          </cell>
          <cell r="C1069">
            <v>1.7833300000000001</v>
          </cell>
          <cell r="D1069">
            <v>3.3033299999999999</v>
          </cell>
          <cell r="E1069">
            <v>29</v>
          </cell>
        </row>
        <row r="1070">
          <cell r="A1070">
            <v>1959.06</v>
          </cell>
          <cell r="B1070">
            <v>57.46</v>
          </cell>
          <cell r="C1070">
            <v>1.79</v>
          </cell>
          <cell r="D1070">
            <v>3.4</v>
          </cell>
          <cell r="E1070">
            <v>29.1</v>
          </cell>
        </row>
        <row r="1071">
          <cell r="A1071">
            <v>1959.07</v>
          </cell>
          <cell r="B1071">
            <v>59.74</v>
          </cell>
          <cell r="C1071">
            <v>1.79667</v>
          </cell>
          <cell r="D1071">
            <v>3.41</v>
          </cell>
          <cell r="E1071">
            <v>29.2</v>
          </cell>
        </row>
        <row r="1072">
          <cell r="A1072">
            <v>1959.08</v>
          </cell>
          <cell r="B1072">
            <v>59.4</v>
          </cell>
          <cell r="C1072">
            <v>1.8033300000000001</v>
          </cell>
          <cell r="D1072">
            <v>3.42</v>
          </cell>
          <cell r="E1072">
            <v>29.2</v>
          </cell>
        </row>
        <row r="1073">
          <cell r="A1073">
            <v>1959.09</v>
          </cell>
          <cell r="B1073">
            <v>57.05</v>
          </cell>
          <cell r="C1073">
            <v>1.81</v>
          </cell>
          <cell r="D1073">
            <v>3.43</v>
          </cell>
          <cell r="E1073">
            <v>29.3</v>
          </cell>
        </row>
        <row r="1074">
          <cell r="A1074">
            <v>1959.1</v>
          </cell>
          <cell r="B1074">
            <v>57</v>
          </cell>
          <cell r="C1074">
            <v>1.81667</v>
          </cell>
          <cell r="D1074">
            <v>3.4166699999999999</v>
          </cell>
          <cell r="E1074">
            <v>29.4</v>
          </cell>
        </row>
        <row r="1075">
          <cell r="A1075">
            <v>1959.11</v>
          </cell>
          <cell r="B1075">
            <v>57.23</v>
          </cell>
          <cell r="C1075">
            <v>1.8233299999999999</v>
          </cell>
          <cell r="D1075">
            <v>3.40333</v>
          </cell>
          <cell r="E1075">
            <v>29.4</v>
          </cell>
        </row>
        <row r="1076">
          <cell r="A1076">
            <v>1959.12</v>
          </cell>
          <cell r="B1076">
            <v>59.06</v>
          </cell>
          <cell r="C1076">
            <v>1.83</v>
          </cell>
          <cell r="D1076">
            <v>3.39</v>
          </cell>
          <cell r="E1076">
            <v>29.4</v>
          </cell>
        </row>
        <row r="1077">
          <cell r="A1077">
            <v>1960.01</v>
          </cell>
          <cell r="B1077">
            <v>58.03</v>
          </cell>
          <cell r="C1077">
            <v>1.8666700000000001</v>
          </cell>
          <cell r="D1077">
            <v>3.39</v>
          </cell>
          <cell r="E1077">
            <v>29.3</v>
          </cell>
        </row>
        <row r="1078">
          <cell r="A1078">
            <v>1960.02</v>
          </cell>
          <cell r="B1078">
            <v>55.78</v>
          </cell>
          <cell r="C1078">
            <v>1.90333</v>
          </cell>
          <cell r="D1078">
            <v>3.39</v>
          </cell>
          <cell r="E1078">
            <v>29.4</v>
          </cell>
        </row>
        <row r="1079">
          <cell r="A1079">
            <v>1960.03</v>
          </cell>
          <cell r="B1079">
            <v>55.02</v>
          </cell>
          <cell r="C1079">
            <v>1.94</v>
          </cell>
          <cell r="D1079">
            <v>3.39</v>
          </cell>
          <cell r="E1079">
            <v>29.4</v>
          </cell>
        </row>
        <row r="1080">
          <cell r="A1080">
            <v>1960.04</v>
          </cell>
          <cell r="B1080">
            <v>55.73</v>
          </cell>
          <cell r="C1080">
            <v>1.94333</v>
          </cell>
          <cell r="D1080">
            <v>3.34667</v>
          </cell>
          <cell r="E1080">
            <v>29.5</v>
          </cell>
        </row>
        <row r="1081">
          <cell r="A1081">
            <v>1960.05</v>
          </cell>
          <cell r="B1081">
            <v>55.22</v>
          </cell>
          <cell r="C1081">
            <v>1.9466699999999999</v>
          </cell>
          <cell r="D1081">
            <v>3.3033299999999999</v>
          </cell>
          <cell r="E1081">
            <v>29.5</v>
          </cell>
        </row>
        <row r="1082">
          <cell r="A1082">
            <v>1960.06</v>
          </cell>
          <cell r="B1082">
            <v>57.26</v>
          </cell>
          <cell r="C1082">
            <v>1.95</v>
          </cell>
          <cell r="D1082">
            <v>3.26</v>
          </cell>
          <cell r="E1082">
            <v>29.6</v>
          </cell>
        </row>
        <row r="1083">
          <cell r="A1083">
            <v>1960.07</v>
          </cell>
          <cell r="B1083">
            <v>55.84</v>
          </cell>
          <cell r="C1083">
            <v>1.95</v>
          </cell>
          <cell r="D1083">
            <v>3.2633299999999998</v>
          </cell>
          <cell r="E1083">
            <v>29.6</v>
          </cell>
        </row>
        <row r="1084">
          <cell r="A1084">
            <v>1960.08</v>
          </cell>
          <cell r="B1084">
            <v>56.51</v>
          </cell>
          <cell r="C1084">
            <v>1.95</v>
          </cell>
          <cell r="D1084">
            <v>3.26667</v>
          </cell>
          <cell r="E1084">
            <v>29.6</v>
          </cell>
        </row>
        <row r="1085">
          <cell r="A1085">
            <v>1960.09</v>
          </cell>
          <cell r="B1085">
            <v>54.81</v>
          </cell>
          <cell r="C1085">
            <v>1.95</v>
          </cell>
          <cell r="D1085">
            <v>3.27</v>
          </cell>
          <cell r="E1085">
            <v>29.6</v>
          </cell>
        </row>
        <row r="1086">
          <cell r="A1086">
            <v>1960.1</v>
          </cell>
          <cell r="B1086">
            <v>53.73</v>
          </cell>
          <cell r="C1086">
            <v>1.95</v>
          </cell>
          <cell r="D1086">
            <v>3.27</v>
          </cell>
          <cell r="E1086">
            <v>29.8</v>
          </cell>
        </row>
        <row r="1087">
          <cell r="A1087">
            <v>1960.11</v>
          </cell>
          <cell r="B1087">
            <v>55.47</v>
          </cell>
          <cell r="C1087">
            <v>1.95</v>
          </cell>
          <cell r="D1087">
            <v>3.27</v>
          </cell>
          <cell r="E1087">
            <v>29.8</v>
          </cell>
        </row>
        <row r="1088">
          <cell r="A1088">
            <v>1960.12</v>
          </cell>
          <cell r="B1088">
            <v>56.8</v>
          </cell>
          <cell r="C1088">
            <v>1.95</v>
          </cell>
          <cell r="D1088">
            <v>3.27</v>
          </cell>
          <cell r="E1088">
            <v>29.8</v>
          </cell>
        </row>
        <row r="1089">
          <cell r="A1089">
            <v>1961.01</v>
          </cell>
          <cell r="B1089">
            <v>59.72</v>
          </cell>
          <cell r="C1089">
            <v>1.9466699999999999</v>
          </cell>
          <cell r="D1089">
            <v>3.21</v>
          </cell>
          <cell r="E1089">
            <v>29.8</v>
          </cell>
        </row>
        <row r="1090">
          <cell r="A1090">
            <v>1961.02</v>
          </cell>
          <cell r="B1090">
            <v>62.17</v>
          </cell>
          <cell r="C1090">
            <v>1.94333</v>
          </cell>
          <cell r="D1090">
            <v>3.15</v>
          </cell>
          <cell r="E1090">
            <v>29.8</v>
          </cell>
        </row>
        <row r="1091">
          <cell r="A1091">
            <v>1961.03</v>
          </cell>
          <cell r="B1091">
            <v>64.12</v>
          </cell>
          <cell r="C1091">
            <v>1.94</v>
          </cell>
          <cell r="D1091">
            <v>3.09</v>
          </cell>
          <cell r="E1091">
            <v>29.8</v>
          </cell>
        </row>
        <row r="1092">
          <cell r="A1092">
            <v>1961.04</v>
          </cell>
          <cell r="B1092">
            <v>65.83</v>
          </cell>
          <cell r="C1092">
            <v>1.94</v>
          </cell>
          <cell r="D1092">
            <v>3.07</v>
          </cell>
          <cell r="E1092">
            <v>29.8</v>
          </cell>
        </row>
        <row r="1093">
          <cell r="A1093">
            <v>1961.05</v>
          </cell>
          <cell r="B1093">
            <v>66.5</v>
          </cell>
          <cell r="C1093">
            <v>1.94</v>
          </cell>
          <cell r="D1093">
            <v>3.05</v>
          </cell>
          <cell r="E1093">
            <v>29.8</v>
          </cell>
        </row>
        <row r="1094">
          <cell r="A1094">
            <v>1961.06</v>
          </cell>
          <cell r="B1094">
            <v>65.62</v>
          </cell>
          <cell r="C1094">
            <v>1.94</v>
          </cell>
          <cell r="D1094">
            <v>3.03</v>
          </cell>
          <cell r="E1094">
            <v>29.8</v>
          </cell>
        </row>
        <row r="1095">
          <cell r="A1095">
            <v>1961.07</v>
          </cell>
          <cell r="B1095">
            <v>65.44</v>
          </cell>
          <cell r="C1095">
            <v>1.9466699999999999</v>
          </cell>
          <cell r="D1095">
            <v>3.03667</v>
          </cell>
          <cell r="E1095">
            <v>30</v>
          </cell>
        </row>
        <row r="1096">
          <cell r="A1096">
            <v>1961.08</v>
          </cell>
          <cell r="B1096">
            <v>67.790000000000006</v>
          </cell>
          <cell r="C1096">
            <v>1.95333</v>
          </cell>
          <cell r="D1096">
            <v>3.0433300000000001</v>
          </cell>
          <cell r="E1096">
            <v>29.9</v>
          </cell>
        </row>
        <row r="1097">
          <cell r="A1097">
            <v>1961.09</v>
          </cell>
          <cell r="B1097">
            <v>67.260000000000005</v>
          </cell>
          <cell r="C1097">
            <v>1.96</v>
          </cell>
          <cell r="D1097">
            <v>3.05</v>
          </cell>
          <cell r="E1097">
            <v>30</v>
          </cell>
        </row>
        <row r="1098">
          <cell r="A1098">
            <v>1961.1</v>
          </cell>
          <cell r="B1098">
            <v>68</v>
          </cell>
          <cell r="C1098">
            <v>1.98</v>
          </cell>
          <cell r="D1098">
            <v>3.09667</v>
          </cell>
          <cell r="E1098">
            <v>30</v>
          </cell>
        </row>
        <row r="1099">
          <cell r="A1099">
            <v>1961.11</v>
          </cell>
          <cell r="B1099">
            <v>71.08</v>
          </cell>
          <cell r="C1099">
            <v>2</v>
          </cell>
          <cell r="D1099">
            <v>3.1433300000000002</v>
          </cell>
          <cell r="E1099">
            <v>30</v>
          </cell>
        </row>
        <row r="1100">
          <cell r="A1100">
            <v>1961.12</v>
          </cell>
          <cell r="B1100">
            <v>71.739999999999995</v>
          </cell>
          <cell r="C1100">
            <v>2.02</v>
          </cell>
          <cell r="D1100">
            <v>3.19</v>
          </cell>
          <cell r="E1100">
            <v>30</v>
          </cell>
        </row>
        <row r="1101">
          <cell r="A1101">
            <v>1962.01</v>
          </cell>
          <cell r="B1101">
            <v>69.069999999999993</v>
          </cell>
          <cell r="C1101">
            <v>2.0266700000000002</v>
          </cell>
          <cell r="D1101">
            <v>3.25</v>
          </cell>
          <cell r="E1101">
            <v>30</v>
          </cell>
        </row>
        <row r="1102">
          <cell r="A1102">
            <v>1962.02</v>
          </cell>
          <cell r="B1102">
            <v>70.22</v>
          </cell>
          <cell r="C1102">
            <v>2.0333299999999999</v>
          </cell>
          <cell r="D1102">
            <v>3.31</v>
          </cell>
          <cell r="E1102">
            <v>30.1</v>
          </cell>
        </row>
        <row r="1103">
          <cell r="A1103">
            <v>1962.03</v>
          </cell>
          <cell r="B1103">
            <v>70.290000000000006</v>
          </cell>
          <cell r="C1103">
            <v>2.04</v>
          </cell>
          <cell r="D1103">
            <v>3.37</v>
          </cell>
          <cell r="E1103">
            <v>30.1</v>
          </cell>
        </row>
        <row r="1104">
          <cell r="A1104">
            <v>1962.04</v>
          </cell>
          <cell r="B1104">
            <v>68.05</v>
          </cell>
          <cell r="C1104">
            <v>2.0466700000000002</v>
          </cell>
          <cell r="D1104">
            <v>3.40333</v>
          </cell>
          <cell r="E1104">
            <v>30.2</v>
          </cell>
        </row>
        <row r="1105">
          <cell r="A1105">
            <v>1962.05</v>
          </cell>
          <cell r="B1105">
            <v>62.99</v>
          </cell>
          <cell r="C1105">
            <v>2.0533299999999999</v>
          </cell>
          <cell r="D1105">
            <v>3.4366699999999999</v>
          </cell>
          <cell r="E1105">
            <v>30.2</v>
          </cell>
        </row>
        <row r="1106">
          <cell r="A1106">
            <v>1962.06</v>
          </cell>
          <cell r="B1106">
            <v>55.63</v>
          </cell>
          <cell r="C1106">
            <v>2.06</v>
          </cell>
          <cell r="D1106">
            <v>3.47</v>
          </cell>
          <cell r="E1106">
            <v>30.2</v>
          </cell>
        </row>
        <row r="1107">
          <cell r="A1107">
            <v>1962.07</v>
          </cell>
          <cell r="B1107">
            <v>56.97</v>
          </cell>
          <cell r="C1107">
            <v>2.0666699999999998</v>
          </cell>
          <cell r="D1107">
            <v>3.49</v>
          </cell>
          <cell r="E1107">
            <v>30.3</v>
          </cell>
        </row>
        <row r="1108">
          <cell r="A1108">
            <v>1962.08</v>
          </cell>
          <cell r="B1108">
            <v>58.52</v>
          </cell>
          <cell r="C1108">
            <v>2.0733299999999999</v>
          </cell>
          <cell r="D1108">
            <v>3.51</v>
          </cell>
          <cell r="E1108">
            <v>30.3</v>
          </cell>
        </row>
        <row r="1109">
          <cell r="A1109">
            <v>1962.09</v>
          </cell>
          <cell r="B1109">
            <v>58</v>
          </cell>
          <cell r="C1109">
            <v>2.08</v>
          </cell>
          <cell r="D1109">
            <v>3.53</v>
          </cell>
          <cell r="E1109">
            <v>30.4</v>
          </cell>
        </row>
        <row r="1110">
          <cell r="A1110">
            <v>1962.1</v>
          </cell>
          <cell r="B1110">
            <v>56.17</v>
          </cell>
          <cell r="C1110">
            <v>2.09667</v>
          </cell>
          <cell r="D1110">
            <v>3.57667</v>
          </cell>
          <cell r="E1110">
            <v>30.4</v>
          </cell>
        </row>
        <row r="1111">
          <cell r="A1111">
            <v>1962.11</v>
          </cell>
          <cell r="B1111">
            <v>60.04</v>
          </cell>
          <cell r="C1111">
            <v>2.1133299999999999</v>
          </cell>
          <cell r="D1111">
            <v>3.6233300000000002</v>
          </cell>
          <cell r="E1111">
            <v>30.4</v>
          </cell>
        </row>
        <row r="1112">
          <cell r="A1112">
            <v>1962.12</v>
          </cell>
          <cell r="B1112">
            <v>62.64</v>
          </cell>
          <cell r="C1112">
            <v>2.13</v>
          </cell>
          <cell r="D1112">
            <v>3.67</v>
          </cell>
          <cell r="E1112">
            <v>30.4</v>
          </cell>
        </row>
        <row r="1113">
          <cell r="A1113">
            <v>1963.01</v>
          </cell>
          <cell r="B1113">
            <v>65.06</v>
          </cell>
          <cell r="C1113">
            <v>2.1366700000000001</v>
          </cell>
          <cell r="D1113">
            <v>3.6833300000000002</v>
          </cell>
          <cell r="E1113">
            <v>30.4</v>
          </cell>
        </row>
        <row r="1114">
          <cell r="A1114">
            <v>1963.02</v>
          </cell>
          <cell r="B1114">
            <v>65.92</v>
          </cell>
          <cell r="C1114">
            <v>2.1433300000000002</v>
          </cell>
          <cell r="D1114">
            <v>3.6966700000000001</v>
          </cell>
          <cell r="E1114">
            <v>30.4</v>
          </cell>
        </row>
        <row r="1115">
          <cell r="A1115">
            <v>1963.03</v>
          </cell>
          <cell r="B1115">
            <v>65.67</v>
          </cell>
          <cell r="C1115">
            <v>2.15</v>
          </cell>
          <cell r="D1115">
            <v>3.71</v>
          </cell>
          <cell r="E1115">
            <v>30.5</v>
          </cell>
        </row>
        <row r="1116">
          <cell r="A1116">
            <v>1963.04</v>
          </cell>
          <cell r="B1116">
            <v>68.760000000000005</v>
          </cell>
          <cell r="C1116">
            <v>2.1666699999999999</v>
          </cell>
          <cell r="D1116">
            <v>3.7533300000000001</v>
          </cell>
          <cell r="E1116">
            <v>30.5</v>
          </cell>
        </row>
        <row r="1117">
          <cell r="A1117">
            <v>1963.05</v>
          </cell>
          <cell r="B1117">
            <v>70.14</v>
          </cell>
          <cell r="C1117">
            <v>2.1833300000000002</v>
          </cell>
          <cell r="D1117">
            <v>3.7966700000000002</v>
          </cell>
          <cell r="E1117">
            <v>30.5</v>
          </cell>
        </row>
        <row r="1118">
          <cell r="A1118">
            <v>1963.06</v>
          </cell>
          <cell r="B1118">
            <v>70.11</v>
          </cell>
          <cell r="C1118">
            <v>2.2000000000000002</v>
          </cell>
          <cell r="D1118">
            <v>3.84</v>
          </cell>
          <cell r="E1118">
            <v>30.6</v>
          </cell>
        </row>
        <row r="1119">
          <cell r="A1119">
            <v>1963.07</v>
          </cell>
          <cell r="B1119">
            <v>69.069999999999993</v>
          </cell>
          <cell r="C1119">
            <v>2.2033299999999998</v>
          </cell>
          <cell r="D1119">
            <v>3.88</v>
          </cell>
          <cell r="E1119">
            <v>30.7</v>
          </cell>
        </row>
        <row r="1120">
          <cell r="A1120">
            <v>1963.08</v>
          </cell>
          <cell r="B1120">
            <v>70.98</v>
          </cell>
          <cell r="C1120">
            <v>2.2066699999999999</v>
          </cell>
          <cell r="D1120">
            <v>3.92</v>
          </cell>
          <cell r="E1120">
            <v>30.7</v>
          </cell>
        </row>
        <row r="1121">
          <cell r="A1121">
            <v>1963.09</v>
          </cell>
          <cell r="B1121">
            <v>72.849999999999994</v>
          </cell>
          <cell r="C1121">
            <v>2.21</v>
          </cell>
          <cell r="D1121">
            <v>3.96</v>
          </cell>
          <cell r="E1121">
            <v>30.7</v>
          </cell>
        </row>
        <row r="1122">
          <cell r="A1122">
            <v>1963.1</v>
          </cell>
          <cell r="B1122">
            <v>73.03</v>
          </cell>
          <cell r="C1122">
            <v>2.23333</v>
          </cell>
          <cell r="D1122">
            <v>3.98</v>
          </cell>
          <cell r="E1122">
            <v>30.8</v>
          </cell>
        </row>
        <row r="1123">
          <cell r="A1123">
            <v>1963.11</v>
          </cell>
          <cell r="B1123">
            <v>72.62</v>
          </cell>
          <cell r="C1123">
            <v>2.2566700000000002</v>
          </cell>
          <cell r="D1123">
            <v>4</v>
          </cell>
          <cell r="E1123">
            <v>30.8</v>
          </cell>
        </row>
        <row r="1124">
          <cell r="A1124">
            <v>1963.12</v>
          </cell>
          <cell r="B1124">
            <v>74.17</v>
          </cell>
          <cell r="C1124">
            <v>2.2799999999999998</v>
          </cell>
          <cell r="D1124">
            <v>4.0199999999999996</v>
          </cell>
          <cell r="E1124">
            <v>30.9</v>
          </cell>
        </row>
        <row r="1125">
          <cell r="A1125">
            <v>1964.01</v>
          </cell>
          <cell r="B1125">
            <v>76.45</v>
          </cell>
          <cell r="C1125">
            <v>2.2966700000000002</v>
          </cell>
          <cell r="D1125">
            <v>4.0733300000000003</v>
          </cell>
          <cell r="E1125">
            <v>30.9</v>
          </cell>
        </row>
        <row r="1126">
          <cell r="A1126">
            <v>1964.02</v>
          </cell>
          <cell r="B1126">
            <v>77.39</v>
          </cell>
          <cell r="C1126">
            <v>2.3133300000000001</v>
          </cell>
          <cell r="D1126">
            <v>4.1266699999999998</v>
          </cell>
          <cell r="E1126">
            <v>30.9</v>
          </cell>
        </row>
        <row r="1127">
          <cell r="A1127">
            <v>1964.03</v>
          </cell>
          <cell r="B1127">
            <v>78.8</v>
          </cell>
          <cell r="C1127">
            <v>2.33</v>
          </cell>
          <cell r="D1127">
            <v>4.18</v>
          </cell>
          <cell r="E1127">
            <v>30.9</v>
          </cell>
        </row>
        <row r="1128">
          <cell r="A1128">
            <v>1964.04</v>
          </cell>
          <cell r="B1128">
            <v>79.94</v>
          </cell>
          <cell r="C1128">
            <v>2.34667</v>
          </cell>
          <cell r="D1128">
            <v>4.2300000000000004</v>
          </cell>
          <cell r="E1128">
            <v>30.9</v>
          </cell>
        </row>
        <row r="1129">
          <cell r="A1129">
            <v>1964.05</v>
          </cell>
          <cell r="B1129">
            <v>80.72</v>
          </cell>
          <cell r="C1129">
            <v>2.3633299999999999</v>
          </cell>
          <cell r="D1129">
            <v>4.28</v>
          </cell>
          <cell r="E1129">
            <v>30.9</v>
          </cell>
        </row>
        <row r="1130">
          <cell r="A1130">
            <v>1964.06</v>
          </cell>
          <cell r="B1130">
            <v>80.239999999999995</v>
          </cell>
          <cell r="C1130">
            <v>2.38</v>
          </cell>
          <cell r="D1130">
            <v>4.33</v>
          </cell>
          <cell r="E1130">
            <v>31</v>
          </cell>
        </row>
        <row r="1131">
          <cell r="A1131">
            <v>1964.07</v>
          </cell>
          <cell r="B1131">
            <v>83.22</v>
          </cell>
          <cell r="C1131">
            <v>2.4</v>
          </cell>
          <cell r="D1131">
            <v>4.3766699999999998</v>
          </cell>
          <cell r="E1131">
            <v>31.1</v>
          </cell>
        </row>
        <row r="1132">
          <cell r="A1132">
            <v>1964.08</v>
          </cell>
          <cell r="B1132">
            <v>82</v>
          </cell>
          <cell r="C1132">
            <v>2.42</v>
          </cell>
          <cell r="D1132">
            <v>4.42333</v>
          </cell>
          <cell r="E1132">
            <v>31</v>
          </cell>
        </row>
        <row r="1133">
          <cell r="A1133">
            <v>1964.09</v>
          </cell>
          <cell r="B1133">
            <v>83.41</v>
          </cell>
          <cell r="C1133">
            <v>2.44</v>
          </cell>
          <cell r="D1133">
            <v>4.47</v>
          </cell>
          <cell r="E1133">
            <v>31.1</v>
          </cell>
        </row>
        <row r="1134">
          <cell r="A1134">
            <v>1964.1</v>
          </cell>
          <cell r="B1134">
            <v>84.85</v>
          </cell>
          <cell r="C1134">
            <v>2.46</v>
          </cell>
          <cell r="D1134">
            <v>4.4966699999999999</v>
          </cell>
          <cell r="E1134">
            <v>31.1</v>
          </cell>
        </row>
        <row r="1135">
          <cell r="A1135">
            <v>1964.11</v>
          </cell>
          <cell r="B1135">
            <v>85.44</v>
          </cell>
          <cell r="C1135">
            <v>2.48</v>
          </cell>
          <cell r="D1135">
            <v>4.5233299999999996</v>
          </cell>
          <cell r="E1135">
            <v>31.2</v>
          </cell>
        </row>
        <row r="1136">
          <cell r="A1136">
            <v>1964.12</v>
          </cell>
          <cell r="B1136">
            <v>83.96</v>
          </cell>
          <cell r="C1136">
            <v>2.5</v>
          </cell>
          <cell r="D1136">
            <v>4.55</v>
          </cell>
          <cell r="E1136">
            <v>31.2</v>
          </cell>
        </row>
        <row r="1137">
          <cell r="A1137">
            <v>1965.01</v>
          </cell>
          <cell r="B1137">
            <v>86.12</v>
          </cell>
          <cell r="C1137">
            <v>2.51667</v>
          </cell>
          <cell r="D1137">
            <v>4.5933299999999999</v>
          </cell>
          <cell r="E1137">
            <v>31.2</v>
          </cell>
        </row>
        <row r="1138">
          <cell r="A1138">
            <v>1965.02</v>
          </cell>
          <cell r="B1138">
            <v>86.75</v>
          </cell>
          <cell r="C1138">
            <v>2.5333299999999999</v>
          </cell>
          <cell r="D1138">
            <v>4.6366699999999996</v>
          </cell>
          <cell r="E1138">
            <v>31.2</v>
          </cell>
        </row>
        <row r="1139">
          <cell r="A1139">
            <v>1965.03</v>
          </cell>
          <cell r="B1139">
            <v>86.83</v>
          </cell>
          <cell r="C1139">
            <v>2.5499999999999998</v>
          </cell>
          <cell r="D1139">
            <v>4.68</v>
          </cell>
          <cell r="E1139">
            <v>31.3</v>
          </cell>
        </row>
        <row r="1140">
          <cell r="A1140">
            <v>1965.04</v>
          </cell>
          <cell r="B1140">
            <v>87.97</v>
          </cell>
          <cell r="C1140">
            <v>2.57</v>
          </cell>
          <cell r="D1140">
            <v>4.7333299999999996</v>
          </cell>
          <cell r="E1140">
            <v>31.4</v>
          </cell>
        </row>
        <row r="1141">
          <cell r="A1141">
            <v>1965.05</v>
          </cell>
          <cell r="B1141">
            <v>89.28</v>
          </cell>
          <cell r="C1141">
            <v>2.59</v>
          </cell>
          <cell r="D1141">
            <v>4.78667</v>
          </cell>
          <cell r="E1141">
            <v>31.4</v>
          </cell>
        </row>
        <row r="1142">
          <cell r="A1142">
            <v>1965.06</v>
          </cell>
          <cell r="B1142">
            <v>85.04</v>
          </cell>
          <cell r="C1142">
            <v>2.61</v>
          </cell>
          <cell r="D1142">
            <v>4.84</v>
          </cell>
          <cell r="E1142">
            <v>31.6</v>
          </cell>
        </row>
        <row r="1143">
          <cell r="A1143">
            <v>1965.07</v>
          </cell>
          <cell r="B1143">
            <v>84.91</v>
          </cell>
          <cell r="C1143">
            <v>2.6266699999999998</v>
          </cell>
          <cell r="D1143">
            <v>4.8866699999999996</v>
          </cell>
          <cell r="E1143">
            <v>31.6</v>
          </cell>
        </row>
        <row r="1144">
          <cell r="A1144">
            <v>1965.08</v>
          </cell>
          <cell r="B1144">
            <v>86.49</v>
          </cell>
          <cell r="C1144">
            <v>2.6433300000000002</v>
          </cell>
          <cell r="D1144">
            <v>4.9333299999999998</v>
          </cell>
          <cell r="E1144">
            <v>31.6</v>
          </cell>
        </row>
        <row r="1145">
          <cell r="A1145">
            <v>1965.09</v>
          </cell>
          <cell r="B1145">
            <v>89.38</v>
          </cell>
          <cell r="C1145">
            <v>2.66</v>
          </cell>
          <cell r="D1145">
            <v>4.9800000000000004</v>
          </cell>
          <cell r="E1145">
            <v>31.6</v>
          </cell>
        </row>
        <row r="1146">
          <cell r="A1146">
            <v>1965.1</v>
          </cell>
          <cell r="B1146">
            <v>91.39</v>
          </cell>
          <cell r="C1146">
            <v>2.68</v>
          </cell>
          <cell r="D1146">
            <v>5.05</v>
          </cell>
          <cell r="E1146">
            <v>31.7</v>
          </cell>
        </row>
        <row r="1147">
          <cell r="A1147">
            <v>1965.11</v>
          </cell>
          <cell r="B1147">
            <v>92.15</v>
          </cell>
          <cell r="C1147">
            <v>2.7</v>
          </cell>
          <cell r="D1147">
            <v>5.12</v>
          </cell>
          <cell r="E1147">
            <v>31.7</v>
          </cell>
        </row>
        <row r="1148">
          <cell r="A1148">
            <v>1965.12</v>
          </cell>
          <cell r="B1148">
            <v>91.73</v>
          </cell>
          <cell r="C1148">
            <v>2.72</v>
          </cell>
          <cell r="D1148">
            <v>5.19</v>
          </cell>
          <cell r="E1148">
            <v>31.8</v>
          </cell>
        </row>
        <row r="1149">
          <cell r="A1149">
            <v>1966.01</v>
          </cell>
          <cell r="B1149">
            <v>93.32</v>
          </cell>
          <cell r="C1149">
            <v>2.74</v>
          </cell>
          <cell r="D1149">
            <v>5.24</v>
          </cell>
          <cell r="E1149">
            <v>31.8</v>
          </cell>
        </row>
        <row r="1150">
          <cell r="A1150">
            <v>1966.02</v>
          </cell>
          <cell r="B1150">
            <v>92.69</v>
          </cell>
          <cell r="C1150">
            <v>2.76</v>
          </cell>
          <cell r="D1150">
            <v>5.29</v>
          </cell>
          <cell r="E1150">
            <v>32</v>
          </cell>
        </row>
        <row r="1151">
          <cell r="A1151">
            <v>1966.03</v>
          </cell>
          <cell r="B1151">
            <v>88.88</v>
          </cell>
          <cell r="C1151">
            <v>2.78</v>
          </cell>
          <cell r="D1151">
            <v>5.34</v>
          </cell>
          <cell r="E1151">
            <v>32.1</v>
          </cell>
        </row>
        <row r="1152">
          <cell r="A1152">
            <v>1966.04</v>
          </cell>
          <cell r="B1152">
            <v>91.6</v>
          </cell>
          <cell r="C1152">
            <v>2.7966700000000002</v>
          </cell>
          <cell r="D1152">
            <v>5.38</v>
          </cell>
          <cell r="E1152">
            <v>32.299999999999997</v>
          </cell>
        </row>
        <row r="1153">
          <cell r="A1153">
            <v>1966.05</v>
          </cell>
          <cell r="B1153">
            <v>86.78</v>
          </cell>
          <cell r="C1153">
            <v>2.8133300000000001</v>
          </cell>
          <cell r="D1153">
            <v>5.42</v>
          </cell>
          <cell r="E1153">
            <v>32.299999999999997</v>
          </cell>
        </row>
        <row r="1154">
          <cell r="A1154">
            <v>1966.06</v>
          </cell>
          <cell r="B1154">
            <v>86.06</v>
          </cell>
          <cell r="C1154">
            <v>2.83</v>
          </cell>
          <cell r="D1154">
            <v>5.46</v>
          </cell>
          <cell r="E1154">
            <v>32.4</v>
          </cell>
        </row>
        <row r="1155">
          <cell r="A1155">
            <v>1966.07</v>
          </cell>
          <cell r="B1155">
            <v>85.84</v>
          </cell>
          <cell r="C1155">
            <v>2.85</v>
          </cell>
          <cell r="D1155">
            <v>5.4766700000000004</v>
          </cell>
          <cell r="E1155">
            <v>32.5</v>
          </cell>
        </row>
        <row r="1156">
          <cell r="A1156">
            <v>1966.08</v>
          </cell>
          <cell r="B1156">
            <v>80.650000000000006</v>
          </cell>
          <cell r="C1156">
            <v>2.87</v>
          </cell>
          <cell r="D1156">
            <v>5.4933300000000003</v>
          </cell>
          <cell r="E1156">
            <v>32.700000000000003</v>
          </cell>
        </row>
        <row r="1157">
          <cell r="A1157">
            <v>1966.09</v>
          </cell>
          <cell r="B1157">
            <v>77.81</v>
          </cell>
          <cell r="C1157">
            <v>2.89</v>
          </cell>
          <cell r="D1157">
            <v>5.51</v>
          </cell>
          <cell r="E1157">
            <v>32.700000000000003</v>
          </cell>
        </row>
        <row r="1158">
          <cell r="A1158">
            <v>1966.1</v>
          </cell>
          <cell r="B1158">
            <v>77.13</v>
          </cell>
          <cell r="C1158">
            <v>2.8833299999999999</v>
          </cell>
          <cell r="D1158">
            <v>5.5233299999999996</v>
          </cell>
          <cell r="E1158">
            <v>32.9</v>
          </cell>
        </row>
        <row r="1159">
          <cell r="A1159">
            <v>1966.11</v>
          </cell>
          <cell r="B1159">
            <v>80.989999999999995</v>
          </cell>
          <cell r="C1159">
            <v>2.8766699999999998</v>
          </cell>
          <cell r="D1159">
            <v>5.53667</v>
          </cell>
          <cell r="E1159">
            <v>32.9</v>
          </cell>
        </row>
        <row r="1160">
          <cell r="A1160">
            <v>1966.12</v>
          </cell>
          <cell r="B1160">
            <v>81.33</v>
          </cell>
          <cell r="C1160">
            <v>2.87</v>
          </cell>
          <cell r="D1160">
            <v>5.55</v>
          </cell>
          <cell r="E1160">
            <v>32.9</v>
          </cell>
        </row>
        <row r="1161">
          <cell r="A1161">
            <v>1967.01</v>
          </cell>
          <cell r="B1161">
            <v>84.45</v>
          </cell>
          <cell r="C1161">
            <v>2.88</v>
          </cell>
          <cell r="D1161">
            <v>5.5166700000000004</v>
          </cell>
          <cell r="E1161">
            <v>32.9</v>
          </cell>
        </row>
        <row r="1162">
          <cell r="A1162">
            <v>1967.02</v>
          </cell>
          <cell r="B1162">
            <v>87.36</v>
          </cell>
          <cell r="C1162">
            <v>2.89</v>
          </cell>
          <cell r="D1162">
            <v>5.4833299999999996</v>
          </cell>
          <cell r="E1162">
            <v>32.9</v>
          </cell>
        </row>
        <row r="1163">
          <cell r="A1163">
            <v>1967.03</v>
          </cell>
          <cell r="B1163">
            <v>89.42</v>
          </cell>
          <cell r="C1163">
            <v>2.9</v>
          </cell>
          <cell r="D1163">
            <v>5.45</v>
          </cell>
          <cell r="E1163">
            <v>33</v>
          </cell>
        </row>
        <row r="1164">
          <cell r="A1164">
            <v>1967.04</v>
          </cell>
          <cell r="B1164">
            <v>90.96</v>
          </cell>
          <cell r="C1164">
            <v>2.9</v>
          </cell>
          <cell r="D1164">
            <v>5.41</v>
          </cell>
          <cell r="E1164">
            <v>33.1</v>
          </cell>
        </row>
        <row r="1165">
          <cell r="A1165">
            <v>1967.05</v>
          </cell>
          <cell r="B1165">
            <v>92.59</v>
          </cell>
          <cell r="C1165">
            <v>2.9</v>
          </cell>
          <cell r="D1165">
            <v>5.37</v>
          </cell>
          <cell r="E1165">
            <v>33.200000000000003</v>
          </cell>
        </row>
        <row r="1166">
          <cell r="A1166">
            <v>1967.06</v>
          </cell>
          <cell r="B1166">
            <v>91.43</v>
          </cell>
          <cell r="C1166">
            <v>2.9</v>
          </cell>
          <cell r="D1166">
            <v>5.33</v>
          </cell>
          <cell r="E1166">
            <v>33.299999999999997</v>
          </cell>
        </row>
        <row r="1167">
          <cell r="A1167">
            <v>1967.07</v>
          </cell>
          <cell r="B1167">
            <v>93.01</v>
          </cell>
          <cell r="C1167">
            <v>2.9066700000000001</v>
          </cell>
          <cell r="D1167">
            <v>5.32</v>
          </cell>
          <cell r="E1167">
            <v>33.4</v>
          </cell>
        </row>
        <row r="1168">
          <cell r="A1168">
            <v>1967.08</v>
          </cell>
          <cell r="B1168">
            <v>94.49</v>
          </cell>
          <cell r="C1168">
            <v>2.9133300000000002</v>
          </cell>
          <cell r="D1168">
            <v>5.31</v>
          </cell>
          <cell r="E1168">
            <v>33.5</v>
          </cell>
        </row>
        <row r="1169">
          <cell r="A1169">
            <v>1967.09</v>
          </cell>
          <cell r="B1169">
            <v>95.81</v>
          </cell>
          <cell r="C1169">
            <v>2.92</v>
          </cell>
          <cell r="D1169">
            <v>5.3</v>
          </cell>
          <cell r="E1169">
            <v>33.6</v>
          </cell>
        </row>
        <row r="1170">
          <cell r="A1170">
            <v>1967.1</v>
          </cell>
          <cell r="B1170">
            <v>95.66</v>
          </cell>
          <cell r="C1170">
            <v>2.92</v>
          </cell>
          <cell r="D1170">
            <v>5.31</v>
          </cell>
          <cell r="E1170">
            <v>33.700000000000003</v>
          </cell>
        </row>
        <row r="1171">
          <cell r="A1171">
            <v>1967.11</v>
          </cell>
          <cell r="B1171">
            <v>92.66</v>
          </cell>
          <cell r="C1171">
            <v>2.92</v>
          </cell>
          <cell r="D1171">
            <v>5.32</v>
          </cell>
          <cell r="E1171">
            <v>33.799999999999997</v>
          </cell>
        </row>
        <row r="1172">
          <cell r="A1172">
            <v>1967.12</v>
          </cell>
          <cell r="B1172">
            <v>95.3</v>
          </cell>
          <cell r="C1172">
            <v>2.92</v>
          </cell>
          <cell r="D1172">
            <v>5.33</v>
          </cell>
          <cell r="E1172">
            <v>33.9</v>
          </cell>
        </row>
        <row r="1173">
          <cell r="A1173">
            <v>1968.01</v>
          </cell>
          <cell r="B1173">
            <v>95.04</v>
          </cell>
          <cell r="C1173">
            <v>2.93</v>
          </cell>
          <cell r="D1173">
            <v>5.3666700000000001</v>
          </cell>
          <cell r="E1173">
            <v>34.1</v>
          </cell>
        </row>
        <row r="1174">
          <cell r="A1174">
            <v>1968.02</v>
          </cell>
          <cell r="B1174">
            <v>90.75</v>
          </cell>
          <cell r="C1174">
            <v>2.94</v>
          </cell>
          <cell r="D1174">
            <v>5.4033300000000004</v>
          </cell>
          <cell r="E1174">
            <v>34.200000000000003</v>
          </cell>
        </row>
        <row r="1175">
          <cell r="A1175">
            <v>1968.03</v>
          </cell>
          <cell r="B1175">
            <v>89.09</v>
          </cell>
          <cell r="C1175">
            <v>2.95</v>
          </cell>
          <cell r="D1175">
            <v>5.44</v>
          </cell>
          <cell r="E1175">
            <v>34.299999999999997</v>
          </cell>
        </row>
        <row r="1176">
          <cell r="A1176">
            <v>1968.04</v>
          </cell>
          <cell r="B1176">
            <v>95.67</v>
          </cell>
          <cell r="C1176">
            <v>2.96333</v>
          </cell>
          <cell r="D1176">
            <v>5.4833299999999996</v>
          </cell>
          <cell r="E1176">
            <v>34.4</v>
          </cell>
        </row>
        <row r="1177">
          <cell r="A1177">
            <v>1968.05</v>
          </cell>
          <cell r="B1177">
            <v>97.87</v>
          </cell>
          <cell r="C1177">
            <v>2.9766699999999999</v>
          </cell>
          <cell r="D1177">
            <v>5.5266700000000002</v>
          </cell>
          <cell r="E1177">
            <v>34.5</v>
          </cell>
        </row>
        <row r="1178">
          <cell r="A1178">
            <v>1968.06</v>
          </cell>
          <cell r="B1178">
            <v>100.5</v>
          </cell>
          <cell r="C1178">
            <v>2.99</v>
          </cell>
          <cell r="D1178">
            <v>5.57</v>
          </cell>
          <cell r="E1178">
            <v>34.700000000000003</v>
          </cell>
        </row>
        <row r="1179">
          <cell r="A1179">
            <v>1968.07</v>
          </cell>
          <cell r="B1179">
            <v>100.3</v>
          </cell>
          <cell r="C1179">
            <v>3.0033300000000001</v>
          </cell>
          <cell r="D1179">
            <v>5.6</v>
          </cell>
          <cell r="E1179">
            <v>34.9</v>
          </cell>
        </row>
        <row r="1180">
          <cell r="A1180">
            <v>1968.08</v>
          </cell>
          <cell r="B1180">
            <v>98.11</v>
          </cell>
          <cell r="C1180">
            <v>3.01667</v>
          </cell>
          <cell r="D1180">
            <v>5.63</v>
          </cell>
          <cell r="E1180">
            <v>35</v>
          </cell>
        </row>
        <row r="1181">
          <cell r="A1181">
            <v>1968.09</v>
          </cell>
          <cell r="B1181">
            <v>101.3</v>
          </cell>
          <cell r="C1181">
            <v>3.03</v>
          </cell>
          <cell r="D1181">
            <v>5.66</v>
          </cell>
          <cell r="E1181">
            <v>35.1</v>
          </cell>
        </row>
        <row r="1182">
          <cell r="A1182">
            <v>1968.1</v>
          </cell>
          <cell r="B1182">
            <v>103.8</v>
          </cell>
          <cell r="C1182">
            <v>3.0433300000000001</v>
          </cell>
          <cell r="D1182">
            <v>5.6933299999999996</v>
          </cell>
          <cell r="E1182">
            <v>35.299999999999997</v>
          </cell>
        </row>
        <row r="1183">
          <cell r="A1183">
            <v>1968.11</v>
          </cell>
          <cell r="B1183">
            <v>105.4</v>
          </cell>
          <cell r="C1183">
            <v>3.05667</v>
          </cell>
          <cell r="D1183">
            <v>5.7266700000000004</v>
          </cell>
          <cell r="E1183">
            <v>35.4</v>
          </cell>
        </row>
        <row r="1184">
          <cell r="A1184">
            <v>1968.12</v>
          </cell>
          <cell r="B1184">
            <v>106.5</v>
          </cell>
          <cell r="C1184">
            <v>3.07</v>
          </cell>
          <cell r="D1184">
            <v>5.76</v>
          </cell>
          <cell r="E1184">
            <v>35.5</v>
          </cell>
        </row>
        <row r="1185">
          <cell r="A1185">
            <v>1969.01</v>
          </cell>
          <cell r="B1185">
            <v>102</v>
          </cell>
          <cell r="C1185">
            <v>3.08</v>
          </cell>
          <cell r="D1185">
            <v>5.78</v>
          </cell>
          <cell r="E1185">
            <v>35.6</v>
          </cell>
        </row>
        <row r="1186">
          <cell r="A1186">
            <v>1969.02</v>
          </cell>
          <cell r="B1186">
            <v>101.5</v>
          </cell>
          <cell r="C1186">
            <v>3.09</v>
          </cell>
          <cell r="D1186">
            <v>5.8</v>
          </cell>
          <cell r="E1186">
            <v>35.799999999999997</v>
          </cell>
        </row>
        <row r="1187">
          <cell r="A1187">
            <v>1969.03</v>
          </cell>
          <cell r="B1187">
            <v>99.3</v>
          </cell>
          <cell r="C1187">
            <v>3.1</v>
          </cell>
          <cell r="D1187">
            <v>5.82</v>
          </cell>
          <cell r="E1187">
            <v>36.1</v>
          </cell>
        </row>
        <row r="1188">
          <cell r="A1188">
            <v>1969.04</v>
          </cell>
          <cell r="B1188">
            <v>101.3</v>
          </cell>
          <cell r="C1188">
            <v>3.11</v>
          </cell>
          <cell r="D1188">
            <v>5.82667</v>
          </cell>
          <cell r="E1188">
            <v>36.299999999999997</v>
          </cell>
        </row>
        <row r="1189">
          <cell r="A1189">
            <v>1969.05</v>
          </cell>
          <cell r="B1189">
            <v>104.6</v>
          </cell>
          <cell r="C1189">
            <v>3.12</v>
          </cell>
          <cell r="D1189">
            <v>5.8333300000000001</v>
          </cell>
          <cell r="E1189">
            <v>36.4</v>
          </cell>
        </row>
        <row r="1190">
          <cell r="A1190">
            <v>1969.06</v>
          </cell>
          <cell r="B1190">
            <v>99.14</v>
          </cell>
          <cell r="C1190">
            <v>3.13</v>
          </cell>
          <cell r="D1190">
            <v>5.84</v>
          </cell>
          <cell r="E1190">
            <v>36.6</v>
          </cell>
        </row>
        <row r="1191">
          <cell r="A1191">
            <v>1969.07</v>
          </cell>
          <cell r="B1191">
            <v>94.71</v>
          </cell>
          <cell r="C1191">
            <v>3.1366700000000001</v>
          </cell>
          <cell r="D1191">
            <v>5.8566700000000003</v>
          </cell>
          <cell r="E1191">
            <v>36.799999999999997</v>
          </cell>
        </row>
        <row r="1192">
          <cell r="A1192">
            <v>1969.08</v>
          </cell>
          <cell r="B1192">
            <v>94.18</v>
          </cell>
          <cell r="C1192">
            <v>3.1433300000000002</v>
          </cell>
          <cell r="D1192">
            <v>5.8733300000000002</v>
          </cell>
          <cell r="E1192">
            <v>37</v>
          </cell>
        </row>
        <row r="1193">
          <cell r="A1193">
            <v>1969.09</v>
          </cell>
          <cell r="B1193">
            <v>94.51</v>
          </cell>
          <cell r="C1193">
            <v>3.15</v>
          </cell>
          <cell r="D1193">
            <v>5.89</v>
          </cell>
          <cell r="E1193">
            <v>37.1</v>
          </cell>
        </row>
        <row r="1194">
          <cell r="A1194">
            <v>1969.1</v>
          </cell>
          <cell r="B1194">
            <v>95.52</v>
          </cell>
          <cell r="C1194">
            <v>3.15333</v>
          </cell>
          <cell r="D1194">
            <v>5.8533299999999997</v>
          </cell>
          <cell r="E1194">
            <v>37.299999999999997</v>
          </cell>
        </row>
        <row r="1195">
          <cell r="A1195">
            <v>1969.11</v>
          </cell>
          <cell r="B1195">
            <v>96.21</v>
          </cell>
          <cell r="C1195">
            <v>3.1566700000000001</v>
          </cell>
          <cell r="D1195">
            <v>5.8166700000000002</v>
          </cell>
          <cell r="E1195">
            <v>37.5</v>
          </cell>
        </row>
        <row r="1196">
          <cell r="A1196">
            <v>1969.12</v>
          </cell>
          <cell r="B1196">
            <v>91.11</v>
          </cell>
          <cell r="C1196">
            <v>3.16</v>
          </cell>
          <cell r="D1196">
            <v>5.78</v>
          </cell>
          <cell r="E1196">
            <v>37.700000000000003</v>
          </cell>
        </row>
        <row r="1197">
          <cell r="A1197">
            <v>1970.01</v>
          </cell>
          <cell r="B1197">
            <v>90.31</v>
          </cell>
          <cell r="C1197">
            <v>3.1633300000000002</v>
          </cell>
          <cell r="D1197">
            <v>5.73</v>
          </cell>
          <cell r="E1197">
            <v>37.799999999999997</v>
          </cell>
        </row>
        <row r="1198">
          <cell r="A1198">
            <v>1970.02</v>
          </cell>
          <cell r="B1198">
            <v>87.16</v>
          </cell>
          <cell r="C1198">
            <v>3.1666699999999999</v>
          </cell>
          <cell r="D1198">
            <v>5.68</v>
          </cell>
          <cell r="E1198">
            <v>38</v>
          </cell>
        </row>
        <row r="1199">
          <cell r="A1199">
            <v>1970.03</v>
          </cell>
          <cell r="B1199">
            <v>88.65</v>
          </cell>
          <cell r="C1199">
            <v>3.17</v>
          </cell>
          <cell r="D1199">
            <v>5.63</v>
          </cell>
          <cell r="E1199">
            <v>38.200000000000003</v>
          </cell>
        </row>
        <row r="1200">
          <cell r="A1200">
            <v>1970.04</v>
          </cell>
          <cell r="B1200">
            <v>85.95</v>
          </cell>
          <cell r="C1200">
            <v>3.17333</v>
          </cell>
          <cell r="D1200">
            <v>5.5933299999999999</v>
          </cell>
          <cell r="E1200">
            <v>38.5</v>
          </cell>
        </row>
        <row r="1201">
          <cell r="A1201">
            <v>1970.05</v>
          </cell>
          <cell r="B1201">
            <v>76.06</v>
          </cell>
          <cell r="C1201">
            <v>3.1766700000000001</v>
          </cell>
          <cell r="D1201">
            <v>5.5566700000000004</v>
          </cell>
          <cell r="E1201">
            <v>38.6</v>
          </cell>
        </row>
        <row r="1202">
          <cell r="A1202">
            <v>1970.06</v>
          </cell>
          <cell r="B1202">
            <v>75.59</v>
          </cell>
          <cell r="C1202">
            <v>3.18</v>
          </cell>
          <cell r="D1202">
            <v>5.52</v>
          </cell>
          <cell r="E1202">
            <v>38.799999999999997</v>
          </cell>
        </row>
        <row r="1203">
          <cell r="A1203">
            <v>1970.07</v>
          </cell>
          <cell r="B1203">
            <v>75.72</v>
          </cell>
          <cell r="C1203">
            <v>3.1833300000000002</v>
          </cell>
          <cell r="D1203">
            <v>5.4666699999999997</v>
          </cell>
          <cell r="E1203">
            <v>39</v>
          </cell>
        </row>
        <row r="1204">
          <cell r="A1204">
            <v>1970.08</v>
          </cell>
          <cell r="B1204">
            <v>77.92</v>
          </cell>
          <cell r="C1204">
            <v>3.1866699999999999</v>
          </cell>
          <cell r="D1204">
            <v>5.4133300000000002</v>
          </cell>
          <cell r="E1204">
            <v>39</v>
          </cell>
        </row>
        <row r="1205">
          <cell r="A1205">
            <v>1970.09</v>
          </cell>
          <cell r="B1205">
            <v>82.58</v>
          </cell>
          <cell r="C1205">
            <v>3.19</v>
          </cell>
          <cell r="D1205">
            <v>5.36</v>
          </cell>
          <cell r="E1205">
            <v>39.200000000000003</v>
          </cell>
        </row>
        <row r="1206">
          <cell r="A1206">
            <v>1970.1</v>
          </cell>
          <cell r="B1206">
            <v>84.37</v>
          </cell>
          <cell r="C1206">
            <v>3.17333</v>
          </cell>
          <cell r="D1206">
            <v>5.2833300000000003</v>
          </cell>
          <cell r="E1206">
            <v>39.4</v>
          </cell>
        </row>
        <row r="1207">
          <cell r="A1207">
            <v>1970.11</v>
          </cell>
          <cell r="B1207">
            <v>84.28</v>
          </cell>
          <cell r="C1207">
            <v>3.1566700000000001</v>
          </cell>
          <cell r="D1207">
            <v>5.2066699999999999</v>
          </cell>
          <cell r="E1207">
            <v>39.6</v>
          </cell>
        </row>
        <row r="1208">
          <cell r="A1208">
            <v>1970.12</v>
          </cell>
          <cell r="B1208">
            <v>90.05</v>
          </cell>
          <cell r="C1208">
            <v>3.14</v>
          </cell>
          <cell r="D1208">
            <v>5.13</v>
          </cell>
          <cell r="E1208">
            <v>39.799999999999997</v>
          </cell>
        </row>
        <row r="1209">
          <cell r="A1209">
            <v>1971.01</v>
          </cell>
          <cell r="B1209">
            <v>93.49</v>
          </cell>
          <cell r="C1209">
            <v>3.13</v>
          </cell>
          <cell r="D1209">
            <v>5.16</v>
          </cell>
          <cell r="E1209">
            <v>39.799999999999997</v>
          </cell>
        </row>
        <row r="1210">
          <cell r="A1210">
            <v>1971.02</v>
          </cell>
          <cell r="B1210">
            <v>97.11</v>
          </cell>
          <cell r="C1210">
            <v>3.12</v>
          </cell>
          <cell r="D1210">
            <v>5.19</v>
          </cell>
          <cell r="E1210">
            <v>39.9</v>
          </cell>
        </row>
        <row r="1211">
          <cell r="A1211">
            <v>1971.03</v>
          </cell>
          <cell r="B1211">
            <v>99.6</v>
          </cell>
          <cell r="C1211">
            <v>3.11</v>
          </cell>
          <cell r="D1211">
            <v>5.22</v>
          </cell>
          <cell r="E1211">
            <v>40</v>
          </cell>
        </row>
        <row r="1212">
          <cell r="A1212">
            <v>1971.04</v>
          </cell>
          <cell r="B1212">
            <v>103</v>
          </cell>
          <cell r="C1212">
            <v>3.1066699999999998</v>
          </cell>
          <cell r="D1212">
            <v>5.2533300000000001</v>
          </cell>
          <cell r="E1212">
            <v>40.1</v>
          </cell>
        </row>
        <row r="1213">
          <cell r="A1213">
            <v>1971.05</v>
          </cell>
          <cell r="B1213">
            <v>101.6</v>
          </cell>
          <cell r="C1213">
            <v>3.1033300000000001</v>
          </cell>
          <cell r="D1213">
            <v>5.28667</v>
          </cell>
          <cell r="E1213">
            <v>40.299999999999997</v>
          </cell>
        </row>
        <row r="1214">
          <cell r="A1214">
            <v>1971.06</v>
          </cell>
          <cell r="B1214">
            <v>99.72</v>
          </cell>
          <cell r="C1214">
            <v>3.1</v>
          </cell>
          <cell r="D1214">
            <v>5.32</v>
          </cell>
          <cell r="E1214">
            <v>40.6</v>
          </cell>
        </row>
        <row r="1215">
          <cell r="A1215">
            <v>1971.07</v>
          </cell>
          <cell r="B1215">
            <v>99</v>
          </cell>
          <cell r="C1215">
            <v>3.09667</v>
          </cell>
          <cell r="D1215">
            <v>5.3566700000000003</v>
          </cell>
          <cell r="E1215">
            <v>40.700000000000003</v>
          </cell>
        </row>
        <row r="1216">
          <cell r="A1216">
            <v>1971.08</v>
          </cell>
          <cell r="B1216">
            <v>97.24</v>
          </cell>
          <cell r="C1216">
            <v>3.0933299999999999</v>
          </cell>
          <cell r="D1216">
            <v>5.3933299999999997</v>
          </cell>
          <cell r="E1216">
            <v>40.799999999999997</v>
          </cell>
        </row>
        <row r="1217">
          <cell r="A1217">
            <v>1971.09</v>
          </cell>
          <cell r="B1217">
            <v>99.4</v>
          </cell>
          <cell r="C1217">
            <v>3.09</v>
          </cell>
          <cell r="D1217">
            <v>5.43</v>
          </cell>
          <cell r="E1217">
            <v>40.799999999999997</v>
          </cell>
        </row>
        <row r="1218">
          <cell r="A1218">
            <v>1971.1</v>
          </cell>
          <cell r="B1218">
            <v>97.29</v>
          </cell>
          <cell r="C1218">
            <v>3.0833300000000001</v>
          </cell>
          <cell r="D1218">
            <v>5.52</v>
          </cell>
          <cell r="E1218">
            <v>40.9</v>
          </cell>
        </row>
        <row r="1219">
          <cell r="A1219">
            <v>1971.11</v>
          </cell>
          <cell r="B1219">
            <v>92.78</v>
          </cell>
          <cell r="C1219">
            <v>3.07667</v>
          </cell>
          <cell r="D1219">
            <v>5.61</v>
          </cell>
          <cell r="E1219">
            <v>40.9</v>
          </cell>
        </row>
        <row r="1220">
          <cell r="A1220">
            <v>1971.12</v>
          </cell>
          <cell r="B1220">
            <v>99.17</v>
          </cell>
          <cell r="C1220">
            <v>3.07</v>
          </cell>
          <cell r="D1220">
            <v>5.7</v>
          </cell>
          <cell r="E1220">
            <v>41.1</v>
          </cell>
        </row>
        <row r="1221">
          <cell r="A1221">
            <v>1972.01</v>
          </cell>
          <cell r="B1221">
            <v>103.3</v>
          </cell>
          <cell r="C1221">
            <v>3.07</v>
          </cell>
          <cell r="D1221">
            <v>5.7366700000000002</v>
          </cell>
          <cell r="E1221">
            <v>41.1</v>
          </cell>
        </row>
        <row r="1222">
          <cell r="A1222">
            <v>1972.02</v>
          </cell>
          <cell r="B1222">
            <v>105.2</v>
          </cell>
          <cell r="C1222">
            <v>3.07</v>
          </cell>
          <cell r="D1222">
            <v>5.7733299999999996</v>
          </cell>
          <cell r="E1222">
            <v>41.3</v>
          </cell>
        </row>
        <row r="1223">
          <cell r="A1223">
            <v>1972.03</v>
          </cell>
          <cell r="B1223">
            <v>107.7</v>
          </cell>
          <cell r="C1223">
            <v>3.07</v>
          </cell>
          <cell r="D1223">
            <v>5.81</v>
          </cell>
          <cell r="E1223">
            <v>41.4</v>
          </cell>
        </row>
        <row r="1224">
          <cell r="A1224">
            <v>1972.04</v>
          </cell>
          <cell r="B1224">
            <v>108.8</v>
          </cell>
          <cell r="C1224">
            <v>3.07</v>
          </cell>
          <cell r="D1224">
            <v>5.8633300000000004</v>
          </cell>
          <cell r="E1224">
            <v>41.5</v>
          </cell>
        </row>
        <row r="1225">
          <cell r="A1225">
            <v>1972.05</v>
          </cell>
          <cell r="B1225">
            <v>107.7</v>
          </cell>
          <cell r="C1225">
            <v>3.07</v>
          </cell>
          <cell r="D1225">
            <v>5.9166699999999999</v>
          </cell>
          <cell r="E1225">
            <v>41.6</v>
          </cell>
        </row>
        <row r="1226">
          <cell r="A1226">
            <v>1972.06</v>
          </cell>
          <cell r="B1226">
            <v>108</v>
          </cell>
          <cell r="C1226">
            <v>3.07</v>
          </cell>
          <cell r="D1226">
            <v>5.97</v>
          </cell>
          <cell r="E1226">
            <v>41.7</v>
          </cell>
        </row>
        <row r="1227">
          <cell r="A1227">
            <v>1972.07</v>
          </cell>
          <cell r="B1227">
            <v>107.2</v>
          </cell>
          <cell r="C1227">
            <v>3.0733299999999999</v>
          </cell>
          <cell r="D1227">
            <v>6.0266700000000002</v>
          </cell>
          <cell r="E1227">
            <v>41.9</v>
          </cell>
        </row>
        <row r="1228">
          <cell r="A1228">
            <v>1972.08</v>
          </cell>
          <cell r="B1228">
            <v>111</v>
          </cell>
          <cell r="C1228">
            <v>3.07667</v>
          </cell>
          <cell r="D1228">
            <v>6.0833300000000001</v>
          </cell>
          <cell r="E1228">
            <v>42</v>
          </cell>
        </row>
        <row r="1229">
          <cell r="A1229">
            <v>1972.09</v>
          </cell>
          <cell r="B1229">
            <v>109.4</v>
          </cell>
          <cell r="C1229">
            <v>3.08</v>
          </cell>
          <cell r="D1229">
            <v>6.14</v>
          </cell>
          <cell r="E1229">
            <v>42.1</v>
          </cell>
        </row>
        <row r="1230">
          <cell r="A1230">
            <v>1972.1</v>
          </cell>
          <cell r="B1230">
            <v>109.6</v>
          </cell>
          <cell r="C1230">
            <v>3.1033300000000001</v>
          </cell>
          <cell r="D1230">
            <v>6.2333299999999996</v>
          </cell>
          <cell r="E1230">
            <v>42.3</v>
          </cell>
        </row>
        <row r="1231">
          <cell r="A1231">
            <v>1972.11</v>
          </cell>
          <cell r="B1231">
            <v>115.1</v>
          </cell>
          <cell r="C1231">
            <v>3.1266699999999998</v>
          </cell>
          <cell r="D1231">
            <v>6.32667</v>
          </cell>
          <cell r="E1231">
            <v>42.4</v>
          </cell>
        </row>
        <row r="1232">
          <cell r="A1232">
            <v>1972.12</v>
          </cell>
          <cell r="B1232">
            <v>117.5</v>
          </cell>
          <cell r="C1232">
            <v>3.15</v>
          </cell>
          <cell r="D1232">
            <v>6.42</v>
          </cell>
          <cell r="E1232">
            <v>42.5</v>
          </cell>
        </row>
        <row r="1233">
          <cell r="A1233">
            <v>1973.01</v>
          </cell>
          <cell r="B1233">
            <v>118.4</v>
          </cell>
          <cell r="C1233">
            <v>3.1566700000000001</v>
          </cell>
          <cell r="D1233">
            <v>6.5466699999999998</v>
          </cell>
          <cell r="E1233">
            <v>42.6</v>
          </cell>
        </row>
        <row r="1234">
          <cell r="A1234">
            <v>1973.02</v>
          </cell>
          <cell r="B1234">
            <v>114.2</v>
          </cell>
          <cell r="C1234">
            <v>3.1633300000000002</v>
          </cell>
          <cell r="D1234">
            <v>6.67333</v>
          </cell>
          <cell r="E1234">
            <v>42.9</v>
          </cell>
        </row>
        <row r="1235">
          <cell r="A1235">
            <v>1973.03</v>
          </cell>
          <cell r="B1235">
            <v>112.4</v>
          </cell>
          <cell r="C1235">
            <v>3.17</v>
          </cell>
          <cell r="D1235">
            <v>6.8</v>
          </cell>
          <cell r="E1235">
            <v>43.3</v>
          </cell>
        </row>
        <row r="1236">
          <cell r="A1236">
            <v>1973.04</v>
          </cell>
          <cell r="B1236">
            <v>110.3</v>
          </cell>
          <cell r="C1236">
            <v>3.1866699999999999</v>
          </cell>
          <cell r="D1236">
            <v>6.9433299999999996</v>
          </cell>
          <cell r="E1236">
            <v>43.6</v>
          </cell>
        </row>
        <row r="1237">
          <cell r="A1237">
            <v>1973.05</v>
          </cell>
          <cell r="B1237">
            <v>107.2</v>
          </cell>
          <cell r="C1237">
            <v>3.2033299999999998</v>
          </cell>
          <cell r="D1237">
            <v>7.0866699999999998</v>
          </cell>
          <cell r="E1237">
            <v>43.9</v>
          </cell>
        </row>
        <row r="1238">
          <cell r="A1238">
            <v>1973.06</v>
          </cell>
          <cell r="B1238">
            <v>104.8</v>
          </cell>
          <cell r="C1238">
            <v>3.22</v>
          </cell>
          <cell r="D1238">
            <v>7.23</v>
          </cell>
          <cell r="E1238">
            <v>44.2</v>
          </cell>
        </row>
        <row r="1239">
          <cell r="A1239">
            <v>1973.07</v>
          </cell>
          <cell r="B1239">
            <v>105.8</v>
          </cell>
          <cell r="C1239">
            <v>3.2366700000000002</v>
          </cell>
          <cell r="D1239">
            <v>7.3833299999999999</v>
          </cell>
          <cell r="E1239">
            <v>44.3</v>
          </cell>
        </row>
        <row r="1240">
          <cell r="A1240">
            <v>1973.08</v>
          </cell>
          <cell r="B1240">
            <v>103.8</v>
          </cell>
          <cell r="C1240">
            <v>3.2533300000000001</v>
          </cell>
          <cell r="D1240">
            <v>7.53667</v>
          </cell>
          <cell r="E1240">
            <v>45.1</v>
          </cell>
        </row>
        <row r="1241">
          <cell r="A1241">
            <v>1973.09</v>
          </cell>
          <cell r="B1241">
            <v>105.6</v>
          </cell>
          <cell r="C1241">
            <v>3.27</v>
          </cell>
          <cell r="D1241">
            <v>7.69</v>
          </cell>
          <cell r="E1241">
            <v>45.2</v>
          </cell>
        </row>
        <row r="1242">
          <cell r="A1242">
            <v>1973.1</v>
          </cell>
          <cell r="B1242">
            <v>109.8</v>
          </cell>
          <cell r="C1242">
            <v>3.30667</v>
          </cell>
          <cell r="D1242">
            <v>7.8466699999999996</v>
          </cell>
          <cell r="E1242">
            <v>45.6</v>
          </cell>
        </row>
        <row r="1243">
          <cell r="A1243">
            <v>1973.11</v>
          </cell>
          <cell r="B1243">
            <v>102</v>
          </cell>
          <cell r="C1243">
            <v>3.3433299999999999</v>
          </cell>
          <cell r="D1243">
            <v>8.0033300000000001</v>
          </cell>
          <cell r="E1243">
            <v>45.9</v>
          </cell>
        </row>
        <row r="1244">
          <cell r="A1244">
            <v>1973.12</v>
          </cell>
          <cell r="B1244">
            <v>94.78</v>
          </cell>
          <cell r="C1244">
            <v>3.38</v>
          </cell>
          <cell r="D1244">
            <v>8.16</v>
          </cell>
          <cell r="E1244">
            <v>46.2</v>
          </cell>
        </row>
        <row r="1245">
          <cell r="A1245">
            <v>1974.01</v>
          </cell>
          <cell r="B1245">
            <v>96.11</v>
          </cell>
          <cell r="C1245">
            <v>3.4</v>
          </cell>
          <cell r="D1245">
            <v>8.2266700000000004</v>
          </cell>
          <cell r="E1245">
            <v>46.6</v>
          </cell>
        </row>
        <row r="1246">
          <cell r="A1246">
            <v>1974.02</v>
          </cell>
          <cell r="B1246">
            <v>93.45</v>
          </cell>
          <cell r="C1246">
            <v>3.42</v>
          </cell>
          <cell r="D1246">
            <v>8.2933299999999992</v>
          </cell>
          <cell r="E1246">
            <v>47.2</v>
          </cell>
        </row>
        <row r="1247">
          <cell r="A1247">
            <v>1974.03</v>
          </cell>
          <cell r="B1247">
            <v>97.44</v>
          </cell>
          <cell r="C1247">
            <v>3.44</v>
          </cell>
          <cell r="D1247">
            <v>8.36</v>
          </cell>
          <cell r="E1247">
            <v>47.8</v>
          </cell>
        </row>
        <row r="1248">
          <cell r="A1248">
            <v>1974.04</v>
          </cell>
          <cell r="B1248">
            <v>92.46</v>
          </cell>
          <cell r="C1248">
            <v>3.46</v>
          </cell>
          <cell r="D1248">
            <v>8.4866700000000002</v>
          </cell>
          <cell r="E1248">
            <v>48</v>
          </cell>
        </row>
        <row r="1249">
          <cell r="A1249">
            <v>1974.05</v>
          </cell>
          <cell r="B1249">
            <v>89.67</v>
          </cell>
          <cell r="C1249">
            <v>3.48</v>
          </cell>
          <cell r="D1249">
            <v>8.6133299999999995</v>
          </cell>
          <cell r="E1249">
            <v>48.6</v>
          </cell>
        </row>
        <row r="1250">
          <cell r="A1250">
            <v>1974.06</v>
          </cell>
          <cell r="B1250">
            <v>89.79</v>
          </cell>
          <cell r="C1250">
            <v>3.5</v>
          </cell>
          <cell r="D1250">
            <v>8.74</v>
          </cell>
          <cell r="E1250">
            <v>49</v>
          </cell>
        </row>
        <row r="1251">
          <cell r="A1251">
            <v>1974.07</v>
          </cell>
          <cell r="B1251">
            <v>79.31</v>
          </cell>
          <cell r="C1251">
            <v>3.53</v>
          </cell>
          <cell r="D1251">
            <v>8.8633299999999995</v>
          </cell>
          <cell r="E1251">
            <v>49.4</v>
          </cell>
        </row>
        <row r="1252">
          <cell r="A1252">
            <v>1974.08</v>
          </cell>
          <cell r="B1252">
            <v>76.03</v>
          </cell>
          <cell r="C1252">
            <v>3.56</v>
          </cell>
          <cell r="D1252">
            <v>8.9866700000000002</v>
          </cell>
          <cell r="E1252">
            <v>50</v>
          </cell>
        </row>
        <row r="1253">
          <cell r="A1253">
            <v>1974.09</v>
          </cell>
          <cell r="B1253">
            <v>68.12</v>
          </cell>
          <cell r="C1253">
            <v>3.59</v>
          </cell>
          <cell r="D1253">
            <v>9.11</v>
          </cell>
          <cell r="E1253">
            <v>50.6</v>
          </cell>
        </row>
        <row r="1254">
          <cell r="A1254">
            <v>1974.1</v>
          </cell>
          <cell r="B1254">
            <v>69.44</v>
          </cell>
          <cell r="C1254">
            <v>3.5933299999999999</v>
          </cell>
          <cell r="D1254">
            <v>9.0366700000000009</v>
          </cell>
          <cell r="E1254">
            <v>51.1</v>
          </cell>
        </row>
        <row r="1255">
          <cell r="A1255">
            <v>1974.11</v>
          </cell>
          <cell r="B1255">
            <v>71.739999999999995</v>
          </cell>
          <cell r="C1255">
            <v>3.59667</v>
          </cell>
          <cell r="D1255">
            <v>8.9633299999999991</v>
          </cell>
          <cell r="E1255">
            <v>51.5</v>
          </cell>
        </row>
        <row r="1256">
          <cell r="A1256">
            <v>1974.12</v>
          </cell>
          <cell r="B1256">
            <v>67.069999999999993</v>
          </cell>
          <cell r="C1256">
            <v>3.6</v>
          </cell>
          <cell r="D1256">
            <v>8.89</v>
          </cell>
          <cell r="E1256">
            <v>51.9</v>
          </cell>
        </row>
        <row r="1257">
          <cell r="A1257">
            <v>1975.01</v>
          </cell>
          <cell r="B1257">
            <v>72.56</v>
          </cell>
          <cell r="C1257">
            <v>3.6233300000000002</v>
          </cell>
          <cell r="D1257">
            <v>8.7433300000000003</v>
          </cell>
          <cell r="E1257">
            <v>52.1</v>
          </cell>
        </row>
        <row r="1258">
          <cell r="A1258">
            <v>1975.02</v>
          </cell>
          <cell r="B1258">
            <v>80.099999999999994</v>
          </cell>
          <cell r="C1258">
            <v>3.6466699999999999</v>
          </cell>
          <cell r="D1258">
            <v>8.5966699999999996</v>
          </cell>
          <cell r="E1258">
            <v>52.5</v>
          </cell>
        </row>
        <row r="1259">
          <cell r="A1259">
            <v>1975.03</v>
          </cell>
          <cell r="B1259">
            <v>83.78</v>
          </cell>
          <cell r="C1259">
            <v>3.67</v>
          </cell>
          <cell r="D1259">
            <v>8.4499999999999993</v>
          </cell>
          <cell r="E1259">
            <v>52.7</v>
          </cell>
        </row>
        <row r="1260">
          <cell r="A1260">
            <v>1975.04</v>
          </cell>
          <cell r="B1260">
            <v>84.72</v>
          </cell>
          <cell r="C1260">
            <v>3.6833300000000002</v>
          </cell>
          <cell r="D1260">
            <v>8.2866700000000009</v>
          </cell>
          <cell r="E1260">
            <v>52.9</v>
          </cell>
        </row>
        <row r="1261">
          <cell r="A1261">
            <v>1975.05</v>
          </cell>
          <cell r="B1261">
            <v>90.1</v>
          </cell>
          <cell r="C1261">
            <v>3.6966700000000001</v>
          </cell>
          <cell r="D1261">
            <v>8.1233299999999993</v>
          </cell>
          <cell r="E1261">
            <v>53.2</v>
          </cell>
        </row>
        <row r="1262">
          <cell r="A1262">
            <v>1975.06</v>
          </cell>
          <cell r="B1262">
            <v>92.4</v>
          </cell>
          <cell r="C1262">
            <v>3.71</v>
          </cell>
          <cell r="D1262">
            <v>7.96</v>
          </cell>
          <cell r="E1262">
            <v>53.6</v>
          </cell>
        </row>
        <row r="1263">
          <cell r="A1263">
            <v>1975.07</v>
          </cell>
          <cell r="B1263">
            <v>92.49</v>
          </cell>
          <cell r="C1263">
            <v>3.71</v>
          </cell>
          <cell r="D1263">
            <v>7.8933299999999997</v>
          </cell>
          <cell r="E1263">
            <v>54.2</v>
          </cell>
        </row>
        <row r="1264">
          <cell r="A1264">
            <v>1975.08</v>
          </cell>
          <cell r="B1264">
            <v>85.71</v>
          </cell>
          <cell r="C1264">
            <v>3.71</v>
          </cell>
          <cell r="D1264">
            <v>7.82667</v>
          </cell>
          <cell r="E1264">
            <v>54.3</v>
          </cell>
        </row>
        <row r="1265">
          <cell r="A1265">
            <v>1975.09</v>
          </cell>
          <cell r="B1265">
            <v>84.67</v>
          </cell>
          <cell r="C1265">
            <v>3.71</v>
          </cell>
          <cell r="D1265">
            <v>7.76</v>
          </cell>
          <cell r="E1265">
            <v>54.6</v>
          </cell>
        </row>
        <row r="1266">
          <cell r="A1266">
            <v>1975.1</v>
          </cell>
          <cell r="B1266">
            <v>88.57</v>
          </cell>
          <cell r="C1266">
            <v>3.7</v>
          </cell>
          <cell r="D1266">
            <v>7.82667</v>
          </cell>
          <cell r="E1266">
            <v>54.9</v>
          </cell>
        </row>
        <row r="1267">
          <cell r="A1267">
            <v>1975.11</v>
          </cell>
          <cell r="B1267">
            <v>90.07</v>
          </cell>
          <cell r="C1267">
            <v>3.69</v>
          </cell>
          <cell r="D1267">
            <v>7.8933299999999997</v>
          </cell>
          <cell r="E1267">
            <v>55.3</v>
          </cell>
        </row>
        <row r="1268">
          <cell r="A1268">
            <v>1975.12</v>
          </cell>
          <cell r="B1268">
            <v>88.7</v>
          </cell>
          <cell r="C1268">
            <v>3.68</v>
          </cell>
          <cell r="D1268">
            <v>7.96</v>
          </cell>
          <cell r="E1268">
            <v>55.5</v>
          </cell>
        </row>
        <row r="1269">
          <cell r="A1269">
            <v>1976.01</v>
          </cell>
          <cell r="B1269">
            <v>96.86</v>
          </cell>
          <cell r="C1269">
            <v>3.6833300000000002</v>
          </cell>
          <cell r="D1269">
            <v>8.1933299999999996</v>
          </cell>
          <cell r="E1269">
            <v>55.6</v>
          </cell>
        </row>
        <row r="1270">
          <cell r="A1270">
            <v>1976.02</v>
          </cell>
          <cell r="B1270">
            <v>100.6</v>
          </cell>
          <cell r="C1270">
            <v>3.6866699999999999</v>
          </cell>
          <cell r="D1270">
            <v>8.4266699999999997</v>
          </cell>
          <cell r="E1270">
            <v>55.8</v>
          </cell>
        </row>
        <row r="1271">
          <cell r="A1271">
            <v>1976.03</v>
          </cell>
          <cell r="B1271">
            <v>101.1</v>
          </cell>
          <cell r="C1271">
            <v>3.69</v>
          </cell>
          <cell r="D1271">
            <v>8.66</v>
          </cell>
          <cell r="E1271">
            <v>55.9</v>
          </cell>
        </row>
        <row r="1272">
          <cell r="A1272">
            <v>1976.04</v>
          </cell>
          <cell r="B1272">
            <v>101.9</v>
          </cell>
          <cell r="C1272">
            <v>3.71333</v>
          </cell>
          <cell r="D1272">
            <v>8.8566699999999994</v>
          </cell>
          <cell r="E1272">
            <v>56.1</v>
          </cell>
        </row>
        <row r="1273">
          <cell r="A1273">
            <v>1976.05</v>
          </cell>
          <cell r="B1273">
            <v>101.2</v>
          </cell>
          <cell r="C1273">
            <v>3.7366700000000002</v>
          </cell>
          <cell r="D1273">
            <v>9.0533300000000008</v>
          </cell>
          <cell r="E1273">
            <v>56.5</v>
          </cell>
        </row>
        <row r="1274">
          <cell r="A1274">
            <v>1976.06</v>
          </cell>
          <cell r="B1274">
            <v>101.8</v>
          </cell>
          <cell r="C1274">
            <v>3.76</v>
          </cell>
          <cell r="D1274">
            <v>9.25</v>
          </cell>
          <cell r="E1274">
            <v>56.8</v>
          </cell>
        </row>
        <row r="1275">
          <cell r="A1275">
            <v>1976.07</v>
          </cell>
          <cell r="B1275">
            <v>104.2</v>
          </cell>
          <cell r="C1275">
            <v>3.79</v>
          </cell>
          <cell r="D1275">
            <v>9.35</v>
          </cell>
          <cell r="E1275">
            <v>57.1</v>
          </cell>
        </row>
        <row r="1276">
          <cell r="A1276">
            <v>1976.08</v>
          </cell>
          <cell r="B1276">
            <v>103.3</v>
          </cell>
          <cell r="C1276">
            <v>3.82</v>
          </cell>
          <cell r="D1276">
            <v>9.4499999999999993</v>
          </cell>
          <cell r="E1276">
            <v>57.4</v>
          </cell>
        </row>
        <row r="1277">
          <cell r="A1277">
            <v>1976.09</v>
          </cell>
          <cell r="B1277">
            <v>105.5</v>
          </cell>
          <cell r="C1277">
            <v>3.85</v>
          </cell>
          <cell r="D1277">
            <v>9.5500000000000007</v>
          </cell>
          <cell r="E1277">
            <v>57.6</v>
          </cell>
        </row>
        <row r="1278">
          <cell r="A1278">
            <v>1976.1</v>
          </cell>
          <cell r="B1278">
            <v>101.9</v>
          </cell>
          <cell r="C1278">
            <v>3.9166699999999999</v>
          </cell>
          <cell r="D1278">
            <v>9.67</v>
          </cell>
          <cell r="E1278">
            <v>57.9</v>
          </cell>
        </row>
        <row r="1279">
          <cell r="A1279">
            <v>1976.11</v>
          </cell>
          <cell r="B1279">
            <v>101.2</v>
          </cell>
          <cell r="C1279">
            <v>3.98333</v>
          </cell>
          <cell r="D1279">
            <v>9.7899999999999991</v>
          </cell>
          <cell r="E1279">
            <v>58</v>
          </cell>
        </row>
        <row r="1280">
          <cell r="A1280">
            <v>1976.12</v>
          </cell>
          <cell r="B1280">
            <v>104.7</v>
          </cell>
          <cell r="C1280">
            <v>4.05</v>
          </cell>
          <cell r="D1280">
            <v>9.91</v>
          </cell>
          <cell r="E1280">
            <v>58.2</v>
          </cell>
        </row>
        <row r="1281">
          <cell r="A1281">
            <v>1977.01</v>
          </cell>
          <cell r="B1281">
            <v>103.8</v>
          </cell>
          <cell r="C1281">
            <v>4.0966699999999996</v>
          </cell>
          <cell r="D1281">
            <v>9.9666700000000006</v>
          </cell>
          <cell r="E1281">
            <v>58.5</v>
          </cell>
        </row>
        <row r="1282">
          <cell r="A1282">
            <v>1977.02</v>
          </cell>
          <cell r="B1282">
            <v>101</v>
          </cell>
          <cell r="C1282">
            <v>4.1433299999999997</v>
          </cell>
          <cell r="D1282">
            <v>10.023300000000001</v>
          </cell>
          <cell r="E1282">
            <v>59.1</v>
          </cell>
        </row>
        <row r="1283">
          <cell r="A1283">
            <v>1977.03</v>
          </cell>
          <cell r="B1283">
            <v>100.6</v>
          </cell>
          <cell r="C1283">
            <v>4.1900000000000004</v>
          </cell>
          <cell r="D1283">
            <v>10.08</v>
          </cell>
          <cell r="E1283">
            <v>59.5</v>
          </cell>
        </row>
        <row r="1284">
          <cell r="A1284">
            <v>1977.04</v>
          </cell>
          <cell r="B1284">
            <v>99.05</v>
          </cell>
          <cell r="C1284">
            <v>4.2466699999999999</v>
          </cell>
          <cell r="D1284">
            <v>10.193300000000001</v>
          </cell>
          <cell r="E1284">
            <v>60</v>
          </cell>
        </row>
        <row r="1285">
          <cell r="A1285">
            <v>1977.05</v>
          </cell>
          <cell r="B1285">
            <v>98.76</v>
          </cell>
          <cell r="C1285">
            <v>4.3033299999999999</v>
          </cell>
          <cell r="D1285">
            <v>10.306699999999999</v>
          </cell>
          <cell r="E1285">
            <v>60.3</v>
          </cell>
        </row>
        <row r="1286">
          <cell r="A1286">
            <v>1977.06</v>
          </cell>
          <cell r="B1286">
            <v>99.29</v>
          </cell>
          <cell r="C1286">
            <v>4.3600000000000003</v>
          </cell>
          <cell r="D1286">
            <v>10.42</v>
          </cell>
          <cell r="E1286">
            <v>60.7</v>
          </cell>
        </row>
        <row r="1287">
          <cell r="A1287">
            <v>1977.07</v>
          </cell>
          <cell r="B1287">
            <v>100.2</v>
          </cell>
          <cell r="C1287">
            <v>4.4066700000000001</v>
          </cell>
          <cell r="D1287">
            <v>10.5167</v>
          </cell>
          <cell r="E1287">
            <v>61</v>
          </cell>
        </row>
        <row r="1288">
          <cell r="A1288">
            <v>1977.08</v>
          </cell>
          <cell r="B1288">
            <v>97.75</v>
          </cell>
          <cell r="C1288">
            <v>4.4533300000000002</v>
          </cell>
          <cell r="D1288">
            <v>10.613300000000001</v>
          </cell>
          <cell r="E1288">
            <v>61.2</v>
          </cell>
        </row>
        <row r="1289">
          <cell r="A1289">
            <v>1977.09</v>
          </cell>
          <cell r="B1289">
            <v>96.23</v>
          </cell>
          <cell r="C1289">
            <v>4.5</v>
          </cell>
          <cell r="D1289">
            <v>10.71</v>
          </cell>
          <cell r="E1289">
            <v>61.4</v>
          </cell>
        </row>
        <row r="1290">
          <cell r="A1290">
            <v>1977.1</v>
          </cell>
          <cell r="B1290">
            <v>93.74</v>
          </cell>
          <cell r="C1290">
            <v>4.5566700000000004</v>
          </cell>
          <cell r="D1290">
            <v>10.77</v>
          </cell>
          <cell r="E1290">
            <v>61.6</v>
          </cell>
        </row>
        <row r="1291">
          <cell r="A1291">
            <v>1977.11</v>
          </cell>
          <cell r="B1291">
            <v>94.28</v>
          </cell>
          <cell r="C1291">
            <v>4.6133300000000004</v>
          </cell>
          <cell r="D1291">
            <v>10.83</v>
          </cell>
          <cell r="E1291">
            <v>61.9</v>
          </cell>
        </row>
        <row r="1292">
          <cell r="A1292">
            <v>1977.12</v>
          </cell>
          <cell r="B1292">
            <v>93.82</v>
          </cell>
          <cell r="C1292">
            <v>4.67</v>
          </cell>
          <cell r="D1292">
            <v>10.89</v>
          </cell>
          <cell r="E1292">
            <v>62.1</v>
          </cell>
        </row>
        <row r="1293">
          <cell r="A1293">
            <v>1978.01</v>
          </cell>
          <cell r="B1293">
            <v>90.25</v>
          </cell>
          <cell r="C1293">
            <v>4.71333</v>
          </cell>
          <cell r="D1293">
            <v>10.9</v>
          </cell>
          <cell r="E1293">
            <v>62.5</v>
          </cell>
        </row>
        <row r="1294">
          <cell r="A1294">
            <v>1978.02</v>
          </cell>
          <cell r="B1294">
            <v>88.98</v>
          </cell>
          <cell r="C1294">
            <v>4.7566699999999997</v>
          </cell>
          <cell r="D1294">
            <v>10.91</v>
          </cell>
          <cell r="E1294">
            <v>62.9</v>
          </cell>
        </row>
        <row r="1295">
          <cell r="A1295">
            <v>1978.03</v>
          </cell>
          <cell r="B1295">
            <v>88.82</v>
          </cell>
          <cell r="C1295">
            <v>4.8</v>
          </cell>
          <cell r="D1295">
            <v>10.92</v>
          </cell>
          <cell r="E1295">
            <v>63.4</v>
          </cell>
        </row>
        <row r="1296">
          <cell r="A1296">
            <v>1978.04</v>
          </cell>
          <cell r="B1296">
            <v>92.71</v>
          </cell>
          <cell r="C1296">
            <v>4.8366699999999998</v>
          </cell>
          <cell r="D1296">
            <v>11.023300000000001</v>
          </cell>
          <cell r="E1296">
            <v>63.9</v>
          </cell>
        </row>
        <row r="1297">
          <cell r="A1297">
            <v>1978.05</v>
          </cell>
          <cell r="B1297">
            <v>97.41</v>
          </cell>
          <cell r="C1297">
            <v>4.8733300000000002</v>
          </cell>
          <cell r="D1297">
            <v>11.1267</v>
          </cell>
          <cell r="E1297">
            <v>64.5</v>
          </cell>
        </row>
        <row r="1298">
          <cell r="A1298">
            <v>1978.06</v>
          </cell>
          <cell r="B1298">
            <v>97.66</v>
          </cell>
          <cell r="C1298">
            <v>4.91</v>
          </cell>
          <cell r="D1298">
            <v>11.23</v>
          </cell>
          <cell r="E1298">
            <v>65.2</v>
          </cell>
        </row>
        <row r="1299">
          <cell r="A1299">
            <v>1978.07</v>
          </cell>
          <cell r="B1299">
            <v>97.19</v>
          </cell>
          <cell r="C1299">
            <v>4.9466700000000001</v>
          </cell>
          <cell r="D1299">
            <v>11.343299999999999</v>
          </cell>
          <cell r="E1299">
            <v>65.7</v>
          </cell>
        </row>
        <row r="1300">
          <cell r="A1300">
            <v>1978.08</v>
          </cell>
          <cell r="B1300">
            <v>103.9</v>
          </cell>
          <cell r="C1300">
            <v>4.9833299999999996</v>
          </cell>
          <cell r="D1300">
            <v>11.4567</v>
          </cell>
          <cell r="E1300">
            <v>66</v>
          </cell>
        </row>
        <row r="1301">
          <cell r="A1301">
            <v>1978.09</v>
          </cell>
          <cell r="B1301">
            <v>103.9</v>
          </cell>
          <cell r="C1301">
            <v>5.0199999999999996</v>
          </cell>
          <cell r="D1301">
            <v>11.57</v>
          </cell>
          <cell r="E1301">
            <v>66.5</v>
          </cell>
        </row>
        <row r="1302">
          <cell r="A1302">
            <v>1978.1</v>
          </cell>
          <cell r="B1302">
            <v>100.6</v>
          </cell>
          <cell r="C1302">
            <v>5.03667</v>
          </cell>
          <cell r="D1302">
            <v>11.8233</v>
          </cell>
          <cell r="E1302">
            <v>67.099999999999994</v>
          </cell>
        </row>
        <row r="1303">
          <cell r="A1303">
            <v>1978.11</v>
          </cell>
          <cell r="B1303">
            <v>94.71</v>
          </cell>
          <cell r="C1303">
            <v>5.0533299999999999</v>
          </cell>
          <cell r="D1303">
            <v>12.076700000000001</v>
          </cell>
          <cell r="E1303">
            <v>67.400000000000006</v>
          </cell>
        </row>
        <row r="1304">
          <cell r="A1304">
            <v>1978.12</v>
          </cell>
          <cell r="B1304">
            <v>96.11</v>
          </cell>
          <cell r="C1304">
            <v>5.07</v>
          </cell>
          <cell r="D1304">
            <v>12.33</v>
          </cell>
          <cell r="E1304">
            <v>67.7</v>
          </cell>
        </row>
        <row r="1305">
          <cell r="A1305">
            <v>1979.01</v>
          </cell>
          <cell r="B1305">
            <v>99.71</v>
          </cell>
          <cell r="C1305">
            <v>5.1133300000000004</v>
          </cell>
          <cell r="D1305">
            <v>12.6533</v>
          </cell>
          <cell r="E1305">
            <v>68.3</v>
          </cell>
        </row>
        <row r="1306">
          <cell r="A1306">
            <v>1979.02</v>
          </cell>
          <cell r="B1306">
            <v>98.23</v>
          </cell>
          <cell r="C1306">
            <v>5.1566700000000001</v>
          </cell>
          <cell r="D1306">
            <v>12.976699999999999</v>
          </cell>
          <cell r="E1306">
            <v>69.099999999999994</v>
          </cell>
        </row>
        <row r="1307">
          <cell r="A1307">
            <v>1979.03</v>
          </cell>
          <cell r="B1307">
            <v>100.1</v>
          </cell>
          <cell r="C1307">
            <v>5.2</v>
          </cell>
          <cell r="D1307">
            <v>13.3</v>
          </cell>
          <cell r="E1307">
            <v>69.8</v>
          </cell>
        </row>
        <row r="1308">
          <cell r="A1308">
            <v>1979.04</v>
          </cell>
          <cell r="B1308">
            <v>102.1</v>
          </cell>
          <cell r="C1308">
            <v>5.2466699999999999</v>
          </cell>
          <cell r="D1308">
            <v>13.5267</v>
          </cell>
          <cell r="E1308">
            <v>70.599999999999994</v>
          </cell>
        </row>
        <row r="1309">
          <cell r="A1309">
            <v>1979.05</v>
          </cell>
          <cell r="B1309">
            <v>99.73</v>
          </cell>
          <cell r="C1309">
            <v>5.2933300000000001</v>
          </cell>
          <cell r="D1309">
            <v>13.753299999999999</v>
          </cell>
          <cell r="E1309">
            <v>71.5</v>
          </cell>
        </row>
        <row r="1310">
          <cell r="A1310">
            <v>1979.06</v>
          </cell>
          <cell r="B1310">
            <v>101.7</v>
          </cell>
          <cell r="C1310">
            <v>5.34</v>
          </cell>
          <cell r="D1310">
            <v>13.98</v>
          </cell>
          <cell r="E1310">
            <v>72.3</v>
          </cell>
        </row>
        <row r="1311">
          <cell r="A1311">
            <v>1979.07</v>
          </cell>
          <cell r="B1311">
            <v>102.7</v>
          </cell>
          <cell r="C1311">
            <v>5.3966700000000003</v>
          </cell>
          <cell r="D1311">
            <v>14.1967</v>
          </cell>
          <cell r="E1311">
            <v>73.099999999999994</v>
          </cell>
        </row>
        <row r="1312">
          <cell r="A1312">
            <v>1979.08</v>
          </cell>
          <cell r="B1312">
            <v>107.4</v>
          </cell>
          <cell r="C1312">
            <v>5.4533300000000002</v>
          </cell>
          <cell r="D1312">
            <v>14.4133</v>
          </cell>
          <cell r="E1312">
            <v>73.8</v>
          </cell>
        </row>
        <row r="1313">
          <cell r="A1313">
            <v>1979.09</v>
          </cell>
          <cell r="B1313">
            <v>108.6</v>
          </cell>
          <cell r="C1313">
            <v>5.51</v>
          </cell>
          <cell r="D1313">
            <v>14.63</v>
          </cell>
          <cell r="E1313">
            <v>74.599999999999994</v>
          </cell>
        </row>
        <row r="1314">
          <cell r="A1314">
            <v>1979.1</v>
          </cell>
          <cell r="B1314">
            <v>104.5</v>
          </cell>
          <cell r="C1314">
            <v>5.5566700000000004</v>
          </cell>
          <cell r="D1314">
            <v>14.7067</v>
          </cell>
          <cell r="E1314">
            <v>75.2</v>
          </cell>
        </row>
        <row r="1315">
          <cell r="A1315">
            <v>1979.11</v>
          </cell>
          <cell r="B1315">
            <v>103.7</v>
          </cell>
          <cell r="C1315">
            <v>5.6033299999999997</v>
          </cell>
          <cell r="D1315">
            <v>14.783300000000001</v>
          </cell>
          <cell r="E1315">
            <v>75.900000000000006</v>
          </cell>
        </row>
        <row r="1316">
          <cell r="A1316">
            <v>1979.12</v>
          </cell>
          <cell r="B1316">
            <v>107.8</v>
          </cell>
          <cell r="C1316">
            <v>5.65</v>
          </cell>
          <cell r="D1316">
            <v>14.86</v>
          </cell>
          <cell r="E1316">
            <v>76.7</v>
          </cell>
        </row>
        <row r="1317">
          <cell r="A1317">
            <v>1980.01</v>
          </cell>
          <cell r="B1317">
            <v>110.9</v>
          </cell>
          <cell r="C1317">
            <v>5.7</v>
          </cell>
          <cell r="D1317">
            <v>15.003299999999999</v>
          </cell>
          <cell r="E1317">
            <v>77.8</v>
          </cell>
        </row>
        <row r="1318">
          <cell r="A1318">
            <v>1980.02</v>
          </cell>
          <cell r="B1318">
            <v>115.3</v>
          </cell>
          <cell r="C1318">
            <v>5.75</v>
          </cell>
          <cell r="D1318">
            <v>15.146699999999999</v>
          </cell>
          <cell r="E1318">
            <v>78.900000000000006</v>
          </cell>
        </row>
        <row r="1319">
          <cell r="A1319">
            <v>1980.03</v>
          </cell>
          <cell r="B1319">
            <v>104.7</v>
          </cell>
          <cell r="C1319">
            <v>5.8</v>
          </cell>
          <cell r="D1319">
            <v>15.29</v>
          </cell>
          <cell r="E1319">
            <v>80.099999999999994</v>
          </cell>
        </row>
        <row r="1320">
          <cell r="A1320">
            <v>1980.04</v>
          </cell>
          <cell r="B1320">
            <v>103</v>
          </cell>
          <cell r="C1320">
            <v>5.8466699999999996</v>
          </cell>
          <cell r="D1320">
            <v>15.173299999999999</v>
          </cell>
          <cell r="E1320">
            <v>81</v>
          </cell>
        </row>
        <row r="1321">
          <cell r="A1321">
            <v>1980.05</v>
          </cell>
          <cell r="B1321">
            <v>107.7</v>
          </cell>
          <cell r="C1321">
            <v>5.8933299999999997</v>
          </cell>
          <cell r="D1321">
            <v>15.056699999999999</v>
          </cell>
          <cell r="E1321">
            <v>81.8</v>
          </cell>
        </row>
        <row r="1322">
          <cell r="A1322">
            <v>1980.06</v>
          </cell>
          <cell r="B1322">
            <v>114.6</v>
          </cell>
          <cell r="C1322">
            <v>5.94</v>
          </cell>
          <cell r="D1322">
            <v>14.94</v>
          </cell>
          <cell r="E1322">
            <v>82.7</v>
          </cell>
        </row>
        <row r="1323">
          <cell r="A1323">
            <v>1980.07</v>
          </cell>
          <cell r="B1323">
            <v>119.8</v>
          </cell>
          <cell r="C1323">
            <v>5.9833299999999996</v>
          </cell>
          <cell r="D1323">
            <v>14.84</v>
          </cell>
          <cell r="E1323">
            <v>82.7</v>
          </cell>
        </row>
        <row r="1324">
          <cell r="A1324">
            <v>1980.08</v>
          </cell>
          <cell r="B1324">
            <v>123.5</v>
          </cell>
          <cell r="C1324">
            <v>6.0266700000000002</v>
          </cell>
          <cell r="D1324">
            <v>14.74</v>
          </cell>
          <cell r="E1324">
            <v>83.3</v>
          </cell>
        </row>
        <row r="1325">
          <cell r="A1325">
            <v>1980.09</v>
          </cell>
          <cell r="B1325">
            <v>126.5</v>
          </cell>
          <cell r="C1325">
            <v>6.07</v>
          </cell>
          <cell r="D1325">
            <v>14.64</v>
          </cell>
          <cell r="E1325">
            <v>84</v>
          </cell>
        </row>
        <row r="1326">
          <cell r="A1326">
            <v>1980.1</v>
          </cell>
          <cell r="B1326">
            <v>130.19999999999999</v>
          </cell>
          <cell r="C1326">
            <v>6.1</v>
          </cell>
          <cell r="D1326">
            <v>14.7</v>
          </cell>
          <cell r="E1326">
            <v>84.8</v>
          </cell>
        </row>
        <row r="1327">
          <cell r="A1327">
            <v>1980.11</v>
          </cell>
          <cell r="B1327">
            <v>135.69999999999999</v>
          </cell>
          <cell r="C1327">
            <v>6.13</v>
          </cell>
          <cell r="D1327">
            <v>14.76</v>
          </cell>
          <cell r="E1327">
            <v>85.5</v>
          </cell>
        </row>
        <row r="1328">
          <cell r="A1328">
            <v>1980.12</v>
          </cell>
          <cell r="B1328">
            <v>133.5</v>
          </cell>
          <cell r="C1328">
            <v>6.16</v>
          </cell>
          <cell r="D1328">
            <v>14.82</v>
          </cell>
          <cell r="E1328">
            <v>86.3</v>
          </cell>
        </row>
        <row r="1329">
          <cell r="A1329">
            <v>1981.01</v>
          </cell>
          <cell r="B1329">
            <v>133</v>
          </cell>
          <cell r="C1329">
            <v>6.2</v>
          </cell>
          <cell r="D1329">
            <v>14.74</v>
          </cell>
          <cell r="E1329">
            <v>87</v>
          </cell>
        </row>
        <row r="1330">
          <cell r="A1330">
            <v>1981.02</v>
          </cell>
          <cell r="B1330">
            <v>128.4</v>
          </cell>
          <cell r="C1330">
            <v>6.24</v>
          </cell>
          <cell r="D1330">
            <v>14.66</v>
          </cell>
          <cell r="E1330">
            <v>87.9</v>
          </cell>
        </row>
        <row r="1331">
          <cell r="A1331">
            <v>1981.03</v>
          </cell>
          <cell r="B1331">
            <v>133.19999999999999</v>
          </cell>
          <cell r="C1331">
            <v>6.28</v>
          </cell>
          <cell r="D1331">
            <v>14.58</v>
          </cell>
          <cell r="E1331">
            <v>88.5</v>
          </cell>
        </row>
        <row r="1332">
          <cell r="A1332">
            <v>1981.04</v>
          </cell>
          <cell r="B1332">
            <v>134.4</v>
          </cell>
          <cell r="C1332">
            <v>6.3166700000000002</v>
          </cell>
          <cell r="D1332">
            <v>14.7233</v>
          </cell>
          <cell r="E1332">
            <v>89.1</v>
          </cell>
        </row>
        <row r="1333">
          <cell r="A1333">
            <v>1981.05</v>
          </cell>
          <cell r="B1333">
            <v>131.69999999999999</v>
          </cell>
          <cell r="C1333">
            <v>6.3533299999999997</v>
          </cell>
          <cell r="D1333">
            <v>14.8667</v>
          </cell>
          <cell r="E1333">
            <v>89.8</v>
          </cell>
        </row>
        <row r="1334">
          <cell r="A1334">
            <v>1981.06</v>
          </cell>
          <cell r="B1334">
            <v>132.30000000000001</v>
          </cell>
          <cell r="C1334">
            <v>6.39</v>
          </cell>
          <cell r="D1334">
            <v>15.01</v>
          </cell>
          <cell r="E1334">
            <v>90.6</v>
          </cell>
        </row>
        <row r="1335">
          <cell r="A1335">
            <v>1981.07</v>
          </cell>
          <cell r="B1335">
            <v>129.1</v>
          </cell>
          <cell r="C1335">
            <v>6.4333299999999998</v>
          </cell>
          <cell r="D1335">
            <v>15.0967</v>
          </cell>
          <cell r="E1335">
            <v>91.6</v>
          </cell>
        </row>
        <row r="1336">
          <cell r="A1336">
            <v>1981.08</v>
          </cell>
          <cell r="B1336">
            <v>129.6</v>
          </cell>
          <cell r="C1336">
            <v>6.4766700000000004</v>
          </cell>
          <cell r="D1336">
            <v>15.183299999999999</v>
          </cell>
          <cell r="E1336">
            <v>92.3</v>
          </cell>
        </row>
        <row r="1337">
          <cell r="A1337">
            <v>1981.09</v>
          </cell>
          <cell r="B1337">
            <v>118.3</v>
          </cell>
          <cell r="C1337">
            <v>6.52</v>
          </cell>
          <cell r="D1337">
            <v>15.27</v>
          </cell>
          <cell r="E1337">
            <v>93.2</v>
          </cell>
        </row>
        <row r="1338">
          <cell r="A1338">
            <v>1981.1</v>
          </cell>
          <cell r="B1338">
            <v>119.8</v>
          </cell>
          <cell r="C1338">
            <v>6.5566700000000004</v>
          </cell>
          <cell r="D1338">
            <v>15.3</v>
          </cell>
          <cell r="E1338">
            <v>93.4</v>
          </cell>
        </row>
        <row r="1339">
          <cell r="A1339">
            <v>1981.11</v>
          </cell>
          <cell r="B1339">
            <v>122.9</v>
          </cell>
          <cell r="C1339">
            <v>6.5933299999999999</v>
          </cell>
          <cell r="D1339">
            <v>15.33</v>
          </cell>
          <cell r="E1339">
            <v>93.7</v>
          </cell>
        </row>
        <row r="1340">
          <cell r="A1340">
            <v>1981.12</v>
          </cell>
          <cell r="B1340">
            <v>123.8</v>
          </cell>
          <cell r="C1340">
            <v>6.63</v>
          </cell>
          <cell r="D1340">
            <v>15.36</v>
          </cell>
          <cell r="E1340">
            <v>94</v>
          </cell>
        </row>
        <row r="1341">
          <cell r="A1341">
            <v>1982.01</v>
          </cell>
          <cell r="B1341">
            <v>117.3</v>
          </cell>
          <cell r="C1341">
            <v>6.66</v>
          </cell>
          <cell r="D1341">
            <v>15.1767</v>
          </cell>
          <cell r="E1341">
            <v>94.3</v>
          </cell>
        </row>
        <row r="1342">
          <cell r="A1342">
            <v>1982.02</v>
          </cell>
          <cell r="B1342">
            <v>114.5</v>
          </cell>
          <cell r="C1342">
            <v>6.69</v>
          </cell>
          <cell r="D1342">
            <v>14.9933</v>
          </cell>
          <cell r="E1342">
            <v>94.6</v>
          </cell>
        </row>
        <row r="1343">
          <cell r="A1343">
            <v>1982.03</v>
          </cell>
          <cell r="B1343">
            <v>110.8</v>
          </cell>
          <cell r="C1343">
            <v>6.72</v>
          </cell>
          <cell r="D1343">
            <v>14.81</v>
          </cell>
          <cell r="E1343">
            <v>94.5</v>
          </cell>
        </row>
        <row r="1344">
          <cell r="A1344">
            <v>1982.04</v>
          </cell>
          <cell r="B1344">
            <v>116.3</v>
          </cell>
          <cell r="C1344">
            <v>6.75</v>
          </cell>
          <cell r="D1344">
            <v>14.5967</v>
          </cell>
          <cell r="E1344">
            <v>94.9</v>
          </cell>
        </row>
        <row r="1345">
          <cell r="A1345">
            <v>1982.05</v>
          </cell>
          <cell r="B1345">
            <v>116.4</v>
          </cell>
          <cell r="C1345">
            <v>6.78</v>
          </cell>
          <cell r="D1345">
            <v>14.3833</v>
          </cell>
          <cell r="E1345">
            <v>95.8</v>
          </cell>
        </row>
        <row r="1346">
          <cell r="A1346">
            <v>1982.06</v>
          </cell>
          <cell r="B1346">
            <v>109.7</v>
          </cell>
          <cell r="C1346">
            <v>6.81</v>
          </cell>
          <cell r="D1346">
            <v>14.17</v>
          </cell>
          <cell r="E1346">
            <v>97</v>
          </cell>
        </row>
        <row r="1347">
          <cell r="A1347">
            <v>1982.07</v>
          </cell>
          <cell r="B1347">
            <v>109.4</v>
          </cell>
          <cell r="C1347">
            <v>6.8233300000000003</v>
          </cell>
          <cell r="D1347">
            <v>13.966699999999999</v>
          </cell>
          <cell r="E1347">
            <v>97.5</v>
          </cell>
        </row>
        <row r="1348">
          <cell r="A1348">
            <v>1982.08</v>
          </cell>
          <cell r="B1348">
            <v>109.7</v>
          </cell>
          <cell r="C1348">
            <v>6.8366699999999998</v>
          </cell>
          <cell r="D1348">
            <v>13.763299999999999</v>
          </cell>
          <cell r="E1348">
            <v>97.7</v>
          </cell>
        </row>
        <row r="1349">
          <cell r="A1349">
            <v>1982.09</v>
          </cell>
          <cell r="B1349">
            <v>122.4</v>
          </cell>
          <cell r="C1349">
            <v>6.85</v>
          </cell>
          <cell r="D1349">
            <v>13.56</v>
          </cell>
          <cell r="E1349">
            <v>97.9</v>
          </cell>
        </row>
        <row r="1350">
          <cell r="A1350">
            <v>1982.1</v>
          </cell>
          <cell r="B1350">
            <v>132.69999999999999</v>
          </cell>
          <cell r="C1350">
            <v>6.8566700000000003</v>
          </cell>
          <cell r="D1350">
            <v>13.253299999999999</v>
          </cell>
          <cell r="E1350">
            <v>98.2</v>
          </cell>
        </row>
        <row r="1351">
          <cell r="A1351">
            <v>1982.11</v>
          </cell>
          <cell r="B1351">
            <v>138.1</v>
          </cell>
          <cell r="C1351">
            <v>6.8633300000000004</v>
          </cell>
          <cell r="D1351">
            <v>12.9467</v>
          </cell>
          <cell r="E1351">
            <v>98</v>
          </cell>
        </row>
        <row r="1352">
          <cell r="A1352">
            <v>1982.12</v>
          </cell>
          <cell r="B1352">
            <v>139.4</v>
          </cell>
          <cell r="C1352">
            <v>6.87</v>
          </cell>
          <cell r="D1352">
            <v>12.64</v>
          </cell>
          <cell r="E1352">
            <v>97.6</v>
          </cell>
        </row>
        <row r="1353">
          <cell r="A1353">
            <v>1983.01</v>
          </cell>
          <cell r="B1353">
            <v>144.30000000000001</v>
          </cell>
          <cell r="C1353">
            <v>6.8833299999999999</v>
          </cell>
          <cell r="D1353">
            <v>12.566700000000001</v>
          </cell>
          <cell r="E1353">
            <v>97.8</v>
          </cell>
        </row>
        <row r="1354">
          <cell r="A1354">
            <v>1983.02</v>
          </cell>
          <cell r="B1354">
            <v>146.80000000000001</v>
          </cell>
          <cell r="C1354">
            <v>6.8966700000000003</v>
          </cell>
          <cell r="D1354">
            <v>12.4933</v>
          </cell>
          <cell r="E1354">
            <v>97.9</v>
          </cell>
        </row>
        <row r="1355">
          <cell r="A1355">
            <v>1983.03</v>
          </cell>
          <cell r="B1355">
            <v>151.9</v>
          </cell>
          <cell r="C1355">
            <v>6.91</v>
          </cell>
          <cell r="D1355">
            <v>12.42</v>
          </cell>
          <cell r="E1355">
            <v>97.9</v>
          </cell>
        </row>
        <row r="1356">
          <cell r="A1356">
            <v>1983.04</v>
          </cell>
          <cell r="B1356">
            <v>157.69999999999999</v>
          </cell>
          <cell r="C1356">
            <v>6.92</v>
          </cell>
          <cell r="D1356">
            <v>12.476699999999999</v>
          </cell>
          <cell r="E1356">
            <v>98.6</v>
          </cell>
        </row>
        <row r="1357">
          <cell r="A1357">
            <v>1983.05</v>
          </cell>
          <cell r="B1357">
            <v>164.1</v>
          </cell>
          <cell r="C1357">
            <v>6.93</v>
          </cell>
          <cell r="D1357">
            <v>12.533300000000001</v>
          </cell>
          <cell r="E1357">
            <v>99.2</v>
          </cell>
        </row>
        <row r="1358">
          <cell r="A1358">
            <v>1983.06</v>
          </cell>
          <cell r="B1358">
            <v>166.4</v>
          </cell>
          <cell r="C1358">
            <v>6.94</v>
          </cell>
          <cell r="D1358">
            <v>12.59</v>
          </cell>
          <cell r="E1358">
            <v>99.5</v>
          </cell>
        </row>
        <row r="1359">
          <cell r="A1359">
            <v>1983.07</v>
          </cell>
          <cell r="B1359">
            <v>167</v>
          </cell>
          <cell r="C1359">
            <v>6.96</v>
          </cell>
          <cell r="D1359">
            <v>12.826700000000001</v>
          </cell>
          <cell r="E1359">
            <v>99.9</v>
          </cell>
        </row>
        <row r="1360">
          <cell r="A1360">
            <v>1983.08</v>
          </cell>
          <cell r="B1360">
            <v>162.4</v>
          </cell>
          <cell r="C1360">
            <v>6.98</v>
          </cell>
          <cell r="D1360">
            <v>13.0633</v>
          </cell>
          <cell r="E1360">
            <v>100.2</v>
          </cell>
        </row>
        <row r="1361">
          <cell r="A1361">
            <v>1983.09</v>
          </cell>
          <cell r="B1361">
            <v>167.2</v>
          </cell>
          <cell r="C1361">
            <v>7</v>
          </cell>
          <cell r="D1361">
            <v>13.3</v>
          </cell>
          <cell r="E1361">
            <v>100.7</v>
          </cell>
        </row>
        <row r="1362">
          <cell r="A1362">
            <v>1983.1</v>
          </cell>
          <cell r="B1362">
            <v>167.7</v>
          </cell>
          <cell r="C1362">
            <v>7.03</v>
          </cell>
          <cell r="D1362">
            <v>13.5433</v>
          </cell>
          <cell r="E1362">
            <v>101</v>
          </cell>
        </row>
        <row r="1363">
          <cell r="A1363">
            <v>1983.11</v>
          </cell>
          <cell r="B1363">
            <v>165.2</v>
          </cell>
          <cell r="C1363">
            <v>7.06</v>
          </cell>
          <cell r="D1363">
            <v>13.7867</v>
          </cell>
          <cell r="E1363">
            <v>101.2</v>
          </cell>
        </row>
        <row r="1364">
          <cell r="A1364">
            <v>1983.12</v>
          </cell>
          <cell r="B1364">
            <v>164.4</v>
          </cell>
          <cell r="C1364">
            <v>7.09</v>
          </cell>
          <cell r="D1364">
            <v>14.03</v>
          </cell>
          <cell r="E1364">
            <v>101.3</v>
          </cell>
        </row>
        <row r="1365">
          <cell r="A1365">
            <v>1984.01</v>
          </cell>
          <cell r="B1365">
            <v>166.4</v>
          </cell>
          <cell r="C1365">
            <v>7.12</v>
          </cell>
          <cell r="D1365">
            <v>14.44</v>
          </cell>
          <cell r="E1365">
            <v>101.9</v>
          </cell>
        </row>
        <row r="1366">
          <cell r="A1366">
            <v>1984.02</v>
          </cell>
          <cell r="B1366">
            <v>157.30000000000001</v>
          </cell>
          <cell r="C1366">
            <v>7.15</v>
          </cell>
          <cell r="D1366">
            <v>14.85</v>
          </cell>
          <cell r="E1366">
            <v>102.4</v>
          </cell>
        </row>
        <row r="1367">
          <cell r="A1367">
            <v>1984.03</v>
          </cell>
          <cell r="B1367">
            <v>157.4</v>
          </cell>
          <cell r="C1367">
            <v>7.18</v>
          </cell>
          <cell r="D1367">
            <v>15.26</v>
          </cell>
          <cell r="E1367">
            <v>102.6</v>
          </cell>
        </row>
        <row r="1368">
          <cell r="A1368">
            <v>1984.04</v>
          </cell>
          <cell r="B1368">
            <v>157.6</v>
          </cell>
          <cell r="C1368">
            <v>7.2233299999999998</v>
          </cell>
          <cell r="D1368">
            <v>15.5733</v>
          </cell>
          <cell r="E1368">
            <v>103.1</v>
          </cell>
        </row>
        <row r="1369">
          <cell r="A1369">
            <v>1984.05</v>
          </cell>
          <cell r="B1369">
            <v>156.6</v>
          </cell>
          <cell r="C1369">
            <v>7.2666700000000004</v>
          </cell>
          <cell r="D1369">
            <v>15.886699999999999</v>
          </cell>
          <cell r="E1369">
            <v>103.4</v>
          </cell>
        </row>
        <row r="1370">
          <cell r="A1370">
            <v>1984.06</v>
          </cell>
          <cell r="B1370">
            <v>153.1</v>
          </cell>
          <cell r="C1370">
            <v>7.31</v>
          </cell>
          <cell r="D1370">
            <v>16.2</v>
          </cell>
          <cell r="E1370">
            <v>103.7</v>
          </cell>
        </row>
        <row r="1371">
          <cell r="A1371">
            <v>1984.07</v>
          </cell>
          <cell r="B1371">
            <v>151.1</v>
          </cell>
          <cell r="C1371">
            <v>7.3333300000000001</v>
          </cell>
          <cell r="D1371">
            <v>16.32</v>
          </cell>
          <cell r="E1371">
            <v>104.1</v>
          </cell>
        </row>
        <row r="1372">
          <cell r="A1372">
            <v>1984.08</v>
          </cell>
          <cell r="B1372">
            <v>164.4</v>
          </cell>
          <cell r="C1372">
            <v>7.3566700000000003</v>
          </cell>
          <cell r="D1372">
            <v>16.440000000000001</v>
          </cell>
          <cell r="E1372">
            <v>104.5</v>
          </cell>
        </row>
        <row r="1373">
          <cell r="A1373">
            <v>1984.09</v>
          </cell>
          <cell r="B1373">
            <v>166.1</v>
          </cell>
          <cell r="C1373">
            <v>7.38</v>
          </cell>
          <cell r="D1373">
            <v>16.559999999999999</v>
          </cell>
          <cell r="E1373">
            <v>105</v>
          </cell>
        </row>
        <row r="1374">
          <cell r="A1374">
            <v>1984.1</v>
          </cell>
          <cell r="B1374">
            <v>164.8</v>
          </cell>
          <cell r="C1374">
            <v>7.43</v>
          </cell>
          <cell r="D1374">
            <v>16.5867</v>
          </cell>
          <cell r="E1374">
            <v>105.3</v>
          </cell>
        </row>
        <row r="1375">
          <cell r="A1375">
            <v>1984.11</v>
          </cell>
          <cell r="B1375">
            <v>166.3</v>
          </cell>
          <cell r="C1375">
            <v>7.48</v>
          </cell>
          <cell r="D1375">
            <v>16.613299999999999</v>
          </cell>
          <cell r="E1375">
            <v>105.3</v>
          </cell>
        </row>
        <row r="1376">
          <cell r="A1376">
            <v>1984.12</v>
          </cell>
          <cell r="B1376">
            <v>164.5</v>
          </cell>
          <cell r="C1376">
            <v>7.53</v>
          </cell>
          <cell r="D1376">
            <v>16.64</v>
          </cell>
          <cell r="E1376">
            <v>105.3</v>
          </cell>
        </row>
        <row r="1377">
          <cell r="A1377">
            <v>1985.01</v>
          </cell>
          <cell r="B1377">
            <v>171.6</v>
          </cell>
          <cell r="C1377">
            <v>7.5733300000000003</v>
          </cell>
          <cell r="D1377">
            <v>16.556699999999999</v>
          </cell>
          <cell r="E1377">
            <v>105.5</v>
          </cell>
        </row>
        <row r="1378">
          <cell r="A1378">
            <v>1985.02</v>
          </cell>
          <cell r="B1378">
            <v>180.9</v>
          </cell>
          <cell r="C1378">
            <v>7.6166700000000001</v>
          </cell>
          <cell r="D1378">
            <v>16.473299999999998</v>
          </cell>
          <cell r="E1378">
            <v>106</v>
          </cell>
        </row>
        <row r="1379">
          <cell r="A1379">
            <v>1985.03</v>
          </cell>
          <cell r="B1379">
            <v>179.4</v>
          </cell>
          <cell r="C1379">
            <v>7.66</v>
          </cell>
          <cell r="D1379">
            <v>16.39</v>
          </cell>
          <cell r="E1379">
            <v>106.4</v>
          </cell>
        </row>
        <row r="1380">
          <cell r="A1380">
            <v>1985.04</v>
          </cell>
          <cell r="B1380">
            <v>180.6</v>
          </cell>
          <cell r="C1380">
            <v>7.6866700000000003</v>
          </cell>
          <cell r="D1380">
            <v>16.13</v>
          </cell>
          <cell r="E1380">
            <v>106.9</v>
          </cell>
        </row>
        <row r="1381">
          <cell r="A1381">
            <v>1985.05</v>
          </cell>
          <cell r="B1381">
            <v>184.9</v>
          </cell>
          <cell r="C1381">
            <v>7.71333</v>
          </cell>
          <cell r="D1381">
            <v>15.87</v>
          </cell>
          <cell r="E1381">
            <v>107.3</v>
          </cell>
        </row>
        <row r="1382">
          <cell r="A1382">
            <v>1985.06</v>
          </cell>
          <cell r="B1382">
            <v>188.9</v>
          </cell>
          <cell r="C1382">
            <v>7.74</v>
          </cell>
          <cell r="D1382">
            <v>15.61</v>
          </cell>
          <cell r="E1382">
            <v>107.6</v>
          </cell>
        </row>
        <row r="1383">
          <cell r="A1383">
            <v>1985.07</v>
          </cell>
          <cell r="B1383">
            <v>192.5</v>
          </cell>
          <cell r="C1383">
            <v>7.7733299999999996</v>
          </cell>
          <cell r="D1383">
            <v>15.4833</v>
          </cell>
          <cell r="E1383">
            <v>107.8</v>
          </cell>
        </row>
        <row r="1384">
          <cell r="A1384">
            <v>1985.08</v>
          </cell>
          <cell r="B1384">
            <v>188.3</v>
          </cell>
          <cell r="C1384">
            <v>7.8066700000000004</v>
          </cell>
          <cell r="D1384">
            <v>15.3567</v>
          </cell>
          <cell r="E1384">
            <v>108</v>
          </cell>
        </row>
        <row r="1385">
          <cell r="A1385">
            <v>1985.09</v>
          </cell>
          <cell r="B1385">
            <v>184.1</v>
          </cell>
          <cell r="C1385">
            <v>7.84</v>
          </cell>
          <cell r="D1385">
            <v>15.23</v>
          </cell>
          <cell r="E1385">
            <v>108.3</v>
          </cell>
        </row>
        <row r="1386">
          <cell r="A1386">
            <v>1985.1</v>
          </cell>
          <cell r="B1386">
            <v>186.2</v>
          </cell>
          <cell r="C1386">
            <v>7.86</v>
          </cell>
          <cell r="D1386">
            <v>15.023300000000001</v>
          </cell>
          <cell r="E1386">
            <v>108.7</v>
          </cell>
        </row>
        <row r="1387">
          <cell r="A1387">
            <v>1985.11</v>
          </cell>
          <cell r="B1387">
            <v>197.5</v>
          </cell>
          <cell r="C1387">
            <v>7.88</v>
          </cell>
          <cell r="D1387">
            <v>14.816700000000001</v>
          </cell>
          <cell r="E1387">
            <v>109</v>
          </cell>
        </row>
        <row r="1388">
          <cell r="A1388">
            <v>1985.12</v>
          </cell>
          <cell r="B1388">
            <v>207.3</v>
          </cell>
          <cell r="C1388">
            <v>7.9</v>
          </cell>
          <cell r="D1388">
            <v>14.61</v>
          </cell>
          <cell r="E1388">
            <v>109.3</v>
          </cell>
        </row>
        <row r="1389">
          <cell r="A1389">
            <v>1986.01</v>
          </cell>
          <cell r="B1389">
            <v>208.2</v>
          </cell>
          <cell r="C1389">
            <v>7.94</v>
          </cell>
          <cell r="D1389">
            <v>14.58</v>
          </cell>
          <cell r="E1389">
            <v>109.6</v>
          </cell>
        </row>
        <row r="1390">
          <cell r="A1390">
            <v>1986.02</v>
          </cell>
          <cell r="B1390">
            <v>219.4</v>
          </cell>
          <cell r="C1390">
            <v>7.98</v>
          </cell>
          <cell r="D1390">
            <v>14.55</v>
          </cell>
          <cell r="E1390">
            <v>109.3</v>
          </cell>
        </row>
        <row r="1391">
          <cell r="A1391">
            <v>1986.03</v>
          </cell>
          <cell r="B1391">
            <v>232.3</v>
          </cell>
          <cell r="C1391">
            <v>8.02</v>
          </cell>
          <cell r="D1391">
            <v>14.52</v>
          </cell>
          <cell r="E1391">
            <v>108.8</v>
          </cell>
        </row>
        <row r="1392">
          <cell r="A1392">
            <v>1986.04</v>
          </cell>
          <cell r="B1392">
            <v>238</v>
          </cell>
          <cell r="C1392">
            <v>8.0466700000000007</v>
          </cell>
          <cell r="D1392">
            <v>14.583299999999999</v>
          </cell>
          <cell r="E1392">
            <v>108.6</v>
          </cell>
        </row>
        <row r="1393">
          <cell r="A1393">
            <v>1986.05</v>
          </cell>
          <cell r="B1393">
            <v>238.5</v>
          </cell>
          <cell r="C1393">
            <v>8.0733300000000003</v>
          </cell>
          <cell r="D1393">
            <v>14.646699999999999</v>
          </cell>
          <cell r="E1393">
            <v>108.9</v>
          </cell>
        </row>
        <row r="1394">
          <cell r="A1394">
            <v>1986.06</v>
          </cell>
          <cell r="B1394">
            <v>245.3</v>
          </cell>
          <cell r="C1394">
            <v>8.1</v>
          </cell>
          <cell r="D1394">
            <v>14.71</v>
          </cell>
          <cell r="E1394">
            <v>109.5</v>
          </cell>
        </row>
        <row r="1395">
          <cell r="A1395">
            <v>1986.07</v>
          </cell>
          <cell r="B1395">
            <v>240.2</v>
          </cell>
          <cell r="C1395">
            <v>8.1433300000000006</v>
          </cell>
          <cell r="D1395">
            <v>14.7567</v>
          </cell>
          <cell r="E1395">
            <v>109.5</v>
          </cell>
        </row>
        <row r="1396">
          <cell r="A1396">
            <v>1986.08</v>
          </cell>
          <cell r="B1396">
            <v>245</v>
          </cell>
          <cell r="C1396">
            <v>8.1866699999999994</v>
          </cell>
          <cell r="D1396">
            <v>14.8033</v>
          </cell>
          <cell r="E1396">
            <v>109.7</v>
          </cell>
        </row>
        <row r="1397">
          <cell r="A1397">
            <v>1986.09</v>
          </cell>
          <cell r="B1397">
            <v>238.3</v>
          </cell>
          <cell r="C1397">
            <v>8.23</v>
          </cell>
          <cell r="D1397">
            <v>14.85</v>
          </cell>
          <cell r="E1397">
            <v>110.2</v>
          </cell>
        </row>
        <row r="1398">
          <cell r="A1398">
            <v>1986.1</v>
          </cell>
          <cell r="B1398">
            <v>237.4</v>
          </cell>
          <cell r="C1398">
            <v>8.2466699999999999</v>
          </cell>
          <cell r="D1398">
            <v>14.726699999999999</v>
          </cell>
          <cell r="E1398">
            <v>110.3</v>
          </cell>
        </row>
        <row r="1399">
          <cell r="A1399">
            <v>1986.11</v>
          </cell>
          <cell r="B1399">
            <v>245.1</v>
          </cell>
          <cell r="C1399">
            <v>8.2633299999999998</v>
          </cell>
          <cell r="D1399">
            <v>14.603300000000001</v>
          </cell>
          <cell r="E1399">
            <v>110.4</v>
          </cell>
        </row>
        <row r="1400">
          <cell r="A1400">
            <v>1986.12</v>
          </cell>
          <cell r="B1400">
            <v>248.6</v>
          </cell>
          <cell r="C1400">
            <v>8.2799999999999994</v>
          </cell>
          <cell r="D1400">
            <v>14.48</v>
          </cell>
          <cell r="E1400">
            <v>110.5</v>
          </cell>
        </row>
        <row r="1401">
          <cell r="A1401">
            <v>1987.01</v>
          </cell>
          <cell r="B1401">
            <v>264.5</v>
          </cell>
          <cell r="C1401">
            <v>8.3000000000000007</v>
          </cell>
          <cell r="D1401">
            <v>14.6867</v>
          </cell>
          <cell r="E1401">
            <v>111.2</v>
          </cell>
        </row>
        <row r="1402">
          <cell r="A1402">
            <v>1987.02</v>
          </cell>
          <cell r="B1402">
            <v>280.89999999999998</v>
          </cell>
          <cell r="C1402">
            <v>8.32</v>
          </cell>
          <cell r="D1402">
            <v>14.8933</v>
          </cell>
          <cell r="E1402">
            <v>111.6</v>
          </cell>
        </row>
        <row r="1403">
          <cell r="A1403">
            <v>1987.03</v>
          </cell>
          <cell r="B1403">
            <v>292.5</v>
          </cell>
          <cell r="C1403">
            <v>8.34</v>
          </cell>
          <cell r="D1403">
            <v>15.1</v>
          </cell>
          <cell r="E1403">
            <v>112.1</v>
          </cell>
        </row>
        <row r="1404">
          <cell r="A1404">
            <v>1987.04</v>
          </cell>
          <cell r="B1404">
            <v>289.3</v>
          </cell>
          <cell r="C1404">
            <v>8.4</v>
          </cell>
          <cell r="D1404">
            <v>14.8733</v>
          </cell>
          <cell r="E1404">
            <v>112.7</v>
          </cell>
        </row>
        <row r="1405">
          <cell r="A1405">
            <v>1987.05</v>
          </cell>
          <cell r="B1405">
            <v>289.10000000000002</v>
          </cell>
          <cell r="C1405">
            <v>8.4600000000000009</v>
          </cell>
          <cell r="D1405">
            <v>14.646699999999999</v>
          </cell>
          <cell r="E1405">
            <v>113.1</v>
          </cell>
        </row>
        <row r="1406">
          <cell r="A1406">
            <v>1987.06</v>
          </cell>
          <cell r="B1406">
            <v>301.39999999999998</v>
          </cell>
          <cell r="C1406">
            <v>8.52</v>
          </cell>
          <cell r="D1406">
            <v>14.42</v>
          </cell>
          <cell r="E1406">
            <v>113.5</v>
          </cell>
        </row>
        <row r="1407">
          <cell r="A1407">
            <v>1987.07</v>
          </cell>
          <cell r="B1407">
            <v>310.10000000000002</v>
          </cell>
          <cell r="C1407">
            <v>8.5666700000000002</v>
          </cell>
          <cell r="D1407">
            <v>14.9</v>
          </cell>
          <cell r="E1407">
            <v>113.8</v>
          </cell>
        </row>
        <row r="1408">
          <cell r="A1408">
            <v>1987.08</v>
          </cell>
          <cell r="B1408">
            <v>329.4</v>
          </cell>
          <cell r="C1408">
            <v>8.6133299999999995</v>
          </cell>
          <cell r="D1408">
            <v>15.38</v>
          </cell>
          <cell r="E1408">
            <v>114.4</v>
          </cell>
        </row>
        <row r="1409">
          <cell r="A1409">
            <v>1987.09</v>
          </cell>
          <cell r="B1409">
            <v>318.7</v>
          </cell>
          <cell r="C1409">
            <v>8.66</v>
          </cell>
          <cell r="D1409">
            <v>15.86</v>
          </cell>
          <cell r="E1409">
            <v>115</v>
          </cell>
        </row>
        <row r="1410">
          <cell r="A1410">
            <v>1987.1</v>
          </cell>
          <cell r="B1410">
            <v>280.2</v>
          </cell>
          <cell r="C1410">
            <v>8.7100000000000009</v>
          </cell>
          <cell r="D1410">
            <v>16.406700000000001</v>
          </cell>
          <cell r="E1410">
            <v>115.3</v>
          </cell>
        </row>
        <row r="1411">
          <cell r="A1411">
            <v>1987.11</v>
          </cell>
          <cell r="B1411">
            <v>245</v>
          </cell>
          <cell r="C1411">
            <v>8.76</v>
          </cell>
          <cell r="D1411">
            <v>16.953299999999999</v>
          </cell>
          <cell r="E1411">
            <v>115.4</v>
          </cell>
        </row>
        <row r="1412">
          <cell r="A1412">
            <v>1987.12</v>
          </cell>
          <cell r="B1412">
            <v>241</v>
          </cell>
          <cell r="C1412">
            <v>8.81</v>
          </cell>
          <cell r="D1412">
            <v>17.5</v>
          </cell>
          <cell r="E1412">
            <v>115.4</v>
          </cell>
        </row>
        <row r="1413">
          <cell r="A1413">
            <v>1988.01</v>
          </cell>
          <cell r="B1413">
            <v>250.5</v>
          </cell>
          <cell r="C1413">
            <v>8.8566699999999994</v>
          </cell>
          <cell r="D1413">
            <v>17.863299999999999</v>
          </cell>
          <cell r="E1413">
            <v>115.7</v>
          </cell>
        </row>
        <row r="1414">
          <cell r="A1414">
            <v>1988.02</v>
          </cell>
          <cell r="B1414">
            <v>258.10000000000002</v>
          </cell>
          <cell r="C1414">
            <v>8.9033300000000004</v>
          </cell>
          <cell r="D1414">
            <v>18.226700000000001</v>
          </cell>
          <cell r="E1414">
            <v>116</v>
          </cell>
        </row>
        <row r="1415">
          <cell r="A1415">
            <v>1988.03</v>
          </cell>
          <cell r="B1415">
            <v>265.7</v>
          </cell>
          <cell r="C1415">
            <v>8.9499999999999993</v>
          </cell>
          <cell r="D1415">
            <v>18.59</v>
          </cell>
          <cell r="E1415">
            <v>116.5</v>
          </cell>
        </row>
        <row r="1416">
          <cell r="A1416">
            <v>1988.04</v>
          </cell>
          <cell r="B1416">
            <v>262.60000000000002</v>
          </cell>
          <cell r="C1416">
            <v>9.0433299999999992</v>
          </cell>
          <cell r="D1416">
            <v>19.616700000000002</v>
          </cell>
          <cell r="E1416">
            <v>117.1</v>
          </cell>
        </row>
        <row r="1417">
          <cell r="A1417">
            <v>1988.05</v>
          </cell>
          <cell r="B1417">
            <v>256.10000000000002</v>
          </cell>
          <cell r="C1417">
            <v>9.1366700000000005</v>
          </cell>
          <cell r="D1417">
            <v>20.6433</v>
          </cell>
          <cell r="E1417">
            <v>117.5</v>
          </cell>
        </row>
        <row r="1418">
          <cell r="A1418">
            <v>1988.06</v>
          </cell>
          <cell r="B1418">
            <v>270.7</v>
          </cell>
          <cell r="C1418">
            <v>9.23</v>
          </cell>
          <cell r="D1418">
            <v>21.67</v>
          </cell>
          <cell r="E1418">
            <v>118</v>
          </cell>
        </row>
        <row r="1419">
          <cell r="A1419">
            <v>1988.07</v>
          </cell>
          <cell r="B1419">
            <v>269.10000000000002</v>
          </cell>
          <cell r="C1419">
            <v>9.3066700000000004</v>
          </cell>
          <cell r="D1419">
            <v>22.023299999999999</v>
          </cell>
          <cell r="E1419">
            <v>118.5</v>
          </cell>
        </row>
        <row r="1420">
          <cell r="A1420">
            <v>1988.08</v>
          </cell>
          <cell r="B1420">
            <v>263.7</v>
          </cell>
          <cell r="C1420">
            <v>9.3833300000000008</v>
          </cell>
          <cell r="D1420">
            <v>22.3767</v>
          </cell>
          <cell r="E1420">
            <v>119</v>
          </cell>
        </row>
        <row r="1421">
          <cell r="A1421">
            <v>1988.09</v>
          </cell>
          <cell r="B1421">
            <v>268</v>
          </cell>
          <cell r="C1421">
            <v>9.4600000000000009</v>
          </cell>
          <cell r="D1421">
            <v>22.73</v>
          </cell>
          <cell r="E1421">
            <v>119.8</v>
          </cell>
        </row>
        <row r="1422">
          <cell r="A1422">
            <v>1988.1</v>
          </cell>
          <cell r="B1422">
            <v>277.39999999999998</v>
          </cell>
          <cell r="C1422">
            <v>9.5500000000000007</v>
          </cell>
          <cell r="D1422">
            <v>23.0733</v>
          </cell>
          <cell r="E1422">
            <v>120.2</v>
          </cell>
        </row>
        <row r="1423">
          <cell r="A1423">
            <v>1988.11</v>
          </cell>
          <cell r="B1423">
            <v>271</v>
          </cell>
          <cell r="C1423">
            <v>9.64</v>
          </cell>
          <cell r="D1423">
            <v>23.416699999999999</v>
          </cell>
          <cell r="E1423">
            <v>120.3</v>
          </cell>
        </row>
        <row r="1424">
          <cell r="A1424">
            <v>1988.12</v>
          </cell>
          <cell r="B1424">
            <v>276.5</v>
          </cell>
          <cell r="C1424">
            <v>9.75</v>
          </cell>
          <cell r="D1424">
            <v>23.75</v>
          </cell>
          <cell r="E1424">
            <v>120.5</v>
          </cell>
        </row>
        <row r="1425">
          <cell r="A1425">
            <v>1989.01</v>
          </cell>
          <cell r="B1425">
            <v>285.39999999999998</v>
          </cell>
          <cell r="C1425">
            <v>9.8133300000000006</v>
          </cell>
          <cell r="D1425">
            <v>24.16</v>
          </cell>
          <cell r="E1425">
            <v>121.1</v>
          </cell>
        </row>
        <row r="1426">
          <cell r="A1426">
            <v>1989.02</v>
          </cell>
          <cell r="B1426">
            <v>294</v>
          </cell>
          <cell r="C1426">
            <v>9.8966700000000003</v>
          </cell>
          <cell r="D1426">
            <v>24.56</v>
          </cell>
          <cell r="E1426">
            <v>121.6</v>
          </cell>
        </row>
        <row r="1427">
          <cell r="A1427">
            <v>1989.03</v>
          </cell>
          <cell r="B1427">
            <v>292.7</v>
          </cell>
          <cell r="C1427">
            <v>10.01</v>
          </cell>
          <cell r="D1427">
            <v>24.96</v>
          </cell>
          <cell r="E1427">
            <v>122.3</v>
          </cell>
        </row>
        <row r="1428">
          <cell r="A1428">
            <v>1989.04</v>
          </cell>
          <cell r="B1428">
            <v>302.3</v>
          </cell>
          <cell r="C1428">
            <v>10.0867</v>
          </cell>
          <cell r="D1428">
            <v>25.046700000000001</v>
          </cell>
          <cell r="E1428">
            <v>123.1</v>
          </cell>
        </row>
        <row r="1429">
          <cell r="A1429">
            <v>1989.05</v>
          </cell>
          <cell r="B1429">
            <v>313.89999999999998</v>
          </cell>
          <cell r="C1429">
            <v>10.193300000000001</v>
          </cell>
          <cell r="D1429">
            <v>25.133299999999998</v>
          </cell>
          <cell r="E1429">
            <v>123.8</v>
          </cell>
        </row>
        <row r="1430">
          <cell r="A1430">
            <v>1989.06</v>
          </cell>
          <cell r="B1430">
            <v>323.7</v>
          </cell>
          <cell r="C1430">
            <v>10.37</v>
          </cell>
          <cell r="D1430">
            <v>25.22</v>
          </cell>
          <cell r="E1430">
            <v>124.1</v>
          </cell>
        </row>
        <row r="1431">
          <cell r="A1431">
            <v>1989.07</v>
          </cell>
          <cell r="B1431">
            <v>331.9</v>
          </cell>
          <cell r="C1431">
            <v>10.423299999999999</v>
          </cell>
          <cell r="D1431">
            <v>24.71</v>
          </cell>
          <cell r="E1431">
            <v>124.4</v>
          </cell>
        </row>
        <row r="1432">
          <cell r="A1432">
            <v>1989.08</v>
          </cell>
          <cell r="B1432">
            <v>346.6</v>
          </cell>
          <cell r="C1432">
            <v>10.5467</v>
          </cell>
          <cell r="D1432">
            <v>24.2</v>
          </cell>
          <cell r="E1432">
            <v>124.6</v>
          </cell>
        </row>
        <row r="1433">
          <cell r="A1433">
            <v>1989.09</v>
          </cell>
          <cell r="B1433">
            <v>347.3</v>
          </cell>
          <cell r="C1433">
            <v>10.73</v>
          </cell>
          <cell r="D1433">
            <v>23.69</v>
          </cell>
          <cell r="E1433">
            <v>125</v>
          </cell>
        </row>
        <row r="1434">
          <cell r="A1434">
            <v>1989.1</v>
          </cell>
          <cell r="B1434">
            <v>347.4</v>
          </cell>
          <cell r="C1434">
            <v>10.7967</v>
          </cell>
          <cell r="D1434">
            <v>23.4267</v>
          </cell>
          <cell r="E1434">
            <v>125.6</v>
          </cell>
        </row>
        <row r="1435">
          <cell r="A1435">
            <v>1989.11</v>
          </cell>
          <cell r="B1435">
            <v>340.2</v>
          </cell>
          <cell r="C1435">
            <v>10.923299999999999</v>
          </cell>
          <cell r="D1435">
            <v>23.1633</v>
          </cell>
          <cell r="E1435">
            <v>125.9</v>
          </cell>
        </row>
        <row r="1436">
          <cell r="A1436">
            <v>1989.12</v>
          </cell>
          <cell r="B1436">
            <v>348.6</v>
          </cell>
          <cell r="C1436">
            <v>11.06</v>
          </cell>
          <cell r="D1436">
            <v>22.87</v>
          </cell>
          <cell r="E1436">
            <v>126.1</v>
          </cell>
        </row>
        <row r="1437">
          <cell r="A1437">
            <v>1990.01</v>
          </cell>
          <cell r="B1437">
            <v>339.97</v>
          </cell>
          <cell r="C1437">
            <v>11.14</v>
          </cell>
          <cell r="D1437">
            <v>22.49</v>
          </cell>
          <cell r="E1437">
            <v>127.4</v>
          </cell>
        </row>
        <row r="1438">
          <cell r="A1438">
            <v>1990.02</v>
          </cell>
          <cell r="B1438">
            <v>330.45</v>
          </cell>
          <cell r="C1438">
            <v>11.23</v>
          </cell>
          <cell r="D1438">
            <v>22.08</v>
          </cell>
          <cell r="E1438">
            <v>128</v>
          </cell>
        </row>
        <row r="1439">
          <cell r="A1439">
            <v>1990.03</v>
          </cell>
          <cell r="B1439">
            <v>338.46</v>
          </cell>
          <cell r="C1439">
            <v>11.32</v>
          </cell>
          <cell r="D1439">
            <v>21.67</v>
          </cell>
          <cell r="E1439">
            <v>128.69999999999999</v>
          </cell>
        </row>
        <row r="1440">
          <cell r="A1440">
            <v>1990.04</v>
          </cell>
          <cell r="B1440">
            <v>338.18</v>
          </cell>
          <cell r="C1440">
            <v>11.4367</v>
          </cell>
          <cell r="D1440">
            <v>21.533300000000001</v>
          </cell>
          <cell r="E1440">
            <v>128.9</v>
          </cell>
        </row>
        <row r="1441">
          <cell r="A1441">
            <v>1990.05</v>
          </cell>
          <cell r="B1441">
            <v>350.25</v>
          </cell>
          <cell r="C1441">
            <v>11.5533</v>
          </cell>
          <cell r="D1441">
            <v>21.396699999999999</v>
          </cell>
          <cell r="E1441">
            <v>129.19999999999999</v>
          </cell>
        </row>
        <row r="1442">
          <cell r="A1442">
            <v>1990.06</v>
          </cell>
          <cell r="B1442">
            <v>360.39</v>
          </cell>
          <cell r="C1442">
            <v>11.66</v>
          </cell>
          <cell r="D1442">
            <v>21.26</v>
          </cell>
          <cell r="E1442">
            <v>129.9</v>
          </cell>
        </row>
        <row r="1443">
          <cell r="A1443">
            <v>1990.07</v>
          </cell>
          <cell r="B1443">
            <v>360.03</v>
          </cell>
          <cell r="C1443">
            <v>11.726699999999999</v>
          </cell>
          <cell r="D1443">
            <v>21.42</v>
          </cell>
          <cell r="E1443">
            <v>130.4</v>
          </cell>
        </row>
        <row r="1444">
          <cell r="A1444">
            <v>1990.08</v>
          </cell>
          <cell r="B1444">
            <v>330.75</v>
          </cell>
          <cell r="C1444">
            <v>11.783300000000001</v>
          </cell>
          <cell r="D1444">
            <v>21.58</v>
          </cell>
          <cell r="E1444">
            <v>131.6</v>
          </cell>
        </row>
        <row r="1445">
          <cell r="A1445">
            <v>1990.09</v>
          </cell>
          <cell r="B1445">
            <v>315.41000000000003</v>
          </cell>
          <cell r="C1445">
            <v>11.83</v>
          </cell>
          <cell r="D1445">
            <v>21.74</v>
          </cell>
          <cell r="E1445">
            <v>132.69999999999999</v>
          </cell>
        </row>
        <row r="1446">
          <cell r="A1446">
            <v>1990.1</v>
          </cell>
          <cell r="B1446">
            <v>307.12</v>
          </cell>
          <cell r="C1446">
            <v>11.9267</v>
          </cell>
          <cell r="D1446">
            <v>21.6067</v>
          </cell>
          <cell r="E1446">
            <v>133.5</v>
          </cell>
        </row>
        <row r="1447">
          <cell r="A1447">
            <v>1990.11</v>
          </cell>
          <cell r="B1447">
            <v>315.29000000000002</v>
          </cell>
          <cell r="C1447">
            <v>12.013299999999999</v>
          </cell>
          <cell r="D1447">
            <v>21.473299999999998</v>
          </cell>
          <cell r="E1447">
            <v>133.80000000000001</v>
          </cell>
        </row>
        <row r="1448">
          <cell r="A1448">
            <v>1990.12</v>
          </cell>
          <cell r="B1448">
            <v>328.75</v>
          </cell>
          <cell r="C1448">
            <v>12.09</v>
          </cell>
          <cell r="D1448">
            <v>21.34</v>
          </cell>
          <cell r="E1448">
            <v>133.80000000000001</v>
          </cell>
        </row>
        <row r="1449">
          <cell r="A1449">
            <v>1991.01</v>
          </cell>
          <cell r="B1449">
            <v>325.49</v>
          </cell>
          <cell r="C1449">
            <v>12.1067</v>
          </cell>
          <cell r="D1449">
            <v>21.183299999999999</v>
          </cell>
          <cell r="E1449">
            <v>134.6</v>
          </cell>
        </row>
        <row r="1450">
          <cell r="A1450">
            <v>1991.02</v>
          </cell>
          <cell r="B1450">
            <v>362.26</v>
          </cell>
          <cell r="C1450">
            <v>12.113300000000001</v>
          </cell>
          <cell r="D1450">
            <v>21.026700000000002</v>
          </cell>
          <cell r="E1450">
            <v>134.80000000000001</v>
          </cell>
        </row>
        <row r="1451">
          <cell r="A1451">
            <v>1991.03</v>
          </cell>
          <cell r="B1451">
            <v>372.28</v>
          </cell>
          <cell r="C1451">
            <v>12.11</v>
          </cell>
          <cell r="D1451">
            <v>20.94</v>
          </cell>
          <cell r="E1451">
            <v>135</v>
          </cell>
        </row>
        <row r="1452">
          <cell r="A1452">
            <v>1991.04</v>
          </cell>
          <cell r="B1452">
            <v>379.68</v>
          </cell>
          <cell r="C1452">
            <v>12.13</v>
          </cell>
          <cell r="D1452">
            <v>20.363299999999999</v>
          </cell>
          <cell r="E1452">
            <v>135.19999999999999</v>
          </cell>
        </row>
        <row r="1453">
          <cell r="A1453">
            <v>1991.05</v>
          </cell>
          <cell r="B1453">
            <v>377.99</v>
          </cell>
          <cell r="C1453">
            <v>12.14</v>
          </cell>
          <cell r="D1453">
            <v>19.8567</v>
          </cell>
          <cell r="E1453">
            <v>135.6</v>
          </cell>
        </row>
        <row r="1454">
          <cell r="A1454">
            <v>1991.06</v>
          </cell>
          <cell r="B1454">
            <v>378.29</v>
          </cell>
          <cell r="C1454">
            <v>12.15</v>
          </cell>
          <cell r="D1454">
            <v>19.41</v>
          </cell>
          <cell r="E1454">
            <v>136</v>
          </cell>
        </row>
        <row r="1455">
          <cell r="A1455">
            <v>1991.07</v>
          </cell>
          <cell r="B1455">
            <v>380.23</v>
          </cell>
          <cell r="C1455">
            <v>12.193300000000001</v>
          </cell>
          <cell r="D1455">
            <v>18.84</v>
          </cell>
          <cell r="E1455">
            <v>136.19999999999999</v>
          </cell>
        </row>
        <row r="1456">
          <cell r="A1456">
            <v>1991.08</v>
          </cell>
          <cell r="B1456">
            <v>389.4</v>
          </cell>
          <cell r="C1456">
            <v>12.236700000000001</v>
          </cell>
          <cell r="D1456">
            <v>18.329999999999998</v>
          </cell>
          <cell r="E1456">
            <v>136.6</v>
          </cell>
        </row>
        <row r="1457">
          <cell r="A1457">
            <v>1991.09</v>
          </cell>
          <cell r="B1457">
            <v>387.2</v>
          </cell>
          <cell r="C1457">
            <v>12.28</v>
          </cell>
          <cell r="D1457">
            <v>17.82</v>
          </cell>
          <cell r="E1457">
            <v>137.19999999999999</v>
          </cell>
        </row>
        <row r="1458">
          <cell r="A1458">
            <v>1991.1</v>
          </cell>
          <cell r="B1458">
            <v>386.88</v>
          </cell>
          <cell r="C1458">
            <v>12.253299999999999</v>
          </cell>
          <cell r="D1458">
            <v>17.203299999999999</v>
          </cell>
          <cell r="E1458">
            <v>137.4</v>
          </cell>
        </row>
        <row r="1459">
          <cell r="A1459">
            <v>1991.11</v>
          </cell>
          <cell r="B1459">
            <v>385.92</v>
          </cell>
          <cell r="C1459">
            <v>12.226699999999999</v>
          </cell>
          <cell r="D1459">
            <v>16.5867</v>
          </cell>
          <cell r="E1459">
            <v>137.80000000000001</v>
          </cell>
        </row>
        <row r="1460">
          <cell r="A1460">
            <v>1991.12</v>
          </cell>
          <cell r="B1460">
            <v>388.51</v>
          </cell>
          <cell r="C1460">
            <v>12.2</v>
          </cell>
          <cell r="D1460">
            <v>15.97</v>
          </cell>
          <cell r="E1460">
            <v>137.9</v>
          </cell>
        </row>
        <row r="1461">
          <cell r="A1461">
            <v>1992.01</v>
          </cell>
          <cell r="B1461">
            <v>416.08</v>
          </cell>
          <cell r="C1461">
            <v>12.24</v>
          </cell>
          <cell r="D1461">
            <v>16.046700000000001</v>
          </cell>
          <cell r="E1461">
            <v>138.1</v>
          </cell>
        </row>
        <row r="1462">
          <cell r="A1462">
            <v>1992.02</v>
          </cell>
          <cell r="B1462">
            <v>412.56</v>
          </cell>
          <cell r="C1462">
            <v>12.28</v>
          </cell>
          <cell r="D1462">
            <v>16.1233</v>
          </cell>
          <cell r="E1462">
            <v>138.6</v>
          </cell>
        </row>
        <row r="1463">
          <cell r="A1463">
            <v>1992.03</v>
          </cell>
          <cell r="B1463">
            <v>407.36</v>
          </cell>
          <cell r="C1463">
            <v>12.32</v>
          </cell>
          <cell r="D1463">
            <v>16.190000000000001</v>
          </cell>
          <cell r="E1463">
            <v>139.30000000000001</v>
          </cell>
        </row>
        <row r="1464">
          <cell r="A1464">
            <v>1992.04</v>
          </cell>
          <cell r="B1464">
            <v>407.41</v>
          </cell>
          <cell r="C1464">
            <v>12.32</v>
          </cell>
          <cell r="D1464">
            <v>16.4833</v>
          </cell>
          <cell r="E1464">
            <v>139.5</v>
          </cell>
        </row>
        <row r="1465">
          <cell r="A1465">
            <v>1992.05</v>
          </cell>
          <cell r="B1465">
            <v>414.81</v>
          </cell>
          <cell r="C1465">
            <v>12.32</v>
          </cell>
          <cell r="D1465">
            <v>16.7667</v>
          </cell>
          <cell r="E1465">
            <v>139.69999999999999</v>
          </cell>
        </row>
        <row r="1466">
          <cell r="A1466">
            <v>1992.06</v>
          </cell>
          <cell r="B1466">
            <v>408.27</v>
          </cell>
          <cell r="C1466">
            <v>12.32</v>
          </cell>
          <cell r="D1466">
            <v>17.05</v>
          </cell>
          <cell r="E1466">
            <v>140.19999999999999</v>
          </cell>
        </row>
        <row r="1467">
          <cell r="A1467">
            <v>1992.07</v>
          </cell>
          <cell r="B1467">
            <v>415.05</v>
          </cell>
          <cell r="C1467">
            <v>12.343299999999999</v>
          </cell>
          <cell r="D1467">
            <v>17.38</v>
          </cell>
          <cell r="E1467">
            <v>140.5</v>
          </cell>
        </row>
        <row r="1468">
          <cell r="A1468">
            <v>1992.08</v>
          </cell>
          <cell r="B1468">
            <v>417.93</v>
          </cell>
          <cell r="C1468">
            <v>12.3667</v>
          </cell>
          <cell r="D1468">
            <v>17.71</v>
          </cell>
          <cell r="E1468">
            <v>140.9</v>
          </cell>
        </row>
        <row r="1469">
          <cell r="A1469">
            <v>1992.09</v>
          </cell>
          <cell r="B1469">
            <v>418.48</v>
          </cell>
          <cell r="C1469">
            <v>12.4</v>
          </cell>
          <cell r="D1469">
            <v>18.04</v>
          </cell>
          <cell r="E1469">
            <v>141.30000000000001</v>
          </cell>
        </row>
        <row r="1470">
          <cell r="A1470">
            <v>1992.1</v>
          </cell>
          <cell r="B1470">
            <v>412.5</v>
          </cell>
          <cell r="C1470">
            <v>12.386699999999999</v>
          </cell>
          <cell r="D1470">
            <v>18.39</v>
          </cell>
          <cell r="E1470">
            <v>141.80000000000001</v>
          </cell>
        </row>
        <row r="1471">
          <cell r="A1471">
            <v>1992.11</v>
          </cell>
          <cell r="B1471">
            <v>422.84</v>
          </cell>
          <cell r="C1471">
            <v>12.3833</v>
          </cell>
          <cell r="D1471">
            <v>18.739999999999998</v>
          </cell>
          <cell r="E1471">
            <v>142</v>
          </cell>
        </row>
        <row r="1472">
          <cell r="A1472">
            <v>1992.12</v>
          </cell>
          <cell r="B1472">
            <v>435.64</v>
          </cell>
          <cell r="C1472">
            <v>12.39</v>
          </cell>
          <cell r="D1472">
            <v>19.09</v>
          </cell>
          <cell r="E1472">
            <v>141.9</v>
          </cell>
        </row>
        <row r="1473">
          <cell r="A1473">
            <v>1993.01</v>
          </cell>
          <cell r="B1473">
            <v>435.23</v>
          </cell>
          <cell r="C1473">
            <v>12.4133</v>
          </cell>
          <cell r="D1473">
            <v>19.34</v>
          </cell>
          <cell r="E1473">
            <v>142.6</v>
          </cell>
        </row>
        <row r="1474">
          <cell r="A1474">
            <v>1993.02</v>
          </cell>
          <cell r="B1474">
            <v>441.7</v>
          </cell>
          <cell r="C1474">
            <v>12.4467</v>
          </cell>
          <cell r="D1474">
            <v>19.59</v>
          </cell>
          <cell r="E1474">
            <v>143.1</v>
          </cell>
        </row>
        <row r="1475">
          <cell r="A1475">
            <v>1993.03</v>
          </cell>
          <cell r="B1475">
            <v>450.16</v>
          </cell>
          <cell r="C1475">
            <v>12.48</v>
          </cell>
          <cell r="D1475">
            <v>19.84</v>
          </cell>
          <cell r="E1475">
            <v>143.6</v>
          </cell>
        </row>
        <row r="1476">
          <cell r="A1476">
            <v>1993.04</v>
          </cell>
          <cell r="B1476">
            <v>443.08</v>
          </cell>
          <cell r="C1476">
            <v>12.4933</v>
          </cell>
          <cell r="D1476">
            <v>19.670000000000002</v>
          </cell>
          <cell r="E1476">
            <v>144</v>
          </cell>
        </row>
        <row r="1477">
          <cell r="A1477">
            <v>1993.05</v>
          </cell>
          <cell r="B1477">
            <v>445.25</v>
          </cell>
          <cell r="C1477">
            <v>12.5067</v>
          </cell>
          <cell r="D1477">
            <v>19.5</v>
          </cell>
          <cell r="E1477">
            <v>144.19999999999999</v>
          </cell>
        </row>
        <row r="1478">
          <cell r="A1478">
            <v>1993.06</v>
          </cell>
          <cell r="B1478">
            <v>448.06</v>
          </cell>
          <cell r="C1478">
            <v>12.52</v>
          </cell>
          <cell r="D1478">
            <v>19.329999999999998</v>
          </cell>
          <cell r="E1478">
            <v>144.4</v>
          </cell>
        </row>
        <row r="1479">
          <cell r="A1479">
            <v>1993.07</v>
          </cell>
          <cell r="B1479">
            <v>447.29</v>
          </cell>
          <cell r="C1479">
            <v>12.52</v>
          </cell>
          <cell r="D1479">
            <v>19.690000000000001</v>
          </cell>
          <cell r="E1479">
            <v>144.4</v>
          </cell>
        </row>
        <row r="1480">
          <cell r="A1480">
            <v>1993.08</v>
          </cell>
          <cell r="B1480">
            <v>454.13</v>
          </cell>
          <cell r="C1480">
            <v>12.52</v>
          </cell>
          <cell r="D1480">
            <v>20.05</v>
          </cell>
          <cell r="E1480">
            <v>144.80000000000001</v>
          </cell>
        </row>
        <row r="1481">
          <cell r="A1481">
            <v>1993.09</v>
          </cell>
          <cell r="B1481">
            <v>459.24</v>
          </cell>
          <cell r="C1481">
            <v>12.52</v>
          </cell>
          <cell r="D1481">
            <v>20.41</v>
          </cell>
          <cell r="E1481">
            <v>145.1</v>
          </cell>
        </row>
        <row r="1482">
          <cell r="A1482">
            <v>1993.1</v>
          </cell>
          <cell r="B1482">
            <v>463.9</v>
          </cell>
          <cell r="C1482">
            <v>12.54</v>
          </cell>
          <cell r="D1482">
            <v>20.9</v>
          </cell>
          <cell r="E1482">
            <v>145.69999999999999</v>
          </cell>
        </row>
        <row r="1483">
          <cell r="A1483">
            <v>1993.11</v>
          </cell>
          <cell r="B1483">
            <v>462.89</v>
          </cell>
          <cell r="C1483">
            <v>12.56</v>
          </cell>
          <cell r="D1483">
            <v>21.39</v>
          </cell>
          <cell r="E1483">
            <v>145.80000000000001</v>
          </cell>
        </row>
        <row r="1484">
          <cell r="A1484">
            <v>1993.12</v>
          </cell>
          <cell r="B1484">
            <v>465.95</v>
          </cell>
          <cell r="C1484">
            <v>12.58</v>
          </cell>
          <cell r="D1484">
            <v>21.89</v>
          </cell>
          <cell r="E1484">
            <v>145.80000000000001</v>
          </cell>
        </row>
        <row r="1485">
          <cell r="A1485">
            <v>1994.01</v>
          </cell>
          <cell r="B1485">
            <v>472.99</v>
          </cell>
          <cell r="C1485">
            <v>12.6233</v>
          </cell>
          <cell r="D1485">
            <v>22.156700000000001</v>
          </cell>
          <cell r="E1485">
            <v>146.19999999999999</v>
          </cell>
        </row>
        <row r="1486">
          <cell r="A1486">
            <v>1994.02</v>
          </cell>
          <cell r="B1486">
            <v>471.58</v>
          </cell>
          <cell r="C1486">
            <v>12.666700000000001</v>
          </cell>
          <cell r="D1486">
            <v>22.433299999999999</v>
          </cell>
          <cell r="E1486">
            <v>146.69999999999999</v>
          </cell>
        </row>
        <row r="1487">
          <cell r="A1487">
            <v>1994.03</v>
          </cell>
          <cell r="B1487">
            <v>463.81</v>
          </cell>
          <cell r="C1487">
            <v>12.71</v>
          </cell>
          <cell r="D1487">
            <v>22.71</v>
          </cell>
          <cell r="E1487">
            <v>147.19999999999999</v>
          </cell>
        </row>
        <row r="1488">
          <cell r="A1488">
            <v>1994.04</v>
          </cell>
          <cell r="B1488">
            <v>447.23</v>
          </cell>
          <cell r="C1488">
            <v>12.753299999999999</v>
          </cell>
          <cell r="D1488">
            <v>23.54</v>
          </cell>
          <cell r="E1488">
            <v>147.4</v>
          </cell>
        </row>
        <row r="1489">
          <cell r="A1489">
            <v>1994.05</v>
          </cell>
          <cell r="B1489">
            <v>450.9</v>
          </cell>
          <cell r="C1489">
            <v>12.7967</v>
          </cell>
          <cell r="D1489">
            <v>24.37</v>
          </cell>
          <cell r="E1489">
            <v>147.5</v>
          </cell>
        </row>
        <row r="1490">
          <cell r="A1490">
            <v>1994.06</v>
          </cell>
          <cell r="B1490">
            <v>454.83</v>
          </cell>
          <cell r="C1490">
            <v>12.84</v>
          </cell>
          <cell r="D1490">
            <v>25.2</v>
          </cell>
          <cell r="E1490">
            <v>148</v>
          </cell>
        </row>
        <row r="1491">
          <cell r="A1491">
            <v>1994.07</v>
          </cell>
          <cell r="B1491">
            <v>451.4</v>
          </cell>
          <cell r="C1491">
            <v>12.87</v>
          </cell>
          <cell r="D1491">
            <v>25.91</v>
          </cell>
          <cell r="E1491">
            <v>148.4</v>
          </cell>
        </row>
        <row r="1492">
          <cell r="A1492">
            <v>1994.08</v>
          </cell>
          <cell r="B1492">
            <v>464.24</v>
          </cell>
          <cell r="C1492">
            <v>12.9</v>
          </cell>
          <cell r="D1492">
            <v>26.62</v>
          </cell>
          <cell r="E1492">
            <v>149</v>
          </cell>
        </row>
        <row r="1493">
          <cell r="A1493">
            <v>1994.09</v>
          </cell>
          <cell r="B1493">
            <v>466.96</v>
          </cell>
          <cell r="C1493">
            <v>12.92</v>
          </cell>
          <cell r="D1493">
            <v>27.33</v>
          </cell>
          <cell r="E1493">
            <v>149.4</v>
          </cell>
        </row>
        <row r="1494">
          <cell r="A1494">
            <v>1994.1</v>
          </cell>
          <cell r="B1494">
            <v>463.81</v>
          </cell>
          <cell r="C1494">
            <v>13.013299999999999</v>
          </cell>
          <cell r="D1494">
            <v>28.42</v>
          </cell>
          <cell r="E1494">
            <v>149.5</v>
          </cell>
        </row>
        <row r="1495">
          <cell r="A1495">
            <v>1994.11</v>
          </cell>
          <cell r="B1495">
            <v>461.01</v>
          </cell>
          <cell r="C1495">
            <v>13.0967</v>
          </cell>
          <cell r="D1495">
            <v>29.51</v>
          </cell>
          <cell r="E1495">
            <v>149.69999999999999</v>
          </cell>
        </row>
        <row r="1496">
          <cell r="A1496">
            <v>1994.12</v>
          </cell>
          <cell r="B1496">
            <v>455.19</v>
          </cell>
          <cell r="C1496">
            <v>13.17</v>
          </cell>
          <cell r="D1496">
            <v>30.6</v>
          </cell>
          <cell r="E1496">
            <v>149.69999999999999</v>
          </cell>
        </row>
        <row r="1497">
          <cell r="A1497">
            <v>1995.01</v>
          </cell>
          <cell r="B1497">
            <v>465.25</v>
          </cell>
          <cell r="C1497">
            <v>13.18</v>
          </cell>
          <cell r="D1497">
            <v>31.25</v>
          </cell>
          <cell r="E1497">
            <v>150.30000000000001</v>
          </cell>
        </row>
        <row r="1498">
          <cell r="A1498">
            <v>1995.02</v>
          </cell>
          <cell r="B1498">
            <v>481.92</v>
          </cell>
          <cell r="C1498">
            <v>13.18</v>
          </cell>
          <cell r="D1498">
            <v>31.9</v>
          </cell>
          <cell r="E1498">
            <v>150.9</v>
          </cell>
        </row>
        <row r="1499">
          <cell r="A1499">
            <v>1995.03</v>
          </cell>
          <cell r="B1499">
            <v>493.15</v>
          </cell>
          <cell r="C1499">
            <v>13.17</v>
          </cell>
          <cell r="D1499">
            <v>32.549999999999997</v>
          </cell>
          <cell r="E1499">
            <v>151.4</v>
          </cell>
        </row>
        <row r="1500">
          <cell r="A1500">
            <v>1995.04</v>
          </cell>
          <cell r="B1500">
            <v>507.91</v>
          </cell>
          <cell r="C1500">
            <v>13.2433</v>
          </cell>
          <cell r="D1500">
            <v>33.176699999999997</v>
          </cell>
          <cell r="E1500">
            <v>151.9</v>
          </cell>
        </row>
        <row r="1501">
          <cell r="A1501">
            <v>1995.05</v>
          </cell>
          <cell r="B1501">
            <v>523.80999999999995</v>
          </cell>
          <cell r="C1501">
            <v>13.306699999999999</v>
          </cell>
          <cell r="D1501">
            <v>33.8033</v>
          </cell>
          <cell r="E1501">
            <v>152.19999999999999</v>
          </cell>
        </row>
        <row r="1502">
          <cell r="A1502">
            <v>1995.06</v>
          </cell>
          <cell r="B1502">
            <v>539.35</v>
          </cell>
          <cell r="C1502">
            <v>13.36</v>
          </cell>
          <cell r="D1502">
            <v>34.43</v>
          </cell>
          <cell r="E1502">
            <v>152.5</v>
          </cell>
        </row>
        <row r="1503">
          <cell r="A1503">
            <v>1995.07</v>
          </cell>
          <cell r="B1503">
            <v>557.37</v>
          </cell>
          <cell r="C1503">
            <v>13.44</v>
          </cell>
          <cell r="D1503">
            <v>34.68</v>
          </cell>
          <cell r="E1503">
            <v>152.5</v>
          </cell>
        </row>
        <row r="1504">
          <cell r="A1504">
            <v>1995.08</v>
          </cell>
          <cell r="B1504">
            <v>559.11</v>
          </cell>
          <cell r="C1504">
            <v>13.51</v>
          </cell>
          <cell r="D1504">
            <v>34.93</v>
          </cell>
          <cell r="E1504">
            <v>152.9</v>
          </cell>
        </row>
        <row r="1505">
          <cell r="A1505">
            <v>1995.09</v>
          </cell>
          <cell r="B1505">
            <v>578.77</v>
          </cell>
          <cell r="C1505">
            <v>13.58</v>
          </cell>
          <cell r="D1505">
            <v>35.18</v>
          </cell>
          <cell r="E1505">
            <v>153.19999999999999</v>
          </cell>
        </row>
        <row r="1506">
          <cell r="A1506">
            <v>1995.1</v>
          </cell>
          <cell r="B1506">
            <v>582.91999999999996</v>
          </cell>
          <cell r="C1506">
            <v>13.65</v>
          </cell>
          <cell r="D1506">
            <v>34.773299999999999</v>
          </cell>
          <cell r="E1506">
            <v>153.69999999999999</v>
          </cell>
        </row>
        <row r="1507">
          <cell r="A1507">
            <v>1995.11</v>
          </cell>
          <cell r="B1507">
            <v>595.53</v>
          </cell>
          <cell r="C1507">
            <v>13.72</v>
          </cell>
          <cell r="D1507">
            <v>34.366700000000002</v>
          </cell>
          <cell r="E1507">
            <v>153.6</v>
          </cell>
        </row>
        <row r="1508">
          <cell r="A1508">
            <v>1995.12</v>
          </cell>
          <cell r="B1508">
            <v>614.57000000000005</v>
          </cell>
          <cell r="C1508">
            <v>13.79</v>
          </cell>
          <cell r="D1508">
            <v>33.96</v>
          </cell>
          <cell r="E1508">
            <v>153.5</v>
          </cell>
        </row>
        <row r="1509">
          <cell r="A1509">
            <v>1996.01</v>
          </cell>
          <cell r="B1509">
            <v>614.41999999999996</v>
          </cell>
          <cell r="C1509">
            <v>13.8933</v>
          </cell>
          <cell r="D1509">
            <v>33.986699999999999</v>
          </cell>
          <cell r="E1509">
            <v>154.4</v>
          </cell>
        </row>
        <row r="1510">
          <cell r="A1510">
            <v>1996.02</v>
          </cell>
          <cell r="B1510">
            <v>649.54</v>
          </cell>
          <cell r="C1510">
            <v>13.996700000000001</v>
          </cell>
          <cell r="D1510">
            <v>34.013300000000001</v>
          </cell>
          <cell r="E1510">
            <v>154.9</v>
          </cell>
        </row>
        <row r="1511">
          <cell r="A1511">
            <v>1996.03</v>
          </cell>
          <cell r="B1511">
            <v>647.07000000000005</v>
          </cell>
          <cell r="C1511">
            <v>14.1</v>
          </cell>
          <cell r="D1511">
            <v>34.04</v>
          </cell>
          <cell r="E1511">
            <v>155.69999999999999</v>
          </cell>
        </row>
        <row r="1512">
          <cell r="A1512">
            <v>1996.04</v>
          </cell>
          <cell r="B1512">
            <v>647.16999999999996</v>
          </cell>
          <cell r="C1512">
            <v>14.156700000000001</v>
          </cell>
          <cell r="D1512">
            <v>34.33</v>
          </cell>
          <cell r="E1512">
            <v>156.30000000000001</v>
          </cell>
        </row>
        <row r="1513">
          <cell r="A1513">
            <v>1996.05</v>
          </cell>
          <cell r="B1513">
            <v>661.23</v>
          </cell>
          <cell r="C1513">
            <v>14.2133</v>
          </cell>
          <cell r="D1513">
            <v>34.619999999999997</v>
          </cell>
          <cell r="E1513">
            <v>156.6</v>
          </cell>
        </row>
        <row r="1514">
          <cell r="A1514">
            <v>1996.06</v>
          </cell>
          <cell r="B1514">
            <v>668.5</v>
          </cell>
          <cell r="C1514">
            <v>14.27</v>
          </cell>
          <cell r="D1514">
            <v>34.909999999999997</v>
          </cell>
          <cell r="E1514">
            <v>156.69999999999999</v>
          </cell>
        </row>
        <row r="1515">
          <cell r="A1515">
            <v>1996.07</v>
          </cell>
          <cell r="B1515">
            <v>644.07000000000005</v>
          </cell>
          <cell r="C1515">
            <v>14.4</v>
          </cell>
          <cell r="D1515">
            <v>35.273299999999999</v>
          </cell>
          <cell r="E1515">
            <v>157</v>
          </cell>
        </row>
        <row r="1516">
          <cell r="A1516">
            <v>1996.08</v>
          </cell>
          <cell r="B1516">
            <v>662.68</v>
          </cell>
          <cell r="C1516">
            <v>14.53</v>
          </cell>
          <cell r="D1516">
            <v>35.636699999999998</v>
          </cell>
          <cell r="E1516">
            <v>157.30000000000001</v>
          </cell>
        </row>
        <row r="1517">
          <cell r="A1517">
            <v>1996.09</v>
          </cell>
          <cell r="B1517">
            <v>674.88</v>
          </cell>
          <cell r="C1517">
            <v>14.66</v>
          </cell>
          <cell r="D1517">
            <v>36</v>
          </cell>
          <cell r="E1517">
            <v>157.80000000000001</v>
          </cell>
        </row>
        <row r="1518">
          <cell r="A1518">
            <v>1996.1</v>
          </cell>
          <cell r="B1518">
            <v>701.46</v>
          </cell>
          <cell r="C1518">
            <v>14.74</v>
          </cell>
          <cell r="D1518">
            <v>36.909999999999997</v>
          </cell>
          <cell r="E1518">
            <v>158.30000000000001</v>
          </cell>
        </row>
        <row r="1519">
          <cell r="A1519">
            <v>1996.11</v>
          </cell>
          <cell r="B1519">
            <v>735.67</v>
          </cell>
          <cell r="C1519">
            <v>14.82</v>
          </cell>
          <cell r="D1519">
            <v>37.82</v>
          </cell>
          <cell r="E1519">
            <v>158.6</v>
          </cell>
        </row>
        <row r="1520">
          <cell r="A1520">
            <v>1996.12</v>
          </cell>
          <cell r="B1520">
            <v>743.25</v>
          </cell>
          <cell r="C1520">
            <v>14.9</v>
          </cell>
          <cell r="D1520">
            <v>38.729999999999997</v>
          </cell>
          <cell r="E1520">
            <v>158.6</v>
          </cell>
        </row>
        <row r="1521">
          <cell r="A1521">
            <v>1997.01</v>
          </cell>
          <cell r="B1521">
            <v>766.22</v>
          </cell>
          <cell r="C1521">
            <v>14.9533</v>
          </cell>
          <cell r="D1521">
            <v>39.2333</v>
          </cell>
          <cell r="E1521">
            <v>159.1</v>
          </cell>
        </row>
        <row r="1522">
          <cell r="A1522">
            <v>1997.02</v>
          </cell>
          <cell r="B1522">
            <v>798.39</v>
          </cell>
          <cell r="C1522">
            <v>15.0067</v>
          </cell>
          <cell r="D1522">
            <v>39.736699999999999</v>
          </cell>
          <cell r="E1522">
            <v>159.6</v>
          </cell>
        </row>
        <row r="1523">
          <cell r="A1523">
            <v>1997.03</v>
          </cell>
          <cell r="B1523">
            <v>792.16</v>
          </cell>
          <cell r="C1523">
            <v>15.06</v>
          </cell>
          <cell r="D1523">
            <v>40.24</v>
          </cell>
          <cell r="E1523">
            <v>160</v>
          </cell>
        </row>
        <row r="1524">
          <cell r="A1524">
            <v>1997.04</v>
          </cell>
          <cell r="B1524">
            <v>763.93</v>
          </cell>
          <cell r="C1524">
            <v>15.093299999999999</v>
          </cell>
          <cell r="D1524">
            <v>40.343299999999999</v>
          </cell>
          <cell r="E1524">
            <v>160.19999999999999</v>
          </cell>
        </row>
        <row r="1525">
          <cell r="A1525">
            <v>1997.05</v>
          </cell>
          <cell r="B1525">
            <v>833.09</v>
          </cell>
          <cell r="C1525">
            <v>15.1267</v>
          </cell>
          <cell r="D1525">
            <v>40.4467</v>
          </cell>
          <cell r="E1525">
            <v>160.1</v>
          </cell>
        </row>
        <row r="1526">
          <cell r="A1526">
            <v>1997.06</v>
          </cell>
          <cell r="B1526">
            <v>876.29</v>
          </cell>
          <cell r="C1526">
            <v>15.16</v>
          </cell>
          <cell r="D1526">
            <v>40.549999999999997</v>
          </cell>
          <cell r="E1526">
            <v>160.30000000000001</v>
          </cell>
        </row>
        <row r="1527">
          <cell r="A1527">
            <v>1997.07</v>
          </cell>
          <cell r="B1527">
            <v>925.29</v>
          </cell>
          <cell r="C1527">
            <v>15.216699999999999</v>
          </cell>
          <cell r="D1527">
            <v>40.58</v>
          </cell>
          <cell r="E1527">
            <v>160.5</v>
          </cell>
        </row>
        <row r="1528">
          <cell r="A1528">
            <v>1997.08</v>
          </cell>
          <cell r="B1528">
            <v>927.24</v>
          </cell>
          <cell r="C1528">
            <v>15.273300000000001</v>
          </cell>
          <cell r="D1528">
            <v>40.61</v>
          </cell>
          <cell r="E1528">
            <v>160.80000000000001</v>
          </cell>
        </row>
        <row r="1529">
          <cell r="A1529">
            <v>1997.09</v>
          </cell>
          <cell r="B1529">
            <v>937.02</v>
          </cell>
          <cell r="C1529">
            <v>15.33</v>
          </cell>
          <cell r="D1529">
            <v>40.64</v>
          </cell>
          <cell r="E1529">
            <v>161.19999999999999</v>
          </cell>
        </row>
        <row r="1530">
          <cell r="A1530">
            <v>1997.1</v>
          </cell>
          <cell r="B1530">
            <v>951.16</v>
          </cell>
          <cell r="C1530">
            <v>15.386699999999999</v>
          </cell>
          <cell r="D1530">
            <v>40.333300000000001</v>
          </cell>
          <cell r="E1530">
            <v>161.6</v>
          </cell>
        </row>
        <row r="1531">
          <cell r="A1531">
            <v>1997.11</v>
          </cell>
          <cell r="B1531">
            <v>938.92</v>
          </cell>
          <cell r="C1531">
            <v>15.443300000000001</v>
          </cell>
          <cell r="D1531">
            <v>40.026699999999998</v>
          </cell>
          <cell r="E1531">
            <v>161.5</v>
          </cell>
        </row>
        <row r="1532">
          <cell r="A1532">
            <v>1997.12</v>
          </cell>
          <cell r="B1532">
            <v>962.37</v>
          </cell>
          <cell r="C1532">
            <v>15.5</v>
          </cell>
          <cell r="D1532">
            <v>39.72</v>
          </cell>
          <cell r="E1532">
            <v>161.30000000000001</v>
          </cell>
        </row>
        <row r="1533">
          <cell r="A1533">
            <v>1998.01</v>
          </cell>
          <cell r="B1533">
            <v>963.36</v>
          </cell>
          <cell r="C1533">
            <v>15.55</v>
          </cell>
          <cell r="D1533">
            <v>39.659999999999997</v>
          </cell>
          <cell r="E1533">
            <v>161.6</v>
          </cell>
        </row>
        <row r="1534">
          <cell r="A1534">
            <v>1998.02</v>
          </cell>
          <cell r="B1534">
            <v>1023.74</v>
          </cell>
          <cell r="C1534">
            <v>15.6</v>
          </cell>
          <cell r="D1534">
            <v>39.6</v>
          </cell>
          <cell r="E1534">
            <v>161.9</v>
          </cell>
        </row>
        <row r="1535">
          <cell r="A1535">
            <v>1998.03</v>
          </cell>
          <cell r="B1535">
            <v>1076.83</v>
          </cell>
          <cell r="C1535">
            <v>15.64</v>
          </cell>
          <cell r="D1535">
            <v>39.54</v>
          </cell>
          <cell r="E1535">
            <v>162.19999999999999</v>
          </cell>
        </row>
        <row r="1536">
          <cell r="A1536">
            <v>1998.04</v>
          </cell>
          <cell r="B1536">
            <v>1112.2</v>
          </cell>
          <cell r="C1536">
            <v>15.75</v>
          </cell>
          <cell r="D1536">
            <v>39.35</v>
          </cell>
          <cell r="E1536">
            <v>162.5</v>
          </cell>
        </row>
        <row r="1537">
          <cell r="A1537">
            <v>1998.05</v>
          </cell>
          <cell r="B1537">
            <v>1108.42</v>
          </cell>
          <cell r="C1537">
            <v>15.85</v>
          </cell>
          <cell r="D1537">
            <v>39.159999999999997</v>
          </cell>
          <cell r="E1537">
            <v>162.80000000000001</v>
          </cell>
        </row>
        <row r="1538">
          <cell r="A1538">
            <v>1998.06</v>
          </cell>
          <cell r="B1538">
            <v>1108.3900000000001</v>
          </cell>
          <cell r="C1538">
            <v>15.95</v>
          </cell>
          <cell r="D1538">
            <v>38.97</v>
          </cell>
          <cell r="E1538">
            <v>163</v>
          </cell>
        </row>
        <row r="1539">
          <cell r="A1539">
            <v>1998.07</v>
          </cell>
          <cell r="B1539">
            <v>1156.58</v>
          </cell>
          <cell r="C1539">
            <v>16.0167</v>
          </cell>
          <cell r="D1539">
            <v>38.676699999999997</v>
          </cell>
          <cell r="E1539">
            <v>163.19999999999999</v>
          </cell>
        </row>
        <row r="1540">
          <cell r="A1540">
            <v>1998.08</v>
          </cell>
          <cell r="B1540">
            <v>1074.6199999999999</v>
          </cell>
          <cell r="C1540">
            <v>16.083300000000001</v>
          </cell>
          <cell r="D1540">
            <v>38.383299999999998</v>
          </cell>
          <cell r="E1540">
            <v>163.4</v>
          </cell>
        </row>
        <row r="1541">
          <cell r="A1541">
            <v>1998.09</v>
          </cell>
          <cell r="B1541">
            <v>1020.64</v>
          </cell>
          <cell r="C1541">
            <v>16.14</v>
          </cell>
          <cell r="D1541">
            <v>38.090000000000003</v>
          </cell>
          <cell r="E1541">
            <v>163.6</v>
          </cell>
        </row>
        <row r="1542">
          <cell r="A1542">
            <v>1998.1</v>
          </cell>
          <cell r="B1542">
            <v>1032.47</v>
          </cell>
          <cell r="C1542">
            <v>16.166699999999999</v>
          </cell>
          <cell r="D1542">
            <v>37.963299999999997</v>
          </cell>
          <cell r="E1542">
            <v>164</v>
          </cell>
        </row>
        <row r="1543">
          <cell r="A1543">
            <v>1998.11</v>
          </cell>
          <cell r="B1543">
            <v>1144.43</v>
          </cell>
          <cell r="C1543">
            <v>16.183299999999999</v>
          </cell>
          <cell r="D1543">
            <v>37.8367</v>
          </cell>
          <cell r="E1543">
            <v>164</v>
          </cell>
        </row>
        <row r="1544">
          <cell r="A1544">
            <v>1998.12</v>
          </cell>
          <cell r="B1544">
            <v>1190.05</v>
          </cell>
          <cell r="C1544">
            <v>16.2</v>
          </cell>
          <cell r="D1544">
            <v>37.71</v>
          </cell>
          <cell r="E1544">
            <v>163.9</v>
          </cell>
        </row>
        <row r="1545">
          <cell r="A1545">
            <v>1999.01</v>
          </cell>
          <cell r="B1545">
            <v>1248.77</v>
          </cell>
          <cell r="C1545">
            <v>16.283333330000001</v>
          </cell>
          <cell r="D1545">
            <v>37.933333330000004</v>
          </cell>
          <cell r="E1545">
            <v>164.3</v>
          </cell>
        </row>
        <row r="1546">
          <cell r="A1546">
            <v>1999.02</v>
          </cell>
          <cell r="B1546">
            <v>1246.58</v>
          </cell>
          <cell r="C1546">
            <v>16.366666670000001</v>
          </cell>
          <cell r="D1546">
            <v>38.15666667</v>
          </cell>
          <cell r="E1546">
            <v>164.5</v>
          </cell>
        </row>
        <row r="1547">
          <cell r="A1547">
            <v>1999.03</v>
          </cell>
          <cell r="B1547">
            <v>1281.6600000000001</v>
          </cell>
          <cell r="C1547">
            <v>16.45</v>
          </cell>
          <cell r="D1547">
            <v>38.380000000000003</v>
          </cell>
          <cell r="E1547">
            <v>165</v>
          </cell>
        </row>
        <row r="1548">
          <cell r="A1548">
            <v>1999.04</v>
          </cell>
          <cell r="B1548">
            <v>1334.76</v>
          </cell>
          <cell r="C1548">
            <v>16.45</v>
          </cell>
          <cell r="D1548">
            <v>39.26</v>
          </cell>
          <cell r="E1548">
            <v>166.2</v>
          </cell>
        </row>
        <row r="1549">
          <cell r="A1549">
            <v>1999.05</v>
          </cell>
          <cell r="B1549">
            <v>1332.07</v>
          </cell>
          <cell r="C1549">
            <v>16.45</v>
          </cell>
          <cell r="D1549">
            <v>40.14</v>
          </cell>
          <cell r="E1549">
            <v>166.2</v>
          </cell>
        </row>
        <row r="1550">
          <cell r="A1550">
            <v>1999.06</v>
          </cell>
          <cell r="B1550">
            <v>1322.55</v>
          </cell>
          <cell r="C1550">
            <v>16.45</v>
          </cell>
          <cell r="D1550">
            <v>41.02</v>
          </cell>
          <cell r="E1550">
            <v>166.2</v>
          </cell>
        </row>
        <row r="1551">
          <cell r="A1551">
            <v>1999.07</v>
          </cell>
          <cell r="B1551">
            <v>1380.99</v>
          </cell>
          <cell r="C1551">
            <v>16.513333333333335</v>
          </cell>
          <cell r="D1551">
            <v>42</v>
          </cell>
          <cell r="E1551">
            <v>166.7</v>
          </cell>
        </row>
        <row r="1552">
          <cell r="A1552">
            <v>1999.08</v>
          </cell>
          <cell r="B1552">
            <v>1327.49</v>
          </cell>
          <cell r="C1552">
            <v>16.576666666666668</v>
          </cell>
          <cell r="D1552">
            <v>42.98</v>
          </cell>
          <cell r="E1552">
            <v>167.1</v>
          </cell>
        </row>
        <row r="1553">
          <cell r="A1553">
            <v>1999.09</v>
          </cell>
          <cell r="B1553">
            <v>1318.17</v>
          </cell>
          <cell r="C1553">
            <v>16.64</v>
          </cell>
          <cell r="D1553">
            <v>43.96</v>
          </cell>
          <cell r="E1553">
            <v>167.9</v>
          </cell>
        </row>
        <row r="1554">
          <cell r="A1554">
            <v>1999.1</v>
          </cell>
          <cell r="B1554">
            <v>1300.01</v>
          </cell>
          <cell r="C1554">
            <v>16.656666666666666</v>
          </cell>
          <cell r="D1554">
            <v>45.363333333333337</v>
          </cell>
          <cell r="E1554">
            <v>168.2</v>
          </cell>
        </row>
        <row r="1555">
          <cell r="A1555">
            <v>1999.11</v>
          </cell>
          <cell r="B1555">
            <v>1391</v>
          </cell>
          <cell r="C1555">
            <v>16.673333333333332</v>
          </cell>
          <cell r="D1555">
            <v>46.766666666666673</v>
          </cell>
          <cell r="E1555">
            <v>168.3</v>
          </cell>
        </row>
        <row r="1556">
          <cell r="A1556">
            <v>1999.12</v>
          </cell>
          <cell r="B1556">
            <v>1428.68</v>
          </cell>
          <cell r="C1556">
            <v>16.690000000000001</v>
          </cell>
          <cell r="D1556">
            <v>48.17</v>
          </cell>
          <cell r="E1556">
            <v>168.3</v>
          </cell>
        </row>
        <row r="1557">
          <cell r="A1557">
            <v>2000.01</v>
          </cell>
          <cell r="B1557">
            <v>1425.59</v>
          </cell>
          <cell r="C1557">
            <v>16.713333333333335</v>
          </cell>
          <cell r="D1557">
            <v>49.096666666666671</v>
          </cell>
          <cell r="E1557">
            <v>168.8</v>
          </cell>
        </row>
        <row r="1558">
          <cell r="A1558">
            <v>2000.02</v>
          </cell>
          <cell r="B1558">
            <v>1388.87</v>
          </cell>
          <cell r="C1558">
            <v>16.736666666666668</v>
          </cell>
          <cell r="D1558">
            <v>50.023333333333333</v>
          </cell>
          <cell r="E1558">
            <v>169.8</v>
          </cell>
        </row>
        <row r="1559">
          <cell r="A1559">
            <v>2000.03</v>
          </cell>
          <cell r="B1559">
            <v>1442.21</v>
          </cell>
          <cell r="C1559">
            <v>16.760000000000002</v>
          </cell>
          <cell r="D1559">
            <v>50.95</v>
          </cell>
          <cell r="E1559">
            <v>171.2</v>
          </cell>
        </row>
        <row r="1560">
          <cell r="A1560">
            <v>2000.04</v>
          </cell>
          <cell r="B1560">
            <v>1461.36</v>
          </cell>
          <cell r="C1560">
            <v>16.740000000000002</v>
          </cell>
          <cell r="D1560">
            <v>51.273333333333333</v>
          </cell>
          <cell r="E1560">
            <v>171.3</v>
          </cell>
        </row>
        <row r="1561">
          <cell r="A1561">
            <v>2000.05</v>
          </cell>
          <cell r="B1561">
            <v>1418.48</v>
          </cell>
          <cell r="C1561">
            <v>16.72</v>
          </cell>
          <cell r="D1561">
            <v>51.596666666666671</v>
          </cell>
          <cell r="E1561">
            <v>171.5</v>
          </cell>
        </row>
        <row r="1562">
          <cell r="A1562">
            <v>2000.06</v>
          </cell>
          <cell r="B1562">
            <v>1461.96</v>
          </cell>
          <cell r="C1562">
            <v>16.7</v>
          </cell>
          <cell r="D1562">
            <v>51.92</v>
          </cell>
          <cell r="E1562">
            <v>172.4</v>
          </cell>
        </row>
        <row r="1563">
          <cell r="A1563">
            <v>2000.07</v>
          </cell>
          <cell r="B1563">
            <v>1473</v>
          </cell>
          <cell r="C1563">
            <v>16.583333333333332</v>
          </cell>
          <cell r="D1563">
            <v>52.513333333333343</v>
          </cell>
          <cell r="E1563">
            <v>172.8</v>
          </cell>
        </row>
        <row r="1564">
          <cell r="A1564">
            <v>2000.08</v>
          </cell>
          <cell r="B1564">
            <v>1485.46</v>
          </cell>
          <cell r="C1564">
            <v>16.466666666666669</v>
          </cell>
          <cell r="D1564">
            <v>53.106666666666662</v>
          </cell>
          <cell r="E1564">
            <v>172.8</v>
          </cell>
        </row>
        <row r="1565">
          <cell r="A1565">
            <v>2000.09</v>
          </cell>
          <cell r="B1565">
            <v>1468.05</v>
          </cell>
          <cell r="C1565">
            <v>16.350000000000001</v>
          </cell>
          <cell r="D1565">
            <v>53.7</v>
          </cell>
          <cell r="E1565">
            <v>173.7</v>
          </cell>
        </row>
        <row r="1566">
          <cell r="A1566">
            <v>2000.1</v>
          </cell>
          <cell r="B1566">
            <v>1390.14</v>
          </cell>
          <cell r="C1566">
            <v>16.323333333333334</v>
          </cell>
          <cell r="D1566">
            <v>52.466666666666669</v>
          </cell>
          <cell r="E1566">
            <v>174</v>
          </cell>
        </row>
        <row r="1567">
          <cell r="A1567">
            <v>2000.11</v>
          </cell>
          <cell r="B1567">
            <v>1378.04</v>
          </cell>
          <cell r="C1567">
            <v>16.296666666666667</v>
          </cell>
          <cell r="D1567">
            <v>51.233333333333327</v>
          </cell>
          <cell r="E1567">
            <v>174.1</v>
          </cell>
        </row>
        <row r="1568">
          <cell r="A1568">
            <v>2000.12</v>
          </cell>
          <cell r="B1568">
            <v>1330.93</v>
          </cell>
          <cell r="C1568">
            <v>16.27</v>
          </cell>
          <cell r="D1568">
            <v>50</v>
          </cell>
          <cell r="E1568">
            <v>174</v>
          </cell>
        </row>
        <row r="1569">
          <cell r="A1569">
            <v>2001.01</v>
          </cell>
          <cell r="B1569">
            <v>1335.63</v>
          </cell>
          <cell r="C1569">
            <v>16.169999999999998</v>
          </cell>
          <cell r="D1569">
            <v>48.48</v>
          </cell>
          <cell r="E1569">
            <v>175.1</v>
          </cell>
        </row>
        <row r="1570">
          <cell r="A1570">
            <v>2001.02</v>
          </cell>
          <cell r="B1570">
            <v>1305.75</v>
          </cell>
          <cell r="C1570">
            <v>16.07</v>
          </cell>
          <cell r="D1570">
            <v>46.96</v>
          </cell>
          <cell r="E1570">
            <v>175.8</v>
          </cell>
        </row>
        <row r="1571">
          <cell r="A1571">
            <v>2001.03</v>
          </cell>
          <cell r="B1571">
            <v>1185.8499999999999</v>
          </cell>
          <cell r="C1571">
            <v>15.97</v>
          </cell>
          <cell r="D1571">
            <v>45.44</v>
          </cell>
          <cell r="E1571">
            <v>176.2</v>
          </cell>
        </row>
        <row r="1572">
          <cell r="A1572">
            <v>2001.04</v>
          </cell>
          <cell r="B1572">
            <v>1189.8399999999999</v>
          </cell>
          <cell r="C1572">
            <v>15.876666666666665</v>
          </cell>
          <cell r="D1572">
            <v>42.556666666666665</v>
          </cell>
          <cell r="E1572">
            <v>176.9</v>
          </cell>
        </row>
        <row r="1573">
          <cell r="A1573">
            <v>2001.05</v>
          </cell>
          <cell r="B1573">
            <v>1270.3699999999999</v>
          </cell>
          <cell r="C1573">
            <v>15.783333333333331</v>
          </cell>
          <cell r="D1573">
            <v>39.673333333333332</v>
          </cell>
          <cell r="E1573">
            <v>177.7</v>
          </cell>
        </row>
        <row r="1574">
          <cell r="A1574">
            <v>2001.06</v>
          </cell>
          <cell r="B1574">
            <v>1238.71</v>
          </cell>
          <cell r="C1574">
            <v>15.69</v>
          </cell>
          <cell r="D1574">
            <v>36.79</v>
          </cell>
          <cell r="E1574">
            <v>178</v>
          </cell>
        </row>
        <row r="1575">
          <cell r="A1575">
            <v>2001.07</v>
          </cell>
          <cell r="B1575">
            <v>1204.45</v>
          </cell>
          <cell r="C1575">
            <v>15.706666666666667</v>
          </cell>
          <cell r="D1575">
            <v>33.963333333333331</v>
          </cell>
          <cell r="E1575">
            <v>177.5</v>
          </cell>
        </row>
        <row r="1576">
          <cell r="A1576">
            <v>2001.08</v>
          </cell>
          <cell r="B1576">
            <v>1178.5</v>
          </cell>
          <cell r="C1576">
            <v>15.723333333333333</v>
          </cell>
          <cell r="D1576">
            <v>31.136666666666667</v>
          </cell>
          <cell r="E1576">
            <v>177.5</v>
          </cell>
        </row>
        <row r="1577">
          <cell r="A1577">
            <v>2001.09</v>
          </cell>
          <cell r="B1577">
            <v>1044.6400000000001</v>
          </cell>
          <cell r="C1577">
            <v>15.74</v>
          </cell>
          <cell r="D1577">
            <v>28.31</v>
          </cell>
          <cell r="E1577">
            <v>178.3</v>
          </cell>
        </row>
        <row r="1578">
          <cell r="A1578">
            <v>2001.1</v>
          </cell>
          <cell r="B1578">
            <v>1076.5899999999999</v>
          </cell>
          <cell r="C1578">
            <v>15.740000000000002</v>
          </cell>
          <cell r="D1578">
            <v>27.103333333333335</v>
          </cell>
          <cell r="E1578">
            <v>177.7</v>
          </cell>
        </row>
        <row r="1579">
          <cell r="A1579">
            <v>2001.11</v>
          </cell>
          <cell r="B1579">
            <v>1129.68</v>
          </cell>
          <cell r="C1579">
            <v>15.740000000000002</v>
          </cell>
          <cell r="D1579">
            <v>25.896666666666665</v>
          </cell>
          <cell r="E1579">
            <v>177.4</v>
          </cell>
        </row>
        <row r="1580">
          <cell r="A1580">
            <v>2001.12</v>
          </cell>
          <cell r="B1580">
            <v>1144.93</v>
          </cell>
          <cell r="C1580">
            <v>15.74</v>
          </cell>
          <cell r="D1580">
            <v>24.69</v>
          </cell>
          <cell r="E1580">
            <v>176.7</v>
          </cell>
        </row>
        <row r="1581">
          <cell r="A1581">
            <v>2002.01</v>
          </cell>
          <cell r="B1581">
            <v>1140.21</v>
          </cell>
          <cell r="C1581">
            <v>15.736666666666668</v>
          </cell>
          <cell r="D1581">
            <v>24.693333333333332</v>
          </cell>
          <cell r="E1581">
            <v>177.1</v>
          </cell>
        </row>
        <row r="1582">
          <cell r="A1582">
            <v>2002.02</v>
          </cell>
          <cell r="B1582">
            <v>1100.67</v>
          </cell>
          <cell r="C1582">
            <v>15.733333333333334</v>
          </cell>
          <cell r="D1582">
            <v>24.696666666666669</v>
          </cell>
          <cell r="E1582">
            <v>177.8</v>
          </cell>
        </row>
        <row r="1583">
          <cell r="A1583">
            <v>2002.03</v>
          </cell>
          <cell r="B1583">
            <v>1153.79</v>
          </cell>
          <cell r="C1583">
            <v>15.73</v>
          </cell>
          <cell r="D1583">
            <v>24.7</v>
          </cell>
          <cell r="E1583">
            <v>178.8</v>
          </cell>
        </row>
        <row r="1584">
          <cell r="A1584">
            <v>2002.04</v>
          </cell>
          <cell r="B1584">
            <v>1111.93</v>
          </cell>
          <cell r="C1584">
            <v>15.833333333333332</v>
          </cell>
          <cell r="D1584">
            <v>25.38</v>
          </cell>
          <cell r="E1584">
            <v>179.8</v>
          </cell>
        </row>
        <row r="1585">
          <cell r="A1585">
            <v>2002.05</v>
          </cell>
          <cell r="B1585">
            <v>1079.25</v>
          </cell>
          <cell r="C1585">
            <v>15.936666666666667</v>
          </cell>
          <cell r="D1585">
            <v>26.06</v>
          </cell>
          <cell r="E1585">
            <v>179.8</v>
          </cell>
        </row>
        <row r="1586">
          <cell r="A1586">
            <v>2002.06</v>
          </cell>
          <cell r="B1586">
            <v>1014.02</v>
          </cell>
          <cell r="C1586">
            <v>16.04</v>
          </cell>
          <cell r="D1586">
            <v>26.74</v>
          </cell>
          <cell r="E1586">
            <v>179.9</v>
          </cell>
        </row>
        <row r="1587">
          <cell r="A1587">
            <v>2002.07</v>
          </cell>
          <cell r="B1587">
            <v>903.59</v>
          </cell>
          <cell r="C1587">
            <v>15.96</v>
          </cell>
          <cell r="D1587">
            <v>27.84</v>
          </cell>
          <cell r="E1587">
            <v>180.1</v>
          </cell>
        </row>
        <row r="1588">
          <cell r="A1588">
            <v>2002.08</v>
          </cell>
          <cell r="B1588">
            <v>912.55</v>
          </cell>
          <cell r="C1588">
            <v>15.879999999999999</v>
          </cell>
          <cell r="D1588">
            <v>28.939999999999998</v>
          </cell>
          <cell r="E1588">
            <v>180.7</v>
          </cell>
        </row>
        <row r="1589">
          <cell r="A1589">
            <v>2002.09</v>
          </cell>
          <cell r="B1589">
            <v>867.81</v>
          </cell>
          <cell r="C1589">
            <v>15.8</v>
          </cell>
          <cell r="D1589">
            <v>30.04</v>
          </cell>
          <cell r="E1589">
            <v>181</v>
          </cell>
        </row>
        <row r="1590">
          <cell r="A1590">
            <v>2002.1</v>
          </cell>
          <cell r="B1590">
            <v>854.63</v>
          </cell>
          <cell r="C1590">
            <v>15.89</v>
          </cell>
          <cell r="D1590">
            <v>29.223333333333333</v>
          </cell>
          <cell r="E1590">
            <v>181.3</v>
          </cell>
        </row>
        <row r="1591">
          <cell r="A1591">
            <v>2002.11</v>
          </cell>
          <cell r="B1591">
            <v>909.93</v>
          </cell>
          <cell r="C1591">
            <v>15.98</v>
          </cell>
          <cell r="D1591">
            <v>28.406666666666666</v>
          </cell>
          <cell r="E1591">
            <v>181.3</v>
          </cell>
        </row>
        <row r="1592">
          <cell r="A1592">
            <v>2002.12</v>
          </cell>
          <cell r="B1592">
            <v>899.18</v>
          </cell>
          <cell r="C1592">
            <v>16.07</v>
          </cell>
          <cell r="D1592">
            <v>27.59</v>
          </cell>
          <cell r="E1592">
            <v>180.9</v>
          </cell>
        </row>
        <row r="1593">
          <cell r="A1593">
            <v>2003.01</v>
          </cell>
          <cell r="B1593">
            <v>895.84</v>
          </cell>
          <cell r="C1593">
            <v>16.119999999999997</v>
          </cell>
          <cell r="D1593">
            <v>28.5</v>
          </cell>
          <cell r="E1593">
            <v>181.7</v>
          </cell>
        </row>
        <row r="1594">
          <cell r="A1594">
            <v>2003.02</v>
          </cell>
          <cell r="B1594">
            <v>837.03</v>
          </cell>
          <cell r="C1594">
            <v>16.169999999999998</v>
          </cell>
          <cell r="D1594">
            <v>29.41</v>
          </cell>
          <cell r="E1594">
            <v>183.1</v>
          </cell>
        </row>
        <row r="1595">
          <cell r="A1595">
            <v>2003.03</v>
          </cell>
          <cell r="B1595">
            <v>846.63</v>
          </cell>
          <cell r="C1595">
            <v>16.22</v>
          </cell>
          <cell r="D1595">
            <v>30.32</v>
          </cell>
          <cell r="E1595">
            <v>184.2</v>
          </cell>
        </row>
        <row r="1596">
          <cell r="A1596">
            <v>2003.04</v>
          </cell>
          <cell r="B1596">
            <v>890.03</v>
          </cell>
          <cell r="C1596">
            <v>16.203333333333333</v>
          </cell>
          <cell r="D1596">
            <v>31.73</v>
          </cell>
          <cell r="E1596">
            <v>183.8</v>
          </cell>
        </row>
        <row r="1597">
          <cell r="A1597">
            <v>2003.05</v>
          </cell>
          <cell r="B1597">
            <v>935.96</v>
          </cell>
          <cell r="C1597">
            <v>16.186666666666667</v>
          </cell>
          <cell r="D1597">
            <v>33.139999999999993</v>
          </cell>
          <cell r="E1597">
            <v>183.5</v>
          </cell>
        </row>
        <row r="1598">
          <cell r="A1598">
            <v>2003.06</v>
          </cell>
          <cell r="B1598">
            <v>988</v>
          </cell>
          <cell r="C1598">
            <v>16.170000000000002</v>
          </cell>
          <cell r="D1598">
            <v>34.549999999999997</v>
          </cell>
          <cell r="E1598">
            <v>183.7</v>
          </cell>
        </row>
        <row r="1599">
          <cell r="A1599">
            <v>2003.07</v>
          </cell>
          <cell r="B1599">
            <v>992.54</v>
          </cell>
          <cell r="C1599">
            <v>16.310000000000002</v>
          </cell>
          <cell r="D1599">
            <v>35.893333333333331</v>
          </cell>
          <cell r="E1599">
            <v>183.9</v>
          </cell>
        </row>
        <row r="1600">
          <cell r="A1600">
            <v>2003.08</v>
          </cell>
          <cell r="B1600">
            <v>989.53</v>
          </cell>
          <cell r="C1600">
            <v>16.450000000000003</v>
          </cell>
          <cell r="D1600">
            <v>37.236666666666665</v>
          </cell>
          <cell r="E1600">
            <v>184.6</v>
          </cell>
        </row>
        <row r="1601">
          <cell r="A1601">
            <v>2003.09</v>
          </cell>
          <cell r="B1601">
            <v>1019.44</v>
          </cell>
          <cell r="C1601">
            <v>16.59</v>
          </cell>
          <cell r="D1601">
            <v>38.58</v>
          </cell>
          <cell r="E1601">
            <v>185.2</v>
          </cell>
        </row>
        <row r="1602">
          <cell r="A1602">
            <v>2003.1</v>
          </cell>
          <cell r="B1602">
            <v>1038.73</v>
          </cell>
          <cell r="C1602">
            <v>16.856666666666669</v>
          </cell>
          <cell r="D1602">
            <v>41.966666666666669</v>
          </cell>
          <cell r="E1602">
            <v>185</v>
          </cell>
        </row>
        <row r="1603">
          <cell r="A1603">
            <v>2003.11</v>
          </cell>
          <cell r="B1603">
            <v>1049.9000000000001</v>
          </cell>
          <cell r="C1603">
            <v>17.123333333333335</v>
          </cell>
          <cell r="D1603">
            <v>45.353333333333332</v>
          </cell>
          <cell r="E1603">
            <v>184.5</v>
          </cell>
        </row>
        <row r="1604">
          <cell r="A1604">
            <v>2003.12</v>
          </cell>
          <cell r="B1604">
            <v>1080.6400000000001</v>
          </cell>
          <cell r="C1604">
            <v>17.39</v>
          </cell>
          <cell r="D1604">
            <v>48.74</v>
          </cell>
          <cell r="E1604">
            <v>184.3</v>
          </cell>
        </row>
        <row r="1605">
          <cell r="A1605">
            <v>2004.01</v>
          </cell>
          <cell r="B1605">
            <v>1132.52</v>
          </cell>
          <cell r="C1605">
            <v>17.600000000000001</v>
          </cell>
          <cell r="D1605">
            <v>49.826666666666675</v>
          </cell>
          <cell r="E1605">
            <v>185.2</v>
          </cell>
        </row>
        <row r="1606">
          <cell r="A1606">
            <v>2004.02</v>
          </cell>
          <cell r="B1606">
            <v>1143.3599999999999</v>
          </cell>
          <cell r="C1606">
            <v>17.810000000000002</v>
          </cell>
          <cell r="D1606">
            <v>50.913333333333334</v>
          </cell>
          <cell r="E1606">
            <v>186.2</v>
          </cell>
        </row>
        <row r="1607">
          <cell r="A1607">
            <v>2004.03</v>
          </cell>
          <cell r="B1607">
            <v>1123.98</v>
          </cell>
          <cell r="C1607">
            <v>18.02</v>
          </cell>
          <cell r="D1607">
            <v>52</v>
          </cell>
          <cell r="E1607">
            <v>187.4</v>
          </cell>
        </row>
        <row r="1608">
          <cell r="A1608">
            <v>2004.04</v>
          </cell>
          <cell r="B1608">
            <v>1133.3599999999999</v>
          </cell>
          <cell r="C1608">
            <v>18.213333333333335</v>
          </cell>
          <cell r="D1608">
            <v>53.383333333333333</v>
          </cell>
          <cell r="E1608">
            <v>188</v>
          </cell>
        </row>
        <row r="1609">
          <cell r="A1609">
            <v>2004.05</v>
          </cell>
          <cell r="B1609">
            <v>1102.78</v>
          </cell>
          <cell r="C1609">
            <v>18.406666666666666</v>
          </cell>
          <cell r="D1609">
            <v>54.766666666666673</v>
          </cell>
          <cell r="E1609">
            <v>189.1</v>
          </cell>
        </row>
        <row r="1610">
          <cell r="A1610">
            <v>2004.06</v>
          </cell>
          <cell r="B1610">
            <v>1132.76</v>
          </cell>
          <cell r="C1610">
            <v>18.600000000000001</v>
          </cell>
          <cell r="D1610">
            <v>56.15</v>
          </cell>
          <cell r="E1610">
            <v>189.7</v>
          </cell>
        </row>
        <row r="1611">
          <cell r="A1611">
            <v>2004.07</v>
          </cell>
          <cell r="B1611">
            <v>1105.8499999999999</v>
          </cell>
          <cell r="C1611">
            <v>18.786666666666669</v>
          </cell>
          <cell r="D1611">
            <v>56.69</v>
          </cell>
          <cell r="E1611">
            <v>189.4</v>
          </cell>
        </row>
        <row r="1612">
          <cell r="A1612">
            <v>2004.08</v>
          </cell>
          <cell r="B1612">
            <v>1088.94</v>
          </cell>
          <cell r="C1612">
            <v>18.973333333333333</v>
          </cell>
          <cell r="D1612">
            <v>57.23</v>
          </cell>
          <cell r="E1612">
            <v>189.5</v>
          </cell>
        </row>
        <row r="1613">
          <cell r="A1613">
            <v>2004.09</v>
          </cell>
          <cell r="B1613">
            <v>1117.6600000000001</v>
          </cell>
          <cell r="C1613">
            <v>19.16</v>
          </cell>
          <cell r="D1613">
            <v>57.77</v>
          </cell>
          <cell r="E1613">
            <v>189.9</v>
          </cell>
        </row>
        <row r="1614">
          <cell r="A1614">
            <v>2004.1</v>
          </cell>
          <cell r="B1614">
            <v>1117.21</v>
          </cell>
          <cell r="C1614">
            <v>19.253333333333334</v>
          </cell>
          <cell r="D1614">
            <v>58.03</v>
          </cell>
          <cell r="E1614">
            <v>190.9</v>
          </cell>
        </row>
        <row r="1615">
          <cell r="A1615">
            <v>2004.11</v>
          </cell>
          <cell r="B1615">
            <v>1168.94</v>
          </cell>
          <cell r="C1615">
            <v>19.346666666666668</v>
          </cell>
          <cell r="D1615">
            <v>58.29</v>
          </cell>
          <cell r="E1615">
            <v>191</v>
          </cell>
        </row>
        <row r="1616">
          <cell r="A1616">
            <v>2004.12</v>
          </cell>
          <cell r="B1616">
            <v>1199.21</v>
          </cell>
          <cell r="C1616">
            <v>19.440000000000001</v>
          </cell>
          <cell r="D1616">
            <v>58.55</v>
          </cell>
          <cell r="E1616">
            <v>190.3</v>
          </cell>
        </row>
        <row r="1617">
          <cell r="A1617">
            <v>2005.01</v>
          </cell>
          <cell r="B1617">
            <v>1181.4100000000001</v>
          </cell>
          <cell r="C1617">
            <v>19.703333333333333</v>
          </cell>
          <cell r="D1617">
            <v>59.106666666666662</v>
          </cell>
          <cell r="E1617">
            <v>190.7</v>
          </cell>
        </row>
        <row r="1618">
          <cell r="A1618">
            <v>2005.02</v>
          </cell>
          <cell r="B1618">
            <v>1199.6300000000001</v>
          </cell>
          <cell r="C1618">
            <v>19.966666666666669</v>
          </cell>
          <cell r="D1618">
            <v>59.663333333333334</v>
          </cell>
          <cell r="E1618">
            <v>191.8</v>
          </cell>
        </row>
        <row r="1619">
          <cell r="A1619">
            <v>2005.03</v>
          </cell>
          <cell r="B1619">
            <v>1194.9000000000001</v>
          </cell>
          <cell r="C1619">
            <v>20.23</v>
          </cell>
          <cell r="D1619">
            <v>60.22</v>
          </cell>
          <cell r="E1619">
            <v>193.3</v>
          </cell>
        </row>
        <row r="1620">
          <cell r="A1620">
            <v>2005.04</v>
          </cell>
          <cell r="B1620">
            <v>1164.43</v>
          </cell>
          <cell r="C1620">
            <v>20.463333333333331</v>
          </cell>
          <cell r="D1620">
            <v>61.233333333333327</v>
          </cell>
          <cell r="E1620">
            <v>194.6</v>
          </cell>
        </row>
        <row r="1621">
          <cell r="A1621">
            <v>2005.05</v>
          </cell>
          <cell r="B1621">
            <v>1178.28</v>
          </cell>
          <cell r="C1621">
            <v>20.696666666666665</v>
          </cell>
          <cell r="D1621">
            <v>62.24666666666667</v>
          </cell>
          <cell r="E1621">
            <v>194.4</v>
          </cell>
        </row>
        <row r="1622">
          <cell r="A1622">
            <v>2005.06</v>
          </cell>
          <cell r="B1622">
            <v>1202.25</v>
          </cell>
          <cell r="C1622">
            <v>20.93</v>
          </cell>
          <cell r="D1622">
            <v>63.26</v>
          </cell>
          <cell r="E1622">
            <v>194.5</v>
          </cell>
        </row>
        <row r="1623">
          <cell r="A1623">
            <v>2005.07</v>
          </cell>
          <cell r="B1623">
            <v>1222.24</v>
          </cell>
          <cell r="C1623">
            <v>21.11</v>
          </cell>
          <cell r="D1623">
            <v>64.33</v>
          </cell>
          <cell r="E1623">
            <v>195.4</v>
          </cell>
        </row>
        <row r="1624">
          <cell r="A1624">
            <v>2005.08</v>
          </cell>
          <cell r="B1624">
            <v>1224.27</v>
          </cell>
          <cell r="C1624">
            <v>21.29</v>
          </cell>
          <cell r="D1624">
            <v>65.399999999999991</v>
          </cell>
          <cell r="E1624">
            <v>196.4</v>
          </cell>
        </row>
        <row r="1625">
          <cell r="A1625">
            <v>2005.09</v>
          </cell>
          <cell r="B1625">
            <v>1225.92</v>
          </cell>
          <cell r="C1625">
            <v>21.47</v>
          </cell>
          <cell r="D1625">
            <v>66.47</v>
          </cell>
          <cell r="E1625">
            <v>198.8</v>
          </cell>
        </row>
        <row r="1626">
          <cell r="A1626">
            <v>2005.1</v>
          </cell>
          <cell r="B1626">
            <v>1191.96</v>
          </cell>
          <cell r="C1626">
            <v>21.72</v>
          </cell>
          <cell r="D1626">
            <v>67.589999999999989</v>
          </cell>
          <cell r="E1626">
            <v>199.2</v>
          </cell>
        </row>
        <row r="1627">
          <cell r="A1627">
            <v>2005.11</v>
          </cell>
          <cell r="B1627">
            <v>1237.3699999999999</v>
          </cell>
          <cell r="C1627">
            <v>21.97</v>
          </cell>
          <cell r="D1627">
            <v>68.709999999999994</v>
          </cell>
          <cell r="E1627">
            <v>197.6</v>
          </cell>
        </row>
        <row r="1628">
          <cell r="A1628">
            <v>2005.12</v>
          </cell>
          <cell r="B1628">
            <v>1262.07</v>
          </cell>
          <cell r="C1628">
            <v>22.22</v>
          </cell>
          <cell r="D1628">
            <v>69.83</v>
          </cell>
          <cell r="E1628">
            <v>196.8</v>
          </cell>
        </row>
        <row r="1629">
          <cell r="A1629">
            <v>2006.01</v>
          </cell>
          <cell r="B1629">
            <v>1278.73</v>
          </cell>
          <cell r="C1629">
            <v>22.406666666666666</v>
          </cell>
          <cell r="D1629">
            <v>70.776666666666657</v>
          </cell>
          <cell r="E1629">
            <v>198.3</v>
          </cell>
        </row>
        <row r="1630">
          <cell r="A1630">
            <v>2006.02</v>
          </cell>
          <cell r="B1630">
            <v>1276.6500000000001</v>
          </cell>
          <cell r="C1630">
            <v>22.593333333333334</v>
          </cell>
          <cell r="D1630">
            <v>71.723333333333343</v>
          </cell>
          <cell r="E1630">
            <v>198.7</v>
          </cell>
        </row>
        <row r="1631">
          <cell r="A1631">
            <v>2006.03</v>
          </cell>
          <cell r="B1631">
            <v>1293.74</v>
          </cell>
          <cell r="C1631">
            <v>22.78</v>
          </cell>
          <cell r="D1631">
            <v>72.67</v>
          </cell>
          <cell r="E1631">
            <v>199.8</v>
          </cell>
        </row>
        <row r="1632">
          <cell r="A1632">
            <v>2006.04</v>
          </cell>
          <cell r="B1632">
            <v>1302.17</v>
          </cell>
          <cell r="C1632">
            <v>23</v>
          </cell>
          <cell r="D1632">
            <v>73.276666666666657</v>
          </cell>
          <cell r="E1632">
            <v>201.5</v>
          </cell>
        </row>
        <row r="1633">
          <cell r="A1633">
            <v>2006.05</v>
          </cell>
          <cell r="B1633">
            <v>1290.01</v>
          </cell>
          <cell r="C1633">
            <v>23.22</v>
          </cell>
          <cell r="D1633">
            <v>73.883333333333326</v>
          </cell>
          <cell r="E1633">
            <v>202.5</v>
          </cell>
        </row>
        <row r="1634">
          <cell r="A1634">
            <v>2006.06</v>
          </cell>
          <cell r="B1634">
            <v>1253.17</v>
          </cell>
          <cell r="C1634">
            <v>23.44</v>
          </cell>
          <cell r="D1634">
            <v>74.489999999999995</v>
          </cell>
          <cell r="E1634">
            <v>202.9</v>
          </cell>
        </row>
        <row r="1635">
          <cell r="A1635">
            <v>2006.07</v>
          </cell>
          <cell r="B1635">
            <v>1260.24</v>
          </cell>
          <cell r="C1635">
            <v>23.66</v>
          </cell>
          <cell r="D1635">
            <v>75.849999999999994</v>
          </cell>
          <cell r="E1635">
            <v>203.5</v>
          </cell>
        </row>
        <row r="1636">
          <cell r="A1636">
            <v>2006.08</v>
          </cell>
          <cell r="B1636">
            <v>1287.1500000000001</v>
          </cell>
          <cell r="C1636">
            <v>23.88</v>
          </cell>
          <cell r="D1636">
            <v>77.209999999999994</v>
          </cell>
          <cell r="E1636">
            <v>203.9</v>
          </cell>
        </row>
        <row r="1637">
          <cell r="A1637">
            <v>2006.09</v>
          </cell>
          <cell r="B1637">
            <v>1317.74</v>
          </cell>
          <cell r="C1637">
            <v>24.1</v>
          </cell>
          <cell r="D1637">
            <v>78.569999999999993</v>
          </cell>
          <cell r="E1637">
            <v>202.9</v>
          </cell>
        </row>
        <row r="1638">
          <cell r="A1638">
            <v>2006.1</v>
          </cell>
          <cell r="B1638">
            <v>1363.38</v>
          </cell>
          <cell r="C1638">
            <v>24.36</v>
          </cell>
          <cell r="D1638">
            <v>79.55</v>
          </cell>
          <cell r="E1638">
            <v>201.8</v>
          </cell>
        </row>
        <row r="1639">
          <cell r="A1639">
            <v>2006.11</v>
          </cell>
          <cell r="B1639">
            <v>1388.64</v>
          </cell>
          <cell r="C1639">
            <v>24.619999999999997</v>
          </cell>
          <cell r="D1639">
            <v>80.53</v>
          </cell>
          <cell r="E1639">
            <v>201.5</v>
          </cell>
        </row>
        <row r="1640">
          <cell r="A1640">
            <v>2006.12</v>
          </cell>
          <cell r="B1640">
            <v>1416.42</v>
          </cell>
          <cell r="C1640">
            <v>24.88</v>
          </cell>
          <cell r="D1640">
            <v>81.510000000000005</v>
          </cell>
          <cell r="E1640">
            <v>201.8</v>
          </cell>
        </row>
        <row r="1641">
          <cell r="A1641">
            <v>2007.01</v>
          </cell>
          <cell r="B1641">
            <v>1424.16</v>
          </cell>
          <cell r="C1641">
            <v>25.083333333333332</v>
          </cell>
          <cell r="D1641">
            <v>82.056666666666672</v>
          </cell>
          <cell r="E1641">
            <v>202.416</v>
          </cell>
        </row>
        <row r="1642">
          <cell r="A1642">
            <v>2007.02</v>
          </cell>
          <cell r="B1642">
            <v>1444.8</v>
          </cell>
          <cell r="C1642">
            <v>25.286666666666665</v>
          </cell>
          <cell r="D1642">
            <v>82.603333333333339</v>
          </cell>
          <cell r="E1642">
            <v>203.499</v>
          </cell>
        </row>
        <row r="1643">
          <cell r="A1643">
            <v>2007.03</v>
          </cell>
          <cell r="B1643">
            <v>1406.95</v>
          </cell>
          <cell r="C1643">
            <v>25.49</v>
          </cell>
          <cell r="D1643">
            <v>83.15</v>
          </cell>
          <cell r="E1643">
            <v>205.352</v>
          </cell>
        </row>
        <row r="1644">
          <cell r="A1644">
            <v>2007.04</v>
          </cell>
          <cell r="B1644">
            <v>1463.64</v>
          </cell>
          <cell r="C1644">
            <v>25.716666666666669</v>
          </cell>
          <cell r="D1644">
            <v>83.740000000000009</v>
          </cell>
          <cell r="E1644">
            <v>206.68600000000001</v>
          </cell>
        </row>
        <row r="1645">
          <cell r="A1645">
            <v>2007.05</v>
          </cell>
          <cell r="B1645">
            <v>1511.14</v>
          </cell>
          <cell r="C1645">
            <v>25.943333333333335</v>
          </cell>
          <cell r="D1645">
            <v>84.330000000000013</v>
          </cell>
          <cell r="E1645">
            <v>207.94900000000001</v>
          </cell>
        </row>
        <row r="1646">
          <cell r="A1646">
            <v>2007.06</v>
          </cell>
          <cell r="B1646">
            <v>1514.19</v>
          </cell>
          <cell r="C1646">
            <v>26.17</v>
          </cell>
          <cell r="D1646">
            <v>84.92</v>
          </cell>
          <cell r="E1646">
            <v>208.352</v>
          </cell>
        </row>
        <row r="1647">
          <cell r="A1647">
            <v>2007.07</v>
          </cell>
          <cell r="B1647">
            <v>1520.71</v>
          </cell>
          <cell r="C1647">
            <v>26.440000000000005</v>
          </cell>
          <cell r="D1647">
            <v>82.813333333333333</v>
          </cell>
          <cell r="E1647">
            <v>208.29900000000001</v>
          </cell>
        </row>
        <row r="1648">
          <cell r="A1648">
            <v>2007.08</v>
          </cell>
          <cell r="B1648">
            <v>1454.62</v>
          </cell>
          <cell r="C1648">
            <v>26.71</v>
          </cell>
          <cell r="D1648">
            <v>80.706666666666663</v>
          </cell>
          <cell r="E1648">
            <v>207.917</v>
          </cell>
        </row>
        <row r="1649">
          <cell r="A1649">
            <v>2007.09</v>
          </cell>
          <cell r="B1649">
            <v>1497.12</v>
          </cell>
          <cell r="C1649">
            <v>26.98</v>
          </cell>
          <cell r="D1649">
            <v>78.599999999999994</v>
          </cell>
          <cell r="E1649">
            <v>208.49</v>
          </cell>
        </row>
        <row r="1650">
          <cell r="A1650">
            <v>2007.1</v>
          </cell>
          <cell r="B1650">
            <v>1539.66</v>
          </cell>
          <cell r="C1650">
            <v>27.230000000000004</v>
          </cell>
          <cell r="D1650">
            <v>74.460000000000008</v>
          </cell>
          <cell r="E1650">
            <v>208.93600000000001</v>
          </cell>
        </row>
        <row r="1651">
          <cell r="A1651">
            <v>2007.11</v>
          </cell>
          <cell r="B1651">
            <v>1463.39</v>
          </cell>
          <cell r="C1651">
            <v>27.480000000000004</v>
          </cell>
          <cell r="D1651">
            <v>70.320000000000007</v>
          </cell>
          <cell r="E1651">
            <v>210.17699999999999</v>
          </cell>
        </row>
        <row r="1652">
          <cell r="A1652">
            <v>2007.12</v>
          </cell>
          <cell r="B1652">
            <v>1479.22</v>
          </cell>
          <cell r="C1652">
            <v>27.73</v>
          </cell>
          <cell r="D1652">
            <v>66.180000000000007</v>
          </cell>
          <cell r="E1652">
            <v>210.036</v>
          </cell>
        </row>
        <row r="1653">
          <cell r="A1653">
            <v>2008.01</v>
          </cell>
          <cell r="B1653">
            <v>1378.76</v>
          </cell>
          <cell r="C1653">
            <v>27.92</v>
          </cell>
          <cell r="D1653">
            <v>64.25</v>
          </cell>
          <cell r="E1653">
            <v>211.08</v>
          </cell>
        </row>
        <row r="1654">
          <cell r="A1654">
            <v>2008.02</v>
          </cell>
          <cell r="B1654">
            <v>1354.87</v>
          </cell>
          <cell r="C1654">
            <v>28.11</v>
          </cell>
          <cell r="D1654">
            <v>62.32</v>
          </cell>
          <cell r="E1654">
            <v>211.69300000000001</v>
          </cell>
        </row>
        <row r="1655">
          <cell r="A1655">
            <v>2008.03</v>
          </cell>
          <cell r="B1655">
            <v>1316.94</v>
          </cell>
          <cell r="C1655">
            <v>28.3</v>
          </cell>
          <cell r="D1655">
            <v>60.39</v>
          </cell>
          <cell r="E1655">
            <v>213.52799999999999</v>
          </cell>
        </row>
        <row r="1656">
          <cell r="A1656">
            <v>2008.04</v>
          </cell>
          <cell r="B1656">
            <v>1370.47</v>
          </cell>
          <cell r="C1656">
            <v>28.436666666666667</v>
          </cell>
          <cell r="D1656">
            <v>57.383333333333326</v>
          </cell>
          <cell r="E1656">
            <v>214.82300000000001</v>
          </cell>
        </row>
        <row r="1657">
          <cell r="A1657">
            <v>2008.05</v>
          </cell>
          <cell r="B1657">
            <v>1403.22</v>
          </cell>
          <cell r="C1657">
            <v>28.573333333333334</v>
          </cell>
          <cell r="D1657">
            <v>54.376666666666665</v>
          </cell>
          <cell r="E1657">
            <v>216.63200000000001</v>
          </cell>
        </row>
        <row r="1658">
          <cell r="A1658">
            <v>2008.06</v>
          </cell>
          <cell r="B1658">
            <v>1341.25</v>
          </cell>
          <cell r="C1658">
            <v>28.71</v>
          </cell>
          <cell r="D1658">
            <v>51.37</v>
          </cell>
          <cell r="E1658">
            <v>218.815</v>
          </cell>
        </row>
        <row r="1659">
          <cell r="A1659">
            <v>2008.07</v>
          </cell>
          <cell r="B1659">
            <v>1257.33</v>
          </cell>
          <cell r="C1659">
            <v>28.756666666666668</v>
          </cell>
          <cell r="D1659">
            <v>49.563333333333333</v>
          </cell>
          <cell r="E1659">
            <v>219.964</v>
          </cell>
        </row>
        <row r="1660">
          <cell r="A1660">
            <v>2008.08</v>
          </cell>
          <cell r="B1660">
            <v>1281.47</v>
          </cell>
          <cell r="C1660">
            <v>28.803333333333335</v>
          </cell>
          <cell r="D1660">
            <v>47.756666666666668</v>
          </cell>
          <cell r="E1660">
            <v>219.08600000000001</v>
          </cell>
        </row>
        <row r="1661">
          <cell r="A1661">
            <v>2008.09</v>
          </cell>
          <cell r="B1661">
            <v>1216.95</v>
          </cell>
          <cell r="C1661">
            <v>28.85</v>
          </cell>
          <cell r="D1661">
            <v>45.95</v>
          </cell>
          <cell r="E1661">
            <v>218.78299999999999</v>
          </cell>
        </row>
        <row r="1662">
          <cell r="A1662">
            <v>2008.1</v>
          </cell>
          <cell r="B1662">
            <v>968.8</v>
          </cell>
          <cell r="C1662">
            <v>28.696666666666665</v>
          </cell>
          <cell r="D1662">
            <v>35.593333333333334</v>
          </cell>
          <cell r="E1662">
            <v>216.57300000000001</v>
          </cell>
        </row>
        <row r="1663">
          <cell r="A1663">
            <v>2008.11</v>
          </cell>
          <cell r="B1663">
            <v>883.04</v>
          </cell>
          <cell r="C1663">
            <v>28.543333333333333</v>
          </cell>
          <cell r="D1663">
            <v>25.236666666666668</v>
          </cell>
          <cell r="E1663">
            <v>212.42500000000001</v>
          </cell>
        </row>
        <row r="1664">
          <cell r="A1664">
            <v>2008.12</v>
          </cell>
          <cell r="B1664">
            <v>877.56</v>
          </cell>
          <cell r="C1664">
            <v>28.39</v>
          </cell>
          <cell r="D1664">
            <v>14.88</v>
          </cell>
          <cell r="E1664">
            <v>210.22800000000001</v>
          </cell>
        </row>
        <row r="1665">
          <cell r="A1665">
            <v>2009.01</v>
          </cell>
          <cell r="B1665">
            <v>865.58</v>
          </cell>
          <cell r="C1665">
            <v>28.013333333333335</v>
          </cell>
          <cell r="D1665">
            <v>12.206666666666667</v>
          </cell>
          <cell r="E1665">
            <v>211.143</v>
          </cell>
        </row>
        <row r="1666">
          <cell r="A1666">
            <v>2009.02</v>
          </cell>
          <cell r="B1666">
            <v>805.23</v>
          </cell>
          <cell r="C1666">
            <v>27.63666666666667</v>
          </cell>
          <cell r="D1666">
            <v>9.5333333333333332</v>
          </cell>
          <cell r="E1666">
            <v>212.19300000000001</v>
          </cell>
        </row>
        <row r="1667">
          <cell r="A1667">
            <v>2009.03</v>
          </cell>
          <cell r="B1667">
            <v>757.13</v>
          </cell>
          <cell r="C1667">
            <v>27.26</v>
          </cell>
          <cell r="D1667">
            <v>6.86</v>
          </cell>
          <cell r="E1667">
            <v>212.709</v>
          </cell>
        </row>
        <row r="1668">
          <cell r="A1668">
            <v>2009.04</v>
          </cell>
          <cell r="B1668">
            <v>848.15</v>
          </cell>
          <cell r="C1668">
            <v>26.703333333333333</v>
          </cell>
          <cell r="D1668">
            <v>7.0766666666666662</v>
          </cell>
          <cell r="E1668">
            <v>213.24</v>
          </cell>
        </row>
        <row r="1669">
          <cell r="A1669">
            <v>2009.05</v>
          </cell>
          <cell r="B1669">
            <v>902.41</v>
          </cell>
          <cell r="C1669">
            <v>26.146666666666668</v>
          </cell>
          <cell r="D1669">
            <v>7.293333333333333</v>
          </cell>
          <cell r="E1669">
            <v>213.85599999999999</v>
          </cell>
        </row>
        <row r="1670">
          <cell r="A1670">
            <v>2009.06</v>
          </cell>
          <cell r="B1670">
            <v>926.12</v>
          </cell>
          <cell r="C1670">
            <v>25.59</v>
          </cell>
          <cell r="D1670">
            <v>7.51</v>
          </cell>
          <cell r="E1670">
            <v>215.69300000000001</v>
          </cell>
        </row>
        <row r="1671">
          <cell r="A1671">
            <v>2009.07</v>
          </cell>
          <cell r="B1671">
            <v>935.82</v>
          </cell>
          <cell r="C1671">
            <v>25.026666666666664</v>
          </cell>
          <cell r="D1671">
            <v>9.1866666666666674</v>
          </cell>
          <cell r="E1671">
            <v>215.351</v>
          </cell>
        </row>
        <row r="1672">
          <cell r="A1672">
            <v>2009.08</v>
          </cell>
          <cell r="B1672">
            <v>1009.73</v>
          </cell>
          <cell r="C1672">
            <v>24.463333333333331</v>
          </cell>
          <cell r="D1672">
            <v>10.863333333333333</v>
          </cell>
          <cell r="E1672">
            <v>215.834</v>
          </cell>
        </row>
        <row r="1673">
          <cell r="A1673">
            <v>2009.09</v>
          </cell>
          <cell r="B1673">
            <v>1044.55</v>
          </cell>
          <cell r="C1673">
            <v>23.9</v>
          </cell>
          <cell r="D1673">
            <v>12.54</v>
          </cell>
          <cell r="E1673">
            <v>215.96899999999999</v>
          </cell>
        </row>
        <row r="1674">
          <cell r="A1674">
            <v>2009.1</v>
          </cell>
          <cell r="B1674">
            <v>1067.6600000000001</v>
          </cell>
          <cell r="C1674">
            <v>23.403333333333332</v>
          </cell>
          <cell r="D1674">
            <v>25.349999999999998</v>
          </cell>
          <cell r="E1674">
            <v>216.17699999999999</v>
          </cell>
        </row>
        <row r="1675">
          <cell r="A1675">
            <v>2009.11</v>
          </cell>
          <cell r="B1675">
            <v>1088.07</v>
          </cell>
          <cell r="C1675">
            <v>22.906666666666666</v>
          </cell>
          <cell r="D1675">
            <v>38.159999999999997</v>
          </cell>
          <cell r="E1675">
            <v>216.33</v>
          </cell>
        </row>
        <row r="1676">
          <cell r="A1676">
            <v>2009.12</v>
          </cell>
          <cell r="B1676">
            <v>1110.3800000000001</v>
          </cell>
          <cell r="C1676">
            <v>22.41</v>
          </cell>
          <cell r="D1676">
            <v>50.97</v>
          </cell>
          <cell r="E1676">
            <v>215.94900000000001</v>
          </cell>
        </row>
        <row r="1677">
          <cell r="A1677">
            <v>2010.01</v>
          </cell>
          <cell r="B1677">
            <v>1123.58</v>
          </cell>
          <cell r="C1677">
            <v>22.24</v>
          </cell>
          <cell r="D1677">
            <v>54.289999999999992</v>
          </cell>
          <cell r="E1677">
            <v>216.68700000000001</v>
          </cell>
        </row>
        <row r="1678">
          <cell r="A1678">
            <v>2010.02</v>
          </cell>
          <cell r="B1678">
            <v>1089.1600000000001</v>
          </cell>
          <cell r="C1678">
            <v>22.07</v>
          </cell>
          <cell r="D1678">
            <v>57.61</v>
          </cell>
          <cell r="E1678">
            <v>216.74100000000001</v>
          </cell>
        </row>
        <row r="1679">
          <cell r="A1679">
            <v>2010.03</v>
          </cell>
          <cell r="B1679">
            <v>1152.05</v>
          </cell>
          <cell r="C1679">
            <v>21.9</v>
          </cell>
          <cell r="D1679">
            <v>60.93</v>
          </cell>
          <cell r="E1679">
            <v>217.631</v>
          </cell>
        </row>
        <row r="1680">
          <cell r="A1680">
            <v>2010.04</v>
          </cell>
          <cell r="B1680">
            <v>1197.32</v>
          </cell>
          <cell r="C1680">
            <v>21.946666666666665</v>
          </cell>
          <cell r="D1680">
            <v>62.986666666666665</v>
          </cell>
          <cell r="E1680">
            <v>218.00899999999999</v>
          </cell>
        </row>
        <row r="1681">
          <cell r="A1681">
            <v>2010.05</v>
          </cell>
          <cell r="B1681">
            <v>1125.06</v>
          </cell>
          <cell r="C1681">
            <v>21.993333333333332</v>
          </cell>
          <cell r="D1681">
            <v>65.043333333333322</v>
          </cell>
          <cell r="E1681">
            <v>218.178</v>
          </cell>
        </row>
        <row r="1682">
          <cell r="A1682">
            <v>2010.06</v>
          </cell>
          <cell r="B1682">
            <v>1083.3599999999999</v>
          </cell>
          <cell r="C1682">
            <v>22.04</v>
          </cell>
          <cell r="D1682">
            <v>67.099999999999994</v>
          </cell>
          <cell r="E1682">
            <v>217.965</v>
          </cell>
        </row>
        <row r="1683">
          <cell r="A1683">
            <v>2010.07</v>
          </cell>
          <cell r="B1683">
            <v>1079.8</v>
          </cell>
          <cell r="C1683">
            <v>22.143333333333334</v>
          </cell>
          <cell r="D1683">
            <v>68.686666666666667</v>
          </cell>
          <cell r="E1683">
            <v>218.011</v>
          </cell>
        </row>
        <row r="1684">
          <cell r="A1684">
            <v>2010.08</v>
          </cell>
          <cell r="B1684">
            <v>1087.28</v>
          </cell>
          <cell r="C1684">
            <v>22.246666666666666</v>
          </cell>
          <cell r="D1684">
            <v>70.273333333333326</v>
          </cell>
          <cell r="E1684">
            <v>218.31200000000001</v>
          </cell>
        </row>
        <row r="1685">
          <cell r="A1685">
            <v>2010.09</v>
          </cell>
          <cell r="B1685">
            <v>1122.08</v>
          </cell>
          <cell r="C1685">
            <v>22.35</v>
          </cell>
          <cell r="D1685">
            <v>71.86</v>
          </cell>
          <cell r="E1685">
            <v>218.43899999999999</v>
          </cell>
        </row>
        <row r="1686">
          <cell r="A1686">
            <v>2010.1</v>
          </cell>
          <cell r="B1686">
            <v>1171.58</v>
          </cell>
          <cell r="C1686">
            <v>22.476666666666667</v>
          </cell>
          <cell r="D1686">
            <v>73.69</v>
          </cell>
          <cell r="E1686">
            <v>218.71100000000001</v>
          </cell>
        </row>
        <row r="1687">
          <cell r="A1687">
            <v>2010.11</v>
          </cell>
          <cell r="B1687">
            <v>1198.8900000000001</v>
          </cell>
          <cell r="C1687">
            <v>22.603333333333335</v>
          </cell>
          <cell r="D1687">
            <v>75.52</v>
          </cell>
          <cell r="E1687">
            <v>218.803</v>
          </cell>
        </row>
        <row r="1688">
          <cell r="A1688">
            <v>2010.12</v>
          </cell>
          <cell r="B1688">
            <v>1241.53</v>
          </cell>
          <cell r="C1688">
            <v>22.73</v>
          </cell>
          <cell r="D1688">
            <v>77.349999999999994</v>
          </cell>
          <cell r="E1688">
            <v>219.179</v>
          </cell>
        </row>
        <row r="1689">
          <cell r="A1689">
            <v>2011.01</v>
          </cell>
          <cell r="B1689">
            <v>1282.6199999999999</v>
          </cell>
          <cell r="C1689">
            <v>22.963333333333335</v>
          </cell>
          <cell r="D1689">
            <v>78.67</v>
          </cell>
          <cell r="E1689">
            <v>220.22300000000001</v>
          </cell>
        </row>
        <row r="1690">
          <cell r="A1690">
            <v>2011.02</v>
          </cell>
          <cell r="B1690">
            <v>1321.12</v>
          </cell>
          <cell r="C1690">
            <v>23.196666666666665</v>
          </cell>
          <cell r="D1690">
            <v>79.990000000000009</v>
          </cell>
          <cell r="E1690">
            <v>221.309</v>
          </cell>
        </row>
        <row r="1691">
          <cell r="A1691">
            <v>2011.03</v>
          </cell>
          <cell r="B1691">
            <v>1304.49</v>
          </cell>
          <cell r="C1691">
            <v>23.43</v>
          </cell>
          <cell r="D1691">
            <v>81.31</v>
          </cell>
          <cell r="E1691">
            <v>223.46700000000001</v>
          </cell>
        </row>
        <row r="1692">
          <cell r="A1692">
            <v>2011.04</v>
          </cell>
          <cell r="B1692">
            <v>1331.51</v>
          </cell>
          <cell r="C1692">
            <v>23.733333333333334</v>
          </cell>
          <cell r="D1692">
            <v>82.163333333333341</v>
          </cell>
          <cell r="E1692">
            <v>224.90600000000001</v>
          </cell>
        </row>
        <row r="1693">
          <cell r="A1693">
            <v>2011.05</v>
          </cell>
          <cell r="B1693">
            <v>1338.31</v>
          </cell>
          <cell r="C1693">
            <v>24.036666666666665</v>
          </cell>
          <cell r="D1693">
            <v>83.016666666666666</v>
          </cell>
          <cell r="E1693">
            <v>225.964</v>
          </cell>
        </row>
        <row r="1694">
          <cell r="A1694">
            <v>2011.06</v>
          </cell>
          <cell r="B1694">
            <v>1287.29</v>
          </cell>
          <cell r="C1694">
            <v>24.34</v>
          </cell>
          <cell r="D1694">
            <v>83.87</v>
          </cell>
          <cell r="E1694">
            <v>225.72200000000001</v>
          </cell>
        </row>
        <row r="1695">
          <cell r="A1695">
            <v>2011.07</v>
          </cell>
          <cell r="B1695">
            <v>1325.19</v>
          </cell>
          <cell r="C1695">
            <v>24.619999999999997</v>
          </cell>
          <cell r="D1695">
            <v>84.906666666666666</v>
          </cell>
          <cell r="E1695">
            <v>225.922</v>
          </cell>
        </row>
        <row r="1696">
          <cell r="A1696">
            <v>2011.08</v>
          </cell>
          <cell r="B1696">
            <v>1185.31</v>
          </cell>
          <cell r="C1696">
            <v>24.9</v>
          </cell>
          <cell r="D1696">
            <v>85.943333333333342</v>
          </cell>
          <cell r="E1696">
            <v>226.54499999999999</v>
          </cell>
        </row>
        <row r="1697">
          <cell r="A1697">
            <v>2011.09</v>
          </cell>
          <cell r="B1697">
            <v>1173.8800000000001</v>
          </cell>
          <cell r="C1697">
            <v>25.18</v>
          </cell>
          <cell r="D1697">
            <v>86.98</v>
          </cell>
          <cell r="E1697">
            <v>226.88900000000001</v>
          </cell>
        </row>
        <row r="1698">
          <cell r="A1698">
            <v>2011.1</v>
          </cell>
          <cell r="B1698">
            <v>1207.22</v>
          </cell>
          <cell r="C1698">
            <v>25.596666666666664</v>
          </cell>
          <cell r="D1698">
            <v>86.97</v>
          </cell>
          <cell r="E1698">
            <v>226.42099999999999</v>
          </cell>
        </row>
        <row r="1699">
          <cell r="A1699">
            <v>2011.11</v>
          </cell>
          <cell r="B1699">
            <v>1226.42</v>
          </cell>
          <cell r="C1699">
            <v>26.013333333333335</v>
          </cell>
          <cell r="D1699">
            <v>86.960000000000008</v>
          </cell>
          <cell r="E1699">
            <v>226.23</v>
          </cell>
        </row>
        <row r="1700">
          <cell r="A1700">
            <v>2011.12</v>
          </cell>
          <cell r="B1700">
            <v>1243.32</v>
          </cell>
          <cell r="C1700">
            <v>26.43</v>
          </cell>
          <cell r="D1700">
            <v>86.95</v>
          </cell>
          <cell r="E1700">
            <v>225.672</v>
          </cell>
        </row>
        <row r="1701">
          <cell r="A1701">
            <v>2012.01</v>
          </cell>
          <cell r="B1701">
            <v>1300.58</v>
          </cell>
          <cell r="C1701">
            <v>26.736666666666668</v>
          </cell>
          <cell r="D1701">
            <v>87.48</v>
          </cell>
          <cell r="E1701">
            <v>226.66499999999999</v>
          </cell>
        </row>
        <row r="1702">
          <cell r="A1702">
            <v>2012.02</v>
          </cell>
          <cell r="B1702">
            <v>1352.49</v>
          </cell>
          <cell r="C1702">
            <v>27.043333333333337</v>
          </cell>
          <cell r="D1702">
            <v>88.01</v>
          </cell>
          <cell r="E1702">
            <v>227.66300000000001</v>
          </cell>
        </row>
        <row r="1703">
          <cell r="A1703">
            <v>2012.03</v>
          </cell>
          <cell r="B1703">
            <v>1389.24</v>
          </cell>
          <cell r="C1703">
            <v>27.35</v>
          </cell>
          <cell r="D1703">
            <v>88.54</v>
          </cell>
          <cell r="E1703">
            <v>229.392</v>
          </cell>
        </row>
        <row r="1704">
          <cell r="A1704">
            <v>2012.04</v>
          </cell>
          <cell r="B1704">
            <v>1386.43</v>
          </cell>
          <cell r="C1704">
            <v>27.673333333333332</v>
          </cell>
          <cell r="D1704">
            <v>88.333333333333343</v>
          </cell>
          <cell r="E1704">
            <v>230.08500000000001</v>
          </cell>
        </row>
        <row r="1705">
          <cell r="A1705">
            <v>2012.05</v>
          </cell>
          <cell r="B1705">
            <v>1341.27</v>
          </cell>
          <cell r="C1705">
            <v>27.996666666666666</v>
          </cell>
          <cell r="D1705">
            <v>88.126666666666665</v>
          </cell>
          <cell r="E1705">
            <v>229.815</v>
          </cell>
        </row>
        <row r="1706">
          <cell r="A1706">
            <v>2012.06</v>
          </cell>
          <cell r="B1706">
            <v>1323.48</v>
          </cell>
          <cell r="C1706">
            <v>28.32</v>
          </cell>
          <cell r="D1706">
            <v>87.92</v>
          </cell>
          <cell r="E1706">
            <v>229.47800000000001</v>
          </cell>
        </row>
        <row r="1707">
          <cell r="A1707">
            <v>2012.07</v>
          </cell>
          <cell r="B1707">
            <v>1359.78</v>
          </cell>
          <cell r="C1707">
            <v>28.743333333333332</v>
          </cell>
          <cell r="D1707">
            <v>87.446666666666673</v>
          </cell>
          <cell r="E1707">
            <v>229.10400000000001</v>
          </cell>
        </row>
        <row r="1708">
          <cell r="A1708">
            <v>2012.08</v>
          </cell>
          <cell r="B1708">
            <v>1403.45</v>
          </cell>
          <cell r="C1708">
            <v>29.166666666666664</v>
          </cell>
          <cell r="D1708">
            <v>86.973333333333329</v>
          </cell>
          <cell r="E1708">
            <v>230.37899999999999</v>
          </cell>
        </row>
        <row r="1709">
          <cell r="A1709">
            <v>2012.09</v>
          </cell>
          <cell r="B1709">
            <v>1443.42</v>
          </cell>
          <cell r="C1709">
            <v>29.59</v>
          </cell>
          <cell r="D1709">
            <v>86.5</v>
          </cell>
          <cell r="E1709">
            <v>231.40700000000001</v>
          </cell>
        </row>
        <row r="1710">
          <cell r="A1710">
            <v>2012.1</v>
          </cell>
          <cell r="B1710">
            <v>1437.82</v>
          </cell>
          <cell r="C1710">
            <v>30.143333333333331</v>
          </cell>
          <cell r="D1710">
            <v>86.50333333333333</v>
          </cell>
          <cell r="E1710">
            <v>231.31700000000001</v>
          </cell>
        </row>
        <row r="1711">
          <cell r="A1711">
            <v>2012.11</v>
          </cell>
          <cell r="B1711">
            <v>1394.51</v>
          </cell>
          <cell r="C1711">
            <v>30.696666666666665</v>
          </cell>
          <cell r="D1711">
            <v>86.506666666666675</v>
          </cell>
          <cell r="E1711">
            <v>230.221</v>
          </cell>
        </row>
        <row r="1712">
          <cell r="A1712">
            <v>2012.12</v>
          </cell>
          <cell r="B1712">
            <v>1422.29</v>
          </cell>
          <cell r="C1712">
            <v>31.25</v>
          </cell>
          <cell r="D1712">
            <v>86.51</v>
          </cell>
          <cell r="E1712">
            <v>229.601</v>
          </cell>
        </row>
        <row r="1713">
          <cell r="A1713">
            <v>2013.01</v>
          </cell>
          <cell r="B1713">
            <v>1480.4</v>
          </cell>
          <cell r="C1713">
            <v>31.536666666666665</v>
          </cell>
          <cell r="D1713">
            <v>86.906666666666666</v>
          </cell>
          <cell r="E1713">
            <v>230.28</v>
          </cell>
        </row>
        <row r="1714">
          <cell r="A1714">
            <v>2013.02</v>
          </cell>
          <cell r="B1714">
            <v>1512.31</v>
          </cell>
          <cell r="C1714">
            <v>31.823333333333331</v>
          </cell>
          <cell r="D1714">
            <v>87.303333333333342</v>
          </cell>
          <cell r="E1714">
            <v>232.166</v>
          </cell>
        </row>
        <row r="1715">
          <cell r="A1715">
            <v>2013.03</v>
          </cell>
          <cell r="B1715">
            <v>1550.83</v>
          </cell>
          <cell r="C1715">
            <v>32.11</v>
          </cell>
          <cell r="D1715">
            <v>87.7</v>
          </cell>
          <cell r="E1715">
            <v>232.773</v>
          </cell>
        </row>
        <row r="1716">
          <cell r="A1716">
            <v>2013.04</v>
          </cell>
          <cell r="B1716">
            <v>1570.7</v>
          </cell>
          <cell r="C1716">
            <v>32.49666666666667</v>
          </cell>
          <cell r="D1716">
            <v>88.783333333333331</v>
          </cell>
          <cell r="E1716">
            <v>232.53100000000001</v>
          </cell>
        </row>
        <row r="1717">
          <cell r="A1717">
            <v>2013.05</v>
          </cell>
          <cell r="B1717">
            <v>1639.84</v>
          </cell>
          <cell r="C1717">
            <v>32.88333333333334</v>
          </cell>
          <cell r="D1717">
            <v>89.866666666666674</v>
          </cell>
          <cell r="E1717">
            <v>232.94499999999999</v>
          </cell>
        </row>
        <row r="1718">
          <cell r="A1718">
            <v>2013.06</v>
          </cell>
          <cell r="B1718">
            <v>1618.77</v>
          </cell>
          <cell r="C1718">
            <v>33.270000000000003</v>
          </cell>
          <cell r="D1718">
            <v>90.95</v>
          </cell>
          <cell r="E1718">
            <v>233.50399999999999</v>
          </cell>
        </row>
        <row r="1719">
          <cell r="A1719">
            <v>2013.07</v>
          </cell>
          <cell r="B1719">
            <v>1668.68</v>
          </cell>
          <cell r="C1719">
            <v>33.646666666666668</v>
          </cell>
          <cell r="D1719">
            <v>92.09</v>
          </cell>
          <cell r="E1719">
            <v>233.596</v>
          </cell>
        </row>
        <row r="1720">
          <cell r="A1720">
            <v>2013.08</v>
          </cell>
          <cell r="B1720">
            <v>1670.09</v>
          </cell>
          <cell r="C1720">
            <v>34.023333333333333</v>
          </cell>
          <cell r="D1720">
            <v>93.23</v>
          </cell>
          <cell r="E1720">
            <v>233.87700000000001</v>
          </cell>
        </row>
        <row r="1721">
          <cell r="A1721">
            <v>2013.09</v>
          </cell>
          <cell r="B1721">
            <v>1687.17</v>
          </cell>
          <cell r="C1721">
            <v>34.4</v>
          </cell>
          <cell r="D1721">
            <v>94.37</v>
          </cell>
          <cell r="E1721">
            <v>234.149</v>
          </cell>
        </row>
        <row r="1722">
          <cell r="A1722">
            <v>2013.1</v>
          </cell>
          <cell r="B1722">
            <v>1720.03</v>
          </cell>
          <cell r="C1722">
            <v>34.596666666666664</v>
          </cell>
          <cell r="D1722">
            <v>96.313333333333333</v>
          </cell>
          <cell r="E1722">
            <v>233.54599999999999</v>
          </cell>
        </row>
        <row r="1723">
          <cell r="A1723">
            <v>2013.11</v>
          </cell>
          <cell r="B1723">
            <v>1783.54</v>
          </cell>
          <cell r="C1723">
            <v>34.793333333333337</v>
          </cell>
          <cell r="D1723">
            <v>98.256666666666661</v>
          </cell>
          <cell r="E1723">
            <v>233.06899999999999</v>
          </cell>
        </row>
        <row r="1724">
          <cell r="A1724">
            <v>2013.12</v>
          </cell>
          <cell r="B1724">
            <v>1807.78</v>
          </cell>
          <cell r="C1724">
            <v>34.99</v>
          </cell>
          <cell r="D1724">
            <v>100.2</v>
          </cell>
          <cell r="E1724">
            <v>233.04900000000001</v>
          </cell>
        </row>
        <row r="1725">
          <cell r="A1725">
            <v>2014.01</v>
          </cell>
          <cell r="B1725">
            <v>1822.36</v>
          </cell>
          <cell r="C1725">
            <v>35.403333333333336</v>
          </cell>
          <cell r="D1725">
            <v>100.41666666666666</v>
          </cell>
          <cell r="E1725">
            <v>233.916</v>
          </cell>
        </row>
        <row r="1726">
          <cell r="A1726">
            <v>2014.02</v>
          </cell>
          <cell r="B1726">
            <v>1817.04</v>
          </cell>
          <cell r="C1726">
            <v>35.816666666666663</v>
          </cell>
          <cell r="D1726">
            <v>100.63333333333333</v>
          </cell>
          <cell r="E1726">
            <v>234.78100000000001</v>
          </cell>
        </row>
        <row r="1727">
          <cell r="A1727">
            <v>2014.03</v>
          </cell>
          <cell r="B1727">
            <v>1863.52</v>
          </cell>
          <cell r="C1727">
            <v>36.229999999999997</v>
          </cell>
          <cell r="D1727">
            <v>100.85</v>
          </cell>
          <cell r="E1727">
            <v>236.29300000000001</v>
          </cell>
        </row>
        <row r="1728">
          <cell r="A1728">
            <v>2014.04</v>
          </cell>
          <cell r="B1728">
            <v>1864.26</v>
          </cell>
          <cell r="C1728">
            <v>36.61333333333333</v>
          </cell>
          <cell r="D1728">
            <v>101.60666666666667</v>
          </cell>
          <cell r="E1728">
            <v>237.072</v>
          </cell>
        </row>
        <row r="1729">
          <cell r="A1729">
            <v>2014.05</v>
          </cell>
          <cell r="B1729">
            <v>1889.77</v>
          </cell>
          <cell r="C1729">
            <v>36.99666666666667</v>
          </cell>
          <cell r="D1729">
            <v>102.36333333333334</v>
          </cell>
          <cell r="E1729">
            <v>237.9</v>
          </cell>
        </row>
        <row r="1730">
          <cell r="A1730">
            <v>2014.06</v>
          </cell>
          <cell r="B1730">
            <v>1947.09</v>
          </cell>
          <cell r="C1730">
            <v>37.380000000000003</v>
          </cell>
          <cell r="D1730">
            <v>103.12</v>
          </cell>
          <cell r="E1730">
            <v>238.34299999999999</v>
          </cell>
        </row>
        <row r="1731">
          <cell r="A1731">
            <v>2014.07</v>
          </cell>
          <cell r="B1731">
            <v>1973.1</v>
          </cell>
          <cell r="C1731">
            <v>37.75</v>
          </cell>
          <cell r="D1731">
            <v>104.06666666666666</v>
          </cell>
          <cell r="E1731">
            <v>238.25</v>
          </cell>
        </row>
        <row r="1732">
          <cell r="A1732">
            <v>2014.08</v>
          </cell>
          <cell r="B1732">
            <v>1961.53</v>
          </cell>
          <cell r="C1732">
            <v>38.120000000000005</v>
          </cell>
          <cell r="D1732">
            <v>105.01333333333334</v>
          </cell>
          <cell r="E1732">
            <v>237.852</v>
          </cell>
        </row>
        <row r="1733">
          <cell r="A1733">
            <v>2014.09</v>
          </cell>
          <cell r="B1733">
            <v>1993.23</v>
          </cell>
          <cell r="C1733">
            <v>38.49</v>
          </cell>
          <cell r="D1733">
            <v>105.96</v>
          </cell>
          <cell r="E1733">
            <v>238.03100000000001</v>
          </cell>
        </row>
        <row r="1734">
          <cell r="A1734">
            <v>2014.1</v>
          </cell>
          <cell r="B1734">
            <v>1937.27</v>
          </cell>
          <cell r="C1734">
            <v>38.806666666666665</v>
          </cell>
          <cell r="D1734">
            <v>104.74333333333334</v>
          </cell>
          <cell r="E1734">
            <v>237.43299999999999</v>
          </cell>
        </row>
        <row r="1735">
          <cell r="A1735">
            <v>2014.11</v>
          </cell>
          <cell r="B1735">
            <v>2044.57</v>
          </cell>
          <cell r="C1735">
            <v>39.123333333333335</v>
          </cell>
          <cell r="D1735">
            <v>103.52666666666667</v>
          </cell>
          <cell r="E1735">
            <v>236.15100000000001</v>
          </cell>
        </row>
        <row r="1736">
          <cell r="A1736">
            <v>2014.12</v>
          </cell>
          <cell r="B1736">
            <v>2054.27</v>
          </cell>
          <cell r="C1736">
            <v>39.44</v>
          </cell>
          <cell r="D1736">
            <v>102.31</v>
          </cell>
          <cell r="E1736">
            <v>234.81200000000001</v>
          </cell>
        </row>
        <row r="1737">
          <cell r="A1737">
            <v>2015.01</v>
          </cell>
          <cell r="B1737">
            <v>2028.18</v>
          </cell>
          <cell r="C1737">
            <v>39.896666666666668</v>
          </cell>
          <cell r="D1737">
            <v>101.28999999999999</v>
          </cell>
          <cell r="E1737">
            <v>233.70699999999999</v>
          </cell>
        </row>
        <row r="1738">
          <cell r="A1738">
            <v>2015.02</v>
          </cell>
          <cell r="B1738">
            <v>2082.1999999999998</v>
          </cell>
          <cell r="C1738">
            <v>40.353333333333332</v>
          </cell>
          <cell r="D1738">
            <v>100.27000000000001</v>
          </cell>
          <cell r="E1738">
            <v>234.72200000000001</v>
          </cell>
        </row>
        <row r="1739">
          <cell r="A1739">
            <v>2015.03</v>
          </cell>
          <cell r="B1739">
            <v>2079.9899999999998</v>
          </cell>
          <cell r="C1739">
            <v>40.81</v>
          </cell>
          <cell r="D1739">
            <v>99.25</v>
          </cell>
          <cell r="E1739">
            <v>236.119</v>
          </cell>
        </row>
        <row r="1740">
          <cell r="A1740">
            <v>2015.04</v>
          </cell>
          <cell r="B1740">
            <v>2094.86</v>
          </cell>
          <cell r="C1740">
            <v>41.120000000000005</v>
          </cell>
          <cell r="D1740">
            <v>97.803333333333342</v>
          </cell>
          <cell r="E1740">
            <v>236.59899999999999</v>
          </cell>
        </row>
        <row r="1741">
          <cell r="A1741">
            <v>2015.05</v>
          </cell>
          <cell r="B1741">
            <v>2111.94</v>
          </cell>
          <cell r="C1741">
            <v>41.43</v>
          </cell>
          <cell r="D1741">
            <v>96.356666666666669</v>
          </cell>
          <cell r="E1741">
            <v>237.80500000000001</v>
          </cell>
        </row>
        <row r="1742">
          <cell r="A1742">
            <v>2015.06</v>
          </cell>
          <cell r="B1742">
            <v>2099.29</v>
          </cell>
          <cell r="C1742">
            <v>41.74</v>
          </cell>
          <cell r="D1742">
            <v>94.91</v>
          </cell>
          <cell r="E1742">
            <v>238.63800000000001</v>
          </cell>
        </row>
        <row r="1743">
          <cell r="A1743">
            <v>2015.07</v>
          </cell>
          <cell r="B1743">
            <v>2094.14</v>
          </cell>
          <cell r="C1743">
            <v>41.99666666666667</v>
          </cell>
          <cell r="D1743">
            <v>93.493333333333339</v>
          </cell>
          <cell r="E1743">
            <v>238.654</v>
          </cell>
        </row>
        <row r="1744">
          <cell r="A1744">
            <v>2015.08</v>
          </cell>
          <cell r="B1744">
            <v>2039.87</v>
          </cell>
          <cell r="C1744">
            <v>42.25333333333333</v>
          </cell>
          <cell r="D1744">
            <v>92.076666666666668</v>
          </cell>
          <cell r="E1744">
            <v>238.316</v>
          </cell>
        </row>
        <row r="1745">
          <cell r="A1745">
            <v>2015.09</v>
          </cell>
          <cell r="B1745">
            <v>1944.41</v>
          </cell>
          <cell r="C1745">
            <v>42.51</v>
          </cell>
          <cell r="D1745">
            <v>90.66</v>
          </cell>
          <cell r="E1745">
            <v>237.94499999999999</v>
          </cell>
        </row>
        <row r="1746">
          <cell r="A1746">
            <v>2015.1</v>
          </cell>
          <cell r="B1746">
            <v>2024.81</v>
          </cell>
          <cell r="C1746">
            <v>42.803333333333335</v>
          </cell>
          <cell r="D1746">
            <v>89.283333333333331</v>
          </cell>
          <cell r="E1746">
            <v>237.83799999999999</v>
          </cell>
        </row>
        <row r="1747">
          <cell r="A1747">
            <v>2015.11</v>
          </cell>
          <cell r="B1747">
            <v>2080.62</v>
          </cell>
          <cell r="C1747">
            <v>43.096666666666664</v>
          </cell>
          <cell r="D1747">
            <v>87.906666666666666</v>
          </cell>
          <cell r="E1747">
            <v>237.33600000000001</v>
          </cell>
        </row>
        <row r="1748">
          <cell r="A1748">
            <v>2015.12</v>
          </cell>
          <cell r="B1748">
            <v>2054.08</v>
          </cell>
          <cell r="C1748">
            <v>43.39</v>
          </cell>
          <cell r="D1748">
            <v>86.53</v>
          </cell>
          <cell r="E1748">
            <v>236.52500000000001</v>
          </cell>
        </row>
        <row r="1749">
          <cell r="A1749">
            <v>2016.01</v>
          </cell>
          <cell r="B1749">
            <v>1918.6</v>
          </cell>
          <cell r="C1749">
            <v>43.553333333333335</v>
          </cell>
          <cell r="D1749">
            <v>86.5</v>
          </cell>
          <cell r="E1749">
            <v>236.916</v>
          </cell>
        </row>
        <row r="1750">
          <cell r="A1750">
            <v>2016.02</v>
          </cell>
          <cell r="B1750">
            <v>1904.42</v>
          </cell>
          <cell r="C1750">
            <v>43.716666666666669</v>
          </cell>
          <cell r="D1750">
            <v>86.47</v>
          </cell>
          <cell r="E1750">
            <v>237.11099999999999</v>
          </cell>
        </row>
        <row r="1751">
          <cell r="A1751">
            <v>2016.03</v>
          </cell>
          <cell r="B1751">
            <v>2021.95</v>
          </cell>
          <cell r="C1751">
            <v>43.88</v>
          </cell>
          <cell r="D1751">
            <v>86.44</v>
          </cell>
          <cell r="E1751">
            <v>238.13200000000001</v>
          </cell>
        </row>
        <row r="1752">
          <cell r="A1752">
            <v>2016.04</v>
          </cell>
          <cell r="B1752">
            <v>2075.54</v>
          </cell>
          <cell r="C1752">
            <v>44.073333333333338</v>
          </cell>
          <cell r="D1752">
            <v>86.6</v>
          </cell>
          <cell r="E1752">
            <v>239.261</v>
          </cell>
        </row>
        <row r="1753">
          <cell r="A1753">
            <v>2016.05</v>
          </cell>
          <cell r="B1753">
            <v>2065.5500000000002</v>
          </cell>
          <cell r="C1753">
            <v>44.266666666666666</v>
          </cell>
          <cell r="D1753">
            <v>86.759999999999991</v>
          </cell>
          <cell r="E1753">
            <v>240.22900000000001</v>
          </cell>
        </row>
        <row r="1754">
          <cell r="A1754">
            <v>2016.06</v>
          </cell>
          <cell r="B1754">
            <v>2083.89</v>
          </cell>
          <cell r="C1754">
            <v>44.46</v>
          </cell>
          <cell r="D1754">
            <v>86.92</v>
          </cell>
          <cell r="E1754">
            <v>241.018</v>
          </cell>
        </row>
        <row r="1755">
          <cell r="A1755">
            <v>2016.07</v>
          </cell>
          <cell r="B1755">
            <v>2148.9</v>
          </cell>
          <cell r="C1755">
            <v>44.65</v>
          </cell>
          <cell r="D1755">
            <v>87.643333333333331</v>
          </cell>
          <cell r="E1755">
            <v>240.62799999999999</v>
          </cell>
        </row>
        <row r="1756">
          <cell r="A1756">
            <v>2016.08</v>
          </cell>
          <cell r="B1756">
            <v>2170.9499999999998</v>
          </cell>
          <cell r="C1756">
            <v>44.84</v>
          </cell>
          <cell r="D1756">
            <v>88.366666666666674</v>
          </cell>
          <cell r="E1756">
            <v>240.84899999999999</v>
          </cell>
        </row>
        <row r="1757">
          <cell r="A1757">
            <v>2016.09</v>
          </cell>
          <cell r="B1757">
            <v>2157.69</v>
          </cell>
          <cell r="C1757">
            <v>45.03</v>
          </cell>
          <cell r="D1757">
            <v>89.09</v>
          </cell>
          <cell r="E1757">
            <v>241.428</v>
          </cell>
        </row>
        <row r="1758">
          <cell r="A1758">
            <v>2016.1</v>
          </cell>
          <cell r="B1758">
            <v>2143.02</v>
          </cell>
          <cell r="C1758">
            <v>45.25333333333333</v>
          </cell>
          <cell r="D1758">
            <v>90.91</v>
          </cell>
          <cell r="E1758">
            <v>241.72900000000001</v>
          </cell>
        </row>
        <row r="1759">
          <cell r="A1759">
            <v>2016.11</v>
          </cell>
          <cell r="B1759">
            <v>2164.9899999999998</v>
          </cell>
          <cell r="C1759">
            <v>45.476666666666667</v>
          </cell>
          <cell r="D1759">
            <v>92.73</v>
          </cell>
          <cell r="E1759">
            <v>241.35300000000001</v>
          </cell>
        </row>
        <row r="1760">
          <cell r="A1760">
            <v>2016.12</v>
          </cell>
          <cell r="B1760">
            <v>2246.63</v>
          </cell>
          <cell r="C1760">
            <v>45.7</v>
          </cell>
          <cell r="D1760">
            <v>94.55</v>
          </cell>
          <cell r="E1760">
            <v>241.43199999999999</v>
          </cell>
        </row>
        <row r="1761">
          <cell r="A1761">
            <v>2017.01</v>
          </cell>
          <cell r="B1761">
            <v>2275.12</v>
          </cell>
          <cell r="C1761">
            <v>45.926666666666669</v>
          </cell>
          <cell r="D1761">
            <v>96.463333333333338</v>
          </cell>
          <cell r="E1761">
            <v>242.839</v>
          </cell>
        </row>
        <row r="1762">
          <cell r="A1762">
            <v>2017.02</v>
          </cell>
          <cell r="B1762">
            <v>2329.91</v>
          </cell>
          <cell r="C1762">
            <v>46.153333333333336</v>
          </cell>
          <cell r="D1762">
            <v>98.376666666666665</v>
          </cell>
          <cell r="E1762">
            <v>243.60300000000001</v>
          </cell>
        </row>
        <row r="1763">
          <cell r="A1763">
            <v>2017.03</v>
          </cell>
          <cell r="B1763">
            <v>2366.8200000000002</v>
          </cell>
          <cell r="C1763">
            <v>46.38</v>
          </cell>
          <cell r="D1763">
            <v>100.29</v>
          </cell>
          <cell r="E1763">
            <v>243.80099999999999</v>
          </cell>
        </row>
        <row r="1764">
          <cell r="A1764">
            <v>2017.04</v>
          </cell>
          <cell r="B1764">
            <v>2359.31</v>
          </cell>
          <cell r="C1764">
            <v>46.660000000000004</v>
          </cell>
          <cell r="D1764">
            <v>101.53333333333333</v>
          </cell>
          <cell r="E1764">
            <v>244.524</v>
          </cell>
        </row>
        <row r="1765">
          <cell r="A1765">
            <v>2017.05</v>
          </cell>
          <cell r="B1765">
            <v>2395.35</v>
          </cell>
          <cell r="C1765">
            <v>46.94</v>
          </cell>
          <cell r="D1765">
            <v>102.77666666666667</v>
          </cell>
          <cell r="E1765">
            <v>244.733</v>
          </cell>
        </row>
        <row r="1766">
          <cell r="A1766">
            <v>2017.06</v>
          </cell>
          <cell r="B1766">
            <v>2433.9899999999998</v>
          </cell>
          <cell r="C1766">
            <v>47.22</v>
          </cell>
          <cell r="D1766">
            <v>104.02</v>
          </cell>
          <cell r="E1766">
            <v>244.95500000000001</v>
          </cell>
        </row>
        <row r="1767">
          <cell r="A1767">
            <v>2017.07</v>
          </cell>
          <cell r="B1767">
            <v>2454.1</v>
          </cell>
          <cell r="C1767">
            <v>47.536666666666669</v>
          </cell>
          <cell r="D1767">
            <v>105.03999999999999</v>
          </cell>
          <cell r="E1767">
            <v>244.786</v>
          </cell>
        </row>
        <row r="1768">
          <cell r="A1768">
            <v>2017.08</v>
          </cell>
          <cell r="B1768">
            <v>2456.2199999999998</v>
          </cell>
          <cell r="C1768">
            <v>47.853333333333339</v>
          </cell>
          <cell r="D1768">
            <v>106.06</v>
          </cell>
          <cell r="E1768">
            <v>245.51900000000001</v>
          </cell>
        </row>
        <row r="1769">
          <cell r="A1769">
            <v>2017.09</v>
          </cell>
          <cell r="B1769">
            <v>2492.84</v>
          </cell>
          <cell r="C1769">
            <v>48.17</v>
          </cell>
          <cell r="D1769">
            <v>107.08</v>
          </cell>
          <cell r="E1769">
            <v>246.81899999999999</v>
          </cell>
        </row>
        <row r="1770">
          <cell r="A1770">
            <v>2017.1</v>
          </cell>
          <cell r="B1770">
            <v>2557</v>
          </cell>
          <cell r="C1770">
            <v>48.423333333333332</v>
          </cell>
          <cell r="D1770">
            <v>108.01333333333334</v>
          </cell>
          <cell r="E1770">
            <v>246.66300000000001</v>
          </cell>
        </row>
        <row r="1771">
          <cell r="A1771">
            <v>2017.11</v>
          </cell>
          <cell r="B1771">
            <v>2593.61</v>
          </cell>
          <cell r="C1771">
            <v>48.676666666666662</v>
          </cell>
          <cell r="D1771">
            <v>108.94666666666666</v>
          </cell>
          <cell r="E1771">
            <v>246.66900000000001</v>
          </cell>
        </row>
        <row r="1772">
          <cell r="A1772">
            <v>2017.12</v>
          </cell>
          <cell r="B1772">
            <v>2664.34</v>
          </cell>
          <cell r="C1772">
            <v>48.93</v>
          </cell>
          <cell r="D1772">
            <v>109.88</v>
          </cell>
          <cell r="E1772">
            <v>246.524</v>
          </cell>
        </row>
        <row r="1773">
          <cell r="A1773">
            <v>2018.01</v>
          </cell>
          <cell r="B1773">
            <v>2789.8</v>
          </cell>
          <cell r="C1773">
            <v>49.286666666666662</v>
          </cell>
          <cell r="D1773">
            <v>111.73333333333332</v>
          </cell>
          <cell r="E1773">
            <v>247.86699999999999</v>
          </cell>
        </row>
        <row r="1774">
          <cell r="A1774">
            <v>2018.02</v>
          </cell>
          <cell r="B1774">
            <v>2705.16</v>
          </cell>
          <cell r="C1774">
            <v>49.643333333333331</v>
          </cell>
          <cell r="D1774">
            <v>113.58666666666666</v>
          </cell>
          <cell r="E1774">
            <v>248.99100000000001</v>
          </cell>
        </row>
        <row r="1775">
          <cell r="A1775">
            <v>2018.03</v>
          </cell>
          <cell r="B1775">
            <v>2702.77</v>
          </cell>
          <cell r="C1775">
            <v>50</v>
          </cell>
          <cell r="D1775">
            <v>115.44</v>
          </cell>
          <cell r="E1775">
            <v>249.554</v>
          </cell>
        </row>
        <row r="1776">
          <cell r="A1776">
            <v>2018.04</v>
          </cell>
          <cell r="B1776">
            <v>2653.63</v>
          </cell>
          <cell r="C1776">
            <v>50.33</v>
          </cell>
          <cell r="D1776">
            <v>117.78666666666666</v>
          </cell>
          <cell r="E1776">
            <v>250.54599999999999</v>
          </cell>
        </row>
        <row r="1777">
          <cell r="A1777">
            <v>2018.05</v>
          </cell>
          <cell r="B1777">
            <v>2701.49</v>
          </cell>
          <cell r="C1777">
            <v>50.66</v>
          </cell>
          <cell r="D1777">
            <v>120.13333333333333</v>
          </cell>
          <cell r="E1777">
            <v>251.58799999999999</v>
          </cell>
        </row>
        <row r="1778">
          <cell r="A1778">
            <v>2018.06</v>
          </cell>
          <cell r="B1778">
            <v>2754.35</v>
          </cell>
          <cell r="C1778">
            <v>50.99</v>
          </cell>
          <cell r="D1778">
            <v>122.48</v>
          </cell>
          <cell r="E1778">
            <v>251.989</v>
          </cell>
        </row>
        <row r="1779">
          <cell r="A1779">
            <v>2018.07</v>
          </cell>
          <cell r="B1779">
            <v>2793.64</v>
          </cell>
          <cell r="C1779">
            <v>51.44</v>
          </cell>
          <cell r="D1779">
            <v>125.11666666666667</v>
          </cell>
          <cell r="E1779">
            <v>252.006</v>
          </cell>
        </row>
        <row r="1780">
          <cell r="A1780">
            <v>2018.08</v>
          </cell>
          <cell r="B1780">
            <v>2857.82</v>
          </cell>
          <cell r="C1780">
            <v>51.89</v>
          </cell>
          <cell r="D1780">
            <v>127.75333333333333</v>
          </cell>
          <cell r="E1780">
            <v>252.14599999999999</v>
          </cell>
        </row>
        <row r="1781">
          <cell r="A1781">
            <v>2018.09</v>
          </cell>
          <cell r="B1781">
            <v>2901.5</v>
          </cell>
          <cell r="C1781">
            <v>52.34</v>
          </cell>
          <cell r="D1781">
            <v>130.38999999999999</v>
          </cell>
          <cell r="E1781">
            <v>252.43899999999999</v>
          </cell>
        </row>
        <row r="1782">
          <cell r="A1782">
            <v>2018.1</v>
          </cell>
          <cell r="B1782">
            <v>2785.46</v>
          </cell>
          <cell r="C1782">
            <v>52.81</v>
          </cell>
          <cell r="D1782">
            <v>131.05666666666667</v>
          </cell>
          <cell r="E1782">
            <v>252.88499999999999</v>
          </cell>
        </row>
        <row r="1783">
          <cell r="A1783">
            <v>2018.11</v>
          </cell>
          <cell r="B1783">
            <v>2723.23</v>
          </cell>
          <cell r="C1783">
            <v>53.28</v>
          </cell>
          <cell r="D1783">
            <v>131.72333333333333</v>
          </cell>
          <cell r="E1783">
            <v>252.03800000000001</v>
          </cell>
        </row>
        <row r="1784">
          <cell r="A1784">
            <v>2018.12</v>
          </cell>
          <cell r="B1784">
            <v>2567.31</v>
          </cell>
          <cell r="C1784">
            <v>53.75</v>
          </cell>
          <cell r="D1784">
            <v>132.38999999999999</v>
          </cell>
          <cell r="E1784">
            <v>251.233</v>
          </cell>
        </row>
        <row r="1785">
          <cell r="A1785">
            <v>2019.01</v>
          </cell>
          <cell r="B1785">
            <v>2607.39</v>
          </cell>
          <cell r="C1785">
            <v>54.146666666666668</v>
          </cell>
          <cell r="D1785">
            <v>133.05666666666664</v>
          </cell>
          <cell r="E1785">
            <v>251.71199999999999</v>
          </cell>
        </row>
        <row r="1786">
          <cell r="A1786">
            <v>2019.02</v>
          </cell>
          <cell r="B1786">
            <v>2754.86</v>
          </cell>
          <cell r="C1786">
            <v>54.543333333333337</v>
          </cell>
          <cell r="D1786">
            <v>133.7233333333333</v>
          </cell>
          <cell r="E1786">
            <v>252.77600000000001</v>
          </cell>
        </row>
        <row r="1787">
          <cell r="A1787">
            <v>2019.03</v>
          </cell>
          <cell r="B1787">
            <v>2803.98</v>
          </cell>
          <cell r="C1787">
            <v>54.94</v>
          </cell>
          <cell r="D1787">
            <v>134.38999999999999</v>
          </cell>
          <cell r="E1787">
            <v>254.202</v>
          </cell>
        </row>
        <row r="1788">
          <cell r="A1788">
            <v>2019.04</v>
          </cell>
          <cell r="B1788">
            <v>2903.8</v>
          </cell>
          <cell r="C1788">
            <v>55.319091580592705</v>
          </cell>
          <cell r="D1788">
            <v>134.68333333333334</v>
          </cell>
          <cell r="E1788">
            <v>255.548</v>
          </cell>
        </row>
        <row r="1789">
          <cell r="A1789">
            <v>2019.05</v>
          </cell>
          <cell r="B1789">
            <v>2854.71</v>
          </cell>
          <cell r="C1789">
            <v>55.698183161185412</v>
          </cell>
          <cell r="D1789">
            <v>134.97666666666666</v>
          </cell>
          <cell r="E1789">
            <v>256.09199999999998</v>
          </cell>
        </row>
        <row r="1790">
          <cell r="A1790">
            <v>2019.06</v>
          </cell>
          <cell r="B1790">
            <v>2890.17</v>
          </cell>
          <cell r="C1790">
            <v>56.077274741778119</v>
          </cell>
          <cell r="D1790">
            <v>135.27000000000001</v>
          </cell>
          <cell r="E1790">
            <v>256.14299999999997</v>
          </cell>
        </row>
        <row r="1791">
          <cell r="A1791">
            <v>2019.07</v>
          </cell>
          <cell r="B1791">
            <v>2996.1136363636365</v>
          </cell>
          <cell r="C1791">
            <v>56.458183161185417</v>
          </cell>
          <cell r="D1791">
            <v>134.48000000000002</v>
          </cell>
          <cell r="E1791">
            <v>256.57100000000003</v>
          </cell>
        </row>
        <row r="1792">
          <cell r="A1792">
            <v>2019.08</v>
          </cell>
          <cell r="B1792">
            <v>2897.4981818181818</v>
          </cell>
          <cell r="C1792">
            <v>56.839091580592708</v>
          </cell>
          <cell r="D1792">
            <v>133.69</v>
          </cell>
          <cell r="E1792">
            <v>256.55799999999999</v>
          </cell>
        </row>
        <row r="1793">
          <cell r="A1793">
            <v>2019.09</v>
          </cell>
          <cell r="B1793">
            <v>2982.1559999999999</v>
          </cell>
          <cell r="C1793">
            <v>57.22</v>
          </cell>
          <cell r="D1793">
            <v>132.9</v>
          </cell>
          <cell r="E1793">
            <v>256.75900000000001</v>
          </cell>
        </row>
        <row r="1794">
          <cell r="A1794">
            <v>2019.1</v>
          </cell>
          <cell r="B1794">
            <v>2977.68</v>
          </cell>
          <cell r="C1794">
            <v>57.56</v>
          </cell>
          <cell r="D1794">
            <v>135.09</v>
          </cell>
          <cell r="E1794">
            <v>257.346</v>
          </cell>
        </row>
        <row r="1795">
          <cell r="A1795">
            <v>2019.11</v>
          </cell>
          <cell r="B1795">
            <v>3104.9044999999996</v>
          </cell>
          <cell r="C1795">
            <v>57.900000000000006</v>
          </cell>
          <cell r="D1795">
            <v>137.28</v>
          </cell>
          <cell r="E1795">
            <v>257.20800000000003</v>
          </cell>
        </row>
        <row r="1796">
          <cell r="A1796">
            <v>2019.12</v>
          </cell>
          <cell r="B1796">
            <v>3176.7495238095235</v>
          </cell>
          <cell r="C1796">
            <v>58.24</v>
          </cell>
          <cell r="D1796">
            <v>139.47</v>
          </cell>
          <cell r="E1796">
            <v>256.97399999999999</v>
          </cell>
        </row>
        <row r="1797">
          <cell r="A1797">
            <v>2020.01</v>
          </cell>
          <cell r="B1797">
            <v>3278.2028571428577</v>
          </cell>
          <cell r="C1797">
            <v>58.686867862126704</v>
          </cell>
          <cell r="D1797">
            <v>131.75666666666666</v>
          </cell>
          <cell r="E1797">
            <v>257.971</v>
          </cell>
        </row>
        <row r="1798">
          <cell r="A1798">
            <v>2020.02</v>
          </cell>
          <cell r="B1798">
            <v>3277.3142105263164</v>
          </cell>
          <cell r="C1798">
            <v>59.133735724253413</v>
          </cell>
          <cell r="D1798">
            <v>124.04333333333332</v>
          </cell>
          <cell r="E1798">
            <v>258.678</v>
          </cell>
        </row>
        <row r="1799">
          <cell r="A1799">
            <v>2020.03</v>
          </cell>
          <cell r="B1799">
            <v>2652.3936363636367</v>
          </cell>
          <cell r="C1799">
            <v>59.580603586380121</v>
          </cell>
          <cell r="D1799">
            <v>116.33</v>
          </cell>
          <cell r="E1799">
            <v>258.11500000000001</v>
          </cell>
        </row>
        <row r="1800">
          <cell r="A1800">
            <v>2020.04</v>
          </cell>
          <cell r="B1800">
            <v>2761.9752380952382</v>
          </cell>
          <cell r="C1800">
            <v>59.613735724253416</v>
          </cell>
          <cell r="D1800">
            <v>110.63</v>
          </cell>
          <cell r="E1800">
            <v>256.38900000000001</v>
          </cell>
        </row>
        <row r="1801">
          <cell r="A1801">
            <v>2020.05</v>
          </cell>
          <cell r="B1801">
            <v>2919.6149999999998</v>
          </cell>
          <cell r="C1801">
            <v>59.646867862126712</v>
          </cell>
          <cell r="D1801">
            <v>104.93</v>
          </cell>
          <cell r="E1801">
            <v>256.39400000000001</v>
          </cell>
        </row>
        <row r="1802">
          <cell r="A1802">
            <v>2020.06</v>
          </cell>
          <cell r="B1802">
            <v>3104.6609090909087</v>
          </cell>
          <cell r="C1802">
            <v>59.68</v>
          </cell>
          <cell r="D1802">
            <v>99.23</v>
          </cell>
          <cell r="E1802">
            <v>257.79700000000003</v>
          </cell>
        </row>
        <row r="1803">
          <cell r="A1803">
            <v>2020.07</v>
          </cell>
          <cell r="B1803">
            <v>3207.6190909090906</v>
          </cell>
          <cell r="C1803">
            <v>59.403333333333336</v>
          </cell>
          <cell r="D1803">
            <v>98.893333333333345</v>
          </cell>
          <cell r="E1803">
            <v>259.101</v>
          </cell>
        </row>
        <row r="1804">
          <cell r="A1804">
            <v>2020.08</v>
          </cell>
          <cell r="B1804">
            <v>3391.71</v>
          </cell>
          <cell r="C1804">
            <v>59.126666666666665</v>
          </cell>
          <cell r="D1804">
            <v>98.556666666666672</v>
          </cell>
          <cell r="E1804">
            <v>259.91800000000001</v>
          </cell>
        </row>
        <row r="1805">
          <cell r="A1805">
            <v>2020.09</v>
          </cell>
          <cell r="B1805">
            <v>3365.5166666666664</v>
          </cell>
          <cell r="C1805">
            <v>58.85</v>
          </cell>
          <cell r="D1805">
            <v>98.22</v>
          </cell>
          <cell r="E1805">
            <v>260.27999999999997</v>
          </cell>
        </row>
        <row r="1806">
          <cell r="A1806">
            <v>2020.1</v>
          </cell>
          <cell r="B1806">
            <v>3418.701363636364</v>
          </cell>
          <cell r="C1806">
            <v>58.659615378670054</v>
          </cell>
          <cell r="D1806">
            <v>96.856666666666669</v>
          </cell>
          <cell r="E1806">
            <v>260.38799999999998</v>
          </cell>
        </row>
        <row r="1807">
          <cell r="A1807">
            <v>2020.11</v>
          </cell>
          <cell r="B1807">
            <v>3548.9925000000012</v>
          </cell>
          <cell r="C1807">
            <v>58.469230757340114</v>
          </cell>
          <cell r="D1807">
            <v>95.493333333333339</v>
          </cell>
          <cell r="E1807">
            <v>260.22899999999998</v>
          </cell>
        </row>
        <row r="1808">
          <cell r="A1808">
            <v>2020.12</v>
          </cell>
          <cell r="B1808">
            <v>3695.3099999999995</v>
          </cell>
          <cell r="C1808">
            <v>58.278846136010173</v>
          </cell>
          <cell r="D1808">
            <v>94.13</v>
          </cell>
          <cell r="E1808">
            <v>260.47399999999999</v>
          </cell>
        </row>
        <row r="1809">
          <cell r="A1809">
            <v>2021.01</v>
          </cell>
          <cell r="B1809">
            <v>3793.7484210526318</v>
          </cell>
          <cell r="C1809">
            <v>58.063693112307661</v>
          </cell>
          <cell r="D1809">
            <v>105.48666666666665</v>
          </cell>
          <cell r="E1809">
            <v>261.58199999999999</v>
          </cell>
        </row>
        <row r="1810">
          <cell r="A1810">
            <v>2021.02</v>
          </cell>
          <cell r="B1810">
            <v>3883.4321052631576</v>
          </cell>
          <cell r="C1810">
            <v>57.848540088605162</v>
          </cell>
          <cell r="D1810">
            <v>116.84333333333332</v>
          </cell>
          <cell r="E1810">
            <v>263.01400000000001</v>
          </cell>
        </row>
        <row r="1811">
          <cell r="A1811">
            <v>2021.03</v>
          </cell>
          <cell r="B1811">
            <v>3910.5082608695648</v>
          </cell>
          <cell r="C1811">
            <v>57.633387064902649</v>
          </cell>
          <cell r="D1811">
            <v>128.19999999999999</v>
          </cell>
          <cell r="E1811">
            <v>264.87700000000001</v>
          </cell>
        </row>
        <row r="1812">
          <cell r="A1812">
            <v>2021.04</v>
          </cell>
          <cell r="B1812">
            <v>4141.1761904761906</v>
          </cell>
          <cell r="C1812">
            <v>57.710605421407152</v>
          </cell>
          <cell r="D1812">
            <v>138.38666666666666</v>
          </cell>
          <cell r="E1812">
            <v>267.05399999999997</v>
          </cell>
        </row>
        <row r="1813">
          <cell r="A1813">
            <v>2021.05</v>
          </cell>
          <cell r="B1813">
            <v>4167.8495000000012</v>
          </cell>
          <cell r="C1813">
            <v>57.787823777911655</v>
          </cell>
          <cell r="D1813">
            <v>148.57333333333332</v>
          </cell>
          <cell r="E1813">
            <v>269.19499999999999</v>
          </cell>
        </row>
        <row r="1814">
          <cell r="A1814">
            <v>2021.06</v>
          </cell>
          <cell r="B1814">
            <v>4238.4895454545458</v>
          </cell>
          <cell r="C1814">
            <v>57.86504213441615</v>
          </cell>
          <cell r="D1814">
            <v>158.76</v>
          </cell>
          <cell r="E1814">
            <v>271.69600000000003</v>
          </cell>
        </row>
        <row r="1815">
          <cell r="A1815">
            <v>2021.07</v>
          </cell>
          <cell r="B1815">
            <v>4363.7128571428575</v>
          </cell>
          <cell r="C1815">
            <v>58.328189005792169</v>
          </cell>
          <cell r="D1815">
            <v>164.31666666666666</v>
          </cell>
          <cell r="E1815">
            <v>273.00299999999999</v>
          </cell>
        </row>
        <row r="1816">
          <cell r="A1816">
            <v>2021.08</v>
          </cell>
          <cell r="B1816">
            <v>4454.2063636363628</v>
          </cell>
          <cell r="C1816">
            <v>58.791335877168187</v>
          </cell>
          <cell r="D1816">
            <v>169.87333333333333</v>
          </cell>
          <cell r="E1816">
            <v>273.56700000000001</v>
          </cell>
        </row>
        <row r="1817">
          <cell r="A1817">
            <v>2021.09</v>
          </cell>
          <cell r="B1817">
            <v>4445.5433333333331</v>
          </cell>
          <cell r="C1817">
            <v>59.254482748544206</v>
          </cell>
          <cell r="D1817">
            <v>175.43</v>
          </cell>
          <cell r="E1817">
            <v>274.31</v>
          </cell>
        </row>
        <row r="1818">
          <cell r="A1818">
            <v>2021.1</v>
          </cell>
          <cell r="B1818">
            <v>4460.7071428571426</v>
          </cell>
          <cell r="C1818">
            <v>59.635360926493661</v>
          </cell>
          <cell r="D1818">
            <v>182.91</v>
          </cell>
          <cell r="E1818">
            <v>276.589</v>
          </cell>
        </row>
        <row r="1819">
          <cell r="A1819">
            <v>2021.11</v>
          </cell>
          <cell r="B1819">
            <v>4667.3866666666672</v>
          </cell>
          <cell r="C1819">
            <v>60.016239104443123</v>
          </cell>
          <cell r="D1819">
            <v>190.39</v>
          </cell>
          <cell r="E1819">
            <v>277.94799999999998</v>
          </cell>
        </row>
        <row r="1820">
          <cell r="A1820">
            <v>2021.12</v>
          </cell>
          <cell r="B1820">
            <v>4674.7727272727261</v>
          </cell>
          <cell r="C1820">
            <v>60.397117282392585</v>
          </cell>
          <cell r="D1820">
            <v>197.87</v>
          </cell>
          <cell r="E1820">
            <v>278.80200000000002</v>
          </cell>
        </row>
        <row r="1821">
          <cell r="A1821">
            <v>2022.01</v>
          </cell>
          <cell r="B1821">
            <v>4573.8154999999997</v>
          </cell>
          <cell r="C1821">
            <v>60.921402962953294</v>
          </cell>
          <cell r="D1821">
            <v>197.88333333333333</v>
          </cell>
          <cell r="E1821">
            <v>281.14800000000002</v>
          </cell>
        </row>
        <row r="1822">
          <cell r="A1822">
            <v>2022.02</v>
          </cell>
          <cell r="B1822">
            <v>4435.9805263157887</v>
          </cell>
          <cell r="C1822">
            <v>61.445688643514018</v>
          </cell>
          <cell r="D1822">
            <v>197.89666666666665</v>
          </cell>
          <cell r="E1822">
            <v>283.71600000000001</v>
          </cell>
        </row>
        <row r="1823">
          <cell r="A1823">
            <v>2022.03</v>
          </cell>
          <cell r="B1823">
            <v>4391.2652173913057</v>
          </cell>
          <cell r="C1823">
            <v>61.969974324074734</v>
          </cell>
          <cell r="D1823">
            <v>197.91</v>
          </cell>
          <cell r="E1823">
            <v>287.50400000000002</v>
          </cell>
        </row>
        <row r="1824">
          <cell r="A1824">
            <v>2022.04</v>
          </cell>
          <cell r="B1824">
            <v>4391.2959999999994</v>
          </cell>
          <cell r="C1824">
            <v>62.653316216049816</v>
          </cell>
          <cell r="D1824">
            <v>196.02666666666664</v>
          </cell>
          <cell r="E1824">
            <v>289.10899999999998</v>
          </cell>
        </row>
        <row r="1825">
          <cell r="A1825">
            <v>2022.05</v>
          </cell>
          <cell r="B1825">
            <v>4040.3599999999997</v>
          </cell>
          <cell r="C1825">
            <v>63.336658108024906</v>
          </cell>
          <cell r="D1825">
            <v>194.14333333333332</v>
          </cell>
          <cell r="E1825">
            <v>292.29599999999999</v>
          </cell>
        </row>
        <row r="1826">
          <cell r="A1826">
            <v>2022.06</v>
          </cell>
          <cell r="B1826">
            <v>3898.9466666666676</v>
          </cell>
          <cell r="C1826">
            <v>64.02</v>
          </cell>
          <cell r="D1826">
            <v>192.26</v>
          </cell>
          <cell r="E1826">
            <v>296.31099999999998</v>
          </cell>
        </row>
        <row r="1827">
          <cell r="A1827">
            <v>2022.07</v>
          </cell>
          <cell r="B1827">
            <v>3911.729499999999</v>
          </cell>
          <cell r="C1827">
            <v>64.452768447835695</v>
          </cell>
          <cell r="D1827">
            <v>190.58333333333331</v>
          </cell>
          <cell r="E1827">
            <v>296.27600000000001</v>
          </cell>
        </row>
        <row r="1828">
          <cell r="A1828">
            <v>2022.08</v>
          </cell>
          <cell r="B1828">
            <v>4158.5630434782615</v>
          </cell>
          <cell r="C1828">
            <v>64.885536895671393</v>
          </cell>
          <cell r="D1828">
            <v>188.90666666666664</v>
          </cell>
          <cell r="E1828">
            <v>296.17099999999999</v>
          </cell>
        </row>
        <row r="1829">
          <cell r="A1829">
            <v>2022.09</v>
          </cell>
          <cell r="B1829">
            <v>3850.5204761904752</v>
          </cell>
          <cell r="C1829">
            <v>65.318305343507092</v>
          </cell>
          <cell r="D1829">
            <v>187.23</v>
          </cell>
          <cell r="E1829">
            <v>296.80799999999999</v>
          </cell>
        </row>
        <row r="1830">
          <cell r="A1830">
            <v>2022.1</v>
          </cell>
          <cell r="B1830">
            <v>3726.0509523809519</v>
          </cell>
          <cell r="C1830">
            <v>65.852203562338062</v>
          </cell>
          <cell r="D1830">
            <v>182.40333333333334</v>
          </cell>
          <cell r="E1830">
            <v>298.012</v>
          </cell>
        </row>
        <row r="1831">
          <cell r="A1831">
            <v>2022.11</v>
          </cell>
          <cell r="B1831">
            <v>3917.488571428571</v>
          </cell>
          <cell r="C1831">
            <v>66.386101781169032</v>
          </cell>
          <cell r="D1831">
            <v>177.57666666666665</v>
          </cell>
          <cell r="E1831">
            <v>297.71100000000001</v>
          </cell>
        </row>
        <row r="1832">
          <cell r="A1832">
            <v>2022.12</v>
          </cell>
          <cell r="B1832">
            <v>3912.3809523809532</v>
          </cell>
          <cell r="C1832">
            <v>66.92</v>
          </cell>
          <cell r="D1832">
            <v>172.75</v>
          </cell>
          <cell r="E1832">
            <v>296.79700000000003</v>
          </cell>
        </row>
        <row r="1833">
          <cell r="A1833">
            <v>2023.01</v>
          </cell>
          <cell r="C1833">
            <v>67.349999999999994</v>
          </cell>
          <cell r="D1833">
            <v>173.55666666666667</v>
          </cell>
          <cell r="E1833">
            <v>299.17</v>
          </cell>
        </row>
        <row r="1834">
          <cell r="A1834">
            <v>2023.02</v>
          </cell>
          <cell r="C1834">
            <v>67.78</v>
          </cell>
          <cell r="D1834">
            <v>174.36333333333332</v>
          </cell>
          <cell r="E1834">
            <v>300.83999999999997</v>
          </cell>
        </row>
        <row r="1835">
          <cell r="A1835">
            <v>2023.03</v>
          </cell>
          <cell r="C1835">
            <v>68.209999999999994</v>
          </cell>
          <cell r="D1835">
            <v>175.17</v>
          </cell>
          <cell r="E1835">
            <v>301.67499999999995</v>
          </cell>
        </row>
        <row r="1836">
          <cell r="A1836">
            <v>2023.04</v>
          </cell>
          <cell r="C1836">
            <v>68.376666666666665</v>
          </cell>
          <cell r="D1836">
            <v>177.17</v>
          </cell>
          <cell r="E1836">
            <v>303.363</v>
          </cell>
        </row>
        <row r="1837">
          <cell r="A1837">
            <v>2023.05</v>
          </cell>
          <cell r="C1837">
            <v>68.543333333333322</v>
          </cell>
          <cell r="D1837">
            <v>179.17</v>
          </cell>
          <cell r="E1837">
            <v>304.12700000000001</v>
          </cell>
        </row>
        <row r="1838">
          <cell r="A1838">
            <v>2023.06</v>
          </cell>
        </row>
        <row r="1839">
          <cell r="A1839">
            <v>2023.07</v>
          </cell>
        </row>
        <row r="1840">
          <cell r="A1840">
            <v>2023.08</v>
          </cell>
        </row>
      </sheetData>
      <sheetData sheetId="3">
        <row r="8">
          <cell r="BK8">
            <v>103694</v>
          </cell>
          <cell r="BN8">
            <v>0.54285007980643174</v>
          </cell>
        </row>
        <row r="12">
          <cell r="BK12">
            <v>97302</v>
          </cell>
          <cell r="BN12">
            <v>0.47838582627750459</v>
          </cell>
        </row>
        <row r="16">
          <cell r="BK16">
            <v>95116</v>
          </cell>
          <cell r="BN16">
            <v>0.40056315626697531</v>
          </cell>
        </row>
        <row r="20">
          <cell r="BK20">
            <v>94141</v>
          </cell>
          <cell r="BN20">
            <v>0.36359100692779101</v>
          </cell>
        </row>
        <row r="24">
          <cell r="BK24">
            <v>103822</v>
          </cell>
          <cell r="BN24">
            <v>0.38885771438745398</v>
          </cell>
        </row>
        <row r="28">
          <cell r="BK28">
            <v>126681</v>
          </cell>
          <cell r="BN28">
            <v>0.43920301004481666</v>
          </cell>
        </row>
        <row r="32">
          <cell r="BK32">
            <v>147629</v>
          </cell>
          <cell r="BN32">
            <v>0.48959405370547759</v>
          </cell>
        </row>
        <row r="33">
          <cell r="BK33">
            <v>151463</v>
          </cell>
          <cell r="BN33">
            <v>0.48788240131253502</v>
          </cell>
        </row>
        <row r="34">
          <cell r="BK34">
            <v>157607</v>
          </cell>
          <cell r="BN34">
            <v>0.50968207817201006</v>
          </cell>
        </row>
        <row r="35">
          <cell r="BK35">
            <v>156907</v>
          </cell>
          <cell r="BN35">
            <v>0.50679199084438309</v>
          </cell>
        </row>
        <row r="36">
          <cell r="BK36">
            <v>146628</v>
          </cell>
          <cell r="BN36">
            <v>0.45589567770884476</v>
          </cell>
        </row>
        <row r="37">
          <cell r="BK37">
            <v>143052</v>
          </cell>
          <cell r="BN37">
            <v>0.43527942387053209</v>
          </cell>
        </row>
        <row r="38">
          <cell r="BK38">
            <v>133816</v>
          </cell>
          <cell r="BN38">
            <v>0.39034012086315517</v>
          </cell>
        </row>
        <row r="39">
          <cell r="BK39">
            <v>129274</v>
          </cell>
          <cell r="BN39">
            <v>0.36701253496461611</v>
          </cell>
        </row>
        <row r="40">
          <cell r="BK40">
            <v>144082</v>
          </cell>
          <cell r="BN40">
            <v>0.42683926620951107</v>
          </cell>
        </row>
        <row r="41">
          <cell r="BK41">
            <v>156255</v>
          </cell>
          <cell r="BN41">
            <v>0.47382021048398792</v>
          </cell>
        </row>
        <row r="42">
          <cell r="BK42">
            <v>172550</v>
          </cell>
          <cell r="BN42">
            <v>0.54210591209502357</v>
          </cell>
        </row>
        <row r="43">
          <cell r="BK43">
            <v>191985</v>
          </cell>
          <cell r="BN43">
            <v>0.63835069716904913</v>
          </cell>
        </row>
        <row r="44">
          <cell r="BK44">
            <v>194840</v>
          </cell>
          <cell r="BN44">
            <v>0.65224164498847659</v>
          </cell>
        </row>
        <row r="45">
          <cell r="BK45">
            <v>202122</v>
          </cell>
          <cell r="BN45">
            <v>0.6808675540982233</v>
          </cell>
        </row>
        <row r="46">
          <cell r="BK46">
            <v>225533</v>
          </cell>
          <cell r="BN46">
            <v>0.80021752096103749</v>
          </cell>
        </row>
        <row r="47">
          <cell r="BK47">
            <v>240995</v>
          </cell>
          <cell r="BN47">
            <v>0.86919182375660275</v>
          </cell>
        </row>
        <row r="48">
          <cell r="BK48">
            <v>244222</v>
          </cell>
          <cell r="BN48">
            <v>0.8586153829886729</v>
          </cell>
        </row>
        <row r="49">
          <cell r="BK49">
            <v>262345</v>
          </cell>
          <cell r="BN49">
            <v>0.92644483363081387</v>
          </cell>
        </row>
        <row r="50">
          <cell r="BK50">
            <v>252704</v>
          </cell>
          <cell r="BN50">
            <v>0.84790903295881892</v>
          </cell>
        </row>
        <row r="51">
          <cell r="BK51">
            <v>246833</v>
          </cell>
          <cell r="BN51">
            <v>0.77985785917528361</v>
          </cell>
        </row>
        <row r="52">
          <cell r="BK52">
            <v>268373</v>
          </cell>
          <cell r="BN52">
            <v>0.88325282567754337</v>
          </cell>
        </row>
        <row r="53">
          <cell r="BK53">
            <v>254023</v>
          </cell>
          <cell r="BN53">
            <v>0.77617754481128132</v>
          </cell>
        </row>
        <row r="54">
          <cell r="BK54">
            <v>273076</v>
          </cell>
          <cell r="BN54">
            <v>0.86416104666695337</v>
          </cell>
        </row>
        <row r="55">
          <cell r="BK55">
            <v>245392</v>
          </cell>
          <cell r="BN55">
            <v>0.70397389592546677</v>
          </cell>
        </row>
        <row r="56">
          <cell r="BK56">
            <v>245747</v>
          </cell>
          <cell r="BN56">
            <v>0.70461089717752934</v>
          </cell>
        </row>
        <row r="57">
          <cell r="BK57">
            <v>261319</v>
          </cell>
          <cell r="BN57">
            <v>0.7759258292988136</v>
          </cell>
        </row>
        <row r="58">
          <cell r="BK58">
            <v>278565</v>
          </cell>
          <cell r="BN58">
            <v>0.85951311889032322</v>
          </cell>
        </row>
        <row r="59">
          <cell r="BK59">
            <v>310541</v>
          </cell>
          <cell r="BN59">
            <v>1.0433371778551117</v>
          </cell>
        </row>
        <row r="60">
          <cell r="BK60">
            <v>324670</v>
          </cell>
          <cell r="BN60">
            <v>1.1313023509142739</v>
          </cell>
        </row>
        <row r="61">
          <cell r="BK61">
            <v>332012</v>
          </cell>
          <cell r="BN61">
            <v>1.1606393981957652</v>
          </cell>
        </row>
        <row r="62">
          <cell r="BK62">
            <v>346451</v>
          </cell>
          <cell r="BN62">
            <v>1.2438883395921927</v>
          </cell>
        </row>
        <row r="63">
          <cell r="BK63">
            <v>339875</v>
          </cell>
          <cell r="BN63">
            <v>1.1682991529065956</v>
          </cell>
        </row>
        <row r="64">
          <cell r="BK64">
            <v>362157</v>
          </cell>
          <cell r="BN64">
            <v>1.3309284982428802</v>
          </cell>
        </row>
        <row r="65">
          <cell r="BK65">
            <v>339310</v>
          </cell>
          <cell r="BN65">
            <v>1.1447596780947882</v>
          </cell>
        </row>
        <row r="66">
          <cell r="BK66">
            <v>347588</v>
          </cell>
          <cell r="BN66">
            <v>1.1997956588227292</v>
          </cell>
        </row>
        <row r="67">
          <cell r="BK67">
            <v>321285</v>
          </cell>
          <cell r="BN67">
            <v>1.0063693922267303</v>
          </cell>
        </row>
        <row r="68">
          <cell r="BK68">
            <v>365166</v>
          </cell>
          <cell r="BN68">
            <v>1.3343355283226237</v>
          </cell>
        </row>
        <row r="69">
          <cell r="BK69">
            <v>410353</v>
          </cell>
          <cell r="BN69">
            <v>1.7541807365921427</v>
          </cell>
        </row>
        <row r="70">
          <cell r="BK70">
            <v>411555</v>
          </cell>
          <cell r="BN70">
            <v>1.7145501283319338</v>
          </cell>
        </row>
        <row r="71">
          <cell r="BK71">
            <v>423621</v>
          </cell>
          <cell r="BN71">
            <v>1.8070551088563502</v>
          </cell>
        </row>
        <row r="72">
          <cell r="BK72">
            <v>437674</v>
          </cell>
          <cell r="BN72">
            <v>1.9573508495478962</v>
          </cell>
        </row>
        <row r="73">
          <cell r="BK73">
            <v>427931</v>
          </cell>
          <cell r="BN73">
            <v>1.8628102929386892</v>
          </cell>
        </row>
        <row r="74">
          <cell r="BK74">
            <v>326582</v>
          </cell>
          <cell r="BN74">
            <v>1.4279118314749564</v>
          </cell>
        </row>
        <row r="75">
          <cell r="BK75">
            <v>345363</v>
          </cell>
          <cell r="BN75">
            <v>1.4677509289123787</v>
          </cell>
        </row>
        <row r="76">
          <cell r="BK76">
            <v>424314</v>
          </cell>
          <cell r="BN76">
            <v>1.7621990335129538</v>
          </cell>
        </row>
        <row r="77">
          <cell r="BK77">
            <v>447981</v>
          </cell>
          <cell r="BN77">
            <v>1.8148470720865639</v>
          </cell>
        </row>
        <row r="78">
          <cell r="BK78">
            <v>469026</v>
          </cell>
          <cell r="BN78">
            <v>1.8544912202562456</v>
          </cell>
        </row>
        <row r="79">
          <cell r="BK79">
            <v>487677</v>
          </cell>
          <cell r="BN79">
            <v>1.8767971387776023</v>
          </cell>
        </row>
        <row r="80">
          <cell r="BK80">
            <v>465779</v>
          </cell>
          <cell r="BN80">
            <v>1.7837171203088686</v>
          </cell>
        </row>
        <row r="81">
          <cell r="BK81">
            <v>495027</v>
          </cell>
          <cell r="BN81">
            <v>1.8320497507715441</v>
          </cell>
        </row>
        <row r="82">
          <cell r="BK82">
            <v>511094</v>
          </cell>
          <cell r="BN82">
            <v>1.819866462671087</v>
          </cell>
        </row>
        <row r="83">
          <cell r="BK83">
            <v>528953</v>
          </cell>
          <cell r="BN83">
            <v>1.8289657573893621</v>
          </cell>
        </row>
        <row r="84">
          <cell r="BK84">
            <v>545955</v>
          </cell>
          <cell r="BN84">
            <v>1.8673929838079564</v>
          </cell>
        </row>
        <row r="85">
          <cell r="BK85">
            <v>559834</v>
          </cell>
          <cell r="BN85">
            <v>1.8558934144011705</v>
          </cell>
        </row>
        <row r="86">
          <cell r="BK86">
            <v>539451</v>
          </cell>
          <cell r="BN86">
            <v>1.746207291012289</v>
          </cell>
        </row>
        <row r="87">
          <cell r="BK87">
            <v>587928</v>
          </cell>
          <cell r="BN87">
            <v>1.8386158227961951</v>
          </cell>
        </row>
        <row r="88">
          <cell r="BK88">
            <v>623812</v>
          </cell>
          <cell r="BN88">
            <v>1.8310399192173672</v>
          </cell>
        </row>
        <row r="89">
          <cell r="BK89">
            <v>606267</v>
          </cell>
          <cell r="BN89">
            <v>1.7439586839317487</v>
          </cell>
        </row>
        <row r="90">
          <cell r="BK90">
            <v>581050</v>
          </cell>
          <cell r="BN90">
            <v>1.5981646834314411</v>
          </cell>
        </row>
        <row r="91">
          <cell r="BK91">
            <v>523227</v>
          </cell>
          <cell r="BN91">
            <v>1.4209025945956775</v>
          </cell>
        </row>
        <row r="92">
          <cell r="BK92">
            <v>547891</v>
          </cell>
          <cell r="BN92">
            <v>1.447837292723648</v>
          </cell>
        </row>
        <row r="93">
          <cell r="BK93">
            <v>625556</v>
          </cell>
          <cell r="BN93">
            <v>1.5968083250317231</v>
          </cell>
        </row>
        <row r="94">
          <cell r="BK94">
            <v>641312</v>
          </cell>
          <cell r="BN94">
            <v>1.5982142711848644</v>
          </cell>
        </row>
        <row r="95">
          <cell r="BK95">
            <v>678588</v>
          </cell>
          <cell r="BN95">
            <v>1.627749224476104</v>
          </cell>
        </row>
        <row r="96">
          <cell r="BK96">
            <v>712221</v>
          </cell>
          <cell r="BN96">
            <v>1.6490915700220874</v>
          </cell>
        </row>
        <row r="97">
          <cell r="BK97">
            <v>652734</v>
          </cell>
          <cell r="BN97">
            <v>1.483040940319972</v>
          </cell>
        </row>
        <row r="98">
          <cell r="BK98">
            <v>731114</v>
          </cell>
          <cell r="BN98">
            <v>1.5875450260371293</v>
          </cell>
        </row>
        <row r="99">
          <cell r="BK99">
            <v>728536</v>
          </cell>
          <cell r="BN99">
            <v>1.5442000036272103</v>
          </cell>
        </row>
        <row r="100">
          <cell r="BK100">
            <v>843150</v>
          </cell>
          <cell r="BN100">
            <v>1.7112502100863092</v>
          </cell>
        </row>
        <row r="101">
          <cell r="BK101">
            <v>803399</v>
          </cell>
          <cell r="BN101">
            <v>1.5823591485712847</v>
          </cell>
        </row>
        <row r="102">
          <cell r="BK102">
            <v>774485</v>
          </cell>
          <cell r="BN102">
            <v>1.4854572148054532</v>
          </cell>
        </row>
        <row r="103">
          <cell r="BK103">
            <v>743955</v>
          </cell>
          <cell r="BN103">
            <v>1.3904683319776994</v>
          </cell>
        </row>
        <row r="104">
          <cell r="BK104">
            <v>705075</v>
          </cell>
          <cell r="BN104">
            <v>1.2710470068827486</v>
          </cell>
        </row>
        <row r="105">
          <cell r="BK105">
            <v>677754</v>
          </cell>
          <cell r="BN105">
            <v>1.1964019393558161</v>
          </cell>
        </row>
        <row r="106">
          <cell r="BK106">
            <v>541573</v>
          </cell>
          <cell r="BN106">
            <v>0.93433528259247056</v>
          </cell>
        </row>
        <row r="107">
          <cell r="BK107">
            <v>633467</v>
          </cell>
          <cell r="BN107">
            <v>1.0643760976299084</v>
          </cell>
        </row>
        <row r="108">
          <cell r="BK108">
            <v>702189</v>
          </cell>
          <cell r="BN108">
            <v>1.1303942059849903</v>
          </cell>
        </row>
        <row r="109">
          <cell r="BK109">
            <v>774490</v>
          </cell>
          <cell r="BN109">
            <v>1.1869467831106009</v>
          </cell>
        </row>
        <row r="110">
          <cell r="BK110">
            <v>778343</v>
          </cell>
          <cell r="BN110">
            <v>1.1530814299340408</v>
          </cell>
        </row>
        <row r="111">
          <cell r="BK111">
            <v>765304</v>
          </cell>
          <cell r="BN111">
            <v>1.0931829580775636</v>
          </cell>
        </row>
        <row r="112">
          <cell r="BK112">
            <v>823753</v>
          </cell>
          <cell r="BN112">
            <v>1.1320591135398503</v>
          </cell>
        </row>
        <row r="113">
          <cell r="BK113">
            <v>871948</v>
          </cell>
          <cell r="BN113">
            <v>1.1394203172718653</v>
          </cell>
        </row>
        <row r="114">
          <cell r="BK114">
            <v>874936</v>
          </cell>
          <cell r="BN114">
            <v>1.1113853861832859</v>
          </cell>
        </row>
        <row r="115">
          <cell r="BK115">
            <v>893435</v>
          </cell>
          <cell r="BN115">
            <v>1.1038571342414032</v>
          </cell>
        </row>
        <row r="116">
          <cell r="BK116">
            <v>1032664</v>
          </cell>
          <cell r="BN116">
            <v>1.1893172007164905</v>
          </cell>
        </row>
        <row r="117">
          <cell r="BK117">
            <v>970552</v>
          </cell>
          <cell r="BN117">
            <v>1.083488841386258</v>
          </cell>
        </row>
        <row r="118">
          <cell r="BK118">
            <v>903639</v>
          </cell>
          <cell r="BN118">
            <v>0.97810917604611369</v>
          </cell>
        </row>
        <row r="119">
          <cell r="BK119">
            <v>953484</v>
          </cell>
          <cell r="BN119">
            <v>0.98552069225151517</v>
          </cell>
        </row>
        <row r="120">
          <cell r="BK120">
            <v>809377</v>
          </cell>
          <cell r="BN120">
            <v>0.80767096090333956</v>
          </cell>
        </row>
        <row r="121">
          <cell r="BK121">
            <v>784167</v>
          </cell>
          <cell r="BN121">
            <v>0.74662316797716177</v>
          </cell>
        </row>
        <row r="122">
          <cell r="BK122">
            <v>723296</v>
          </cell>
          <cell r="BN122">
            <v>0.65478911471144352</v>
          </cell>
        </row>
        <row r="123">
          <cell r="BK123">
            <v>540407</v>
          </cell>
          <cell r="BN123">
            <v>0.46446146743424116</v>
          </cell>
        </row>
        <row r="124">
          <cell r="BK124">
            <v>557581</v>
          </cell>
          <cell r="BN124">
            <v>0.4195061843963529</v>
          </cell>
        </row>
        <row r="125">
          <cell r="BK125">
            <v>684902</v>
          </cell>
          <cell r="BN125">
            <v>0.53963166365205839</v>
          </cell>
        </row>
        <row r="126">
          <cell r="BK126">
            <v>791599</v>
          </cell>
          <cell r="BN126">
            <v>0.59258457598042891</v>
          </cell>
        </row>
        <row r="127">
          <cell r="BK127">
            <v>701690</v>
          </cell>
          <cell r="BN127">
            <v>0.5243830226134214</v>
          </cell>
        </row>
        <row r="128">
          <cell r="BK128">
            <v>754817</v>
          </cell>
          <cell r="BN128">
            <v>0.5486400693784379</v>
          </cell>
        </row>
        <row r="129">
          <cell r="BK129">
            <v>868179</v>
          </cell>
          <cell r="BN129">
            <v>0.6049958528645456</v>
          </cell>
        </row>
        <row r="130">
          <cell r="BK130">
            <v>887651</v>
          </cell>
          <cell r="BN130">
            <v>0.5944495662039182</v>
          </cell>
        </row>
        <row r="131">
          <cell r="BK131">
            <v>897275</v>
          </cell>
          <cell r="BN131">
            <v>0.58576674015171426</v>
          </cell>
        </row>
        <row r="132">
          <cell r="BK132">
            <v>927300</v>
          </cell>
          <cell r="BN132">
            <v>0.57804503316234523</v>
          </cell>
        </row>
        <row r="133">
          <cell r="BK133">
            <v>856996</v>
          </cell>
          <cell r="BN133">
            <v>0.52209847493152894</v>
          </cell>
        </row>
        <row r="134">
          <cell r="BK134">
            <v>881959</v>
          </cell>
          <cell r="BN134">
            <v>0.52078185029622426</v>
          </cell>
        </row>
        <row r="135">
          <cell r="BK135">
            <v>845194</v>
          </cell>
          <cell r="BN135">
            <v>0.48703440238951057</v>
          </cell>
        </row>
        <row r="136">
          <cell r="BK136">
            <v>819054</v>
          </cell>
          <cell r="BN136">
            <v>0.45882163130609221</v>
          </cell>
        </row>
        <row r="137">
          <cell r="BK137">
            <v>773767</v>
          </cell>
          <cell r="BN137">
            <v>0.42452471085434529</v>
          </cell>
        </row>
        <row r="138">
          <cell r="BK138">
            <v>833089</v>
          </cell>
          <cell r="BN138">
            <v>0.43695391430610703</v>
          </cell>
        </row>
        <row r="139">
          <cell r="BK139">
            <v>895681</v>
          </cell>
          <cell r="BN139">
            <v>0.44881172816564613</v>
          </cell>
        </row>
        <row r="140">
          <cell r="BK140">
            <v>856213</v>
          </cell>
          <cell r="BN140">
            <v>0.41380270421790294</v>
          </cell>
        </row>
        <row r="141">
          <cell r="BK141">
            <v>910760</v>
          </cell>
          <cell r="BN141">
            <v>0.4213324493185886</v>
          </cell>
        </row>
        <row r="142">
          <cell r="BK142">
            <v>920994</v>
          </cell>
          <cell r="BN142">
            <v>0.4082477200346068</v>
          </cell>
        </row>
        <row r="143">
          <cell r="BK143">
            <v>980996</v>
          </cell>
          <cell r="BN143">
            <v>0.4145274675772358</v>
          </cell>
        </row>
        <row r="144">
          <cell r="BK144">
            <v>1014625</v>
          </cell>
          <cell r="BN144">
            <v>0.41546939935109956</v>
          </cell>
        </row>
        <row r="145">
          <cell r="BK145">
            <v>956763</v>
          </cell>
          <cell r="BN145">
            <v>0.38458043289902299</v>
          </cell>
        </row>
        <row r="146">
          <cell r="BK146">
            <v>1076420</v>
          </cell>
          <cell r="BN146">
            <v>0.41464795557218131</v>
          </cell>
        </row>
        <row r="147">
          <cell r="BK147">
            <v>1213806</v>
          </cell>
          <cell r="BN147">
            <v>0.44559894842769288</v>
          </cell>
        </row>
        <row r="148">
          <cell r="BK148">
            <v>1346332</v>
          </cell>
          <cell r="BN148">
            <v>0.47514645624035468</v>
          </cell>
        </row>
        <row r="149">
          <cell r="BK149">
            <v>1350793</v>
          </cell>
          <cell r="BN149">
            <v>0.46287438174863044</v>
          </cell>
        </row>
        <row r="150">
          <cell r="BK150">
            <v>1315628</v>
          </cell>
          <cell r="BN150">
            <v>0.44017606983553575</v>
          </cell>
        </row>
        <row r="151">
          <cell r="BK151">
            <v>1135956</v>
          </cell>
          <cell r="BN151">
            <v>0.38142262227606577</v>
          </cell>
        </row>
        <row r="152">
          <cell r="BK152">
            <v>1225445</v>
          </cell>
          <cell r="BN152">
            <v>0.39978545715329811</v>
          </cell>
        </row>
        <row r="153">
          <cell r="BK153">
            <v>1090243</v>
          </cell>
          <cell r="BN153">
            <v>0.3389695998383967</v>
          </cell>
        </row>
        <row r="154">
          <cell r="BK154">
            <v>1073469</v>
          </cell>
          <cell r="BN154">
            <v>0.33118035420572023</v>
          </cell>
        </row>
        <row r="155">
          <cell r="BK155">
            <v>1172612</v>
          </cell>
          <cell r="BN155">
            <v>0.35379072690054592</v>
          </cell>
        </row>
        <row r="156">
          <cell r="BK156">
            <v>1386269</v>
          </cell>
          <cell r="BN156">
            <v>0.41215436440882164</v>
          </cell>
        </row>
        <row r="157">
          <cell r="BK157">
            <v>1533575</v>
          </cell>
          <cell r="BN157">
            <v>0.44459270074660584</v>
          </cell>
        </row>
        <row r="158">
          <cell r="BK158">
            <v>1736437</v>
          </cell>
          <cell r="BN158">
            <v>0.49296880067290533</v>
          </cell>
        </row>
        <row r="159">
          <cell r="BK159">
            <v>1709243</v>
          </cell>
          <cell r="BN159">
            <v>0.48618761503231811</v>
          </cell>
        </row>
        <row r="160">
          <cell r="BK160">
            <v>1630197</v>
          </cell>
          <cell r="BN160">
            <v>0.46093501356745353</v>
          </cell>
        </row>
        <row r="161">
          <cell r="BK161">
            <v>1527519</v>
          </cell>
          <cell r="BN161">
            <v>0.43917445412553335</v>
          </cell>
        </row>
        <row r="162">
          <cell r="BK162">
            <v>1455724</v>
          </cell>
          <cell r="BN162">
            <v>0.4196694231565738</v>
          </cell>
        </row>
        <row r="163">
          <cell r="BK163">
            <v>1542913</v>
          </cell>
          <cell r="BN163">
            <v>0.43166220136804995</v>
          </cell>
        </row>
        <row r="164">
          <cell r="BK164">
            <v>1553280</v>
          </cell>
          <cell r="BN164">
            <v>0.42664452705016387</v>
          </cell>
        </row>
        <row r="165">
          <cell r="BK165">
            <v>1671084</v>
          </cell>
          <cell r="BN165">
            <v>0.45735953576760718</v>
          </cell>
        </row>
        <row r="166">
          <cell r="BK166">
            <v>1743624</v>
          </cell>
          <cell r="BN166">
            <v>0.47280039236767013</v>
          </cell>
        </row>
        <row r="167">
          <cell r="BK167">
            <v>1641750</v>
          </cell>
          <cell r="BN167">
            <v>0.45036103873326194</v>
          </cell>
        </row>
        <row r="168">
          <cell r="BK168">
            <v>1916908</v>
          </cell>
          <cell r="BN168">
            <v>0.49098606231914255</v>
          </cell>
        </row>
        <row r="169">
          <cell r="BK169">
            <v>2136797</v>
          </cell>
          <cell r="BN169">
            <v>0.53660681375423036</v>
          </cell>
        </row>
        <row r="170">
          <cell r="BK170">
            <v>2244577</v>
          </cell>
          <cell r="BN170">
            <v>0.55810452127150922</v>
          </cell>
        </row>
        <row r="171">
          <cell r="BK171">
            <v>2031804</v>
          </cell>
          <cell r="BN171">
            <v>0.51503635716450591</v>
          </cell>
        </row>
        <row r="172">
          <cell r="BK172">
            <v>2240835</v>
          </cell>
          <cell r="BN172">
            <v>0.55308618157502321</v>
          </cell>
        </row>
        <row r="173">
          <cell r="BK173">
            <v>2708148</v>
          </cell>
          <cell r="BN173">
            <v>0.6362326270543972</v>
          </cell>
        </row>
        <row r="174">
          <cell r="BK174">
            <v>2783592</v>
          </cell>
          <cell r="BN174">
            <v>0.64604997004190101</v>
          </cell>
        </row>
        <row r="175">
          <cell r="BK175">
            <v>2944431</v>
          </cell>
          <cell r="BN175">
            <v>0.67157181934207333</v>
          </cell>
        </row>
        <row r="176">
          <cell r="BK176">
            <v>2286653</v>
          </cell>
          <cell r="BN176">
            <v>0.55312835636436419</v>
          </cell>
        </row>
        <row r="177">
          <cell r="BK177">
            <v>2419233</v>
          </cell>
          <cell r="BN177">
            <v>0.57927003737416605</v>
          </cell>
        </row>
        <row r="178">
          <cell r="BK178">
            <v>2514872</v>
          </cell>
          <cell r="BN178">
            <v>0.59429187312539311</v>
          </cell>
        </row>
        <row r="179">
          <cell r="BK179">
            <v>2459275</v>
          </cell>
          <cell r="BN179">
            <v>0.58145494618233284</v>
          </cell>
        </row>
        <row r="180">
          <cell r="BK180">
            <v>2558076</v>
          </cell>
          <cell r="BN180">
            <v>0.58951877787491658</v>
          </cell>
        </row>
        <row r="181">
          <cell r="BK181">
            <v>2669423</v>
          </cell>
          <cell r="BN181">
            <v>0.58556550516829209</v>
          </cell>
        </row>
        <row r="182">
          <cell r="BK182">
            <v>2835812</v>
          </cell>
          <cell r="BN182">
            <v>0.61768511767944345</v>
          </cell>
        </row>
        <row r="183">
          <cell r="BK183">
            <v>3056089</v>
          </cell>
          <cell r="BN183">
            <v>0.660855222697601</v>
          </cell>
        </row>
        <row r="184">
          <cell r="BK184">
            <v>3138600</v>
          </cell>
          <cell r="BN184">
            <v>0.69117795276232563</v>
          </cell>
        </row>
        <row r="185">
          <cell r="BK185">
            <v>3005478</v>
          </cell>
          <cell r="BN185">
            <v>0.67747429803341441</v>
          </cell>
        </row>
        <row r="186">
          <cell r="BK186">
            <v>3134877</v>
          </cell>
          <cell r="BN186">
            <v>0.70020662893904251</v>
          </cell>
        </row>
        <row r="187">
          <cell r="BK187">
            <v>2653601</v>
          </cell>
          <cell r="BN187">
            <v>0.62106687950173378</v>
          </cell>
        </row>
        <row r="188">
          <cell r="BK188">
            <v>2955814</v>
          </cell>
          <cell r="BN188">
            <v>0.68543917034500268</v>
          </cell>
        </row>
        <row r="189">
          <cell r="BK189">
            <v>3396441</v>
          </cell>
          <cell r="BN189">
            <v>0.76556636161629277</v>
          </cell>
        </row>
        <row r="190">
          <cell r="BK190">
            <v>3354319</v>
          </cell>
          <cell r="BN190">
            <v>0.75979870498857438</v>
          </cell>
        </row>
        <row r="191">
          <cell r="BK191">
            <v>3536308</v>
          </cell>
          <cell r="BN191">
            <v>0.80756859878002063</v>
          </cell>
        </row>
        <row r="192">
          <cell r="BK192">
            <v>3998481</v>
          </cell>
          <cell r="BN192">
            <v>0.92000816898986215</v>
          </cell>
        </row>
        <row r="193">
          <cell r="BK193">
            <v>3908353</v>
          </cell>
          <cell r="BN193">
            <v>0.94395694158681731</v>
          </cell>
        </row>
        <row r="194">
          <cell r="BK194">
            <v>3870341</v>
          </cell>
          <cell r="BN194">
            <v>0.94550674870362772</v>
          </cell>
        </row>
        <row r="195">
          <cell r="BK195">
            <v>3966349</v>
          </cell>
          <cell r="BN195">
            <v>0.98051517227230056</v>
          </cell>
        </row>
        <row r="196">
          <cell r="BK196">
            <v>4361179</v>
          </cell>
          <cell r="BN196">
            <v>1.093644886039548</v>
          </cell>
        </row>
        <row r="197">
          <cell r="BK197">
            <v>4481787</v>
          </cell>
          <cell r="BN197">
            <v>1.112129318849348</v>
          </cell>
        </row>
        <row r="198">
          <cell r="BK198">
            <v>4502439</v>
          </cell>
          <cell r="BN198">
            <v>1.1088871235885731</v>
          </cell>
        </row>
        <row r="199">
          <cell r="BK199">
            <v>4628385</v>
          </cell>
          <cell r="BN199">
            <v>1.1178471278845341</v>
          </cell>
        </row>
        <row r="200">
          <cell r="BK200">
            <v>4842338</v>
          </cell>
          <cell r="BN200">
            <v>1.1127910838867223</v>
          </cell>
        </row>
        <row r="201">
          <cell r="BK201">
            <v>4630536</v>
          </cell>
          <cell r="BN201">
            <v>1.0691198052981379</v>
          </cell>
        </row>
        <row r="202">
          <cell r="BK202">
            <v>4541826</v>
          </cell>
          <cell r="BN202">
            <v>1.0292370046919961</v>
          </cell>
        </row>
        <row r="203">
          <cell r="BK203">
            <v>4800739</v>
          </cell>
          <cell r="BN203">
            <v>1.0535484130544879</v>
          </cell>
        </row>
        <row r="204">
          <cell r="BK204">
            <v>4796829</v>
          </cell>
          <cell r="BN204">
            <v>1.0221041835724927</v>
          </cell>
        </row>
        <row r="205">
          <cell r="BK205">
            <v>5167983</v>
          </cell>
          <cell r="BN205">
            <v>1.0718925277804399</v>
          </cell>
        </row>
        <row r="206">
          <cell r="BK206">
            <v>5594356</v>
          </cell>
          <cell r="BN206">
            <v>1.1186474554065098</v>
          </cell>
        </row>
        <row r="207">
          <cell r="BK207">
            <v>6024123</v>
          </cell>
          <cell r="BN207">
            <v>1.1684896815932941</v>
          </cell>
        </row>
        <row r="208">
          <cell r="BK208">
            <v>6406754</v>
          </cell>
          <cell r="BN208">
            <v>1.2094025552516052</v>
          </cell>
        </row>
        <row r="209">
          <cell r="BK209">
            <v>5639363</v>
          </cell>
          <cell r="BN209">
            <v>1.0691525040472898</v>
          </cell>
        </row>
        <row r="210">
          <cell r="BK210">
            <v>5999228</v>
          </cell>
          <cell r="BN210">
            <v>1.1150615914527544</v>
          </cell>
        </row>
        <row r="211">
          <cell r="BK211">
            <v>6100937</v>
          </cell>
          <cell r="BN211">
            <v>1.1218699689346967</v>
          </cell>
        </row>
        <row r="212">
          <cell r="BK212">
            <v>7403979</v>
          </cell>
          <cell r="BN212">
            <v>1.2586777802108373</v>
          </cell>
        </row>
        <row r="213">
          <cell r="BK213">
            <v>7436270</v>
          </cell>
          <cell r="BN213">
            <v>1.2211009505445984</v>
          </cell>
        </row>
        <row r="214">
          <cell r="BK214">
            <v>8571846</v>
          </cell>
          <cell r="BN214">
            <v>1.3436756881896734</v>
          </cell>
        </row>
        <row r="215">
          <cell r="BK215">
            <v>9281345</v>
          </cell>
          <cell r="BN215">
            <v>1.3832814565606049</v>
          </cell>
        </row>
        <row r="216">
          <cell r="BK216">
            <v>9424130</v>
          </cell>
          <cell r="BN216">
            <v>1.3486367388989677</v>
          </cell>
        </row>
        <row r="217">
          <cell r="BK217">
            <v>10762950</v>
          </cell>
          <cell r="BN217">
            <v>1.4746289302317608</v>
          </cell>
        </row>
        <row r="218">
          <cell r="BK218">
            <v>10953151</v>
          </cell>
          <cell r="BN218">
            <v>1.4723002145130966</v>
          </cell>
        </row>
        <row r="219">
          <cell r="BK219">
            <v>9879507</v>
          </cell>
          <cell r="BN219">
            <v>1.3785157381396766</v>
          </cell>
        </row>
        <row r="220">
          <cell r="BK220">
            <v>11824707</v>
          </cell>
          <cell r="BN220">
            <v>1.5307628009907064</v>
          </cell>
        </row>
        <row r="221">
          <cell r="BK221">
            <v>12071187</v>
          </cell>
          <cell r="BN221">
            <v>1.5644931462515386</v>
          </cell>
        </row>
        <row r="222">
          <cell r="BK222">
            <v>13119806</v>
          </cell>
          <cell r="BN222">
            <v>1.6461900536725032</v>
          </cell>
        </row>
        <row r="223">
          <cell r="BK223">
            <v>12663852</v>
          </cell>
          <cell r="BN223">
            <v>1.5826099363041242</v>
          </cell>
        </row>
        <row r="224">
          <cell r="BK224">
            <v>15352663</v>
          </cell>
          <cell r="BN224">
            <v>1.746653324759456</v>
          </cell>
        </row>
        <row r="225">
          <cell r="BK225">
            <v>16258024</v>
          </cell>
          <cell r="BN225">
            <v>1.8487967263345326</v>
          </cell>
        </row>
        <row r="226">
          <cell r="BK226">
            <v>15610901</v>
          </cell>
          <cell r="BN226">
            <v>1.7389805391620585</v>
          </cell>
        </row>
        <row r="227">
          <cell r="BK227">
            <v>15280878</v>
          </cell>
          <cell r="BN227">
            <v>1.6463690567731868</v>
          </cell>
        </row>
        <row r="228">
          <cell r="BK228">
            <v>13364997</v>
          </cell>
          <cell r="BN228">
            <v>1.4206443554191246</v>
          </cell>
        </row>
        <row r="229">
          <cell r="BK229">
            <v>11805347</v>
          </cell>
          <cell r="BN229">
            <v>1.3209134181322517</v>
          </cell>
        </row>
        <row r="230">
          <cell r="BK230">
            <v>12670711</v>
          </cell>
          <cell r="BN230">
            <v>1.3904416715722585</v>
          </cell>
        </row>
        <row r="231">
          <cell r="BK231">
            <v>10649821</v>
          </cell>
          <cell r="BN231">
            <v>1.2298471297679949</v>
          </cell>
        </row>
        <row r="232">
          <cell r="BK232">
            <v>12002297</v>
          </cell>
          <cell r="BN232">
            <v>1.3967374080659498</v>
          </cell>
        </row>
        <row r="233">
          <cell r="BK233">
            <v>12055526</v>
          </cell>
          <cell r="BN233">
            <v>1.3882606569170841</v>
          </cell>
        </row>
        <row r="234">
          <cell r="BK234">
            <v>10464376</v>
          </cell>
          <cell r="BN234">
            <v>1.258139874081823</v>
          </cell>
        </row>
        <row r="235">
          <cell r="BK235">
            <v>8696301</v>
          </cell>
          <cell r="BN235">
            <v>1.0946473743006375</v>
          </cell>
        </row>
        <row r="236">
          <cell r="BK236">
            <v>9287209</v>
          </cell>
          <cell r="BN236">
            <v>1.1003378094539682</v>
          </cell>
        </row>
        <row r="237">
          <cell r="BK237">
            <v>9024197</v>
          </cell>
          <cell r="BN237">
            <v>1.0516270554477003</v>
          </cell>
        </row>
        <row r="238">
          <cell r="BK238">
            <v>10372631</v>
          </cell>
          <cell r="BN238">
            <v>1.1605098902634423</v>
          </cell>
        </row>
        <row r="239">
          <cell r="BK239">
            <v>10769421</v>
          </cell>
          <cell r="BN239">
            <v>1.2086530410539511</v>
          </cell>
        </row>
        <row r="240">
          <cell r="BK240">
            <v>11935535</v>
          </cell>
          <cell r="BN240">
            <v>1.2574098882157116</v>
          </cell>
        </row>
        <row r="241">
          <cell r="BK241">
            <v>12328675</v>
          </cell>
          <cell r="BN241">
            <v>1.2369385567623403</v>
          </cell>
        </row>
        <row r="242">
          <cell r="BK242">
            <v>12612184</v>
          </cell>
          <cell r="BN242">
            <v>1.2122666151372796</v>
          </cell>
        </row>
        <row r="243">
          <cell r="BK243">
            <v>12335693</v>
          </cell>
          <cell r="BN243">
            <v>1.1452425795785679</v>
          </cell>
        </row>
        <row r="244">
          <cell r="BK244">
            <v>13508082</v>
          </cell>
          <cell r="BN244">
            <v>1.1980257751777124</v>
          </cell>
        </row>
        <row r="245">
          <cell r="BK245">
            <v>13451734</v>
          </cell>
          <cell r="BN245">
            <v>1.1693205299060774</v>
          </cell>
        </row>
        <row r="246">
          <cell r="BK246">
            <v>13730107</v>
          </cell>
          <cell r="BN246">
            <v>1.1678093367247033</v>
          </cell>
        </row>
        <row r="247">
          <cell r="BK247">
            <v>14221732</v>
          </cell>
          <cell r="BN247">
            <v>1.1602455897517854</v>
          </cell>
        </row>
        <row r="248">
          <cell r="BK248">
            <v>14210875</v>
          </cell>
          <cell r="BN248">
            <v>1.1098859039453766</v>
          </cell>
        </row>
        <row r="249">
          <cell r="BK249">
            <v>15217508</v>
          </cell>
          <cell r="BN249">
            <v>1.1451829972168437</v>
          </cell>
        </row>
        <row r="250">
          <cell r="BK250">
            <v>14672556</v>
          </cell>
          <cell r="BN250">
            <v>1.0787395123301093</v>
          </cell>
        </row>
        <row r="251">
          <cell r="BK251">
            <v>15119585</v>
          </cell>
          <cell r="BN251">
            <v>1.0800200457847451</v>
          </cell>
        </row>
        <row r="252">
          <cell r="BK252">
            <v>15961301</v>
          </cell>
          <cell r="BN252">
            <v>1.0974595536083716</v>
          </cell>
        </row>
        <row r="253">
          <cell r="BK253">
            <v>16633093</v>
          </cell>
          <cell r="BN253">
            <v>1.1135900204948588</v>
          </cell>
        </row>
        <row r="254">
          <cell r="BK254">
            <v>17388500</v>
          </cell>
          <cell r="BN254">
            <v>1.1168016076223108</v>
          </cell>
        </row>
        <row r="255">
          <cell r="BK255">
            <v>17575107</v>
          </cell>
          <cell r="BN255">
            <v>1.1101643661499072</v>
          </cell>
        </row>
        <row r="256">
          <cell r="BK256">
            <v>16882909</v>
          </cell>
          <cell r="BN256">
            <v>1.0749041718293735</v>
          </cell>
        </row>
        <row r="257">
          <cell r="BK257">
            <v>15603255</v>
          </cell>
          <cell r="BN257">
            <v>1.0875022505401386</v>
          </cell>
        </row>
        <row r="258">
          <cell r="BK258">
            <v>15430568</v>
          </cell>
          <cell r="BN258">
            <v>1.0856667269804137</v>
          </cell>
        </row>
        <row r="259">
          <cell r="BK259">
            <v>13820075</v>
          </cell>
          <cell r="BN259">
            <v>1.0613896486489958</v>
          </cell>
        </row>
        <row r="260">
          <cell r="BK260">
            <v>11022542</v>
          </cell>
          <cell r="BN260">
            <v>0.95382769021026803</v>
          </cell>
        </row>
        <row r="261">
          <cell r="BK261">
            <v>9931205</v>
          </cell>
          <cell r="BN261">
            <v>0.9124234753830881</v>
          </cell>
        </row>
        <row r="262">
          <cell r="BK262">
            <v>11311339</v>
          </cell>
          <cell r="BN262">
            <v>1.1073487878425403</v>
          </cell>
        </row>
        <row r="263">
          <cell r="BK263">
            <v>12934122</v>
          </cell>
          <cell r="BN263">
            <v>1.2047990518260918</v>
          </cell>
        </row>
        <row r="264">
          <cell r="BK264">
            <v>13601550</v>
          </cell>
          <cell r="BN264">
            <v>1.2748098316056413</v>
          </cell>
        </row>
        <row r="265">
          <cell r="BK265">
            <v>14143301</v>
          </cell>
          <cell r="BN265">
            <v>1.2936156171207276</v>
          </cell>
        </row>
        <row r="266">
          <cell r="BK266">
            <v>12698738</v>
          </cell>
          <cell r="BN266">
            <v>1.15623041556119</v>
          </cell>
        </row>
        <row r="267">
          <cell r="BK267">
            <v>14084797</v>
          </cell>
          <cell r="BN267">
            <v>1.229914356040454</v>
          </cell>
        </row>
        <row r="268">
          <cell r="BK268">
            <v>15481470</v>
          </cell>
          <cell r="BN268">
            <v>1.4925548286848269</v>
          </cell>
        </row>
        <row r="269">
          <cell r="BK269">
            <v>16468742</v>
          </cell>
          <cell r="BN269">
            <v>1.508367479564614</v>
          </cell>
        </row>
        <row r="270">
          <cell r="BK270">
            <v>16384016</v>
          </cell>
          <cell r="BN270">
            <v>1.5118935401302851</v>
          </cell>
        </row>
        <row r="271">
          <cell r="BK271">
            <v>14060934</v>
          </cell>
          <cell r="BN271">
            <v>1.4299962385042881</v>
          </cell>
        </row>
        <row r="272">
          <cell r="BK272">
            <v>15431072</v>
          </cell>
          <cell r="BN272">
            <v>1.5050223064129713</v>
          </cell>
        </row>
        <row r="273">
          <cell r="BK273">
            <v>17181086</v>
          </cell>
          <cell r="BN273">
            <v>1.616673208434741</v>
          </cell>
        </row>
        <row r="274">
          <cell r="BK274">
            <v>16700315</v>
          </cell>
          <cell r="BN274">
            <v>1.5993268219573946</v>
          </cell>
        </row>
        <row r="275">
          <cell r="BK275">
            <v>17524849</v>
          </cell>
          <cell r="BN275">
            <v>1.6195484617922637</v>
          </cell>
        </row>
        <row r="276">
          <cell r="BK276">
            <v>17291628</v>
          </cell>
          <cell r="BN276">
            <v>1.5993372557994985</v>
          </cell>
        </row>
        <row r="277">
          <cell r="BK277">
            <v>19444790</v>
          </cell>
          <cell r="BN277">
            <v>1.7407991145252333</v>
          </cell>
        </row>
        <row r="278">
          <cell r="BK278">
            <v>19799012</v>
          </cell>
          <cell r="BN278">
            <v>1.7449840529574296</v>
          </cell>
        </row>
        <row r="279">
          <cell r="BK279">
            <v>20888450</v>
          </cell>
          <cell r="BN279">
            <v>1.7158381342493123</v>
          </cell>
        </row>
        <row r="280">
          <cell r="BK280">
            <v>22437466</v>
          </cell>
          <cell r="BN280">
            <v>1.7882561174848266</v>
          </cell>
        </row>
        <row r="281">
          <cell r="BK281">
            <v>23239432</v>
          </cell>
          <cell r="BN281">
            <v>1.8447034164372149</v>
          </cell>
        </row>
        <row r="282">
          <cell r="BK282">
            <v>24318235</v>
          </cell>
          <cell r="BN282">
            <v>1.8311586646256282</v>
          </cell>
        </row>
        <row r="283">
          <cell r="BK283">
            <v>24148270</v>
          </cell>
          <cell r="BN283">
            <v>1.8342892421652086</v>
          </cell>
        </row>
        <row r="284">
          <cell r="BK284">
            <v>25106300</v>
          </cell>
          <cell r="BN284">
            <v>1.9097810220338953</v>
          </cell>
        </row>
        <row r="285">
          <cell r="BK285">
            <v>25316089</v>
          </cell>
          <cell r="BN285">
            <v>1.8790090831832047</v>
          </cell>
        </row>
        <row r="286">
          <cell r="BK286">
            <v>25008794</v>
          </cell>
          <cell r="BN286">
            <v>1.8356988934875658</v>
          </cell>
        </row>
        <row r="287">
          <cell r="BK287">
            <v>23085171</v>
          </cell>
          <cell r="BN287">
            <v>1.7730402633109104</v>
          </cell>
        </row>
        <row r="288">
          <cell r="BK288">
            <v>24127162</v>
          </cell>
          <cell r="BN288">
            <v>1.8603219298625973</v>
          </cell>
        </row>
        <row r="289">
          <cell r="BK289">
            <v>24550313</v>
          </cell>
          <cell r="BN289">
            <v>1.9225688756701786</v>
          </cell>
        </row>
        <row r="290">
          <cell r="BK290">
            <v>25039658</v>
          </cell>
          <cell r="BN290">
            <v>1.906606563123096</v>
          </cell>
        </row>
        <row r="291">
          <cell r="BK291">
            <v>25748245</v>
          </cell>
          <cell r="BN291">
            <v>1.8805900695787157</v>
          </cell>
        </row>
        <row r="292">
          <cell r="BK292">
            <v>25771317</v>
          </cell>
          <cell r="BN292">
            <v>1.8908922245709157</v>
          </cell>
        </row>
        <row r="293">
          <cell r="BK293">
            <v>27200399</v>
          </cell>
          <cell r="BN293">
            <v>1.9544868252049972</v>
          </cell>
        </row>
        <row r="294">
          <cell r="BK294">
            <v>27599657</v>
          </cell>
          <cell r="BN294">
            <v>1.8528171606790653</v>
          </cell>
        </row>
        <row r="295">
          <cell r="BK295">
            <v>28380004</v>
          </cell>
          <cell r="BN295">
            <v>1.8723278158429979</v>
          </cell>
        </row>
        <row r="296">
          <cell r="BK296">
            <v>29892192</v>
          </cell>
          <cell r="BN296">
            <v>1.9004770056879308</v>
          </cell>
        </row>
        <row r="297">
          <cell r="BK297">
            <v>29608268</v>
          </cell>
          <cell r="BN297">
            <v>1.8915897786415756</v>
          </cell>
        </row>
        <row r="298">
          <cell r="BK298">
            <v>30738055</v>
          </cell>
          <cell r="BN298">
            <v>1.947609686341363</v>
          </cell>
        </row>
        <row r="299">
          <cell r="BK299">
            <v>32499820</v>
          </cell>
          <cell r="BN299">
            <v>2.0506159436304929</v>
          </cell>
        </row>
        <row r="300">
          <cell r="BK300">
            <v>27749270</v>
          </cell>
          <cell r="BN300">
            <v>1.8700092705936135</v>
          </cell>
        </row>
        <row r="301">
          <cell r="BK301">
            <v>31853816</v>
          </cell>
          <cell r="BN301">
            <v>2.0003881657172968</v>
          </cell>
        </row>
        <row r="302">
          <cell r="BK302">
            <v>32623696</v>
          </cell>
          <cell r="BN302">
            <v>1.9428532119098532</v>
          </cell>
        </row>
        <row r="303">
          <cell r="BK303">
            <v>32852879</v>
          </cell>
          <cell r="BN303">
            <v>1.9529711962160385</v>
          </cell>
        </row>
        <row r="304">
          <cell r="BK304">
            <v>35151014</v>
          </cell>
          <cell r="BN304">
            <v>2.0252814330981912</v>
          </cell>
        </row>
        <row r="305">
          <cell r="BK305">
            <v>28171159</v>
          </cell>
          <cell r="BN305">
            <v>1.7781222262986653</v>
          </cell>
        </row>
        <row r="306">
          <cell r="BK306">
            <v>34487033</v>
          </cell>
          <cell r="BN306">
            <v>2.0753619537137546</v>
          </cell>
        </row>
        <row r="307">
          <cell r="BK307">
            <v>38128180</v>
          </cell>
          <cell r="BN307">
            <v>2.1509348072793304</v>
          </cell>
        </row>
        <row r="308">
          <cell r="BK308">
            <v>43777508</v>
          </cell>
          <cell r="BN308">
            <v>2.2639595208266159</v>
          </cell>
        </row>
        <row r="309">
          <cell r="BK309">
            <v>46338710</v>
          </cell>
          <cell r="BN309">
            <v>2.2965160993279081</v>
          </cell>
        </row>
        <row r="310">
          <cell r="BK310">
            <v>49939113</v>
          </cell>
          <cell r="BN310">
            <v>2.3440296805162459</v>
          </cell>
        </row>
        <row r="311">
          <cell r="BK311">
            <v>49751362</v>
          </cell>
          <cell r="BN311">
            <v>2.2066663096952772</v>
          </cell>
        </row>
        <row r="312">
          <cell r="BK312">
            <v>53257384</v>
          </cell>
          <cell r="BN312">
            <v>2.2542441848917618</v>
          </cell>
        </row>
        <row r="313">
          <cell r="BK313">
            <v>50602731</v>
          </cell>
          <cell r="BN313">
            <v>2.2081899531705567</v>
          </cell>
        </row>
        <row r="314">
          <cell r="BK314">
            <v>41876448</v>
          </cell>
          <cell r="BN314">
            <v>1.9489811722615229</v>
          </cell>
        </row>
        <row r="315">
          <cell r="BK315">
            <v>39946786</v>
          </cell>
          <cell r="BN315">
            <v>1.8998619153657978</v>
          </cell>
        </row>
        <row r="316">
          <cell r="BK316">
            <v>41472949</v>
          </cell>
          <cell r="BN316">
            <v>1.9207616749535488</v>
          </cell>
        </row>
        <row r="317">
          <cell r="BK317">
            <v>44667031</v>
          </cell>
          <cell r="BN317">
            <v>2.0175673802901803</v>
          </cell>
        </row>
        <row r="318">
          <cell r="BK318">
            <v>48266431</v>
          </cell>
          <cell r="BN318">
            <v>2.118655662442539</v>
          </cell>
        </row>
        <row r="319">
          <cell r="BK319">
            <v>46205418</v>
          </cell>
          <cell r="BN319">
            <v>2.0579299652310259</v>
          </cell>
        </row>
      </sheetData>
      <sheetData sheetId="4"/>
      <sheetData sheetId="5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art2"/>
      <sheetName val="Data"/>
      <sheetName val="B 103 to Q4 2023"/>
      <sheetName val="CAPE calculation"/>
      <sheetName val="Q &amp; CAPE for Chart"/>
    </sheetNames>
    <sheetDataSet>
      <sheetData sheetId="0" refreshError="1"/>
      <sheetData sheetId="1">
        <row r="1833">
          <cell r="B1833">
            <v>3960.6565000000001</v>
          </cell>
        </row>
        <row r="1834">
          <cell r="B1834">
            <v>4079.6847368421049</v>
          </cell>
        </row>
        <row r="1835">
          <cell r="B1835">
            <v>3968.5591304347827</v>
          </cell>
        </row>
        <row r="1836">
          <cell r="B1836">
            <v>4121.4673684210529</v>
          </cell>
        </row>
        <row r="1837">
          <cell r="B1837">
            <v>4146.1731818181825</v>
          </cell>
        </row>
      </sheetData>
      <sheetData sheetId="2">
        <row r="8">
          <cell r="BI8">
            <v>52.672978548483343</v>
          </cell>
          <cell r="BK8">
            <v>196863.74846744974</v>
          </cell>
        </row>
        <row r="12">
          <cell r="BI12">
            <v>46.321601036270842</v>
          </cell>
          <cell r="BK12">
            <v>210057.50626756268</v>
          </cell>
        </row>
        <row r="16">
          <cell r="BI16">
            <v>38.789775454569849</v>
          </cell>
          <cell r="BK16">
            <v>245208.94716546836</v>
          </cell>
        </row>
        <row r="20">
          <cell r="BI20">
            <v>35.22251573049239</v>
          </cell>
          <cell r="BK20">
            <v>267275.05985184771</v>
          </cell>
        </row>
        <row r="24">
          <cell r="BI24">
            <v>37.678607802770145</v>
          </cell>
          <cell r="BK24">
            <v>275546.27427706332</v>
          </cell>
        </row>
        <row r="28">
          <cell r="BI28">
            <v>42.526410031329405</v>
          </cell>
          <cell r="BK28">
            <v>297887.82995478227</v>
          </cell>
        </row>
        <row r="32">
          <cell r="BK32">
            <v>311661.48244872346</v>
          </cell>
        </row>
        <row r="33">
          <cell r="BK33">
            <v>320356.56942256709</v>
          </cell>
        </row>
        <row r="34">
          <cell r="BK34">
            <v>319285.4488465598</v>
          </cell>
        </row>
        <row r="35">
          <cell r="BK35">
            <v>320098.76145319856</v>
          </cell>
        </row>
        <row r="36">
          <cell r="BK36">
            <v>332638.42169635516</v>
          </cell>
        </row>
        <row r="37">
          <cell r="BK37">
            <v>340102.37192206609</v>
          </cell>
        </row>
        <row r="38">
          <cell r="BK38">
            <v>354660.49578660802</v>
          </cell>
        </row>
        <row r="39">
          <cell r="BK39">
            <v>364405.77463651646</v>
          </cell>
        </row>
        <row r="40">
          <cell r="BK40">
            <v>349935.85202103946</v>
          </cell>
        </row>
        <row r="41">
          <cell r="BK41">
            <v>342629.34120717959</v>
          </cell>
        </row>
        <row r="42">
          <cell r="BK42">
            <v>331420.13631910965</v>
          </cell>
        </row>
        <row r="43">
          <cell r="BK43">
            <v>314137.40734417719</v>
          </cell>
        </row>
        <row r="44">
          <cell r="BK44">
            <v>312360.78842754313</v>
          </cell>
        </row>
        <row r="45">
          <cell r="BK45">
            <v>311014.68181937526</v>
          </cell>
        </row>
        <row r="46">
          <cell r="BK46">
            <v>296303.61746943701</v>
          </cell>
        </row>
        <row r="47">
          <cell r="BK47">
            <v>292104.20249050949</v>
          </cell>
        </row>
        <row r="48">
          <cell r="BK48">
            <v>299667.14676053758</v>
          </cell>
        </row>
        <row r="49">
          <cell r="BK49">
            <v>298786.15278050822</v>
          </cell>
        </row>
        <row r="50">
          <cell r="BK50">
            <v>314070.92793594807</v>
          </cell>
        </row>
        <row r="51">
          <cell r="BK51">
            <v>333169.87420054385</v>
          </cell>
        </row>
        <row r="52">
          <cell r="BK52">
            <v>321309.29927223013</v>
          </cell>
        </row>
        <row r="53">
          <cell r="BK53">
            <v>345269.44917496433</v>
          </cell>
        </row>
        <row r="54">
          <cell r="BK54">
            <v>334574.35371536278</v>
          </cell>
        </row>
        <row r="55">
          <cell r="BK55">
            <v>367722.06584979751</v>
          </cell>
        </row>
        <row r="56">
          <cell r="BK56">
            <v>368216.93229036749</v>
          </cell>
        </row>
        <row r="57">
          <cell r="BK57">
            <v>356920.00472339697</v>
          </cell>
        </row>
        <row r="58">
          <cell r="BK58">
            <v>344579.45633215766</v>
          </cell>
        </row>
        <row r="59">
          <cell r="BK59">
            <v>318396.29555762501</v>
          </cell>
        </row>
        <row r="60">
          <cell r="BK60">
            <v>308135.94379278185</v>
          </cell>
        </row>
        <row r="61">
          <cell r="BK61">
            <v>307448.15123609209</v>
          </cell>
        </row>
        <row r="62">
          <cell r="BK62">
            <v>300544.878446766</v>
          </cell>
        </row>
        <row r="63">
          <cell r="BK63">
            <v>313608.65383281035</v>
          </cell>
        </row>
        <row r="64">
          <cell r="BK64">
            <v>295381.63881276641</v>
          </cell>
        </row>
        <row r="65">
          <cell r="BK65">
            <v>320357.29536117997</v>
          </cell>
        </row>
        <row r="66">
          <cell r="BK66">
            <v>314132.88540357171</v>
          </cell>
        </row>
        <row r="67">
          <cell r="BK67">
            <v>344111.21267694084</v>
          </cell>
        </row>
        <row r="68">
          <cell r="BK68">
            <v>298826.90896116465</v>
          </cell>
        </row>
        <row r="69">
          <cell r="BK69">
            <v>259704.16930704482</v>
          </cell>
        </row>
        <row r="70">
          <cell r="BK70">
            <v>266373.59313615441</v>
          </cell>
        </row>
        <row r="71">
          <cell r="BK71">
            <v>261284.48277015783</v>
          </cell>
        </row>
        <row r="72">
          <cell r="BK72">
            <v>250830.37320391324</v>
          </cell>
        </row>
        <row r="73">
          <cell r="BK73">
            <v>257445.91779257153</v>
          </cell>
        </row>
        <row r="74">
          <cell r="BK74">
            <v>256910.81900571371</v>
          </cell>
        </row>
        <row r="75">
          <cell r="BK75">
            <v>263899.14492367278</v>
          </cell>
        </row>
        <row r="76">
          <cell r="BK76">
            <v>269873.74340260436</v>
          </cell>
        </row>
        <row r="77">
          <cell r="BK77">
            <v>276200.07570378983</v>
          </cell>
        </row>
        <row r="78">
          <cell r="BK78">
            <v>282846.79458203906</v>
          </cell>
        </row>
        <row r="79">
          <cell r="BK79">
            <v>290558.8996300287</v>
          </cell>
        </row>
        <row r="80">
          <cell r="BK80">
            <v>292744.36815162038</v>
          </cell>
        </row>
        <row r="81">
          <cell r="BK81">
            <v>302314.28394110943</v>
          </cell>
        </row>
        <row r="82">
          <cell r="BK82">
            <v>313584.41024891811</v>
          </cell>
        </row>
        <row r="83">
          <cell r="BK83">
            <v>322619.30956197687</v>
          </cell>
        </row>
        <row r="84">
          <cell r="BK84">
            <v>326507.1960540468</v>
          </cell>
        </row>
        <row r="85">
          <cell r="BK85">
            <v>336142.80327344773</v>
          </cell>
        </row>
        <row r="86">
          <cell r="BK86">
            <v>344128.25915041409</v>
          </cell>
        </row>
        <row r="87">
          <cell r="BK87">
            <v>356003.57209641597</v>
          </cell>
        </row>
        <row r="88">
          <cell r="BK88">
            <v>378181.32342330506</v>
          </cell>
        </row>
        <row r="89">
          <cell r="BK89">
            <v>385908.91261937068</v>
          </cell>
        </row>
        <row r="90">
          <cell r="BK90">
            <v>402825.50932099018</v>
          </cell>
        </row>
        <row r="91">
          <cell r="BK91">
            <v>408597.95754089829</v>
          </cell>
        </row>
        <row r="92">
          <cell r="BK92">
            <v>420059.33415643836</v>
          </cell>
        </row>
        <row r="93">
          <cell r="BK93">
            <v>434371.58007759525</v>
          </cell>
        </row>
        <row r="94">
          <cell r="BK94">
            <v>445130.55074913113</v>
          </cell>
        </row>
        <row r="95">
          <cell r="BK95">
            <v>462128.76441848848</v>
          </cell>
        </row>
        <row r="96">
          <cell r="BK96">
            <v>478674.89728801389</v>
          </cell>
        </row>
        <row r="97">
          <cell r="BK97">
            <v>488069.27562523523</v>
          </cell>
        </row>
        <row r="98">
          <cell r="BK98">
            <v>509537.0748689326</v>
          </cell>
        </row>
        <row r="99">
          <cell r="BK99">
            <v>522245.60092152911</v>
          </cell>
        </row>
        <row r="100">
          <cell r="BK100">
            <v>545256.95452197827</v>
          </cell>
        </row>
        <row r="101">
          <cell r="BK101">
            <v>561600.62874331966</v>
          </cell>
        </row>
        <row r="102">
          <cell r="BK102">
            <v>576863.73197922704</v>
          </cell>
        </row>
        <row r="103">
          <cell r="BK103">
            <v>592535.83101917151</v>
          </cell>
        </row>
        <row r="104">
          <cell r="BK104">
            <v>614012.82470685535</v>
          </cell>
        </row>
        <row r="105">
          <cell r="BK105">
            <v>627981.06637199596</v>
          </cell>
        </row>
        <row r="106">
          <cell r="BK106">
            <v>642621.62277689646</v>
          </cell>
        </row>
        <row r="107">
          <cell r="BK107">
            <v>659476.95967973117</v>
          </cell>
        </row>
        <row r="108">
          <cell r="BK108">
            <v>686578.76977722731</v>
          </cell>
        </row>
        <row r="109">
          <cell r="BK109">
            <v>719273.6344680615</v>
          </cell>
        </row>
        <row r="110">
          <cell r="BK110">
            <v>742600.18510363717</v>
          </cell>
        </row>
        <row r="111">
          <cell r="BK111">
            <v>768637.11536972108</v>
          </cell>
        </row>
        <row r="112">
          <cell r="BK112">
            <v>797397.09694142558</v>
          </cell>
        </row>
        <row r="113">
          <cell r="BK113">
            <v>836309.57325487572</v>
          </cell>
        </row>
        <row r="114">
          <cell r="BK114">
            <v>859730.52396471566</v>
          </cell>
        </row>
        <row r="115">
          <cell r="BK115">
            <v>883360.90414913429</v>
          </cell>
        </row>
        <row r="116">
          <cell r="BK116">
            <v>943617.55674445804</v>
          </cell>
        </row>
        <row r="117">
          <cell r="BK117">
            <v>972695.88535967807</v>
          </cell>
        </row>
        <row r="118">
          <cell r="BK118">
            <v>1002539.8083202159</v>
          </cell>
        </row>
        <row r="119">
          <cell r="BK119">
            <v>1048466.2670872469</v>
          </cell>
        </row>
        <row r="120">
          <cell r="BK120">
            <v>1086145.081725247</v>
          </cell>
        </row>
        <row r="121">
          <cell r="BK121">
            <v>1137130.5481556188</v>
          </cell>
        </row>
        <row r="122">
          <cell r="BK122">
            <v>1194538.371690958</v>
          </cell>
        </row>
        <row r="123">
          <cell r="BK123">
            <v>1256520.1535600296</v>
          </cell>
        </row>
        <row r="124">
          <cell r="BK124">
            <v>1424803.0135071883</v>
          </cell>
        </row>
        <row r="125">
          <cell r="BK125">
            <v>1367107.5404830663</v>
          </cell>
        </row>
        <row r="126">
          <cell r="BK126">
            <v>1436048.4977895366</v>
          </cell>
        </row>
        <row r="127">
          <cell r="BK127">
            <v>1439829.3083803267</v>
          </cell>
        </row>
        <row r="128">
          <cell r="BK128">
            <v>1479435.1148109105</v>
          </cell>
        </row>
        <row r="129">
          <cell r="BK129">
            <v>1539711.4413058024</v>
          </cell>
        </row>
        <row r="130">
          <cell r="BK130">
            <v>1600719.0156952832</v>
          </cell>
        </row>
        <row r="131">
          <cell r="BK131">
            <v>1642196.4764978464</v>
          </cell>
        </row>
        <row r="132">
          <cell r="BK132">
            <v>1717558.9556188711</v>
          </cell>
        </row>
        <row r="133">
          <cell r="BK133">
            <v>1756850.6916941574</v>
          </cell>
        </row>
        <row r="134">
          <cell r="BK134">
            <v>1811504.8308989448</v>
          </cell>
        </row>
        <row r="135">
          <cell r="BK135">
            <v>1856516.1953852831</v>
          </cell>
        </row>
        <row r="136">
          <cell r="BK136">
            <v>1910004.7480793069</v>
          </cell>
        </row>
        <row r="137">
          <cell r="BK137">
            <v>1952051.2228264054</v>
          </cell>
        </row>
        <row r="138">
          <cell r="BK138">
            <v>2040150.868123645</v>
          </cell>
        </row>
        <row r="139">
          <cell r="BK139">
            <v>2132955.7398654642</v>
          </cell>
        </row>
        <row r="140">
          <cell r="BK140">
            <v>2208900.3516248022</v>
          </cell>
        </row>
        <row r="141">
          <cell r="BK141">
            <v>2302774.918176861</v>
          </cell>
        </row>
        <row r="142">
          <cell r="BK142">
            <v>2399746.2153957291</v>
          </cell>
        </row>
        <row r="143">
          <cell r="BK143">
            <v>2515769.6917214133</v>
          </cell>
        </row>
        <row r="144">
          <cell r="BK144">
            <v>2602005.402423508</v>
          </cell>
        </row>
        <row r="145">
          <cell r="BK145">
            <v>2649945.5977325309</v>
          </cell>
        </row>
        <row r="146">
          <cell r="BK146">
            <v>2764325.8098576101</v>
          </cell>
        </row>
        <row r="147">
          <cell r="BK147">
            <v>2900461.5892079407</v>
          </cell>
        </row>
        <row r="148">
          <cell r="BK148">
            <v>3016467.0581578491</v>
          </cell>
        </row>
        <row r="149">
          <cell r="BK149">
            <v>3112000.0187719758</v>
          </cell>
        </row>
        <row r="150">
          <cell r="BK150">
            <v>3189760.0996218743</v>
          </cell>
        </row>
        <row r="151">
          <cell r="BK151">
            <v>3183423.0727809421</v>
          </cell>
        </row>
        <row r="152">
          <cell r="BK152">
            <v>3274999.5996468063</v>
          </cell>
        </row>
        <row r="153">
          <cell r="BK153">
            <v>3427394.2784860288</v>
          </cell>
        </row>
        <row r="154">
          <cell r="BK154">
            <v>3456336.6456671054</v>
          </cell>
        </row>
        <row r="155">
          <cell r="BK155">
            <v>3536985.245613493</v>
          </cell>
        </row>
        <row r="156">
          <cell r="BK156">
            <v>3598380.3024194334</v>
          </cell>
        </row>
        <row r="157">
          <cell r="BK157">
            <v>3690272.1917704903</v>
          </cell>
        </row>
        <row r="158">
          <cell r="BK158">
            <v>3771061.329102424</v>
          </cell>
        </row>
        <row r="159">
          <cell r="BK159">
            <v>3772728.5203718389</v>
          </cell>
        </row>
        <row r="160">
          <cell r="BK160">
            <v>3797638.3276149165</v>
          </cell>
        </row>
        <row r="161">
          <cell r="BK161">
            <v>3751818.300950611</v>
          </cell>
        </row>
        <row r="162">
          <cell r="BK162">
            <v>3749833.5426343489</v>
          </cell>
        </row>
        <row r="163">
          <cell r="BK163">
            <v>3861406.5119189708</v>
          </cell>
        </row>
        <row r="164">
          <cell r="BK164">
            <v>3931344.201618508</v>
          </cell>
        </row>
        <row r="165">
          <cell r="BK165">
            <v>3951089.6359495735</v>
          </cell>
        </row>
        <row r="166">
          <cell r="BK166">
            <v>3992490.9310268117</v>
          </cell>
        </row>
        <row r="167">
          <cell r="BK167">
            <v>3958583.4476153892</v>
          </cell>
        </row>
        <row r="168">
          <cell r="BK168">
            <v>4224232.2483362062</v>
          </cell>
        </row>
        <row r="169">
          <cell r="BK169">
            <v>4310970.5878532343</v>
          </cell>
        </row>
        <row r="170">
          <cell r="BK170">
            <v>4357562.2026220132</v>
          </cell>
        </row>
        <row r="171">
          <cell r="BK171">
            <v>4287057.2647510236</v>
          </cell>
        </row>
        <row r="172">
          <cell r="BK172">
            <v>4399832.4324807487</v>
          </cell>
        </row>
        <row r="173">
          <cell r="BK173">
            <v>4610427.7685203869</v>
          </cell>
        </row>
        <row r="174">
          <cell r="BK174">
            <v>4669968.845671854</v>
          </cell>
        </row>
        <row r="175">
          <cell r="BK175">
            <v>4754841.5081817992</v>
          </cell>
        </row>
        <row r="176">
          <cell r="BK176">
            <v>4516412.292543768</v>
          </cell>
        </row>
        <row r="177">
          <cell r="BK177">
            <v>4568020.8820541436</v>
          </cell>
        </row>
        <row r="178">
          <cell r="BK178">
            <v>4631017.8789118612</v>
          </cell>
        </row>
        <row r="179">
          <cell r="BK179">
            <v>4636035.7110476792</v>
          </cell>
        </row>
        <row r="180">
          <cell r="BK180">
            <v>4752589.7647759197</v>
          </cell>
        </row>
        <row r="181">
          <cell r="BK181">
            <v>4981803.1479199575</v>
          </cell>
        </row>
        <row r="182">
          <cell r="BK182">
            <v>5022660.4523702115</v>
          </cell>
        </row>
        <row r="183">
          <cell r="BK183">
            <v>5065400.9101238111</v>
          </cell>
        </row>
        <row r="184">
          <cell r="BK184">
            <v>4990322.024943158</v>
          </cell>
        </row>
        <row r="185">
          <cell r="BK185">
            <v>4894637.5681860615</v>
          </cell>
        </row>
        <row r="186">
          <cell r="BK186">
            <v>4946254.3667158857</v>
          </cell>
        </row>
        <row r="187">
          <cell r="BK187">
            <v>4752750.971209391</v>
          </cell>
        </row>
        <row r="188">
          <cell r="BK188">
            <v>4799611.5969695933</v>
          </cell>
        </row>
        <row r="189">
          <cell r="BK189">
            <v>4937124.2598527707</v>
          </cell>
        </row>
        <row r="190">
          <cell r="BK190">
            <v>4926559.0326512083</v>
          </cell>
        </row>
        <row r="191">
          <cell r="BK191">
            <v>4899999.9473220278</v>
          </cell>
        </row>
        <row r="192">
          <cell r="BK192">
            <v>4871571.9008473102</v>
          </cell>
        </row>
        <row r="193">
          <cell r="BK193">
            <v>4670665.3874132326</v>
          </cell>
        </row>
        <row r="194">
          <cell r="BK194">
            <v>4633061.2404196328</v>
          </cell>
        </row>
        <row r="195">
          <cell r="BK195">
            <v>4594103.7538816445</v>
          </cell>
        </row>
        <row r="196">
          <cell r="BK196">
            <v>4548924.2221199861</v>
          </cell>
        </row>
        <row r="197">
          <cell r="BK197">
            <v>4595719.713962771</v>
          </cell>
        </row>
        <row r="198">
          <cell r="BK198">
            <v>4635083.0914221974</v>
          </cell>
        </row>
        <row r="199">
          <cell r="BK199">
            <v>4721903.4817485427</v>
          </cell>
        </row>
        <row r="200">
          <cell r="BK200">
            <v>4948469.3833932448</v>
          </cell>
        </row>
        <row r="201">
          <cell r="BK201">
            <v>4937188.960654797</v>
          </cell>
        </row>
        <row r="202">
          <cell r="BK202">
            <v>5028512.7580850683</v>
          </cell>
        </row>
        <row r="203">
          <cell r="BK203">
            <v>5184536.030133768</v>
          </cell>
        </row>
        <row r="204">
          <cell r="BK204">
            <v>5336308.4526419211</v>
          </cell>
        </row>
        <row r="205">
          <cell r="BK205">
            <v>5484476.6140638739</v>
          </cell>
        </row>
        <row r="206">
          <cell r="BK206">
            <v>5674856.3464901708</v>
          </cell>
        </row>
        <row r="207">
          <cell r="BK207">
            <v>5845008.7021550471</v>
          </cell>
        </row>
        <row r="208">
          <cell r="BK208">
            <v>5992583.5534959165</v>
          </cell>
        </row>
        <row r="209">
          <cell r="BK209">
            <v>6107764.4071511924</v>
          </cell>
        </row>
        <row r="210">
          <cell r="BK210">
            <v>6215450.629041587</v>
          </cell>
        </row>
        <row r="211">
          <cell r="BK211">
            <v>6279718.9081785372</v>
          </cell>
        </row>
        <row r="212">
          <cell r="BK212">
            <v>6626890.7277139248</v>
          </cell>
        </row>
        <row r="213">
          <cell r="BK213">
            <v>6854287.0371232387</v>
          </cell>
        </row>
        <row r="214">
          <cell r="BK214">
            <v>7175759.2929080734</v>
          </cell>
        </row>
        <row r="215">
          <cell r="BK215">
            <v>7515907.4298787089</v>
          </cell>
        </row>
        <row r="216">
          <cell r="BK216">
            <v>7801831.6284968965</v>
          </cell>
        </row>
        <row r="217">
          <cell r="BK217">
            <v>8128595.2772446042</v>
          </cell>
        </row>
        <row r="218">
          <cell r="BK218">
            <v>8285470.8410706474</v>
          </cell>
        </row>
        <row r="219">
          <cell r="BK219">
            <v>8035197.5655622352</v>
          </cell>
        </row>
        <row r="220">
          <cell r="BK220">
            <v>8609514.8994947374</v>
          </cell>
        </row>
        <row r="221">
          <cell r="BK221">
            <v>8620032.0436092578</v>
          </cell>
        </row>
        <row r="222">
          <cell r="BK222">
            <v>8899937.2118413802</v>
          </cell>
        </row>
        <row r="223">
          <cell r="BK223">
            <v>8951825.4992795698</v>
          </cell>
        </row>
        <row r="224">
          <cell r="BK224">
            <v>9773721.8242232893</v>
          </cell>
        </row>
        <row r="225">
          <cell r="BK225">
            <v>9802792.9170871805</v>
          </cell>
        </row>
        <row r="226">
          <cell r="BK226">
            <v>10010590.91653377</v>
          </cell>
        </row>
        <row r="227">
          <cell r="BK227">
            <v>10340346.33937295</v>
          </cell>
        </row>
        <row r="228">
          <cell r="BK228">
            <v>10489416.27338689</v>
          </cell>
        </row>
        <row r="229">
          <cell r="BK229">
            <v>10037230.965531996</v>
          </cell>
        </row>
        <row r="230">
          <cell r="BK230">
            <v>10222457.97936625</v>
          </cell>
        </row>
        <row r="231">
          <cell r="BK231">
            <v>9776600.1594704874</v>
          </cell>
        </row>
        <row r="232">
          <cell r="BK232">
            <v>9723184.9599955324</v>
          </cell>
        </row>
        <row r="233">
          <cell r="BK233">
            <v>9819399.5188904982</v>
          </cell>
        </row>
        <row r="234">
          <cell r="BK234">
            <v>9459425.4060717039</v>
          </cell>
        </row>
        <row r="235">
          <cell r="BK235">
            <v>9099458.3358506728</v>
          </cell>
        </row>
        <row r="236">
          <cell r="BK236">
            <v>9606929.2726493441</v>
          </cell>
        </row>
        <row r="237">
          <cell r="BK237">
            <v>9754900.8468915615</v>
          </cell>
        </row>
        <row r="238">
          <cell r="BK238">
            <v>10129198.808566634</v>
          </cell>
        </row>
        <row r="239">
          <cell r="BK239">
            <v>10120159.968974182</v>
          </cell>
        </row>
        <row r="240">
          <cell r="BK240">
            <v>10718740.589883629</v>
          </cell>
        </row>
        <row r="241">
          <cell r="BK241">
            <v>11204689.854379533</v>
          </cell>
        </row>
        <row r="242">
          <cell r="BK242">
            <v>11654401.181451738</v>
          </cell>
        </row>
        <row r="243">
          <cell r="BK243">
            <v>12032200.43310722</v>
          </cell>
        </row>
        <row r="244">
          <cell r="BK244">
            <v>12555134.297691977</v>
          </cell>
        </row>
        <row r="245">
          <cell r="BK245">
            <v>12801921.066911135</v>
          </cell>
        </row>
        <row r="246">
          <cell r="BK246">
            <v>13080484.274655197</v>
          </cell>
        </row>
        <row r="247">
          <cell r="BK247">
            <v>13603938.646900484</v>
          </cell>
        </row>
        <row r="248">
          <cell r="BK248">
            <v>14172132.251444355</v>
          </cell>
        </row>
        <row r="249">
          <cell r="BK249">
            <v>14676525.532310007</v>
          </cell>
        </row>
        <row r="250">
          <cell r="BK250">
            <v>15014804.552623384</v>
          </cell>
        </row>
        <row r="251">
          <cell r="BK251">
            <v>15427393.028379653</v>
          </cell>
        </row>
        <row r="252">
          <cell r="BK252">
            <v>16000033.170003634</v>
          </cell>
        </row>
        <row r="253">
          <cell r="BK253">
            <v>16420770.58819711</v>
          </cell>
        </row>
        <row r="254">
          <cell r="BK254">
            <v>17092634.552969471</v>
          </cell>
        </row>
        <row r="255">
          <cell r="BK255">
            <v>17366677.443792112</v>
          </cell>
        </row>
        <row r="256">
          <cell r="BK256">
            <v>17256300.698674507</v>
          </cell>
        </row>
        <row r="257">
          <cell r="BK257">
            <v>15927609.267798787</v>
          </cell>
        </row>
        <row r="258">
          <cell r="BK258">
            <v>15817312.743114904</v>
          </cell>
        </row>
        <row r="259">
          <cell r="BK259">
            <v>14644107.991603414</v>
          </cell>
        </row>
        <row r="260">
          <cell r="BK260">
            <v>13186457.944514059</v>
          </cell>
        </row>
        <row r="261">
          <cell r="BK261">
            <v>12512030.637979895</v>
          </cell>
        </row>
        <row r="262">
          <cell r="BK262">
            <v>11840951.148916395</v>
          </cell>
        </row>
        <row r="263">
          <cell r="BK263">
            <v>12372872.786312178</v>
          </cell>
        </row>
        <row r="264">
          <cell r="BK264">
            <v>12336989.787249519</v>
          </cell>
        </row>
        <row r="265">
          <cell r="BK265">
            <v>12620405.486856444</v>
          </cell>
        </row>
        <row r="266">
          <cell r="BK266">
            <v>12691459.608780036</v>
          </cell>
        </row>
        <row r="267">
          <cell r="BK267">
            <v>13167465.7192255</v>
          </cell>
        </row>
        <row r="268">
          <cell r="BK268">
            <v>12112746.454377398</v>
          </cell>
        </row>
        <row r="269">
          <cell r="BK269">
            <v>12695110.628056535</v>
          </cell>
        </row>
        <row r="270">
          <cell r="BK270">
            <v>12645212.533508435</v>
          </cell>
        </row>
        <row r="271">
          <cell r="BK271">
            <v>11658744.234003987</v>
          </cell>
        </row>
        <row r="272">
          <cell r="BK272">
            <v>12100434.612630602</v>
          </cell>
        </row>
        <row r="273">
          <cell r="BK273">
            <v>12466496.930836992</v>
          </cell>
        </row>
        <row r="274">
          <cell r="BK274">
            <v>12293126.836020825</v>
          </cell>
        </row>
        <row r="275">
          <cell r="BK275">
            <v>12730103.769794419</v>
          </cell>
        </row>
        <row r="276">
          <cell r="BK276">
            <v>12730335.93556302</v>
          </cell>
        </row>
        <row r="277">
          <cell r="BK277">
            <v>13104048.600434449</v>
          </cell>
        </row>
        <row r="278">
          <cell r="BK278">
            <v>13279116.940084845</v>
          </cell>
        </row>
        <row r="279">
          <cell r="BK279">
            <v>14167538.080011738</v>
          </cell>
        </row>
        <row r="280">
          <cell r="BK280">
            <v>14573434.366245924</v>
          </cell>
        </row>
        <row r="281">
          <cell r="BK281">
            <v>14644348.807674255</v>
          </cell>
        </row>
        <row r="282">
          <cell r="BK282">
            <v>15355553.091054089</v>
          </cell>
        </row>
        <row r="283">
          <cell r="BK283">
            <v>15257491.935914818</v>
          </cell>
        </row>
        <row r="284">
          <cell r="BK284">
            <v>15254461.698405348</v>
          </cell>
        </row>
        <row r="285">
          <cell r="BK285">
            <v>15634279.864380417</v>
          </cell>
        </row>
        <row r="286">
          <cell r="BK286">
            <v>15812463.458289318</v>
          </cell>
        </row>
        <row r="287">
          <cell r="BK287">
            <v>15218220.358548943</v>
          </cell>
        </row>
        <row r="288">
          <cell r="BK288">
            <v>15165861.718425108</v>
          </cell>
        </row>
        <row r="289">
          <cell r="BK289">
            <v>14971657.769979825</v>
          </cell>
        </row>
        <row r="290">
          <cell r="BK290">
            <v>15384285.375503754</v>
          </cell>
        </row>
        <row r="291">
          <cell r="BK291">
            <v>15957546.529034631</v>
          </cell>
        </row>
        <row r="292">
          <cell r="BK292">
            <v>15958052.663600711</v>
          </cell>
        </row>
        <row r="293">
          <cell r="BK293">
            <v>16281375.513878629</v>
          </cell>
        </row>
        <row r="294">
          <cell r="BK294">
            <v>17302720.794561788</v>
          </cell>
        </row>
        <row r="295">
          <cell r="BK295">
            <v>17601675.1628136</v>
          </cell>
        </row>
        <row r="296">
          <cell r="BK296">
            <v>18224768.278526105</v>
          </cell>
        </row>
        <row r="297">
          <cell r="BK297">
            <v>18205326.363792095</v>
          </cell>
        </row>
        <row r="298">
          <cell r="BK298">
            <v>18375075.634356085</v>
          </cell>
        </row>
        <row r="299">
          <cell r="BK299">
            <v>18476158.983482216</v>
          </cell>
        </row>
        <row r="300">
          <cell r="BK300">
            <v>17490962.290222462</v>
          </cell>
        </row>
        <row r="301">
          <cell r="BK301">
            <v>18634625.189171739</v>
          </cell>
        </row>
        <row r="302">
          <cell r="BK302">
            <v>19559399.781227827</v>
          </cell>
        </row>
        <row r="303">
          <cell r="BK303">
            <v>19612876.197515771</v>
          </cell>
        </row>
        <row r="304">
          <cell r="BK304">
            <v>20197475.143064093</v>
          </cell>
        </row>
        <row r="305">
          <cell r="BK305">
            <v>18714047.629191104</v>
          </cell>
        </row>
        <row r="306">
          <cell r="BK306">
            <v>19573720.074584097</v>
          </cell>
        </row>
        <row r="307">
          <cell r="BK307">
            <v>20729889.381460514</v>
          </cell>
        </row>
        <row r="308">
          <cell r="BK308">
            <v>22437682.019512318</v>
          </cell>
        </row>
        <row r="309">
          <cell r="BK309">
            <v>23299459.093453195</v>
          </cell>
        </row>
        <row r="310">
          <cell r="BK310">
            <v>24491073.791769456</v>
          </cell>
        </row>
        <row r="311">
          <cell r="BK311">
            <v>25799632.256429039</v>
          </cell>
        </row>
        <row r="312">
          <cell r="BK312">
            <v>26961993.73477428</v>
          </cell>
        </row>
        <row r="313">
          <cell r="BK313">
            <v>26348505.41708805</v>
          </cell>
        </row>
        <row r="314">
          <cell r="BK314">
            <v>25012863.85969802</v>
          </cell>
        </row>
        <row r="315">
          <cell r="BK315">
            <v>24621108.863536555</v>
          </cell>
        </row>
        <row r="316">
          <cell r="BK316">
            <v>25275605.376262911</v>
          </cell>
        </row>
        <row r="317">
          <cell r="BK317">
            <v>25926011.571300738</v>
          </cell>
        </row>
        <row r="318">
          <cell r="BK318">
            <v>26638455.868788492</v>
          </cell>
        </row>
        <row r="319">
          <cell r="BK319">
            <v>26136962.649548337</v>
          </cell>
        </row>
        <row r="320">
          <cell r="AS320">
            <v>51547171</v>
          </cell>
          <cell r="BK320">
            <v>26500826.870158508</v>
          </cell>
        </row>
      </sheetData>
      <sheetData sheetId="3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 31.12.17 "/>
      <sheetName val="Chart Q3 2018"/>
      <sheetName val="q &amp; CAPE annual"/>
      <sheetName val="CAPE calculation"/>
      <sheetName val="CAPE end 2018"/>
      <sheetName val="B 103"/>
    </sheetNames>
    <sheetDataSet>
      <sheetData sheetId="0" refreshError="1"/>
      <sheetData sheetId="1" refreshError="1"/>
      <sheetData sheetId="2">
        <row r="5">
          <cell r="C5" t="str">
            <v>SWH</v>
          </cell>
        </row>
      </sheetData>
      <sheetData sheetId="3">
        <row r="5">
          <cell r="E5" t="str">
            <v xml:space="preserve">  Consumer</v>
          </cell>
        </row>
        <row r="6">
          <cell r="B6" t="str">
            <v>S&amp;P</v>
          </cell>
          <cell r="E6" t="str">
            <v>Price</v>
          </cell>
        </row>
        <row r="7">
          <cell r="B7" t="str">
            <v>Comp.</v>
          </cell>
          <cell r="C7" t="str">
            <v>Dividend</v>
          </cell>
          <cell r="D7" t="str">
            <v>Earnings</v>
          </cell>
          <cell r="E7" t="str">
            <v>Index</v>
          </cell>
          <cell r="H7" t="str">
            <v>10 year mean</v>
          </cell>
        </row>
        <row r="8">
          <cell r="A8" t="str">
            <v>Date</v>
          </cell>
          <cell r="B8" t="str">
            <v>P</v>
          </cell>
          <cell r="C8" t="str">
            <v>D</v>
          </cell>
          <cell r="D8" t="str">
            <v>E</v>
          </cell>
          <cell r="E8" t="str">
            <v>CPI</v>
          </cell>
        </row>
        <row r="127">
          <cell r="J127" t="str">
            <v xml:space="preserve">CAPE </v>
          </cell>
          <cell r="K127" t="str">
            <v xml:space="preserve">Log CAPE </v>
          </cell>
          <cell r="L127" t="str">
            <v xml:space="preserve">ratio to average </v>
          </cell>
        </row>
      </sheetData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federalreserve.gov/datadownload/Download.aspx?rel=Z1&amp;series=cb90b82304ad6f34f5b30c48df599194&amp;filetype=spreadsheetml&amp;label=include&amp;layout=seriescolumn&amp;from=12/01/1945&amp;to=03/31/2024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8BFC9-3483-40D6-92B6-49831AE7AC60}">
  <dimension ref="B4:U508"/>
  <sheetViews>
    <sheetView workbookViewId="0">
      <pane ySplit="7" topLeftCell="A8" activePane="bottomLeft" state="frozen"/>
      <selection pane="bottomLeft" activeCell="P8" sqref="P8"/>
    </sheetView>
  </sheetViews>
  <sheetFormatPr defaultColWidth="9.109375" defaultRowHeight="13.2" x14ac:dyDescent="0.25"/>
  <cols>
    <col min="1" max="6" width="9.109375" style="1"/>
    <col min="9" max="9" width="9.109375" style="1"/>
    <col min="10" max="14" width="8.88671875" customWidth="1"/>
    <col min="15" max="16384" width="9.109375" style="1"/>
  </cols>
  <sheetData>
    <row r="4" spans="4:21" x14ac:dyDescent="0.25">
      <c r="R4" s="1" t="s">
        <v>19</v>
      </c>
    </row>
    <row r="6" spans="4:21" ht="14.4" x14ac:dyDescent="0.3">
      <c r="D6" s="3"/>
      <c r="E6" s="3" t="s">
        <v>18</v>
      </c>
      <c r="F6" s="3" t="s">
        <v>17</v>
      </c>
      <c r="I6" s="3" t="s">
        <v>11</v>
      </c>
      <c r="K6" s="2" t="s">
        <v>9</v>
      </c>
      <c r="M6" s="2" t="s">
        <v>16</v>
      </c>
      <c r="S6" s="4" t="s">
        <v>15</v>
      </c>
    </row>
    <row r="7" spans="4:21" s="4" customFormat="1" ht="40.200000000000003" x14ac:dyDescent="0.3">
      <c r="D7" s="5"/>
      <c r="E7" s="5"/>
      <c r="F7" s="5" t="s">
        <v>14</v>
      </c>
      <c r="G7" s="4" t="s">
        <v>10</v>
      </c>
      <c r="I7" s="5" t="s">
        <v>13</v>
      </c>
      <c r="J7" s="4" t="s">
        <v>12</v>
      </c>
      <c r="K7" s="4" t="s">
        <v>11</v>
      </c>
      <c r="L7" s="4" t="s">
        <v>10</v>
      </c>
      <c r="M7" s="4" t="s">
        <v>9</v>
      </c>
      <c r="N7" s="4" t="s">
        <v>5</v>
      </c>
      <c r="O7" s="4" t="s">
        <v>8</v>
      </c>
      <c r="P7" s="5" t="s">
        <v>7</v>
      </c>
      <c r="Q7" s="5"/>
      <c r="R7" s="4" t="s">
        <v>6</v>
      </c>
      <c r="T7" s="4" t="s">
        <v>5</v>
      </c>
    </row>
    <row r="8" spans="4:21" ht="14.4" x14ac:dyDescent="0.3">
      <c r="D8" s="3">
        <v>1900</v>
      </c>
      <c r="E8" s="3" t="s">
        <v>4</v>
      </c>
      <c r="F8" s="3">
        <v>19969.780888835932</v>
      </c>
      <c r="I8" s="3">
        <v>26802.084633486131</v>
      </c>
      <c r="K8">
        <f t="shared" ref="K8:K71" si="0">F8/I8</f>
        <v>0.74508312177650471</v>
      </c>
      <c r="M8">
        <f t="shared" ref="M8:M71" si="1">$M$215*K8/$K$215</f>
        <v>0.83706730477412727</v>
      </c>
      <c r="N8">
        <f t="shared" ref="N8:N39" si="2">LN(M8)</f>
        <v>-0.17785079980900653</v>
      </c>
      <c r="O8" s="1">
        <f t="shared" ref="O8:O39" si="3">N8-$N$508</f>
        <v>2.0278659747610367E-2</v>
      </c>
      <c r="P8" s="1">
        <f t="shared" ref="P8:P39" si="4">EXP(O8)</f>
        <v>1.0204856686883161</v>
      </c>
      <c r="S8" s="1">
        <f t="shared" ref="S8:S39" si="5">S9*$R$191/$K$191</f>
        <v>0.13352008194142051</v>
      </c>
      <c r="T8" s="1">
        <f t="shared" ref="T8:T71" si="6">LN(S8)</f>
        <v>-2.0135033859272742</v>
      </c>
      <c r="U8" s="1">
        <f t="shared" ref="U8:U71" si="7">T8-$T$508</f>
        <v>-1.5016357449473323</v>
      </c>
    </row>
    <row r="9" spans="4:21" ht="14.4" x14ac:dyDescent="0.3">
      <c r="D9" s="3"/>
      <c r="E9" s="3" t="s">
        <v>3</v>
      </c>
      <c r="F9" s="3">
        <v>18693.756550891147</v>
      </c>
      <c r="I9" s="3">
        <v>26985.245082455196</v>
      </c>
      <c r="K9">
        <f t="shared" si="0"/>
        <v>0.69273992115954997</v>
      </c>
      <c r="M9">
        <f t="shared" si="1"/>
        <v>0.77826207810462777</v>
      </c>
      <c r="N9">
        <f t="shared" si="2"/>
        <v>-0.25069195021177798</v>
      </c>
      <c r="O9" s="1">
        <f t="shared" si="3"/>
        <v>-5.2562490655161082E-2</v>
      </c>
      <c r="P9" s="1">
        <f t="shared" si="4"/>
        <v>0.94879502838026442</v>
      </c>
      <c r="S9" s="1">
        <f t="shared" si="5"/>
        <v>0.13454736210990195</v>
      </c>
      <c r="T9" s="1">
        <f t="shared" si="6"/>
        <v>-2.0058390072789858</v>
      </c>
      <c r="U9" s="1">
        <f t="shared" si="7"/>
        <v>-1.4939713662990439</v>
      </c>
    </row>
    <row r="10" spans="4:21" ht="14.4" x14ac:dyDescent="0.3">
      <c r="D10" s="3"/>
      <c r="E10" s="3" t="s">
        <v>2</v>
      </c>
      <c r="F10" s="3">
        <v>18502.352900199425</v>
      </c>
      <c r="I10" s="3">
        <v>27168.405531424261</v>
      </c>
      <c r="K10">
        <f t="shared" si="0"/>
        <v>0.6810246143741755</v>
      </c>
      <c r="M10">
        <f t="shared" si="1"/>
        <v>0.76510045896600898</v>
      </c>
      <c r="N10">
        <f t="shared" si="2"/>
        <v>-0.26774813486735882</v>
      </c>
      <c r="O10" s="1">
        <f t="shared" si="3"/>
        <v>-6.9618675310741923E-2</v>
      </c>
      <c r="P10" s="1">
        <f t="shared" si="4"/>
        <v>0.93274943248720943</v>
      </c>
      <c r="S10" s="1">
        <f t="shared" si="5"/>
        <v>0.13558254599241062</v>
      </c>
      <c r="T10" s="1">
        <f t="shared" si="6"/>
        <v>-1.9981746286306972</v>
      </c>
      <c r="U10" s="1">
        <f t="shared" si="7"/>
        <v>-1.4863069876507553</v>
      </c>
    </row>
    <row r="11" spans="4:21" ht="14.4" x14ac:dyDescent="0.3">
      <c r="D11" s="3"/>
      <c r="E11" s="3" t="s">
        <v>1</v>
      </c>
      <c r="F11" s="3">
        <v>21915.718004201735</v>
      </c>
      <c r="I11" s="3">
        <v>27351.565980393327</v>
      </c>
      <c r="K11">
        <f t="shared" si="0"/>
        <v>0.80126008214344213</v>
      </c>
      <c r="M11">
        <f t="shared" si="1"/>
        <v>0.90017958772671391</v>
      </c>
      <c r="N11">
        <f t="shared" si="2"/>
        <v>-0.10516099364509593</v>
      </c>
      <c r="O11" s="1">
        <f t="shared" si="3"/>
        <v>9.296846591152097E-2</v>
      </c>
      <c r="P11" s="1">
        <f t="shared" si="4"/>
        <v>1.0974271283582713</v>
      </c>
      <c r="S11" s="1">
        <f t="shared" si="5"/>
        <v>0.1366256943987405</v>
      </c>
      <c r="T11" s="1">
        <f t="shared" si="6"/>
        <v>-1.9905102499824088</v>
      </c>
      <c r="U11" s="1">
        <f t="shared" si="7"/>
        <v>-1.4786426090024669</v>
      </c>
    </row>
    <row r="12" spans="4:21" ht="14.4" x14ac:dyDescent="0.3">
      <c r="D12" s="3">
        <v>1901</v>
      </c>
      <c r="E12" s="3" t="s">
        <v>4</v>
      </c>
      <c r="F12" s="3">
        <v>24930.090982454854</v>
      </c>
      <c r="I12" s="3">
        <v>27534.726429362392</v>
      </c>
      <c r="K12">
        <f t="shared" si="0"/>
        <v>0.90540543580160593</v>
      </c>
      <c r="M12">
        <f t="shared" si="1"/>
        <v>1.017182198500572</v>
      </c>
      <c r="N12">
        <f t="shared" si="2"/>
        <v>1.7036253921709058E-2</v>
      </c>
      <c r="O12" s="1">
        <f t="shared" si="3"/>
        <v>0.21516571347832597</v>
      </c>
      <c r="P12" s="1">
        <f t="shared" si="4"/>
        <v>1.2400673758184895</v>
      </c>
      <c r="S12" s="1">
        <f t="shared" si="5"/>
        <v>0.13767686860654552</v>
      </c>
      <c r="T12" s="1">
        <f t="shared" si="6"/>
        <v>-1.9828458713341206</v>
      </c>
      <c r="U12" s="1">
        <f t="shared" si="7"/>
        <v>-1.4709782303541787</v>
      </c>
    </row>
    <row r="13" spans="4:21" ht="14.4" x14ac:dyDescent="0.3">
      <c r="D13" s="3"/>
      <c r="E13" s="3" t="s">
        <v>3</v>
      </c>
      <c r="F13" s="3">
        <v>28216.48113859737</v>
      </c>
      <c r="I13" s="3">
        <v>27717.886878331457</v>
      </c>
      <c r="K13">
        <f t="shared" si="0"/>
        <v>1.0179881771815618</v>
      </c>
      <c r="M13">
        <f t="shared" si="1"/>
        <v>1.1436638340881651</v>
      </c>
      <c r="N13">
        <f t="shared" si="2"/>
        <v>0.1342369984533128</v>
      </c>
      <c r="O13" s="1">
        <f t="shared" si="3"/>
        <v>0.3323664580099297</v>
      </c>
      <c r="P13" s="1">
        <f t="shared" si="4"/>
        <v>1.3942636940037105</v>
      </c>
      <c r="S13" s="1">
        <f t="shared" si="5"/>
        <v>0.13873613036493915</v>
      </c>
      <c r="T13" s="1">
        <f t="shared" si="6"/>
        <v>-1.9751814926858322</v>
      </c>
      <c r="U13" s="1">
        <f t="shared" si="7"/>
        <v>-1.4633138517058903</v>
      </c>
    </row>
    <row r="14" spans="4:21" ht="14.4" x14ac:dyDescent="0.3">
      <c r="D14" s="3"/>
      <c r="E14" s="3" t="s">
        <v>2</v>
      </c>
      <c r="F14" s="3">
        <v>26556.688130444585</v>
      </c>
      <c r="I14" s="3">
        <v>27901.047327300523</v>
      </c>
      <c r="K14">
        <f t="shared" si="0"/>
        <v>0.95181689127703417</v>
      </c>
      <c r="M14">
        <f t="shared" si="1"/>
        <v>1.06932337686042</v>
      </c>
      <c r="N14">
        <f t="shared" si="2"/>
        <v>6.7026090376745437E-2</v>
      </c>
      <c r="O14" s="1">
        <f t="shared" si="3"/>
        <v>0.26515554993336232</v>
      </c>
      <c r="P14" s="1">
        <f t="shared" si="4"/>
        <v>1.3036337401493769</v>
      </c>
      <c r="S14" s="1">
        <f t="shared" si="5"/>
        <v>0.13980354189812175</v>
      </c>
      <c r="T14" s="1">
        <f t="shared" si="6"/>
        <v>-1.9675171140375438</v>
      </c>
      <c r="U14" s="1">
        <f t="shared" si="7"/>
        <v>-1.455649473057602</v>
      </c>
    </row>
    <row r="15" spans="4:21" ht="14.4" x14ac:dyDescent="0.3">
      <c r="D15" s="3"/>
      <c r="E15" s="3" t="s">
        <v>1</v>
      </c>
      <c r="F15" s="3">
        <v>26390.708829629308</v>
      </c>
      <c r="I15" s="3">
        <v>28084.207776269588</v>
      </c>
      <c r="K15">
        <f t="shared" si="0"/>
        <v>0.93969924449600317</v>
      </c>
      <c r="M15">
        <f t="shared" si="1"/>
        <v>1.0557097468710332</v>
      </c>
      <c r="N15">
        <f t="shared" si="2"/>
        <v>5.4213286585302368E-2</v>
      </c>
      <c r="O15" s="1">
        <f t="shared" si="3"/>
        <v>0.25234274614191926</v>
      </c>
      <c r="P15" s="1">
        <f t="shared" si="4"/>
        <v>1.2870370886928451</v>
      </c>
      <c r="S15" s="1">
        <f t="shared" si="5"/>
        <v>0.14087916590903582</v>
      </c>
      <c r="T15" s="1">
        <f t="shared" si="6"/>
        <v>-1.9598527353892554</v>
      </c>
      <c r="U15" s="1">
        <f t="shared" si="7"/>
        <v>-1.4479850944093136</v>
      </c>
    </row>
    <row r="16" spans="4:21" ht="14.4" x14ac:dyDescent="0.3">
      <c r="D16" s="3">
        <v>1902</v>
      </c>
      <c r="E16" s="3" t="s">
        <v>4</v>
      </c>
      <c r="F16" s="3">
        <v>30657.952102145493</v>
      </c>
      <c r="I16" s="3">
        <v>28614.221459795644</v>
      </c>
      <c r="K16">
        <f t="shared" si="0"/>
        <v>1.0714235977107183</v>
      </c>
      <c r="M16">
        <f t="shared" si="1"/>
        <v>1.2036961206002601</v>
      </c>
      <c r="N16">
        <f t="shared" si="2"/>
        <v>0.18539692350250417</v>
      </c>
      <c r="O16" s="1">
        <f t="shared" si="3"/>
        <v>0.38352638305912107</v>
      </c>
      <c r="P16" s="1">
        <f t="shared" si="4"/>
        <v>1.4674502677652013</v>
      </c>
      <c r="S16" s="1">
        <f t="shared" si="5"/>
        <v>0.14196306558304933</v>
      </c>
      <c r="T16" s="1">
        <f t="shared" si="6"/>
        <v>-1.952188356740967</v>
      </c>
      <c r="U16" s="1">
        <f t="shared" si="7"/>
        <v>-1.4403207157610252</v>
      </c>
    </row>
    <row r="17" spans="4:21" ht="14.4" x14ac:dyDescent="0.3">
      <c r="D17" s="3"/>
      <c r="E17" s="3" t="s">
        <v>3</v>
      </c>
      <c r="F17" s="3">
        <v>31443.094777932147</v>
      </c>
      <c r="I17" s="3">
        <v>29144.235143321701</v>
      </c>
      <c r="K17">
        <f t="shared" si="0"/>
        <v>1.0788787087156488</v>
      </c>
      <c r="M17">
        <f t="shared" si="1"/>
        <v>1.2120716017959823</v>
      </c>
      <c r="N17">
        <f t="shared" si="2"/>
        <v>0.19233096329154678</v>
      </c>
      <c r="O17" s="1">
        <f t="shared" si="3"/>
        <v>0.39046042284816368</v>
      </c>
      <c r="P17" s="1">
        <f t="shared" si="4"/>
        <v>1.4776609861624623</v>
      </c>
      <c r="S17" s="1">
        <f t="shared" si="5"/>
        <v>0.14305530459166738</v>
      </c>
      <c r="T17" s="1">
        <f t="shared" si="6"/>
        <v>-1.9445239780926786</v>
      </c>
      <c r="U17" s="1">
        <f t="shared" si="7"/>
        <v>-1.4326563371127368</v>
      </c>
    </row>
    <row r="18" spans="4:21" ht="14.4" x14ac:dyDescent="0.3">
      <c r="D18" s="3"/>
      <c r="E18" s="3" t="s">
        <v>2</v>
      </c>
      <c r="F18" s="3">
        <v>33088.155622437516</v>
      </c>
      <c r="I18" s="3">
        <v>29674.248826847757</v>
      </c>
      <c r="K18">
        <f t="shared" si="0"/>
        <v>1.1150461066600288</v>
      </c>
      <c r="M18">
        <f t="shared" si="1"/>
        <v>1.2527040432419938</v>
      </c>
      <c r="N18">
        <f t="shared" si="2"/>
        <v>0.22530444948473211</v>
      </c>
      <c r="O18" s="1">
        <f t="shared" si="3"/>
        <v>0.42343390904134903</v>
      </c>
      <c r="P18" s="1">
        <f t="shared" si="4"/>
        <v>1.5271968167258849</v>
      </c>
      <c r="S18" s="1">
        <f t="shared" si="5"/>
        <v>0.14415594709627255</v>
      </c>
      <c r="T18" s="1">
        <f t="shared" si="6"/>
        <v>-1.9368595994443902</v>
      </c>
      <c r="U18" s="1">
        <f t="shared" si="7"/>
        <v>-1.4249919584644484</v>
      </c>
    </row>
    <row r="19" spans="4:21" ht="14.4" x14ac:dyDescent="0.3">
      <c r="D19" s="3"/>
      <c r="E19" s="3" t="s">
        <v>1</v>
      </c>
      <c r="F19" s="3">
        <v>30097.135905155032</v>
      </c>
      <c r="I19" s="3">
        <v>30204.262510373814</v>
      </c>
      <c r="K19">
        <f t="shared" si="0"/>
        <v>0.99645326201287021</v>
      </c>
      <c r="M19">
        <f t="shared" si="1"/>
        <v>1.1194703275223257</v>
      </c>
      <c r="N19">
        <f t="shared" si="2"/>
        <v>0.11285565158912668</v>
      </c>
      <c r="O19" s="1">
        <f t="shared" si="3"/>
        <v>0.31098511114574356</v>
      </c>
      <c r="P19" s="1">
        <f t="shared" si="4"/>
        <v>1.3647689011896276</v>
      </c>
      <c r="S19" s="1">
        <f t="shared" si="5"/>
        <v>0.14526505775189386</v>
      </c>
      <c r="T19" s="1">
        <f t="shared" si="6"/>
        <v>-1.9291952207961021</v>
      </c>
      <c r="U19" s="1">
        <f t="shared" si="7"/>
        <v>-1.4173275798161602</v>
      </c>
    </row>
    <row r="20" spans="4:21" ht="14.4" x14ac:dyDescent="0.3">
      <c r="D20" s="3">
        <v>1903</v>
      </c>
      <c r="E20" s="3" t="s">
        <v>4</v>
      </c>
      <c r="F20" s="3">
        <v>30488.434122003939</v>
      </c>
      <c r="I20" s="3">
        <v>30674.844569737605</v>
      </c>
      <c r="K20">
        <f t="shared" si="0"/>
        <v>0.99392301899656343</v>
      </c>
      <c r="M20">
        <f t="shared" si="1"/>
        <v>1.1166277135371456</v>
      </c>
      <c r="N20">
        <f t="shared" si="2"/>
        <v>0.11031317316085436</v>
      </c>
      <c r="O20" s="1">
        <f t="shared" si="3"/>
        <v>0.30844263271747124</v>
      </c>
      <c r="P20" s="1">
        <f t="shared" si="4"/>
        <v>1.3613034130300201</v>
      </c>
      <c r="S20" s="1">
        <f t="shared" si="5"/>
        <v>0.14638270171100484</v>
      </c>
      <c r="T20" s="1">
        <f t="shared" si="6"/>
        <v>-1.9215308421478137</v>
      </c>
      <c r="U20" s="1">
        <f t="shared" si="7"/>
        <v>-1.4096632011678718</v>
      </c>
    </row>
    <row r="21" spans="4:21" ht="14.4" x14ac:dyDescent="0.3">
      <c r="D21" s="3"/>
      <c r="E21" s="3" t="s">
        <v>3</v>
      </c>
      <c r="F21" s="3">
        <v>27092.445172770829</v>
      </c>
      <c r="I21" s="3">
        <v>31145.426629101396</v>
      </c>
      <c r="K21">
        <f t="shared" si="0"/>
        <v>0.86986913023873702</v>
      </c>
      <c r="M21">
        <f t="shared" si="1"/>
        <v>0.97725876090046049</v>
      </c>
      <c r="N21">
        <f t="shared" si="2"/>
        <v>-2.3003809498440331E-2</v>
      </c>
      <c r="O21" s="1">
        <f t="shared" si="3"/>
        <v>0.17512565005817657</v>
      </c>
      <c r="P21" s="1">
        <f t="shared" si="4"/>
        <v>1.1913959061728321</v>
      </c>
      <c r="S21" s="1">
        <f t="shared" si="5"/>
        <v>0.14750894462735076</v>
      </c>
      <c r="T21" s="1">
        <f t="shared" si="6"/>
        <v>-1.9138664634995255</v>
      </c>
      <c r="U21" s="1">
        <f t="shared" si="7"/>
        <v>-1.4019988225195836</v>
      </c>
    </row>
    <row r="22" spans="4:21" ht="14.4" x14ac:dyDescent="0.3">
      <c r="D22" s="3"/>
      <c r="E22" s="3" t="s">
        <v>2</v>
      </c>
      <c r="F22" s="3">
        <v>24413.387223931375</v>
      </c>
      <c r="I22" s="3">
        <v>31616.008688465186</v>
      </c>
      <c r="K22">
        <f t="shared" si="0"/>
        <v>0.77218435332852053</v>
      </c>
      <c r="M22">
        <f t="shared" si="1"/>
        <v>0.86751431691045944</v>
      </c>
      <c r="N22">
        <f t="shared" si="2"/>
        <v>-0.1421232636541255</v>
      </c>
      <c r="O22" s="1">
        <f t="shared" si="3"/>
        <v>5.6006195902491396E-2</v>
      </c>
      <c r="P22" s="1">
        <f t="shared" si="4"/>
        <v>1.057604236529035</v>
      </c>
      <c r="S22" s="1">
        <f t="shared" si="5"/>
        <v>0.14864385265980529</v>
      </c>
      <c r="T22" s="1">
        <f t="shared" si="6"/>
        <v>-1.9062020848512371</v>
      </c>
      <c r="U22" s="1">
        <f t="shared" si="7"/>
        <v>-1.3943344438712952</v>
      </c>
    </row>
    <row r="23" spans="4:21" ht="14.4" x14ac:dyDescent="0.3">
      <c r="D23" s="3"/>
      <c r="E23" s="3" t="s">
        <v>1</v>
      </c>
      <c r="F23" s="3">
        <v>24790.71932940172</v>
      </c>
      <c r="I23" s="3">
        <v>32086.590747828977</v>
      </c>
      <c r="K23">
        <f t="shared" si="0"/>
        <v>0.77261930144694768</v>
      </c>
      <c r="M23">
        <f t="shared" si="1"/>
        <v>0.86800296151744005</v>
      </c>
      <c r="N23">
        <f t="shared" si="2"/>
        <v>-0.14156015244115569</v>
      </c>
      <c r="O23" s="1">
        <f t="shared" si="3"/>
        <v>5.6569307115461209E-2</v>
      </c>
      <c r="P23" s="1">
        <f t="shared" si="4"/>
        <v>1.0581999530450923</v>
      </c>
      <c r="S23" s="1">
        <f t="shared" si="5"/>
        <v>0.14978749247625694</v>
      </c>
      <c r="T23" s="1">
        <f t="shared" si="6"/>
        <v>-1.8985377062029487</v>
      </c>
      <c r="U23" s="1">
        <f t="shared" si="7"/>
        <v>-1.3866700652230068</v>
      </c>
    </row>
    <row r="24" spans="4:21" ht="14.4" x14ac:dyDescent="0.3">
      <c r="D24" s="3">
        <v>1904</v>
      </c>
      <c r="E24" s="3" t="s">
        <v>4</v>
      </c>
      <c r="F24" s="3">
        <v>26381.429657371129</v>
      </c>
      <c r="I24" s="3">
        <v>32260.393567671072</v>
      </c>
      <c r="K24">
        <f t="shared" si="0"/>
        <v>0.81776527623669804</v>
      </c>
      <c r="M24">
        <f t="shared" si="1"/>
        <v>0.9187224293649382</v>
      </c>
      <c r="N24">
        <f t="shared" si="2"/>
        <v>-8.4771237759854345E-2</v>
      </c>
      <c r="O24" s="1">
        <f t="shared" si="3"/>
        <v>0.11335822179676255</v>
      </c>
      <c r="P24" s="1">
        <f t="shared" si="4"/>
        <v>1.1200330813570816</v>
      </c>
      <c r="S24" s="1">
        <f t="shared" si="5"/>
        <v>0.15093993125752533</v>
      </c>
      <c r="T24" s="1">
        <f t="shared" si="6"/>
        <v>-1.8908733275546603</v>
      </c>
      <c r="U24" s="1">
        <f t="shared" si="7"/>
        <v>-1.3790056865747184</v>
      </c>
    </row>
    <row r="25" spans="4:21" ht="14.4" x14ac:dyDescent="0.3">
      <c r="D25" s="3"/>
      <c r="E25" s="3" t="s">
        <v>3</v>
      </c>
      <c r="F25" s="3">
        <v>26503.565905784886</v>
      </c>
      <c r="I25" s="3">
        <v>32434.196387513166</v>
      </c>
      <c r="K25">
        <f t="shared" si="0"/>
        <v>0.8171488385014678</v>
      </c>
      <c r="M25">
        <f t="shared" si="1"/>
        <v>0.91802988935361707</v>
      </c>
      <c r="N25">
        <f t="shared" si="2"/>
        <v>-8.5525329682952927E-2</v>
      </c>
      <c r="O25" s="1">
        <f t="shared" si="3"/>
        <v>0.11260412987366397</v>
      </c>
      <c r="P25" s="1">
        <f t="shared" si="4"/>
        <v>1.1191887918327916</v>
      </c>
      <c r="S25" s="1">
        <f t="shared" si="5"/>
        <v>0.15210123670130749</v>
      </c>
      <c r="T25" s="1">
        <f t="shared" si="6"/>
        <v>-1.8832089489063717</v>
      </c>
      <c r="U25" s="1">
        <f t="shared" si="7"/>
        <v>-1.3713413079264298</v>
      </c>
    </row>
    <row r="26" spans="4:21" ht="14.4" x14ac:dyDescent="0.3">
      <c r="D26" s="3"/>
      <c r="E26" s="3" t="s">
        <v>2</v>
      </c>
      <c r="F26" s="3">
        <v>29801.244612956274</v>
      </c>
      <c r="I26" s="3">
        <v>32607.99920735526</v>
      </c>
      <c r="K26">
        <f t="shared" si="0"/>
        <v>0.91392435406567729</v>
      </c>
      <c r="M26">
        <f t="shared" si="1"/>
        <v>1.0267528192037965</v>
      </c>
      <c r="N26">
        <f t="shared" si="2"/>
        <v>2.6401219605615447E-2</v>
      </c>
      <c r="O26" s="1">
        <f t="shared" si="3"/>
        <v>0.22453067916223235</v>
      </c>
      <c r="P26" s="1">
        <f t="shared" si="4"/>
        <v>1.2517351129435557</v>
      </c>
      <c r="S26" s="1">
        <f t="shared" si="5"/>
        <v>0.15327147702615471</v>
      </c>
      <c r="T26" s="1">
        <f t="shared" si="6"/>
        <v>-1.8755445702580835</v>
      </c>
      <c r="U26" s="1">
        <f t="shared" si="7"/>
        <v>-1.3636769292781417</v>
      </c>
    </row>
    <row r="27" spans="4:21" ht="14.4" x14ac:dyDescent="0.3">
      <c r="D27" s="3"/>
      <c r="E27" s="3" t="s">
        <v>1</v>
      </c>
      <c r="F27" s="3">
        <v>33587.468313782687</v>
      </c>
      <c r="I27" s="3">
        <v>32781.802027197351</v>
      </c>
      <c r="K27">
        <f t="shared" si="0"/>
        <v>1.0245766320569234</v>
      </c>
      <c r="M27">
        <f t="shared" si="1"/>
        <v>1.1510656661844225</v>
      </c>
      <c r="N27">
        <f t="shared" si="2"/>
        <v>0.14068817953237742</v>
      </c>
      <c r="O27" s="1">
        <f t="shared" si="3"/>
        <v>0.33881763908899432</v>
      </c>
      <c r="P27" s="1">
        <f t="shared" si="4"/>
        <v>1.4032874171060077</v>
      </c>
      <c r="S27" s="1">
        <f t="shared" si="5"/>
        <v>0.15445072097547993</v>
      </c>
      <c r="T27" s="1">
        <f t="shared" si="6"/>
        <v>-1.8678801916097951</v>
      </c>
      <c r="U27" s="1">
        <f t="shared" si="7"/>
        <v>-1.3560125506298533</v>
      </c>
    </row>
    <row r="28" spans="4:21" ht="14.4" x14ac:dyDescent="0.3">
      <c r="D28" s="3">
        <v>1905</v>
      </c>
      <c r="E28" s="3" t="s">
        <v>4</v>
      </c>
      <c r="F28" s="3">
        <v>37025.635325712021</v>
      </c>
      <c r="I28" s="3">
        <v>33315.751266515668</v>
      </c>
      <c r="K28">
        <f t="shared" si="0"/>
        <v>1.1113552574431964</v>
      </c>
      <c r="M28">
        <f t="shared" si="1"/>
        <v>1.2485575405016081</v>
      </c>
      <c r="N28">
        <f t="shared" si="2"/>
        <v>0.22198891738221943</v>
      </c>
      <c r="O28" s="1">
        <f t="shared" si="3"/>
        <v>0.42011837693883636</v>
      </c>
      <c r="P28" s="1">
        <f t="shared" si="4"/>
        <v>1.5221417314327348</v>
      </c>
      <c r="S28" s="1">
        <f t="shared" si="5"/>
        <v>0.15563903782159588</v>
      </c>
      <c r="T28" s="1">
        <f t="shared" si="6"/>
        <v>-1.8602158129615067</v>
      </c>
      <c r="U28" s="1">
        <f t="shared" si="7"/>
        <v>-1.3483481719815649</v>
      </c>
    </row>
    <row r="29" spans="4:21" ht="14.4" x14ac:dyDescent="0.3">
      <c r="D29" s="3"/>
      <c r="E29" s="3" t="s">
        <v>3</v>
      </c>
      <c r="F29" s="3">
        <v>35184.581635483242</v>
      </c>
      <c r="I29" s="3">
        <v>33849.700505833986</v>
      </c>
      <c r="K29">
        <f t="shared" si="0"/>
        <v>1.0394355373814663</v>
      </c>
      <c r="M29">
        <f t="shared" si="1"/>
        <v>1.1677589765928684</v>
      </c>
      <c r="N29">
        <f t="shared" si="2"/>
        <v>0.15508650745498653</v>
      </c>
      <c r="O29" s="1">
        <f t="shared" si="3"/>
        <v>0.3532159670116034</v>
      </c>
      <c r="P29" s="1">
        <f t="shared" si="4"/>
        <v>1.4236385692028888</v>
      </c>
      <c r="S29" s="1">
        <f t="shared" si="5"/>
        <v>0.15683649736978436</v>
      </c>
      <c r="T29" s="1">
        <f t="shared" si="6"/>
        <v>-1.8525514343132183</v>
      </c>
      <c r="U29" s="1">
        <f t="shared" si="7"/>
        <v>-1.3406837933332765</v>
      </c>
    </row>
    <row r="30" spans="4:21" ht="14.4" x14ac:dyDescent="0.3">
      <c r="D30" s="3"/>
      <c r="E30" s="3" t="s">
        <v>2</v>
      </c>
      <c r="F30" s="3">
        <v>37762.056801803534</v>
      </c>
      <c r="I30" s="3">
        <v>34383.649745152303</v>
      </c>
      <c r="K30">
        <f t="shared" si="0"/>
        <v>1.0982562084505747</v>
      </c>
      <c r="M30">
        <f t="shared" si="1"/>
        <v>1.2338413493614642</v>
      </c>
      <c r="N30">
        <f t="shared" si="2"/>
        <v>0.21013235106021264</v>
      </c>
      <c r="O30" s="1">
        <f t="shared" si="3"/>
        <v>0.40826181061682953</v>
      </c>
      <c r="P30" s="1">
        <f t="shared" si="4"/>
        <v>1.5042009253941484</v>
      </c>
      <c r="S30" s="1">
        <f t="shared" si="5"/>
        <v>0.15804316996239676</v>
      </c>
      <c r="T30" s="1">
        <f t="shared" si="6"/>
        <v>-1.8448870556649299</v>
      </c>
      <c r="U30" s="1">
        <f t="shared" si="7"/>
        <v>-1.3330194146849881</v>
      </c>
    </row>
    <row r="31" spans="4:21" ht="14.4" x14ac:dyDescent="0.3">
      <c r="D31" s="3"/>
      <c r="E31" s="3" t="s">
        <v>1</v>
      </c>
      <c r="F31" s="3">
        <v>39030.338232850016</v>
      </c>
      <c r="I31" s="3">
        <v>34917.59898447062</v>
      </c>
      <c r="K31">
        <f t="shared" si="0"/>
        <v>1.1177841365956609</v>
      </c>
      <c r="M31">
        <f t="shared" si="1"/>
        <v>1.2557800964656205</v>
      </c>
      <c r="N31">
        <f t="shared" si="2"/>
        <v>0.22775697028545794</v>
      </c>
      <c r="O31" s="1">
        <f t="shared" si="3"/>
        <v>0.42588642984207481</v>
      </c>
      <c r="P31" s="1">
        <f t="shared" si="4"/>
        <v>1.5309468953789753</v>
      </c>
      <c r="S31" s="1">
        <f t="shared" si="5"/>
        <v>0.15925912648298626</v>
      </c>
      <c r="T31" s="1">
        <f t="shared" si="6"/>
        <v>-1.8372226770166415</v>
      </c>
      <c r="U31" s="1">
        <f t="shared" si="7"/>
        <v>-1.3253550360366997</v>
      </c>
    </row>
    <row r="32" spans="4:21" ht="14.4" x14ac:dyDescent="0.3">
      <c r="D32" s="3">
        <v>1906</v>
      </c>
      <c r="E32" s="3" t="s">
        <v>4</v>
      </c>
      <c r="F32" s="3">
        <v>37996.289343010278</v>
      </c>
      <c r="I32" s="3">
        <v>35758.764877304769</v>
      </c>
      <c r="K32">
        <f t="shared" si="0"/>
        <v>1.0625727558930764</v>
      </c>
      <c r="M32">
        <f t="shared" si="1"/>
        <v>1.1937525987451267</v>
      </c>
      <c r="N32">
        <f t="shared" si="2"/>
        <v>0.17710178976970184</v>
      </c>
      <c r="O32" s="1">
        <f t="shared" si="3"/>
        <v>0.37523124932631874</v>
      </c>
      <c r="P32" s="1">
        <f t="shared" si="4"/>
        <v>1.4553279193093733</v>
      </c>
      <c r="S32" s="1">
        <f t="shared" si="5"/>
        <v>0.16048443836047169</v>
      </c>
      <c r="T32" s="1">
        <f t="shared" si="6"/>
        <v>-1.8295582983683532</v>
      </c>
      <c r="U32" s="1">
        <f t="shared" si="7"/>
        <v>-1.3176906573884113</v>
      </c>
    </row>
    <row r="33" spans="4:21" ht="14.4" x14ac:dyDescent="0.3">
      <c r="D33" s="3"/>
      <c r="E33" s="3" t="s">
        <v>3</v>
      </c>
      <c r="F33" s="3">
        <v>36962.917457112511</v>
      </c>
      <c r="I33" s="3">
        <v>36599.930770138919</v>
      </c>
      <c r="K33">
        <f t="shared" si="0"/>
        <v>1.0099176878025613</v>
      </c>
      <c r="M33">
        <f t="shared" si="1"/>
        <v>1.1345970030256378</v>
      </c>
      <c r="N33">
        <f t="shared" si="2"/>
        <v>0.12627752446989229</v>
      </c>
      <c r="O33" s="1">
        <f t="shared" si="3"/>
        <v>0.32440698402650919</v>
      </c>
      <c r="P33" s="1">
        <f t="shared" si="4"/>
        <v>1.3832101370113923</v>
      </c>
      <c r="S33" s="1">
        <f t="shared" si="5"/>
        <v>0.16171917757333351</v>
      </c>
      <c r="T33" s="1">
        <f t="shared" si="6"/>
        <v>-1.8218939197200648</v>
      </c>
      <c r="U33" s="1">
        <f t="shared" si="7"/>
        <v>-1.3100262787401229</v>
      </c>
    </row>
    <row r="34" spans="4:21" ht="14.4" x14ac:dyDescent="0.3">
      <c r="D34" s="3"/>
      <c r="E34" s="3" t="s">
        <v>2</v>
      </c>
      <c r="F34" s="3">
        <v>39864.307752133165</v>
      </c>
      <c r="I34" s="3">
        <v>37441.096662973068</v>
      </c>
      <c r="K34">
        <f t="shared" si="0"/>
        <v>1.064720622661582</v>
      </c>
      <c r="M34">
        <f t="shared" si="1"/>
        <v>1.196165630250444</v>
      </c>
      <c r="N34">
        <f t="shared" si="2"/>
        <v>0.17912113277149888</v>
      </c>
      <c r="O34" s="1">
        <f t="shared" si="3"/>
        <v>0.37725059232811575</v>
      </c>
      <c r="P34" s="1">
        <f t="shared" si="4"/>
        <v>1.4582696947857601</v>
      </c>
      <c r="S34" s="1">
        <f t="shared" si="5"/>
        <v>0.16296341665384204</v>
      </c>
      <c r="T34" s="1">
        <f t="shared" si="6"/>
        <v>-1.8142295410717764</v>
      </c>
      <c r="U34" s="1">
        <f t="shared" si="7"/>
        <v>-1.3023619000918345</v>
      </c>
    </row>
    <row r="35" spans="4:21" ht="14.4" x14ac:dyDescent="0.3">
      <c r="D35" s="3"/>
      <c r="E35" s="3" t="s">
        <v>1</v>
      </c>
      <c r="F35" s="3">
        <v>39109.151373977104</v>
      </c>
      <c r="I35" s="3">
        <v>38282.262555807218</v>
      </c>
      <c r="K35">
        <f t="shared" si="0"/>
        <v>1.0215997896405538</v>
      </c>
      <c r="M35">
        <f t="shared" si="1"/>
        <v>1.1477213179024932</v>
      </c>
      <c r="N35">
        <f t="shared" si="2"/>
        <v>0.13777851398740926</v>
      </c>
      <c r="O35" s="1">
        <f t="shared" si="3"/>
        <v>0.33590797354402613</v>
      </c>
      <c r="P35" s="1">
        <f t="shared" si="4"/>
        <v>1.3992102545249985</v>
      </c>
      <c r="S35" s="1">
        <f t="shared" si="5"/>
        <v>0.16421722869231817</v>
      </c>
      <c r="T35" s="1">
        <f t="shared" si="6"/>
        <v>-1.806565162423488</v>
      </c>
      <c r="U35" s="1">
        <f t="shared" si="7"/>
        <v>-1.2946975214435461</v>
      </c>
    </row>
    <row r="36" spans="4:21" ht="14.4" x14ac:dyDescent="0.3">
      <c r="D36" s="3">
        <v>1907</v>
      </c>
      <c r="E36" s="3" t="s">
        <v>4</v>
      </c>
      <c r="F36" s="3">
        <v>33323.289392809806</v>
      </c>
      <c r="I36" s="3">
        <v>38936.651589735389</v>
      </c>
      <c r="K36">
        <f t="shared" si="0"/>
        <v>0.85583346364571844</v>
      </c>
      <c r="M36">
        <f t="shared" si="1"/>
        <v>0.96149032210169449</v>
      </c>
      <c r="N36">
        <f t="shared" si="2"/>
        <v>-3.9270779420813681E-2</v>
      </c>
      <c r="O36" s="1">
        <f t="shared" si="3"/>
        <v>0.15885868013580323</v>
      </c>
      <c r="P36" s="1">
        <f t="shared" si="4"/>
        <v>1.1721722837473074</v>
      </c>
      <c r="S36" s="1">
        <f t="shared" si="5"/>
        <v>0.16548068734142693</v>
      </c>
      <c r="T36" s="1">
        <f t="shared" si="6"/>
        <v>-1.7989007837751998</v>
      </c>
      <c r="U36" s="1">
        <f t="shared" si="7"/>
        <v>-1.2870331427952579</v>
      </c>
    </row>
    <row r="37" spans="4:21" ht="14.4" x14ac:dyDescent="0.3">
      <c r="D37" s="3"/>
      <c r="E37" s="3" t="s">
        <v>3</v>
      </c>
      <c r="F37" s="3">
        <v>31287.974711332801</v>
      </c>
      <c r="I37" s="3">
        <v>39591.040623663561</v>
      </c>
      <c r="K37">
        <f t="shared" si="0"/>
        <v>0.79027916969254863</v>
      </c>
      <c r="M37">
        <f t="shared" si="1"/>
        <v>0.88784302752210986</v>
      </c>
      <c r="N37">
        <f t="shared" si="2"/>
        <v>-0.11896032242420267</v>
      </c>
      <c r="O37" s="1">
        <f t="shared" si="3"/>
        <v>7.9169137132414233E-2</v>
      </c>
      <c r="P37" s="1">
        <f t="shared" si="4"/>
        <v>1.0823873784864182</v>
      </c>
      <c r="S37" s="1">
        <f t="shared" si="5"/>
        <v>0.16675386682050417</v>
      </c>
      <c r="T37" s="1">
        <f t="shared" si="6"/>
        <v>-1.7912364051269114</v>
      </c>
      <c r="U37" s="1">
        <f t="shared" si="7"/>
        <v>-1.2793687641469695</v>
      </c>
    </row>
    <row r="38" spans="4:21" ht="14.4" x14ac:dyDescent="0.3">
      <c r="D38" s="3"/>
      <c r="E38" s="3" t="s">
        <v>2</v>
      </c>
      <c r="F38" s="3">
        <v>29731.557601968034</v>
      </c>
      <c r="I38" s="3">
        <v>40245.429657591732</v>
      </c>
      <c r="K38">
        <f t="shared" si="0"/>
        <v>0.73875612348841191</v>
      </c>
      <c r="M38">
        <f t="shared" si="1"/>
        <v>0.82995920736924078</v>
      </c>
      <c r="N38">
        <f t="shared" si="2"/>
        <v>-0.18637872714718626</v>
      </c>
      <c r="O38" s="1">
        <f t="shared" si="3"/>
        <v>1.1750732409430642E-2</v>
      </c>
      <c r="P38" s="1">
        <f t="shared" si="4"/>
        <v>1.0118200434847553</v>
      </c>
      <c r="S38" s="1">
        <f t="shared" si="5"/>
        <v>0.16803684191991622</v>
      </c>
      <c r="T38" s="1">
        <f t="shared" si="6"/>
        <v>-1.7835720264786232</v>
      </c>
      <c r="U38" s="1">
        <f t="shared" si="7"/>
        <v>-1.2717043854986814</v>
      </c>
    </row>
    <row r="39" spans="4:21" ht="14.4" x14ac:dyDescent="0.3">
      <c r="D39" s="3"/>
      <c r="E39" s="3" t="s">
        <v>1</v>
      </c>
      <c r="F39" s="3">
        <v>26219.642073144965</v>
      </c>
      <c r="I39" s="3">
        <v>40899.818691519904</v>
      </c>
      <c r="K39">
        <f t="shared" si="0"/>
        <v>0.64106988519685781</v>
      </c>
      <c r="M39">
        <f t="shared" si="1"/>
        <v>0.72021312158317441</v>
      </c>
      <c r="N39">
        <f t="shared" si="2"/>
        <v>-0.32820810857319049</v>
      </c>
      <c r="O39" s="1">
        <f t="shared" si="3"/>
        <v>-0.13007864901657359</v>
      </c>
      <c r="P39" s="1">
        <f t="shared" si="4"/>
        <v>0.87802637229419378</v>
      </c>
      <c r="S39" s="1">
        <f t="shared" si="5"/>
        <v>0.16932968800545348</v>
      </c>
      <c r="T39" s="1">
        <f t="shared" si="6"/>
        <v>-1.7759076478303348</v>
      </c>
      <c r="U39" s="1">
        <f t="shared" si="7"/>
        <v>-1.264040006850393</v>
      </c>
    </row>
    <row r="40" spans="4:21" ht="14.4" x14ac:dyDescent="0.3">
      <c r="D40" s="3">
        <v>1908</v>
      </c>
      <c r="E40" s="3" t="s">
        <v>4</v>
      </c>
      <c r="F40" s="3">
        <v>28250.956285861426</v>
      </c>
      <c r="I40" s="3">
        <v>40862.958219316126</v>
      </c>
      <c r="K40">
        <f t="shared" si="0"/>
        <v>0.69135856817402552</v>
      </c>
      <c r="M40">
        <f t="shared" si="1"/>
        <v>0.77671019028602062</v>
      </c>
      <c r="N40">
        <f t="shared" ref="N40:N71" si="8">LN(M40)</f>
        <v>-0.25268798366574996</v>
      </c>
      <c r="O40" s="1">
        <f t="shared" ref="O40:O71" si="9">N40-$N$508</f>
        <v>-5.4558524109133061E-2</v>
      </c>
      <c r="P40" s="1">
        <f t="shared" ref="P40:P71" si="10">EXP(O40)</f>
        <v>0.94690309057637678</v>
      </c>
      <c r="S40" s="1">
        <f t="shared" ref="S40:S71" si="11">S41*$R$191/$K$191</f>
        <v>0.17063248102275758</v>
      </c>
      <c r="T40" s="1">
        <f t="shared" si="6"/>
        <v>-1.7682432691820467</v>
      </c>
      <c r="U40" s="1">
        <f t="shared" si="7"/>
        <v>-1.2563756282021048</v>
      </c>
    </row>
    <row r="41" spans="4:21" ht="14.4" x14ac:dyDescent="0.3">
      <c r="D41" s="3"/>
      <c r="E41" s="3" t="s">
        <v>3</v>
      </c>
      <c r="F41" s="3">
        <v>31417.366233476172</v>
      </c>
      <c r="I41" s="3">
        <v>40826.097747112348</v>
      </c>
      <c r="K41">
        <f t="shared" si="0"/>
        <v>0.76954124854360684</v>
      </c>
      <c r="M41">
        <f t="shared" si="1"/>
        <v>0.86454490781517868</v>
      </c>
      <c r="N41">
        <f t="shared" si="8"/>
        <v>-0.14555202863170633</v>
      </c>
      <c r="O41" s="1">
        <f t="shared" si="9"/>
        <v>5.2577430924910573E-2</v>
      </c>
      <c r="P41" s="1">
        <f t="shared" si="10"/>
        <v>1.053984169888128</v>
      </c>
      <c r="S41" s="1">
        <f t="shared" si="11"/>
        <v>0.17194529750178258</v>
      </c>
      <c r="T41" s="1">
        <f t="shared" si="6"/>
        <v>-1.7605788905337583</v>
      </c>
      <c r="U41" s="1">
        <f t="shared" si="7"/>
        <v>-1.2487112495538164</v>
      </c>
    </row>
    <row r="42" spans="4:21" ht="14.4" x14ac:dyDescent="0.3">
      <c r="D42" s="3"/>
      <c r="E42" s="3" t="s">
        <v>2</v>
      </c>
      <c r="F42" s="3">
        <v>33596.843210405801</v>
      </c>
      <c r="I42" s="3">
        <v>40789.23727490857</v>
      </c>
      <c r="K42">
        <f t="shared" si="0"/>
        <v>0.82366931707921009</v>
      </c>
      <c r="M42">
        <f t="shared" si="1"/>
        <v>0.92535535314334094</v>
      </c>
      <c r="N42">
        <f t="shared" si="8"/>
        <v>-7.7577449682038807E-2</v>
      </c>
      <c r="O42" s="1">
        <f t="shared" si="9"/>
        <v>0.12055200987457809</v>
      </c>
      <c r="P42" s="1">
        <f t="shared" si="10"/>
        <v>1.1281194127891623</v>
      </c>
      <c r="S42" s="1">
        <f t="shared" si="11"/>
        <v>0.17326821456129068</v>
      </c>
      <c r="T42" s="1">
        <f t="shared" si="6"/>
        <v>-1.7529145118854699</v>
      </c>
      <c r="U42" s="1">
        <f t="shared" si="7"/>
        <v>-1.241046870905528</v>
      </c>
    </row>
    <row r="43" spans="4:21" ht="14.4" x14ac:dyDescent="0.3">
      <c r="D43" s="3"/>
      <c r="E43" s="3" t="s">
        <v>1</v>
      </c>
      <c r="F43" s="3">
        <v>37133.353022027462</v>
      </c>
      <c r="I43" s="3">
        <v>40752.376802704792</v>
      </c>
      <c r="K43">
        <f t="shared" si="0"/>
        <v>0.91119478016710109</v>
      </c>
      <c r="M43">
        <f t="shared" si="1"/>
        <v>1.0236862659566697</v>
      </c>
      <c r="N43">
        <f t="shared" si="8"/>
        <v>2.3410098771409024E-2</v>
      </c>
      <c r="O43" s="1">
        <f t="shared" si="9"/>
        <v>0.22153955832802591</v>
      </c>
      <c r="P43" s="1">
        <f t="shared" si="10"/>
        <v>1.2479966159038141</v>
      </c>
      <c r="S43" s="1">
        <f t="shared" si="11"/>
        <v>0.17460130991338232</v>
      </c>
      <c r="T43" s="1">
        <f t="shared" si="6"/>
        <v>-1.7452501332371815</v>
      </c>
      <c r="U43" s="1">
        <f t="shared" si="7"/>
        <v>-1.2333824922572396</v>
      </c>
    </row>
    <row r="44" spans="4:21" ht="14.4" x14ac:dyDescent="0.3">
      <c r="D44" s="3">
        <v>1909</v>
      </c>
      <c r="E44" s="3" t="s">
        <v>4</v>
      </c>
      <c r="F44" s="3">
        <v>35895.912012656408</v>
      </c>
      <c r="I44" s="3">
        <v>41012.363410181912</v>
      </c>
      <c r="K44">
        <f t="shared" si="0"/>
        <v>0.87524612160597237</v>
      </c>
      <c r="M44">
        <f t="shared" si="1"/>
        <v>0.9832995683486736</v>
      </c>
      <c r="N44">
        <f t="shared" si="8"/>
        <v>-1.684145617845419E-2</v>
      </c>
      <c r="O44" s="1">
        <f t="shared" si="9"/>
        <v>0.1812880033781627</v>
      </c>
      <c r="P44" s="1">
        <f t="shared" si="10"/>
        <v>1.1987603766198895</v>
      </c>
      <c r="S44" s="1">
        <f t="shared" si="11"/>
        <v>0.17594466186806126</v>
      </c>
      <c r="T44" s="1">
        <f t="shared" si="6"/>
        <v>-1.7375857545888933</v>
      </c>
      <c r="U44" s="1">
        <f t="shared" si="7"/>
        <v>-1.2257181136089514</v>
      </c>
    </row>
    <row r="45" spans="4:21" ht="14.4" x14ac:dyDescent="0.3">
      <c r="D45" s="3"/>
      <c r="E45" s="3" t="s">
        <v>3</v>
      </c>
      <c r="F45" s="3">
        <v>39437.212749331033</v>
      </c>
      <c r="I45" s="3">
        <v>41272.350017659031</v>
      </c>
      <c r="K45">
        <f t="shared" si="0"/>
        <v>0.95553591526669046</v>
      </c>
      <c r="M45">
        <f t="shared" si="1"/>
        <v>1.0735015326881745</v>
      </c>
      <c r="N45">
        <f t="shared" si="8"/>
        <v>7.092576608432824E-2</v>
      </c>
      <c r="O45" s="1">
        <f t="shared" si="9"/>
        <v>0.26905522564094514</v>
      </c>
      <c r="P45" s="1">
        <f t="shared" si="10"/>
        <v>1.3087274143610588</v>
      </c>
      <c r="S45" s="1">
        <f t="shared" si="11"/>
        <v>0.17729834933783478</v>
      </c>
      <c r="T45" s="1">
        <f t="shared" si="6"/>
        <v>-1.7299213759406049</v>
      </c>
      <c r="U45" s="1">
        <f t="shared" si="7"/>
        <v>-1.218053734960663</v>
      </c>
    </row>
    <row r="46" spans="4:21" ht="14.4" x14ac:dyDescent="0.3">
      <c r="D46" s="3"/>
      <c r="E46" s="3" t="s">
        <v>2</v>
      </c>
      <c r="F46" s="3">
        <v>41006.652848539095</v>
      </c>
      <c r="I46" s="3">
        <v>41532.336625136151</v>
      </c>
      <c r="K46">
        <f t="shared" si="0"/>
        <v>0.98734278349562199</v>
      </c>
      <c r="M46">
        <f t="shared" si="1"/>
        <v>1.1092351155375839</v>
      </c>
      <c r="N46">
        <f t="shared" si="8"/>
        <v>0.10367069269470422</v>
      </c>
      <c r="O46" s="1">
        <f t="shared" si="9"/>
        <v>0.30180015225132112</v>
      </c>
      <c r="P46" s="1">
        <f t="shared" si="10"/>
        <v>1.3522909474016291</v>
      </c>
      <c r="S46" s="1">
        <f t="shared" si="11"/>
        <v>0.17866245184234913</v>
      </c>
      <c r="T46" s="1">
        <f t="shared" si="6"/>
        <v>-1.7222569972923165</v>
      </c>
      <c r="U46" s="1">
        <f t="shared" si="7"/>
        <v>-1.2103893563123747</v>
      </c>
    </row>
    <row r="47" spans="4:21" ht="14.4" x14ac:dyDescent="0.3">
      <c r="D47" s="3"/>
      <c r="E47" s="3" t="s">
        <v>1</v>
      </c>
      <c r="F47" s="3">
        <v>41449.315440623432</v>
      </c>
      <c r="I47" s="3">
        <v>41792.323232613271</v>
      </c>
      <c r="K47">
        <f t="shared" si="0"/>
        <v>0.99179256462770249</v>
      </c>
      <c r="M47">
        <f t="shared" si="1"/>
        <v>1.1142342440780137</v>
      </c>
      <c r="N47">
        <f t="shared" si="8"/>
        <v>0.10816739236134691</v>
      </c>
      <c r="O47" s="1">
        <f t="shared" si="9"/>
        <v>0.3062968519179638</v>
      </c>
      <c r="P47" s="1">
        <f t="shared" si="10"/>
        <v>1.3583854860394942</v>
      </c>
      <c r="S47" s="1">
        <f t="shared" si="11"/>
        <v>0.18003704951306088</v>
      </c>
      <c r="T47" s="1">
        <f t="shared" si="6"/>
        <v>-1.7145926186440281</v>
      </c>
      <c r="U47" s="1">
        <f t="shared" si="7"/>
        <v>-1.2027249776640863</v>
      </c>
    </row>
    <row r="48" spans="4:21" ht="14.4" x14ac:dyDescent="0.3">
      <c r="D48" s="3">
        <v>1910</v>
      </c>
      <c r="E48" s="3" t="s">
        <v>4</v>
      </c>
      <c r="F48" s="3">
        <v>42099.850274223929</v>
      </c>
      <c r="I48" s="3">
        <v>42327.099110621428</v>
      </c>
      <c r="K48">
        <f t="shared" si="0"/>
        <v>0.99463112660275665</v>
      </c>
      <c r="M48">
        <f t="shared" si="1"/>
        <v>1.1174232405167301</v>
      </c>
      <c r="N48">
        <f t="shared" si="8"/>
        <v>0.11102535657078562</v>
      </c>
      <c r="O48" s="1">
        <f t="shared" si="9"/>
        <v>0.30915481612740253</v>
      </c>
      <c r="P48" s="1">
        <f t="shared" si="10"/>
        <v>1.3622732560487245</v>
      </c>
      <c r="S48" s="1">
        <f t="shared" si="11"/>
        <v>0.18142222309794395</v>
      </c>
      <c r="T48" s="1">
        <f t="shared" si="6"/>
        <v>-1.7069282399957397</v>
      </c>
      <c r="U48" s="1">
        <f t="shared" si="7"/>
        <v>-1.1950605990157979</v>
      </c>
    </row>
    <row r="49" spans="4:21" ht="14.4" x14ac:dyDescent="0.3">
      <c r="D49" s="3"/>
      <c r="E49" s="3" t="s">
        <v>3</v>
      </c>
      <c r="F49" s="3">
        <v>38464.722640104192</v>
      </c>
      <c r="I49" s="3">
        <v>42861.874988629585</v>
      </c>
      <c r="K49">
        <f t="shared" si="0"/>
        <v>0.8974111060308988</v>
      </c>
      <c r="M49">
        <f t="shared" si="1"/>
        <v>1.0082009293252803</v>
      </c>
      <c r="N49">
        <f t="shared" si="8"/>
        <v>8.1674844327611611E-3</v>
      </c>
      <c r="O49" s="1">
        <f t="shared" si="9"/>
        <v>0.20629694398937806</v>
      </c>
      <c r="P49" s="1">
        <f t="shared" si="10"/>
        <v>1.2291181290521371</v>
      </c>
      <c r="S49" s="1">
        <f t="shared" si="11"/>
        <v>0.18281805396623313</v>
      </c>
      <c r="T49" s="1">
        <f t="shared" si="6"/>
        <v>-1.6992638613474513</v>
      </c>
      <c r="U49" s="1">
        <f t="shared" si="7"/>
        <v>-1.1873962203675095</v>
      </c>
    </row>
    <row r="50" spans="4:21" ht="14.4" x14ac:dyDescent="0.3">
      <c r="D50" s="3"/>
      <c r="E50" s="3" t="s">
        <v>2</v>
      </c>
      <c r="F50" s="3">
        <v>37661.613046519597</v>
      </c>
      <c r="I50" s="3">
        <v>43396.650866637741</v>
      </c>
      <c r="K50">
        <f t="shared" si="0"/>
        <v>0.86784607324324425</v>
      </c>
      <c r="M50">
        <f t="shared" si="1"/>
        <v>0.97498594754967105</v>
      </c>
      <c r="N50">
        <f t="shared" si="8"/>
        <v>-2.5332220857722989E-2</v>
      </c>
      <c r="O50" s="1">
        <f t="shared" si="9"/>
        <v>0.17279723869889391</v>
      </c>
      <c r="P50" s="1">
        <f t="shared" si="10"/>
        <v>1.1886250734824908</v>
      </c>
      <c r="S50" s="1">
        <f t="shared" si="11"/>
        <v>0.18422462411320384</v>
      </c>
      <c r="T50" s="1">
        <f t="shared" si="6"/>
        <v>-1.6915994826991629</v>
      </c>
      <c r="U50" s="1">
        <f t="shared" si="7"/>
        <v>-1.1797318417192211</v>
      </c>
    </row>
    <row r="51" spans="4:21" ht="14.4" x14ac:dyDescent="0.3">
      <c r="D51" s="3"/>
      <c r="E51" s="3" t="s">
        <v>1</v>
      </c>
      <c r="F51" s="3">
        <v>38253.378010213513</v>
      </c>
      <c r="I51" s="3">
        <v>43931.426744645898</v>
      </c>
      <c r="K51">
        <f t="shared" si="0"/>
        <v>0.87075200704415112</v>
      </c>
      <c r="M51">
        <f t="shared" si="1"/>
        <v>0.97825063319813588</v>
      </c>
      <c r="N51">
        <f t="shared" si="8"/>
        <v>-2.1989370615427165E-2</v>
      </c>
      <c r="O51" s="1">
        <f t="shared" si="9"/>
        <v>0.17614008894118974</v>
      </c>
      <c r="P51" s="1">
        <f t="shared" si="10"/>
        <v>1.1926051177370323</v>
      </c>
      <c r="S51" s="1">
        <f t="shared" si="11"/>
        <v>0.18564201616498877</v>
      </c>
      <c r="T51" s="1">
        <f t="shared" si="6"/>
        <v>-1.6839351040508748</v>
      </c>
      <c r="U51" s="1">
        <f t="shared" si="7"/>
        <v>-1.1720674630709329</v>
      </c>
    </row>
    <row r="52" spans="4:21" ht="14.4" x14ac:dyDescent="0.3">
      <c r="D52" s="3">
        <v>1911</v>
      </c>
      <c r="E52" s="3" t="s">
        <v>4</v>
      </c>
      <c r="F52" s="3">
        <v>39338.624805422522</v>
      </c>
      <c r="I52" s="3">
        <v>44042.425478264238</v>
      </c>
      <c r="K52">
        <f t="shared" si="0"/>
        <v>0.89319841898436925</v>
      </c>
      <c r="M52">
        <f t="shared" si="1"/>
        <v>1.003468165303613</v>
      </c>
      <c r="N52">
        <f t="shared" si="8"/>
        <v>3.4621650874852449E-3</v>
      </c>
      <c r="O52" s="1">
        <f t="shared" si="9"/>
        <v>0.20159162464410216</v>
      </c>
      <c r="P52" s="1">
        <f t="shared" si="10"/>
        <v>1.2233483207824205</v>
      </c>
      <c r="S52" s="1">
        <f t="shared" si="11"/>
        <v>0.18707031338343172</v>
      </c>
      <c r="T52" s="1">
        <f t="shared" si="6"/>
        <v>-1.6762707254025864</v>
      </c>
      <c r="U52" s="1">
        <f t="shared" si="7"/>
        <v>-1.1644030844226445</v>
      </c>
    </row>
    <row r="53" spans="4:21" ht="14.4" x14ac:dyDescent="0.3">
      <c r="D53" s="3"/>
      <c r="E53" s="3" t="s">
        <v>3</v>
      </c>
      <c r="F53" s="3">
        <v>40815.933676870794</v>
      </c>
      <c r="I53" s="3">
        <v>44153.424211882579</v>
      </c>
      <c r="K53">
        <f t="shared" si="0"/>
        <v>0.92441151293281576</v>
      </c>
      <c r="M53">
        <f t="shared" si="1"/>
        <v>1.038534669511616</v>
      </c>
      <c r="N53">
        <f t="shared" si="8"/>
        <v>3.7810747995966953E-2</v>
      </c>
      <c r="O53" s="1">
        <f t="shared" si="9"/>
        <v>0.23594020755258385</v>
      </c>
      <c r="P53" s="1">
        <f t="shared" si="10"/>
        <v>1.2660986047693477</v>
      </c>
      <c r="S53" s="1">
        <f t="shared" si="11"/>
        <v>0.18850959967097852</v>
      </c>
      <c r="T53" s="1">
        <f t="shared" si="6"/>
        <v>-1.668606346754298</v>
      </c>
      <c r="U53" s="1">
        <f t="shared" si="7"/>
        <v>-1.1567387057743561</v>
      </c>
    </row>
    <row r="54" spans="4:21" ht="14.4" x14ac:dyDescent="0.3">
      <c r="D54" s="3"/>
      <c r="E54" s="3" t="s">
        <v>2</v>
      </c>
      <c r="F54" s="3">
        <v>36595.051187018595</v>
      </c>
      <c r="I54" s="3">
        <v>44264.422945500919</v>
      </c>
      <c r="K54">
        <f t="shared" si="0"/>
        <v>0.82673733784070835</v>
      </c>
      <c r="M54">
        <f t="shared" si="1"/>
        <v>0.92880213618641294</v>
      </c>
      <c r="N54">
        <f t="shared" si="8"/>
        <v>-7.3859548658795113E-2</v>
      </c>
      <c r="O54" s="1">
        <f t="shared" si="9"/>
        <v>0.12426991089782179</v>
      </c>
      <c r="P54" s="1">
        <f t="shared" si="10"/>
        <v>1.1323214556577246</v>
      </c>
      <c r="S54" s="1">
        <f t="shared" si="11"/>
        <v>0.18995995957560571</v>
      </c>
      <c r="T54" s="1">
        <f t="shared" si="6"/>
        <v>-1.6609419681060096</v>
      </c>
      <c r="U54" s="1">
        <f t="shared" si="7"/>
        <v>-1.1490743271260677</v>
      </c>
    </row>
    <row r="55" spans="4:21" ht="14.4" x14ac:dyDescent="0.3">
      <c r="D55" s="3"/>
      <c r="E55" s="3" t="s">
        <v>1</v>
      </c>
      <c r="F55" s="3">
        <v>38452.239482553559</v>
      </c>
      <c r="I55" s="3">
        <v>44375.421679119259</v>
      </c>
      <c r="K55">
        <f t="shared" si="0"/>
        <v>0.86652110622415024</v>
      </c>
      <c r="M55">
        <f t="shared" si="1"/>
        <v>0.97349740682290853</v>
      </c>
      <c r="N55">
        <f t="shared" si="8"/>
        <v>-2.6860117940345221E-2</v>
      </c>
      <c r="O55" s="1">
        <f t="shared" si="9"/>
        <v>0.17126934161627166</v>
      </c>
      <c r="P55" s="1">
        <f t="shared" si="10"/>
        <v>1.186810363398539</v>
      </c>
      <c r="S55" s="1">
        <f t="shared" si="11"/>
        <v>0.19142147829578723</v>
      </c>
      <c r="T55" s="1">
        <f t="shared" si="6"/>
        <v>-1.6532775894577212</v>
      </c>
      <c r="U55" s="1">
        <f t="shared" si="7"/>
        <v>-1.1414099484777793</v>
      </c>
    </row>
    <row r="56" spans="4:21" ht="14.4" x14ac:dyDescent="0.3">
      <c r="D56" s="3">
        <v>1912</v>
      </c>
      <c r="E56" s="3" t="s">
        <v>4</v>
      </c>
      <c r="F56" s="3">
        <v>40430.785722405213</v>
      </c>
      <c r="I56" s="3">
        <v>44811.029790444743</v>
      </c>
      <c r="K56">
        <f t="shared" si="0"/>
        <v>0.90225076083894085</v>
      </c>
      <c r="M56">
        <f t="shared" si="1"/>
        <v>1.0136380633681852</v>
      </c>
      <c r="N56">
        <f t="shared" si="8"/>
        <v>1.3545901971825454E-2</v>
      </c>
      <c r="O56" s="1">
        <f t="shared" si="9"/>
        <v>0.21167536152844235</v>
      </c>
      <c r="P56" s="1">
        <f t="shared" si="10"/>
        <v>1.2357466490503217</v>
      </c>
      <c r="S56" s="1">
        <f t="shared" si="11"/>
        <v>0.19289424168549918</v>
      </c>
      <c r="T56" s="1">
        <f t="shared" si="6"/>
        <v>-1.645613210809433</v>
      </c>
      <c r="U56" s="1">
        <f t="shared" si="7"/>
        <v>-1.1337455698294912</v>
      </c>
    </row>
    <row r="57" spans="4:21" ht="14.4" x14ac:dyDescent="0.3">
      <c r="D57" s="3"/>
      <c r="E57" s="3" t="s">
        <v>3</v>
      </c>
      <c r="F57" s="3">
        <v>41648.056690391597</v>
      </c>
      <c r="I57" s="3">
        <v>45246.637901770227</v>
      </c>
      <c r="K57">
        <f t="shared" si="0"/>
        <v>0.92046743408447063</v>
      </c>
      <c r="M57">
        <f t="shared" si="1"/>
        <v>1.0341036746938441</v>
      </c>
      <c r="N57">
        <f t="shared" si="8"/>
        <v>3.3535036721329889E-2</v>
      </c>
      <c r="O57" s="1">
        <f t="shared" si="9"/>
        <v>0.23166449627794677</v>
      </c>
      <c r="P57" s="1">
        <f t="shared" si="10"/>
        <v>1.2606966894349665</v>
      </c>
      <c r="S57" s="1">
        <f t="shared" si="11"/>
        <v>0.19437833625926315</v>
      </c>
      <c r="T57" s="1">
        <f t="shared" si="6"/>
        <v>-1.6379488321611444</v>
      </c>
      <c r="U57" s="1">
        <f t="shared" si="7"/>
        <v>-1.1260811911812025</v>
      </c>
    </row>
    <row r="58" spans="4:21" ht="14.4" x14ac:dyDescent="0.3">
      <c r="D58" s="3"/>
      <c r="E58" s="3" t="s">
        <v>2</v>
      </c>
      <c r="F58" s="3">
        <v>42865.327658377995</v>
      </c>
      <c r="I58" s="3">
        <v>45682.246013095712</v>
      </c>
      <c r="K58">
        <f t="shared" si="0"/>
        <v>0.93833669312340307</v>
      </c>
      <c r="M58">
        <f t="shared" si="1"/>
        <v>1.0541789818171166</v>
      </c>
      <c r="N58">
        <f t="shared" si="8"/>
        <v>5.2762247673448739E-2</v>
      </c>
      <c r="O58" s="1">
        <f t="shared" si="9"/>
        <v>0.25089170723006565</v>
      </c>
      <c r="P58" s="1">
        <f t="shared" si="10"/>
        <v>1.2851709020782904</v>
      </c>
      <c r="S58" s="1">
        <f t="shared" si="11"/>
        <v>0.19587384919722831</v>
      </c>
      <c r="T58" s="1">
        <f t="shared" si="6"/>
        <v>-1.630284453512856</v>
      </c>
      <c r="U58" s="1">
        <f t="shared" si="7"/>
        <v>-1.1184168125329141</v>
      </c>
    </row>
    <row r="59" spans="4:21" ht="14.4" x14ac:dyDescent="0.3">
      <c r="D59" s="3"/>
      <c r="E59" s="3" t="s">
        <v>1</v>
      </c>
      <c r="F59" s="3">
        <v>40778.57742754418</v>
      </c>
      <c r="I59" s="3">
        <v>46117.854124421196</v>
      </c>
      <c r="K59">
        <f t="shared" si="0"/>
        <v>0.88422538736359679</v>
      </c>
      <c r="M59">
        <f t="shared" si="1"/>
        <v>0.99338736871202682</v>
      </c>
      <c r="N59">
        <f t="shared" si="8"/>
        <v>-6.6345915980741453E-3</v>
      </c>
      <c r="O59" s="1">
        <f t="shared" si="9"/>
        <v>0.19149486795854276</v>
      </c>
      <c r="P59" s="1">
        <f t="shared" si="10"/>
        <v>1.2110586179210101</v>
      </c>
      <c r="S59" s="1">
        <f t="shared" si="11"/>
        <v>0.19738086835029262</v>
      </c>
      <c r="T59" s="1">
        <f t="shared" si="6"/>
        <v>-1.6226200748645678</v>
      </c>
      <c r="U59" s="1">
        <f t="shared" si="7"/>
        <v>-1.110752433884626</v>
      </c>
    </row>
    <row r="60" spans="4:21" ht="14.4" x14ac:dyDescent="0.3">
      <c r="D60" s="3">
        <v>1913</v>
      </c>
      <c r="E60" s="3" t="s">
        <v>4</v>
      </c>
      <c r="F60" s="3">
        <v>42373.148392011302</v>
      </c>
      <c r="I60" s="3">
        <v>46921.009184384333</v>
      </c>
      <c r="K60">
        <f t="shared" si="0"/>
        <v>0.90307410536501009</v>
      </c>
      <c r="M60">
        <f t="shared" si="1"/>
        <v>1.0145630538332679</v>
      </c>
      <c r="N60">
        <f t="shared" si="8"/>
        <v>1.4458030972612279E-2</v>
      </c>
      <c r="O60" s="1">
        <f t="shared" si="9"/>
        <v>0.21258749052922918</v>
      </c>
      <c r="P60" s="1">
        <f t="shared" si="10"/>
        <v>1.2368743236207018</v>
      </c>
      <c r="S60" s="1">
        <f t="shared" si="11"/>
        <v>0.19889948224526358</v>
      </c>
      <c r="T60" s="1">
        <f t="shared" si="6"/>
        <v>-1.6149556962162794</v>
      </c>
      <c r="U60" s="1">
        <f t="shared" si="7"/>
        <v>-1.1030880552363376</v>
      </c>
    </row>
    <row r="61" spans="4:21" ht="14.4" x14ac:dyDescent="0.3">
      <c r="D61" s="3"/>
      <c r="E61" s="3" t="s">
        <v>3</v>
      </c>
      <c r="F61" s="3">
        <v>39098.859652628598</v>
      </c>
      <c r="I61" s="3">
        <v>47724.16424434747</v>
      </c>
      <c r="K61">
        <f t="shared" si="0"/>
        <v>0.81926756123884414</v>
      </c>
      <c r="M61">
        <f t="shared" si="1"/>
        <v>0.92041017885354659</v>
      </c>
      <c r="N61">
        <f t="shared" si="8"/>
        <v>-8.2935861719163742E-2</v>
      </c>
      <c r="O61" s="1">
        <f t="shared" si="9"/>
        <v>0.11519359783745316</v>
      </c>
      <c r="P61" s="1">
        <f t="shared" si="10"/>
        <v>1.1220906508686823</v>
      </c>
      <c r="S61" s="1">
        <f t="shared" si="11"/>
        <v>0.20042978009005841</v>
      </c>
      <c r="T61" s="1">
        <f t="shared" si="6"/>
        <v>-1.6072913175679913</v>
      </c>
      <c r="U61" s="1">
        <f t="shared" si="7"/>
        <v>-1.0954236765880494</v>
      </c>
    </row>
    <row r="62" spans="4:21" ht="14.4" x14ac:dyDescent="0.3">
      <c r="D62" s="3"/>
      <c r="E62" s="3" t="s">
        <v>2</v>
      </c>
      <c r="F62" s="3">
        <v>41073.063157256402</v>
      </c>
      <c r="I62" s="3">
        <v>48527.319304310608</v>
      </c>
      <c r="K62">
        <f t="shared" si="0"/>
        <v>0.84639052282469562</v>
      </c>
      <c r="M62">
        <f t="shared" si="1"/>
        <v>0.95088160370347241</v>
      </c>
      <c r="N62">
        <f t="shared" si="8"/>
        <v>-5.0365720818565239E-2</v>
      </c>
      <c r="O62" s="1">
        <f t="shared" si="9"/>
        <v>0.14776373873805165</v>
      </c>
      <c r="P62" s="1">
        <f t="shared" si="10"/>
        <v>1.1592389807419332</v>
      </c>
      <c r="S62" s="1">
        <f t="shared" si="11"/>
        <v>0.2019718517789445</v>
      </c>
      <c r="T62" s="1">
        <f t="shared" si="6"/>
        <v>-1.5996269389197029</v>
      </c>
      <c r="U62" s="1">
        <f t="shared" si="7"/>
        <v>-1.087759297939761</v>
      </c>
    </row>
    <row r="63" spans="4:21" ht="14.4" x14ac:dyDescent="0.3">
      <c r="D63" s="3"/>
      <c r="E63" s="3" t="s">
        <v>1</v>
      </c>
      <c r="F63" s="3">
        <v>38713.649212701224</v>
      </c>
      <c r="I63" s="3">
        <v>49330.474364273745</v>
      </c>
      <c r="K63">
        <f t="shared" si="0"/>
        <v>0.78478161241316857</v>
      </c>
      <c r="M63">
        <f t="shared" si="1"/>
        <v>0.88166676970577407</v>
      </c>
      <c r="N63">
        <f t="shared" si="8"/>
        <v>-0.12594110648930099</v>
      </c>
      <c r="O63" s="1">
        <f t="shared" si="9"/>
        <v>7.2188353067315914E-2</v>
      </c>
      <c r="P63" s="1">
        <f t="shared" si="10"/>
        <v>1.0748577777580806</v>
      </c>
      <c r="S63" s="1">
        <f t="shared" si="11"/>
        <v>0.20352578789781997</v>
      </c>
      <c r="T63" s="1">
        <f t="shared" si="6"/>
        <v>-1.5919625602714145</v>
      </c>
      <c r="U63" s="1">
        <f t="shared" si="7"/>
        <v>-1.0800949192914726</v>
      </c>
    </row>
    <row r="64" spans="4:21" ht="14.4" x14ac:dyDescent="0.3">
      <c r="D64" s="3">
        <v>1914</v>
      </c>
      <c r="E64" s="3" t="s">
        <v>4</v>
      </c>
      <c r="F64" s="3">
        <v>37740.528126428107</v>
      </c>
      <c r="I64" s="3">
        <v>49532.514193992734</v>
      </c>
      <c r="K64">
        <f t="shared" si="0"/>
        <v>0.76193443318096798</v>
      </c>
      <c r="M64">
        <f t="shared" si="1"/>
        <v>0.85599899361122156</v>
      </c>
      <c r="N64">
        <f t="shared" si="8"/>
        <v>-0.15548607852891136</v>
      </c>
      <c r="O64" s="1">
        <f t="shared" si="9"/>
        <v>4.264338102770554E-2</v>
      </c>
      <c r="P64" s="1">
        <f t="shared" si="10"/>
        <v>1.0435656731660139</v>
      </c>
      <c r="S64" s="1">
        <f t="shared" si="11"/>
        <v>0.20509167972953501</v>
      </c>
      <c r="T64" s="1">
        <f t="shared" si="6"/>
        <v>-1.5842981816231261</v>
      </c>
      <c r="U64" s="1">
        <f t="shared" si="7"/>
        <v>-1.0724305406431842</v>
      </c>
    </row>
    <row r="65" spans="4:21" ht="14.4" x14ac:dyDescent="0.3">
      <c r="D65" s="3"/>
      <c r="E65" s="3" t="s">
        <v>3</v>
      </c>
      <c r="F65" s="3">
        <v>36878.665104310166</v>
      </c>
      <c r="I65" s="3">
        <v>49734.554023711724</v>
      </c>
      <c r="K65">
        <f t="shared" si="0"/>
        <v>0.74150991857145609</v>
      </c>
      <c r="M65">
        <f t="shared" si="1"/>
        <v>0.83305297202541495</v>
      </c>
      <c r="N65">
        <f t="shared" si="8"/>
        <v>-0.1826580469699266</v>
      </c>
      <c r="O65" s="1">
        <f t="shared" si="9"/>
        <v>1.5471412586690297E-2</v>
      </c>
      <c r="P65" s="1">
        <f t="shared" si="10"/>
        <v>1.0155917145032192</v>
      </c>
      <c r="S65" s="1">
        <f t="shared" si="11"/>
        <v>0.20666961925925409</v>
      </c>
      <c r="T65" s="1">
        <f t="shared" si="6"/>
        <v>-1.5766338029748377</v>
      </c>
      <c r="U65" s="1">
        <f t="shared" si="7"/>
        <v>-1.0647661619948958</v>
      </c>
    </row>
    <row r="66" spans="4:21" ht="14.4" x14ac:dyDescent="0.3">
      <c r="D66" s="3"/>
      <c r="E66" s="3" t="s">
        <v>2</v>
      </c>
      <c r="F66" s="3">
        <v>34837.410578241332</v>
      </c>
      <c r="I66" s="3">
        <v>49936.593853430713</v>
      </c>
      <c r="K66">
        <f t="shared" si="0"/>
        <v>0.69763289583772747</v>
      </c>
      <c r="M66">
        <f t="shared" si="1"/>
        <v>0.78375911461838543</v>
      </c>
      <c r="N66">
        <f t="shared" si="8"/>
        <v>-0.24365355760548618</v>
      </c>
      <c r="O66" s="1">
        <f t="shared" si="9"/>
        <v>-4.5524098048869283E-2</v>
      </c>
      <c r="P66" s="1">
        <f t="shared" si="10"/>
        <v>0.9554965766913166</v>
      </c>
      <c r="S66" s="1">
        <f t="shared" si="11"/>
        <v>0.20825969917985951</v>
      </c>
      <c r="T66" s="1">
        <f t="shared" si="6"/>
        <v>-1.5689694243265495</v>
      </c>
      <c r="U66" s="1">
        <f t="shared" si="7"/>
        <v>-1.0571017833466076</v>
      </c>
    </row>
    <row r="67" spans="4:21" ht="14.4" x14ac:dyDescent="0.3">
      <c r="D67" s="3"/>
      <c r="E67" s="3" t="s">
        <v>1</v>
      </c>
      <c r="F67" s="3">
        <v>33340.490592457521</v>
      </c>
      <c r="I67" s="3">
        <v>50138.633683149703</v>
      </c>
      <c r="K67">
        <f t="shared" si="0"/>
        <v>0.66496607791812234</v>
      </c>
      <c r="M67">
        <f t="shared" si="1"/>
        <v>0.74705941705133572</v>
      </c>
      <c r="N67">
        <f t="shared" si="8"/>
        <v>-0.2916105561138202</v>
      </c>
      <c r="O67" s="1">
        <f t="shared" si="9"/>
        <v>-9.3481096557203297E-2</v>
      </c>
      <c r="P67" s="1">
        <f t="shared" si="10"/>
        <v>0.91075523367293709</v>
      </c>
      <c r="S67" s="1">
        <f t="shared" si="11"/>
        <v>0.20986201289739634</v>
      </c>
      <c r="T67" s="1">
        <f t="shared" si="6"/>
        <v>-1.5613050456782611</v>
      </c>
      <c r="U67" s="1">
        <f t="shared" si="7"/>
        <v>-1.0494374046983193</v>
      </c>
    </row>
    <row r="68" spans="4:21" ht="14.4" x14ac:dyDescent="0.3">
      <c r="D68" s="3">
        <v>1915</v>
      </c>
      <c r="E68" s="3" t="s">
        <v>4</v>
      </c>
      <c r="F68" s="3">
        <v>36612.060905789476</v>
      </c>
      <c r="I68" s="3">
        <v>51729.777555430097</v>
      </c>
      <c r="K68">
        <f t="shared" si="0"/>
        <v>0.70775600893621649</v>
      </c>
      <c r="M68">
        <f t="shared" si="1"/>
        <v>0.79513197591347418</v>
      </c>
      <c r="N68">
        <f t="shared" si="8"/>
        <v>-0.22924717066718286</v>
      </c>
      <c r="O68" s="1">
        <f t="shared" si="9"/>
        <v>-3.1117711110565965E-2</v>
      </c>
      <c r="P68" s="1">
        <f t="shared" si="10"/>
        <v>0.96936146174587001</v>
      </c>
      <c r="S68" s="1">
        <f t="shared" si="11"/>
        <v>0.21147665453655948</v>
      </c>
      <c r="T68" s="1">
        <f t="shared" si="6"/>
        <v>-1.5536406670299729</v>
      </c>
      <c r="U68" s="1">
        <f t="shared" si="7"/>
        <v>-1.0417730260500311</v>
      </c>
    </row>
    <row r="69" spans="4:21" ht="14.4" x14ac:dyDescent="0.3">
      <c r="D69" s="3"/>
      <c r="E69" s="3" t="s">
        <v>3</v>
      </c>
      <c r="F69" s="3">
        <v>38885.200750666758</v>
      </c>
      <c r="I69" s="3">
        <v>53320.921427710491</v>
      </c>
      <c r="K69">
        <f t="shared" si="0"/>
        <v>0.72926723150096207</v>
      </c>
      <c r="M69">
        <f t="shared" si="1"/>
        <v>0.81929886490665849</v>
      </c>
      <c r="N69">
        <f t="shared" si="8"/>
        <v>-0.19930634727819546</v>
      </c>
      <c r="O69" s="1">
        <f t="shared" si="9"/>
        <v>-1.1768877215785623E-3</v>
      </c>
      <c r="P69" s="1">
        <f t="shared" si="10"/>
        <v>0.99882380453917829</v>
      </c>
      <c r="S69" s="1">
        <f t="shared" si="11"/>
        <v>0.21310371894622276</v>
      </c>
      <c r="T69" s="1">
        <f t="shared" si="6"/>
        <v>-1.5459762883816845</v>
      </c>
      <c r="U69" s="1">
        <f t="shared" si="7"/>
        <v>-1.0341086474017427</v>
      </c>
    </row>
    <row r="70" spans="4:21" ht="14.4" x14ac:dyDescent="0.3">
      <c r="D70" s="3"/>
      <c r="E70" s="3" t="s">
        <v>2</v>
      </c>
      <c r="F70" s="3">
        <v>41883.810758802756</v>
      </c>
      <c r="I70" s="3">
        <v>54912.065299990885</v>
      </c>
      <c r="K70">
        <f t="shared" si="0"/>
        <v>0.76274331569914033</v>
      </c>
      <c r="M70">
        <f t="shared" si="1"/>
        <v>0.85690773666226672</v>
      </c>
      <c r="N70">
        <f t="shared" si="8"/>
        <v>-0.15442502468372274</v>
      </c>
      <c r="O70" s="1">
        <f t="shared" si="9"/>
        <v>4.370443487289416E-2</v>
      </c>
      <c r="P70" s="1">
        <f t="shared" si="10"/>
        <v>1.0446735401855745</v>
      </c>
      <c r="S70" s="1">
        <f t="shared" si="11"/>
        <v>0.21474330170501066</v>
      </c>
      <c r="T70" s="1">
        <f t="shared" si="6"/>
        <v>-1.5383119097333962</v>
      </c>
      <c r="U70" s="1">
        <f t="shared" si="7"/>
        <v>-1.0264442687534543</v>
      </c>
    </row>
    <row r="71" spans="4:21" ht="14.4" x14ac:dyDescent="0.3">
      <c r="D71" s="3"/>
      <c r="E71" s="3" t="s">
        <v>1</v>
      </c>
      <c r="F71" s="3">
        <v>45849.714317950362</v>
      </c>
      <c r="I71" s="3">
        <v>56503.209172271279</v>
      </c>
      <c r="K71">
        <f t="shared" si="0"/>
        <v>0.81145327831133041</v>
      </c>
      <c r="M71">
        <f t="shared" si="1"/>
        <v>0.91163118419147393</v>
      </c>
      <c r="N71">
        <f t="shared" si="8"/>
        <v>-9.2519773999694493E-2</v>
      </c>
      <c r="O71" s="1">
        <f t="shared" si="9"/>
        <v>0.10560968555692241</v>
      </c>
      <c r="P71" s="1">
        <f t="shared" si="10"/>
        <v>1.1113880010494377</v>
      </c>
      <c r="S71" s="1">
        <f t="shared" si="11"/>
        <v>0.21639549912691286</v>
      </c>
      <c r="T71" s="1">
        <f t="shared" si="6"/>
        <v>-1.5306475310851078</v>
      </c>
      <c r="U71" s="1">
        <f t="shared" si="7"/>
        <v>-1.0187798901051659</v>
      </c>
    </row>
    <row r="72" spans="4:21" ht="14.4" x14ac:dyDescent="0.3">
      <c r="D72" s="3">
        <v>1916</v>
      </c>
      <c r="E72" s="3" t="s">
        <v>4</v>
      </c>
      <c r="F72" s="3">
        <v>44316.562965272082</v>
      </c>
      <c r="I72" s="3">
        <v>60680.919571265593</v>
      </c>
      <c r="K72">
        <f t="shared" ref="K72:K135" si="12">F72/I72</f>
        <v>0.73032121593387045</v>
      </c>
      <c r="M72">
        <f t="shared" ref="M72:M135" si="13">$M$215*K72/$K$215</f>
        <v>0.82048296891162498</v>
      </c>
      <c r="N72">
        <f t="shared" ref="N72:N103" si="14">LN(M72)</f>
        <v>-0.19786212563070482</v>
      </c>
      <c r="O72" s="1">
        <f t="shared" ref="O72:O103" si="15">N72-$N$508</f>
        <v>2.6733392591207772E-4</v>
      </c>
      <c r="P72" s="1">
        <f t="shared" ref="P72:P103" si="16">EXP(O72)</f>
        <v>1.0002673696628106</v>
      </c>
      <c r="S72" s="1">
        <f t="shared" ref="S72:S103" si="17">S73*$R$191/$K$191</f>
        <v>0.21806040826694209</v>
      </c>
      <c r="T72" s="1">
        <f t="shared" ref="T72:T135" si="18">LN(S72)</f>
        <v>-1.5229831524368194</v>
      </c>
      <c r="U72" s="1">
        <f t="shared" ref="U72:U135" si="19">T72-$T$508</f>
        <v>-1.0111155114568775</v>
      </c>
    </row>
    <row r="73" spans="4:21" ht="14.4" x14ac:dyDescent="0.3">
      <c r="D73" s="3"/>
      <c r="E73" s="3" t="s">
        <v>3</v>
      </c>
      <c r="F73" s="3">
        <v>45234.790551248268</v>
      </c>
      <c r="I73" s="3">
        <v>64858.629970259906</v>
      </c>
      <c r="K73">
        <f t="shared" si="12"/>
        <v>0.69743672618416552</v>
      </c>
      <c r="M73">
        <f t="shared" si="13"/>
        <v>0.78353872685440817</v>
      </c>
      <c r="N73">
        <f t="shared" si="14"/>
        <v>-0.24393479038664376</v>
      </c>
      <c r="O73" s="1">
        <f t="shared" si="15"/>
        <v>-4.5805330830026858E-2</v>
      </c>
      <c r="P73" s="1">
        <f t="shared" si="16"/>
        <v>0.95522789751413417</v>
      </c>
      <c r="S73" s="1">
        <f t="shared" si="17"/>
        <v>0.21973812692683536</v>
      </c>
      <c r="T73" s="1">
        <f t="shared" si="18"/>
        <v>-1.515318773788531</v>
      </c>
      <c r="U73" s="1">
        <f t="shared" si="19"/>
        <v>-1.0034511328085891</v>
      </c>
    </row>
    <row r="74" spans="4:21" ht="14.4" x14ac:dyDescent="0.3">
      <c r="D74" s="3"/>
      <c r="E74" s="3" t="s">
        <v>2</v>
      </c>
      <c r="F74" s="3">
        <v>46781.279117102917</v>
      </c>
      <c r="I74" s="3">
        <v>69036.34036925422</v>
      </c>
      <c r="K74">
        <f t="shared" si="12"/>
        <v>0.67763266225996621</v>
      </c>
      <c r="M74">
        <f t="shared" si="13"/>
        <v>0.76128975364846763</v>
      </c>
      <c r="N74">
        <f t="shared" si="14"/>
        <v>-0.27274123978002651</v>
      </c>
      <c r="O74" s="1">
        <f t="shared" si="15"/>
        <v>-7.4611780223409613E-2</v>
      </c>
      <c r="P74" s="1">
        <f t="shared" si="16"/>
        <v>0.92810372461883839</v>
      </c>
      <c r="S74" s="1">
        <f t="shared" si="17"/>
        <v>0.22142875366079912</v>
      </c>
      <c r="T74" s="1">
        <f t="shared" si="18"/>
        <v>-1.5076543951402426</v>
      </c>
      <c r="U74" s="1">
        <f t="shared" si="19"/>
        <v>-0.99578675416030071</v>
      </c>
    </row>
    <row r="75" spans="4:21" ht="14.4" x14ac:dyDescent="0.3">
      <c r="D75" s="3"/>
      <c r="E75" s="3" t="s">
        <v>1</v>
      </c>
      <c r="F75" s="3">
        <v>47361.212329298411</v>
      </c>
      <c r="I75" s="3">
        <v>73214.050768248533</v>
      </c>
      <c r="K75">
        <f t="shared" si="12"/>
        <v>0.64688692719947161</v>
      </c>
      <c r="M75">
        <f t="shared" si="13"/>
        <v>0.72674830608618135</v>
      </c>
      <c r="N75">
        <f t="shared" si="14"/>
        <v>-0.31917507035263609</v>
      </c>
      <c r="O75" s="1">
        <f t="shared" si="15"/>
        <v>-0.12104561079601919</v>
      </c>
      <c r="P75" s="1">
        <f t="shared" si="16"/>
        <v>0.88599354780029249</v>
      </c>
      <c r="S75" s="1">
        <f t="shared" si="17"/>
        <v>0.22313238778129871</v>
      </c>
      <c r="T75" s="1">
        <f t="shared" si="18"/>
        <v>-1.4999900164919542</v>
      </c>
      <c r="U75" s="1">
        <f t="shared" si="19"/>
        <v>-0.98812237551201232</v>
      </c>
    </row>
    <row r="76" spans="4:21" ht="14.4" x14ac:dyDescent="0.3">
      <c r="D76" s="3">
        <v>1917</v>
      </c>
      <c r="E76" s="3" t="s">
        <v>4</v>
      </c>
      <c r="F76" s="3">
        <v>45231.471932213979</v>
      </c>
      <c r="I76" s="3">
        <v>79471.998106086743</v>
      </c>
      <c r="K76">
        <f t="shared" si="12"/>
        <v>0.56914980131536053</v>
      </c>
      <c r="M76">
        <f t="shared" si="13"/>
        <v>0.63941414893932469</v>
      </c>
      <c r="N76">
        <f t="shared" si="14"/>
        <v>-0.44720291413809782</v>
      </c>
      <c r="O76" s="1">
        <f t="shared" si="15"/>
        <v>-0.24907345458148092</v>
      </c>
      <c r="P76" s="1">
        <f t="shared" si="16"/>
        <v>0.7795227117671143</v>
      </c>
      <c r="S76" s="1">
        <f t="shared" si="17"/>
        <v>0.22484912936489215</v>
      </c>
      <c r="T76" s="1">
        <f t="shared" si="18"/>
        <v>-1.4923256378436658</v>
      </c>
      <c r="U76" s="1">
        <f t="shared" si="19"/>
        <v>-0.98045799686372392</v>
      </c>
    </row>
    <row r="77" spans="4:21" ht="14.4" x14ac:dyDescent="0.3">
      <c r="D77" s="3"/>
      <c r="E77" s="3" t="s">
        <v>3</v>
      </c>
      <c r="F77" s="3">
        <v>43919.710662429032</v>
      </c>
      <c r="I77" s="3">
        <v>85729.945443924953</v>
      </c>
      <c r="K77">
        <f t="shared" si="12"/>
        <v>0.51230302824765528</v>
      </c>
      <c r="M77">
        <f t="shared" si="13"/>
        <v>0.57554936160736303</v>
      </c>
      <c r="N77">
        <f t="shared" si="14"/>
        <v>-0.55243028280878381</v>
      </c>
      <c r="O77" s="1">
        <f t="shared" si="15"/>
        <v>-0.35430082325216694</v>
      </c>
      <c r="P77" s="1">
        <f t="shared" si="16"/>
        <v>0.70166385879987281</v>
      </c>
      <c r="S77" s="1">
        <f t="shared" si="17"/>
        <v>0.22657907925810908</v>
      </c>
      <c r="T77" s="1">
        <f t="shared" si="18"/>
        <v>-1.4846612591953774</v>
      </c>
      <c r="U77" s="1">
        <f t="shared" si="19"/>
        <v>-0.97279361821543553</v>
      </c>
    </row>
    <row r="78" spans="4:21" ht="14.4" x14ac:dyDescent="0.3">
      <c r="D78" s="3"/>
      <c r="E78" s="3" t="s">
        <v>2</v>
      </c>
      <c r="F78" s="3">
        <v>39450.005595013688</v>
      </c>
      <c r="I78" s="3">
        <v>91987.892781763163</v>
      </c>
      <c r="K78">
        <f t="shared" si="12"/>
        <v>0.42886084681390541</v>
      </c>
      <c r="M78">
        <f t="shared" si="13"/>
        <v>0.48180583168993996</v>
      </c>
      <c r="N78">
        <f t="shared" si="14"/>
        <v>-0.73021408491044248</v>
      </c>
      <c r="O78" s="1">
        <f t="shared" si="15"/>
        <v>-0.53208462535382561</v>
      </c>
      <c r="P78" s="1">
        <f t="shared" si="16"/>
        <v>0.58737922688631539</v>
      </c>
      <c r="S78" s="1">
        <f t="shared" si="17"/>
        <v>0.22832233908337463</v>
      </c>
      <c r="T78" s="1">
        <f t="shared" si="18"/>
        <v>-1.476996880547089</v>
      </c>
      <c r="U78" s="1">
        <f t="shared" si="19"/>
        <v>-0.96512923956714713</v>
      </c>
    </row>
    <row r="79" spans="4:21" ht="14.4" x14ac:dyDescent="0.3">
      <c r="D79" s="3"/>
      <c r="E79" s="3" t="s">
        <v>1</v>
      </c>
      <c r="F79" s="3">
        <v>33036.950498287326</v>
      </c>
      <c r="I79" s="3">
        <v>98245.840119601373</v>
      </c>
      <c r="K79">
        <f t="shared" si="12"/>
        <v>0.33626818660280361</v>
      </c>
      <c r="M79">
        <f t="shared" si="13"/>
        <v>0.37778215129844889</v>
      </c>
      <c r="N79">
        <f t="shared" si="14"/>
        <v>-0.97343756881463384</v>
      </c>
      <c r="O79" s="1">
        <f t="shared" si="15"/>
        <v>-0.77530810925801696</v>
      </c>
      <c r="P79" s="1">
        <f t="shared" si="16"/>
        <v>0.46056185576419878</v>
      </c>
      <c r="S79" s="1">
        <f t="shared" si="17"/>
        <v>0.23007901124497915</v>
      </c>
      <c r="T79" s="1">
        <f t="shared" si="18"/>
        <v>-1.4693325018988006</v>
      </c>
      <c r="U79" s="1">
        <f t="shared" si="19"/>
        <v>-0.95746486091885874</v>
      </c>
    </row>
    <row r="80" spans="4:21" ht="14.4" x14ac:dyDescent="0.3">
      <c r="D80" s="3">
        <v>1918</v>
      </c>
      <c r="E80" s="3" t="s">
        <v>4</v>
      </c>
      <c r="F80" s="3">
        <v>36466.433895777292</v>
      </c>
      <c r="I80" s="3">
        <v>103385.91328170687</v>
      </c>
      <c r="K80">
        <f t="shared" si="12"/>
        <v>0.35272149501076827</v>
      </c>
      <c r="M80">
        <f t="shared" si="13"/>
        <v>0.396266701707851</v>
      </c>
      <c r="N80">
        <f t="shared" si="14"/>
        <v>-0.92566780525846437</v>
      </c>
      <c r="O80" s="1">
        <f t="shared" si="15"/>
        <v>-0.7275383457018475</v>
      </c>
      <c r="P80" s="1">
        <f t="shared" si="16"/>
        <v>0.4830967447478649</v>
      </c>
      <c r="S80" s="1">
        <f t="shared" si="17"/>
        <v>0.23184919893509368</v>
      </c>
      <c r="T80" s="1">
        <f t="shared" si="18"/>
        <v>-1.4616681232505124</v>
      </c>
      <c r="U80" s="1">
        <f t="shared" si="19"/>
        <v>-0.94980048227057057</v>
      </c>
    </row>
    <row r="81" spans="4:21" ht="14.4" x14ac:dyDescent="0.3">
      <c r="D81" s="3"/>
      <c r="E81" s="3" t="s">
        <v>3</v>
      </c>
      <c r="F81" s="3">
        <v>37317.985236750108</v>
      </c>
      <c r="I81" s="3">
        <v>108525.98644381238</v>
      </c>
      <c r="K81">
        <f t="shared" si="12"/>
        <v>0.34386220719653082</v>
      </c>
      <c r="M81">
        <f t="shared" si="13"/>
        <v>0.38631369115622227</v>
      </c>
      <c r="N81">
        <f t="shared" si="14"/>
        <v>-0.9511055681667262</v>
      </c>
      <c r="O81" s="1">
        <f t="shared" si="15"/>
        <v>-0.75297610861010933</v>
      </c>
      <c r="P81" s="1">
        <f t="shared" si="16"/>
        <v>0.47096282843036946</v>
      </c>
      <c r="S81" s="1">
        <f t="shared" si="17"/>
        <v>0.23363300613983182</v>
      </c>
      <c r="T81" s="1">
        <f t="shared" si="18"/>
        <v>-1.454003744602224</v>
      </c>
      <c r="U81" s="1">
        <f t="shared" si="19"/>
        <v>-0.94213610362228217</v>
      </c>
    </row>
    <row r="82" spans="4:21" ht="14.4" x14ac:dyDescent="0.3">
      <c r="D82" s="3"/>
      <c r="E82" s="3" t="s">
        <v>2</v>
      </c>
      <c r="F82" s="3">
        <v>37768.806534912183</v>
      </c>
      <c r="I82" s="3">
        <v>113666.05960591788</v>
      </c>
      <c r="K82">
        <f t="shared" si="12"/>
        <v>0.33227866494059233</v>
      </c>
      <c r="M82">
        <f t="shared" si="13"/>
        <v>0.37330010352750648</v>
      </c>
      <c r="N82">
        <f t="shared" si="14"/>
        <v>-0.98537261573105472</v>
      </c>
      <c r="O82" s="1">
        <f t="shared" si="15"/>
        <v>-0.78724315617443785</v>
      </c>
      <c r="P82" s="1">
        <f t="shared" si="16"/>
        <v>0.45509770074280853</v>
      </c>
      <c r="S82" s="1">
        <f t="shared" si="17"/>
        <v>0.2354305376453581</v>
      </c>
      <c r="T82" s="1">
        <f t="shared" si="18"/>
        <v>-1.4463393659539356</v>
      </c>
      <c r="U82" s="1">
        <f t="shared" si="19"/>
        <v>-0.93447172497399378</v>
      </c>
    </row>
    <row r="83" spans="4:21" ht="14.4" x14ac:dyDescent="0.3">
      <c r="D83" s="3"/>
      <c r="E83" s="3" t="s">
        <v>1</v>
      </c>
      <c r="F83" s="3">
        <v>39572.091727560517</v>
      </c>
      <c r="I83" s="3">
        <v>118806.13276802338</v>
      </c>
      <c r="K83">
        <f t="shared" si="12"/>
        <v>0.33308122068771967</v>
      </c>
      <c r="M83">
        <f t="shared" si="13"/>
        <v>0.37420173873644413</v>
      </c>
      <c r="N83">
        <f t="shared" si="14"/>
        <v>-0.98296021860979987</v>
      </c>
      <c r="O83" s="1">
        <f t="shared" si="15"/>
        <v>-0.784830759053183</v>
      </c>
      <c r="P83" s="1">
        <f t="shared" si="16"/>
        <v>0.45619690244840366</v>
      </c>
      <c r="S83" s="1">
        <f t="shared" si="17"/>
        <v>0.23724189904404352</v>
      </c>
      <c r="T83" s="1">
        <f t="shared" si="18"/>
        <v>-1.4386749873056472</v>
      </c>
      <c r="U83" s="1">
        <f t="shared" si="19"/>
        <v>-0.92680734632570538</v>
      </c>
    </row>
    <row r="84" spans="4:21" ht="14.4" x14ac:dyDescent="0.3">
      <c r="D84" s="3">
        <v>1919</v>
      </c>
      <c r="E84" s="3" t="s">
        <v>4</v>
      </c>
      <c r="F84" s="3">
        <v>42316.758519664458</v>
      </c>
      <c r="I84" s="3">
        <v>123732.69495961422</v>
      </c>
      <c r="K84">
        <f t="shared" si="12"/>
        <v>0.34200142923805588</v>
      </c>
      <c r="M84">
        <f t="shared" si="13"/>
        <v>0.38422319098924768</v>
      </c>
      <c r="N84">
        <f t="shared" si="14"/>
        <v>-0.95653166870663098</v>
      </c>
      <c r="O84" s="1">
        <f t="shared" si="15"/>
        <v>-0.75840220915001411</v>
      </c>
      <c r="P84" s="1">
        <f t="shared" si="16"/>
        <v>0.4684142574270333</v>
      </c>
      <c r="S84" s="1">
        <f t="shared" si="17"/>
        <v>0.23906719674066826</v>
      </c>
      <c r="T84" s="1">
        <f t="shared" si="18"/>
        <v>-1.4310106086573591</v>
      </c>
      <c r="U84" s="1">
        <f t="shared" si="19"/>
        <v>-0.91914296767741721</v>
      </c>
    </row>
    <row r="85" spans="4:21" ht="14.4" x14ac:dyDescent="0.3">
      <c r="D85" s="3"/>
      <c r="E85" s="3" t="s">
        <v>3</v>
      </c>
      <c r="F85" s="3">
        <v>47997.210094348484</v>
      </c>
      <c r="I85" s="3">
        <v>128659.25715120506</v>
      </c>
      <c r="K85">
        <f t="shared" si="12"/>
        <v>0.37305679480132864</v>
      </c>
      <c r="M85">
        <f t="shared" si="13"/>
        <v>0.4191124944656745</v>
      </c>
      <c r="N85">
        <f t="shared" si="14"/>
        <v>-0.86961591188353338</v>
      </c>
      <c r="O85" s="1">
        <f t="shared" si="15"/>
        <v>-0.67148645232691651</v>
      </c>
      <c r="P85" s="1">
        <f t="shared" si="16"/>
        <v>0.51094851242080386</v>
      </c>
      <c r="S85" s="1">
        <f t="shared" si="17"/>
        <v>0.24090653795867237</v>
      </c>
      <c r="T85" s="1">
        <f t="shared" si="18"/>
        <v>-1.4233462300090707</v>
      </c>
      <c r="U85" s="1">
        <f t="shared" si="19"/>
        <v>-0.91147858902912882</v>
      </c>
    </row>
    <row r="86" spans="4:21" ht="14.4" x14ac:dyDescent="0.3">
      <c r="D86" s="3"/>
      <c r="E86" s="3" t="s">
        <v>2</v>
      </c>
      <c r="F86" s="3">
        <v>46954.92540174591</v>
      </c>
      <c r="I86" s="3">
        <v>133585.8193427959</v>
      </c>
      <c r="K86">
        <f t="shared" si="12"/>
        <v>0.35149633121801954</v>
      </c>
      <c r="M86">
        <f t="shared" si="13"/>
        <v>0.39489028540753562</v>
      </c>
      <c r="N86">
        <f t="shared" si="14"/>
        <v>-0.92914731112497639</v>
      </c>
      <c r="O86" s="1">
        <f t="shared" si="15"/>
        <v>-0.73101785156835952</v>
      </c>
      <c r="P86" s="1">
        <f t="shared" si="16"/>
        <v>0.48141872781827061</v>
      </c>
      <c r="S86" s="1">
        <f t="shared" si="17"/>
        <v>0.24276003074645428</v>
      </c>
      <c r="T86" s="1">
        <f t="shared" si="18"/>
        <v>-1.4156818513607821</v>
      </c>
      <c r="U86" s="1">
        <f t="shared" si="19"/>
        <v>-0.9038142103808402</v>
      </c>
    </row>
    <row r="87" spans="4:21" ht="14.4" x14ac:dyDescent="0.3">
      <c r="D87" s="3"/>
      <c r="E87" s="3" t="s">
        <v>1</v>
      </c>
      <c r="F87" s="3">
        <v>46485.897290074754</v>
      </c>
      <c r="I87" s="3">
        <v>138512.38153438675</v>
      </c>
      <c r="K87">
        <f t="shared" si="12"/>
        <v>0.33560824509059706</v>
      </c>
      <c r="M87">
        <f t="shared" si="13"/>
        <v>0.37704073675450622</v>
      </c>
      <c r="N87">
        <f t="shared" si="14"/>
        <v>-0.97540204231991223</v>
      </c>
      <c r="O87" s="1">
        <f t="shared" si="15"/>
        <v>-0.77727258276329536</v>
      </c>
      <c r="P87" s="1">
        <f t="shared" si="16"/>
        <v>0.45965798230941757</v>
      </c>
      <c r="S87" s="1">
        <f t="shared" si="17"/>
        <v>0.24462778398371779</v>
      </c>
      <c r="T87" s="1">
        <f t="shared" si="18"/>
        <v>-1.4080174727124939</v>
      </c>
      <c r="U87" s="1">
        <f t="shared" si="19"/>
        <v>-0.89614983173255203</v>
      </c>
    </row>
    <row r="88" spans="4:21" ht="14.4" x14ac:dyDescent="0.3">
      <c r="D88" s="3">
        <v>1920</v>
      </c>
      <c r="E88" s="3" t="s">
        <v>4</v>
      </c>
      <c r="F88" s="3">
        <v>49236.174043118961</v>
      </c>
      <c r="I88" s="3">
        <v>139606.92722327207</v>
      </c>
      <c r="K88">
        <f t="shared" si="12"/>
        <v>0.35267715594352994</v>
      </c>
      <c r="M88">
        <f t="shared" si="13"/>
        <v>0.39621688876426836</v>
      </c>
      <c r="N88">
        <f t="shared" si="14"/>
        <v>-0.92579351876028859</v>
      </c>
      <c r="O88" s="1">
        <f t="shared" si="15"/>
        <v>-0.72766405920367172</v>
      </c>
      <c r="P88" s="1">
        <f t="shared" si="16"/>
        <v>0.4830360167816054</v>
      </c>
      <c r="S88" s="1">
        <f t="shared" si="17"/>
        <v>0.24650990738786824</v>
      </c>
      <c r="T88" s="1">
        <f t="shared" si="18"/>
        <v>-1.4003530940642057</v>
      </c>
      <c r="U88" s="1">
        <f t="shared" si="19"/>
        <v>-0.88848545308426385</v>
      </c>
    </row>
    <row r="89" spans="4:21" ht="14.4" x14ac:dyDescent="0.3">
      <c r="D89" s="3"/>
      <c r="E89" s="3" t="s">
        <v>3</v>
      </c>
      <c r="F89" s="3">
        <v>44976.989437312819</v>
      </c>
      <c r="I89" s="3">
        <v>140701.47291215739</v>
      </c>
      <c r="K89">
        <f t="shared" si="12"/>
        <v>0.31966253448812726</v>
      </c>
      <c r="M89">
        <f t="shared" si="13"/>
        <v>0.35912644960102358</v>
      </c>
      <c r="N89">
        <f t="shared" si="14"/>
        <v>-1.0240807252104303</v>
      </c>
      <c r="O89" s="1">
        <f t="shared" si="15"/>
        <v>-0.82595126565381338</v>
      </c>
      <c r="P89" s="1">
        <f t="shared" si="16"/>
        <v>0.43781831278627298</v>
      </c>
      <c r="S89" s="1">
        <f t="shared" si="17"/>
        <v>0.24840651152045751</v>
      </c>
      <c r="T89" s="1">
        <f t="shared" si="18"/>
        <v>-1.3926887154159173</v>
      </c>
      <c r="U89" s="1">
        <f t="shared" si="19"/>
        <v>-0.88082107443597546</v>
      </c>
    </row>
    <row r="90" spans="4:21" ht="14.4" x14ac:dyDescent="0.3">
      <c r="D90" s="3"/>
      <c r="E90" s="3" t="s">
        <v>2</v>
      </c>
      <c r="F90" s="3">
        <v>44693.043796925747</v>
      </c>
      <c r="I90" s="3">
        <v>141796.01860104271</v>
      </c>
      <c r="K90">
        <f t="shared" si="12"/>
        <v>0.31519251554357175</v>
      </c>
      <c r="M90">
        <f t="shared" si="13"/>
        <v>0.35410458479044105</v>
      </c>
      <c r="N90">
        <f t="shared" si="14"/>
        <v>-1.0381629722202237</v>
      </c>
      <c r="O90" s="1">
        <f t="shared" si="15"/>
        <v>-0.84003351266360682</v>
      </c>
      <c r="P90" s="1">
        <f t="shared" si="16"/>
        <v>0.43169605590195653</v>
      </c>
      <c r="S90" s="1">
        <f t="shared" si="17"/>
        <v>0.25031770779367868</v>
      </c>
      <c r="T90" s="1">
        <f t="shared" si="18"/>
        <v>-1.3850243367676287</v>
      </c>
      <c r="U90" s="1">
        <f t="shared" si="19"/>
        <v>-0.87315669578768684</v>
      </c>
    </row>
    <row r="91" spans="4:21" ht="14.4" x14ac:dyDescent="0.3">
      <c r="D91" s="3"/>
      <c r="E91" s="3" t="s">
        <v>1</v>
      </c>
      <c r="F91" s="3">
        <v>38673.396220719733</v>
      </c>
      <c r="I91" s="3">
        <v>142890.56428992804</v>
      </c>
      <c r="K91">
        <f t="shared" si="12"/>
        <v>0.27065045486313971</v>
      </c>
      <c r="M91">
        <f t="shared" si="13"/>
        <v>0.30406358722501936</v>
      </c>
      <c r="N91">
        <f t="shared" si="14"/>
        <v>-1.1905184309452437</v>
      </c>
      <c r="O91" s="1">
        <f t="shared" si="15"/>
        <v>-0.99238897138862681</v>
      </c>
      <c r="P91" s="1">
        <f t="shared" si="16"/>
        <v>0.37069006442298058</v>
      </c>
      <c r="S91" s="1">
        <f t="shared" si="17"/>
        <v>0.25224360847691074</v>
      </c>
      <c r="T91" s="1">
        <f t="shared" si="18"/>
        <v>-1.3773599581193403</v>
      </c>
      <c r="U91" s="1">
        <f t="shared" si="19"/>
        <v>-0.86549231713939845</v>
      </c>
    </row>
    <row r="92" spans="4:21" ht="14.4" x14ac:dyDescent="0.3">
      <c r="D92" s="3">
        <v>1921</v>
      </c>
      <c r="E92" s="3" t="s">
        <v>4</v>
      </c>
      <c r="F92" s="3">
        <v>39180.591370563598</v>
      </c>
      <c r="I92" s="3">
        <v>137161.9866581168</v>
      </c>
      <c r="K92">
        <f t="shared" si="12"/>
        <v>0.28565196761274103</v>
      </c>
      <c r="M92">
        <f t="shared" si="13"/>
        <v>0.32091711064788675</v>
      </c>
      <c r="N92">
        <f t="shared" si="14"/>
        <v>-1.1365724114779614</v>
      </c>
      <c r="O92" s="1">
        <f t="shared" si="15"/>
        <v>-0.93844295192134453</v>
      </c>
      <c r="P92" s="1">
        <f t="shared" si="16"/>
        <v>0.39123653544370685</v>
      </c>
      <c r="S92" s="1">
        <f t="shared" si="17"/>
        <v>0.25418432670331365</v>
      </c>
      <c r="T92" s="1">
        <f t="shared" si="18"/>
        <v>-1.3696955794710521</v>
      </c>
      <c r="U92" s="1">
        <f t="shared" si="19"/>
        <v>-0.85782793849111028</v>
      </c>
    </row>
    <row r="93" spans="4:21" ht="14.4" x14ac:dyDescent="0.3">
      <c r="D93" s="3"/>
      <c r="E93" s="3" t="s">
        <v>3</v>
      </c>
      <c r="F93" s="3">
        <v>37301.289749591801</v>
      </c>
      <c r="I93" s="3">
        <v>131433.40902630554</v>
      </c>
      <c r="K93">
        <f t="shared" si="12"/>
        <v>0.28380371494530887</v>
      </c>
      <c r="M93">
        <f t="shared" si="13"/>
        <v>0.3188406820808562</v>
      </c>
      <c r="N93">
        <f t="shared" si="14"/>
        <v>-1.1430637301672188</v>
      </c>
      <c r="O93" s="1">
        <f t="shared" si="15"/>
        <v>-0.94493427061060198</v>
      </c>
      <c r="P93" s="1">
        <f t="shared" si="16"/>
        <v>0.38870511941225466</v>
      </c>
      <c r="S93" s="1">
        <f t="shared" si="17"/>
        <v>0.25613997647647424</v>
      </c>
      <c r="T93" s="1">
        <f t="shared" si="18"/>
        <v>-1.362031200822764</v>
      </c>
      <c r="U93" s="1">
        <f t="shared" si="19"/>
        <v>-0.8501635598428221</v>
      </c>
    </row>
    <row r="94" spans="4:21" ht="14.4" x14ac:dyDescent="0.3">
      <c r="D94" s="3"/>
      <c r="E94" s="3" t="s">
        <v>2</v>
      </c>
      <c r="F94" s="3">
        <v>37642.980953404862</v>
      </c>
      <c r="I94" s="3">
        <v>125704.83139449429</v>
      </c>
      <c r="K94">
        <f t="shared" si="12"/>
        <v>0.29945532352110993</v>
      </c>
      <c r="M94">
        <f t="shared" si="13"/>
        <v>0.33642455886320444</v>
      </c>
      <c r="N94">
        <f t="shared" si="14"/>
        <v>-1.0893813486039479</v>
      </c>
      <c r="O94" s="1">
        <f t="shared" si="15"/>
        <v>-0.89125188904733099</v>
      </c>
      <c r="P94" s="1">
        <f t="shared" si="16"/>
        <v>0.41014197897423416</v>
      </c>
      <c r="S94" s="1">
        <f t="shared" si="17"/>
        <v>0.25811067267710297</v>
      </c>
      <c r="T94" s="1">
        <f t="shared" si="18"/>
        <v>-1.3543668221744753</v>
      </c>
      <c r="U94" s="1">
        <f t="shared" si="19"/>
        <v>-0.84249918119453349</v>
      </c>
    </row>
    <row r="95" spans="4:21" ht="14.4" x14ac:dyDescent="0.3">
      <c r="D95" s="3"/>
      <c r="E95" s="3" t="s">
        <v>1</v>
      </c>
      <c r="F95" s="3">
        <v>41629.378331223823</v>
      </c>
      <c r="I95" s="3">
        <v>119976.25376268305</v>
      </c>
      <c r="K95">
        <f t="shared" si="12"/>
        <v>0.34698014836809371</v>
      </c>
      <c r="M95">
        <f t="shared" si="13"/>
        <v>0.38981655752997879</v>
      </c>
      <c r="N95">
        <f t="shared" si="14"/>
        <v>-0.94207901582265363</v>
      </c>
      <c r="O95" s="1">
        <f t="shared" si="15"/>
        <v>-0.74394955626603676</v>
      </c>
      <c r="P95" s="1">
        <f t="shared" si="16"/>
        <v>0.47523324362083413</v>
      </c>
      <c r="S95" s="1">
        <f t="shared" si="17"/>
        <v>0.26009653106978226</v>
      </c>
      <c r="T95" s="1">
        <f t="shared" si="18"/>
        <v>-1.346702443526187</v>
      </c>
      <c r="U95" s="1">
        <f t="shared" si="19"/>
        <v>-0.83483480254624509</v>
      </c>
    </row>
    <row r="96" spans="4:21" ht="14.4" x14ac:dyDescent="0.3">
      <c r="D96" s="3">
        <v>1922</v>
      </c>
      <c r="E96" s="3" t="s">
        <v>4</v>
      </c>
      <c r="F96" s="3">
        <v>41282.500543653528</v>
      </c>
      <c r="I96" s="3">
        <v>119227.78729510288</v>
      </c>
      <c r="K96">
        <f t="shared" si="12"/>
        <v>0.34624898675234533</v>
      </c>
      <c r="M96">
        <f t="shared" si="13"/>
        <v>0.3889951304097542</v>
      </c>
      <c r="N96">
        <f t="shared" si="14"/>
        <v>-0.94418845366889737</v>
      </c>
      <c r="O96" s="1">
        <f t="shared" si="15"/>
        <v>-0.74605899411228049</v>
      </c>
      <c r="P96" s="1">
        <f t="shared" si="16"/>
        <v>0.47423182521722401</v>
      </c>
      <c r="S96" s="1">
        <f t="shared" si="17"/>
        <v>0.26209766830976711</v>
      </c>
      <c r="T96" s="1">
        <f t="shared" si="18"/>
        <v>-1.3390380648778986</v>
      </c>
      <c r="U96" s="1">
        <f t="shared" si="19"/>
        <v>-0.8271704238979567</v>
      </c>
    </row>
    <row r="97" spans="4:21" ht="14.4" x14ac:dyDescent="0.3">
      <c r="D97" s="3"/>
      <c r="E97" s="3" t="s">
        <v>3</v>
      </c>
      <c r="F97" s="3">
        <v>45069.396588355587</v>
      </c>
      <c r="I97" s="3">
        <v>118479.32082752272</v>
      </c>
      <c r="K97">
        <f t="shared" si="12"/>
        <v>0.38039884322063039</v>
      </c>
      <c r="M97">
        <f t="shared" si="13"/>
        <v>0.42736095494242327</v>
      </c>
      <c r="N97">
        <f t="shared" si="14"/>
        <v>-0.8501262951077655</v>
      </c>
      <c r="O97" s="1">
        <f t="shared" si="15"/>
        <v>-0.65199683555114862</v>
      </c>
      <c r="P97" s="1">
        <f t="shared" si="16"/>
        <v>0.5210043772924291</v>
      </c>
      <c r="S97" s="1">
        <f t="shared" si="17"/>
        <v>0.2641142019498377</v>
      </c>
      <c r="T97" s="1">
        <f t="shared" si="18"/>
        <v>-1.3313736862296102</v>
      </c>
      <c r="U97" s="1">
        <f t="shared" si="19"/>
        <v>-0.8195060452496683</v>
      </c>
    </row>
    <row r="98" spans="4:21" ht="14.4" x14ac:dyDescent="0.3">
      <c r="D98" s="3"/>
      <c r="E98" s="3" t="s">
        <v>2</v>
      </c>
      <c r="F98" s="3">
        <v>48322.926992958775</v>
      </c>
      <c r="I98" s="3">
        <v>117730.85435994256</v>
      </c>
      <c r="K98">
        <f t="shared" si="12"/>
        <v>0.41045252967603074</v>
      </c>
      <c r="M98">
        <f t="shared" si="13"/>
        <v>0.46112491708904502</v>
      </c>
      <c r="N98">
        <f t="shared" si="14"/>
        <v>-0.77408630286678815</v>
      </c>
      <c r="O98" s="1">
        <f t="shared" si="15"/>
        <v>-0.57595684331017127</v>
      </c>
      <c r="P98" s="1">
        <f t="shared" si="16"/>
        <v>0.56216670592747198</v>
      </c>
      <c r="S98" s="1">
        <f t="shared" si="17"/>
        <v>0.26614625044720464</v>
      </c>
      <c r="T98" s="1">
        <f t="shared" si="18"/>
        <v>-1.3237093075813218</v>
      </c>
      <c r="U98" s="1">
        <f t="shared" si="19"/>
        <v>-0.81184166660137991</v>
      </c>
    </row>
    <row r="99" spans="4:21" ht="14.4" x14ac:dyDescent="0.3">
      <c r="D99" s="3"/>
      <c r="E99" s="3" t="s">
        <v>1</v>
      </c>
      <c r="F99" s="3">
        <v>46829.503200681902</v>
      </c>
      <c r="I99" s="3">
        <v>116982.3878923624</v>
      </c>
      <c r="K99">
        <f t="shared" si="12"/>
        <v>0.40031242347156198</v>
      </c>
      <c r="M99">
        <f t="shared" si="13"/>
        <v>0.44973296480530495</v>
      </c>
      <c r="N99">
        <f t="shared" si="14"/>
        <v>-0.79910128389985369</v>
      </c>
      <c r="O99" s="1">
        <f t="shared" si="15"/>
        <v>-0.60097182434323682</v>
      </c>
      <c r="P99" s="1">
        <f t="shared" si="16"/>
        <v>0.54827854666281783</v>
      </c>
      <c r="S99" s="1">
        <f t="shared" si="17"/>
        <v>0.26819393317046764</v>
      </c>
      <c r="T99" s="1">
        <f t="shared" si="18"/>
        <v>-1.3160449289330336</v>
      </c>
      <c r="U99" s="1">
        <f t="shared" si="19"/>
        <v>-0.80417728795309174</v>
      </c>
    </row>
    <row r="100" spans="4:21" ht="14.4" x14ac:dyDescent="0.3">
      <c r="D100" s="3">
        <v>1923</v>
      </c>
      <c r="E100" s="3" t="s">
        <v>4</v>
      </c>
      <c r="F100" s="3">
        <v>56257.829032528753</v>
      </c>
      <c r="I100" s="3">
        <v>119709.83792867626</v>
      </c>
      <c r="K100">
        <f t="shared" si="12"/>
        <v>0.46995159300146622</v>
      </c>
      <c r="M100">
        <f t="shared" si="13"/>
        <v>0.52796943298098709</v>
      </c>
      <c r="N100">
        <f t="shared" si="14"/>
        <v>-0.6387168890331506</v>
      </c>
      <c r="O100" s="1">
        <f t="shared" si="15"/>
        <v>-0.44058742947653373</v>
      </c>
      <c r="P100" s="1">
        <f t="shared" si="16"/>
        <v>0.64365820620359615</v>
      </c>
      <c r="S100" s="1">
        <f t="shared" si="17"/>
        <v>0.27025737040662762</v>
      </c>
      <c r="T100" s="1">
        <f t="shared" si="18"/>
        <v>-1.3083805502847452</v>
      </c>
      <c r="U100" s="1">
        <f t="shared" si="19"/>
        <v>-0.79651290930480334</v>
      </c>
    </row>
    <row r="101" spans="4:21" ht="14.4" x14ac:dyDescent="0.3">
      <c r="D101" s="3"/>
      <c r="E101" s="3" t="s">
        <v>3</v>
      </c>
      <c r="F101" s="3">
        <v>49755.068306605492</v>
      </c>
      <c r="I101" s="3">
        <v>122437.28796499013</v>
      </c>
      <c r="K101">
        <f t="shared" si="12"/>
        <v>0.40637185888038063</v>
      </c>
      <c r="M101">
        <f t="shared" si="13"/>
        <v>0.45654046737497683</v>
      </c>
      <c r="N101">
        <f t="shared" si="14"/>
        <v>-0.78407793583336527</v>
      </c>
      <c r="O101" s="1">
        <f t="shared" si="15"/>
        <v>-0.5859484762767484</v>
      </c>
      <c r="P101" s="1">
        <f t="shared" si="16"/>
        <v>0.55657771062763617</v>
      </c>
      <c r="S101" s="1">
        <f t="shared" si="17"/>
        <v>0.27233668336815264</v>
      </c>
      <c r="T101" s="1">
        <f t="shared" si="18"/>
        <v>-1.3007161716364566</v>
      </c>
      <c r="U101" s="1">
        <f t="shared" si="19"/>
        <v>-0.78884853065651472</v>
      </c>
    </row>
    <row r="102" spans="4:21" ht="14.4" x14ac:dyDescent="0.3">
      <c r="D102" s="3"/>
      <c r="E102" s="3" t="s">
        <v>2</v>
      </c>
      <c r="F102" s="3">
        <v>48621.559556215201</v>
      </c>
      <c r="I102" s="3">
        <v>125164.73800130399</v>
      </c>
      <c r="K102">
        <f t="shared" si="12"/>
        <v>0.38846052276887</v>
      </c>
      <c r="M102">
        <f t="shared" si="13"/>
        <v>0.4364178885571694</v>
      </c>
      <c r="N102">
        <f t="shared" si="14"/>
        <v>-0.82915503466909035</v>
      </c>
      <c r="O102" s="1">
        <f t="shared" si="15"/>
        <v>-0.63102557511247348</v>
      </c>
      <c r="P102" s="1">
        <f t="shared" si="16"/>
        <v>0.53204586810612631</v>
      </c>
      <c r="S102" s="1">
        <f t="shared" si="17"/>
        <v>0.27443199420009817</v>
      </c>
      <c r="T102" s="1">
        <f t="shared" si="18"/>
        <v>-1.2930517929881684</v>
      </c>
      <c r="U102" s="1">
        <f t="shared" si="19"/>
        <v>-0.78118415200822655</v>
      </c>
    </row>
    <row r="103" spans="4:21" ht="14.4" x14ac:dyDescent="0.3">
      <c r="D103" s="3"/>
      <c r="E103" s="3" t="s">
        <v>1</v>
      </c>
      <c r="F103" s="3">
        <v>51007.89376756319</v>
      </c>
      <c r="I103" s="3">
        <v>127892.18803761786</v>
      </c>
      <c r="K103">
        <f t="shared" si="12"/>
        <v>0.3988351012695151</v>
      </c>
      <c r="M103">
        <f t="shared" si="13"/>
        <v>0.44807325989747948</v>
      </c>
      <c r="N103">
        <f t="shared" si="14"/>
        <v>-0.80279853337928797</v>
      </c>
      <c r="O103" s="1">
        <f t="shared" si="15"/>
        <v>-0.6046690738226711</v>
      </c>
      <c r="P103" s="1">
        <f t="shared" si="16"/>
        <v>0.54625516686644104</v>
      </c>
      <c r="S103" s="1">
        <f t="shared" si="17"/>
        <v>0.27654342598728254</v>
      </c>
      <c r="T103" s="1">
        <f t="shared" si="18"/>
        <v>-1.28538741433988</v>
      </c>
      <c r="U103" s="1">
        <f t="shared" si="19"/>
        <v>-0.77351977335993816</v>
      </c>
    </row>
    <row r="104" spans="4:21" ht="14.4" x14ac:dyDescent="0.3">
      <c r="D104" s="3">
        <v>1924</v>
      </c>
      <c r="E104" s="3" t="s">
        <v>4</v>
      </c>
      <c r="F104" s="3">
        <v>50555.601984549576</v>
      </c>
      <c r="I104" s="3">
        <v>128125.72387283799</v>
      </c>
      <c r="K104">
        <f t="shared" si="12"/>
        <v>0.39457807890884516</v>
      </c>
      <c r="M104">
        <f t="shared" si="13"/>
        <v>0.44329068714866598</v>
      </c>
      <c r="N104">
        <f t="shared" ref="N104:N135" si="20">LN(M104)</f>
        <v>-0.81352954546293077</v>
      </c>
      <c r="O104" s="1">
        <f t="shared" ref="O104:O135" si="21">N104-$N$508</f>
        <v>-0.6154000859063139</v>
      </c>
      <c r="P104" s="1">
        <f t="shared" ref="P104:P135" si="22">EXP(O104)</f>
        <v>0.54042463577080779</v>
      </c>
      <c r="S104" s="1">
        <f t="shared" ref="S104:S135" si="23">S105*$R$191/$K$191</f>
        <v>0.27867110276151713</v>
      </c>
      <c r="T104" s="1">
        <f t="shared" si="18"/>
        <v>-1.2777230356915914</v>
      </c>
      <c r="U104" s="1">
        <f t="shared" si="19"/>
        <v>-0.76585539471164954</v>
      </c>
    </row>
    <row r="105" spans="4:21" ht="14.4" x14ac:dyDescent="0.3">
      <c r="D105" s="3"/>
      <c r="E105" s="3" t="s">
        <v>3</v>
      </c>
      <c r="F105" s="3">
        <v>50148.832773179645</v>
      </c>
      <c r="I105" s="3">
        <v>128359.25970805812</v>
      </c>
      <c r="K105">
        <f t="shared" si="12"/>
        <v>0.39069119662452689</v>
      </c>
      <c r="M105">
        <f t="shared" si="13"/>
        <v>0.43892395009260299</v>
      </c>
      <c r="N105">
        <f t="shared" si="20"/>
        <v>-0.82342911532698482</v>
      </c>
      <c r="O105" s="1">
        <f t="shared" si="21"/>
        <v>-0.62529965577036795</v>
      </c>
      <c r="P105" s="1">
        <f t="shared" si="22"/>
        <v>0.53510105837239907</v>
      </c>
      <c r="S105" s="1">
        <f t="shared" si="23"/>
        <v>0.28081514950889225</v>
      </c>
      <c r="T105" s="1">
        <f t="shared" si="18"/>
        <v>-1.2700586570433032</v>
      </c>
      <c r="U105" s="1">
        <f t="shared" si="19"/>
        <v>-0.75819101606336137</v>
      </c>
    </row>
    <row r="106" spans="4:21" ht="14.4" x14ac:dyDescent="0.3">
      <c r="D106" s="3"/>
      <c r="E106" s="3" t="s">
        <v>2</v>
      </c>
      <c r="F106" s="3">
        <v>53751.645788170528</v>
      </c>
      <c r="I106" s="3">
        <v>128592.79554327825</v>
      </c>
      <c r="K106">
        <f t="shared" si="12"/>
        <v>0.41799888991510625</v>
      </c>
      <c r="M106">
        <f t="shared" si="13"/>
        <v>0.4696029126865246</v>
      </c>
      <c r="N106">
        <f t="shared" si="20"/>
        <v>-0.75586780800340436</v>
      </c>
      <c r="O106" s="1">
        <f t="shared" si="21"/>
        <v>-0.55773834844678749</v>
      </c>
      <c r="P106" s="1">
        <f t="shared" si="22"/>
        <v>0.57250240170376931</v>
      </c>
      <c r="S106" s="1">
        <f t="shared" si="23"/>
        <v>0.28297569217711949</v>
      </c>
      <c r="T106" s="1">
        <f t="shared" si="18"/>
        <v>-1.2623942783950148</v>
      </c>
      <c r="U106" s="1">
        <f t="shared" si="19"/>
        <v>-0.75052663741507297</v>
      </c>
    </row>
    <row r="107" spans="4:21" ht="14.4" x14ac:dyDescent="0.3">
      <c r="D107" s="3"/>
      <c r="E107" s="3" t="s">
        <v>1</v>
      </c>
      <c r="F107" s="3">
        <v>59039.64553597974</v>
      </c>
      <c r="I107" s="3">
        <v>128826.33137849838</v>
      </c>
      <c r="K107">
        <f t="shared" si="12"/>
        <v>0.4582886503421279</v>
      </c>
      <c r="M107">
        <f t="shared" si="13"/>
        <v>0.51486664257780312</v>
      </c>
      <c r="N107">
        <f t="shared" si="20"/>
        <v>-0.66384735830168973</v>
      </c>
      <c r="O107" s="1">
        <f t="shared" si="21"/>
        <v>-0.46571789874507286</v>
      </c>
      <c r="P107" s="1">
        <f t="shared" si="22"/>
        <v>0.62768432961086018</v>
      </c>
      <c r="S107" s="1">
        <f t="shared" si="23"/>
        <v>0.28515285768293008</v>
      </c>
      <c r="T107" s="1">
        <f t="shared" si="18"/>
        <v>-1.2547298997467264</v>
      </c>
      <c r="U107" s="1">
        <f t="shared" si="19"/>
        <v>-0.74286225876678458</v>
      </c>
    </row>
    <row r="108" spans="4:21" ht="14.4" x14ac:dyDescent="0.3">
      <c r="D108" s="3">
        <v>1925</v>
      </c>
      <c r="E108" s="3" t="s">
        <v>4</v>
      </c>
      <c r="F108" s="3">
        <v>62333.02736460646</v>
      </c>
      <c r="I108" s="3">
        <v>129779.12076109828</v>
      </c>
      <c r="K108">
        <f t="shared" si="12"/>
        <v>0.48030089123003977</v>
      </c>
      <c r="M108">
        <f t="shared" si="13"/>
        <v>0.5395964030750624</v>
      </c>
      <c r="N108">
        <f t="shared" si="20"/>
        <v>-0.61693382058057111</v>
      </c>
      <c r="O108" s="1">
        <f t="shared" si="21"/>
        <v>-0.41880436102395424</v>
      </c>
      <c r="P108" s="1">
        <f t="shared" si="22"/>
        <v>0.65783288043062638</v>
      </c>
      <c r="S108" s="1">
        <f t="shared" si="23"/>
        <v>0.2873467739195304</v>
      </c>
      <c r="T108" s="1">
        <f t="shared" si="18"/>
        <v>-1.2470655210984383</v>
      </c>
      <c r="U108" s="1">
        <f t="shared" si="19"/>
        <v>-0.73519788011849641</v>
      </c>
    </row>
    <row r="109" spans="4:21" ht="14.4" x14ac:dyDescent="0.3">
      <c r="D109" s="3"/>
      <c r="E109" s="3" t="s">
        <v>3</v>
      </c>
      <c r="F109" s="3">
        <v>64792.752217300265</v>
      </c>
      <c r="I109" s="3">
        <v>130731.91014369819</v>
      </c>
      <c r="K109">
        <f t="shared" si="12"/>
        <v>0.49561543272856051</v>
      </c>
      <c r="M109">
        <f t="shared" si="13"/>
        <v>0.55680160018844382</v>
      </c>
      <c r="N109">
        <f t="shared" si="20"/>
        <v>-0.58554629606439768</v>
      </c>
      <c r="O109" s="1">
        <f t="shared" si="21"/>
        <v>-0.3874168365077808</v>
      </c>
      <c r="P109" s="1">
        <f t="shared" si="22"/>
        <v>0.67880808395491288</v>
      </c>
      <c r="S109" s="1">
        <f t="shared" si="23"/>
        <v>0.28955756976411479</v>
      </c>
      <c r="T109" s="1">
        <f t="shared" si="18"/>
        <v>-1.2394011424501499</v>
      </c>
      <c r="U109" s="1">
        <f t="shared" si="19"/>
        <v>-0.72753350147020801</v>
      </c>
    </row>
    <row r="110" spans="4:21" ht="14.4" x14ac:dyDescent="0.3">
      <c r="D110" s="3"/>
      <c r="E110" s="3" t="s">
        <v>2</v>
      </c>
      <c r="F110" s="3">
        <v>69052.275742696846</v>
      </c>
      <c r="I110" s="3">
        <v>131684.69952629809</v>
      </c>
      <c r="K110">
        <f t="shared" si="12"/>
        <v>0.52437584617722999</v>
      </c>
      <c r="M110">
        <f t="shared" si="13"/>
        <v>0.58911262840267398</v>
      </c>
      <c r="N110">
        <f t="shared" si="20"/>
        <v>-0.52913789391176957</v>
      </c>
      <c r="O110" s="1">
        <f t="shared" si="21"/>
        <v>-0.3310084343551527</v>
      </c>
      <c r="P110" s="1">
        <f t="shared" si="22"/>
        <v>0.71819911146864801</v>
      </c>
      <c r="S110" s="1">
        <f t="shared" si="23"/>
        <v>0.29178537508543612</v>
      </c>
      <c r="T110" s="1">
        <f t="shared" si="18"/>
        <v>-1.2317367638018615</v>
      </c>
      <c r="U110" s="1">
        <f t="shared" si="19"/>
        <v>-0.71986912282191962</v>
      </c>
    </row>
    <row r="111" spans="4:21" ht="14.4" x14ac:dyDescent="0.3">
      <c r="D111" s="3"/>
      <c r="E111" s="3" t="s">
        <v>1</v>
      </c>
      <c r="F111" s="3">
        <v>74751.63820625568</v>
      </c>
      <c r="I111" s="3">
        <v>132637.488908898</v>
      </c>
      <c r="K111">
        <f t="shared" si="12"/>
        <v>0.56357850876986082</v>
      </c>
      <c r="M111">
        <f t="shared" si="13"/>
        <v>0.63315505287491458</v>
      </c>
      <c r="N111">
        <f t="shared" si="20"/>
        <v>-0.45703993758366007</v>
      </c>
      <c r="O111" s="1">
        <f t="shared" si="21"/>
        <v>-0.25891047802704314</v>
      </c>
      <c r="P111" s="1">
        <f t="shared" si="22"/>
        <v>0.77189212125635787</v>
      </c>
      <c r="S111" s="1">
        <f t="shared" si="23"/>
        <v>0.29403032075143487</v>
      </c>
      <c r="T111" s="1">
        <f t="shared" si="18"/>
        <v>-1.2240723851535731</v>
      </c>
      <c r="U111" s="1">
        <f t="shared" si="19"/>
        <v>-0.71220474417363122</v>
      </c>
    </row>
    <row r="112" spans="4:21" ht="14.4" x14ac:dyDescent="0.3">
      <c r="D112" s="3">
        <v>1926</v>
      </c>
      <c r="E112" s="3" t="s">
        <v>4</v>
      </c>
      <c r="F112" s="3">
        <v>69037.880975575026</v>
      </c>
      <c r="I112" s="3">
        <v>133192.03793617355</v>
      </c>
      <c r="K112">
        <f t="shared" si="12"/>
        <v>0.51833339323675187</v>
      </c>
      <c r="M112">
        <f t="shared" si="13"/>
        <v>0.58232420487074521</v>
      </c>
      <c r="N112">
        <f t="shared" si="20"/>
        <v>-0.54072793330463254</v>
      </c>
      <c r="O112" s="1">
        <f t="shared" si="21"/>
        <v>-0.34259847374801566</v>
      </c>
      <c r="P112" s="1">
        <f t="shared" si="22"/>
        <v>0.70992320714433665</v>
      </c>
      <c r="S112" s="1">
        <f t="shared" si="23"/>
        <v>0.29629253863692651</v>
      </c>
      <c r="T112" s="1">
        <f t="shared" si="18"/>
        <v>-1.2164080065052847</v>
      </c>
      <c r="U112" s="1">
        <f t="shared" si="19"/>
        <v>-0.70454036552534283</v>
      </c>
    </row>
    <row r="113" spans="4:21" ht="14.4" x14ac:dyDescent="0.3">
      <c r="D113" s="3"/>
      <c r="E113" s="3" t="s">
        <v>3</v>
      </c>
      <c r="F113" s="3">
        <v>70791.595140915626</v>
      </c>
      <c r="I113" s="3">
        <v>133746.58696344914</v>
      </c>
      <c r="K113">
        <f t="shared" si="12"/>
        <v>0.52929646092772342</v>
      </c>
      <c r="M113">
        <f t="shared" si="13"/>
        <v>0.59464071729187962</v>
      </c>
      <c r="N113">
        <f t="shared" si="20"/>
        <v>-0.51979789230341633</v>
      </c>
      <c r="O113" s="1">
        <f t="shared" si="21"/>
        <v>-0.32166843274679946</v>
      </c>
      <c r="P113" s="1">
        <f t="shared" si="22"/>
        <v>0.72493851635818873</v>
      </c>
      <c r="S113" s="1">
        <f t="shared" si="23"/>
        <v>0.29857216163134825</v>
      </c>
      <c r="T113" s="1">
        <f t="shared" si="18"/>
        <v>-1.2087436278569963</v>
      </c>
      <c r="U113" s="1">
        <f t="shared" si="19"/>
        <v>-0.69687598687705443</v>
      </c>
    </row>
    <row r="114" spans="4:21" ht="14.4" x14ac:dyDescent="0.3">
      <c r="D114" s="3"/>
      <c r="E114" s="3" t="s">
        <v>2</v>
      </c>
      <c r="F114" s="3">
        <v>77864.908941122732</v>
      </c>
      <c r="I114" s="3">
        <v>134301.13599072472</v>
      </c>
      <c r="K114">
        <f t="shared" si="12"/>
        <v>0.5797784833815578</v>
      </c>
      <c r="M114">
        <f t="shared" si="13"/>
        <v>0.65135499418252363</v>
      </c>
      <c r="N114">
        <f t="shared" si="20"/>
        <v>-0.42870047943489858</v>
      </c>
      <c r="O114" s="1">
        <f t="shared" si="21"/>
        <v>-0.23057101987828169</v>
      </c>
      <c r="P114" s="1">
        <f t="shared" si="22"/>
        <v>0.79408003753197343</v>
      </c>
      <c r="S114" s="1">
        <f t="shared" si="23"/>
        <v>0.30086932364656549</v>
      </c>
      <c r="T114" s="1">
        <f t="shared" si="18"/>
        <v>-1.2010792492087079</v>
      </c>
      <c r="U114" s="1">
        <f t="shared" si="19"/>
        <v>-0.68921160822876604</v>
      </c>
    </row>
    <row r="115" spans="4:21" ht="14.4" x14ac:dyDescent="0.3">
      <c r="D115" s="3"/>
      <c r="E115" s="3" t="s">
        <v>1</v>
      </c>
      <c r="F115" s="3">
        <v>78858.680301482396</v>
      </c>
      <c r="I115" s="3">
        <v>134855.68501800031</v>
      </c>
      <c r="K115">
        <f t="shared" si="12"/>
        <v>0.58476348469073791</v>
      </c>
      <c r="M115">
        <f t="shared" si="13"/>
        <v>0.65695541846836936</v>
      </c>
      <c r="N115">
        <f t="shared" si="20"/>
        <v>-0.42013911901239109</v>
      </c>
      <c r="O115" s="1">
        <f t="shared" si="21"/>
        <v>-0.22200965945577419</v>
      </c>
      <c r="P115" s="1">
        <f t="shared" si="22"/>
        <v>0.80090762796548309</v>
      </c>
      <c r="S115" s="1">
        <f t="shared" si="23"/>
        <v>0.30318415962473799</v>
      </c>
      <c r="T115" s="1">
        <f t="shared" si="18"/>
        <v>-1.1934148705604197</v>
      </c>
      <c r="U115" s="1">
        <f t="shared" si="19"/>
        <v>-0.68154722958047786</v>
      </c>
    </row>
    <row r="116" spans="4:21" ht="14.4" x14ac:dyDescent="0.3">
      <c r="D116" s="3">
        <v>1927</v>
      </c>
      <c r="E116" s="3" t="s">
        <v>4</v>
      </c>
      <c r="F116" s="3">
        <v>79695.933513248485</v>
      </c>
      <c r="I116" s="3">
        <v>135041.24825802163</v>
      </c>
      <c r="K116">
        <f t="shared" si="12"/>
        <v>0.59015992921640104</v>
      </c>
      <c r="M116">
        <f t="shared" si="13"/>
        <v>0.66301808066327927</v>
      </c>
      <c r="N116">
        <f t="shared" si="20"/>
        <v>-0.41095301818278285</v>
      </c>
      <c r="O116" s="1">
        <f t="shared" si="21"/>
        <v>-0.21282355862616595</v>
      </c>
      <c r="P116" s="1">
        <f t="shared" si="22"/>
        <v>0.8082987419759311</v>
      </c>
      <c r="S116" s="1">
        <f t="shared" si="23"/>
        <v>0.30551680554624699</v>
      </c>
      <c r="T116" s="1">
        <f t="shared" si="18"/>
        <v>-1.1857504919121313</v>
      </c>
      <c r="U116" s="1">
        <f t="shared" si="19"/>
        <v>-0.67388285093218947</v>
      </c>
    </row>
    <row r="117" spans="4:21" ht="14.4" x14ac:dyDescent="0.3">
      <c r="D117" s="3"/>
      <c r="E117" s="3" t="s">
        <v>3</v>
      </c>
      <c r="F117" s="3">
        <v>85556.773612997131</v>
      </c>
      <c r="I117" s="3">
        <v>135226.81149804295</v>
      </c>
      <c r="K117">
        <f t="shared" si="12"/>
        <v>0.63269090400933792</v>
      </c>
      <c r="M117">
        <f t="shared" si="13"/>
        <v>0.71079971387818253</v>
      </c>
      <c r="N117">
        <f t="shared" si="20"/>
        <v>-0.34136458523663665</v>
      </c>
      <c r="O117" s="1">
        <f t="shared" si="21"/>
        <v>-0.14323512568001975</v>
      </c>
      <c r="P117" s="1">
        <f t="shared" si="22"/>
        <v>0.86655029671260531</v>
      </c>
      <c r="S117" s="1">
        <f t="shared" si="23"/>
        <v>0.30786739843768307</v>
      </c>
      <c r="T117" s="1">
        <f t="shared" si="18"/>
        <v>-1.1780861132638429</v>
      </c>
      <c r="U117" s="1">
        <f t="shared" si="19"/>
        <v>-0.66621847228390108</v>
      </c>
    </row>
    <row r="118" spans="4:21" ht="14.4" x14ac:dyDescent="0.3">
      <c r="D118" s="3"/>
      <c r="E118" s="3" t="s">
        <v>2</v>
      </c>
      <c r="F118" s="3">
        <v>97335.913029158575</v>
      </c>
      <c r="I118" s="3">
        <v>135412.37473806427</v>
      </c>
      <c r="K118">
        <f t="shared" si="12"/>
        <v>0.7188110630024831</v>
      </c>
      <c r="M118">
        <f t="shared" si="13"/>
        <v>0.80755183088122351</v>
      </c>
      <c r="N118">
        <f t="shared" si="20"/>
        <v>-0.21374803909540074</v>
      </c>
      <c r="O118" s="1">
        <f t="shared" si="21"/>
        <v>-1.5618579538783844E-2</v>
      </c>
      <c r="P118" s="1">
        <f t="shared" si="22"/>
        <v>0.98450275794689135</v>
      </c>
      <c r="S118" s="1">
        <f t="shared" si="23"/>
        <v>0.31023607637989531</v>
      </c>
      <c r="T118" s="1">
        <f t="shared" si="18"/>
        <v>-1.1704217346155545</v>
      </c>
      <c r="U118" s="1">
        <f t="shared" si="19"/>
        <v>-0.65855409363561268</v>
      </c>
    </row>
    <row r="119" spans="4:21" ht="14.4" x14ac:dyDescent="0.3">
      <c r="D119" s="3"/>
      <c r="E119" s="3" t="s">
        <v>1</v>
      </c>
      <c r="F119" s="3">
        <v>100323.7922956971</v>
      </c>
      <c r="I119" s="3">
        <v>135597.9379780856</v>
      </c>
      <c r="K119">
        <f t="shared" si="12"/>
        <v>0.73986222645886213</v>
      </c>
      <c r="M119">
        <f t="shared" si="13"/>
        <v>0.8312018642020379</v>
      </c>
      <c r="N119">
        <f t="shared" si="20"/>
        <v>-0.18488259641566201</v>
      </c>
      <c r="O119" s="1">
        <f t="shared" si="21"/>
        <v>1.3246863140954884E-2</v>
      </c>
      <c r="P119" s="1">
        <f t="shared" si="22"/>
        <v>1.0133349915441701</v>
      </c>
      <c r="S119" s="1">
        <f t="shared" si="23"/>
        <v>0.31262297851610271</v>
      </c>
      <c r="T119" s="1">
        <f t="shared" si="18"/>
        <v>-1.1627573559672661</v>
      </c>
      <c r="U119" s="1">
        <f t="shared" si="19"/>
        <v>-0.65088971498732429</v>
      </c>
    </row>
    <row r="120" spans="4:21" ht="14.4" x14ac:dyDescent="0.3">
      <c r="D120" s="3">
        <v>1928</v>
      </c>
      <c r="E120" s="3" t="s">
        <v>4</v>
      </c>
      <c r="F120" s="3">
        <v>104900.81516659902</v>
      </c>
      <c r="I120" s="3">
        <v>135890.3682611704</v>
      </c>
      <c r="K120">
        <f t="shared" si="12"/>
        <v>0.77195180577469669</v>
      </c>
      <c r="M120">
        <f t="shared" si="13"/>
        <v>0.86725306021517012</v>
      </c>
      <c r="N120">
        <f t="shared" si="20"/>
        <v>-0.14242446449604743</v>
      </c>
      <c r="O120" s="1">
        <f t="shared" si="21"/>
        <v>5.5704995060569473E-2</v>
      </c>
      <c r="P120" s="1">
        <f t="shared" si="22"/>
        <v>1.0572857332117138</v>
      </c>
      <c r="S120" s="1">
        <f t="shared" si="23"/>
        <v>0.31502824506006794</v>
      </c>
      <c r="T120" s="1">
        <f t="shared" si="18"/>
        <v>-1.1550929773189778</v>
      </c>
      <c r="U120" s="1">
        <f t="shared" si="19"/>
        <v>-0.64322533633903589</v>
      </c>
    </row>
    <row r="121" spans="4:21" ht="14.4" x14ac:dyDescent="0.3">
      <c r="D121" s="3"/>
      <c r="E121" s="3" t="s">
        <v>3</v>
      </c>
      <c r="F121" s="3">
        <v>109326.76736814868</v>
      </c>
      <c r="I121" s="3">
        <v>136182.7985442552</v>
      </c>
      <c r="K121">
        <f t="shared" si="12"/>
        <v>0.80279424814890155</v>
      </c>
      <c r="M121">
        <f t="shared" si="13"/>
        <v>0.90190315408559751</v>
      </c>
      <c r="N121">
        <f t="shared" si="20"/>
        <v>-0.10324813265992312</v>
      </c>
      <c r="O121" s="1">
        <f t="shared" si="21"/>
        <v>9.4881326896693777E-2</v>
      </c>
      <c r="P121" s="1">
        <f t="shared" si="22"/>
        <v>1.0995283629402963</v>
      </c>
      <c r="S121" s="1">
        <f t="shared" si="23"/>
        <v>0.31745201730433381</v>
      </c>
      <c r="T121" s="1">
        <f t="shared" si="18"/>
        <v>-1.1474285986706896</v>
      </c>
      <c r="U121" s="1">
        <f t="shared" si="19"/>
        <v>-0.63556095769074772</v>
      </c>
    </row>
    <row r="122" spans="4:21" ht="14.4" x14ac:dyDescent="0.3">
      <c r="D122" s="3"/>
      <c r="E122" s="3" t="s">
        <v>2</v>
      </c>
      <c r="F122" s="3">
        <v>121684.94559325487</v>
      </c>
      <c r="I122" s="3">
        <v>136475.22882734</v>
      </c>
      <c r="K122">
        <f t="shared" si="12"/>
        <v>0.89162660974324592</v>
      </c>
      <c r="M122">
        <f t="shared" si="13"/>
        <v>1.0017023084661247</v>
      </c>
      <c r="N122">
        <f t="shared" si="20"/>
        <v>1.7008611813184782E-3</v>
      </c>
      <c r="O122" s="1">
        <f t="shared" si="21"/>
        <v>0.19983032073793539</v>
      </c>
      <c r="P122" s="1">
        <f t="shared" si="22"/>
        <v>1.2211955290232221</v>
      </c>
      <c r="S122" s="1">
        <f t="shared" si="23"/>
        <v>0.31989443762852332</v>
      </c>
      <c r="T122" s="1">
        <f t="shared" si="18"/>
        <v>-1.1397642200224012</v>
      </c>
      <c r="U122" s="1">
        <f t="shared" si="19"/>
        <v>-0.62789657904245932</v>
      </c>
    </row>
    <row r="123" spans="4:21" ht="14.4" x14ac:dyDescent="0.3">
      <c r="D123" s="3"/>
      <c r="E123" s="3" t="s">
        <v>1</v>
      </c>
      <c r="F123" s="3">
        <v>133065.96554009683</v>
      </c>
      <c r="I123" s="3">
        <v>136767.65911042481</v>
      </c>
      <c r="K123">
        <f t="shared" si="12"/>
        <v>0.97293443790436407</v>
      </c>
      <c r="M123">
        <f t="shared" si="13"/>
        <v>1.0930479886817617</v>
      </c>
      <c r="N123">
        <f t="shared" si="20"/>
        <v>8.8970113703376472E-2</v>
      </c>
      <c r="O123" s="1">
        <f t="shared" si="21"/>
        <v>0.28709957325999336</v>
      </c>
      <c r="P123" s="1">
        <f t="shared" si="22"/>
        <v>1.3325568939039074</v>
      </c>
      <c r="S123" s="1">
        <f t="shared" si="23"/>
        <v>0.32235564950770329</v>
      </c>
      <c r="T123" s="1">
        <f t="shared" si="18"/>
        <v>-1.1320998413741128</v>
      </c>
      <c r="U123" s="1">
        <f t="shared" si="19"/>
        <v>-0.62023220039417093</v>
      </c>
    </row>
    <row r="124" spans="4:21" ht="14.4" x14ac:dyDescent="0.3">
      <c r="D124" s="3">
        <v>1929</v>
      </c>
      <c r="E124" s="3" t="s">
        <v>4</v>
      </c>
      <c r="F124" s="3">
        <v>224009.67947848077</v>
      </c>
      <c r="I124" s="3">
        <v>137428.35435423616</v>
      </c>
      <c r="K124">
        <f t="shared" si="12"/>
        <v>1.630010637405088</v>
      </c>
      <c r="M124">
        <f t="shared" si="13"/>
        <v>1.831243482945395</v>
      </c>
      <c r="N124">
        <f t="shared" si="20"/>
        <v>0.60499523497575836</v>
      </c>
      <c r="O124" s="1">
        <f t="shared" si="21"/>
        <v>0.80312469453237523</v>
      </c>
      <c r="P124" s="1">
        <f t="shared" si="22"/>
        <v>2.2325059401632159</v>
      </c>
      <c r="S124" s="1">
        <f t="shared" si="23"/>
        <v>0.32483579752081271</v>
      </c>
      <c r="T124" s="1">
        <f t="shared" si="18"/>
        <v>-1.1244354627258244</v>
      </c>
      <c r="U124" s="1">
        <f t="shared" si="19"/>
        <v>-0.61256782174588253</v>
      </c>
    </row>
    <row r="125" spans="4:21" ht="14.4" x14ac:dyDescent="0.3">
      <c r="D125" s="3"/>
      <c r="E125" s="3" t="s">
        <v>3</v>
      </c>
      <c r="F125" s="3">
        <v>230352.06914519353</v>
      </c>
      <c r="I125" s="3">
        <v>138089.04959804751</v>
      </c>
      <c r="K125">
        <f t="shared" si="12"/>
        <v>1.6681414624527227</v>
      </c>
      <c r="M125">
        <f t="shared" si="13"/>
        <v>1.8740817462459176</v>
      </c>
      <c r="N125">
        <f t="shared" si="20"/>
        <v>0.62811880412734689</v>
      </c>
      <c r="O125" s="1">
        <f t="shared" si="21"/>
        <v>0.82624826368396376</v>
      </c>
      <c r="P125" s="1">
        <f t="shared" si="22"/>
        <v>2.2847309327299441</v>
      </c>
      <c r="S125" s="1">
        <f t="shared" si="23"/>
        <v>0.32733502735915565</v>
      </c>
      <c r="T125" s="1">
        <f t="shared" si="18"/>
        <v>-1.116771084077536</v>
      </c>
      <c r="U125" s="1">
        <f t="shared" si="19"/>
        <v>-0.60490344309759414</v>
      </c>
    </row>
    <row r="126" spans="4:21" ht="14.4" x14ac:dyDescent="0.3">
      <c r="D126" s="3"/>
      <c r="E126" s="3" t="s">
        <v>2</v>
      </c>
      <c r="F126" s="3">
        <v>275717.77301126416</v>
      </c>
      <c r="I126" s="3">
        <v>138749.74484185886</v>
      </c>
      <c r="K126">
        <f t="shared" si="12"/>
        <v>1.9871587751423667</v>
      </c>
      <c r="M126">
        <f t="shared" si="13"/>
        <v>2.2324833182379167</v>
      </c>
      <c r="N126">
        <f t="shared" si="20"/>
        <v>0.80311456150674387</v>
      </c>
      <c r="O126" s="1">
        <f t="shared" si="21"/>
        <v>1.0012440210633609</v>
      </c>
      <c r="P126" s="1">
        <f t="shared" si="22"/>
        <v>2.7216655325730126</v>
      </c>
      <c r="S126" s="1">
        <f t="shared" si="23"/>
        <v>0.32985348583495949</v>
      </c>
      <c r="T126" s="1">
        <f t="shared" si="18"/>
        <v>-1.1091067054292476</v>
      </c>
      <c r="U126" s="1">
        <f t="shared" si="19"/>
        <v>-0.59723906444930575</v>
      </c>
    </row>
    <row r="127" spans="4:21" ht="14.4" x14ac:dyDescent="0.3">
      <c r="D127" s="3"/>
      <c r="E127" s="3" t="s">
        <v>1</v>
      </c>
      <c r="F127" s="3">
        <v>188509.91509396335</v>
      </c>
      <c r="I127" s="3">
        <v>139410.44008567021</v>
      </c>
      <c r="K127">
        <f t="shared" si="12"/>
        <v>1.3521936734302011</v>
      </c>
      <c r="M127">
        <f t="shared" si="13"/>
        <v>1.5191286457437203</v>
      </c>
      <c r="N127">
        <f t="shared" si="20"/>
        <v>0.41813691110307272</v>
      </c>
      <c r="O127" s="1">
        <f t="shared" si="21"/>
        <v>0.61626637065968959</v>
      </c>
      <c r="P127" s="1">
        <f t="shared" si="22"/>
        <v>1.852000434174971</v>
      </c>
      <c r="S127" s="1">
        <f t="shared" si="23"/>
        <v>0.33239132088999934</v>
      </c>
      <c r="T127" s="1">
        <f t="shared" si="18"/>
        <v>-1.1014423267809592</v>
      </c>
      <c r="U127" s="1">
        <f t="shared" si="19"/>
        <v>-0.58957468580101735</v>
      </c>
    </row>
    <row r="128" spans="4:21" ht="14.4" x14ac:dyDescent="0.3">
      <c r="D128" s="3">
        <v>1930</v>
      </c>
      <c r="E128" s="3" t="s">
        <v>4</v>
      </c>
      <c r="F128" s="3">
        <v>140354.47031302482</v>
      </c>
      <c r="I128" s="3">
        <v>135721.22499282999</v>
      </c>
      <c r="K128">
        <f t="shared" si="12"/>
        <v>1.034137956833499</v>
      </c>
      <c r="M128">
        <f t="shared" si="13"/>
        <v>1.1618073836208818</v>
      </c>
      <c r="N128">
        <f t="shared" si="20"/>
        <v>0.14997688188479844</v>
      </c>
      <c r="O128" s="1">
        <f t="shared" si="21"/>
        <v>0.34810634144141533</v>
      </c>
      <c r="P128" s="1">
        <f t="shared" si="22"/>
        <v>1.4163828619268564</v>
      </c>
      <c r="S128" s="1">
        <f t="shared" si="23"/>
        <v>0.33494868160428848</v>
      </c>
      <c r="T128" s="1">
        <f t="shared" si="18"/>
        <v>-1.0937779481326708</v>
      </c>
      <c r="U128" s="1">
        <f t="shared" si="19"/>
        <v>-0.58191030715272896</v>
      </c>
    </row>
    <row r="129" spans="4:21" ht="14.4" x14ac:dyDescent="0.3">
      <c r="D129" s="3"/>
      <c r="E129" s="3" t="s">
        <v>3</v>
      </c>
      <c r="F129" s="3">
        <v>126166.59152616098</v>
      </c>
      <c r="I129" s="3">
        <v>132032.00989998976</v>
      </c>
      <c r="K129">
        <f t="shared" si="12"/>
        <v>0.95557578515791997</v>
      </c>
      <c r="M129">
        <f t="shared" si="13"/>
        <v>1.0735463247139465</v>
      </c>
      <c r="N129">
        <f t="shared" si="20"/>
        <v>7.096749037624292E-2</v>
      </c>
      <c r="O129" s="1">
        <f t="shared" si="21"/>
        <v>0.26909694993285982</v>
      </c>
      <c r="P129" s="1">
        <f t="shared" si="22"/>
        <v>1.3087820212249408</v>
      </c>
      <c r="S129" s="1">
        <f t="shared" si="23"/>
        <v>0.33752571820483562</v>
      </c>
      <c r="T129" s="1">
        <f t="shared" si="18"/>
        <v>-1.0861135694843824</v>
      </c>
      <c r="U129" s="1">
        <f t="shared" si="19"/>
        <v>-0.57424592850444056</v>
      </c>
    </row>
    <row r="130" spans="4:21" ht="14.4" x14ac:dyDescent="0.3">
      <c r="D130" s="3"/>
      <c r="E130" s="3" t="s">
        <v>2</v>
      </c>
      <c r="F130" s="3">
        <v>121828.14925249189</v>
      </c>
      <c r="I130" s="3">
        <v>128342.79480714953</v>
      </c>
      <c r="K130">
        <f t="shared" si="12"/>
        <v>0.94924027044567105</v>
      </c>
      <c r="M130">
        <f t="shared" si="13"/>
        <v>1.0664286594903747</v>
      </c>
      <c r="N130">
        <f t="shared" si="20"/>
        <v>6.4315364512209774E-2</v>
      </c>
      <c r="O130" s="1">
        <f t="shared" si="21"/>
        <v>0.26244482406882669</v>
      </c>
      <c r="P130" s="1">
        <f t="shared" si="22"/>
        <v>1.3001047317002516</v>
      </c>
      <c r="S130" s="1">
        <f t="shared" si="23"/>
        <v>0.34012258207446988</v>
      </c>
      <c r="T130" s="1">
        <f t="shared" si="18"/>
        <v>-1.078449190836094</v>
      </c>
      <c r="U130" s="1">
        <f t="shared" si="19"/>
        <v>-0.56658154985615217</v>
      </c>
    </row>
    <row r="131" spans="4:21" ht="14.4" x14ac:dyDescent="0.3">
      <c r="D131" s="3"/>
      <c r="E131" s="3" t="s">
        <v>1</v>
      </c>
      <c r="F131" s="3">
        <v>90931.404952172714</v>
      </c>
      <c r="I131" s="3">
        <v>124653.57971430931</v>
      </c>
      <c r="K131">
        <f t="shared" si="12"/>
        <v>0.72947287322655574</v>
      </c>
      <c r="M131">
        <f t="shared" si="13"/>
        <v>0.81952989411663613</v>
      </c>
      <c r="N131">
        <f t="shared" si="20"/>
        <v>-0.1990244029807989</v>
      </c>
      <c r="O131" s="1">
        <f t="shared" si="21"/>
        <v>-8.9494342418200423E-4</v>
      </c>
      <c r="P131" s="1">
        <f t="shared" si="22"/>
        <v>0.99910545691824737</v>
      </c>
      <c r="S131" s="1">
        <f t="shared" si="23"/>
        <v>0.34273942576073352</v>
      </c>
      <c r="T131" s="1">
        <f t="shared" si="18"/>
        <v>-1.0707848121878056</v>
      </c>
      <c r="U131" s="1">
        <f t="shared" si="19"/>
        <v>-0.55891717120786377</v>
      </c>
    </row>
    <row r="132" spans="4:21" ht="14.4" x14ac:dyDescent="0.3">
      <c r="D132" s="3">
        <v>1931</v>
      </c>
      <c r="E132" s="3" t="s">
        <v>4</v>
      </c>
      <c r="F132" s="3">
        <v>104573.58517346942</v>
      </c>
      <c r="I132" s="3">
        <v>121412.7790955399</v>
      </c>
      <c r="K132">
        <f t="shared" si="12"/>
        <v>0.86130624760001828</v>
      </c>
      <c r="M132">
        <f t="shared" si="13"/>
        <v>0.96763874820389129</v>
      </c>
      <c r="N132">
        <f t="shared" si="20"/>
        <v>-3.2896455364017203E-2</v>
      </c>
      <c r="O132" s="1">
        <f t="shared" si="21"/>
        <v>0.1652330041925997</v>
      </c>
      <c r="P132" s="1">
        <f t="shared" si="22"/>
        <v>1.1796679542704489</v>
      </c>
      <c r="S132" s="1">
        <f t="shared" si="23"/>
        <v>0.34537640298484273</v>
      </c>
      <c r="T132" s="1">
        <f t="shared" si="18"/>
        <v>-1.0631204335395172</v>
      </c>
      <c r="U132" s="1">
        <f t="shared" si="19"/>
        <v>-0.55125279255957538</v>
      </c>
    </row>
    <row r="133" spans="4:21" ht="14.4" x14ac:dyDescent="0.3">
      <c r="D133" s="3"/>
      <c r="E133" s="3" t="s">
        <v>3</v>
      </c>
      <c r="F133" s="3">
        <v>82740.195456703979</v>
      </c>
      <c r="I133" s="3">
        <v>118171.97847677048</v>
      </c>
      <c r="K133">
        <f t="shared" si="12"/>
        <v>0.70016764145967592</v>
      </c>
      <c r="M133">
        <f t="shared" si="13"/>
        <v>0.78660678707806153</v>
      </c>
      <c r="N133">
        <f t="shared" si="20"/>
        <v>-0.24002679064883042</v>
      </c>
      <c r="O133" s="1">
        <f t="shared" si="21"/>
        <v>-4.1897331092213524E-2</v>
      </c>
      <c r="P133" s="1">
        <f t="shared" si="22"/>
        <v>0.95896823173941581</v>
      </c>
      <c r="S133" s="1">
        <f t="shared" si="23"/>
        <v>0.348033668650718</v>
      </c>
      <c r="T133" s="1">
        <f t="shared" si="18"/>
        <v>-1.0554560548912288</v>
      </c>
      <c r="U133" s="1">
        <f t="shared" si="19"/>
        <v>-0.54358841391128698</v>
      </c>
    </row>
    <row r="134" spans="4:21" ht="14.4" x14ac:dyDescent="0.3">
      <c r="D134" s="3"/>
      <c r="E134" s="3" t="s">
        <v>2</v>
      </c>
      <c r="F134" s="3">
        <v>70570.765122769153</v>
      </c>
      <c r="I134" s="3">
        <v>114931.17785800107</v>
      </c>
      <c r="K134">
        <f t="shared" si="12"/>
        <v>0.61402629328275249</v>
      </c>
      <c r="M134">
        <f t="shared" si="13"/>
        <v>0.68983086498208912</v>
      </c>
      <c r="N134">
        <f t="shared" si="20"/>
        <v>-0.37130883465280101</v>
      </c>
      <c r="O134" s="1">
        <f t="shared" si="21"/>
        <v>-0.17317937509618411</v>
      </c>
      <c r="P134" s="1">
        <f t="shared" si="22"/>
        <v>0.84098674923522754</v>
      </c>
      <c r="S134" s="1">
        <f t="shared" si="23"/>
        <v>0.35071137885408338</v>
      </c>
      <c r="T134" s="1">
        <f t="shared" si="18"/>
        <v>-1.0477916762429407</v>
      </c>
      <c r="U134" s="1">
        <f t="shared" si="19"/>
        <v>-0.53592403526299881</v>
      </c>
    </row>
    <row r="135" spans="4:21" ht="14.4" x14ac:dyDescent="0.3">
      <c r="D135" s="3"/>
      <c r="E135" s="3" t="s">
        <v>1</v>
      </c>
      <c r="F135" s="3">
        <v>50348.035303142147</v>
      </c>
      <c r="I135" s="3">
        <v>111690.37723923166</v>
      </c>
      <c r="K135">
        <f t="shared" si="12"/>
        <v>0.45078221192950912</v>
      </c>
      <c r="M135">
        <f t="shared" si="13"/>
        <v>0.50643349735298282</v>
      </c>
      <c r="N135">
        <f t="shared" si="20"/>
        <v>-0.68036226232843433</v>
      </c>
      <c r="O135" s="1">
        <f t="shared" si="21"/>
        <v>-0.48223280277181746</v>
      </c>
      <c r="P135" s="1">
        <f t="shared" si="22"/>
        <v>0.61740331183031427</v>
      </c>
      <c r="S135" s="1">
        <f t="shared" si="23"/>
        <v>0.35340969089163626</v>
      </c>
      <c r="T135" s="1">
        <f t="shared" si="18"/>
        <v>-1.0401272975946523</v>
      </c>
      <c r="U135" s="1">
        <f t="shared" si="19"/>
        <v>-0.52825965661471042</v>
      </c>
    </row>
    <row r="136" spans="4:21" ht="14.4" x14ac:dyDescent="0.3">
      <c r="D136" s="3">
        <v>1932</v>
      </c>
      <c r="E136" s="3" t="s">
        <v>4</v>
      </c>
      <c r="F136" s="3">
        <v>53195.889163146829</v>
      </c>
      <c r="I136" s="3">
        <v>109280.99987308111</v>
      </c>
      <c r="K136">
        <f t="shared" ref="K136:K199" si="24">F136/I136</f>
        <v>0.48678076907173712</v>
      </c>
      <c r="M136">
        <f t="shared" ref="M136:M199" si="25">$M$215*K136/$K$215</f>
        <v>0.54687625376780469</v>
      </c>
      <c r="N136">
        <f t="shared" ref="N136:N167" si="26">LN(M136)</f>
        <v>-0.60353272926890045</v>
      </c>
      <c r="O136" s="1">
        <f t="shared" ref="O136:O167" si="27">N136-$N$508</f>
        <v>-0.40540326971228358</v>
      </c>
      <c r="P136" s="1">
        <f t="shared" ref="P136:P167" si="28">EXP(O136)</f>
        <v>0.66670789353860926</v>
      </c>
      <c r="S136" s="1">
        <f t="shared" ref="S136:S167" si="29">S137*$R$191/$K$191</f>
        <v>0.35612876327028731</v>
      </c>
      <c r="T136" s="1">
        <f t="shared" ref="T136:T199" si="30">LN(S136)</f>
        <v>-1.0324629189463639</v>
      </c>
      <c r="U136" s="1">
        <f t="shared" ref="U136:U199" si="31">T136-$T$508</f>
        <v>-0.52059527796642202</v>
      </c>
    </row>
    <row r="137" spans="4:21" ht="14.4" x14ac:dyDescent="0.3">
      <c r="D137" s="3"/>
      <c r="E137" s="3" t="s">
        <v>3</v>
      </c>
      <c r="F137" s="3">
        <v>30719.659964674378</v>
      </c>
      <c r="I137" s="3">
        <v>106871.62250693055</v>
      </c>
      <c r="K137">
        <f t="shared" si="24"/>
        <v>0.28744449877405231</v>
      </c>
      <c r="M137">
        <f t="shared" si="25"/>
        <v>0.32293093861428185</v>
      </c>
      <c r="N137">
        <f t="shared" si="26"/>
        <v>-1.1303167909602823</v>
      </c>
      <c r="O137" s="1">
        <f t="shared" si="27"/>
        <v>-0.93218733140366539</v>
      </c>
      <c r="P137" s="1">
        <f t="shared" si="28"/>
        <v>0.39369163381774319</v>
      </c>
      <c r="S137" s="1">
        <f t="shared" si="29"/>
        <v>0.35886875571647153</v>
      </c>
      <c r="T137" s="1">
        <f t="shared" si="30"/>
        <v>-1.0247985402980755</v>
      </c>
      <c r="U137" s="1">
        <f t="shared" si="31"/>
        <v>-0.51293089931813363</v>
      </c>
    </row>
    <row r="138" spans="4:21" ht="14.4" x14ac:dyDescent="0.3">
      <c r="D138" s="3"/>
      <c r="E138" s="3" t="s">
        <v>2</v>
      </c>
      <c r="F138" s="3">
        <v>53195.889163146829</v>
      </c>
      <c r="I138" s="3">
        <v>104462.24514078</v>
      </c>
      <c r="K138">
        <f t="shared" si="24"/>
        <v>0.50923555291633493</v>
      </c>
      <c r="M138">
        <f t="shared" si="25"/>
        <v>0.57210319133051213</v>
      </c>
      <c r="N138">
        <f t="shared" si="26"/>
        <v>-0.55843589944928818</v>
      </c>
      <c r="O138" s="1">
        <f t="shared" si="27"/>
        <v>-0.3603064398926713</v>
      </c>
      <c r="P138" s="1">
        <f t="shared" si="28"/>
        <v>0.69746256296699471</v>
      </c>
      <c r="S138" s="1">
        <f t="shared" si="29"/>
        <v>0.36162982918553133</v>
      </c>
      <c r="T138" s="1">
        <f t="shared" si="30"/>
        <v>-1.0171341616497871</v>
      </c>
      <c r="U138" s="1">
        <f t="shared" si="31"/>
        <v>-0.50526652066984523</v>
      </c>
    </row>
    <row r="139" spans="4:21" ht="14.4" x14ac:dyDescent="0.3">
      <c r="D139" s="3"/>
      <c r="E139" s="3" t="s">
        <v>1</v>
      </c>
      <c r="F139" s="3">
        <v>43922.02955116966</v>
      </c>
      <c r="I139" s="3">
        <v>102052.86777462944</v>
      </c>
      <c r="K139">
        <f t="shared" si="24"/>
        <v>0.43038505932205434</v>
      </c>
      <c r="M139">
        <f t="shared" si="25"/>
        <v>0.48351821574322146</v>
      </c>
      <c r="N139">
        <f t="shared" si="26"/>
        <v>-0.72666629004516181</v>
      </c>
      <c r="O139" s="1">
        <f t="shared" si="27"/>
        <v>-0.52853683048854494</v>
      </c>
      <c r="P139" s="1">
        <f t="shared" si="28"/>
        <v>0.5894668288935826</v>
      </c>
      <c r="S139" s="1">
        <f t="shared" si="29"/>
        <v>0.36441214587117127</v>
      </c>
      <c r="T139" s="1">
        <f t="shared" si="30"/>
        <v>-1.0094697830014989</v>
      </c>
      <c r="U139" s="1">
        <f t="shared" si="31"/>
        <v>-0.49760214202155706</v>
      </c>
    </row>
    <row r="140" spans="4:21" ht="14.4" x14ac:dyDescent="0.3">
      <c r="D140" s="3">
        <v>1933</v>
      </c>
      <c r="E140" s="3" t="s">
        <v>4</v>
      </c>
      <c r="F140" s="3">
        <v>37300.054985772571</v>
      </c>
      <c r="I140" s="3">
        <v>101014.84758543818</v>
      </c>
      <c r="K140">
        <f t="shared" si="24"/>
        <v>0.3692531927469796</v>
      </c>
      <c r="M140">
        <f t="shared" si="25"/>
        <v>0.41483931899435805</v>
      </c>
      <c r="N140">
        <f t="shared" si="26"/>
        <v>-0.87986401687231153</v>
      </c>
      <c r="O140" s="1">
        <f t="shared" si="27"/>
        <v>-0.68173455731569466</v>
      </c>
      <c r="P140" s="1">
        <f t="shared" si="28"/>
        <v>0.50573899784127363</v>
      </c>
      <c r="S140" s="1">
        <f t="shared" si="29"/>
        <v>0.36721586921498606</v>
      </c>
      <c r="T140" s="1">
        <f t="shared" si="30"/>
        <v>-1.0018054043532105</v>
      </c>
      <c r="U140" s="1">
        <f t="shared" si="31"/>
        <v>-0.48993776337326866</v>
      </c>
    </row>
    <row r="141" spans="4:21" ht="14.4" x14ac:dyDescent="0.3">
      <c r="D141" s="3"/>
      <c r="E141" s="3" t="s">
        <v>3</v>
      </c>
      <c r="F141" s="3">
        <v>62206.672761184105</v>
      </c>
      <c r="I141" s="3">
        <v>99976.827396246925</v>
      </c>
      <c r="K141">
        <f t="shared" si="24"/>
        <v>0.62221091008054241</v>
      </c>
      <c r="M141">
        <f t="shared" si="25"/>
        <v>0.69902591305565165</v>
      </c>
      <c r="N141">
        <f t="shared" si="26"/>
        <v>-0.35806746582508764</v>
      </c>
      <c r="O141" s="1">
        <f t="shared" si="27"/>
        <v>-0.15993800626847074</v>
      </c>
      <c r="P141" s="1">
        <f t="shared" si="28"/>
        <v>0.85219661817701187</v>
      </c>
      <c r="S141" s="1">
        <f t="shared" si="29"/>
        <v>0.37004116391606134</v>
      </c>
      <c r="T141" s="1">
        <f t="shared" si="30"/>
        <v>-0.99414102570492213</v>
      </c>
      <c r="U141" s="1">
        <f t="shared" si="31"/>
        <v>-0.48227338472498027</v>
      </c>
    </row>
    <row r="142" spans="4:21" ht="14.4" x14ac:dyDescent="0.3">
      <c r="D142" s="3"/>
      <c r="E142" s="3" t="s">
        <v>2</v>
      </c>
      <c r="F142" s="3">
        <v>63344.234630734143</v>
      </c>
      <c r="I142" s="3">
        <v>98938.807207055666</v>
      </c>
      <c r="K142">
        <f t="shared" si="24"/>
        <v>0.64023648979484415</v>
      </c>
      <c r="M142">
        <f t="shared" si="25"/>
        <v>0.71927683941198339</v>
      </c>
      <c r="N142">
        <f t="shared" si="26"/>
        <v>-0.32950896141495195</v>
      </c>
      <c r="O142" s="1">
        <f t="shared" si="27"/>
        <v>-0.13137950185833505</v>
      </c>
      <c r="P142" s="1">
        <f t="shared" si="28"/>
        <v>0.87688493177668769</v>
      </c>
      <c r="S142" s="1">
        <f t="shared" si="29"/>
        <v>0.37288819594064876</v>
      </c>
      <c r="T142" s="1">
        <f t="shared" si="30"/>
        <v>-0.98647664705663385</v>
      </c>
      <c r="U142" s="1">
        <f t="shared" si="31"/>
        <v>-0.47460900607669199</v>
      </c>
    </row>
    <row r="143" spans="4:21" ht="14.4" x14ac:dyDescent="0.3">
      <c r="D143" s="3"/>
      <c r="E143" s="3" t="s">
        <v>1</v>
      </c>
      <c r="F143" s="3">
        <v>59692.062312705057</v>
      </c>
      <c r="I143" s="3">
        <v>97900.787017864408</v>
      </c>
      <c r="K143">
        <f t="shared" si="24"/>
        <v>0.60971994333214885</v>
      </c>
      <c r="M143">
        <f t="shared" si="25"/>
        <v>0.68499287490928851</v>
      </c>
      <c r="N143">
        <f t="shared" si="26"/>
        <v>-0.37834684236628824</v>
      </c>
      <c r="O143" s="1">
        <f t="shared" si="27"/>
        <v>-0.18021738280967134</v>
      </c>
      <c r="P143" s="1">
        <f t="shared" si="28"/>
        <v>0.83508865775991703</v>
      </c>
      <c r="S143" s="1">
        <f t="shared" si="29"/>
        <v>0.37575713253191534</v>
      </c>
      <c r="T143" s="1">
        <f t="shared" si="30"/>
        <v>-0.97881226840834556</v>
      </c>
      <c r="U143" s="1">
        <f t="shared" si="31"/>
        <v>-0.4669446274284037</v>
      </c>
    </row>
    <row r="144" spans="4:21" ht="14.4" x14ac:dyDescent="0.3">
      <c r="D144" s="3">
        <v>1934</v>
      </c>
      <c r="E144" s="3" t="s">
        <v>4</v>
      </c>
      <c r="F144" s="3">
        <v>64740.725795685459</v>
      </c>
      <c r="I144" s="3">
        <v>97832.735000429879</v>
      </c>
      <c r="K144">
        <f t="shared" si="24"/>
        <v>0.66174911490924782</v>
      </c>
      <c r="M144">
        <f t="shared" si="25"/>
        <v>0.74344530410649245</v>
      </c>
      <c r="N144">
        <f t="shared" si="26"/>
        <v>-0.29646008121302286</v>
      </c>
      <c r="O144" s="1">
        <f t="shared" si="27"/>
        <v>-9.8330621656405964E-2</v>
      </c>
      <c r="P144" s="1">
        <f t="shared" si="28"/>
        <v>0.90634919553932647</v>
      </c>
      <c r="S144" s="1">
        <f t="shared" si="29"/>
        <v>0.37864814221976772</v>
      </c>
      <c r="T144" s="1">
        <f t="shared" si="30"/>
        <v>-0.97114788976005717</v>
      </c>
      <c r="U144" s="1">
        <f t="shared" si="31"/>
        <v>-0.45928024878011531</v>
      </c>
    </row>
    <row r="145" spans="4:21" ht="14.4" x14ac:dyDescent="0.3">
      <c r="D145" s="3"/>
      <c r="E145" s="3" t="s">
        <v>3</v>
      </c>
      <c r="F145" s="3">
        <v>59918.325363977041</v>
      </c>
      <c r="I145" s="3">
        <v>97764.682982995349</v>
      </c>
      <c r="K145">
        <f t="shared" si="24"/>
        <v>0.61288313464279232</v>
      </c>
      <c r="M145">
        <f t="shared" si="25"/>
        <v>0.68854657777477835</v>
      </c>
      <c r="N145">
        <f t="shared" si="26"/>
        <v>-0.37317231201265655</v>
      </c>
      <c r="O145" s="1">
        <f t="shared" si="27"/>
        <v>-0.17504285245603965</v>
      </c>
      <c r="P145" s="1">
        <f t="shared" si="28"/>
        <v>0.839421048744878</v>
      </c>
      <c r="S145" s="1">
        <f t="shared" si="29"/>
        <v>0.38156139483075224</v>
      </c>
      <c r="T145" s="1">
        <f t="shared" si="30"/>
        <v>-0.96348351111176889</v>
      </c>
      <c r="U145" s="1">
        <f t="shared" si="31"/>
        <v>-0.45161587013182702</v>
      </c>
    </row>
    <row r="146" spans="4:21" ht="14.4" x14ac:dyDescent="0.3">
      <c r="D146" s="3"/>
      <c r="E146" s="3" t="s">
        <v>2</v>
      </c>
      <c r="F146" s="3">
        <v>53528.644791963401</v>
      </c>
      <c r="I146" s="3">
        <v>97696.63096556082</v>
      </c>
      <c r="K146">
        <f t="shared" si="24"/>
        <v>0.54790676262759619</v>
      </c>
      <c r="M146">
        <f t="shared" si="25"/>
        <v>0.61554855244428919</v>
      </c>
      <c r="N146">
        <f t="shared" si="26"/>
        <v>-0.48524145353730341</v>
      </c>
      <c r="O146" s="1">
        <f t="shared" si="27"/>
        <v>-0.28711199398068654</v>
      </c>
      <c r="P146" s="1">
        <f t="shared" si="28"/>
        <v>0.75042768074753152</v>
      </c>
      <c r="S146" s="1">
        <f t="shared" si="29"/>
        <v>0.38449706149803098</v>
      </c>
      <c r="T146" s="1">
        <f t="shared" si="30"/>
        <v>-0.95581913246348049</v>
      </c>
      <c r="U146" s="1">
        <f t="shared" si="31"/>
        <v>-0.44395149148353863</v>
      </c>
    </row>
    <row r="147" spans="4:21" ht="14.4" x14ac:dyDescent="0.3">
      <c r="D147" s="3"/>
      <c r="E147" s="3" t="s">
        <v>1</v>
      </c>
      <c r="F147" s="3">
        <v>55819.284997024894</v>
      </c>
      <c r="I147" s="3">
        <v>97628.578948126291</v>
      </c>
      <c r="K147">
        <f t="shared" si="24"/>
        <v>0.57175148505115247</v>
      </c>
      <c r="M147">
        <f t="shared" si="25"/>
        <v>0.64233702335285514</v>
      </c>
      <c r="N147">
        <f t="shared" si="26"/>
        <v>-0.44264215454113803</v>
      </c>
      <c r="O147" s="1">
        <f t="shared" si="27"/>
        <v>-0.24451269498452113</v>
      </c>
      <c r="P147" s="1">
        <f t="shared" si="28"/>
        <v>0.78308604703701656</v>
      </c>
      <c r="S147" s="1">
        <f t="shared" si="29"/>
        <v>0.38745531467143463</v>
      </c>
      <c r="T147" s="1">
        <f t="shared" si="30"/>
        <v>-0.9481547538151921</v>
      </c>
      <c r="U147" s="1">
        <f t="shared" si="31"/>
        <v>-0.43628711283525023</v>
      </c>
    </row>
    <row r="148" spans="4:21" ht="14.4" x14ac:dyDescent="0.3">
      <c r="D148" s="3">
        <v>1935</v>
      </c>
      <c r="E148" s="3" t="s">
        <v>4</v>
      </c>
      <c r="F148" s="3">
        <v>49954.9459545676</v>
      </c>
      <c r="I148" s="3">
        <v>97994.305986932377</v>
      </c>
      <c r="K148">
        <f t="shared" si="24"/>
        <v>0.50977396545090214</v>
      </c>
      <c r="M148">
        <f t="shared" si="25"/>
        <v>0.57270807354565645</v>
      </c>
      <c r="N148">
        <f t="shared" si="26"/>
        <v>-0.55737916234337093</v>
      </c>
      <c r="O148" s="1">
        <f t="shared" si="27"/>
        <v>-0.35924970278675405</v>
      </c>
      <c r="P148" s="1">
        <f t="shared" si="28"/>
        <v>0.69819998710036923</v>
      </c>
      <c r="S148" s="1">
        <f t="shared" si="29"/>
        <v>0.39043632812759271</v>
      </c>
      <c r="T148" s="1">
        <f t="shared" si="30"/>
        <v>-0.9404903751669037</v>
      </c>
      <c r="U148" s="1">
        <f t="shared" si="31"/>
        <v>-0.42862273418696184</v>
      </c>
    </row>
    <row r="149" spans="4:21" ht="14.4" x14ac:dyDescent="0.3">
      <c r="D149" s="3"/>
      <c r="E149" s="3" t="s">
        <v>3</v>
      </c>
      <c r="F149" s="3">
        <v>60112.253633795968</v>
      </c>
      <c r="I149" s="3">
        <v>98360.033025738463</v>
      </c>
      <c r="K149">
        <f t="shared" si="24"/>
        <v>0.61114511437858132</v>
      </c>
      <c r="M149">
        <f t="shared" si="25"/>
        <v>0.68659399034434898</v>
      </c>
      <c r="N149">
        <f t="shared" si="26"/>
        <v>-0.37601215077234051</v>
      </c>
      <c r="O149" s="1">
        <f t="shared" si="27"/>
        <v>-0.17788269121572362</v>
      </c>
      <c r="P149" s="1">
        <f t="shared" si="28"/>
        <v>0.83704060994593121</v>
      </c>
      <c r="S149" s="1">
        <f t="shared" si="29"/>
        <v>0.39344027698014183</v>
      </c>
      <c r="T149" s="1">
        <f t="shared" si="30"/>
        <v>-0.93282599651861531</v>
      </c>
      <c r="U149" s="1">
        <f t="shared" si="31"/>
        <v>-0.42095835553867345</v>
      </c>
    </row>
    <row r="150" spans="4:21" ht="14.4" x14ac:dyDescent="0.3">
      <c r="D150" s="3"/>
      <c r="E150" s="3" t="s">
        <v>2</v>
      </c>
      <c r="F150" s="3">
        <v>68962.773190550521</v>
      </c>
      <c r="I150" s="3">
        <v>98725.760064544549</v>
      </c>
      <c r="K150">
        <f t="shared" si="24"/>
        <v>0.69852866309121653</v>
      </c>
      <c r="M150">
        <f t="shared" si="25"/>
        <v>0.78476546875347208</v>
      </c>
      <c r="N150">
        <f t="shared" si="26"/>
        <v>-0.24237037175830106</v>
      </c>
      <c r="O150" s="1">
        <f t="shared" si="27"/>
        <v>-4.4240912201684163E-2</v>
      </c>
      <c r="P150" s="1">
        <f t="shared" si="28"/>
        <v>0.95672344335618809</v>
      </c>
      <c r="S150" s="1">
        <f t="shared" si="29"/>
        <v>0.39646733769001224</v>
      </c>
      <c r="T150" s="1">
        <f t="shared" si="30"/>
        <v>-0.92516161787032691</v>
      </c>
      <c r="U150" s="1">
        <f t="shared" si="31"/>
        <v>-0.41329397689038505</v>
      </c>
    </row>
    <row r="151" spans="4:21" ht="14.4" x14ac:dyDescent="0.3">
      <c r="D151" s="3"/>
      <c r="E151" s="3" t="s">
        <v>1</v>
      </c>
      <c r="F151" s="3">
        <v>77456.895986630378</v>
      </c>
      <c r="I151" s="3">
        <v>99091.487103350635</v>
      </c>
      <c r="K151">
        <f t="shared" si="24"/>
        <v>0.78167053750888038</v>
      </c>
      <c r="M151">
        <f t="shared" si="25"/>
        <v>0.87817161727382287</v>
      </c>
      <c r="N151">
        <f t="shared" si="26"/>
        <v>-0.12991324058219089</v>
      </c>
      <c r="O151" s="1">
        <f t="shared" si="27"/>
        <v>6.8216218974426007E-2</v>
      </c>
      <c r="P151" s="1">
        <f t="shared" si="28"/>
        <v>1.0705967667899725</v>
      </c>
      <c r="S151" s="1">
        <f t="shared" si="29"/>
        <v>0.39951768807579374</v>
      </c>
      <c r="T151" s="1">
        <f t="shared" si="30"/>
        <v>-0.91749723922203852</v>
      </c>
      <c r="U151" s="1">
        <f t="shared" si="31"/>
        <v>-0.40562959824209666</v>
      </c>
    </row>
    <row r="152" spans="4:21" ht="14.4" x14ac:dyDescent="0.3">
      <c r="D152" s="3">
        <v>1936</v>
      </c>
      <c r="E152" s="3" t="s">
        <v>4</v>
      </c>
      <c r="F152" s="3">
        <v>91202.302060510818</v>
      </c>
      <c r="I152" s="3">
        <v>101052.96428186118</v>
      </c>
      <c r="K152">
        <f t="shared" si="24"/>
        <v>0.9025198093756609</v>
      </c>
      <c r="M152">
        <f t="shared" si="25"/>
        <v>1.0139403272725784</v>
      </c>
      <c r="N152">
        <f t="shared" si="26"/>
        <v>1.3844054593719275E-2</v>
      </c>
      <c r="O152" s="1">
        <f t="shared" si="27"/>
        <v>0.21197351415033616</v>
      </c>
      <c r="P152" s="1">
        <f t="shared" si="28"/>
        <v>1.2361151450850323</v>
      </c>
      <c r="S152" s="1">
        <f t="shared" si="29"/>
        <v>0.40259150732418125</v>
      </c>
      <c r="T152" s="1">
        <f t="shared" si="30"/>
        <v>-0.90983286057375024</v>
      </c>
      <c r="U152" s="1">
        <f t="shared" si="31"/>
        <v>-0.39796521959380837</v>
      </c>
    </row>
    <row r="153" spans="4:21" ht="14.4" x14ac:dyDescent="0.3">
      <c r="D153" s="3"/>
      <c r="E153" s="3" t="s">
        <v>3</v>
      </c>
      <c r="F153" s="3">
        <v>90158.937905040642</v>
      </c>
      <c r="I153" s="3">
        <v>103014.44146037172</v>
      </c>
      <c r="K153">
        <f t="shared" si="24"/>
        <v>0.87520678292201959</v>
      </c>
      <c r="M153">
        <f t="shared" si="25"/>
        <v>0.98325537311033417</v>
      </c>
      <c r="N153">
        <f t="shared" si="26"/>
        <v>-1.688640304204304E-2</v>
      </c>
      <c r="O153" s="1">
        <f t="shared" si="27"/>
        <v>0.18124305651457387</v>
      </c>
      <c r="P153" s="1">
        <f t="shared" si="28"/>
        <v>1.1987064973116279</v>
      </c>
      <c r="S153" s="1">
        <f t="shared" si="29"/>
        <v>0.40568897600050091</v>
      </c>
      <c r="T153" s="1">
        <f t="shared" si="30"/>
        <v>-0.90216848192546184</v>
      </c>
      <c r="U153" s="1">
        <f t="shared" si="31"/>
        <v>-0.39030084094551998</v>
      </c>
    </row>
    <row r="154" spans="4:21" ht="14.4" x14ac:dyDescent="0.3">
      <c r="D154" s="3"/>
      <c r="E154" s="3" t="s">
        <v>2</v>
      </c>
      <c r="F154" s="3">
        <v>98505.851148802074</v>
      </c>
      <c r="I154" s="3">
        <v>104975.91863888226</v>
      </c>
      <c r="K154">
        <f t="shared" si="24"/>
        <v>0.93836617412858991</v>
      </c>
      <c r="M154">
        <f t="shared" si="25"/>
        <v>1.05421210239767</v>
      </c>
      <c r="N154">
        <f t="shared" si="26"/>
        <v>5.2793665545402553E-2</v>
      </c>
      <c r="O154" s="1">
        <f t="shared" si="27"/>
        <v>0.25092312510201947</v>
      </c>
      <c r="P154" s="1">
        <f t="shared" si="28"/>
        <v>1.2852112800474222</v>
      </c>
      <c r="S154" s="1">
        <f t="shared" si="29"/>
        <v>0.4088102760593168</v>
      </c>
      <c r="T154" s="1">
        <f t="shared" si="30"/>
        <v>-0.89450410327717356</v>
      </c>
      <c r="U154" s="1">
        <f t="shared" si="31"/>
        <v>-0.38263646229723169</v>
      </c>
    </row>
    <row r="155" spans="4:21" ht="14.4" x14ac:dyDescent="0.3">
      <c r="D155" s="3"/>
      <c r="E155" s="3" t="s">
        <v>1</v>
      </c>
      <c r="F155" s="3">
        <v>104704.66171953664</v>
      </c>
      <c r="I155" s="3">
        <v>106937.3958173928</v>
      </c>
      <c r="K155">
        <f t="shared" si="24"/>
        <v>0.97912111024595372</v>
      </c>
      <c r="M155">
        <f t="shared" si="25"/>
        <v>1.0999984362105524</v>
      </c>
      <c r="N155">
        <f t="shared" si="26"/>
        <v>9.5308758176543787E-2</v>
      </c>
      <c r="O155" s="1">
        <f t="shared" si="27"/>
        <v>0.2934382177331607</v>
      </c>
      <c r="P155" s="1">
        <f t="shared" si="28"/>
        <v>1.3410303249573579</v>
      </c>
      <c r="S155" s="1">
        <f t="shared" si="29"/>
        <v>0.41195559085511968</v>
      </c>
      <c r="T155" s="1">
        <f t="shared" si="30"/>
        <v>-0.88683972462888527</v>
      </c>
      <c r="U155" s="1">
        <f t="shared" si="31"/>
        <v>-0.37497208364894341</v>
      </c>
    </row>
    <row r="156" spans="4:21" ht="14.4" x14ac:dyDescent="0.3">
      <c r="D156" s="3">
        <v>1937</v>
      </c>
      <c r="E156" s="3" t="s">
        <v>4</v>
      </c>
      <c r="F156" s="3">
        <v>108661.22330817007</v>
      </c>
      <c r="I156" s="3">
        <v>109567.89530437201</v>
      </c>
      <c r="K156">
        <f t="shared" si="24"/>
        <v>0.99172502133327223</v>
      </c>
      <c r="M156">
        <f t="shared" si="25"/>
        <v>1.1141583622310467</v>
      </c>
      <c r="N156">
        <f t="shared" si="26"/>
        <v>0.10809928780312719</v>
      </c>
      <c r="O156" s="1">
        <f t="shared" si="27"/>
        <v>0.30622874735974409</v>
      </c>
      <c r="P156" s="1">
        <f t="shared" si="28"/>
        <v>1.3582929769462566</v>
      </c>
      <c r="S156" s="1">
        <f t="shared" si="29"/>
        <v>0.41512510515309764</v>
      </c>
      <c r="T156" s="1">
        <f t="shared" si="30"/>
        <v>-0.87917534598059688</v>
      </c>
      <c r="U156" s="1">
        <f t="shared" si="31"/>
        <v>-0.36730770500065502</v>
      </c>
    </row>
    <row r="157" spans="4:21" ht="14.4" x14ac:dyDescent="0.3">
      <c r="D157" s="3"/>
      <c r="E157" s="3" t="s">
        <v>3</v>
      </c>
      <c r="F157" s="3">
        <v>93944.805557754575</v>
      </c>
      <c r="I157" s="3">
        <v>112198.39479135122</v>
      </c>
      <c r="K157">
        <f t="shared" si="24"/>
        <v>0.83730971135958066</v>
      </c>
      <c r="M157">
        <f t="shared" si="25"/>
        <v>0.94067972131464306</v>
      </c>
      <c r="N157">
        <f t="shared" si="26"/>
        <v>-6.1152557253018436E-2</v>
      </c>
      <c r="O157" s="1">
        <f t="shared" si="27"/>
        <v>0.13697690230359846</v>
      </c>
      <c r="P157" s="1">
        <f t="shared" si="28"/>
        <v>1.1468016597379151</v>
      </c>
      <c r="S157" s="1">
        <f t="shared" si="29"/>
        <v>0.41831900513998987</v>
      </c>
      <c r="T157" s="1">
        <f t="shared" si="30"/>
        <v>-0.87151096733230859</v>
      </c>
      <c r="U157" s="1">
        <f t="shared" si="31"/>
        <v>-0.35964332635236673</v>
      </c>
    </row>
    <row r="158" spans="4:21" ht="14.4" x14ac:dyDescent="0.3">
      <c r="D158" s="3"/>
      <c r="E158" s="3" t="s">
        <v>2</v>
      </c>
      <c r="F158" s="3">
        <v>86316.295132028972</v>
      </c>
      <c r="I158" s="3">
        <v>114828.89427833044</v>
      </c>
      <c r="K158">
        <f t="shared" si="24"/>
        <v>0.75169490810221862</v>
      </c>
      <c r="M158">
        <f t="shared" si="25"/>
        <v>0.84449534870325549</v>
      </c>
      <c r="N158">
        <f t="shared" si="26"/>
        <v>-0.16901605050166377</v>
      </c>
      <c r="O158" s="1">
        <f t="shared" si="27"/>
        <v>2.9113409054953132E-2</v>
      </c>
      <c r="P158" s="1">
        <f t="shared" si="28"/>
        <v>1.0295413471658168</v>
      </c>
      <c r="S158" s="1">
        <f t="shared" si="29"/>
        <v>0.42153747843502376</v>
      </c>
      <c r="T158" s="1">
        <f t="shared" si="30"/>
        <v>-0.86384658868402031</v>
      </c>
      <c r="U158" s="1">
        <f t="shared" si="31"/>
        <v>-0.35197894770407845</v>
      </c>
    </row>
    <row r="159" spans="4:21" ht="14.4" x14ac:dyDescent="0.3">
      <c r="D159" s="3"/>
      <c r="E159" s="3" t="s">
        <v>1</v>
      </c>
      <c r="F159" s="3">
        <v>66193.846371256732</v>
      </c>
      <c r="I159" s="3">
        <v>117459.39376530965</v>
      </c>
      <c r="K159">
        <f t="shared" si="24"/>
        <v>0.56354663726185827</v>
      </c>
      <c r="M159">
        <f t="shared" si="25"/>
        <v>0.63311924667219299</v>
      </c>
      <c r="N159">
        <f t="shared" si="26"/>
        <v>-0.4570964912114861</v>
      </c>
      <c r="O159" s="1">
        <f t="shared" si="27"/>
        <v>-0.25896703165486923</v>
      </c>
      <c r="P159" s="1">
        <f t="shared" si="28"/>
        <v>0.77184846919096339</v>
      </c>
      <c r="S159" s="1">
        <f t="shared" si="29"/>
        <v>0.42478071410093626</v>
      </c>
      <c r="T159" s="1">
        <f t="shared" si="30"/>
        <v>-0.85618221003573192</v>
      </c>
      <c r="U159" s="1">
        <f t="shared" si="31"/>
        <v>-0.34431456905579005</v>
      </c>
    </row>
    <row r="160" spans="4:21" ht="14.4" x14ac:dyDescent="0.3">
      <c r="D160" s="3">
        <v>1938</v>
      </c>
      <c r="E160" s="3" t="s">
        <v>4</v>
      </c>
      <c r="F160" s="3">
        <v>62462.847808145903</v>
      </c>
      <c r="I160" s="3">
        <v>117337.06542734144</v>
      </c>
      <c r="K160">
        <f t="shared" si="24"/>
        <v>0.53233688417770031</v>
      </c>
      <c r="M160">
        <f t="shared" si="25"/>
        <v>0.59805649577463815</v>
      </c>
      <c r="N160">
        <f t="shared" si="26"/>
        <v>-0.51407005495441493</v>
      </c>
      <c r="O160" s="1">
        <f t="shared" si="27"/>
        <v>-0.31594059539779806</v>
      </c>
      <c r="P160" s="1">
        <f t="shared" si="28"/>
        <v>0.7291027609406594</v>
      </c>
      <c r="S160" s="1">
        <f t="shared" si="29"/>
        <v>0.42804890265508</v>
      </c>
      <c r="T160" s="1">
        <f t="shared" si="30"/>
        <v>-0.84851783138744352</v>
      </c>
      <c r="U160" s="1">
        <f t="shared" si="31"/>
        <v>-0.33665019040750166</v>
      </c>
    </row>
    <row r="161" spans="4:21" ht="14.4" x14ac:dyDescent="0.3">
      <c r="D161" s="3"/>
      <c r="E161" s="3" t="s">
        <v>3</v>
      </c>
      <c r="F161" s="3">
        <v>61857.000593711906</v>
      </c>
      <c r="I161" s="3">
        <v>117214.73708937323</v>
      </c>
      <c r="K161">
        <f t="shared" si="24"/>
        <v>0.52772374984339665</v>
      </c>
      <c r="M161">
        <f t="shared" si="25"/>
        <v>0.59287384727420023</v>
      </c>
      <c r="N161">
        <f t="shared" si="26"/>
        <v>-0.52277363908448893</v>
      </c>
      <c r="O161" s="1">
        <f t="shared" si="27"/>
        <v>-0.32464417952787206</v>
      </c>
      <c r="P161" s="1">
        <f t="shared" si="28"/>
        <v>0.72278448941054274</v>
      </c>
      <c r="S161" s="1">
        <f t="shared" si="29"/>
        <v>0.43134223608061467</v>
      </c>
      <c r="T161" s="1">
        <f t="shared" si="30"/>
        <v>-0.84085345273915524</v>
      </c>
      <c r="U161" s="1">
        <f t="shared" si="31"/>
        <v>-0.32898581175921338</v>
      </c>
    </row>
    <row r="162" spans="4:21" ht="14.4" x14ac:dyDescent="0.3">
      <c r="D162" s="3"/>
      <c r="E162" s="3" t="s">
        <v>2</v>
      </c>
      <c r="F162" s="3">
        <v>71187.04769599557</v>
      </c>
      <c r="I162" s="3">
        <v>117092.40875140502</v>
      </c>
      <c r="K162">
        <f t="shared" si="24"/>
        <v>0.60795613016323213</v>
      </c>
      <c r="M162">
        <f t="shared" si="25"/>
        <v>0.68301131031296547</v>
      </c>
      <c r="N162">
        <f t="shared" si="26"/>
        <v>-0.38124385979301828</v>
      </c>
      <c r="O162" s="1">
        <f t="shared" si="27"/>
        <v>-0.18311440023640138</v>
      </c>
      <c r="P162" s="1">
        <f t="shared" si="28"/>
        <v>0.83267289231239017</v>
      </c>
      <c r="S162" s="1">
        <f t="shared" si="29"/>
        <v>0.43466090783778499</v>
      </c>
      <c r="T162" s="1">
        <f t="shared" si="30"/>
        <v>-0.83318907409086684</v>
      </c>
      <c r="U162" s="1">
        <f t="shared" si="31"/>
        <v>-0.32132143311092498</v>
      </c>
    </row>
    <row r="163" spans="4:21" ht="14.4" x14ac:dyDescent="0.3">
      <c r="D163" s="3"/>
      <c r="E163" s="3" t="s">
        <v>1</v>
      </c>
      <c r="F163" s="3">
        <v>76882.011511675213</v>
      </c>
      <c r="I163" s="3">
        <v>116970.08041343681</v>
      </c>
      <c r="K163">
        <f t="shared" si="24"/>
        <v>0.65727929090868165</v>
      </c>
      <c r="M163">
        <f t="shared" si="25"/>
        <v>0.73842365830669554</v>
      </c>
      <c r="N163">
        <f t="shared" si="26"/>
        <v>-0.30323755634644967</v>
      </c>
      <c r="O163" s="1">
        <f t="shared" si="27"/>
        <v>-0.10510809678983277</v>
      </c>
      <c r="P163" s="1">
        <f t="shared" si="28"/>
        <v>0.90022720565548497</v>
      </c>
      <c r="S163" s="1">
        <f t="shared" si="29"/>
        <v>0.43800511287528493</v>
      </c>
      <c r="T163" s="1">
        <f t="shared" si="30"/>
        <v>-0.82552469544257845</v>
      </c>
      <c r="U163" s="1">
        <f t="shared" si="31"/>
        <v>-0.31365705446263659</v>
      </c>
    </row>
    <row r="164" spans="4:21" ht="14.4" x14ac:dyDescent="0.3">
      <c r="D164" s="3">
        <v>1939</v>
      </c>
      <c r="E164" s="3" t="s">
        <v>4</v>
      </c>
      <c r="F164" s="3">
        <v>75735.94302592543</v>
      </c>
      <c r="I164" s="3">
        <v>117626.88067578996</v>
      </c>
      <c r="K164">
        <f t="shared" si="24"/>
        <v>0.64386594790924734</v>
      </c>
      <c r="M164">
        <f t="shared" si="25"/>
        <v>0.72335437201582276</v>
      </c>
      <c r="N164">
        <f t="shared" si="26"/>
        <v>-0.32385603580256284</v>
      </c>
      <c r="O164" s="1">
        <f t="shared" si="27"/>
        <v>-0.12572657624594594</v>
      </c>
      <c r="P164" s="1">
        <f t="shared" si="28"/>
        <v>0.88185593418246222</v>
      </c>
      <c r="S164" s="1">
        <f t="shared" si="29"/>
        <v>0.44137504764170959</v>
      </c>
      <c r="T164" s="1">
        <f t="shared" si="30"/>
        <v>-0.81786031679429005</v>
      </c>
      <c r="U164" s="1">
        <f t="shared" si="31"/>
        <v>-0.30599267581434819</v>
      </c>
    </row>
    <row r="165" spans="4:21" ht="14.4" x14ac:dyDescent="0.3">
      <c r="D165" s="3"/>
      <c r="E165" s="3" t="s">
        <v>3</v>
      </c>
      <c r="F165" s="3">
        <v>69867.782791471152</v>
      </c>
      <c r="I165" s="3">
        <v>118283.68093814311</v>
      </c>
      <c r="K165">
        <f t="shared" si="24"/>
        <v>0.59067981514718648</v>
      </c>
      <c r="M165">
        <f t="shared" si="25"/>
        <v>0.66360214907410964</v>
      </c>
      <c r="N165">
        <f t="shared" si="26"/>
        <v>-0.41007248216278891</v>
      </c>
      <c r="O165" s="1">
        <f t="shared" si="27"/>
        <v>-0.21194302260617201</v>
      </c>
      <c r="P165" s="1">
        <f t="shared" si="28"/>
        <v>0.80901079157981193</v>
      </c>
      <c r="S165" s="1">
        <f t="shared" si="29"/>
        <v>0.44477091009709518</v>
      </c>
      <c r="T165" s="1">
        <f t="shared" si="30"/>
        <v>-0.81019593814600177</v>
      </c>
      <c r="U165" s="1">
        <f t="shared" si="31"/>
        <v>-0.29832829716605991</v>
      </c>
    </row>
    <row r="166" spans="4:21" ht="14.4" x14ac:dyDescent="0.3">
      <c r="D166" s="3"/>
      <c r="E166" s="3" t="s">
        <v>2</v>
      </c>
      <c r="F166" s="3">
        <v>78058.756452063564</v>
      </c>
      <c r="I166" s="3">
        <v>118940.48120049626</v>
      </c>
      <c r="K166">
        <f t="shared" si="24"/>
        <v>0.65628418234226782</v>
      </c>
      <c r="M166">
        <f t="shared" si="25"/>
        <v>0.73730569868407025</v>
      </c>
      <c r="N166">
        <f t="shared" si="26"/>
        <v>-0.3047526848911199</v>
      </c>
      <c r="O166" s="1">
        <f t="shared" si="27"/>
        <v>-0.106623225334503</v>
      </c>
      <c r="P166" s="1">
        <f t="shared" si="28"/>
        <v>0.89886427848516726</v>
      </c>
      <c r="S166" s="1">
        <f t="shared" si="29"/>
        <v>0.44819289972454801</v>
      </c>
      <c r="T166" s="1">
        <f t="shared" si="30"/>
        <v>-0.80253155949771338</v>
      </c>
      <c r="U166" s="1">
        <f t="shared" si="31"/>
        <v>-0.29066391851777151</v>
      </c>
    </row>
    <row r="167" spans="4:21" ht="14.4" x14ac:dyDescent="0.3">
      <c r="D167" s="3"/>
      <c r="E167" s="3" t="s">
        <v>1</v>
      </c>
      <c r="F167" s="3">
        <v>75613.689687707621</v>
      </c>
      <c r="I167" s="3">
        <v>119597.28146284941</v>
      </c>
      <c r="K167">
        <f t="shared" si="24"/>
        <v>0.63223585655829106</v>
      </c>
      <c r="M167">
        <f t="shared" si="25"/>
        <v>0.71028848857692506</v>
      </c>
      <c r="N167">
        <f t="shared" si="26"/>
        <v>-0.34208406953384995</v>
      </c>
      <c r="O167" s="1">
        <f t="shared" si="27"/>
        <v>-0.14395460997723306</v>
      </c>
      <c r="P167" s="1">
        <f t="shared" si="28"/>
        <v>0.86592705161579098</v>
      </c>
      <c r="S167" s="1">
        <f t="shared" si="29"/>
        <v>0.45164121754196235</v>
      </c>
      <c r="T167" s="1">
        <f t="shared" si="30"/>
        <v>-0.79486718084942498</v>
      </c>
      <c r="U167" s="1">
        <f t="shared" si="31"/>
        <v>-0.28299953986948312</v>
      </c>
    </row>
    <row r="168" spans="4:21" ht="14.4" x14ac:dyDescent="0.3">
      <c r="D168" s="3">
        <v>1940</v>
      </c>
      <c r="E168" s="3" t="s">
        <v>4</v>
      </c>
      <c r="F168" s="3">
        <v>74058.275636581879</v>
      </c>
      <c r="I168" s="3">
        <v>122406.19341135549</v>
      </c>
      <c r="K168">
        <f t="shared" si="24"/>
        <v>0.6050206576370144</v>
      </c>
      <c r="M168">
        <f t="shared" si="25"/>
        <v>0.67971343923798933</v>
      </c>
      <c r="N168">
        <f t="shared" ref="N168:N192" si="32">LN(M168)</f>
        <v>-0.38608398251665837</v>
      </c>
      <c r="O168" s="1">
        <f t="shared" ref="O168:O192" si="33">N168-$N$508</f>
        <v>-0.18795452296004148</v>
      </c>
      <c r="P168" s="1">
        <f t="shared" ref="P168:P192" si="34">EXP(O168)</f>
        <v>0.82865239103369903</v>
      </c>
      <c r="S168" s="1">
        <f t="shared" ref="S168:S190" si="35">S169*$R$191/$K$191</f>
        <v>0.4551160661138291</v>
      </c>
      <c r="T168" s="1">
        <f t="shared" si="30"/>
        <v>-0.78720280220113659</v>
      </c>
      <c r="U168" s="1">
        <f t="shared" si="31"/>
        <v>-0.27533516122119472</v>
      </c>
    </row>
    <row r="169" spans="4:21" ht="14.4" x14ac:dyDescent="0.3">
      <c r="D169" s="3"/>
      <c r="E169" s="3" t="s">
        <v>3</v>
      </c>
      <c r="F169" s="3">
        <v>58941.853942859816</v>
      </c>
      <c r="I169" s="3">
        <v>125215.10535986157</v>
      </c>
      <c r="K169">
        <f t="shared" si="24"/>
        <v>0.47072478814328395</v>
      </c>
      <c r="M169">
        <f t="shared" si="25"/>
        <v>0.52883808287320666</v>
      </c>
      <c r="N169">
        <f t="shared" si="32"/>
        <v>-0.63707297550147757</v>
      </c>
      <c r="O169" s="1">
        <f t="shared" si="33"/>
        <v>-0.4389435159448607</v>
      </c>
      <c r="P169" s="1">
        <f t="shared" si="34"/>
        <v>0.64471719484293488</v>
      </c>
      <c r="S169" s="1">
        <f t="shared" si="35"/>
        <v>0.45861764956313489</v>
      </c>
      <c r="T169" s="1">
        <f t="shared" si="30"/>
        <v>-0.7795384235528483</v>
      </c>
      <c r="U169" s="1">
        <f t="shared" si="31"/>
        <v>-0.26767078257290644</v>
      </c>
    </row>
    <row r="170" spans="4:21" ht="14.4" x14ac:dyDescent="0.3">
      <c r="D170" s="3"/>
      <c r="E170" s="3" t="s">
        <v>2</v>
      </c>
      <c r="F170" s="3">
        <v>64793.372017849004</v>
      </c>
      <c r="I170" s="3">
        <v>128024.01730836765</v>
      </c>
      <c r="K170">
        <f t="shared" si="24"/>
        <v>0.50610325609282458</v>
      </c>
      <c r="M170">
        <f t="shared" si="25"/>
        <v>0.56858419702883367</v>
      </c>
      <c r="N170">
        <f t="shared" si="32"/>
        <v>-0.56460587292523523</v>
      </c>
      <c r="O170" s="1">
        <f t="shared" si="33"/>
        <v>-0.36647641336861836</v>
      </c>
      <c r="P170" s="1">
        <f t="shared" si="34"/>
        <v>0.69317248589364899</v>
      </c>
      <c r="S170" s="1">
        <f t="shared" si="35"/>
        <v>0.46214617358335297</v>
      </c>
      <c r="T170" s="1">
        <f t="shared" si="30"/>
        <v>-0.7718740449045598</v>
      </c>
      <c r="U170" s="1">
        <f t="shared" si="31"/>
        <v>-0.26000640392461793</v>
      </c>
    </row>
    <row r="171" spans="4:21" ht="14.4" x14ac:dyDescent="0.3">
      <c r="D171" s="3"/>
      <c r="E171" s="3" t="s">
        <v>1</v>
      </c>
      <c r="F171" s="3">
        <v>64183.838885037621</v>
      </c>
      <c r="I171" s="3">
        <v>130832.92925687373</v>
      </c>
      <c r="K171">
        <f t="shared" si="24"/>
        <v>0.49057862764060611</v>
      </c>
      <c r="M171">
        <f t="shared" si="25"/>
        <v>0.55114297669205592</v>
      </c>
      <c r="N171">
        <f t="shared" si="32"/>
        <v>-0.59576101766034495</v>
      </c>
      <c r="O171" s="1">
        <f t="shared" si="33"/>
        <v>-0.39763155810372808</v>
      </c>
      <c r="P171" s="1">
        <f t="shared" si="34"/>
        <v>0.67190954168760386</v>
      </c>
      <c r="S171" s="1">
        <f t="shared" si="35"/>
        <v>0.46570184545052612</v>
      </c>
      <c r="T171" s="1">
        <f t="shared" si="30"/>
        <v>-0.76420966625627151</v>
      </c>
      <c r="U171" s="1">
        <f t="shared" si="31"/>
        <v>-0.25234202527632965</v>
      </c>
    </row>
    <row r="172" spans="4:21" ht="14.4" x14ac:dyDescent="0.3">
      <c r="D172" s="3">
        <v>1941</v>
      </c>
      <c r="E172" s="3" t="s">
        <v>4</v>
      </c>
      <c r="F172" s="3">
        <v>62586.316616861608</v>
      </c>
      <c r="I172" s="3">
        <v>137050.92860929162</v>
      </c>
      <c r="K172">
        <f t="shared" si="24"/>
        <v>0.45666466657284988</v>
      </c>
      <c r="M172">
        <f t="shared" si="25"/>
        <v>0.51304217000955421</v>
      </c>
      <c r="N172">
        <f t="shared" si="32"/>
        <v>-0.66739723444215926</v>
      </c>
      <c r="O172" s="1">
        <f t="shared" si="33"/>
        <v>-0.46926777488554239</v>
      </c>
      <c r="P172" s="1">
        <f t="shared" si="34"/>
        <v>0.62546007822964611</v>
      </c>
      <c r="S172" s="1">
        <f t="shared" si="35"/>
        <v>0.46928487403544289</v>
      </c>
      <c r="T172" s="1">
        <f t="shared" si="30"/>
        <v>-0.75654528760798312</v>
      </c>
      <c r="U172" s="1">
        <f t="shared" si="31"/>
        <v>-0.24467764662804126</v>
      </c>
    </row>
    <row r="173" spans="4:21" ht="14.4" x14ac:dyDescent="0.3">
      <c r="D173" s="3"/>
      <c r="E173" s="3" t="s">
        <v>3</v>
      </c>
      <c r="F173" s="3">
        <v>61391.201023172791</v>
      </c>
      <c r="I173" s="3">
        <v>143268.9279617095</v>
      </c>
      <c r="K173">
        <f t="shared" si="24"/>
        <v>0.42850324837762727</v>
      </c>
      <c r="M173">
        <f t="shared" si="25"/>
        <v>0.48140408596453277</v>
      </c>
      <c r="N173">
        <f t="shared" si="32"/>
        <v>-0.73104826599878092</v>
      </c>
      <c r="O173" s="1">
        <f t="shared" si="33"/>
        <v>-0.53291880644216405</v>
      </c>
      <c r="P173" s="1">
        <f t="shared" si="34"/>
        <v>0.58688945055304265</v>
      </c>
      <c r="S173" s="1">
        <f t="shared" si="35"/>
        <v>0.47289546981590708</v>
      </c>
      <c r="T173" s="1">
        <f t="shared" si="30"/>
        <v>-0.74888090895969472</v>
      </c>
      <c r="U173" s="1">
        <f t="shared" si="31"/>
        <v>-0.23701326797975286</v>
      </c>
    </row>
    <row r="174" spans="4:21" ht="14.4" x14ac:dyDescent="0.3">
      <c r="D174" s="3"/>
      <c r="E174" s="3" t="s">
        <v>2</v>
      </c>
      <c r="F174" s="3">
        <v>64410.44041775506</v>
      </c>
      <c r="I174" s="3">
        <v>149486.92731412739</v>
      </c>
      <c r="K174">
        <f t="shared" si="24"/>
        <v>0.43087674337171217</v>
      </c>
      <c r="M174">
        <f t="shared" si="25"/>
        <v>0.48407060061172602</v>
      </c>
      <c r="N174">
        <f t="shared" si="32"/>
        <v>-0.72552451387086636</v>
      </c>
      <c r="O174" s="1">
        <f t="shared" si="33"/>
        <v>-0.52739505431424949</v>
      </c>
      <c r="P174" s="1">
        <f t="shared" si="34"/>
        <v>0.59014025245067792</v>
      </c>
      <c r="S174" s="1">
        <f t="shared" si="35"/>
        <v>0.47653384488910189</v>
      </c>
      <c r="T174" s="1">
        <f t="shared" si="30"/>
        <v>-0.74121653031140655</v>
      </c>
      <c r="U174" s="1">
        <f t="shared" si="31"/>
        <v>-0.22934888933146469</v>
      </c>
    </row>
    <row r="175" spans="4:21" ht="14.4" x14ac:dyDescent="0.3">
      <c r="D175" s="3"/>
      <c r="E175" s="3" t="s">
        <v>1</v>
      </c>
      <c r="F175" s="3">
        <v>55101.118951126402</v>
      </c>
      <c r="I175" s="3">
        <v>155704.92666654527</v>
      </c>
      <c r="K175">
        <f t="shared" si="24"/>
        <v>0.35388166662914861</v>
      </c>
      <c r="M175">
        <f t="shared" si="25"/>
        <v>0.39757010222960426</v>
      </c>
      <c r="N175">
        <f t="shared" si="32"/>
        <v>-0.92238400262663578</v>
      </c>
      <c r="O175" s="1">
        <f t="shared" si="33"/>
        <v>-0.72425454307001891</v>
      </c>
      <c r="P175" s="1">
        <f t="shared" si="34"/>
        <v>0.48468574666613834</v>
      </c>
      <c r="S175" s="1">
        <f t="shared" si="35"/>
        <v>0.48020021298404936</v>
      </c>
      <c r="T175" s="1">
        <f t="shared" si="30"/>
        <v>-0.73355215166311805</v>
      </c>
      <c r="U175" s="1">
        <f t="shared" si="31"/>
        <v>-0.22168451068317618</v>
      </c>
    </row>
    <row r="176" spans="4:21" ht="14.4" x14ac:dyDescent="0.3">
      <c r="D176" s="3">
        <v>1942</v>
      </c>
      <c r="E176" s="3" t="s">
        <v>4</v>
      </c>
      <c r="F176" s="3">
        <v>55263.025528955499</v>
      </c>
      <c r="I176" s="3">
        <v>159853.84473809428</v>
      </c>
      <c r="K176">
        <f t="shared" si="24"/>
        <v>0.3457097051340795</v>
      </c>
      <c r="M176">
        <f t="shared" si="25"/>
        <v>0.38838927181824606</v>
      </c>
      <c r="N176">
        <f t="shared" si="32"/>
        <v>-0.94574716442367157</v>
      </c>
      <c r="O176" s="1">
        <f t="shared" si="33"/>
        <v>-0.7476177048670547</v>
      </c>
      <c r="P176" s="1">
        <f t="shared" si="34"/>
        <v>0.47349321076369144</v>
      </c>
      <c r="S176" s="1">
        <f t="shared" si="35"/>
        <v>0.48389478947416498</v>
      </c>
      <c r="T176" s="1">
        <f t="shared" si="30"/>
        <v>-0.72588777301482965</v>
      </c>
      <c r="U176" s="1">
        <f t="shared" si="31"/>
        <v>-0.21402013203488779</v>
      </c>
    </row>
    <row r="177" spans="4:21" ht="14.4" x14ac:dyDescent="0.3">
      <c r="D177" s="3"/>
      <c r="E177" s="3" t="s">
        <v>3</v>
      </c>
      <c r="F177" s="3">
        <v>56276.406192689406</v>
      </c>
      <c r="I177" s="3">
        <v>164002.76280964329</v>
      </c>
      <c r="K177">
        <f t="shared" si="24"/>
        <v>0.34314303752314823</v>
      </c>
      <c r="M177">
        <f t="shared" si="25"/>
        <v>0.38550573644274239</v>
      </c>
      <c r="N177">
        <f t="shared" si="32"/>
        <v>-0.9531992055635462</v>
      </c>
      <c r="O177" s="1">
        <f t="shared" si="33"/>
        <v>-0.75506974600692933</v>
      </c>
      <c r="P177" s="1">
        <f t="shared" si="34"/>
        <v>0.46997783451010416</v>
      </c>
      <c r="S177" s="1">
        <f t="shared" si="35"/>
        <v>0.48761779138990985</v>
      </c>
      <c r="T177" s="1">
        <f t="shared" si="30"/>
        <v>-0.71822339436654126</v>
      </c>
      <c r="U177" s="1">
        <f t="shared" si="31"/>
        <v>-0.20635575338659939</v>
      </c>
    </row>
    <row r="178" spans="4:21" ht="14.4" x14ac:dyDescent="0.3">
      <c r="D178" s="3"/>
      <c r="E178" s="3" t="s">
        <v>2</v>
      </c>
      <c r="F178" s="3">
        <v>58640.961074735176</v>
      </c>
      <c r="I178" s="3">
        <v>168151.6808811923</v>
      </c>
      <c r="K178">
        <f t="shared" si="24"/>
        <v>0.34873847687652909</v>
      </c>
      <c r="M178">
        <f t="shared" si="25"/>
        <v>0.39179196035745684</v>
      </c>
      <c r="N178">
        <f t="shared" si="32"/>
        <v>-0.93702429344369786</v>
      </c>
      <c r="O178" s="1">
        <f t="shared" si="33"/>
        <v>-0.73889483388708099</v>
      </c>
      <c r="P178" s="1">
        <f t="shared" si="34"/>
        <v>0.47764149713143045</v>
      </c>
      <c r="S178" s="1">
        <f t="shared" si="35"/>
        <v>0.49136943743153932</v>
      </c>
      <c r="T178" s="1">
        <f t="shared" si="30"/>
        <v>-0.71055901571825297</v>
      </c>
      <c r="U178" s="1">
        <f t="shared" si="31"/>
        <v>-0.19869137473831111</v>
      </c>
    </row>
    <row r="179" spans="4:21" ht="14.4" x14ac:dyDescent="0.3">
      <c r="D179" s="3"/>
      <c r="E179" s="3" t="s">
        <v>1</v>
      </c>
      <c r="F179" s="3">
        <v>64315.892791645027</v>
      </c>
      <c r="I179" s="3">
        <v>172300.5989527413</v>
      </c>
      <c r="K179">
        <f t="shared" si="24"/>
        <v>0.37327724443538135</v>
      </c>
      <c r="M179">
        <f t="shared" si="25"/>
        <v>0.41936015969338092</v>
      </c>
      <c r="N179">
        <f t="shared" si="32"/>
        <v>-0.86902515860450724</v>
      </c>
      <c r="O179" s="1">
        <f t="shared" si="33"/>
        <v>-0.67089569904789037</v>
      </c>
      <c r="P179" s="1">
        <f t="shared" si="34"/>
        <v>0.51125044610530612</v>
      </c>
      <c r="S179" s="1">
        <f t="shared" si="35"/>
        <v>0.4951499479819505</v>
      </c>
      <c r="T179" s="1">
        <f t="shared" si="30"/>
        <v>-0.70289463706996469</v>
      </c>
      <c r="U179" s="1">
        <f t="shared" si="31"/>
        <v>-0.19102699609002283</v>
      </c>
    </row>
    <row r="180" spans="4:21" ht="14.4" x14ac:dyDescent="0.3">
      <c r="D180" s="3">
        <v>1943</v>
      </c>
      <c r="E180" s="3" t="s">
        <v>4</v>
      </c>
      <c r="F180" s="3">
        <v>75082.983670343456</v>
      </c>
      <c r="I180" s="3">
        <v>173925.99043699342</v>
      </c>
      <c r="K180">
        <f t="shared" si="24"/>
        <v>0.43169501856333015</v>
      </c>
      <c r="M180">
        <f t="shared" si="25"/>
        <v>0.48498989590803881</v>
      </c>
      <c r="N180">
        <f t="shared" si="32"/>
        <v>-0.72362722144096892</v>
      </c>
      <c r="O180" s="1">
        <f t="shared" si="33"/>
        <v>-0.52549776188435204</v>
      </c>
      <c r="P180" s="1">
        <f t="shared" si="34"/>
        <v>0.59126098392570903</v>
      </c>
      <c r="S180" s="1">
        <f t="shared" si="35"/>
        <v>0.49895954511962787</v>
      </c>
      <c r="T180" s="1">
        <f t="shared" si="30"/>
        <v>-0.69523025842167629</v>
      </c>
      <c r="U180" s="1">
        <f t="shared" si="31"/>
        <v>-0.18336261744173443</v>
      </c>
    </row>
    <row r="181" spans="4:21" ht="14.4" x14ac:dyDescent="0.3">
      <c r="D181" s="3"/>
      <c r="E181" s="3" t="s">
        <v>3</v>
      </c>
      <c r="F181" s="3">
        <v>82069.02460805382</v>
      </c>
      <c r="I181" s="3">
        <v>175551.38192124554</v>
      </c>
      <c r="K181">
        <f t="shared" si="24"/>
        <v>0.46749289985578679</v>
      </c>
      <c r="M181">
        <f t="shared" si="25"/>
        <v>0.52520720205054627</v>
      </c>
      <c r="N181">
        <f t="shared" si="32"/>
        <v>-0.64396242367998868</v>
      </c>
      <c r="O181" s="1">
        <f t="shared" si="33"/>
        <v>-0.44583296412337181</v>
      </c>
      <c r="P181" s="1">
        <f t="shared" si="34"/>
        <v>0.64029071465059251</v>
      </c>
      <c r="S181" s="1">
        <f t="shared" si="35"/>
        <v>0.50279845263168887</v>
      </c>
      <c r="T181" s="1">
        <f t="shared" si="30"/>
        <v>-0.6875658797733879</v>
      </c>
      <c r="U181" s="1">
        <f t="shared" si="31"/>
        <v>-0.17569823879344604</v>
      </c>
    </row>
    <row r="182" spans="4:21" ht="14.4" x14ac:dyDescent="0.3">
      <c r="D182" s="3"/>
      <c r="E182" s="3" t="s">
        <v>2</v>
      </c>
      <c r="F182" s="3">
        <v>81322.942566162426</v>
      </c>
      <c r="I182" s="3">
        <v>177176.77340549766</v>
      </c>
      <c r="K182">
        <f t="shared" si="24"/>
        <v>0.45899324726972951</v>
      </c>
      <c r="M182">
        <f t="shared" si="25"/>
        <v>0.51565822546822393</v>
      </c>
      <c r="N182">
        <f t="shared" si="32"/>
        <v>-0.6623110866974764</v>
      </c>
      <c r="O182" s="1">
        <f t="shared" si="33"/>
        <v>-0.46418162714085953</v>
      </c>
      <c r="P182" s="1">
        <f t="shared" si="34"/>
        <v>0.62864936431075358</v>
      </c>
      <c r="S182" s="1">
        <f t="shared" si="35"/>
        <v>0.50666689602702997</v>
      </c>
      <c r="T182" s="1">
        <f t="shared" si="30"/>
        <v>-0.67990150112509962</v>
      </c>
      <c r="U182" s="1">
        <f t="shared" si="31"/>
        <v>-0.16803386014515775</v>
      </c>
    </row>
    <row r="183" spans="4:21" ht="14.4" x14ac:dyDescent="0.3">
      <c r="D183" s="3"/>
      <c r="E183" s="3" t="s">
        <v>1</v>
      </c>
      <c r="F183" s="3">
        <v>77863.834917393207</v>
      </c>
      <c r="I183" s="3">
        <v>178802.16488974978</v>
      </c>
      <c r="K183">
        <f t="shared" si="24"/>
        <v>0.43547478838080289</v>
      </c>
      <c r="M183">
        <f t="shared" si="25"/>
        <v>0.48923629693539633</v>
      </c>
      <c r="N183">
        <f t="shared" si="32"/>
        <v>-0.71490968140601696</v>
      </c>
      <c r="O183" s="1">
        <f t="shared" si="33"/>
        <v>-0.51678022184940009</v>
      </c>
      <c r="P183" s="1">
        <f t="shared" si="34"/>
        <v>0.5964378572394875</v>
      </c>
      <c r="S183" s="1">
        <f t="shared" si="35"/>
        <v>0.51056510254957366</v>
      </c>
      <c r="T183" s="1">
        <f t="shared" si="30"/>
        <v>-0.67223712247681133</v>
      </c>
      <c r="U183" s="1">
        <f t="shared" si="31"/>
        <v>-0.16036948149686947</v>
      </c>
    </row>
    <row r="184" spans="4:21" ht="14.4" x14ac:dyDescent="0.3">
      <c r="D184" s="3">
        <v>1944</v>
      </c>
      <c r="E184" s="3" t="s">
        <v>4</v>
      </c>
      <c r="F184" s="3">
        <v>82462.794896702137</v>
      </c>
      <c r="I184" s="3">
        <v>180946.39696967186</v>
      </c>
      <c r="K184">
        <f t="shared" si="24"/>
        <v>0.45573051620654043</v>
      </c>
      <c r="M184">
        <f t="shared" si="25"/>
        <v>0.5119926941772257</v>
      </c>
      <c r="N184">
        <f t="shared" si="32"/>
        <v>-0.66944492322954108</v>
      </c>
      <c r="O184" s="1">
        <f t="shared" si="33"/>
        <v>-0.47131546367292421</v>
      </c>
      <c r="P184" s="1">
        <f t="shared" si="34"/>
        <v>0.62418064103216175</v>
      </c>
      <c r="S184" s="1">
        <f t="shared" si="35"/>
        <v>0.51449330119161751</v>
      </c>
      <c r="T184" s="1">
        <f t="shared" si="30"/>
        <v>-0.66457274382852294</v>
      </c>
      <c r="U184" s="1">
        <f t="shared" si="31"/>
        <v>-0.15270510284858108</v>
      </c>
    </row>
    <row r="185" spans="4:21" ht="14.4" x14ac:dyDescent="0.3">
      <c r="D185" s="3"/>
      <c r="E185" s="3" t="s">
        <v>3</v>
      </c>
      <c r="F185" s="3">
        <v>86347.405895968288</v>
      </c>
      <c r="I185" s="3">
        <v>183090.62904959393</v>
      </c>
      <c r="K185">
        <f t="shared" si="24"/>
        <v>0.47161018750216477</v>
      </c>
      <c r="M185">
        <f t="shared" si="25"/>
        <v>0.52983278914600485</v>
      </c>
      <c r="N185">
        <f t="shared" si="32"/>
        <v>-0.63519381439144584</v>
      </c>
      <c r="O185" s="1">
        <f t="shared" si="33"/>
        <v>-0.43706435483482897</v>
      </c>
      <c r="P185" s="1">
        <f t="shared" si="34"/>
        <v>0.64592986136348296</v>
      </c>
      <c r="S185" s="1">
        <f t="shared" si="35"/>
        <v>0.51845172270728568</v>
      </c>
      <c r="T185" s="1">
        <f t="shared" si="30"/>
        <v>-0.65690836518023477</v>
      </c>
      <c r="U185" s="1">
        <f t="shared" si="31"/>
        <v>-0.1450407242002929</v>
      </c>
    </row>
    <row r="186" spans="4:21" ht="14.4" x14ac:dyDescent="0.3">
      <c r="D186" s="3"/>
      <c r="E186" s="3" t="s">
        <v>2</v>
      </c>
      <c r="F186" s="3">
        <v>85870.348404830336</v>
      </c>
      <c r="I186" s="3">
        <v>185234.86112951601</v>
      </c>
      <c r="K186">
        <f t="shared" si="24"/>
        <v>0.46357552720483797</v>
      </c>
      <c r="M186">
        <f t="shared" si="25"/>
        <v>0.52080621044184194</v>
      </c>
      <c r="N186">
        <f t="shared" si="32"/>
        <v>-0.65237726334735313</v>
      </c>
      <c r="O186" s="1">
        <f t="shared" si="33"/>
        <v>-0.45424780379073626</v>
      </c>
      <c r="P186" s="1">
        <f t="shared" si="34"/>
        <v>0.63492537683476147</v>
      </c>
      <c r="S186" s="1">
        <f t="shared" si="35"/>
        <v>0.52244059962608436</v>
      </c>
      <c r="T186" s="1">
        <f t="shared" si="30"/>
        <v>-0.64924398653194637</v>
      </c>
      <c r="U186" s="1">
        <f t="shared" si="31"/>
        <v>-0.13737634555200451</v>
      </c>
    </row>
    <row r="187" spans="4:21" ht="14.4" x14ac:dyDescent="0.3">
      <c r="D187" s="3"/>
      <c r="E187" s="3" t="s">
        <v>1</v>
      </c>
      <c r="F187" s="3">
        <v>89277.901912958521</v>
      </c>
      <c r="I187" s="3">
        <v>187379.09320943808</v>
      </c>
      <c r="K187">
        <f t="shared" si="24"/>
        <v>0.47645604631659988</v>
      </c>
      <c r="M187">
        <f t="shared" si="25"/>
        <v>0.53527689311046411</v>
      </c>
      <c r="N187">
        <f t="shared" si="32"/>
        <v>-0.62497110875685158</v>
      </c>
      <c r="O187" s="1">
        <f t="shared" si="33"/>
        <v>-0.42684164920023471</v>
      </c>
      <c r="P187" s="1">
        <f t="shared" si="34"/>
        <v>0.65256687853389916</v>
      </c>
      <c r="S187" s="1">
        <f t="shared" si="35"/>
        <v>0.52646016626656089</v>
      </c>
      <c r="T187" s="1">
        <f t="shared" si="30"/>
        <v>-0.64157960788365809</v>
      </c>
      <c r="U187" s="1">
        <f t="shared" si="31"/>
        <v>-0.12971196690371622</v>
      </c>
    </row>
    <row r="188" spans="4:21" ht="14.4" x14ac:dyDescent="0.3">
      <c r="D188" s="3">
        <v>1945</v>
      </c>
      <c r="E188" s="3" t="s">
        <v>4</v>
      </c>
      <c r="F188" s="3">
        <v>91892.555402933634</v>
      </c>
      <c r="I188" s="3">
        <v>192781.06990707855</v>
      </c>
      <c r="K188">
        <f t="shared" si="24"/>
        <v>0.47666793968529331</v>
      </c>
      <c r="M188">
        <f t="shared" si="25"/>
        <v>0.53551494575968905</v>
      </c>
      <c r="N188">
        <f t="shared" si="32"/>
        <v>-0.62452647956842233</v>
      </c>
      <c r="O188" s="1">
        <f t="shared" si="33"/>
        <v>-0.42639702001180546</v>
      </c>
      <c r="P188" s="1">
        <f t="shared" si="34"/>
        <v>0.65285709332970088</v>
      </c>
      <c r="S188" s="1">
        <f t="shared" si="35"/>
        <v>0.53051065875006886</v>
      </c>
      <c r="T188" s="1">
        <f t="shared" si="30"/>
        <v>-0.63391522923536958</v>
      </c>
      <c r="U188" s="1">
        <f t="shared" si="31"/>
        <v>-0.12204758825542772</v>
      </c>
    </row>
    <row r="189" spans="4:21" ht="14.4" x14ac:dyDescent="0.3">
      <c r="D189" s="3"/>
      <c r="E189" s="3" t="s">
        <v>3</v>
      </c>
      <c r="F189" s="3">
        <v>99544.771071806783</v>
      </c>
      <c r="I189" s="3">
        <v>198183.04660471901</v>
      </c>
      <c r="K189">
        <f t="shared" si="24"/>
        <v>0.50228701585333524</v>
      </c>
      <c r="M189">
        <f t="shared" si="25"/>
        <v>0.56429682312614293</v>
      </c>
      <c r="N189">
        <f t="shared" si="32"/>
        <v>-0.57217488378340209</v>
      </c>
      <c r="O189" s="1">
        <f t="shared" si="33"/>
        <v>-0.37404542422678522</v>
      </c>
      <c r="P189" s="1">
        <f t="shared" si="34"/>
        <v>0.68794566171947491</v>
      </c>
      <c r="S189" s="1">
        <f t="shared" si="35"/>
        <v>0.53459231501463789</v>
      </c>
      <c r="T189" s="1">
        <f t="shared" si="30"/>
        <v>-0.62625085058708141</v>
      </c>
      <c r="U189" s="1">
        <f t="shared" si="31"/>
        <v>-0.11438320960713955</v>
      </c>
    </row>
    <row r="190" spans="4:21" ht="14.4" x14ac:dyDescent="0.3">
      <c r="D190" s="3"/>
      <c r="E190" s="3" t="s">
        <v>2</v>
      </c>
      <c r="F190" s="3">
        <v>104492.32430599202</v>
      </c>
      <c r="I190" s="3">
        <v>203585.02330235948</v>
      </c>
      <c r="K190">
        <f t="shared" si="24"/>
        <v>0.51326135199445677</v>
      </c>
      <c r="M190">
        <f t="shared" si="25"/>
        <v>0.57662599514312685</v>
      </c>
      <c r="N190">
        <f t="shared" si="32"/>
        <v>-0.55056141129922176</v>
      </c>
      <c r="O190" s="1">
        <f t="shared" si="33"/>
        <v>-0.35243195174260489</v>
      </c>
      <c r="P190" s="1">
        <f t="shared" si="34"/>
        <v>0.70297640450248222</v>
      </c>
      <c r="S190" s="1">
        <f t="shared" si="35"/>
        <v>0.53870537482895164</v>
      </c>
      <c r="T190" s="1">
        <f t="shared" si="30"/>
        <v>-0.6185864719387929</v>
      </c>
      <c r="U190" s="1">
        <f t="shared" si="31"/>
        <v>-0.10671883095885104</v>
      </c>
    </row>
    <row r="191" spans="4:21" ht="14.4" x14ac:dyDescent="0.3">
      <c r="D191" s="3"/>
      <c r="E191" s="3" t="s">
        <v>1</v>
      </c>
      <c r="F191" s="3">
        <v>114321.46339790666</v>
      </c>
      <c r="G191">
        <f>'[1]B. 103 q caL Q3 2023'!BK8</f>
        <v>103694</v>
      </c>
      <c r="I191" s="3">
        <v>208986.99999999994</v>
      </c>
      <c r="J191">
        <f>'[2]B 103 to Q4 2023'!BK8</f>
        <v>196863.74846744974</v>
      </c>
      <c r="K191">
        <f t="shared" si="24"/>
        <v>0.54702667341943134</v>
      </c>
      <c r="L191">
        <f>'[2]B 103 to Q4 2023'!BI8/100</f>
        <v>0.5267297854848334</v>
      </c>
      <c r="M191">
        <f t="shared" si="25"/>
        <v>0.61455981188648023</v>
      </c>
      <c r="N191">
        <f t="shared" si="32"/>
        <v>-0.48684902047922568</v>
      </c>
      <c r="O191" s="1">
        <f t="shared" si="33"/>
        <v>-0.28871956092260875</v>
      </c>
      <c r="P191" s="1">
        <f t="shared" si="34"/>
        <v>0.74922228715069616</v>
      </c>
      <c r="R191" s="1">
        <f>'[1]B. 103 q caL Q3 2023'!BN8</f>
        <v>0.54285007980643174</v>
      </c>
      <c r="S191" s="1">
        <f t="shared" ref="S191:S254" si="36">R191</f>
        <v>0.54285007980643174</v>
      </c>
      <c r="T191" s="1">
        <f t="shared" si="30"/>
        <v>-0.6109220932905044</v>
      </c>
      <c r="U191" s="1">
        <f t="shared" si="31"/>
        <v>-9.9054452310562535E-2</v>
      </c>
    </row>
    <row r="192" spans="4:21" ht="14.4" x14ac:dyDescent="0.3">
      <c r="D192" s="3">
        <v>1946</v>
      </c>
      <c r="E192" s="3" t="s">
        <v>4</v>
      </c>
      <c r="F192" s="3">
        <v>114904.67701388687</v>
      </c>
      <c r="I192" s="3">
        <v>213002.99999999994</v>
      </c>
      <c r="K192">
        <f t="shared" si="24"/>
        <v>0.5394509796288639</v>
      </c>
      <c r="M192">
        <f t="shared" si="25"/>
        <v>0.60604886136602731</v>
      </c>
      <c r="N192">
        <f t="shared" si="32"/>
        <v>-0.50079466684631446</v>
      </c>
      <c r="O192" s="1">
        <f t="shared" si="33"/>
        <v>-0.30266520728969759</v>
      </c>
      <c r="P192" s="1">
        <f t="shared" si="34"/>
        <v>0.73884641536177098</v>
      </c>
      <c r="R192">
        <f>(R191+R193)/2</f>
        <v>0.52673401642420004</v>
      </c>
      <c r="S192" s="1">
        <f t="shared" si="36"/>
        <v>0.52673401642420004</v>
      </c>
      <c r="T192" s="1">
        <f t="shared" si="30"/>
        <v>-0.64105957051863749</v>
      </c>
      <c r="U192" s="1">
        <f t="shared" si="31"/>
        <v>-0.12919192953869563</v>
      </c>
    </row>
    <row r="193" spans="4:21" ht="14.4" x14ac:dyDescent="0.3">
      <c r="D193" s="3"/>
      <c r="E193" s="3" t="s">
        <v>3</v>
      </c>
      <c r="F193" s="3">
        <v>121787.15909401128</v>
      </c>
      <c r="I193" s="3">
        <v>217018.99999999994</v>
      </c>
      <c r="K193">
        <f t="shared" si="24"/>
        <v>0.56118201214645402</v>
      </c>
      <c r="M193">
        <f t="shared" si="25"/>
        <v>0.63046269693391244</v>
      </c>
      <c r="R193">
        <f>R194-((R195-R191)/4)</f>
        <v>0.51061795304196822</v>
      </c>
      <c r="S193" s="1">
        <f t="shared" si="36"/>
        <v>0.51061795304196822</v>
      </c>
      <c r="T193" s="1">
        <f t="shared" si="30"/>
        <v>-0.67213361411530381</v>
      </c>
      <c r="U193" s="1">
        <f t="shared" si="31"/>
        <v>-0.16026597313536195</v>
      </c>
    </row>
    <row r="194" spans="4:21" ht="14.4" x14ac:dyDescent="0.3">
      <c r="D194" s="3"/>
      <c r="E194" s="3" t="s">
        <v>2</v>
      </c>
      <c r="F194" s="3">
        <v>98911.099608645352</v>
      </c>
      <c r="I194" s="3">
        <v>221034.99999999994</v>
      </c>
      <c r="K194">
        <f t="shared" si="24"/>
        <v>0.44749066712803576</v>
      </c>
      <c r="M194">
        <f t="shared" si="25"/>
        <v>0.50273559512572086</v>
      </c>
      <c r="R194">
        <f>R195-((R195-R191)/4)</f>
        <v>0.4945018896597364</v>
      </c>
      <c r="S194" s="1">
        <f t="shared" si="36"/>
        <v>0.4945018896597364</v>
      </c>
      <c r="T194" s="1">
        <f t="shared" si="30"/>
        <v>-0.70420430657230071</v>
      </c>
      <c r="U194" s="1">
        <f t="shared" si="31"/>
        <v>-0.19233666559235885</v>
      </c>
    </row>
    <row r="195" spans="4:21" ht="14.4" x14ac:dyDescent="0.3">
      <c r="D195" s="3"/>
      <c r="E195" s="3" t="s">
        <v>1</v>
      </c>
      <c r="F195" s="3">
        <v>99173.289402173905</v>
      </c>
      <c r="G195">
        <f>'[1]B. 103 q caL Q3 2023'!BK12</f>
        <v>97302</v>
      </c>
      <c r="I195" s="3">
        <v>225050.99999999994</v>
      </c>
      <c r="J195">
        <f>'[2]B 103 to Q4 2023'!BK12</f>
        <v>210057.50626756268</v>
      </c>
      <c r="K195">
        <f t="shared" si="24"/>
        <v>0.44067028985507256</v>
      </c>
      <c r="L195">
        <f>'[2]B 103 to Q4 2023'!BI12/100</f>
        <v>0.46321601036270843</v>
      </c>
      <c r="M195">
        <f t="shared" si="25"/>
        <v>0.49507320866901283</v>
      </c>
      <c r="N195">
        <f>LN(M195)</f>
        <v>-0.70304963104799045</v>
      </c>
      <c r="O195" s="1">
        <f>N195-$N$508</f>
        <v>-0.50492017149137358</v>
      </c>
      <c r="P195" s="1">
        <f>EXP(O195)</f>
        <v>0.60355375430007285</v>
      </c>
      <c r="R195" s="1">
        <f>'[1]B. 103 q caL Q3 2023'!BN12</f>
        <v>0.47838582627750459</v>
      </c>
      <c r="S195" s="1">
        <f t="shared" si="36"/>
        <v>0.47838582627750459</v>
      </c>
      <c r="T195" s="1">
        <f t="shared" si="30"/>
        <v>-0.73733770413096689</v>
      </c>
      <c r="U195" s="1">
        <f t="shared" si="31"/>
        <v>-0.22547006315102502</v>
      </c>
    </row>
    <row r="196" spans="4:21" ht="14.4" x14ac:dyDescent="0.3">
      <c r="D196" s="3">
        <v>1947</v>
      </c>
      <c r="E196" s="3" t="s">
        <v>4</v>
      </c>
      <c r="F196" s="3">
        <v>96659.832251294458</v>
      </c>
      <c r="I196" s="3">
        <v>234195.99999999994</v>
      </c>
      <c r="K196">
        <f t="shared" si="24"/>
        <v>0.41273050031296216</v>
      </c>
      <c r="M196">
        <f t="shared" si="25"/>
        <v>0.46368411442647006</v>
      </c>
      <c r="R196">
        <f>(R195+R197)/2</f>
        <v>0.45893015877487231</v>
      </c>
      <c r="S196" s="1">
        <f t="shared" si="36"/>
        <v>0.45893015877487231</v>
      </c>
      <c r="T196" s="1">
        <f t="shared" si="30"/>
        <v>-0.77885724003089651</v>
      </c>
      <c r="U196" s="1">
        <f t="shared" si="31"/>
        <v>-0.26698959905095465</v>
      </c>
    </row>
    <row r="197" spans="4:21" ht="14.4" x14ac:dyDescent="0.3">
      <c r="D197" s="3"/>
      <c r="E197" s="3" t="s">
        <v>3</v>
      </c>
      <c r="F197" s="3">
        <v>94619.519169472944</v>
      </c>
      <c r="I197" s="3">
        <v>243340.99999999994</v>
      </c>
      <c r="K197">
        <f t="shared" si="24"/>
        <v>0.38883508808409994</v>
      </c>
      <c r="M197">
        <f t="shared" si="25"/>
        <v>0.43683869580634432</v>
      </c>
      <c r="R197">
        <f>R198-((R199-R195)/4)</f>
        <v>0.43947449127223998</v>
      </c>
      <c r="S197" s="1">
        <f t="shared" si="36"/>
        <v>0.43947449127223998</v>
      </c>
      <c r="T197" s="1">
        <f t="shared" si="30"/>
        <v>-0.8221756038775111</v>
      </c>
      <c r="U197" s="1">
        <f t="shared" si="31"/>
        <v>-0.31030796289756923</v>
      </c>
    </row>
    <row r="198" spans="4:21" ht="14.4" x14ac:dyDescent="0.3">
      <c r="D198" s="3"/>
      <c r="E198" s="3" t="s">
        <v>2</v>
      </c>
      <c r="F198" s="3">
        <v>96022.234413225233</v>
      </c>
      <c r="I198" s="3">
        <v>252485.99999999994</v>
      </c>
      <c r="K198">
        <f t="shared" si="24"/>
        <v>0.38030716322182323</v>
      </c>
      <c r="M198">
        <f t="shared" si="25"/>
        <v>0.42725795659598342</v>
      </c>
      <c r="R198">
        <f>R199-((R199-R195)/4)</f>
        <v>0.42001882376960764</v>
      </c>
      <c r="S198" s="1">
        <f t="shared" si="36"/>
        <v>0.42001882376960764</v>
      </c>
      <c r="T198" s="1">
        <f t="shared" si="30"/>
        <v>-0.86745575020997612</v>
      </c>
      <c r="U198" s="1">
        <f t="shared" si="31"/>
        <v>-0.35558810923003425</v>
      </c>
    </row>
    <row r="199" spans="4:21" ht="14.4" x14ac:dyDescent="0.3">
      <c r="D199" s="3"/>
      <c r="E199" s="3" t="s">
        <v>1</v>
      </c>
      <c r="F199" s="3">
        <v>95830.95506180446</v>
      </c>
      <c r="G199">
        <f>'[1]B. 103 q caL Q3 2023'!BK16</f>
        <v>95116</v>
      </c>
      <c r="I199" s="3">
        <v>261630.99999999994</v>
      </c>
      <c r="J199">
        <f>'[2]B 103 to Q4 2023'!BK16</f>
        <v>245208.94716546836</v>
      </c>
      <c r="K199">
        <f t="shared" si="24"/>
        <v>0.36628287573645507</v>
      </c>
      <c r="L199">
        <f>'[2]B 103 to Q4 2023'!BI16/100</f>
        <v>0.38789775454569847</v>
      </c>
      <c r="M199">
        <f t="shared" si="25"/>
        <v>0.4115023017117812</v>
      </c>
      <c r="N199">
        <f t="shared" ref="N199:N262" si="37">LN(M199)</f>
        <v>-0.8879406654133869</v>
      </c>
      <c r="O199" s="1">
        <f t="shared" ref="O199:O262" si="38">N199-$N$508</f>
        <v>-0.68981120585677003</v>
      </c>
      <c r="P199" s="1">
        <f t="shared" ref="P199:P262" si="39">EXP(O199)</f>
        <v>0.50167077262973736</v>
      </c>
      <c r="R199" s="1">
        <f>'[1]B. 103 q caL Q3 2023'!BN16</f>
        <v>0.40056315626697531</v>
      </c>
      <c r="S199" s="1">
        <f t="shared" si="36"/>
        <v>0.40056315626697531</v>
      </c>
      <c r="T199" s="1">
        <f t="shared" si="30"/>
        <v>-0.91488383135554396</v>
      </c>
      <c r="U199" s="1">
        <f t="shared" si="31"/>
        <v>-0.4030161903756021</v>
      </c>
    </row>
    <row r="200" spans="4:21" ht="14.4" x14ac:dyDescent="0.3">
      <c r="D200" s="3">
        <v>1948</v>
      </c>
      <c r="E200" s="3" t="s">
        <v>4</v>
      </c>
      <c r="F200" s="3">
        <v>89874.237364708199</v>
      </c>
      <c r="I200" s="3">
        <v>267420.99999999994</v>
      </c>
      <c r="K200">
        <f t="shared" ref="K200:K219" si="40">F200/I200</f>
        <v>0.33607771029465983</v>
      </c>
      <c r="M200">
        <f t="shared" ref="M200:M213" si="41">$M$215*K200/$K$215</f>
        <v>0.3775681597514372</v>
      </c>
      <c r="N200">
        <f t="shared" si="37"/>
        <v>-0.97400417095831793</v>
      </c>
      <c r="O200" s="1">
        <f t="shared" si="38"/>
        <v>-0.77587471140170106</v>
      </c>
      <c r="P200" s="1">
        <f t="shared" si="39"/>
        <v>0.46030097434438894</v>
      </c>
      <c r="R200">
        <f>(R199+R201)/2</f>
        <v>0.39132011893217922</v>
      </c>
      <c r="S200" s="1">
        <f t="shared" si="36"/>
        <v>0.39132011893217922</v>
      </c>
      <c r="T200" s="1">
        <f t="shared" ref="T200:T263" si="42">LN(S200)</f>
        <v>-0.9382293354673209</v>
      </c>
      <c r="U200" s="1">
        <f t="shared" ref="U200:U263" si="43">T200-$T$508</f>
        <v>-0.42636169448737904</v>
      </c>
    </row>
    <row r="201" spans="4:21" ht="14.4" x14ac:dyDescent="0.3">
      <c r="D201" s="3"/>
      <c r="E201" s="3" t="s">
        <v>3</v>
      </c>
      <c r="F201" s="3">
        <v>105712.21485834908</v>
      </c>
      <c r="I201" s="3">
        <v>273210.99999999994</v>
      </c>
      <c r="K201">
        <f t="shared" si="40"/>
        <v>0.38692517818956446</v>
      </c>
      <c r="M201">
        <f t="shared" si="41"/>
        <v>0.43469299812369055</v>
      </c>
      <c r="N201">
        <f t="shared" si="37"/>
        <v>-0.83311524849302898</v>
      </c>
      <c r="O201" s="1">
        <f t="shared" si="38"/>
        <v>-0.63498578893641211</v>
      </c>
      <c r="P201" s="1">
        <f t="shared" si="39"/>
        <v>0.52994301931800214</v>
      </c>
      <c r="R201">
        <f>R202-((R203-R199)/4)</f>
        <v>0.38207708159738318</v>
      </c>
      <c r="S201" s="1">
        <f t="shared" si="36"/>
        <v>0.38207708159738318</v>
      </c>
      <c r="T201" s="1">
        <f t="shared" si="42"/>
        <v>-0.96213290644492933</v>
      </c>
      <c r="U201" s="1">
        <f t="shared" si="43"/>
        <v>-0.45026526546498746</v>
      </c>
    </row>
    <row r="202" spans="4:21" ht="14.4" x14ac:dyDescent="0.3">
      <c r="D202" s="3"/>
      <c r="E202" s="3" t="s">
        <v>2</v>
      </c>
      <c r="F202" s="3">
        <v>99050.208452293795</v>
      </c>
      <c r="I202" s="3">
        <v>279000.99999999994</v>
      </c>
      <c r="K202">
        <f t="shared" si="40"/>
        <v>0.35501739582400715</v>
      </c>
      <c r="M202">
        <f t="shared" si="41"/>
        <v>0.3988460427902048</v>
      </c>
      <c r="N202">
        <f t="shared" si="37"/>
        <v>-0.91917979422315865</v>
      </c>
      <c r="O202" s="1">
        <f t="shared" si="38"/>
        <v>-0.72105033466654178</v>
      </c>
      <c r="P202" s="1">
        <f t="shared" si="39"/>
        <v>0.48624127159079461</v>
      </c>
      <c r="R202">
        <f>R203-((R203-R199)/4)</f>
        <v>0.37283404426258709</v>
      </c>
      <c r="S202" s="1">
        <f t="shared" si="36"/>
        <v>0.37283404426258709</v>
      </c>
      <c r="T202" s="1">
        <f t="shared" si="42"/>
        <v>-0.9866218798933053</v>
      </c>
      <c r="U202" s="1">
        <f t="shared" si="43"/>
        <v>-0.47475423891336344</v>
      </c>
    </row>
    <row r="203" spans="4:21" ht="14.4" x14ac:dyDescent="0.3">
      <c r="D203" s="3"/>
      <c r="E203" s="3" t="s">
        <v>1</v>
      </c>
      <c r="F203" s="3">
        <v>95467.808781113112</v>
      </c>
      <c r="G203">
        <f>'[1]B. 103 q caL Q3 2023'!BK20</f>
        <v>94141</v>
      </c>
      <c r="I203" s="3">
        <v>284790.99999999994</v>
      </c>
      <c r="J203">
        <f>'[2]B 103 to Q4 2023'!BK20</f>
        <v>267275.05985184771</v>
      </c>
      <c r="K203">
        <f t="shared" si="40"/>
        <v>0.3352205960901613</v>
      </c>
      <c r="L203">
        <f>'[2]B 103 to Q4 2023'!BI20/100</f>
        <v>0.35222515730492387</v>
      </c>
      <c r="M203">
        <f t="shared" si="41"/>
        <v>0.37660523057471318</v>
      </c>
      <c r="N203">
        <f t="shared" si="37"/>
        <v>-0.97655777391577658</v>
      </c>
      <c r="O203" s="1">
        <f t="shared" si="38"/>
        <v>-0.77842831435915971</v>
      </c>
      <c r="P203" s="1">
        <f t="shared" si="39"/>
        <v>0.45912704792389175</v>
      </c>
      <c r="R203" s="1">
        <f>'[1]B. 103 q caL Q3 2023'!BN20</f>
        <v>0.36359100692779101</v>
      </c>
      <c r="S203" s="1">
        <f t="shared" si="36"/>
        <v>0.36359100692779101</v>
      </c>
      <c r="T203" s="1">
        <f t="shared" si="42"/>
        <v>-1.0117256504066063</v>
      </c>
      <c r="U203" s="1">
        <f t="shared" si="43"/>
        <v>-0.49985800942666447</v>
      </c>
    </row>
    <row r="204" spans="4:21" ht="14.4" x14ac:dyDescent="0.3">
      <c r="D204" s="3">
        <v>1949</v>
      </c>
      <c r="E204" s="3" t="s">
        <v>4</v>
      </c>
      <c r="F204" s="3">
        <v>94504.662100190122</v>
      </c>
      <c r="I204" s="3">
        <v>287075.49999999994</v>
      </c>
      <c r="K204">
        <f t="shared" si="40"/>
        <v>0.32919793608367881</v>
      </c>
      <c r="M204">
        <f t="shared" si="41"/>
        <v>0.36983904351201735</v>
      </c>
      <c r="N204">
        <f t="shared" si="37"/>
        <v>-0.99468738552653302</v>
      </c>
      <c r="O204" s="1">
        <f t="shared" si="38"/>
        <v>-0.79655792596991615</v>
      </c>
      <c r="P204" s="1">
        <f t="shared" si="39"/>
        <v>0.45087825252862951</v>
      </c>
      <c r="R204">
        <f>(R203+R205)/2</f>
        <v>0.36990768379270672</v>
      </c>
      <c r="S204" s="1">
        <f t="shared" si="36"/>
        <v>0.36990768379270672</v>
      </c>
      <c r="T204" s="1">
        <f t="shared" si="42"/>
        <v>-0.99450180773793917</v>
      </c>
      <c r="U204" s="1">
        <f t="shared" si="43"/>
        <v>-0.48263416675799731</v>
      </c>
    </row>
    <row r="205" spans="4:21" ht="14.4" x14ac:dyDescent="0.3">
      <c r="D205" s="3"/>
      <c r="E205" s="3" t="s">
        <v>3</v>
      </c>
      <c r="F205" s="3">
        <v>88546.621699507436</v>
      </c>
      <c r="I205" s="3">
        <v>289359.99999999994</v>
      </c>
      <c r="K205">
        <f t="shared" si="40"/>
        <v>0.30600850739392954</v>
      </c>
      <c r="M205">
        <f t="shared" si="41"/>
        <v>0.34378676557784776</v>
      </c>
      <c r="N205">
        <f t="shared" si="37"/>
        <v>-1.0677336813122866</v>
      </c>
      <c r="O205" s="1">
        <f t="shared" si="38"/>
        <v>-0.86960422175566976</v>
      </c>
      <c r="P205" s="1">
        <f t="shared" si="39"/>
        <v>0.41911739397296194</v>
      </c>
      <c r="R205">
        <f>R206-((R207-R203)/4)</f>
        <v>0.37622436065762244</v>
      </c>
      <c r="S205" s="1">
        <f t="shared" si="36"/>
        <v>0.37622436065762244</v>
      </c>
      <c r="T205" s="1">
        <f t="shared" si="42"/>
        <v>-0.97756960967255713</v>
      </c>
      <c r="U205" s="1">
        <f t="shared" si="43"/>
        <v>-0.46570196869261526</v>
      </c>
    </row>
    <row r="206" spans="4:21" ht="14.4" x14ac:dyDescent="0.3">
      <c r="D206" s="3"/>
      <c r="E206" s="3" t="s">
        <v>2</v>
      </c>
      <c r="F206" s="3">
        <v>98180.89979422836</v>
      </c>
      <c r="I206" s="3">
        <v>291644.49999999994</v>
      </c>
      <c r="K206">
        <f t="shared" si="40"/>
        <v>0.3366458129477099</v>
      </c>
      <c r="M206">
        <f t="shared" si="41"/>
        <v>0.37820639747649776</v>
      </c>
      <c r="N206">
        <f t="shared" si="37"/>
        <v>-0.97231520730989573</v>
      </c>
      <c r="O206" s="1">
        <f t="shared" si="38"/>
        <v>-0.77418574775327886</v>
      </c>
      <c r="P206" s="1">
        <f t="shared" si="39"/>
        <v>0.46107906285402944</v>
      </c>
      <c r="R206">
        <f>R207-((R207-R203)/4)</f>
        <v>0.38254103752253821</v>
      </c>
      <c r="S206" s="1">
        <f t="shared" si="36"/>
        <v>0.38254103752253821</v>
      </c>
      <c r="T206" s="1">
        <f t="shared" si="42"/>
        <v>-0.96091934382983102</v>
      </c>
      <c r="U206" s="1">
        <f t="shared" si="43"/>
        <v>-0.44905170284988916</v>
      </c>
    </row>
    <row r="207" spans="4:21" ht="14.4" x14ac:dyDescent="0.3">
      <c r="D207" s="3"/>
      <c r="E207" s="3" t="s">
        <v>1</v>
      </c>
      <c r="F207" s="3">
        <v>104836.15768860794</v>
      </c>
      <c r="G207">
        <f>'[1]B. 103 q caL Q3 2023'!BK24</f>
        <v>103822</v>
      </c>
      <c r="I207" s="3">
        <v>293928.99999999994</v>
      </c>
      <c r="J207">
        <f>'[2]B 103 to Q4 2023'!BK24</f>
        <v>275546.27427706332</v>
      </c>
      <c r="K207">
        <f t="shared" si="40"/>
        <v>0.3566717053730934</v>
      </c>
      <c r="L207">
        <f>'[2]B 103 to Q4 2023'!BI24/100</f>
        <v>0.37678607802770148</v>
      </c>
      <c r="M207">
        <f t="shared" si="41"/>
        <v>0.40070458500521838</v>
      </c>
      <c r="N207">
        <f t="shared" si="37"/>
        <v>-0.9145308189168122</v>
      </c>
      <c r="O207" s="1">
        <f t="shared" si="38"/>
        <v>-0.71640135936019533</v>
      </c>
      <c r="P207" s="1">
        <f t="shared" si="39"/>
        <v>0.48850705796693955</v>
      </c>
      <c r="R207" s="1">
        <f>'[1]B. 103 q caL Q3 2023'!BN24</f>
        <v>0.38885771438745398</v>
      </c>
      <c r="S207" s="1">
        <f t="shared" si="36"/>
        <v>0.38885771438745398</v>
      </c>
      <c r="T207" s="1">
        <f t="shared" si="42"/>
        <v>-0.94454177505776649</v>
      </c>
      <c r="U207" s="1">
        <f t="shared" si="43"/>
        <v>-0.43267413407782462</v>
      </c>
    </row>
    <row r="208" spans="4:21" ht="14.4" x14ac:dyDescent="0.3">
      <c r="D208" s="3">
        <v>1950</v>
      </c>
      <c r="E208" s="3" t="s">
        <v>4</v>
      </c>
      <c r="F208" s="3">
        <v>110467.18307269171</v>
      </c>
      <c r="I208" s="3">
        <v>299709.24999999994</v>
      </c>
      <c r="K208">
        <f t="shared" si="40"/>
        <v>0.36858116015001785</v>
      </c>
      <c r="M208">
        <f t="shared" si="41"/>
        <v>0.41408432066166478</v>
      </c>
      <c r="N208">
        <f t="shared" si="37"/>
        <v>-0.88168565279956312</v>
      </c>
      <c r="O208" s="1">
        <f t="shared" si="38"/>
        <v>-0.68355619324294625</v>
      </c>
      <c r="P208" s="1">
        <f t="shared" si="39"/>
        <v>0.50481856411509329</v>
      </c>
      <c r="R208">
        <f>(R207+R209)/2</f>
        <v>0.40144403830179465</v>
      </c>
      <c r="S208" s="1">
        <f t="shared" si="36"/>
        <v>0.40144403830179465</v>
      </c>
      <c r="T208" s="1">
        <f t="shared" si="42"/>
        <v>-0.91268713687447967</v>
      </c>
      <c r="U208" s="1">
        <f t="shared" si="43"/>
        <v>-0.4008194958945378</v>
      </c>
    </row>
    <row r="209" spans="4:21" ht="14.4" x14ac:dyDescent="0.3">
      <c r="D209" s="3"/>
      <c r="E209" s="3" t="s">
        <v>3</v>
      </c>
      <c r="F209" s="3">
        <v>119317.29168773731</v>
      </c>
      <c r="I209" s="3">
        <v>305489.49999999994</v>
      </c>
      <c r="K209">
        <f t="shared" si="40"/>
        <v>0.39057739034479855</v>
      </c>
      <c r="M209">
        <f t="shared" si="41"/>
        <v>0.43879609386682855</v>
      </c>
      <c r="N209">
        <f t="shared" si="37"/>
        <v>-0.82372045247385461</v>
      </c>
      <c r="O209" s="1">
        <f t="shared" si="38"/>
        <v>-0.62559099291723774</v>
      </c>
      <c r="P209" s="1">
        <f t="shared" si="39"/>
        <v>0.53494518626353604</v>
      </c>
      <c r="R209">
        <f>R210-((R211-R207)/4)</f>
        <v>0.41403036221613532</v>
      </c>
      <c r="S209" s="1">
        <f t="shared" si="36"/>
        <v>0.41403036221613532</v>
      </c>
      <c r="T209" s="1">
        <f t="shared" si="42"/>
        <v>-0.88181596915965543</v>
      </c>
      <c r="U209" s="1">
        <f t="shared" si="43"/>
        <v>-0.36994832817971357</v>
      </c>
    </row>
    <row r="210" spans="4:21" ht="14.4" x14ac:dyDescent="0.3">
      <c r="D210" s="3"/>
      <c r="E210" s="3" t="s">
        <v>2</v>
      </c>
      <c r="F210" s="3">
        <v>121482.06645688516</v>
      </c>
      <c r="I210" s="3">
        <v>311269.74999999994</v>
      </c>
      <c r="K210">
        <f t="shared" si="40"/>
        <v>0.39027906327834677</v>
      </c>
      <c r="M210">
        <f t="shared" si="41"/>
        <v>0.43846093685392967</v>
      </c>
      <c r="N210">
        <f t="shared" si="37"/>
        <v>-0.82448455470950244</v>
      </c>
      <c r="O210" s="1">
        <f t="shared" si="38"/>
        <v>-0.62635509515288557</v>
      </c>
      <c r="P210" s="1">
        <f t="shared" si="39"/>
        <v>0.53453658957546446</v>
      </c>
      <c r="R210">
        <f>R211-((R211-R207)/4)</f>
        <v>0.42661668613047599</v>
      </c>
      <c r="S210" s="1">
        <f t="shared" si="36"/>
        <v>0.42661668613047599</v>
      </c>
      <c r="T210" s="1">
        <f t="shared" si="42"/>
        <v>-0.85186935947992692</v>
      </c>
      <c r="U210" s="1">
        <f t="shared" si="43"/>
        <v>-0.34000171849998506</v>
      </c>
    </row>
    <row r="211" spans="4:21" ht="14.4" x14ac:dyDescent="0.3">
      <c r="D211" s="3"/>
      <c r="E211" s="3" t="s">
        <v>1</v>
      </c>
      <c r="F211" s="3">
        <v>125747.94614902945</v>
      </c>
      <c r="G211">
        <f>'[1]B. 103 q caL Q3 2023'!BK28</f>
        <v>126681</v>
      </c>
      <c r="I211" s="3">
        <v>317049.99999999994</v>
      </c>
      <c r="J211">
        <f>'[2]B 103 to Q4 2023'!BK28</f>
        <v>297887.82995478227</v>
      </c>
      <c r="K211">
        <f t="shared" si="40"/>
        <v>0.39661865998747664</v>
      </c>
      <c r="L211">
        <f>'[2]B 103 to Q4 2023'!BI28/100</f>
        <v>0.42526410031329404</v>
      </c>
      <c r="M211">
        <f t="shared" si="41"/>
        <v>0.44558318801701269</v>
      </c>
      <c r="N211">
        <f t="shared" si="37"/>
        <v>-0.80837131994748246</v>
      </c>
      <c r="O211" s="1">
        <f t="shared" si="38"/>
        <v>-0.61024186039086559</v>
      </c>
      <c r="P211" s="1">
        <f t="shared" si="39"/>
        <v>0.54321946991169523</v>
      </c>
      <c r="R211" s="1">
        <f>'[1]B. 103 q caL Q3 2023'!BN28</f>
        <v>0.43920301004481666</v>
      </c>
      <c r="S211" s="1">
        <f t="shared" si="36"/>
        <v>0.43920301004481666</v>
      </c>
      <c r="T211" s="1">
        <f t="shared" si="42"/>
        <v>-0.82279353533849631</v>
      </c>
      <c r="U211" s="1">
        <f t="shared" si="43"/>
        <v>-0.31092589435855444</v>
      </c>
    </row>
    <row r="212" spans="4:21" ht="14.4" x14ac:dyDescent="0.3">
      <c r="D212" s="3">
        <v>1951</v>
      </c>
      <c r="E212" s="3" t="s">
        <v>4</v>
      </c>
      <c r="F212" s="3">
        <v>136948.27599460003</v>
      </c>
      <c r="I212" s="3">
        <v>325671.24999999994</v>
      </c>
      <c r="K212">
        <f t="shared" si="40"/>
        <v>0.42051079422761467</v>
      </c>
      <c r="M212">
        <f t="shared" si="41"/>
        <v>0.47242492396455305</v>
      </c>
      <c r="N212">
        <f t="shared" si="37"/>
        <v>-0.74987643575317564</v>
      </c>
      <c r="O212" s="1">
        <f t="shared" si="38"/>
        <v>-0.55174697619655877</v>
      </c>
      <c r="P212" s="1">
        <f t="shared" si="39"/>
        <v>0.57594277268669991</v>
      </c>
      <c r="R212">
        <f>(R211+R213)/2</f>
        <v>0.45180077095998189</v>
      </c>
      <c r="S212" s="1">
        <f t="shared" si="36"/>
        <v>0.45180077095998189</v>
      </c>
      <c r="T212" s="1">
        <f t="shared" si="42"/>
        <v>-0.79451396853096079</v>
      </c>
      <c r="U212" s="1">
        <f t="shared" si="43"/>
        <v>-0.28264632755101893</v>
      </c>
    </row>
    <row r="213" spans="4:21" ht="14.4" x14ac:dyDescent="0.3">
      <c r="D213" s="3"/>
      <c r="E213" s="3" t="s">
        <v>3</v>
      </c>
      <c r="F213" s="3">
        <v>136441.76364695473</v>
      </c>
      <c r="I213" s="3">
        <v>334292.49999999994</v>
      </c>
      <c r="K213">
        <f t="shared" si="40"/>
        <v>0.40815083690766246</v>
      </c>
      <c r="M213">
        <f t="shared" si="41"/>
        <v>0.45853906900615948</v>
      </c>
      <c r="N213">
        <f t="shared" si="37"/>
        <v>-0.77970978043347006</v>
      </c>
      <c r="O213" s="1">
        <f t="shared" si="38"/>
        <v>-0.58158032087685319</v>
      </c>
      <c r="P213" s="1">
        <f t="shared" si="39"/>
        <v>0.55901424626868523</v>
      </c>
      <c r="R213">
        <f>R214-((R215-R211)/4)</f>
        <v>0.46439853187514712</v>
      </c>
      <c r="S213" s="1">
        <f t="shared" si="36"/>
        <v>0.46439853187514712</v>
      </c>
      <c r="T213" s="1">
        <f t="shared" si="42"/>
        <v>-0.76701219050029013</v>
      </c>
      <c r="U213" s="1">
        <f t="shared" si="43"/>
        <v>-0.25514454952034826</v>
      </c>
    </row>
    <row r="214" spans="4:21" ht="14.4" x14ac:dyDescent="0.3">
      <c r="D214" s="3"/>
      <c r="E214" s="3" t="s">
        <v>2</v>
      </c>
      <c r="F214" s="3">
        <v>148661.3740338978</v>
      </c>
      <c r="I214" s="3">
        <v>342913.74999999994</v>
      </c>
      <c r="K214">
        <f t="shared" si="40"/>
        <v>0.43352409763066607</v>
      </c>
      <c r="M214">
        <f>$M$215*K214/$K$215</f>
        <v>0.48704478379955773</v>
      </c>
      <c r="N214">
        <f t="shared" si="37"/>
        <v>-0.71939920160682036</v>
      </c>
      <c r="O214" s="1">
        <f t="shared" si="38"/>
        <v>-0.52126974205020349</v>
      </c>
      <c r="P214" s="1">
        <f t="shared" si="39"/>
        <v>0.5937661392843</v>
      </c>
      <c r="R214">
        <f>R215-((R215-R211)/4)</f>
        <v>0.47699629279031236</v>
      </c>
      <c r="S214" s="1">
        <f t="shared" si="36"/>
        <v>0.47699629279031236</v>
      </c>
      <c r="T214" s="1">
        <f t="shared" si="42"/>
        <v>-0.7402465600520638</v>
      </c>
      <c r="U214" s="1">
        <f t="shared" si="43"/>
        <v>-0.22837891907212193</v>
      </c>
    </row>
    <row r="215" spans="4:21" ht="14.4" x14ac:dyDescent="0.3">
      <c r="D215" s="3"/>
      <c r="E215" s="3" t="s">
        <v>1</v>
      </c>
      <c r="F215" s="3">
        <v>148218.17572970813</v>
      </c>
      <c r="G215">
        <f>'[1]B. 103 q caL Q3 2023'!BK32</f>
        <v>147629</v>
      </c>
      <c r="I215" s="3">
        <v>351534.99999999994</v>
      </c>
      <c r="J215">
        <f>'[2]B 103 to Q4 2023'!BK32</f>
        <v>311661.48244872346</v>
      </c>
      <c r="K215">
        <f t="shared" si="40"/>
        <v>0.42163134746101572</v>
      </c>
      <c r="L215">
        <f>'Sheet1 (2)'!AV32/100</f>
        <v>0.47368381501647022</v>
      </c>
      <c r="M215">
        <f t="shared" ref="M215:M278" si="44">L215</f>
        <v>0.47368381501647022</v>
      </c>
      <c r="N215">
        <f t="shared" si="37"/>
        <v>-0.74721523679579915</v>
      </c>
      <c r="O215" s="1">
        <f t="shared" si="38"/>
        <v>-0.54908577723918228</v>
      </c>
      <c r="P215" s="1">
        <f t="shared" si="39"/>
        <v>0.5774775122107435</v>
      </c>
      <c r="R215" s="1">
        <f>'[1]B. 103 q caL Q3 2023'!BN32</f>
        <v>0.48959405370547759</v>
      </c>
      <c r="S215" s="1">
        <f t="shared" si="36"/>
        <v>0.48959405370547759</v>
      </c>
      <c r="T215" s="1">
        <f t="shared" si="42"/>
        <v>-0.71417869306717474</v>
      </c>
      <c r="U215" s="1">
        <f t="shared" si="43"/>
        <v>-0.20231105208723288</v>
      </c>
    </row>
    <row r="216" spans="4:21" ht="14.4" x14ac:dyDescent="0.3">
      <c r="D216" s="3">
        <v>1952</v>
      </c>
      <c r="E216" s="3" t="s">
        <v>4</v>
      </c>
      <c r="F216" s="3">
        <v>134398.91636754226</v>
      </c>
      <c r="G216">
        <f>'[1]B. 103 q caL Q3 2023'!BK33</f>
        <v>151463</v>
      </c>
      <c r="I216" s="3">
        <v>355809.74999999994</v>
      </c>
      <c r="J216">
        <f>'[2]B 103 to Q4 2023'!BK33</f>
        <v>320356.56942256709</v>
      </c>
      <c r="K216">
        <f t="shared" si="40"/>
        <v>0.37772690705508288</v>
      </c>
      <c r="L216">
        <f>'Sheet1 (2)'!AV33/100</f>
        <v>0.47277175875769167</v>
      </c>
      <c r="M216">
        <f t="shared" si="44"/>
        <v>0.47277175875769167</v>
      </c>
      <c r="N216">
        <f t="shared" si="37"/>
        <v>-0.74914254657424495</v>
      </c>
      <c r="O216" s="1">
        <f t="shared" si="38"/>
        <v>-0.55101308701762808</v>
      </c>
      <c r="P216" s="1">
        <f t="shared" si="39"/>
        <v>0.57636560599267395</v>
      </c>
      <c r="R216" s="1">
        <f>'[1]B. 103 q caL Q3 2023'!BN33</f>
        <v>0.48788240131253502</v>
      </c>
      <c r="S216" s="1">
        <f t="shared" si="36"/>
        <v>0.48788240131253502</v>
      </c>
      <c r="T216" s="1">
        <f t="shared" si="42"/>
        <v>-0.71768088308649303</v>
      </c>
      <c r="U216" s="1">
        <f t="shared" si="43"/>
        <v>-0.20581324210655116</v>
      </c>
    </row>
    <row r="217" spans="4:21" ht="14.4" x14ac:dyDescent="0.3">
      <c r="D217" s="3"/>
      <c r="E217" s="3" t="s">
        <v>3</v>
      </c>
      <c r="F217" s="3">
        <v>137616.36207646705</v>
      </c>
      <c r="G217">
        <f>'[1]B. 103 q caL Q3 2023'!BK34</f>
        <v>157607</v>
      </c>
      <c r="I217" s="3">
        <v>360084.49999999994</v>
      </c>
      <c r="J217">
        <f>'[2]B 103 to Q4 2023'!BK34</f>
        <v>319285.4488465598</v>
      </c>
      <c r="K217">
        <f t="shared" si="40"/>
        <v>0.38217796677298543</v>
      </c>
      <c r="L217">
        <f>'Sheet1 (2)'!AV34/100</f>
        <v>0.49360124647719272</v>
      </c>
      <c r="M217">
        <f t="shared" si="44"/>
        <v>0.49360124647719272</v>
      </c>
      <c r="N217">
        <f t="shared" si="37"/>
        <v>-0.70602728111620439</v>
      </c>
      <c r="O217" s="1">
        <f t="shared" si="38"/>
        <v>-0.50789782155958751</v>
      </c>
      <c r="P217" s="1">
        <f t="shared" si="39"/>
        <v>0.60175925544312747</v>
      </c>
      <c r="R217" s="1">
        <f>'[1]B. 103 q caL Q3 2023'!BN34</f>
        <v>0.50968207817201006</v>
      </c>
      <c r="S217" s="1">
        <f t="shared" si="36"/>
        <v>0.50968207817201006</v>
      </c>
      <c r="T217" s="1">
        <f t="shared" si="42"/>
        <v>-0.67396812377676629</v>
      </c>
      <c r="U217" s="1">
        <f t="shared" si="43"/>
        <v>-0.16210048279682443</v>
      </c>
    </row>
    <row r="218" spans="4:21" ht="14.4" x14ac:dyDescent="0.3">
      <c r="D218" s="3"/>
      <c r="E218" s="3" t="s">
        <v>2</v>
      </c>
      <c r="F218" s="3">
        <v>139874.21871430901</v>
      </c>
      <c r="G218">
        <f>'[1]B. 103 q caL Q3 2023'!BK35</f>
        <v>156907</v>
      </c>
      <c r="I218" s="3">
        <v>364359.24999999994</v>
      </c>
      <c r="J218">
        <f>'[2]B 103 to Q4 2023'!BK35</f>
        <v>320098.76145319856</v>
      </c>
      <c r="K218">
        <f t="shared" si="40"/>
        <v>0.38389095024844033</v>
      </c>
      <c r="L218">
        <f>'Sheet1 (2)'!AV35/100</f>
        <v>0.49016043629945594</v>
      </c>
      <c r="M218">
        <f t="shared" si="44"/>
        <v>0.49016043629945594</v>
      </c>
      <c r="N218">
        <f t="shared" si="37"/>
        <v>-0.71302252044873138</v>
      </c>
      <c r="O218" s="1">
        <f t="shared" si="38"/>
        <v>-0.51489306089211451</v>
      </c>
      <c r="P218" s="1">
        <f t="shared" si="39"/>
        <v>0.59756449421540903</v>
      </c>
      <c r="R218" s="1">
        <f>'[1]B. 103 q caL Q3 2023'!BN35</f>
        <v>0.50679199084438309</v>
      </c>
      <c r="S218" s="1">
        <f t="shared" si="36"/>
        <v>0.50679199084438309</v>
      </c>
      <c r="T218" s="1">
        <f t="shared" si="42"/>
        <v>-0.67965463404522308</v>
      </c>
      <c r="U218" s="1">
        <f t="shared" si="43"/>
        <v>-0.16778699306528122</v>
      </c>
    </row>
    <row r="219" spans="4:21" ht="14.4" x14ac:dyDescent="0.3">
      <c r="D219" s="3"/>
      <c r="E219" s="3" t="s">
        <v>1</v>
      </c>
      <c r="F219" s="3">
        <v>146986.46712351116</v>
      </c>
      <c r="G219">
        <f>'[1]B. 103 q caL Q3 2023'!BK36</f>
        <v>146628</v>
      </c>
      <c r="I219" s="3">
        <v>368633.99999999994</v>
      </c>
      <c r="J219">
        <f>'[2]B 103 to Q4 2023'!BK36</f>
        <v>332638.42169635516</v>
      </c>
      <c r="K219">
        <f t="shared" si="40"/>
        <v>0.39873280034807201</v>
      </c>
      <c r="L219">
        <f>'Sheet1 (2)'!AV36/100</f>
        <v>0.44078337799684614</v>
      </c>
      <c r="M219">
        <f t="shared" si="44"/>
        <v>0.44078337799684614</v>
      </c>
      <c r="N219">
        <f t="shared" si="37"/>
        <v>-0.81920173057301249</v>
      </c>
      <c r="O219" s="1">
        <f t="shared" si="38"/>
        <v>-0.62107227101639562</v>
      </c>
      <c r="P219" s="1">
        <f t="shared" si="39"/>
        <v>0.53736792451018389</v>
      </c>
      <c r="R219" s="1">
        <f>'[1]B. 103 q caL Q3 2023'!BN36</f>
        <v>0.45589567770884476</v>
      </c>
      <c r="S219" s="1">
        <f t="shared" si="36"/>
        <v>0.45589567770884476</v>
      </c>
      <c r="T219" s="1">
        <f t="shared" si="42"/>
        <v>-0.78549127259547813</v>
      </c>
      <c r="U219" s="1">
        <f t="shared" si="43"/>
        <v>-0.27362363161553627</v>
      </c>
    </row>
    <row r="220" spans="4:21" ht="14.4" x14ac:dyDescent="0.3">
      <c r="D220" s="1">
        <f>D216+1</f>
        <v>1953</v>
      </c>
      <c r="E220" s="3" t="s">
        <v>4</v>
      </c>
      <c r="G220">
        <f>'[1]B. 103 q caL Q3 2023'!BK37</f>
        <v>143052</v>
      </c>
      <c r="J220">
        <f>'[2]B 103 to Q4 2023'!BK37</f>
        <v>340102.37192206609</v>
      </c>
      <c r="L220">
        <f>'Sheet1 (2)'!AV37/100</f>
        <v>0.42059627477582046</v>
      </c>
      <c r="M220">
        <f t="shared" si="44"/>
        <v>0.42059627477582046</v>
      </c>
      <c r="N220">
        <f t="shared" si="37"/>
        <v>-0.86608187268138515</v>
      </c>
      <c r="O220" s="1">
        <f t="shared" si="38"/>
        <v>-0.66795241312476827</v>
      </c>
      <c r="P220" s="1">
        <f t="shared" si="39"/>
        <v>0.51275741898464877</v>
      </c>
      <c r="R220" s="1">
        <f>'[1]B. 103 q caL Q3 2023'!BN37</f>
        <v>0.43527942387053209</v>
      </c>
      <c r="S220" s="1">
        <f t="shared" si="36"/>
        <v>0.43527942387053209</v>
      </c>
      <c r="T220" s="1">
        <f t="shared" si="42"/>
        <v>-0.83176710038893964</v>
      </c>
      <c r="U220" s="1">
        <f t="shared" si="43"/>
        <v>-0.31989945940899778</v>
      </c>
    </row>
    <row r="221" spans="4:21" ht="14.4" x14ac:dyDescent="0.3">
      <c r="E221" s="3" t="s">
        <v>3</v>
      </c>
      <c r="G221">
        <f>'[1]B. 103 q caL Q3 2023'!BK38</f>
        <v>133816</v>
      </c>
      <c r="J221">
        <f>'[2]B 103 to Q4 2023'!BK38</f>
        <v>354660.49578660802</v>
      </c>
      <c r="L221">
        <f>'Sheet1 (2)'!AV38/100</f>
        <v>0.37729267646022074</v>
      </c>
      <c r="M221">
        <f t="shared" si="44"/>
        <v>0.37729267646022074</v>
      </c>
      <c r="N221">
        <f t="shared" si="37"/>
        <v>-0.97473406258928164</v>
      </c>
      <c r="O221" s="1">
        <f t="shared" si="38"/>
        <v>-0.77660460303266476</v>
      </c>
      <c r="P221" s="1">
        <f t="shared" si="39"/>
        <v>0.45996512709644827</v>
      </c>
      <c r="R221" s="1">
        <f>'[1]B. 103 q caL Q3 2023'!BN38</f>
        <v>0.39034012086315517</v>
      </c>
      <c r="S221" s="1">
        <f t="shared" si="36"/>
        <v>0.39034012086315517</v>
      </c>
      <c r="T221" s="1">
        <f t="shared" si="42"/>
        <v>-0.9407368151435419</v>
      </c>
      <c r="U221" s="1">
        <f t="shared" si="43"/>
        <v>-0.42886917416360004</v>
      </c>
    </row>
    <row r="222" spans="4:21" ht="14.4" x14ac:dyDescent="0.3">
      <c r="E222" s="3" t="s">
        <v>2</v>
      </c>
      <c r="G222">
        <f>'[1]B. 103 q caL Q3 2023'!BK39</f>
        <v>129274</v>
      </c>
      <c r="J222">
        <f>'[2]B 103 to Q4 2023'!BK39</f>
        <v>364405.77463651646</v>
      </c>
      <c r="L222">
        <f>'Sheet1 (2)'!AV39/100</f>
        <v>0.35473950281100991</v>
      </c>
      <c r="M222">
        <f t="shared" si="44"/>
        <v>0.35473950281100991</v>
      </c>
      <c r="N222">
        <f t="shared" si="37"/>
        <v>-1.0363715537645393</v>
      </c>
      <c r="O222" s="1">
        <f t="shared" si="38"/>
        <v>-0.83824209420792239</v>
      </c>
      <c r="P222" s="1">
        <f t="shared" si="39"/>
        <v>0.43247009729275876</v>
      </c>
      <c r="R222" s="1">
        <f>'[1]B. 103 q caL Q3 2023'!BN39</f>
        <v>0.36701253496461611</v>
      </c>
      <c r="S222" s="1">
        <f t="shared" si="36"/>
        <v>0.36701253496461611</v>
      </c>
      <c r="T222" s="1">
        <f t="shared" si="42"/>
        <v>-1.0023592762939053</v>
      </c>
      <c r="U222" s="1">
        <f t="shared" si="43"/>
        <v>-0.49049163531396345</v>
      </c>
    </row>
    <row r="223" spans="4:21" ht="14.4" x14ac:dyDescent="0.3">
      <c r="E223" s="3" t="s">
        <v>1</v>
      </c>
      <c r="G223">
        <f>'[1]B. 103 q caL Q3 2023'!BK40</f>
        <v>144082</v>
      </c>
      <c r="J223">
        <f>'[2]B 103 to Q4 2023'!BK40</f>
        <v>349935.85202103946</v>
      </c>
      <c r="L223">
        <f>'Sheet1 (2)'!AV40/100</f>
        <v>0.41172212225346577</v>
      </c>
      <c r="M223">
        <f t="shared" si="44"/>
        <v>0.41172212225346577</v>
      </c>
      <c r="N223">
        <f t="shared" si="37"/>
        <v>-0.88740661773328944</v>
      </c>
      <c r="O223" s="1">
        <f t="shared" si="38"/>
        <v>-0.68927715817667257</v>
      </c>
      <c r="P223" s="1">
        <f t="shared" si="39"/>
        <v>0.50193876029475903</v>
      </c>
      <c r="R223" s="1">
        <f>'[1]B. 103 q caL Q3 2023'!BN40</f>
        <v>0.42683926620951107</v>
      </c>
      <c r="S223" s="1">
        <f t="shared" si="36"/>
        <v>0.42683926620951107</v>
      </c>
      <c r="T223" s="1">
        <f t="shared" si="42"/>
        <v>-0.85134776235831533</v>
      </c>
      <c r="U223" s="1">
        <f t="shared" si="43"/>
        <v>-0.33948012137837347</v>
      </c>
    </row>
    <row r="224" spans="4:21" ht="14.4" x14ac:dyDescent="0.3">
      <c r="D224" s="1">
        <f>D220+1</f>
        <v>1954</v>
      </c>
      <c r="E224" s="3" t="s">
        <v>4</v>
      </c>
      <c r="G224">
        <f>'[1]B. 103 q caL Q3 2023'!BK41</f>
        <v>156255</v>
      </c>
      <c r="J224">
        <f>'[2]B 103 to Q4 2023'!BK41</f>
        <v>342629.34120717959</v>
      </c>
      <c r="L224">
        <f>'Sheet1 (2)'!AV41/100</f>
        <v>0.45602972593122593</v>
      </c>
      <c r="M224">
        <f t="shared" si="44"/>
        <v>0.45602972593122593</v>
      </c>
      <c r="N224">
        <f t="shared" si="37"/>
        <v>-0.78519728314675452</v>
      </c>
      <c r="O224" s="1">
        <f t="shared" si="38"/>
        <v>-0.58706782359013765</v>
      </c>
      <c r="P224" s="1">
        <f t="shared" si="39"/>
        <v>0.55595505541128698</v>
      </c>
      <c r="R224" s="1">
        <f>'[1]B. 103 q caL Q3 2023'!BN41</f>
        <v>0.47382021048398792</v>
      </c>
      <c r="S224" s="1">
        <f t="shared" si="36"/>
        <v>0.47382021048398792</v>
      </c>
      <c r="T224" s="1">
        <f t="shared" si="42"/>
        <v>-0.74692733201695083</v>
      </c>
      <c r="U224" s="1">
        <f t="shared" si="43"/>
        <v>-0.23505969103700897</v>
      </c>
    </row>
    <row r="225" spans="4:21" ht="14.4" x14ac:dyDescent="0.3">
      <c r="E225" s="3" t="s">
        <v>3</v>
      </c>
      <c r="G225">
        <f>'[1]B. 103 q caL Q3 2023'!BK42</f>
        <v>172550</v>
      </c>
      <c r="J225">
        <f>'[2]B 103 to Q4 2023'!BK42</f>
        <v>331420.13631910965</v>
      </c>
      <c r="L225">
        <f>'Sheet1 (2)'!AV42/100</f>
        <v>0.5206196756139696</v>
      </c>
      <c r="M225">
        <f t="shared" si="44"/>
        <v>0.5206196756139696</v>
      </c>
      <c r="N225">
        <f t="shared" si="37"/>
        <v>-0.65273549302526823</v>
      </c>
      <c r="O225" s="1">
        <f t="shared" si="38"/>
        <v>-0.45460603346865136</v>
      </c>
      <c r="P225" s="1">
        <f t="shared" si="39"/>
        <v>0.63469796845616488</v>
      </c>
      <c r="R225" s="1">
        <f>'[1]B. 103 q caL Q3 2023'!BN42</f>
        <v>0.54210591209502357</v>
      </c>
      <c r="S225" s="1">
        <f t="shared" si="36"/>
        <v>0.54210591209502357</v>
      </c>
      <c r="T225" s="1">
        <f t="shared" si="42"/>
        <v>-0.61229388686307673</v>
      </c>
      <c r="U225" s="1">
        <f t="shared" si="43"/>
        <v>-0.10042624588313487</v>
      </c>
    </row>
    <row r="226" spans="4:21" ht="14.4" x14ac:dyDescent="0.3">
      <c r="E226" s="3" t="s">
        <v>2</v>
      </c>
      <c r="G226">
        <f>'[1]B. 103 q caL Q3 2023'!BK43</f>
        <v>191985</v>
      </c>
      <c r="J226">
        <f>'[2]B 103 to Q4 2023'!BK43</f>
        <v>314137.40734417719</v>
      </c>
      <c r="L226">
        <f>'Sheet1 (2)'!AV43/100</f>
        <v>0.61112480810014358</v>
      </c>
      <c r="M226">
        <f t="shared" si="44"/>
        <v>0.61112480810014358</v>
      </c>
      <c r="N226">
        <f t="shared" si="37"/>
        <v>-0.49245407209418701</v>
      </c>
      <c r="O226" s="1">
        <f t="shared" si="38"/>
        <v>-0.29432461253757014</v>
      </c>
      <c r="P226" s="1">
        <f t="shared" si="39"/>
        <v>0.74503460461208293</v>
      </c>
      <c r="R226" s="1">
        <f>'[1]B. 103 q caL Q3 2023'!BN43</f>
        <v>0.63835069716904913</v>
      </c>
      <c r="S226" s="1">
        <f t="shared" si="36"/>
        <v>0.63835069716904913</v>
      </c>
      <c r="T226" s="1">
        <f t="shared" si="42"/>
        <v>-0.44886746457405491</v>
      </c>
      <c r="U226" s="1">
        <f t="shared" si="43"/>
        <v>6.3000176405886954E-2</v>
      </c>
    </row>
    <row r="227" spans="4:21" ht="14.4" x14ac:dyDescent="0.3">
      <c r="E227" s="3" t="s">
        <v>1</v>
      </c>
      <c r="G227">
        <f>'[1]B. 103 q caL Q3 2023'!BK44</f>
        <v>194840</v>
      </c>
      <c r="J227">
        <f>'[2]B 103 to Q4 2023'!BK44</f>
        <v>312360.78842754313</v>
      </c>
      <c r="L227">
        <f>'Sheet1 (2)'!AV44/100</f>
        <v>0.62374025852052251</v>
      </c>
      <c r="M227">
        <f t="shared" si="44"/>
        <v>0.62374025852052251</v>
      </c>
      <c r="N227">
        <f t="shared" si="37"/>
        <v>-0.47202124964073339</v>
      </c>
      <c r="O227" s="1">
        <f t="shared" si="38"/>
        <v>-0.27389179008411646</v>
      </c>
      <c r="P227" s="1">
        <f t="shared" si="39"/>
        <v>0.76041435518246103</v>
      </c>
      <c r="R227" s="1">
        <f>'[1]B. 103 q caL Q3 2023'!BN44</f>
        <v>0.65224164498847659</v>
      </c>
      <c r="S227" s="1">
        <f t="shared" si="36"/>
        <v>0.65224164498847659</v>
      </c>
      <c r="T227" s="1">
        <f t="shared" si="42"/>
        <v>-0.42734016457056673</v>
      </c>
      <c r="U227" s="1">
        <f t="shared" si="43"/>
        <v>8.4527476409375135E-2</v>
      </c>
    </row>
    <row r="228" spans="4:21" ht="14.4" x14ac:dyDescent="0.3">
      <c r="D228" s="1">
        <f>D224+1</f>
        <v>1955</v>
      </c>
      <c r="E228" s="3" t="s">
        <v>4</v>
      </c>
      <c r="G228">
        <f>'[1]B. 103 q caL Q3 2023'!BK45</f>
        <v>202122</v>
      </c>
      <c r="J228">
        <f>'[2]B 103 to Q4 2023'!BK45</f>
        <v>311014.68181937526</v>
      </c>
      <c r="L228">
        <f>'Sheet1 (2)'!AV45/100</f>
        <v>0.64985248264393691</v>
      </c>
      <c r="M228">
        <f t="shared" si="44"/>
        <v>0.64985248264393691</v>
      </c>
      <c r="N228">
        <f t="shared" si="37"/>
        <v>-0.43100989162801095</v>
      </c>
      <c r="O228" s="1">
        <f t="shared" si="38"/>
        <v>-0.23288043207139406</v>
      </c>
      <c r="P228" s="1">
        <f t="shared" si="39"/>
        <v>0.79224829534897145</v>
      </c>
      <c r="R228" s="1">
        <f>'[1]B. 103 q caL Q3 2023'!BN45</f>
        <v>0.6808675540982233</v>
      </c>
      <c r="S228" s="1">
        <f t="shared" si="36"/>
        <v>0.6808675540982233</v>
      </c>
      <c r="T228" s="1">
        <f t="shared" si="42"/>
        <v>-0.38438747912186799</v>
      </c>
      <c r="U228" s="1">
        <f t="shared" si="43"/>
        <v>0.12748016185807387</v>
      </c>
    </row>
    <row r="229" spans="4:21" ht="14.4" x14ac:dyDescent="0.3">
      <c r="E229" s="3" t="s">
        <v>3</v>
      </c>
      <c r="G229">
        <f>'[1]B. 103 q caL Q3 2023'!BK46</f>
        <v>225533</v>
      </c>
      <c r="J229">
        <f>'[2]B 103 to Q4 2023'!BK46</f>
        <v>296303.61746943701</v>
      </c>
      <c r="L229">
        <f>'Sheet1 (2)'!AV46/100</f>
        <v>0.76112208085121624</v>
      </c>
      <c r="M229">
        <f t="shared" si="44"/>
        <v>0.76112208085121624</v>
      </c>
      <c r="N229">
        <f t="shared" si="37"/>
        <v>-0.2729615123687304</v>
      </c>
      <c r="O229" s="1">
        <f t="shared" si="38"/>
        <v>-7.4832052812113498E-2</v>
      </c>
      <c r="P229" s="1">
        <f t="shared" si="39"/>
        <v>0.92789931132298031</v>
      </c>
      <c r="R229" s="1">
        <f>'[1]B. 103 q caL Q3 2023'!BN46</f>
        <v>0.80021752096103749</v>
      </c>
      <c r="S229" s="1">
        <f t="shared" si="36"/>
        <v>0.80021752096103749</v>
      </c>
      <c r="T229" s="1">
        <f t="shared" si="42"/>
        <v>-0.22287168707134533</v>
      </c>
      <c r="U229" s="1">
        <f t="shared" si="43"/>
        <v>0.28899595390859656</v>
      </c>
    </row>
    <row r="230" spans="4:21" ht="14.4" x14ac:dyDescent="0.3">
      <c r="E230" s="3" t="s">
        <v>2</v>
      </c>
      <c r="G230">
        <f>'[1]B. 103 q caL Q3 2023'!BK47</f>
        <v>240995</v>
      </c>
      <c r="J230">
        <f>'[2]B 103 to Q4 2023'!BK47</f>
        <v>292104.20249050949</v>
      </c>
      <c r="L230">
        <f>'Sheet1 (2)'!AV47/100</f>
        <v>0.8249946364292674</v>
      </c>
      <c r="M230">
        <f t="shared" si="44"/>
        <v>0.8249946364292674</v>
      </c>
      <c r="N230">
        <f t="shared" si="37"/>
        <v>-0.19237839396644729</v>
      </c>
      <c r="O230" s="1">
        <f t="shared" si="38"/>
        <v>5.7510655901696073E-3</v>
      </c>
      <c r="P230" s="1">
        <f t="shared" si="39"/>
        <v>1.0057676347160287</v>
      </c>
      <c r="R230" s="1">
        <f>'[1]B. 103 q caL Q3 2023'!BN47</f>
        <v>0.86919182375660275</v>
      </c>
      <c r="S230" s="1">
        <f t="shared" si="36"/>
        <v>0.86919182375660275</v>
      </c>
      <c r="T230" s="1">
        <f t="shared" si="42"/>
        <v>-0.14019143727479683</v>
      </c>
      <c r="U230" s="1">
        <f t="shared" si="43"/>
        <v>0.37167620370514504</v>
      </c>
    </row>
    <row r="231" spans="4:21" ht="14.4" x14ac:dyDescent="0.3">
      <c r="E231" s="3" t="s">
        <v>1</v>
      </c>
      <c r="G231">
        <f>'[1]B. 103 q caL Q3 2023'!BK48</f>
        <v>244222</v>
      </c>
      <c r="J231">
        <f>'[2]B 103 to Q4 2023'!BK48</f>
        <v>299667.14676053758</v>
      </c>
      <c r="L231">
        <f>'Sheet1 (2)'!AV48/100</f>
        <v>0.81494261696468473</v>
      </c>
      <c r="M231">
        <f t="shared" si="44"/>
        <v>0.81494261696468473</v>
      </c>
      <c r="N231">
        <f t="shared" si="37"/>
        <v>-0.20463757685236711</v>
      </c>
      <c r="O231" s="1">
        <f t="shared" si="38"/>
        <v>-6.5081172957502098E-3</v>
      </c>
      <c r="P231" s="1">
        <f t="shared" si="39"/>
        <v>0.99351301463174457</v>
      </c>
      <c r="R231" s="1">
        <f>'[1]B. 103 q caL Q3 2023'!BN48</f>
        <v>0.8586153829886729</v>
      </c>
      <c r="S231" s="1">
        <f t="shared" si="36"/>
        <v>0.8586153829886729</v>
      </c>
      <c r="T231" s="1">
        <f t="shared" si="42"/>
        <v>-0.15243420698987045</v>
      </c>
      <c r="U231" s="1">
        <f t="shared" si="43"/>
        <v>0.35943343399007144</v>
      </c>
    </row>
    <row r="232" spans="4:21" ht="14.4" x14ac:dyDescent="0.3">
      <c r="D232" s="1">
        <f>D228+1</f>
        <v>1956</v>
      </c>
      <c r="E232" s="3" t="s">
        <v>4</v>
      </c>
      <c r="G232">
        <f>'[1]B. 103 q caL Q3 2023'!BK49</f>
        <v>262345</v>
      </c>
      <c r="J232">
        <f>'[2]B 103 to Q4 2023'!BK49</f>
        <v>298786.15278050822</v>
      </c>
      <c r="L232">
        <f>'Sheet1 (2)'!AV49/100</f>
        <v>0.87799822940882621</v>
      </c>
      <c r="M232">
        <f t="shared" si="44"/>
        <v>0.87799822940882621</v>
      </c>
      <c r="N232">
        <f t="shared" si="37"/>
        <v>-0.13011070196770272</v>
      </c>
      <c r="O232" s="1">
        <f t="shared" si="38"/>
        <v>6.801875758891418E-2</v>
      </c>
      <c r="P232" s="1">
        <f t="shared" si="39"/>
        <v>1.0703853861395225</v>
      </c>
      <c r="R232" s="1">
        <f>'[1]B. 103 q caL Q3 2023'!BN49</f>
        <v>0.92644483363081387</v>
      </c>
      <c r="S232" s="1">
        <f t="shared" si="36"/>
        <v>0.92644483363081387</v>
      </c>
      <c r="T232" s="1">
        <f t="shared" si="42"/>
        <v>-7.6400777791671662E-2</v>
      </c>
      <c r="U232" s="1">
        <f t="shared" si="43"/>
        <v>0.43546686318827021</v>
      </c>
    </row>
    <row r="233" spans="4:21" ht="14.4" x14ac:dyDescent="0.3">
      <c r="E233" s="3" t="s">
        <v>3</v>
      </c>
      <c r="G233">
        <f>'[1]B. 103 q caL Q3 2023'!BK50</f>
        <v>252704</v>
      </c>
      <c r="J233">
        <f>'[2]B 103 to Q4 2023'!BK50</f>
        <v>314070.92793594807</v>
      </c>
      <c r="L233">
        <f>'Sheet1 (2)'!AV50/100</f>
        <v>0.80457515157546577</v>
      </c>
      <c r="M233">
        <f t="shared" si="44"/>
        <v>0.80457515157546577</v>
      </c>
      <c r="N233">
        <f t="shared" si="37"/>
        <v>-0.21744090289702153</v>
      </c>
      <c r="O233" s="1">
        <f t="shared" si="38"/>
        <v>-1.9311443340404633E-2</v>
      </c>
      <c r="P233" s="1">
        <f t="shared" si="39"/>
        <v>0.9808738280454582</v>
      </c>
      <c r="R233" s="1">
        <f>'[1]B. 103 q caL Q3 2023'!BN50</f>
        <v>0.84790903295881892</v>
      </c>
      <c r="S233" s="1">
        <f t="shared" si="36"/>
        <v>0.84790903295881892</v>
      </c>
      <c r="T233" s="1">
        <f t="shared" si="42"/>
        <v>-0.16498192139855819</v>
      </c>
      <c r="U233" s="1">
        <f t="shared" si="43"/>
        <v>0.3468857195813837</v>
      </c>
    </row>
    <row r="234" spans="4:21" ht="14.4" x14ac:dyDescent="0.3">
      <c r="E234" s="3" t="s">
        <v>2</v>
      </c>
      <c r="G234">
        <f>'[1]B. 103 q caL Q3 2023'!BK51</f>
        <v>246833</v>
      </c>
      <c r="J234">
        <f>'[2]B 103 to Q4 2023'!BK51</f>
        <v>333169.87420054385</v>
      </c>
      <c r="L234">
        <f>'Sheet1 (2)'!AV51/100</f>
        <v>0.74083375374729821</v>
      </c>
      <c r="M234">
        <f t="shared" si="44"/>
        <v>0.74083375374729821</v>
      </c>
      <c r="N234">
        <f t="shared" si="37"/>
        <v>-0.29997903277443155</v>
      </c>
      <c r="O234" s="1">
        <f t="shared" si="38"/>
        <v>-0.10184957321781465</v>
      </c>
      <c r="P234" s="1">
        <f t="shared" si="39"/>
        <v>0.90316540171603921</v>
      </c>
      <c r="R234" s="1">
        <f>'[1]B. 103 q caL Q3 2023'!BN51</f>
        <v>0.77985785917528361</v>
      </c>
      <c r="S234" s="1">
        <f t="shared" si="36"/>
        <v>0.77985785917528361</v>
      </c>
      <c r="T234" s="1">
        <f t="shared" si="42"/>
        <v>-0.2486436077312959</v>
      </c>
      <c r="U234" s="1">
        <f t="shared" si="43"/>
        <v>0.26322403324864596</v>
      </c>
    </row>
    <row r="235" spans="4:21" ht="14.4" x14ac:dyDescent="0.3">
      <c r="E235" s="3" t="s">
        <v>1</v>
      </c>
      <c r="G235">
        <f>'[1]B. 103 q caL Q3 2023'!BK52</f>
        <v>268373</v>
      </c>
      <c r="J235">
        <f>'[2]B 103 to Q4 2023'!BK52</f>
        <v>321309.29927223013</v>
      </c>
      <c r="L235">
        <f>'Sheet1 (2)'!AV52/100</f>
        <v>0.83521475631322151</v>
      </c>
      <c r="M235">
        <f t="shared" si="44"/>
        <v>0.83521475631322151</v>
      </c>
      <c r="N235">
        <f t="shared" si="37"/>
        <v>-0.18006639401029323</v>
      </c>
      <c r="O235" s="1">
        <f t="shared" si="38"/>
        <v>1.806306554632367E-2</v>
      </c>
      <c r="P235" s="1">
        <f t="shared" si="39"/>
        <v>1.0182271894189399</v>
      </c>
      <c r="R235" s="1">
        <f>'[1]B. 103 q caL Q3 2023'!BN52</f>
        <v>0.88325282567754337</v>
      </c>
      <c r="S235" s="1">
        <f t="shared" si="36"/>
        <v>0.88325282567754337</v>
      </c>
      <c r="T235" s="1">
        <f t="shared" si="42"/>
        <v>-0.12414379356595241</v>
      </c>
      <c r="U235" s="1">
        <f t="shared" si="43"/>
        <v>0.38772384741398946</v>
      </c>
    </row>
    <row r="236" spans="4:21" ht="14.4" x14ac:dyDescent="0.3">
      <c r="D236" s="1">
        <f>D232+1</f>
        <v>1957</v>
      </c>
      <c r="E236" s="3" t="s">
        <v>4</v>
      </c>
      <c r="G236">
        <f>'[1]B. 103 q caL Q3 2023'!BK53</f>
        <v>254023</v>
      </c>
      <c r="J236">
        <f>'[2]B 103 to Q4 2023'!BK53</f>
        <v>345269.44917496433</v>
      </c>
      <c r="L236">
        <f>'Sheet1 (2)'!AV53/100</f>
        <v>0.73569868820619644</v>
      </c>
      <c r="M236">
        <f t="shared" si="44"/>
        <v>0.73569868820619644</v>
      </c>
      <c r="N236">
        <f t="shared" si="37"/>
        <v>-0.30693463510083424</v>
      </c>
      <c r="O236" s="1">
        <f t="shared" si="38"/>
        <v>-0.10880517554421734</v>
      </c>
      <c r="P236" s="1">
        <f t="shared" si="39"/>
        <v>0.8969051395333183</v>
      </c>
      <c r="R236" s="1">
        <f>'[1]B. 103 q caL Q3 2023'!BN53</f>
        <v>0.77617754481128132</v>
      </c>
      <c r="S236" s="1">
        <f t="shared" si="36"/>
        <v>0.77617754481128132</v>
      </c>
      <c r="T236" s="1">
        <f t="shared" si="42"/>
        <v>-0.25337399010857209</v>
      </c>
      <c r="U236" s="1">
        <f t="shared" si="43"/>
        <v>0.25849365087136977</v>
      </c>
    </row>
    <row r="237" spans="4:21" ht="14.4" x14ac:dyDescent="0.3">
      <c r="E237" s="3" t="s">
        <v>3</v>
      </c>
      <c r="G237">
        <f>'[1]B. 103 q caL Q3 2023'!BK54</f>
        <v>273076</v>
      </c>
      <c r="J237">
        <f>'[2]B 103 to Q4 2023'!BK54</f>
        <v>334574.35371536278</v>
      </c>
      <c r="L237">
        <f>'Sheet1 (2)'!AV54/100</f>
        <v>0.8161603466129761</v>
      </c>
      <c r="M237">
        <f t="shared" si="44"/>
        <v>0.8161603466129761</v>
      </c>
      <c r="N237">
        <f t="shared" si="37"/>
        <v>-0.20314444012007885</v>
      </c>
      <c r="O237" s="1">
        <f t="shared" si="38"/>
        <v>-5.014980563461946E-3</v>
      </c>
      <c r="P237" s="1">
        <f t="shared" si="39"/>
        <v>0.99499757345674078</v>
      </c>
      <c r="R237" s="1">
        <f>'[1]B. 103 q caL Q3 2023'!BN54</f>
        <v>0.86416104666695337</v>
      </c>
      <c r="S237" s="1">
        <f t="shared" si="36"/>
        <v>0.86416104666695337</v>
      </c>
      <c r="T237" s="1">
        <f t="shared" si="42"/>
        <v>-0.14599613094250016</v>
      </c>
      <c r="U237" s="1">
        <f t="shared" si="43"/>
        <v>0.36587151003744167</v>
      </c>
    </row>
    <row r="238" spans="4:21" ht="14.4" x14ac:dyDescent="0.3">
      <c r="E238" s="3" t="s">
        <v>2</v>
      </c>
      <c r="G238">
        <f>'[1]B. 103 q caL Q3 2023'!BK55</f>
        <v>245392</v>
      </c>
      <c r="J238">
        <f>'[2]B 103 to Q4 2023'!BK55</f>
        <v>367722.06584979751</v>
      </c>
      <c r="L238">
        <f>'Sheet1 (2)'!AV55/100</f>
        <v>0.6673085988283749</v>
      </c>
      <c r="M238">
        <f t="shared" si="44"/>
        <v>0.6673085988283749</v>
      </c>
      <c r="N238">
        <f t="shared" si="37"/>
        <v>-0.40450267315473848</v>
      </c>
      <c r="O238" s="1">
        <f t="shared" si="38"/>
        <v>-0.20637321359812158</v>
      </c>
      <c r="P238" s="1">
        <f t="shared" si="39"/>
        <v>0.81352939938394975</v>
      </c>
      <c r="R238" s="1">
        <f>'[1]B. 103 q caL Q3 2023'!BN55</f>
        <v>0.70397389592546677</v>
      </c>
      <c r="S238" s="1">
        <f t="shared" si="36"/>
        <v>0.70397389592546677</v>
      </c>
      <c r="T238" s="1">
        <f t="shared" si="42"/>
        <v>-0.3510140031628875</v>
      </c>
      <c r="U238" s="1">
        <f t="shared" si="43"/>
        <v>0.16085363781705436</v>
      </c>
    </row>
    <row r="239" spans="4:21" ht="14.4" x14ac:dyDescent="0.3">
      <c r="E239" s="3" t="s">
        <v>1</v>
      </c>
      <c r="G239">
        <f>'[1]B. 103 q caL Q3 2023'!BK56</f>
        <v>245747</v>
      </c>
      <c r="J239">
        <f>'[2]B 103 to Q4 2023'!BK56</f>
        <v>368216.93229036749</v>
      </c>
      <c r="L239">
        <f>'Sheet1 (2)'!AV56/100</f>
        <v>0.66737409238102041</v>
      </c>
      <c r="M239">
        <f t="shared" si="44"/>
        <v>0.66737409238102041</v>
      </c>
      <c r="N239">
        <f t="shared" si="37"/>
        <v>-0.40440453214619848</v>
      </c>
      <c r="O239" s="1">
        <f t="shared" si="38"/>
        <v>-0.20627507258958158</v>
      </c>
      <c r="P239" s="1">
        <f t="shared" si="39"/>
        <v>0.81360924389762868</v>
      </c>
      <c r="R239" s="1">
        <f>'[1]B. 103 q caL Q3 2023'!BN56</f>
        <v>0.70461089717752934</v>
      </c>
      <c r="S239" s="1">
        <f t="shared" si="36"/>
        <v>0.70461089717752934</v>
      </c>
      <c r="T239" s="1">
        <f t="shared" si="42"/>
        <v>-0.35010954743028844</v>
      </c>
      <c r="U239" s="1">
        <f t="shared" si="43"/>
        <v>0.16175809354965343</v>
      </c>
    </row>
    <row r="240" spans="4:21" ht="14.4" x14ac:dyDescent="0.3">
      <c r="D240" s="1">
        <f>D236+1</f>
        <v>1958</v>
      </c>
      <c r="E240" s="3" t="s">
        <v>4</v>
      </c>
      <c r="G240">
        <f>'[1]B. 103 q caL Q3 2023'!BK57</f>
        <v>261319</v>
      </c>
      <c r="J240">
        <f>'[2]B 103 to Q4 2023'!BK57</f>
        <v>356920.00472339697</v>
      </c>
      <c r="L240">
        <f>'Sheet1 (2)'!AV57/100</f>
        <v>0.73212170615899264</v>
      </c>
      <c r="M240">
        <f t="shared" si="44"/>
        <v>0.73212170615899264</v>
      </c>
      <c r="N240">
        <f t="shared" si="37"/>
        <v>-0.31180851359683392</v>
      </c>
      <c r="O240" s="1">
        <f t="shared" si="38"/>
        <v>-0.11367905404021703</v>
      </c>
      <c r="P240" s="1">
        <f t="shared" si="39"/>
        <v>0.89254436842744911</v>
      </c>
      <c r="R240" s="1">
        <f>'[1]B. 103 q caL Q3 2023'!BN57</f>
        <v>0.7759258292988136</v>
      </c>
      <c r="S240" s="1">
        <f t="shared" si="36"/>
        <v>0.7759258292988136</v>
      </c>
      <c r="T240" s="1">
        <f t="shared" si="42"/>
        <v>-0.25369834416755205</v>
      </c>
      <c r="U240" s="1">
        <f t="shared" si="43"/>
        <v>0.25816929681238981</v>
      </c>
    </row>
    <row r="241" spans="4:21" ht="14.4" x14ac:dyDescent="0.3">
      <c r="E241" s="3" t="s">
        <v>3</v>
      </c>
      <c r="G241">
        <f>'[1]B. 103 q caL Q3 2023'!BK58</f>
        <v>278565</v>
      </c>
      <c r="J241">
        <f>'[2]B 103 to Q4 2023'!BK58</f>
        <v>344579.45633215766</v>
      </c>
      <c r="L241">
        <f>'Sheet1 (2)'!AV58/100</f>
        <v>0.80839010027420555</v>
      </c>
      <c r="M241">
        <f t="shared" si="44"/>
        <v>0.80839010027420555</v>
      </c>
      <c r="N241">
        <f t="shared" si="37"/>
        <v>-0.21271053960112649</v>
      </c>
      <c r="O241" s="1">
        <f t="shared" si="38"/>
        <v>-1.4581080044509587E-2</v>
      </c>
      <c r="P241" s="1">
        <f t="shared" si="39"/>
        <v>0.98552470910560852</v>
      </c>
      <c r="R241" s="1">
        <f>'[1]B. 103 q caL Q3 2023'!BN58</f>
        <v>0.85951311889032322</v>
      </c>
      <c r="S241" s="1">
        <f t="shared" si="36"/>
        <v>0.85951311889032322</v>
      </c>
      <c r="T241" s="1">
        <f t="shared" si="42"/>
        <v>-0.1513891908780175</v>
      </c>
      <c r="U241" s="1">
        <f t="shared" si="43"/>
        <v>0.36047845010192436</v>
      </c>
    </row>
    <row r="242" spans="4:21" ht="14.4" x14ac:dyDescent="0.3">
      <c r="E242" s="3" t="s">
        <v>2</v>
      </c>
      <c r="G242">
        <f>'[1]B. 103 q caL Q3 2023'!BK59</f>
        <v>310541</v>
      </c>
      <c r="J242">
        <f>'[2]B 103 to Q4 2023'!BK59</f>
        <v>318396.29555762501</v>
      </c>
      <c r="L242">
        <f>'Sheet1 (2)'!AV59/100</f>
        <v>0.97528919033452399</v>
      </c>
      <c r="M242">
        <f t="shared" si="44"/>
        <v>0.97528919033452399</v>
      </c>
      <c r="N242">
        <f t="shared" si="37"/>
        <v>-2.5021246491690019E-2</v>
      </c>
      <c r="O242" s="1">
        <f t="shared" si="38"/>
        <v>0.17310821306492688</v>
      </c>
      <c r="P242" s="1">
        <f t="shared" si="39"/>
        <v>1.1889947628901532</v>
      </c>
      <c r="R242" s="1">
        <f>'[1]B. 103 q caL Q3 2023'!BN59</f>
        <v>1.0433371778551117</v>
      </c>
      <c r="S242" s="1">
        <f t="shared" si="36"/>
        <v>1.0433371778551117</v>
      </c>
      <c r="T242" s="1">
        <f t="shared" si="42"/>
        <v>4.2424400722318123E-2</v>
      </c>
      <c r="U242" s="1">
        <f t="shared" si="43"/>
        <v>0.55429204170225999</v>
      </c>
    </row>
    <row r="243" spans="4:21" ht="14.4" x14ac:dyDescent="0.3">
      <c r="E243" s="3" t="s">
        <v>1</v>
      </c>
      <c r="G243">
        <f>'[1]B. 103 q caL Q3 2023'!BK60</f>
        <v>324670</v>
      </c>
      <c r="J243">
        <f>'[2]B 103 to Q4 2023'!BK60</f>
        <v>308135.94379278185</v>
      </c>
      <c r="L243">
        <f>'Sheet1 (2)'!AV60/100</f>
        <v>1.053614350060625</v>
      </c>
      <c r="M243">
        <f t="shared" si="44"/>
        <v>1.053614350060625</v>
      </c>
      <c r="N243">
        <f t="shared" si="37"/>
        <v>5.2226491381351242E-2</v>
      </c>
      <c r="O243" s="1">
        <f t="shared" si="38"/>
        <v>0.25035595093796814</v>
      </c>
      <c r="P243" s="1">
        <f t="shared" si="39"/>
        <v>1.2844825480925359</v>
      </c>
      <c r="R243" s="1">
        <f>'[1]B. 103 q caL Q3 2023'!BN60</f>
        <v>1.1313023509142739</v>
      </c>
      <c r="S243" s="1">
        <f t="shared" si="36"/>
        <v>1.1313023509142739</v>
      </c>
      <c r="T243" s="1">
        <f t="shared" si="42"/>
        <v>0.12336949201254095</v>
      </c>
      <c r="U243" s="1">
        <f t="shared" si="43"/>
        <v>0.63523713299248286</v>
      </c>
    </row>
    <row r="244" spans="4:21" ht="14.4" x14ac:dyDescent="0.3">
      <c r="D244" s="1">
        <f>D240+1</f>
        <v>1959</v>
      </c>
      <c r="E244" s="3" t="s">
        <v>4</v>
      </c>
      <c r="G244">
        <f>'[1]B. 103 q caL Q3 2023'!BK61</f>
        <v>332012</v>
      </c>
      <c r="J244">
        <f>'[2]B 103 to Q4 2023'!BK61</f>
        <v>307448.15123609209</v>
      </c>
      <c r="L244">
        <f>'Sheet1 (2)'!AV61/100</f>
        <v>1.079850746507802</v>
      </c>
      <c r="M244">
        <f t="shared" si="44"/>
        <v>1.079850746507802</v>
      </c>
      <c r="N244">
        <f t="shared" si="37"/>
        <v>7.6822833907988233E-2</v>
      </c>
      <c r="O244" s="1">
        <f t="shared" si="38"/>
        <v>0.27495229346460515</v>
      </c>
      <c r="P244" s="1">
        <f t="shared" si="39"/>
        <v>1.3164678692485139</v>
      </c>
      <c r="R244" s="1">
        <f>'[1]B. 103 q caL Q3 2023'!BN61</f>
        <v>1.1606393981957652</v>
      </c>
      <c r="S244" s="1">
        <f t="shared" si="36"/>
        <v>1.1606393981957652</v>
      </c>
      <c r="T244" s="1">
        <f t="shared" si="42"/>
        <v>0.1489710586015868</v>
      </c>
      <c r="U244" s="1">
        <f t="shared" si="43"/>
        <v>0.66083869958152863</v>
      </c>
    </row>
    <row r="245" spans="4:21" ht="14.4" x14ac:dyDescent="0.3">
      <c r="E245" s="3" t="s">
        <v>3</v>
      </c>
      <c r="G245">
        <f>'[1]B. 103 q caL Q3 2023'!BK62</f>
        <v>346451</v>
      </c>
      <c r="J245">
        <f>'[2]B 103 to Q4 2023'!BK62</f>
        <v>300544.878446766</v>
      </c>
      <c r="L245">
        <f>'Sheet1 (2)'!AV62/100</f>
        <v>1.152693664998333</v>
      </c>
      <c r="M245">
        <f t="shared" si="44"/>
        <v>1.152693664998333</v>
      </c>
      <c r="N245">
        <f t="shared" si="37"/>
        <v>0.14210152081579455</v>
      </c>
      <c r="O245" s="1">
        <f t="shared" si="38"/>
        <v>0.34023098037241145</v>
      </c>
      <c r="P245" s="1">
        <f t="shared" si="39"/>
        <v>1.4052721433625011</v>
      </c>
      <c r="R245" s="1">
        <f>'[1]B. 103 q caL Q3 2023'!BN62</f>
        <v>1.2438883395921927</v>
      </c>
      <c r="S245" s="1">
        <f t="shared" si="36"/>
        <v>1.2438883395921927</v>
      </c>
      <c r="T245" s="1">
        <f t="shared" si="42"/>
        <v>0.21824223111812921</v>
      </c>
      <c r="U245" s="1">
        <f t="shared" si="43"/>
        <v>0.7301098720980711</v>
      </c>
    </row>
    <row r="246" spans="4:21" ht="14.4" x14ac:dyDescent="0.3">
      <c r="E246" s="3" t="s">
        <v>2</v>
      </c>
      <c r="G246">
        <f>'[1]B. 103 q caL Q3 2023'!BK63</f>
        <v>339875</v>
      </c>
      <c r="J246">
        <f>'[2]B 103 to Q4 2023'!BK63</f>
        <v>313608.65383281035</v>
      </c>
      <c r="L246">
        <f>'Sheet1 (2)'!AV63/100</f>
        <v>1.08371075538475</v>
      </c>
      <c r="M246">
        <f t="shared" si="44"/>
        <v>1.08371075538475</v>
      </c>
      <c r="N246">
        <f t="shared" si="37"/>
        <v>8.0391036585899356E-2</v>
      </c>
      <c r="O246" s="1">
        <f t="shared" si="38"/>
        <v>0.27852049614251628</v>
      </c>
      <c r="P246" s="1">
        <f t="shared" si="39"/>
        <v>1.3211736840826007</v>
      </c>
      <c r="R246" s="1">
        <f>'[1]B. 103 q caL Q3 2023'!BN63</f>
        <v>1.1682991529065956</v>
      </c>
      <c r="S246" s="1">
        <f t="shared" si="36"/>
        <v>1.1682991529065956</v>
      </c>
      <c r="T246" s="1">
        <f t="shared" si="42"/>
        <v>0.15554897567573281</v>
      </c>
      <c r="U246" s="1">
        <f t="shared" si="43"/>
        <v>0.66741661665567464</v>
      </c>
    </row>
    <row r="247" spans="4:21" ht="14.4" x14ac:dyDescent="0.3">
      <c r="E247" s="3" t="s">
        <v>1</v>
      </c>
      <c r="G247">
        <f>'[1]B. 103 q caL Q3 2023'!BK64</f>
        <v>362157</v>
      </c>
      <c r="J247">
        <f>'[2]B 103 to Q4 2023'!BK64</f>
        <v>295381.63881276641</v>
      </c>
      <c r="L247">
        <f>'Sheet1 (2)'!AV64/100</f>
        <v>1.2260113166585711</v>
      </c>
      <c r="M247">
        <f t="shared" si="44"/>
        <v>1.2260113166585711</v>
      </c>
      <c r="N247">
        <f t="shared" si="37"/>
        <v>0.20376606802490213</v>
      </c>
      <c r="O247" s="1">
        <f t="shared" si="38"/>
        <v>0.40189552758151903</v>
      </c>
      <c r="P247" s="1">
        <f t="shared" si="39"/>
        <v>1.4946551742782099</v>
      </c>
      <c r="R247" s="1">
        <f>'[1]B. 103 q caL Q3 2023'!BN64</f>
        <v>1.3309284982428802</v>
      </c>
      <c r="S247" s="1">
        <f t="shared" si="36"/>
        <v>1.3309284982428802</v>
      </c>
      <c r="T247" s="1">
        <f t="shared" si="42"/>
        <v>0.28587681764157147</v>
      </c>
      <c r="U247" s="1">
        <f t="shared" si="43"/>
        <v>0.79774445862151333</v>
      </c>
    </row>
    <row r="248" spans="4:21" ht="14.4" x14ac:dyDescent="0.3">
      <c r="D248" s="1">
        <f>D244+1</f>
        <v>1960</v>
      </c>
      <c r="E248" s="3" t="s">
        <v>4</v>
      </c>
      <c r="G248">
        <f>'[1]B. 103 q caL Q3 2023'!BK65</f>
        <v>339310</v>
      </c>
      <c r="J248">
        <f>'[2]B 103 to Q4 2023'!BK65</f>
        <v>320357.29536117997</v>
      </c>
      <c r="L248">
        <f>'Sheet1 (2)'!AV65/100</f>
        <v>1.059121932915333</v>
      </c>
      <c r="M248">
        <f t="shared" si="44"/>
        <v>1.059121932915333</v>
      </c>
      <c r="N248">
        <f t="shared" si="37"/>
        <v>5.7440199665741223E-2</v>
      </c>
      <c r="O248" s="1">
        <f t="shared" si="38"/>
        <v>0.25556965922235814</v>
      </c>
      <c r="P248" s="1">
        <f t="shared" si="39"/>
        <v>1.2911969536609862</v>
      </c>
      <c r="R248" s="1">
        <f>'[1]B. 103 q caL Q3 2023'!BN65</f>
        <v>1.1447596780947882</v>
      </c>
      <c r="S248" s="1">
        <f t="shared" si="36"/>
        <v>1.1447596780947882</v>
      </c>
      <c r="T248" s="1">
        <f t="shared" si="42"/>
        <v>0.13519472684978498</v>
      </c>
      <c r="U248" s="1">
        <f t="shared" si="43"/>
        <v>0.64706236782972681</v>
      </c>
    </row>
    <row r="249" spans="4:21" ht="14.4" x14ac:dyDescent="0.3">
      <c r="E249" s="3" t="s">
        <v>3</v>
      </c>
      <c r="G249">
        <f>'[1]B. 103 q caL Q3 2023'!BK66</f>
        <v>347588</v>
      </c>
      <c r="J249">
        <f>'[2]B 103 to Q4 2023'!BK66</f>
        <v>314132.88540357171</v>
      </c>
      <c r="L249">
        <f>'Sheet1 (2)'!AV66/100</f>
        <v>1.1064580966970761</v>
      </c>
      <c r="M249">
        <f t="shared" si="44"/>
        <v>1.1064580966970761</v>
      </c>
      <c r="N249">
        <f t="shared" si="37"/>
        <v>0.10116400965818934</v>
      </c>
      <c r="O249" s="1">
        <f t="shared" si="38"/>
        <v>0.29929346921480626</v>
      </c>
      <c r="P249" s="1">
        <f t="shared" si="39"/>
        <v>1.3489054276085937</v>
      </c>
      <c r="R249" s="1">
        <f>'[1]B. 103 q caL Q3 2023'!BN66</f>
        <v>1.1997956588227292</v>
      </c>
      <c r="S249" s="1">
        <f t="shared" si="36"/>
        <v>1.1997956588227292</v>
      </c>
      <c r="T249" s="1">
        <f t="shared" si="42"/>
        <v>0.18215125797954232</v>
      </c>
      <c r="U249" s="1">
        <f t="shared" si="43"/>
        <v>0.69401889895948421</v>
      </c>
    </row>
    <row r="250" spans="4:21" ht="14.4" x14ac:dyDescent="0.3">
      <c r="E250" s="3" t="s">
        <v>2</v>
      </c>
      <c r="G250">
        <f>'[1]B. 103 q caL Q3 2023'!BK67</f>
        <v>321285</v>
      </c>
      <c r="J250">
        <f>'[2]B 103 to Q4 2023'!BK67</f>
        <v>344111.21267694084</v>
      </c>
      <c r="L250">
        <f>'Sheet1 (2)'!AV67/100</f>
        <v>0.93363134769353751</v>
      </c>
      <c r="M250">
        <f t="shared" si="44"/>
        <v>0.93363134769353751</v>
      </c>
      <c r="N250">
        <f t="shared" si="37"/>
        <v>-6.8673621352480341E-2</v>
      </c>
      <c r="O250" s="1">
        <f t="shared" si="38"/>
        <v>0.12945583820413656</v>
      </c>
      <c r="P250" s="1">
        <f t="shared" si="39"/>
        <v>1.1382088450062013</v>
      </c>
      <c r="R250" s="1">
        <f>'[1]B. 103 q caL Q3 2023'!BN67</f>
        <v>1.0063693922267303</v>
      </c>
      <c r="S250" s="1">
        <f t="shared" si="36"/>
        <v>1.0063693922267303</v>
      </c>
      <c r="T250" s="1">
        <f t="shared" si="42"/>
        <v>6.3491933723078611E-3</v>
      </c>
      <c r="U250" s="1">
        <f t="shared" si="43"/>
        <v>0.51821683435224974</v>
      </c>
    </row>
    <row r="251" spans="4:21" ht="14.4" x14ac:dyDescent="0.3">
      <c r="E251" s="3" t="s">
        <v>1</v>
      </c>
      <c r="G251">
        <f>'[1]B. 103 q caL Q3 2023'!BK68</f>
        <v>365166</v>
      </c>
      <c r="J251">
        <f>'[2]B 103 to Q4 2023'!BK68</f>
        <v>298826.90896116465</v>
      </c>
      <c r="L251">
        <f>'Sheet1 (2)'!AV68/100</f>
        <v>1.2219458161750301</v>
      </c>
      <c r="M251">
        <f t="shared" si="44"/>
        <v>1.2219458161750301</v>
      </c>
      <c r="N251">
        <f t="shared" si="37"/>
        <v>0.20044451948404474</v>
      </c>
      <c r="O251" s="1">
        <f t="shared" si="38"/>
        <v>0.39857397904066161</v>
      </c>
      <c r="P251" s="1">
        <f t="shared" si="39"/>
        <v>1.4896988404734646</v>
      </c>
      <c r="R251" s="1">
        <f>'[1]B. 103 q caL Q3 2023'!BN68</f>
        <v>1.3343355283226237</v>
      </c>
      <c r="S251" s="1">
        <f t="shared" si="36"/>
        <v>1.3343355283226237</v>
      </c>
      <c r="T251" s="1">
        <f t="shared" si="42"/>
        <v>0.28843343634918545</v>
      </c>
      <c r="U251" s="1">
        <f t="shared" si="43"/>
        <v>0.80030107732912725</v>
      </c>
    </row>
    <row r="252" spans="4:21" ht="14.4" x14ac:dyDescent="0.3">
      <c r="D252" s="1">
        <f>D248+1</f>
        <v>1961</v>
      </c>
      <c r="E252" s="3" t="s">
        <v>4</v>
      </c>
      <c r="G252">
        <f>'[1]B. 103 q caL Q3 2023'!BK69</f>
        <v>410353</v>
      </c>
      <c r="J252">
        <f>'[2]B 103 to Q4 2023'!BK69</f>
        <v>259704.16930704482</v>
      </c>
      <c r="L252">
        <f>'Sheet1 (2)'!AV69/100</f>
        <v>1.5800003031369021</v>
      </c>
      <c r="M252">
        <f t="shared" si="44"/>
        <v>1.5800003031369021</v>
      </c>
      <c r="N252">
        <f t="shared" si="37"/>
        <v>0.45742503889765584</v>
      </c>
      <c r="O252" s="1">
        <f t="shared" si="38"/>
        <v>0.65555449845427272</v>
      </c>
      <c r="P252" s="1">
        <f t="shared" si="39"/>
        <v>1.9262103019415888</v>
      </c>
      <c r="R252" s="1">
        <f>'[1]B. 103 q caL Q3 2023'!BN69</f>
        <v>1.7541807365921427</v>
      </c>
      <c r="S252" s="1">
        <f t="shared" si="36"/>
        <v>1.7541807365921427</v>
      </c>
      <c r="T252" s="1">
        <f t="shared" si="42"/>
        <v>0.56200193116835206</v>
      </c>
      <c r="U252" s="1">
        <f t="shared" si="43"/>
        <v>1.0738695721482938</v>
      </c>
    </row>
    <row r="253" spans="4:21" ht="14.4" x14ac:dyDescent="0.3">
      <c r="E253" s="3" t="s">
        <v>3</v>
      </c>
      <c r="G253">
        <f>'[1]B. 103 q caL Q3 2023'!BK70</f>
        <v>411555</v>
      </c>
      <c r="J253">
        <f>'[2]B 103 to Q4 2023'!BK70</f>
        <v>266373.59313615441</v>
      </c>
      <c r="L253">
        <f>'Sheet1 (2)'!AV70/100</f>
        <v>1.5449603876283291</v>
      </c>
      <c r="M253">
        <f t="shared" si="44"/>
        <v>1.5449603876283291</v>
      </c>
      <c r="N253">
        <f t="shared" si="37"/>
        <v>0.43499827094550692</v>
      </c>
      <c r="O253" s="1">
        <f t="shared" si="38"/>
        <v>0.63312773050212379</v>
      </c>
      <c r="P253" s="1">
        <f t="shared" si="39"/>
        <v>1.8834924327755043</v>
      </c>
      <c r="R253" s="1">
        <f>'[1]B. 103 q caL Q3 2023'!BN70</f>
        <v>1.7145501283319338</v>
      </c>
      <c r="S253" s="1">
        <f t="shared" si="36"/>
        <v>1.7145501283319338</v>
      </c>
      <c r="T253" s="1">
        <f t="shared" si="42"/>
        <v>0.53915073036564709</v>
      </c>
      <c r="U253" s="1">
        <f t="shared" si="43"/>
        <v>1.051018371345589</v>
      </c>
    </row>
    <row r="254" spans="4:21" ht="14.4" x14ac:dyDescent="0.3">
      <c r="E254" s="3" t="s">
        <v>2</v>
      </c>
      <c r="G254">
        <f>'[1]B. 103 q caL Q3 2023'!BK71</f>
        <v>423621</v>
      </c>
      <c r="J254">
        <f>'[2]B 103 to Q4 2023'!BK71</f>
        <v>261284.48277015783</v>
      </c>
      <c r="L254">
        <f>'Sheet1 (2)'!AV71/100</f>
        <v>1.6212280791971758</v>
      </c>
      <c r="M254">
        <f t="shared" si="44"/>
        <v>1.6212280791971758</v>
      </c>
      <c r="N254">
        <f t="shared" si="37"/>
        <v>0.48318393563015405</v>
      </c>
      <c r="O254" s="1">
        <f t="shared" si="38"/>
        <v>0.68131339518677092</v>
      </c>
      <c r="P254" s="1">
        <f t="shared" si="39"/>
        <v>1.9764719169651899</v>
      </c>
      <c r="R254" s="1">
        <f>'[1]B. 103 q caL Q3 2023'!BN71</f>
        <v>1.8070551088563502</v>
      </c>
      <c r="S254" s="1">
        <f t="shared" si="36"/>
        <v>1.8070551088563502</v>
      </c>
      <c r="T254" s="1">
        <f t="shared" si="42"/>
        <v>0.59169850857524253</v>
      </c>
      <c r="U254" s="1">
        <f t="shared" si="43"/>
        <v>1.1035661495551845</v>
      </c>
    </row>
    <row r="255" spans="4:21" ht="14.4" x14ac:dyDescent="0.3">
      <c r="E255" s="3" t="s">
        <v>1</v>
      </c>
      <c r="G255">
        <f>'[1]B. 103 q caL Q3 2023'!BK72</f>
        <v>437674</v>
      </c>
      <c r="J255">
        <f>'[2]B 103 to Q4 2023'!BK72</f>
        <v>250830.37320391324</v>
      </c>
      <c r="L255">
        <f>'Sheet1 (2)'!AV72/100</f>
        <v>1.7448176444093699</v>
      </c>
      <c r="M255">
        <f t="shared" si="44"/>
        <v>1.7448176444093699</v>
      </c>
      <c r="N255">
        <f t="shared" si="37"/>
        <v>0.55665004842256527</v>
      </c>
      <c r="O255" s="1">
        <f t="shared" si="38"/>
        <v>0.75477950797918214</v>
      </c>
      <c r="P255" s="1">
        <f t="shared" si="39"/>
        <v>2.127142453705956</v>
      </c>
      <c r="R255" s="1">
        <f>'[1]B. 103 q caL Q3 2023'!BN72</f>
        <v>1.9573508495478962</v>
      </c>
      <c r="S255" s="1">
        <f t="shared" ref="S255:S318" si="45">R255</f>
        <v>1.9573508495478962</v>
      </c>
      <c r="T255" s="1">
        <f t="shared" si="42"/>
        <v>0.67159195162376428</v>
      </c>
      <c r="U255" s="1">
        <f t="shared" si="43"/>
        <v>1.1834595926037061</v>
      </c>
    </row>
    <row r="256" spans="4:21" ht="14.4" x14ac:dyDescent="0.3">
      <c r="D256" s="1">
        <f>D252+1</f>
        <v>1962</v>
      </c>
      <c r="E256" s="3" t="s">
        <v>4</v>
      </c>
      <c r="G256">
        <f>'[1]B. 103 q caL Q3 2023'!BK73</f>
        <v>427931</v>
      </c>
      <c r="J256">
        <f>'[2]B 103 to Q4 2023'!BK73</f>
        <v>257445.91779257153</v>
      </c>
      <c r="L256">
        <f>'Sheet1 (2)'!AV73/100</f>
        <v>1.6621403565425013</v>
      </c>
      <c r="M256">
        <f t="shared" si="44"/>
        <v>1.6621403565425013</v>
      </c>
      <c r="N256">
        <f t="shared" si="37"/>
        <v>0.50810614325410652</v>
      </c>
      <c r="O256" s="1">
        <f t="shared" si="38"/>
        <v>0.7062356028107234</v>
      </c>
      <c r="P256" s="1">
        <f t="shared" si="39"/>
        <v>2.0263489011290523</v>
      </c>
      <c r="R256" s="1">
        <f>'[1]B. 103 q caL Q3 2023'!BN73</f>
        <v>1.8628102929386892</v>
      </c>
      <c r="S256" s="1">
        <f t="shared" si="45"/>
        <v>1.8628102929386892</v>
      </c>
      <c r="T256" s="1">
        <f t="shared" si="42"/>
        <v>0.62208625763083725</v>
      </c>
      <c r="U256" s="1">
        <f t="shared" si="43"/>
        <v>1.1339538986107791</v>
      </c>
    </row>
    <row r="257" spans="4:21" ht="14.4" x14ac:dyDescent="0.3">
      <c r="E257" s="3" t="s">
        <v>3</v>
      </c>
      <c r="G257">
        <f>'[1]B. 103 q caL Q3 2023'!BK74</f>
        <v>326582</v>
      </c>
      <c r="J257">
        <f>'[2]B 103 to Q4 2023'!BK74</f>
        <v>256910.81900571371</v>
      </c>
      <c r="L257">
        <f>'Sheet1 (2)'!AV74/100</f>
        <v>1.2711295923304911</v>
      </c>
      <c r="M257">
        <f t="shared" si="44"/>
        <v>1.2711295923304911</v>
      </c>
      <c r="N257">
        <f t="shared" si="37"/>
        <v>0.23990594793057696</v>
      </c>
      <c r="O257" s="1">
        <f t="shared" si="38"/>
        <v>0.43803540748719383</v>
      </c>
      <c r="P257" s="1">
        <f t="shared" si="39"/>
        <v>1.5496597760067974</v>
      </c>
      <c r="R257" s="1">
        <f>'[1]B. 103 q caL Q3 2023'!BN74</f>
        <v>1.4279118314749564</v>
      </c>
      <c r="S257" s="1">
        <f t="shared" si="45"/>
        <v>1.4279118314749564</v>
      </c>
      <c r="T257" s="1">
        <f t="shared" si="42"/>
        <v>0.35621311934663946</v>
      </c>
      <c r="U257" s="1">
        <f t="shared" si="43"/>
        <v>0.86808076032658132</v>
      </c>
    </row>
    <row r="258" spans="4:21" ht="14.4" x14ac:dyDescent="0.3">
      <c r="E258" s="3" t="s">
        <v>2</v>
      </c>
      <c r="G258">
        <f>'[1]B. 103 q caL Q3 2023'!BK75</f>
        <v>345363</v>
      </c>
      <c r="J258">
        <f>'[2]B 103 to Q4 2023'!BK75</f>
        <v>263899.14492367278</v>
      </c>
      <c r="L258">
        <f>'Sheet1 (2)'!AV75/100</f>
        <v>1.3086343707365911</v>
      </c>
      <c r="M258">
        <f t="shared" si="44"/>
        <v>1.3086343707365911</v>
      </c>
      <c r="N258">
        <f t="shared" si="37"/>
        <v>0.26898412838183738</v>
      </c>
      <c r="O258" s="1">
        <f t="shared" si="38"/>
        <v>0.46711358793845426</v>
      </c>
      <c r="P258" s="1">
        <f t="shared" si="39"/>
        <v>1.5953826093470431</v>
      </c>
      <c r="R258" s="1">
        <f>'[1]B. 103 q caL Q3 2023'!BN75</f>
        <v>1.4677509289123787</v>
      </c>
      <c r="S258" s="1">
        <f t="shared" si="45"/>
        <v>1.4677509289123787</v>
      </c>
      <c r="T258" s="1">
        <f t="shared" si="42"/>
        <v>0.38373124884383752</v>
      </c>
      <c r="U258" s="1">
        <f t="shared" si="43"/>
        <v>0.89559888982377944</v>
      </c>
    </row>
    <row r="259" spans="4:21" ht="14.4" x14ac:dyDescent="0.3">
      <c r="E259" s="3" t="s">
        <v>1</v>
      </c>
      <c r="G259">
        <f>'[1]B. 103 q caL Q3 2023'!BK76</f>
        <v>424314</v>
      </c>
      <c r="J259">
        <f>'[2]B 103 to Q4 2023'!BK76</f>
        <v>269873.74340260436</v>
      </c>
      <c r="L259">
        <f>'Sheet1 (2)'!AV76/100</f>
        <v>1.5722051428961652</v>
      </c>
      <c r="M259">
        <f t="shared" si="44"/>
        <v>1.5722051428961652</v>
      </c>
      <c r="N259">
        <f t="shared" si="37"/>
        <v>0.45247918351843858</v>
      </c>
      <c r="O259" s="1">
        <f t="shared" si="38"/>
        <v>0.6506086430750555</v>
      </c>
      <c r="P259" s="1">
        <f t="shared" si="39"/>
        <v>1.9167070645490503</v>
      </c>
      <c r="R259" s="1">
        <f>'[1]B. 103 q caL Q3 2023'!BN76</f>
        <v>1.7621990335129538</v>
      </c>
      <c r="S259" s="1">
        <f t="shared" si="45"/>
        <v>1.7621990335129538</v>
      </c>
      <c r="T259" s="1">
        <f t="shared" si="42"/>
        <v>0.56656247999554332</v>
      </c>
      <c r="U259" s="1">
        <f t="shared" si="43"/>
        <v>1.0784301209754852</v>
      </c>
    </row>
    <row r="260" spans="4:21" ht="14.4" x14ac:dyDescent="0.3">
      <c r="D260" s="1">
        <f>D256+1</f>
        <v>1963</v>
      </c>
      <c r="E260" s="3" t="s">
        <v>4</v>
      </c>
      <c r="G260">
        <f>'[1]B. 103 q caL Q3 2023'!BK77</f>
        <v>447981</v>
      </c>
      <c r="J260">
        <f>'[2]B 103 to Q4 2023'!BK77</f>
        <v>276200.07570378983</v>
      </c>
      <c r="L260">
        <f>'Sheet1 (2)'!AV77/100</f>
        <v>1.6218798548852729</v>
      </c>
      <c r="M260">
        <f t="shared" si="44"/>
        <v>1.6218798548852729</v>
      </c>
      <c r="N260">
        <f t="shared" si="37"/>
        <v>0.48358588074583919</v>
      </c>
      <c r="O260" s="1">
        <f t="shared" si="38"/>
        <v>0.68171534030245606</v>
      </c>
      <c r="P260" s="1">
        <f t="shared" si="39"/>
        <v>1.9772665098791755</v>
      </c>
      <c r="R260" s="1">
        <f>'[1]B. 103 q caL Q3 2023'!BN77</f>
        <v>1.8148470720865639</v>
      </c>
      <c r="S260" s="1">
        <f t="shared" si="45"/>
        <v>1.8148470720865639</v>
      </c>
      <c r="T260" s="1">
        <f t="shared" si="42"/>
        <v>0.59600120636337994</v>
      </c>
      <c r="U260" s="1">
        <f t="shared" si="43"/>
        <v>1.1078688473433218</v>
      </c>
    </row>
    <row r="261" spans="4:21" ht="14.4" x14ac:dyDescent="0.3">
      <c r="E261" s="3" t="s">
        <v>3</v>
      </c>
      <c r="G261">
        <f>'[1]B. 103 q caL Q3 2023'!BK78</f>
        <v>469026</v>
      </c>
      <c r="J261">
        <f>'[2]B 103 to Q4 2023'!BK78</f>
        <v>282846.79458203906</v>
      </c>
      <c r="L261">
        <f>'Sheet1 (2)'!AV78/100</f>
        <v>1.6581695406970391</v>
      </c>
      <c r="M261">
        <f t="shared" si="44"/>
        <v>1.6581695406970391</v>
      </c>
      <c r="N261">
        <f t="shared" si="37"/>
        <v>0.50571430763550407</v>
      </c>
      <c r="O261" s="1">
        <f t="shared" si="38"/>
        <v>0.70384376719212094</v>
      </c>
      <c r="P261" s="1">
        <f t="shared" si="39"/>
        <v>2.0215079992802005</v>
      </c>
      <c r="R261" s="1">
        <f>'[1]B. 103 q caL Q3 2023'!BN78</f>
        <v>1.8544912202562456</v>
      </c>
      <c r="S261" s="1">
        <f t="shared" si="45"/>
        <v>1.8544912202562456</v>
      </c>
      <c r="T261" s="1">
        <f t="shared" si="42"/>
        <v>0.61761038364471121</v>
      </c>
      <c r="U261" s="1">
        <f t="shared" si="43"/>
        <v>1.1294780246246532</v>
      </c>
    </row>
    <row r="262" spans="4:21" ht="14.4" x14ac:dyDescent="0.3">
      <c r="E262" s="3" t="s">
        <v>2</v>
      </c>
      <c r="G262">
        <f>'[1]B. 103 q caL Q3 2023'!BK79</f>
        <v>487677</v>
      </c>
      <c r="J262">
        <f>'[2]B 103 to Q4 2023'!BK79</f>
        <v>290558.8996300287</v>
      </c>
      <c r="L262">
        <f>'Sheet1 (2)'!AV79/100</f>
        <v>1.6783472028284381</v>
      </c>
      <c r="M262">
        <f t="shared" si="44"/>
        <v>1.6783472028284381</v>
      </c>
      <c r="N262">
        <f t="shared" si="37"/>
        <v>0.51780950131838255</v>
      </c>
      <c r="O262" s="1">
        <f t="shared" si="38"/>
        <v>0.71593896087499942</v>
      </c>
      <c r="P262" s="1">
        <f t="shared" si="39"/>
        <v>2.0461069949825639</v>
      </c>
      <c r="R262" s="1">
        <f>'[1]B. 103 q caL Q3 2023'!BN79</f>
        <v>1.8767971387776023</v>
      </c>
      <c r="S262" s="1">
        <f t="shared" si="45"/>
        <v>1.8767971387776023</v>
      </c>
      <c r="T262" s="1">
        <f t="shared" si="42"/>
        <v>0.62956667439417402</v>
      </c>
      <c r="U262" s="1">
        <f t="shared" si="43"/>
        <v>1.141434315374116</v>
      </c>
    </row>
    <row r="263" spans="4:21" ht="14.4" x14ac:dyDescent="0.3">
      <c r="E263" s="3" t="s">
        <v>1</v>
      </c>
      <c r="G263">
        <f>'[1]B. 103 q caL Q3 2023'!BK80</f>
        <v>465779</v>
      </c>
      <c r="J263">
        <f>'[2]B 103 to Q4 2023'!BK80</f>
        <v>292744.36815162038</v>
      </c>
      <c r="L263">
        <f>'Sheet1 (2)'!AV80/100</f>
        <v>1.5910183840934651</v>
      </c>
      <c r="M263">
        <f t="shared" si="44"/>
        <v>1.5910183840934651</v>
      </c>
      <c r="N263">
        <f t="shared" ref="N263:N326" si="46">LN(M263)</f>
        <v>0.46437430434449412</v>
      </c>
      <c r="O263" s="1">
        <f t="shared" ref="O263:O326" si="47">N263-$N$508</f>
        <v>0.66250376390111099</v>
      </c>
      <c r="P263" s="1">
        <f t="shared" ref="P263:P326" si="48">EXP(O263)</f>
        <v>1.9396426671152043</v>
      </c>
      <c r="R263" s="1">
        <f>'[1]B. 103 q caL Q3 2023'!BN80</f>
        <v>1.7837171203088686</v>
      </c>
      <c r="S263" s="1">
        <f t="shared" si="45"/>
        <v>1.7837171203088686</v>
      </c>
      <c r="T263" s="1">
        <f t="shared" si="42"/>
        <v>0.57869945673579393</v>
      </c>
      <c r="U263" s="1">
        <f t="shared" si="43"/>
        <v>1.0905670977157358</v>
      </c>
    </row>
    <row r="264" spans="4:21" ht="14.4" x14ac:dyDescent="0.3">
      <c r="D264" s="1">
        <f>D260+1</f>
        <v>1964</v>
      </c>
      <c r="E264" s="3" t="s">
        <v>4</v>
      </c>
      <c r="G264">
        <f>'[1]B. 103 q caL Q3 2023'!BK81</f>
        <v>495027</v>
      </c>
      <c r="J264">
        <f>'[2]B 103 to Q4 2023'!BK81</f>
        <v>302314.28394110943</v>
      </c>
      <c r="L264">
        <f>'Sheet1 (2)'!AV81/100</f>
        <v>1.6373991729908659</v>
      </c>
      <c r="M264">
        <f t="shared" si="44"/>
        <v>1.6373991729908659</v>
      </c>
      <c r="N264">
        <f t="shared" si="46"/>
        <v>0.49310911288549292</v>
      </c>
      <c r="O264" s="1">
        <f t="shared" si="47"/>
        <v>0.69123857244210984</v>
      </c>
      <c r="P264" s="1">
        <f t="shared" si="48"/>
        <v>1.9961864242328322</v>
      </c>
      <c r="R264" s="1">
        <f>'[1]B. 103 q caL Q3 2023'!BN81</f>
        <v>1.8320497507715441</v>
      </c>
      <c r="S264" s="1">
        <f t="shared" si="45"/>
        <v>1.8320497507715441</v>
      </c>
      <c r="T264" s="1">
        <f t="shared" ref="T264:T327" si="49">LN(S264)</f>
        <v>0.60543542241789217</v>
      </c>
      <c r="U264" s="1">
        <f t="shared" ref="U264:U327" si="50">T264-$T$508</f>
        <v>1.117303063397834</v>
      </c>
    </row>
    <row r="265" spans="4:21" ht="14.4" x14ac:dyDescent="0.3">
      <c r="E265" s="3" t="s">
        <v>3</v>
      </c>
      <c r="G265">
        <f>'[1]B. 103 q caL Q3 2023'!BK82</f>
        <v>511094</v>
      </c>
      <c r="J265">
        <f>'[2]B 103 to Q4 2023'!BK82</f>
        <v>313584.41024891811</v>
      </c>
      <c r="L265">
        <f>'Sheet1 (2)'!AV82/100</f>
        <v>1.6297884153622471</v>
      </c>
      <c r="M265">
        <f t="shared" si="44"/>
        <v>1.6297884153622471</v>
      </c>
      <c r="N265">
        <f t="shared" si="46"/>
        <v>0.4884501998668459</v>
      </c>
      <c r="O265" s="1">
        <f t="shared" si="47"/>
        <v>0.68657965942346277</v>
      </c>
      <c r="P265" s="1">
        <f t="shared" si="48"/>
        <v>1.9869079957915714</v>
      </c>
      <c r="R265" s="1">
        <f>'[1]B. 103 q caL Q3 2023'!BN82</f>
        <v>1.819866462671087</v>
      </c>
      <c r="S265" s="1">
        <f t="shared" si="45"/>
        <v>1.819866462671087</v>
      </c>
      <c r="T265" s="1">
        <f t="shared" si="49"/>
        <v>0.59876312623809202</v>
      </c>
      <c r="U265" s="1">
        <f t="shared" si="50"/>
        <v>1.110630767218034</v>
      </c>
    </row>
    <row r="266" spans="4:21" ht="14.4" x14ac:dyDescent="0.3">
      <c r="E266" s="3" t="s">
        <v>2</v>
      </c>
      <c r="G266">
        <f>'[1]B. 103 q caL Q3 2023'!BK83</f>
        <v>528953</v>
      </c>
      <c r="J266">
        <f>'[2]B 103 to Q4 2023'!BK83</f>
        <v>322619.30956197687</v>
      </c>
      <c r="L266">
        <f>'Sheet1 (2)'!AV83/100</f>
        <v>1.6395023897182202</v>
      </c>
      <c r="M266">
        <f t="shared" si="44"/>
        <v>1.6395023897182202</v>
      </c>
      <c r="N266">
        <f t="shared" si="46"/>
        <v>0.49439277489114691</v>
      </c>
      <c r="O266" s="1">
        <f t="shared" si="47"/>
        <v>0.69252223444776384</v>
      </c>
      <c r="P266" s="1">
        <f t="shared" si="48"/>
        <v>1.9987504982519337</v>
      </c>
      <c r="R266" s="1">
        <f>'[1]B. 103 q caL Q3 2023'!BN83</f>
        <v>1.8289657573893621</v>
      </c>
      <c r="S266" s="1">
        <f t="shared" si="45"/>
        <v>1.8289657573893621</v>
      </c>
      <c r="T266" s="1">
        <f t="shared" si="49"/>
        <v>0.60375064719375449</v>
      </c>
      <c r="U266" s="1">
        <f t="shared" si="50"/>
        <v>1.1156182881736965</v>
      </c>
    </row>
    <row r="267" spans="4:21" ht="14.4" x14ac:dyDescent="0.3">
      <c r="E267" s="3" t="s">
        <v>1</v>
      </c>
      <c r="G267">
        <f>'[1]B. 103 q caL Q3 2023'!BK84</f>
        <v>545955</v>
      </c>
      <c r="J267">
        <f>'[2]B 103 to Q4 2023'!BK84</f>
        <v>326507.1960540468</v>
      </c>
      <c r="L267">
        <f>'Sheet1 (2)'!AV84/100</f>
        <v>1.6720512562468328</v>
      </c>
      <c r="M267">
        <f t="shared" si="44"/>
        <v>1.6720512562468328</v>
      </c>
      <c r="N267">
        <f t="shared" si="46"/>
        <v>0.51405116984265464</v>
      </c>
      <c r="O267" s="1">
        <f t="shared" si="47"/>
        <v>0.71218062939927151</v>
      </c>
      <c r="P267" s="1">
        <f t="shared" si="48"/>
        <v>2.0384314792615323</v>
      </c>
      <c r="R267" s="1">
        <f>'[1]B. 103 q caL Q3 2023'!BN84</f>
        <v>1.8673929838079564</v>
      </c>
      <c r="S267" s="1">
        <f t="shared" si="45"/>
        <v>1.8673929838079564</v>
      </c>
      <c r="T267" s="1">
        <f t="shared" si="49"/>
        <v>0.62454333186236322</v>
      </c>
      <c r="U267" s="1">
        <f t="shared" si="50"/>
        <v>1.1364109728423051</v>
      </c>
    </row>
    <row r="268" spans="4:21" ht="14.4" x14ac:dyDescent="0.3">
      <c r="D268" s="1">
        <f>D264+1</f>
        <v>1965</v>
      </c>
      <c r="E268" s="3" t="s">
        <v>4</v>
      </c>
      <c r="G268">
        <f>'[1]B. 103 q caL Q3 2023'!BK85</f>
        <v>559834</v>
      </c>
      <c r="J268">
        <f>'[2]B 103 to Q4 2023'!BK85</f>
        <v>336142.80327344773</v>
      </c>
      <c r="L268">
        <f>'Sheet1 (2)'!AV85/100</f>
        <v>1.6654107563393459</v>
      </c>
      <c r="M268">
        <f t="shared" si="44"/>
        <v>1.6654107563393459</v>
      </c>
      <c r="N268">
        <f t="shared" si="46"/>
        <v>0.51007179351095333</v>
      </c>
      <c r="O268" s="1">
        <f t="shared" si="47"/>
        <v>0.7082012530675702</v>
      </c>
      <c r="P268" s="1">
        <f t="shared" si="48"/>
        <v>2.0303359116173687</v>
      </c>
      <c r="R268" s="1">
        <f>'[1]B. 103 q caL Q3 2023'!BN85</f>
        <v>1.8558934144011705</v>
      </c>
      <c r="S268" s="1">
        <f t="shared" si="45"/>
        <v>1.8558934144011705</v>
      </c>
      <c r="T268" s="1">
        <f t="shared" si="49"/>
        <v>0.61836620512940565</v>
      </c>
      <c r="U268" s="1">
        <f t="shared" si="50"/>
        <v>1.1302338461093475</v>
      </c>
    </row>
    <row r="269" spans="4:21" ht="14.4" x14ac:dyDescent="0.3">
      <c r="E269" s="3" t="s">
        <v>3</v>
      </c>
      <c r="G269">
        <f>'[1]B. 103 q caL Q3 2023'!BK86</f>
        <v>539451</v>
      </c>
      <c r="J269">
        <f>'[2]B 103 to Q4 2023'!BK86</f>
        <v>344128.25915041409</v>
      </c>
      <c r="L269">
        <f>'Sheet1 (2)'!AV86/100</f>
        <v>1.5675373899278819</v>
      </c>
      <c r="M269">
        <f t="shared" si="44"/>
        <v>1.5675373899278819</v>
      </c>
      <c r="N269">
        <f t="shared" si="46"/>
        <v>0.44950584646398423</v>
      </c>
      <c r="O269" s="1">
        <f t="shared" si="47"/>
        <v>0.64763530602060115</v>
      </c>
      <c r="P269" s="1">
        <f t="shared" si="48"/>
        <v>1.9110165125684113</v>
      </c>
      <c r="R269" s="1">
        <f>'[1]B. 103 q caL Q3 2023'!BN86</f>
        <v>1.746207291012289</v>
      </c>
      <c r="S269" s="1">
        <f t="shared" si="45"/>
        <v>1.746207291012289</v>
      </c>
      <c r="T269" s="1">
        <f t="shared" si="49"/>
        <v>0.55744617374508432</v>
      </c>
      <c r="U269" s="1">
        <f t="shared" si="50"/>
        <v>1.0693138147250263</v>
      </c>
    </row>
    <row r="270" spans="4:21" ht="14.4" x14ac:dyDescent="0.3">
      <c r="E270" s="3" t="s">
        <v>2</v>
      </c>
      <c r="G270">
        <f>'[1]B. 103 q caL Q3 2023'!BK87</f>
        <v>587928</v>
      </c>
      <c r="J270">
        <f>'[2]B 103 to Q4 2023'!BK87</f>
        <v>356003.57209641597</v>
      </c>
      <c r="L270">
        <f>'Sheet1 (2)'!AV87/100</f>
        <v>1.6514159841409901</v>
      </c>
      <c r="M270">
        <f t="shared" si="44"/>
        <v>1.6514159841409901</v>
      </c>
      <c r="N270">
        <f t="shared" si="46"/>
        <v>0.50163309209991602</v>
      </c>
      <c r="O270" s="1">
        <f t="shared" si="47"/>
        <v>0.69976255165653289</v>
      </c>
      <c r="P270" s="1">
        <f t="shared" si="48"/>
        <v>2.0132746019908585</v>
      </c>
      <c r="R270" s="1">
        <f>'[1]B. 103 q caL Q3 2023'!BN87</f>
        <v>1.8386158227961951</v>
      </c>
      <c r="S270" s="1">
        <f t="shared" si="45"/>
        <v>1.8386158227961951</v>
      </c>
      <c r="T270" s="1">
        <f t="shared" si="49"/>
        <v>0.60901301830420751</v>
      </c>
      <c r="U270" s="1">
        <f t="shared" si="50"/>
        <v>1.1208806592841494</v>
      </c>
    </row>
    <row r="271" spans="4:21" ht="14.4" x14ac:dyDescent="0.3">
      <c r="E271" s="3" t="s">
        <v>1</v>
      </c>
      <c r="G271">
        <f>'[1]B. 103 q caL Q3 2023'!BK88</f>
        <v>623812</v>
      </c>
      <c r="J271">
        <f>'[2]B 103 to Q4 2023'!BK88</f>
        <v>378181.32342330506</v>
      </c>
      <c r="L271">
        <f>'Sheet1 (2)'!AV88/100</f>
        <v>1.6494574548796359</v>
      </c>
      <c r="M271">
        <f t="shared" si="44"/>
        <v>1.6494574548796359</v>
      </c>
      <c r="N271">
        <f t="shared" si="46"/>
        <v>0.5004464186164469</v>
      </c>
      <c r="O271" s="1">
        <f t="shared" si="47"/>
        <v>0.69857587817306377</v>
      </c>
      <c r="P271" s="1">
        <f t="shared" si="48"/>
        <v>2.010886919385745</v>
      </c>
      <c r="R271" s="1">
        <f>'[1]B. 103 q caL Q3 2023'!BN88</f>
        <v>1.8310399192173672</v>
      </c>
      <c r="S271" s="1">
        <f t="shared" si="45"/>
        <v>1.8310399192173672</v>
      </c>
      <c r="T271" s="1">
        <f t="shared" si="49"/>
        <v>0.60488406732111033</v>
      </c>
      <c r="U271" s="1">
        <f t="shared" si="50"/>
        <v>1.1167517083010523</v>
      </c>
    </row>
    <row r="272" spans="4:21" ht="14.4" x14ac:dyDescent="0.3">
      <c r="D272" s="1">
        <f>D268+1</f>
        <v>1966</v>
      </c>
      <c r="E272" s="3" t="s">
        <v>4</v>
      </c>
      <c r="G272">
        <f>'[1]B. 103 q caL Q3 2023'!BK89</f>
        <v>606267</v>
      </c>
      <c r="J272">
        <f>'[2]B 103 to Q4 2023'!BK89</f>
        <v>385908.91261937068</v>
      </c>
      <c r="L272">
        <f>'Sheet1 (2)'!AV89/100</f>
        <v>1.570966222733186</v>
      </c>
      <c r="M272">
        <f t="shared" si="44"/>
        <v>1.570966222733186</v>
      </c>
      <c r="N272">
        <f t="shared" si="46"/>
        <v>0.45169085855423963</v>
      </c>
      <c r="O272" s="1">
        <f t="shared" si="47"/>
        <v>0.6498203181108565</v>
      </c>
      <c r="P272" s="1">
        <f t="shared" si="48"/>
        <v>1.9151966719393299</v>
      </c>
      <c r="R272" s="1">
        <f>'[1]B. 103 q caL Q3 2023'!BN89</f>
        <v>1.7439586839317487</v>
      </c>
      <c r="S272" s="1">
        <f t="shared" si="45"/>
        <v>1.7439586839317487</v>
      </c>
      <c r="T272" s="1">
        <f t="shared" si="49"/>
        <v>0.55615763480005842</v>
      </c>
      <c r="U272" s="1">
        <f t="shared" si="50"/>
        <v>1.0680252757800002</v>
      </c>
    </row>
    <row r="273" spans="4:21" ht="14.4" x14ac:dyDescent="0.3">
      <c r="E273" s="3" t="s">
        <v>3</v>
      </c>
      <c r="G273">
        <f>'[1]B. 103 q caL Q3 2023'!BK90</f>
        <v>581050</v>
      </c>
      <c r="J273">
        <f>'[2]B 103 to Q4 2023'!BK90</f>
        <v>402825.50932099018</v>
      </c>
      <c r="L273">
        <f>'Sheet1 (2)'!AV90/100</f>
        <v>1.44239692731455</v>
      </c>
      <c r="M273">
        <f t="shared" si="44"/>
        <v>1.44239692731455</v>
      </c>
      <c r="N273">
        <f t="shared" si="46"/>
        <v>0.36630626264579275</v>
      </c>
      <c r="O273" s="1">
        <f t="shared" si="47"/>
        <v>0.56443572220240967</v>
      </c>
      <c r="P273" s="1">
        <f t="shared" si="48"/>
        <v>1.7584552454617113</v>
      </c>
      <c r="R273" s="1">
        <f>'[1]B. 103 q caL Q3 2023'!BN90</f>
        <v>1.5981646834314411</v>
      </c>
      <c r="S273" s="1">
        <f t="shared" si="45"/>
        <v>1.5981646834314411</v>
      </c>
      <c r="T273" s="1">
        <f t="shared" si="49"/>
        <v>0.4688558979987883</v>
      </c>
      <c r="U273" s="1">
        <f t="shared" si="50"/>
        <v>0.9807235389787301</v>
      </c>
    </row>
    <row r="274" spans="4:21" ht="14.4" x14ac:dyDescent="0.3">
      <c r="E274" s="3" t="s">
        <v>2</v>
      </c>
      <c r="G274">
        <f>'[1]B. 103 q caL Q3 2023'!BK91</f>
        <v>523227</v>
      </c>
      <c r="J274">
        <f>'[2]B 103 to Q4 2023'!BK91</f>
        <v>408597.95754089829</v>
      </c>
      <c r="L274">
        <f>'Sheet1 (2)'!AV91/100</f>
        <v>1.2805082479040701</v>
      </c>
      <c r="M274">
        <f t="shared" si="44"/>
        <v>1.2805082479040701</v>
      </c>
      <c r="N274">
        <f t="shared" si="46"/>
        <v>0.24725706779567577</v>
      </c>
      <c r="O274" s="1">
        <f t="shared" si="47"/>
        <v>0.44538652735229267</v>
      </c>
      <c r="P274" s="1">
        <f t="shared" si="48"/>
        <v>1.5610934845626272</v>
      </c>
      <c r="R274" s="1">
        <f>'[1]B. 103 q caL Q3 2023'!BN91</f>
        <v>1.4209025945956775</v>
      </c>
      <c r="S274" s="1">
        <f t="shared" si="45"/>
        <v>1.4209025945956775</v>
      </c>
      <c r="T274" s="1">
        <f t="shared" si="49"/>
        <v>0.35129229968294162</v>
      </c>
      <c r="U274" s="1">
        <f t="shared" si="50"/>
        <v>0.86315994066288348</v>
      </c>
    </row>
    <row r="275" spans="4:21" ht="14.4" x14ac:dyDescent="0.3">
      <c r="E275" s="3" t="s">
        <v>1</v>
      </c>
      <c r="G275">
        <f>'[1]B. 103 q caL Q3 2023'!BK92</f>
        <v>547891</v>
      </c>
      <c r="J275">
        <f>'[2]B 103 to Q4 2023'!BK92</f>
        <v>420059.33415643836</v>
      </c>
      <c r="L275">
        <f>'Sheet1 (2)'!AV92/100</f>
        <v>1.3042843028324071</v>
      </c>
      <c r="M275">
        <f t="shared" si="44"/>
        <v>1.3042843028324071</v>
      </c>
      <c r="N275">
        <f t="shared" si="46"/>
        <v>0.2656544633852444</v>
      </c>
      <c r="O275" s="1">
        <f t="shared" si="47"/>
        <v>0.46378392294186133</v>
      </c>
      <c r="P275" s="1">
        <f t="shared" si="48"/>
        <v>1.59007935364858</v>
      </c>
      <c r="R275" s="1">
        <f>'[1]B. 103 q caL Q3 2023'!BN92</f>
        <v>1.447837292723648</v>
      </c>
      <c r="S275" s="1">
        <f t="shared" si="45"/>
        <v>1.447837292723648</v>
      </c>
      <c r="T275" s="1">
        <f t="shared" si="49"/>
        <v>0.37007092074633313</v>
      </c>
      <c r="U275" s="1">
        <f t="shared" si="50"/>
        <v>0.88193856172627494</v>
      </c>
    </row>
    <row r="276" spans="4:21" ht="14.4" x14ac:dyDescent="0.3">
      <c r="D276" s="1">
        <f>D272+1</f>
        <v>1967</v>
      </c>
      <c r="E276" s="3" t="s">
        <v>4</v>
      </c>
      <c r="G276">
        <f>'[1]B. 103 q caL Q3 2023'!BK93</f>
        <v>625556</v>
      </c>
      <c r="J276">
        <f>'[2]B 103 to Q4 2023'!BK93</f>
        <v>434371.58007759525</v>
      </c>
      <c r="L276">
        <f>'Sheet1 (2)'!AV93/100</f>
        <v>1.4401041176813378</v>
      </c>
      <c r="M276">
        <f t="shared" si="44"/>
        <v>1.4401041176813378</v>
      </c>
      <c r="N276">
        <f t="shared" si="46"/>
        <v>0.36471541491947851</v>
      </c>
      <c r="O276" s="1">
        <f t="shared" si="47"/>
        <v>0.56284487447609544</v>
      </c>
      <c r="P276" s="1">
        <f t="shared" si="48"/>
        <v>1.7556600348993361</v>
      </c>
      <c r="R276" s="1">
        <f>'[1]B. 103 q caL Q3 2023'!BN93</f>
        <v>1.5968083250317231</v>
      </c>
      <c r="S276" s="1">
        <f t="shared" si="45"/>
        <v>1.5968083250317231</v>
      </c>
      <c r="T276" s="1">
        <f t="shared" si="49"/>
        <v>0.46800684013344274</v>
      </c>
      <c r="U276" s="1">
        <f t="shared" si="50"/>
        <v>0.9798744811133846</v>
      </c>
    </row>
    <row r="277" spans="4:21" ht="14.4" x14ac:dyDescent="0.3">
      <c r="E277" s="3" t="s">
        <v>3</v>
      </c>
      <c r="G277">
        <f>'[1]B. 103 q caL Q3 2023'!BK94</f>
        <v>641312</v>
      </c>
      <c r="J277">
        <f>'[2]B 103 to Q4 2023'!BK94</f>
        <v>445130.55074913113</v>
      </c>
      <c r="L277">
        <f>'Sheet1 (2)'!AV94/100</f>
        <v>1.44069261083199</v>
      </c>
      <c r="M277">
        <f t="shared" si="44"/>
        <v>1.44069261083199</v>
      </c>
      <c r="N277">
        <f t="shared" si="46"/>
        <v>0.36512397769866628</v>
      </c>
      <c r="O277" s="1">
        <f t="shared" si="47"/>
        <v>0.56325343725528321</v>
      </c>
      <c r="P277" s="1">
        <f t="shared" si="48"/>
        <v>1.7563774787929591</v>
      </c>
      <c r="R277" s="1">
        <f>'[1]B. 103 q caL Q3 2023'!BN94</f>
        <v>1.5982142711848644</v>
      </c>
      <c r="S277" s="1">
        <f t="shared" si="45"/>
        <v>1.5982142711848644</v>
      </c>
      <c r="T277" s="1">
        <f t="shared" si="49"/>
        <v>0.46888692545462585</v>
      </c>
      <c r="U277" s="1">
        <f t="shared" si="50"/>
        <v>0.98075456643456771</v>
      </c>
    </row>
    <row r="278" spans="4:21" ht="14.4" x14ac:dyDescent="0.3">
      <c r="E278" s="3" t="s">
        <v>2</v>
      </c>
      <c r="G278">
        <f>'[1]B. 103 q caL Q3 2023'!BK95</f>
        <v>678588</v>
      </c>
      <c r="J278">
        <f>'[2]B 103 to Q4 2023'!BK95</f>
        <v>462128.76441848848</v>
      </c>
      <c r="L278">
        <f>'Sheet1 (2)'!AV95/100</f>
        <v>1.468361289258814</v>
      </c>
      <c r="M278">
        <f t="shared" si="44"/>
        <v>1.468361289258814</v>
      </c>
      <c r="N278">
        <f t="shared" si="46"/>
        <v>0.38414700976159127</v>
      </c>
      <c r="O278" s="1">
        <f t="shared" si="47"/>
        <v>0.5822764693182082</v>
      </c>
      <c r="P278" s="1">
        <f t="shared" si="48"/>
        <v>1.7901089238572705</v>
      </c>
      <c r="R278" s="1">
        <f>'[1]B. 103 q caL Q3 2023'!BN95</f>
        <v>1.627749224476104</v>
      </c>
      <c r="S278" s="1">
        <f t="shared" si="45"/>
        <v>1.627749224476104</v>
      </c>
      <c r="T278" s="1">
        <f t="shared" si="49"/>
        <v>0.48719821669552815</v>
      </c>
      <c r="U278" s="1">
        <f t="shared" si="50"/>
        <v>0.99906585767547007</v>
      </c>
    </row>
    <row r="279" spans="4:21" ht="14.4" x14ac:dyDescent="0.3">
      <c r="E279" s="3" t="s">
        <v>1</v>
      </c>
      <c r="G279">
        <f>'[1]B. 103 q caL Q3 2023'!BK96</f>
        <v>712221</v>
      </c>
      <c r="J279">
        <f>'[2]B 103 to Q4 2023'!BK96</f>
        <v>478674.89728801389</v>
      </c>
      <c r="L279">
        <f>'Sheet1 (2)'!AV96/100</f>
        <v>1.4878673915263518</v>
      </c>
      <c r="M279">
        <f t="shared" ref="M279:M342" si="51">L279</f>
        <v>1.4878673915263518</v>
      </c>
      <c r="N279">
        <f t="shared" si="46"/>
        <v>0.39734381384172013</v>
      </c>
      <c r="O279" s="1">
        <f t="shared" si="47"/>
        <v>0.595473273398337</v>
      </c>
      <c r="P279" s="1">
        <f t="shared" si="48"/>
        <v>1.8138892073571287</v>
      </c>
      <c r="R279" s="1">
        <f>'[1]B. 103 q caL Q3 2023'!BN96</f>
        <v>1.6490915700220874</v>
      </c>
      <c r="S279" s="1">
        <f t="shared" si="45"/>
        <v>1.6490915700220874</v>
      </c>
      <c r="T279" s="1">
        <f t="shared" si="49"/>
        <v>0.50022457267370846</v>
      </c>
      <c r="U279" s="1">
        <f t="shared" si="50"/>
        <v>1.0120922136536503</v>
      </c>
    </row>
    <row r="280" spans="4:21" ht="14.4" x14ac:dyDescent="0.3">
      <c r="D280" s="1">
        <f>D276+1</f>
        <v>1968</v>
      </c>
      <c r="E280" s="3" t="s">
        <v>4</v>
      </c>
      <c r="G280">
        <f>'[1]B. 103 q caL Q3 2023'!BK97</f>
        <v>652734</v>
      </c>
      <c r="J280">
        <f>'[2]B 103 to Q4 2023'!BK97</f>
        <v>488069.27562523523</v>
      </c>
      <c r="L280">
        <f>'Sheet1 (2)'!AV97/100</f>
        <v>1.3373499675316021</v>
      </c>
      <c r="M280">
        <f t="shared" si="51"/>
        <v>1.3373499675316021</v>
      </c>
      <c r="N280">
        <f t="shared" si="46"/>
        <v>0.29069001968792441</v>
      </c>
      <c r="O280" s="1">
        <f t="shared" si="47"/>
        <v>0.48881947924454128</v>
      </c>
      <c r="P280" s="1">
        <f t="shared" si="48"/>
        <v>1.6303903737526164</v>
      </c>
      <c r="R280" s="1">
        <f>'[1]B. 103 q caL Q3 2023'!BN97</f>
        <v>1.483040940319972</v>
      </c>
      <c r="S280" s="1">
        <f t="shared" si="45"/>
        <v>1.483040940319972</v>
      </c>
      <c r="T280" s="1">
        <f t="shared" si="49"/>
        <v>0.3940946691941461</v>
      </c>
      <c r="U280" s="1">
        <f t="shared" si="50"/>
        <v>0.9059623101740879</v>
      </c>
    </row>
    <row r="281" spans="4:21" ht="14.4" x14ac:dyDescent="0.3">
      <c r="E281" s="3" t="s">
        <v>3</v>
      </c>
      <c r="G281">
        <f>'[1]B. 103 q caL Q3 2023'!BK98</f>
        <v>731114</v>
      </c>
      <c r="J281">
        <f>'[2]B 103 to Q4 2023'!BK98</f>
        <v>509537.0748689326</v>
      </c>
      <c r="L281">
        <f>'Sheet1 (2)'!AV98/100</f>
        <v>1.4348285731118671</v>
      </c>
      <c r="M281">
        <f t="shared" si="51"/>
        <v>1.4348285731118671</v>
      </c>
      <c r="N281">
        <f t="shared" si="46"/>
        <v>0.36104538082943577</v>
      </c>
      <c r="O281" s="1">
        <f t="shared" si="47"/>
        <v>0.5591748403860527</v>
      </c>
      <c r="P281" s="1">
        <f t="shared" si="48"/>
        <v>1.7492285118939976</v>
      </c>
      <c r="R281" s="1">
        <f>'[1]B. 103 q caL Q3 2023'!BN98</f>
        <v>1.5875450260371293</v>
      </c>
      <c r="S281" s="1">
        <f t="shared" si="45"/>
        <v>1.5875450260371293</v>
      </c>
      <c r="T281" s="1">
        <f t="shared" si="49"/>
        <v>0.4621888142405256</v>
      </c>
      <c r="U281" s="1">
        <f t="shared" si="50"/>
        <v>0.97405645522046747</v>
      </c>
    </row>
    <row r="282" spans="4:21" ht="14.4" x14ac:dyDescent="0.3">
      <c r="E282" s="3" t="s">
        <v>2</v>
      </c>
      <c r="G282">
        <f>'[1]B. 103 q caL Q3 2023'!BK99</f>
        <v>728536</v>
      </c>
      <c r="J282">
        <f>'[2]B 103 to Q4 2023'!BK99</f>
        <v>522245.60092152911</v>
      </c>
      <c r="L282">
        <f>'Sheet1 (2)'!AV99/100</f>
        <v>1.394977362685657</v>
      </c>
      <c r="M282">
        <f t="shared" si="51"/>
        <v>1.394977362685657</v>
      </c>
      <c r="N282">
        <f t="shared" si="46"/>
        <v>0.33287818767618332</v>
      </c>
      <c r="O282" s="1">
        <f t="shared" si="47"/>
        <v>0.53100764723280025</v>
      </c>
      <c r="P282" s="1">
        <f t="shared" si="48"/>
        <v>1.7006450958557815</v>
      </c>
      <c r="R282" s="1">
        <f>'[1]B. 103 q caL Q3 2023'!BN99</f>
        <v>1.5442000036272103</v>
      </c>
      <c r="S282" s="1">
        <f t="shared" si="45"/>
        <v>1.5442000036272103</v>
      </c>
      <c r="T282" s="1">
        <f t="shared" si="49"/>
        <v>0.43450597924150358</v>
      </c>
      <c r="U282" s="1">
        <f t="shared" si="50"/>
        <v>0.94637362022144544</v>
      </c>
    </row>
    <row r="283" spans="4:21" ht="14.4" x14ac:dyDescent="0.3">
      <c r="E283" s="3" t="s">
        <v>1</v>
      </c>
      <c r="G283">
        <f>'[1]B. 103 q caL Q3 2023'!BK100</f>
        <v>843150</v>
      </c>
      <c r="J283">
        <f>'[2]B 103 to Q4 2023'!BK100</f>
        <v>545256.95452197827</v>
      </c>
      <c r="L283">
        <f>'Sheet1 (2)'!AV100/100</f>
        <v>1.5463042052741529</v>
      </c>
      <c r="M283">
        <f t="shared" si="51"/>
        <v>1.5463042052741529</v>
      </c>
      <c r="N283">
        <f t="shared" si="46"/>
        <v>0.43586770006752984</v>
      </c>
      <c r="O283" s="1">
        <f t="shared" si="47"/>
        <v>0.63399715962414671</v>
      </c>
      <c r="P283" s="1">
        <f t="shared" si="48"/>
        <v>1.8851307080265769</v>
      </c>
      <c r="R283" s="1">
        <f>'[1]B. 103 q caL Q3 2023'!BN100</f>
        <v>1.7112502100863092</v>
      </c>
      <c r="S283" s="1">
        <f t="shared" si="45"/>
        <v>1.7112502100863092</v>
      </c>
      <c r="T283" s="1">
        <f t="shared" si="49"/>
        <v>0.53722422038826234</v>
      </c>
      <c r="U283" s="1">
        <f t="shared" si="50"/>
        <v>1.0490918613682041</v>
      </c>
    </row>
    <row r="284" spans="4:21" ht="14.4" x14ac:dyDescent="0.3">
      <c r="D284" s="1">
        <f>D280+1</f>
        <v>1969</v>
      </c>
      <c r="E284" s="3" t="s">
        <v>4</v>
      </c>
      <c r="G284">
        <f>'[1]B. 103 q caL Q3 2023'!BK101</f>
        <v>803399</v>
      </c>
      <c r="J284">
        <f>'[2]B 103 to Q4 2023'!BK101</f>
        <v>561600.62874331966</v>
      </c>
      <c r="L284">
        <f>'Sheet1 (2)'!AV101/100</f>
        <v>1.4305243887723551</v>
      </c>
      <c r="M284">
        <f t="shared" si="51"/>
        <v>1.4305243887723551</v>
      </c>
      <c r="N284">
        <f t="shared" si="46"/>
        <v>0.35804108248702393</v>
      </c>
      <c r="O284" s="1">
        <f t="shared" si="47"/>
        <v>0.5561705420436408</v>
      </c>
      <c r="P284" s="1">
        <f t="shared" si="48"/>
        <v>1.7439811937765497</v>
      </c>
      <c r="R284" s="1">
        <f>'[1]B. 103 q caL Q3 2023'!BN101</f>
        <v>1.5823591485712847</v>
      </c>
      <c r="S284" s="1">
        <f t="shared" si="45"/>
        <v>1.5823591485712847</v>
      </c>
      <c r="T284" s="1">
        <f t="shared" si="49"/>
        <v>0.4589168654327988</v>
      </c>
      <c r="U284" s="1">
        <f t="shared" si="50"/>
        <v>0.97078450641274072</v>
      </c>
    </row>
    <row r="285" spans="4:21" ht="14.4" x14ac:dyDescent="0.3">
      <c r="E285" s="3" t="s">
        <v>3</v>
      </c>
      <c r="G285">
        <f>'[1]B. 103 q caL Q3 2023'!BK102</f>
        <v>774485</v>
      </c>
      <c r="J285">
        <f>'[2]B 103 to Q4 2023'!BK102</f>
        <v>576863.73197922704</v>
      </c>
      <c r="L285">
        <f>'Sheet1 (2)'!AV102/100</f>
        <v>1.3425533979462199</v>
      </c>
      <c r="M285">
        <f t="shared" si="51"/>
        <v>1.3425533979462199</v>
      </c>
      <c r="N285">
        <f t="shared" si="46"/>
        <v>0.29457332161637334</v>
      </c>
      <c r="O285" s="1">
        <f t="shared" si="47"/>
        <v>0.49270278117299027</v>
      </c>
      <c r="P285" s="1">
        <f t="shared" si="48"/>
        <v>1.63673398093432</v>
      </c>
      <c r="R285" s="1">
        <f>'[1]B. 103 q caL Q3 2023'!BN102</f>
        <v>1.4854572148054532</v>
      </c>
      <c r="S285" s="1">
        <f t="shared" si="45"/>
        <v>1.4854572148054532</v>
      </c>
      <c r="T285" s="1">
        <f t="shared" si="49"/>
        <v>0.39572261362452688</v>
      </c>
      <c r="U285" s="1">
        <f t="shared" si="50"/>
        <v>0.90759025460446874</v>
      </c>
    </row>
    <row r="286" spans="4:21" ht="14.4" x14ac:dyDescent="0.3">
      <c r="E286" s="3" t="s">
        <v>2</v>
      </c>
      <c r="G286">
        <f>'[1]B. 103 q caL Q3 2023'!BK103</f>
        <v>743955</v>
      </c>
      <c r="J286">
        <f>'[2]B 103 to Q4 2023'!BK103</f>
        <v>592535.83101917151</v>
      </c>
      <c r="L286">
        <f>'Sheet1 (2)'!AV103/100</f>
        <v>1.2555212392521329</v>
      </c>
      <c r="M286">
        <f t="shared" si="51"/>
        <v>1.2555212392521329</v>
      </c>
      <c r="N286">
        <f t="shared" si="46"/>
        <v>0.22755081643946365</v>
      </c>
      <c r="O286" s="1">
        <f t="shared" si="47"/>
        <v>0.42568027599608055</v>
      </c>
      <c r="P286" s="1">
        <f t="shared" si="48"/>
        <v>1.5306313173184132</v>
      </c>
      <c r="R286" s="1">
        <f>'[1]B. 103 q caL Q3 2023'!BN103</f>
        <v>1.3904683319776994</v>
      </c>
      <c r="S286" s="1">
        <f t="shared" si="45"/>
        <v>1.3904683319776994</v>
      </c>
      <c r="T286" s="1">
        <f t="shared" si="49"/>
        <v>0.32964061987496862</v>
      </c>
      <c r="U286" s="1">
        <f t="shared" si="50"/>
        <v>0.84150826085491048</v>
      </c>
    </row>
    <row r="287" spans="4:21" ht="14.4" x14ac:dyDescent="0.3">
      <c r="E287" s="3" t="s">
        <v>1</v>
      </c>
      <c r="G287">
        <f>'[1]B. 103 q caL Q3 2023'!BK104</f>
        <v>705075</v>
      </c>
      <c r="J287">
        <f>'[2]B 103 to Q4 2023'!BK104</f>
        <v>614012.82470685535</v>
      </c>
      <c r="L287">
        <f>'Sheet1 (2)'!AV104/100</f>
        <v>1.1482862822605688</v>
      </c>
      <c r="M287">
        <f t="shared" si="51"/>
        <v>1.1482862822605688</v>
      </c>
      <c r="N287">
        <f t="shared" si="46"/>
        <v>0.13827064160008604</v>
      </c>
      <c r="O287" s="1">
        <f t="shared" si="47"/>
        <v>0.33640010115670294</v>
      </c>
      <c r="P287" s="1">
        <f t="shared" si="48"/>
        <v>1.3998990139920662</v>
      </c>
      <c r="R287" s="1">
        <f>'[1]B. 103 q caL Q3 2023'!BN104</f>
        <v>1.2710470068827486</v>
      </c>
      <c r="S287" s="1">
        <f t="shared" si="45"/>
        <v>1.2710470068827486</v>
      </c>
      <c r="T287" s="1">
        <f t="shared" si="49"/>
        <v>0.23984097569552687</v>
      </c>
      <c r="U287" s="1">
        <f t="shared" si="50"/>
        <v>0.75170861667546873</v>
      </c>
    </row>
    <row r="288" spans="4:21" ht="14.4" x14ac:dyDescent="0.3">
      <c r="D288" s="1">
        <f>D284+1</f>
        <v>1970</v>
      </c>
      <c r="E288" s="3" t="s">
        <v>4</v>
      </c>
      <c r="G288">
        <f>'[1]B. 103 q caL Q3 2023'!BK105</f>
        <v>677754</v>
      </c>
      <c r="J288">
        <f>'[2]B 103 to Q4 2023'!BK105</f>
        <v>627981.06637199596</v>
      </c>
      <c r="L288">
        <f>'Sheet1 (2)'!AV105/100</f>
        <v>1.079239971497155</v>
      </c>
      <c r="M288">
        <f t="shared" si="51"/>
        <v>1.079239971497155</v>
      </c>
      <c r="N288">
        <f t="shared" si="46"/>
        <v>7.6257063306645834E-2</v>
      </c>
      <c r="O288" s="1">
        <f t="shared" si="47"/>
        <v>0.27438652286326271</v>
      </c>
      <c r="P288" s="1">
        <f t="shared" si="48"/>
        <v>1.3157232610890464</v>
      </c>
      <c r="R288" s="1">
        <f>'[1]B. 103 q caL Q3 2023'!BN105</f>
        <v>1.1964019393558161</v>
      </c>
      <c r="S288" s="1">
        <f t="shared" si="45"/>
        <v>1.1964019393558161</v>
      </c>
      <c r="T288" s="1">
        <f t="shared" si="49"/>
        <v>0.17931866876516731</v>
      </c>
      <c r="U288" s="1">
        <f t="shared" si="50"/>
        <v>0.6911863097451092</v>
      </c>
    </row>
    <row r="289" spans="4:21" ht="14.4" x14ac:dyDescent="0.3">
      <c r="E289" s="3" t="s">
        <v>3</v>
      </c>
      <c r="G289">
        <f>'[1]B. 103 q caL Q3 2023'!BK106</f>
        <v>541573</v>
      </c>
      <c r="J289">
        <f>'[2]B 103 to Q4 2023'!BK106</f>
        <v>642621.62277689646</v>
      </c>
      <c r="L289">
        <f>'Sheet1 (2)'!AV106/100</f>
        <v>0.84316625073683538</v>
      </c>
      <c r="M289">
        <f t="shared" si="51"/>
        <v>0.84316625073683538</v>
      </c>
      <c r="N289">
        <f t="shared" si="46"/>
        <v>-0.17059112721329514</v>
      </c>
      <c r="O289" s="1">
        <f t="shared" si="47"/>
        <v>2.7538332343321759E-2</v>
      </c>
      <c r="P289" s="1">
        <f t="shared" si="48"/>
        <v>1.0279210169733952</v>
      </c>
      <c r="R289" s="1">
        <f>'[1]B. 103 q caL Q3 2023'!BN106</f>
        <v>0.93433528259247056</v>
      </c>
      <c r="S289" s="1">
        <f t="shared" si="45"/>
        <v>0.93433528259247056</v>
      </c>
      <c r="T289" s="1">
        <f t="shared" si="49"/>
        <v>-6.7919930230976935E-2</v>
      </c>
      <c r="U289" s="1">
        <f t="shared" si="50"/>
        <v>0.44394771074896494</v>
      </c>
    </row>
    <row r="290" spans="4:21" ht="14.4" x14ac:dyDescent="0.3">
      <c r="E290" s="3" t="s">
        <v>2</v>
      </c>
      <c r="G290">
        <f>'[1]B. 103 q caL Q3 2023'!BK107</f>
        <v>633467</v>
      </c>
      <c r="J290">
        <f>'[2]B 103 to Q4 2023'!BK107</f>
        <v>659476.95967973117</v>
      </c>
      <c r="L290">
        <f>'Sheet1 (2)'!AV107/100</f>
        <v>0.96097454289598683</v>
      </c>
      <c r="M290">
        <f t="shared" si="51"/>
        <v>0.96097454289598683</v>
      </c>
      <c r="N290">
        <f t="shared" si="46"/>
        <v>-3.9807360585415119E-2</v>
      </c>
      <c r="O290" s="1">
        <f t="shared" si="47"/>
        <v>0.15832209897120178</v>
      </c>
      <c r="P290" s="1">
        <f t="shared" si="48"/>
        <v>1.1715434868935417</v>
      </c>
      <c r="R290" s="1">
        <f>'[1]B. 103 q caL Q3 2023'!BN107</f>
        <v>1.0643760976299084</v>
      </c>
      <c r="S290" s="1">
        <f t="shared" si="45"/>
        <v>1.0643760976299084</v>
      </c>
      <c r="T290" s="1">
        <f t="shared" si="49"/>
        <v>6.2388803677885463E-2</v>
      </c>
      <c r="U290" s="1">
        <f t="shared" si="50"/>
        <v>0.57425644465782733</v>
      </c>
    </row>
    <row r="291" spans="4:21" ht="14.4" x14ac:dyDescent="0.3">
      <c r="E291" s="3" t="s">
        <v>1</v>
      </c>
      <c r="G291">
        <f>'[1]B. 103 q caL Q3 2023'!BK108</f>
        <v>702189</v>
      </c>
      <c r="J291">
        <f>'[2]B 103 to Q4 2023'!BK108</f>
        <v>686578.76977722731</v>
      </c>
      <c r="L291">
        <f>'Sheet1 (2)'!AV108/100</f>
        <v>1.0231468192175341</v>
      </c>
      <c r="M291">
        <f t="shared" si="51"/>
        <v>1.0231468192175341</v>
      </c>
      <c r="N291">
        <f t="shared" si="46"/>
        <v>2.2882994968433767E-2</v>
      </c>
      <c r="O291" s="1">
        <f t="shared" si="47"/>
        <v>0.22101245452505067</v>
      </c>
      <c r="P291" s="1">
        <f t="shared" si="48"/>
        <v>1.2473389654817169</v>
      </c>
      <c r="R291" s="1">
        <f>'[1]B. 103 q caL Q3 2023'!BN108</f>
        <v>1.1303942059849903</v>
      </c>
      <c r="S291" s="1">
        <f t="shared" si="45"/>
        <v>1.1303942059849903</v>
      </c>
      <c r="T291" s="1">
        <f t="shared" si="49"/>
        <v>0.12256642674251648</v>
      </c>
      <c r="U291" s="1">
        <f t="shared" si="50"/>
        <v>0.63443406772245836</v>
      </c>
    </row>
    <row r="292" spans="4:21" ht="14.4" x14ac:dyDescent="0.3">
      <c r="D292" s="1">
        <f>D288+1</f>
        <v>1971</v>
      </c>
      <c r="E292" s="3" t="s">
        <v>4</v>
      </c>
      <c r="G292">
        <f>'[1]B. 103 q caL Q3 2023'!BK109</f>
        <v>774490</v>
      </c>
      <c r="J292">
        <f>'[2]B 103 to Q4 2023'!BK109</f>
        <v>719273.6344680615</v>
      </c>
      <c r="L292">
        <f>'Sheet1 (2)'!AV109/100</f>
        <v>1.0771773762787848</v>
      </c>
      <c r="M292">
        <f t="shared" si="51"/>
        <v>1.0771773762787848</v>
      </c>
      <c r="N292">
        <f t="shared" si="46"/>
        <v>7.4344079394228046E-2</v>
      </c>
      <c r="O292" s="1">
        <f t="shared" si="47"/>
        <v>0.27247353895084492</v>
      </c>
      <c r="P292" s="1">
        <f t="shared" si="48"/>
        <v>1.3132087095725231</v>
      </c>
      <c r="R292" s="1">
        <f>'[1]B. 103 q caL Q3 2023'!BN109</f>
        <v>1.1869467831106009</v>
      </c>
      <c r="S292" s="1">
        <f t="shared" si="45"/>
        <v>1.1869467831106009</v>
      </c>
      <c r="T292" s="1">
        <f t="shared" si="49"/>
        <v>0.17138428152275101</v>
      </c>
      <c r="U292" s="1">
        <f t="shared" si="50"/>
        <v>0.68325192250269284</v>
      </c>
    </row>
    <row r="293" spans="4:21" ht="14.4" x14ac:dyDescent="0.3">
      <c r="E293" s="3" t="s">
        <v>3</v>
      </c>
      <c r="G293">
        <f>'[1]B. 103 q caL Q3 2023'!BK110</f>
        <v>778343</v>
      </c>
      <c r="J293">
        <f>'[2]B 103 to Q4 2023'!BK110</f>
        <v>742600.18510363717</v>
      </c>
      <c r="L293">
        <f>'Sheet1 (2)'!AV110/100</f>
        <v>1.048546195440937</v>
      </c>
      <c r="M293">
        <f t="shared" si="51"/>
        <v>1.048546195440937</v>
      </c>
      <c r="N293">
        <f t="shared" si="46"/>
        <v>4.7404628988176795E-2</v>
      </c>
      <c r="O293" s="1">
        <f t="shared" si="47"/>
        <v>0.24553408854479369</v>
      </c>
      <c r="P293" s="1">
        <f t="shared" si="48"/>
        <v>1.278303858366405</v>
      </c>
      <c r="R293" s="1">
        <f>'[1]B. 103 q caL Q3 2023'!BN110</f>
        <v>1.1530814299340408</v>
      </c>
      <c r="S293" s="1">
        <f t="shared" si="45"/>
        <v>1.1530814299340408</v>
      </c>
      <c r="T293" s="1">
        <f t="shared" si="49"/>
        <v>0.14243786319386567</v>
      </c>
      <c r="U293" s="1">
        <f t="shared" si="50"/>
        <v>0.65430550417380751</v>
      </c>
    </row>
    <row r="294" spans="4:21" ht="14.4" x14ac:dyDescent="0.3">
      <c r="E294" s="3" t="s">
        <v>2</v>
      </c>
      <c r="G294">
        <f>'[1]B. 103 q caL Q3 2023'!BK111</f>
        <v>765304</v>
      </c>
      <c r="J294">
        <f>'[2]B 103 to Q4 2023'!BK111</f>
        <v>768637.11536972108</v>
      </c>
      <c r="L294">
        <f>'Sheet1 (2)'!AV111/100</f>
        <v>0.99604111363465653</v>
      </c>
      <c r="M294">
        <f t="shared" si="51"/>
        <v>0.99604111363465653</v>
      </c>
      <c r="N294">
        <f t="shared" si="46"/>
        <v>-3.966743499827812E-3</v>
      </c>
      <c r="O294" s="1">
        <f t="shared" si="47"/>
        <v>0.19416271605678909</v>
      </c>
      <c r="P294" s="1">
        <f t="shared" si="48"/>
        <v>1.2142938519893491</v>
      </c>
      <c r="R294" s="1">
        <f>'[1]B. 103 q caL Q3 2023'!BN111</f>
        <v>1.0931829580775636</v>
      </c>
      <c r="S294" s="1">
        <f t="shared" si="45"/>
        <v>1.0931829580775636</v>
      </c>
      <c r="T294" s="1">
        <f t="shared" si="49"/>
        <v>8.9093585924985508E-2</v>
      </c>
      <c r="U294" s="1">
        <f t="shared" si="50"/>
        <v>0.60096122690492737</v>
      </c>
    </row>
    <row r="295" spans="4:21" ht="14.4" x14ac:dyDescent="0.3">
      <c r="E295" s="3" t="s">
        <v>1</v>
      </c>
      <c r="G295">
        <f>'[1]B. 103 q caL Q3 2023'!BK112</f>
        <v>823753</v>
      </c>
      <c r="J295">
        <f>'[2]B 103 to Q4 2023'!BK112</f>
        <v>797397.09694142558</v>
      </c>
      <c r="L295">
        <f>'Sheet1 (2)'!AV112/100</f>
        <v>1.0333957283235768</v>
      </c>
      <c r="M295">
        <f t="shared" si="51"/>
        <v>1.0333957283235768</v>
      </c>
      <c r="N295">
        <f t="shared" si="46"/>
        <v>3.285020324867903E-2</v>
      </c>
      <c r="O295" s="1">
        <f t="shared" si="47"/>
        <v>0.23097966280529592</v>
      </c>
      <c r="P295" s="1">
        <f t="shared" si="48"/>
        <v>1.259833617707117</v>
      </c>
      <c r="R295" s="1">
        <f>'[1]B. 103 q caL Q3 2023'!BN112</f>
        <v>1.1320591135398503</v>
      </c>
      <c r="S295" s="1">
        <f t="shared" si="45"/>
        <v>1.1320591135398503</v>
      </c>
      <c r="T295" s="1">
        <f t="shared" si="49"/>
        <v>0.1240381988591153</v>
      </c>
      <c r="U295" s="1">
        <f t="shared" si="50"/>
        <v>0.63590583983905713</v>
      </c>
    </row>
    <row r="296" spans="4:21" ht="14.4" x14ac:dyDescent="0.3">
      <c r="D296" s="1">
        <f>D292+1</f>
        <v>1972</v>
      </c>
      <c r="E296" s="3" t="s">
        <v>4</v>
      </c>
      <c r="G296">
        <f>'[1]B. 103 q caL Q3 2023'!BK113</f>
        <v>871948</v>
      </c>
      <c r="J296">
        <f>'[2]B 103 to Q4 2023'!BK113</f>
        <v>836309.57325487572</v>
      </c>
      <c r="L296">
        <f>'Sheet1 (2)'!AV113/100</f>
        <v>1.042938725951994</v>
      </c>
      <c r="M296">
        <f t="shared" si="51"/>
        <v>1.042938725951994</v>
      </c>
      <c r="N296">
        <f t="shared" si="46"/>
        <v>4.2042426404122472E-2</v>
      </c>
      <c r="O296" s="1">
        <f t="shared" si="47"/>
        <v>0.24017188596073938</v>
      </c>
      <c r="P296" s="1">
        <f t="shared" si="48"/>
        <v>1.2714676789834132</v>
      </c>
      <c r="R296" s="1">
        <f>'[1]B. 103 q caL Q3 2023'!BN113</f>
        <v>1.1394203172718653</v>
      </c>
      <c r="S296" s="1">
        <f t="shared" si="45"/>
        <v>1.1394203172718653</v>
      </c>
      <c r="T296" s="1">
        <f t="shared" si="49"/>
        <v>0.13051963945850886</v>
      </c>
      <c r="U296" s="1">
        <f t="shared" si="50"/>
        <v>0.64238728043845073</v>
      </c>
    </row>
    <row r="297" spans="4:21" ht="14.4" x14ac:dyDescent="0.3">
      <c r="E297" s="3" t="s">
        <v>3</v>
      </c>
      <c r="G297">
        <f>'[1]B. 103 q caL Q3 2023'!BK114</f>
        <v>874936</v>
      </c>
      <c r="J297">
        <f>'[2]B 103 to Q4 2023'!BK114</f>
        <v>859730.52396471566</v>
      </c>
      <c r="L297">
        <f>'Sheet1 (2)'!AV114/100</f>
        <v>1.0179746912924481</v>
      </c>
      <c r="M297">
        <f t="shared" si="51"/>
        <v>1.0179746912924481</v>
      </c>
      <c r="N297">
        <f t="shared" si="46"/>
        <v>1.7815056613439448E-2</v>
      </c>
      <c r="O297" s="1">
        <f t="shared" si="47"/>
        <v>0.21594451617005633</v>
      </c>
      <c r="P297" s="1">
        <f t="shared" si="48"/>
        <v>1.2410335197976363</v>
      </c>
      <c r="R297" s="1">
        <f>'[1]B. 103 q caL Q3 2023'!BN114</f>
        <v>1.1113853861832859</v>
      </c>
      <c r="S297" s="1">
        <f t="shared" si="45"/>
        <v>1.1113853861832859</v>
      </c>
      <c r="T297" s="1">
        <f t="shared" si="49"/>
        <v>0.10560733276093627</v>
      </c>
      <c r="U297" s="1">
        <f t="shared" si="50"/>
        <v>0.61747497374087812</v>
      </c>
    </row>
    <row r="298" spans="4:21" ht="14.4" x14ac:dyDescent="0.3">
      <c r="E298" s="3" t="s">
        <v>2</v>
      </c>
      <c r="G298">
        <f>'[1]B. 103 q caL Q3 2023'!BK115</f>
        <v>893435</v>
      </c>
      <c r="J298">
        <f>'[2]B 103 to Q4 2023'!BK115</f>
        <v>883360.90414913429</v>
      </c>
      <c r="L298">
        <f>'Sheet1 (2)'!AV115/100</f>
        <v>1.0117019896904831</v>
      </c>
      <c r="M298">
        <f t="shared" si="51"/>
        <v>1.0117019896904831</v>
      </c>
      <c r="N298">
        <f t="shared" si="46"/>
        <v>1.163405090809704E-2</v>
      </c>
      <c r="O298" s="1">
        <f t="shared" si="47"/>
        <v>0.20976351046471395</v>
      </c>
      <c r="P298" s="1">
        <f t="shared" si="48"/>
        <v>1.2333863425010738</v>
      </c>
      <c r="R298" s="1">
        <f>'[1]B. 103 q caL Q3 2023'!BN115</f>
        <v>1.1038571342414032</v>
      </c>
      <c r="S298" s="1">
        <f t="shared" si="45"/>
        <v>1.1038571342414032</v>
      </c>
      <c r="T298" s="1">
        <f t="shared" si="49"/>
        <v>9.8810532091011496E-2</v>
      </c>
      <c r="U298" s="1">
        <f t="shared" si="50"/>
        <v>0.6106781730709534</v>
      </c>
    </row>
    <row r="299" spans="4:21" ht="14.4" x14ac:dyDescent="0.3">
      <c r="E299" s="3" t="s">
        <v>1</v>
      </c>
      <c r="G299">
        <f>'[1]B. 103 q caL Q3 2023'!BK116</f>
        <v>1032664</v>
      </c>
      <c r="J299">
        <f>'[2]B 103 to Q4 2023'!BK116</f>
        <v>943617.55674445804</v>
      </c>
      <c r="L299">
        <f>'Sheet1 (2)'!AV116/100</f>
        <v>1.0946554151346881</v>
      </c>
      <c r="M299">
        <f t="shared" si="51"/>
        <v>1.0946554151346881</v>
      </c>
      <c r="N299">
        <f t="shared" si="46"/>
        <v>9.043962436865853E-2</v>
      </c>
      <c r="O299" s="1">
        <f t="shared" si="47"/>
        <v>0.28856908392527542</v>
      </c>
      <c r="P299" s="1">
        <f t="shared" si="48"/>
        <v>1.3345165399793502</v>
      </c>
      <c r="R299" s="1">
        <f>'[1]B. 103 q caL Q3 2023'!BN116</f>
        <v>1.1893172007164905</v>
      </c>
      <c r="S299" s="1">
        <f t="shared" si="45"/>
        <v>1.1893172007164905</v>
      </c>
      <c r="T299" s="1">
        <f t="shared" si="49"/>
        <v>0.17337936153766451</v>
      </c>
      <c r="U299" s="1">
        <f t="shared" si="50"/>
        <v>0.6852470025176064</v>
      </c>
    </row>
    <row r="300" spans="4:21" ht="14.4" x14ac:dyDescent="0.3">
      <c r="D300" s="1">
        <f>D296+1</f>
        <v>1973</v>
      </c>
      <c r="E300" s="3" t="s">
        <v>4</v>
      </c>
      <c r="G300">
        <f>'[1]B. 103 q caL Q3 2023'!BK117</f>
        <v>970552</v>
      </c>
      <c r="J300">
        <f>'[2]B 103 to Q4 2023'!BK117</f>
        <v>972695.88535967807</v>
      </c>
      <c r="L300">
        <f>'Sheet1 (2)'!AV117/100</f>
        <v>0.99802841854489666</v>
      </c>
      <c r="M300">
        <f t="shared" si="51"/>
        <v>0.99802841854489666</v>
      </c>
      <c r="N300">
        <f t="shared" si="46"/>
        <v>-1.9735275802038811E-3</v>
      </c>
      <c r="O300" s="1">
        <f t="shared" si="47"/>
        <v>0.19615593197641301</v>
      </c>
      <c r="P300" s="1">
        <f t="shared" si="48"/>
        <v>1.2167166155695861</v>
      </c>
      <c r="R300" s="1">
        <f>'[1]B. 103 q caL Q3 2023'!BN117</f>
        <v>1.083488841386258</v>
      </c>
      <c r="S300" s="1">
        <f t="shared" si="45"/>
        <v>1.083488841386258</v>
      </c>
      <c r="T300" s="1">
        <f t="shared" si="49"/>
        <v>8.0186243266817669E-2</v>
      </c>
      <c r="U300" s="1">
        <f t="shared" si="50"/>
        <v>0.59205388424675953</v>
      </c>
    </row>
    <row r="301" spans="4:21" ht="14.4" x14ac:dyDescent="0.3">
      <c r="E301" s="3" t="s">
        <v>3</v>
      </c>
      <c r="G301">
        <f>'[1]B. 103 q caL Q3 2023'!BK118</f>
        <v>903639</v>
      </c>
      <c r="J301">
        <f>'[2]B 103 to Q4 2023'!BK118</f>
        <v>1002539.8083202159</v>
      </c>
      <c r="L301">
        <f>'Sheet1 (2)'!AV118/100</f>
        <v>0.90153447904714024</v>
      </c>
      <c r="M301">
        <f t="shared" si="51"/>
        <v>0.90153447904714024</v>
      </c>
      <c r="N301">
        <f t="shared" si="46"/>
        <v>-0.103656990761606</v>
      </c>
      <c r="O301" s="1">
        <f t="shared" si="47"/>
        <v>9.4472468795010894E-2</v>
      </c>
      <c r="P301" s="1">
        <f t="shared" si="48"/>
        <v>1.099078903749855</v>
      </c>
      <c r="R301" s="1">
        <f>'[1]B. 103 q caL Q3 2023'!BN118</f>
        <v>0.97810917604611369</v>
      </c>
      <c r="S301" s="1">
        <f t="shared" si="45"/>
        <v>0.97810917604611369</v>
      </c>
      <c r="T301" s="1">
        <f t="shared" si="49"/>
        <v>-2.213398322871056E-2</v>
      </c>
      <c r="U301" s="1">
        <f t="shared" si="50"/>
        <v>0.48973365775123129</v>
      </c>
    </row>
    <row r="302" spans="4:21" ht="14.4" x14ac:dyDescent="0.3">
      <c r="E302" s="3" t="s">
        <v>2</v>
      </c>
      <c r="G302">
        <f>'[1]B. 103 q caL Q3 2023'!BK119</f>
        <v>953484</v>
      </c>
      <c r="J302">
        <f>'[2]B 103 to Q4 2023'!BK119</f>
        <v>1048466.2670872469</v>
      </c>
      <c r="L302">
        <f>'Sheet1 (2)'!AV119/100</f>
        <v>0.90962689344271663</v>
      </c>
      <c r="M302">
        <f t="shared" si="51"/>
        <v>0.90962689344271663</v>
      </c>
      <c r="N302">
        <f t="shared" si="46"/>
        <v>-9.4720770752983574E-2</v>
      </c>
      <c r="O302" s="1">
        <f t="shared" si="47"/>
        <v>0.10340868880363333</v>
      </c>
      <c r="P302" s="1">
        <f t="shared" si="48"/>
        <v>1.1089445296901743</v>
      </c>
      <c r="R302" s="1">
        <f>'[1]B. 103 q caL Q3 2023'!BN119</f>
        <v>0.98552069225151517</v>
      </c>
      <c r="S302" s="1">
        <f t="shared" si="45"/>
        <v>0.98552069225151517</v>
      </c>
      <c r="T302" s="1">
        <f t="shared" si="49"/>
        <v>-1.4585155906070756E-2</v>
      </c>
      <c r="U302" s="1">
        <f t="shared" si="50"/>
        <v>0.49728248507387113</v>
      </c>
    </row>
    <row r="303" spans="4:21" ht="14.4" x14ac:dyDescent="0.3">
      <c r="E303" s="3" t="s">
        <v>1</v>
      </c>
      <c r="G303">
        <f>'[1]B. 103 q caL Q3 2023'!BK120</f>
        <v>809377</v>
      </c>
      <c r="J303">
        <f>'[2]B 103 to Q4 2023'!BK120</f>
        <v>1086145.081725247</v>
      </c>
      <c r="L303">
        <f>'Sheet1 (2)'!AV120/100</f>
        <v>0.7453497054464191</v>
      </c>
      <c r="M303">
        <f t="shared" si="51"/>
        <v>0.7453497054464191</v>
      </c>
      <c r="N303">
        <f t="shared" si="46"/>
        <v>-0.29390176745405105</v>
      </c>
      <c r="O303" s="1">
        <f t="shared" si="47"/>
        <v>-9.5772307897434156E-2</v>
      </c>
      <c r="P303" s="1">
        <f t="shared" si="48"/>
        <v>0.90867088970148269</v>
      </c>
      <c r="R303" s="1">
        <f>'[1]B. 103 q caL Q3 2023'!BN120</f>
        <v>0.80767096090333956</v>
      </c>
      <c r="S303" s="1">
        <f t="shared" si="45"/>
        <v>0.80767096090333956</v>
      </c>
      <c r="T303" s="1">
        <f t="shared" si="49"/>
        <v>-0.21360053000509074</v>
      </c>
      <c r="U303" s="1">
        <f t="shared" si="50"/>
        <v>0.29826711097485115</v>
      </c>
    </row>
    <row r="304" spans="4:21" ht="14.4" x14ac:dyDescent="0.3">
      <c r="D304" s="1">
        <f>D300+1</f>
        <v>1974</v>
      </c>
      <c r="E304" s="3" t="s">
        <v>4</v>
      </c>
      <c r="G304">
        <f>'[1]B. 103 q caL Q3 2023'!BK121</f>
        <v>784167</v>
      </c>
      <c r="J304">
        <f>'[2]B 103 to Q4 2023'!BK121</f>
        <v>1137130.5481556188</v>
      </c>
      <c r="L304">
        <f>'Sheet1 (2)'!AV121/100</f>
        <v>0.68976032498223161</v>
      </c>
      <c r="M304">
        <f t="shared" si="51"/>
        <v>0.68976032498223161</v>
      </c>
      <c r="N304">
        <f t="shared" si="46"/>
        <v>-0.37141109683080292</v>
      </c>
      <c r="O304" s="1">
        <f t="shared" si="47"/>
        <v>-0.17328163727418602</v>
      </c>
      <c r="P304" s="1">
        <f t="shared" si="48"/>
        <v>0.84090075249576179</v>
      </c>
      <c r="R304" s="1">
        <f>'[1]B. 103 q caL Q3 2023'!BN121</f>
        <v>0.74662316797716177</v>
      </c>
      <c r="S304" s="1">
        <f t="shared" si="45"/>
        <v>0.74662316797716177</v>
      </c>
      <c r="T304" s="1">
        <f t="shared" si="49"/>
        <v>-0.29219468167162033</v>
      </c>
      <c r="U304" s="1">
        <f t="shared" si="50"/>
        <v>0.21967295930832154</v>
      </c>
    </row>
    <row r="305" spans="4:21" ht="14.4" x14ac:dyDescent="0.3">
      <c r="E305" s="3" t="s">
        <v>3</v>
      </c>
      <c r="G305">
        <f>'[1]B. 103 q caL Q3 2023'!BK122</f>
        <v>723296</v>
      </c>
      <c r="J305">
        <f>'[2]B 103 to Q4 2023'!BK122</f>
        <v>1194538.371690958</v>
      </c>
      <c r="L305">
        <f>'Sheet1 (2)'!AV122/100</f>
        <v>0.60560755246045084</v>
      </c>
      <c r="M305">
        <f t="shared" si="51"/>
        <v>0.60560755246045084</v>
      </c>
      <c r="N305">
        <f t="shared" si="46"/>
        <v>-0.50152310589892823</v>
      </c>
      <c r="O305" s="1">
        <f t="shared" si="47"/>
        <v>-0.30339364634231136</v>
      </c>
      <c r="P305" s="1">
        <f t="shared" si="48"/>
        <v>0.73830840675596732</v>
      </c>
      <c r="R305" s="1">
        <f>'[1]B. 103 q caL Q3 2023'!BN122</f>
        <v>0.65478911471144352</v>
      </c>
      <c r="S305" s="1">
        <f t="shared" si="45"/>
        <v>0.65478911471144352</v>
      </c>
      <c r="T305" s="1">
        <f t="shared" si="49"/>
        <v>-0.42344205746047048</v>
      </c>
      <c r="U305" s="1">
        <f t="shared" si="50"/>
        <v>8.8425583519471385E-2</v>
      </c>
    </row>
    <row r="306" spans="4:21" ht="14.4" x14ac:dyDescent="0.3">
      <c r="E306" s="3" t="s">
        <v>2</v>
      </c>
      <c r="G306">
        <f>'[1]B. 103 q caL Q3 2023'!BK123</f>
        <v>540407</v>
      </c>
      <c r="J306">
        <f>'[2]B 103 to Q4 2023'!BK123</f>
        <v>1256520.1535600296</v>
      </c>
      <c r="L306">
        <f>'Sheet1 (2)'!AV123/100</f>
        <v>0.43015497348269038</v>
      </c>
      <c r="M306">
        <f t="shared" si="51"/>
        <v>0.43015497348269038</v>
      </c>
      <c r="N306">
        <f t="shared" si="46"/>
        <v>-0.8436097317761343</v>
      </c>
      <c r="O306" s="1">
        <f t="shared" si="47"/>
        <v>-0.64548027221951743</v>
      </c>
      <c r="P306" s="1">
        <f t="shared" si="48"/>
        <v>0.52441062176301134</v>
      </c>
      <c r="R306" s="1">
        <f>'[1]B. 103 q caL Q3 2023'!BN123</f>
        <v>0.46446146743424116</v>
      </c>
      <c r="S306" s="1">
        <f t="shared" si="45"/>
        <v>0.46446146743424116</v>
      </c>
      <c r="T306" s="1">
        <f t="shared" si="49"/>
        <v>-0.76687667910086044</v>
      </c>
      <c r="U306" s="1">
        <f t="shared" si="50"/>
        <v>-0.25500903812091857</v>
      </c>
    </row>
    <row r="307" spans="4:21" ht="14.4" x14ac:dyDescent="0.3">
      <c r="E307" s="3" t="s">
        <v>1</v>
      </c>
      <c r="G307">
        <f>'[1]B. 103 q caL Q3 2023'!BK124</f>
        <v>557581</v>
      </c>
      <c r="J307">
        <f>'[2]B 103 to Q4 2023'!BK124</f>
        <v>1424803.0135071883</v>
      </c>
      <c r="L307">
        <f>'Sheet1 (2)'!AV124/100</f>
        <v>0.3913887074258669</v>
      </c>
      <c r="M307">
        <f t="shared" si="51"/>
        <v>0.3913887074258669</v>
      </c>
      <c r="N307">
        <f t="shared" si="46"/>
        <v>-0.93805407618429371</v>
      </c>
      <c r="O307" s="1">
        <f t="shared" si="47"/>
        <v>-0.73992461662767683</v>
      </c>
      <c r="P307" s="1">
        <f t="shared" si="48"/>
        <v>0.47714988333263908</v>
      </c>
      <c r="R307" s="1">
        <f>'[1]B. 103 q caL Q3 2023'!BN124</f>
        <v>0.4195061843963529</v>
      </c>
      <c r="S307" s="1">
        <f t="shared" si="45"/>
        <v>0.4195061843963529</v>
      </c>
      <c r="T307" s="1">
        <f t="shared" si="49"/>
        <v>-0.8686770108799603</v>
      </c>
      <c r="U307" s="1">
        <f t="shared" si="50"/>
        <v>-0.35680936990001844</v>
      </c>
    </row>
    <row r="308" spans="4:21" ht="14.4" x14ac:dyDescent="0.3">
      <c r="D308" s="1">
        <f>D304+1</f>
        <v>1975</v>
      </c>
      <c r="E308" s="3" t="s">
        <v>4</v>
      </c>
      <c r="G308">
        <f>'[1]B. 103 q caL Q3 2023'!BK125</f>
        <v>684902</v>
      </c>
      <c r="J308">
        <f>'[2]B 103 to Q4 2023'!BK125</f>
        <v>1367107.5404830663</v>
      </c>
      <c r="L308">
        <f>'Sheet1 (2)'!AV125/100</f>
        <v>0.50105027540225389</v>
      </c>
      <c r="M308">
        <f t="shared" si="51"/>
        <v>0.50105027540225389</v>
      </c>
      <c r="N308">
        <f t="shared" si="46"/>
        <v>-0.69104883282770802</v>
      </c>
      <c r="O308" s="1">
        <f t="shared" si="47"/>
        <v>-0.49291937327109114</v>
      </c>
      <c r="P308" s="1">
        <f t="shared" si="48"/>
        <v>0.61084051715328458</v>
      </c>
      <c r="R308" s="1">
        <f>'[1]B. 103 q caL Q3 2023'!BN125</f>
        <v>0.53963166365205839</v>
      </c>
      <c r="S308" s="1">
        <f t="shared" si="45"/>
        <v>0.53963166365205839</v>
      </c>
      <c r="T308" s="1">
        <f t="shared" si="49"/>
        <v>-0.61686847651086874</v>
      </c>
      <c r="U308" s="1">
        <f t="shared" si="50"/>
        <v>-0.10500083553092687</v>
      </c>
    </row>
    <row r="309" spans="4:21" ht="14.4" x14ac:dyDescent="0.3">
      <c r="E309" s="3" t="s">
        <v>3</v>
      </c>
      <c r="G309">
        <f>'[1]B. 103 q caL Q3 2023'!BK126</f>
        <v>791599</v>
      </c>
      <c r="J309">
        <f>'[2]B 103 to Q4 2023'!BK126</f>
        <v>1436048.4977895366</v>
      </c>
      <c r="L309">
        <f>'Sheet1 (2)'!AV126/100</f>
        <v>0.55130036147630979</v>
      </c>
      <c r="M309">
        <f t="shared" si="51"/>
        <v>0.55130036147630979</v>
      </c>
      <c r="N309">
        <f t="shared" si="46"/>
        <v>-0.59547549770684871</v>
      </c>
      <c r="O309" s="1">
        <f t="shared" si="47"/>
        <v>-0.39734603815023184</v>
      </c>
      <c r="P309" s="1">
        <f t="shared" si="48"/>
        <v>0.67210141265889212</v>
      </c>
      <c r="R309" s="1">
        <f>'[1]B. 103 q caL Q3 2023'!BN126</f>
        <v>0.59258457598042891</v>
      </c>
      <c r="S309" s="1">
        <f t="shared" si="45"/>
        <v>0.59258457598042891</v>
      </c>
      <c r="T309" s="1">
        <f t="shared" si="49"/>
        <v>-0.52326167188907868</v>
      </c>
      <c r="U309" s="1">
        <f t="shared" si="50"/>
        <v>-1.1394030909136821E-2</v>
      </c>
    </row>
    <row r="310" spans="4:21" ht="14.4" x14ac:dyDescent="0.3">
      <c r="E310" s="3" t="s">
        <v>2</v>
      </c>
      <c r="G310">
        <f>'[1]B. 103 q caL Q3 2023'!BK127</f>
        <v>701690</v>
      </c>
      <c r="J310">
        <f>'[2]B 103 to Q4 2023'!BK127</f>
        <v>1439829.3083803267</v>
      </c>
      <c r="L310">
        <f>'Sheet1 (2)'!AV127/100</f>
        <v>0.4873916332534225</v>
      </c>
      <c r="M310">
        <f t="shared" si="51"/>
        <v>0.4873916332534225</v>
      </c>
      <c r="N310">
        <f t="shared" si="46"/>
        <v>-0.71868730401669889</v>
      </c>
      <c r="O310" s="1">
        <f t="shared" si="47"/>
        <v>-0.52055784446008202</v>
      </c>
      <c r="P310" s="1">
        <f t="shared" si="48"/>
        <v>0.59418899046346152</v>
      </c>
      <c r="R310" s="1">
        <f>'[1]B. 103 q caL Q3 2023'!BN127</f>
        <v>0.5243830226134214</v>
      </c>
      <c r="S310" s="1">
        <f t="shared" si="45"/>
        <v>0.5243830226134214</v>
      </c>
      <c r="T310" s="1">
        <f t="shared" si="49"/>
        <v>-0.64553290249572914</v>
      </c>
      <c r="U310" s="1">
        <f t="shared" si="50"/>
        <v>-0.13366526151578728</v>
      </c>
    </row>
    <row r="311" spans="4:21" ht="14.4" x14ac:dyDescent="0.3">
      <c r="E311" s="3" t="s">
        <v>1</v>
      </c>
      <c r="G311">
        <f>'[1]B. 103 q caL Q3 2023'!BK128</f>
        <v>754817</v>
      </c>
      <c r="J311">
        <f>'[2]B 103 to Q4 2023'!BK128</f>
        <v>1479435.1148109105</v>
      </c>
      <c r="L311">
        <f>'Sheet1 (2)'!AV128/100</f>
        <v>0.51025658620192704</v>
      </c>
      <c r="M311">
        <f t="shared" si="51"/>
        <v>0.51025658620192704</v>
      </c>
      <c r="N311">
        <f t="shared" si="46"/>
        <v>-0.67284156958141217</v>
      </c>
      <c r="O311" s="1">
        <f t="shared" si="47"/>
        <v>-0.4747121100247953</v>
      </c>
      <c r="P311" s="1">
        <f t="shared" si="48"/>
        <v>0.62206411671209427</v>
      </c>
      <c r="R311" s="1">
        <f>'[1]B. 103 q caL Q3 2023'!BN128</f>
        <v>0.5486400693784379</v>
      </c>
      <c r="S311" s="1">
        <f t="shared" si="45"/>
        <v>0.5486400693784379</v>
      </c>
      <c r="T311" s="1">
        <f t="shared" si="49"/>
        <v>-0.60031266381223103</v>
      </c>
      <c r="U311" s="1">
        <f t="shared" si="50"/>
        <v>-8.8445022832289166E-2</v>
      </c>
    </row>
    <row r="312" spans="4:21" ht="14.4" x14ac:dyDescent="0.3">
      <c r="D312" s="1">
        <f>D308+1</f>
        <v>1976</v>
      </c>
      <c r="E312" s="3" t="s">
        <v>4</v>
      </c>
      <c r="G312">
        <f>'[1]B. 103 q caL Q3 2023'!BK129</f>
        <v>868179</v>
      </c>
      <c r="J312">
        <f>'[2]B 103 to Q4 2023'!BK129</f>
        <v>1539711.4413058024</v>
      </c>
      <c r="L312">
        <f>'Sheet1 (2)'!AV129/100</f>
        <v>0.5639173032849234</v>
      </c>
      <c r="M312">
        <f t="shared" si="51"/>
        <v>0.5639173032849234</v>
      </c>
      <c r="N312">
        <f t="shared" si="46"/>
        <v>-0.57284766361597173</v>
      </c>
      <c r="O312" s="1">
        <f t="shared" si="47"/>
        <v>-0.37471820405935485</v>
      </c>
      <c r="P312" s="1">
        <f t="shared" si="48"/>
        <v>0.68748298141080855</v>
      </c>
      <c r="R312" s="1">
        <f>'[1]B. 103 q caL Q3 2023'!BN129</f>
        <v>0.6049958528645456</v>
      </c>
      <c r="S312" s="1">
        <f t="shared" si="45"/>
        <v>0.6049958528645456</v>
      </c>
      <c r="T312" s="1">
        <f t="shared" si="49"/>
        <v>-0.50253367574413577</v>
      </c>
      <c r="U312" s="1">
        <f t="shared" si="50"/>
        <v>9.3339652358060965E-3</v>
      </c>
    </row>
    <row r="313" spans="4:21" ht="14.4" x14ac:dyDescent="0.3">
      <c r="E313" s="3" t="s">
        <v>3</v>
      </c>
      <c r="G313">
        <f>'[1]B. 103 q caL Q3 2023'!BK130</f>
        <v>887651</v>
      </c>
      <c r="J313">
        <f>'[2]B 103 to Q4 2023'!BK130</f>
        <v>1600719.0156952832</v>
      </c>
      <c r="L313">
        <f>'Sheet1 (2)'!AV130/100</f>
        <v>0.55459079173331371</v>
      </c>
      <c r="M313">
        <f t="shared" si="51"/>
        <v>0.55459079173331371</v>
      </c>
      <c r="N313">
        <f t="shared" si="46"/>
        <v>-0.58952474937624655</v>
      </c>
      <c r="O313" s="1">
        <f t="shared" si="47"/>
        <v>-0.39139528981962968</v>
      </c>
      <c r="P313" s="1">
        <f t="shared" si="48"/>
        <v>0.67611284268601168</v>
      </c>
      <c r="R313" s="1">
        <f>'[1]B. 103 q caL Q3 2023'!BN130</f>
        <v>0.5944495662039182</v>
      </c>
      <c r="S313" s="1">
        <f t="shared" si="45"/>
        <v>0.5944495662039182</v>
      </c>
      <c r="T313" s="1">
        <f t="shared" si="49"/>
        <v>-0.52011940042144755</v>
      </c>
      <c r="U313" s="1">
        <f t="shared" si="50"/>
        <v>-8.2517594415056905E-3</v>
      </c>
    </row>
    <row r="314" spans="4:21" ht="14.4" x14ac:dyDescent="0.3">
      <c r="E314" s="3" t="s">
        <v>2</v>
      </c>
      <c r="G314">
        <f>'[1]B. 103 q caL Q3 2023'!BK131</f>
        <v>897275</v>
      </c>
      <c r="J314">
        <f>'[2]B 103 to Q4 2023'!BK131</f>
        <v>1642196.4764978464</v>
      </c>
      <c r="L314">
        <f>'Sheet1 (2)'!AV131/100</f>
        <v>0.54644808313367921</v>
      </c>
      <c r="M314">
        <f t="shared" si="51"/>
        <v>0.54644808313367921</v>
      </c>
      <c r="N314">
        <f t="shared" si="46"/>
        <v>-0.60431597471869669</v>
      </c>
      <c r="O314" s="1">
        <f t="shared" si="47"/>
        <v>-0.40618651516207982</v>
      </c>
      <c r="P314" s="1">
        <f t="shared" si="48"/>
        <v>0.66618590206506079</v>
      </c>
      <c r="R314" s="1">
        <f>'[1]B. 103 q caL Q3 2023'!BN131</f>
        <v>0.58576674015171426</v>
      </c>
      <c r="S314" s="1">
        <f t="shared" si="45"/>
        <v>0.58576674015171426</v>
      </c>
      <c r="T314" s="1">
        <f t="shared" si="49"/>
        <v>-0.53483362299839698</v>
      </c>
      <c r="U314" s="1">
        <f t="shared" si="50"/>
        <v>-2.2965982018455122E-2</v>
      </c>
    </row>
    <row r="315" spans="4:21" ht="14.4" x14ac:dyDescent="0.3">
      <c r="E315" s="3" t="s">
        <v>1</v>
      </c>
      <c r="G315">
        <f>'[1]B. 103 q caL Q3 2023'!BK132</f>
        <v>927300</v>
      </c>
      <c r="J315">
        <f>'[2]B 103 to Q4 2023'!BK132</f>
        <v>1717558.9556188711</v>
      </c>
      <c r="L315">
        <f>'Sheet1 (2)'!AV132/100</f>
        <v>0.53995600457706716</v>
      </c>
      <c r="M315">
        <f t="shared" si="51"/>
        <v>0.53995600457706716</v>
      </c>
      <c r="N315">
        <f t="shared" si="46"/>
        <v>-0.61626761574835376</v>
      </c>
      <c r="O315" s="1">
        <f t="shared" si="47"/>
        <v>-0.41813815619173689</v>
      </c>
      <c r="P315" s="1">
        <f t="shared" si="48"/>
        <v>0.6582712778893991</v>
      </c>
      <c r="R315" s="1">
        <f>'[1]B. 103 q caL Q3 2023'!BN132</f>
        <v>0.57804503316234523</v>
      </c>
      <c r="S315" s="1">
        <f t="shared" si="45"/>
        <v>0.57804503316234523</v>
      </c>
      <c r="T315" s="1">
        <f t="shared" si="49"/>
        <v>-0.54810350129916541</v>
      </c>
      <c r="U315" s="1">
        <f t="shared" si="50"/>
        <v>-3.6235860319223545E-2</v>
      </c>
    </row>
    <row r="316" spans="4:21" ht="14.4" x14ac:dyDescent="0.3">
      <c r="D316" s="1">
        <f>D312+1</f>
        <v>1977</v>
      </c>
      <c r="E316" s="3" t="s">
        <v>4</v>
      </c>
      <c r="G316">
        <f>'[1]B. 103 q caL Q3 2023'!BK133</f>
        <v>856996</v>
      </c>
      <c r="J316">
        <f>'[2]B 103 to Q4 2023'!BK133</f>
        <v>1756850.6916941574</v>
      </c>
      <c r="L316">
        <f>'Sheet1 (2)'!AV133/100</f>
        <v>0.48786493160155286</v>
      </c>
      <c r="M316">
        <f t="shared" si="51"/>
        <v>0.48786493160155286</v>
      </c>
      <c r="N316">
        <f t="shared" si="46"/>
        <v>-0.71771669094452095</v>
      </c>
      <c r="O316" s="1">
        <f t="shared" si="47"/>
        <v>-0.51958723138790408</v>
      </c>
      <c r="P316" s="1">
        <f t="shared" si="48"/>
        <v>0.59476599804520092</v>
      </c>
      <c r="R316" s="1">
        <f>'[1]B. 103 q caL Q3 2023'!BN133</f>
        <v>0.52209847493152894</v>
      </c>
      <c r="S316" s="1">
        <f t="shared" si="45"/>
        <v>0.52209847493152894</v>
      </c>
      <c r="T316" s="1">
        <f t="shared" si="49"/>
        <v>-0.64989905959742211</v>
      </c>
      <c r="U316" s="1">
        <f t="shared" si="50"/>
        <v>-0.13803141861748025</v>
      </c>
    </row>
    <row r="317" spans="4:21" ht="14.4" x14ac:dyDescent="0.3">
      <c r="E317" s="3" t="s">
        <v>3</v>
      </c>
      <c r="G317">
        <f>'[1]B. 103 q caL Q3 2023'!BK134</f>
        <v>881959</v>
      </c>
      <c r="J317">
        <f>'[2]B 103 to Q4 2023'!BK134</f>
        <v>1811504.8308989448</v>
      </c>
      <c r="L317">
        <f>'Sheet1 (2)'!AV134/100</f>
        <v>0.48692547511969325</v>
      </c>
      <c r="M317">
        <f t="shared" si="51"/>
        <v>0.48692547511969325</v>
      </c>
      <c r="N317">
        <f t="shared" si="46"/>
        <v>-0.71964419611125963</v>
      </c>
      <c r="O317" s="1">
        <f t="shared" si="47"/>
        <v>-0.52151473655464275</v>
      </c>
      <c r="P317" s="1">
        <f t="shared" si="48"/>
        <v>0.59362068766140486</v>
      </c>
      <c r="R317" s="1">
        <f>'[1]B. 103 q caL Q3 2023'!BN134</f>
        <v>0.52078185029622426</v>
      </c>
      <c r="S317" s="1">
        <f t="shared" si="45"/>
        <v>0.52078185029622426</v>
      </c>
      <c r="T317" s="1">
        <f t="shared" si="49"/>
        <v>-0.65242403835666896</v>
      </c>
      <c r="U317" s="1">
        <f t="shared" si="50"/>
        <v>-0.14055639737672709</v>
      </c>
    </row>
    <row r="318" spans="4:21" ht="14.4" x14ac:dyDescent="0.3">
      <c r="E318" s="3" t="s">
        <v>2</v>
      </c>
      <c r="G318">
        <f>'[1]B. 103 q caL Q3 2023'!BK135</f>
        <v>845194</v>
      </c>
      <c r="J318">
        <f>'[2]B 103 to Q4 2023'!BK135</f>
        <v>1856516.1953852831</v>
      </c>
      <c r="L318">
        <f>'Sheet1 (2)'!AV135/100</f>
        <v>0.45531743742157921</v>
      </c>
      <c r="M318">
        <f t="shared" si="51"/>
        <v>0.45531743742157921</v>
      </c>
      <c r="N318">
        <f t="shared" si="46"/>
        <v>-0.78676043862323242</v>
      </c>
      <c r="O318" s="1">
        <f t="shared" si="47"/>
        <v>-0.58863097906661555</v>
      </c>
      <c r="P318" s="1">
        <f t="shared" si="48"/>
        <v>0.55508669009356382</v>
      </c>
      <c r="R318" s="1">
        <f>'[1]B. 103 q caL Q3 2023'!BN135</f>
        <v>0.48703440238951057</v>
      </c>
      <c r="S318" s="1">
        <f t="shared" si="45"/>
        <v>0.48703440238951057</v>
      </c>
      <c r="T318" s="1">
        <f t="shared" si="49"/>
        <v>-0.71942051693763698</v>
      </c>
      <c r="U318" s="1">
        <f t="shared" si="50"/>
        <v>-0.20755287595769512</v>
      </c>
    </row>
    <row r="319" spans="4:21" ht="14.4" x14ac:dyDescent="0.3">
      <c r="E319" s="3" t="s">
        <v>1</v>
      </c>
      <c r="G319">
        <f>'[1]B. 103 q caL Q3 2023'!BK136</f>
        <v>819054</v>
      </c>
      <c r="J319">
        <f>'[2]B 103 to Q4 2023'!BK136</f>
        <v>1910004.7480793069</v>
      </c>
      <c r="L319">
        <f>'Sheet1 (2)'!AV136/100</f>
        <v>0.42888453659332126</v>
      </c>
      <c r="M319">
        <f t="shared" si="51"/>
        <v>0.42888453659332126</v>
      </c>
      <c r="N319">
        <f t="shared" si="46"/>
        <v>-0.84656754175037596</v>
      </c>
      <c r="O319" s="1">
        <f t="shared" si="47"/>
        <v>-0.64843808219375909</v>
      </c>
      <c r="P319" s="1">
        <f t="shared" si="48"/>
        <v>0.52286180647518443</v>
      </c>
      <c r="R319" s="1">
        <f>'[1]B. 103 q caL Q3 2023'!BN136</f>
        <v>0.45882163130609221</v>
      </c>
      <c r="S319" s="1">
        <f t="shared" ref="S319:S382" si="52">R319</f>
        <v>0.45882163130609221</v>
      </c>
      <c r="T319" s="1">
        <f t="shared" si="49"/>
        <v>-0.77909374726620551</v>
      </c>
      <c r="U319" s="1">
        <f t="shared" si="50"/>
        <v>-0.26722610628626364</v>
      </c>
    </row>
    <row r="320" spans="4:21" ht="14.4" x14ac:dyDescent="0.3">
      <c r="D320" s="1">
        <f>D316+1</f>
        <v>1978</v>
      </c>
      <c r="E320" s="3" t="s">
        <v>4</v>
      </c>
      <c r="G320">
        <f>'[1]B. 103 q caL Q3 2023'!BK137</f>
        <v>773767</v>
      </c>
      <c r="J320">
        <f>'[2]B 103 to Q4 2023'!BK137</f>
        <v>1952051.2228264054</v>
      </c>
      <c r="L320">
        <f>'Sheet1 (2)'!AV137/100</f>
        <v>0.39644802794018802</v>
      </c>
      <c r="M320">
        <f t="shared" si="51"/>
        <v>0.39644802794018802</v>
      </c>
      <c r="N320">
        <f t="shared" si="46"/>
        <v>-0.92521032357251165</v>
      </c>
      <c r="O320" s="1">
        <f t="shared" si="47"/>
        <v>-0.72708086401589478</v>
      </c>
      <c r="P320" s="1">
        <f t="shared" si="48"/>
        <v>0.48331780322237677</v>
      </c>
      <c r="R320" s="1">
        <f>'[1]B. 103 q caL Q3 2023'!BN137</f>
        <v>0.42452471085434529</v>
      </c>
      <c r="S320" s="1">
        <f t="shared" si="52"/>
        <v>0.42452471085434529</v>
      </c>
      <c r="T320" s="1">
        <f t="shared" si="49"/>
        <v>-0.85678506325395498</v>
      </c>
      <c r="U320" s="1">
        <f t="shared" si="50"/>
        <v>-0.34491742227401312</v>
      </c>
    </row>
    <row r="321" spans="4:21" ht="14.4" x14ac:dyDescent="0.3">
      <c r="E321" s="3" t="s">
        <v>3</v>
      </c>
      <c r="G321">
        <f>'[1]B. 103 q caL Q3 2023'!BK138</f>
        <v>833089</v>
      </c>
      <c r="J321">
        <f>'[2]B 103 to Q4 2023'!BK138</f>
        <v>2040150.868123645</v>
      </c>
      <c r="L321">
        <f>'Sheet1 (2)'!AV138/100</f>
        <v>0.40840397570938236</v>
      </c>
      <c r="M321">
        <f t="shared" si="51"/>
        <v>0.40840397570938236</v>
      </c>
      <c r="N321">
        <f t="shared" si="46"/>
        <v>-0.89549845789723126</v>
      </c>
      <c r="O321" s="1">
        <f t="shared" si="47"/>
        <v>-0.69736899834061439</v>
      </c>
      <c r="P321" s="1">
        <f t="shared" si="48"/>
        <v>0.49789354078190451</v>
      </c>
      <c r="R321" s="1">
        <f>'[1]B. 103 q caL Q3 2023'!BN138</f>
        <v>0.43695391430610703</v>
      </c>
      <c r="S321" s="1">
        <f t="shared" si="52"/>
        <v>0.43695391430610703</v>
      </c>
      <c r="T321" s="1">
        <f t="shared" si="49"/>
        <v>-0.82792754870152463</v>
      </c>
      <c r="U321" s="1">
        <f t="shared" si="50"/>
        <v>-0.31605990772158277</v>
      </c>
    </row>
    <row r="322" spans="4:21" ht="14.4" x14ac:dyDescent="0.3">
      <c r="E322" s="3" t="s">
        <v>2</v>
      </c>
      <c r="G322">
        <f>'[1]B. 103 q caL Q3 2023'!BK139</f>
        <v>895681</v>
      </c>
      <c r="J322">
        <f>'[2]B 103 to Q4 2023'!BK139</f>
        <v>2132955.7398654642</v>
      </c>
      <c r="L322">
        <f>'Sheet1 (2)'!AV139/100</f>
        <v>0.41998367878765919</v>
      </c>
      <c r="M322">
        <f t="shared" si="51"/>
        <v>0.41998367878765919</v>
      </c>
      <c r="N322">
        <f t="shared" si="46"/>
        <v>-0.86753942848917642</v>
      </c>
      <c r="O322" s="1">
        <f t="shared" si="47"/>
        <v>-0.66940996893255955</v>
      </c>
      <c r="P322" s="1">
        <f t="shared" si="48"/>
        <v>0.51201059083469103</v>
      </c>
      <c r="R322" s="1">
        <f>'[1]B. 103 q caL Q3 2023'!BN139</f>
        <v>0.44881172816564613</v>
      </c>
      <c r="S322" s="1">
        <f t="shared" si="52"/>
        <v>0.44881172816564613</v>
      </c>
      <c r="T322" s="1">
        <f t="shared" si="49"/>
        <v>-0.80115179283869731</v>
      </c>
      <c r="U322" s="1">
        <f t="shared" si="50"/>
        <v>-0.28928415185875545</v>
      </c>
    </row>
    <row r="323" spans="4:21" ht="14.4" x14ac:dyDescent="0.3">
      <c r="E323" s="3" t="s">
        <v>1</v>
      </c>
      <c r="G323">
        <f>'[1]B. 103 q caL Q3 2023'!BK140</f>
        <v>856213</v>
      </c>
      <c r="J323">
        <f>'[2]B 103 to Q4 2023'!BK140</f>
        <v>2208900.3516248022</v>
      </c>
      <c r="L323">
        <f>'Sheet1 (2)'!AV140/100</f>
        <v>0.38767297486398156</v>
      </c>
      <c r="M323">
        <f t="shared" si="51"/>
        <v>0.38767297486398156</v>
      </c>
      <c r="N323">
        <f t="shared" si="46"/>
        <v>-0.94759314304390063</v>
      </c>
      <c r="O323" s="1">
        <f t="shared" si="47"/>
        <v>-0.74946368348728376</v>
      </c>
      <c r="P323" s="1">
        <f t="shared" si="48"/>
        <v>0.47261995867012263</v>
      </c>
      <c r="R323" s="1">
        <f>'[1]B. 103 q caL Q3 2023'!BN140</f>
        <v>0.41380270421790294</v>
      </c>
      <c r="S323" s="1">
        <f t="shared" si="52"/>
        <v>0.41380270421790294</v>
      </c>
      <c r="T323" s="1">
        <f t="shared" si="49"/>
        <v>-0.88236597860770061</v>
      </c>
      <c r="U323" s="1">
        <f t="shared" si="50"/>
        <v>-0.37049833762775874</v>
      </c>
    </row>
    <row r="324" spans="4:21" ht="14.4" x14ac:dyDescent="0.3">
      <c r="D324" s="1">
        <f>D320+1</f>
        <v>1979</v>
      </c>
      <c r="E324" s="3" t="s">
        <v>4</v>
      </c>
      <c r="G324">
        <f>'[1]B. 103 q caL Q3 2023'!BK141</f>
        <v>910760</v>
      </c>
      <c r="J324">
        <f>'[2]B 103 to Q4 2023'!BK141</f>
        <v>2302774.918176861</v>
      </c>
      <c r="L324">
        <f>'Sheet1 (2)'!AV141/100</f>
        <v>0.39556314057868575</v>
      </c>
      <c r="M324">
        <f t="shared" si="51"/>
        <v>0.39556314057868575</v>
      </c>
      <c r="N324">
        <f t="shared" si="46"/>
        <v>-0.92744485703585722</v>
      </c>
      <c r="O324" s="1">
        <f t="shared" si="47"/>
        <v>-0.72931539747924035</v>
      </c>
      <c r="P324" s="1">
        <f t="shared" si="48"/>
        <v>0.48223901915607026</v>
      </c>
      <c r="R324" s="1">
        <f>'[1]B. 103 q caL Q3 2023'!BN141</f>
        <v>0.4213324493185886</v>
      </c>
      <c r="S324" s="1">
        <f t="shared" si="52"/>
        <v>0.4213324493185886</v>
      </c>
      <c r="T324" s="1">
        <f t="shared" si="49"/>
        <v>-0.86433309108190637</v>
      </c>
      <c r="U324" s="1">
        <f t="shared" si="50"/>
        <v>-0.35246545010196451</v>
      </c>
    </row>
    <row r="325" spans="4:21" ht="14.4" x14ac:dyDescent="0.3">
      <c r="E325" s="3" t="s">
        <v>3</v>
      </c>
      <c r="G325">
        <f>'[1]B. 103 q caL Q3 2023'!BK142</f>
        <v>920994</v>
      </c>
      <c r="J325">
        <f>'[2]B 103 to Q4 2023'!BK142</f>
        <v>2399746.2153957291</v>
      </c>
      <c r="L325">
        <f>'Sheet1 (2)'!AV142/100</f>
        <v>0.38384892582016916</v>
      </c>
      <c r="M325">
        <f t="shared" si="51"/>
        <v>0.38384892582016916</v>
      </c>
      <c r="N325">
        <f t="shared" si="46"/>
        <v>-0.95750622614859393</v>
      </c>
      <c r="O325" s="1">
        <f t="shared" si="47"/>
        <v>-0.75937676659197706</v>
      </c>
      <c r="P325" s="1">
        <f t="shared" si="48"/>
        <v>0.46795798319537291</v>
      </c>
      <c r="R325" s="1">
        <f>'[1]B. 103 q caL Q3 2023'!BN142</f>
        <v>0.4082477200346068</v>
      </c>
      <c r="S325" s="1">
        <f t="shared" si="52"/>
        <v>0.4082477200346068</v>
      </c>
      <c r="T325" s="1">
        <f t="shared" si="49"/>
        <v>-0.8958811318756158</v>
      </c>
      <c r="U325" s="1">
        <f t="shared" si="50"/>
        <v>-0.38401349089567394</v>
      </c>
    </row>
    <row r="326" spans="4:21" ht="14.4" x14ac:dyDescent="0.3">
      <c r="E326" s="3" t="s">
        <v>2</v>
      </c>
      <c r="G326">
        <f>'[1]B. 103 q caL Q3 2023'!BK143</f>
        <v>980996</v>
      </c>
      <c r="J326">
        <f>'[2]B 103 to Q4 2023'!BK143</f>
        <v>2515769.6917214133</v>
      </c>
      <c r="L326">
        <f>'Sheet1 (2)'!AV143/100</f>
        <v>0.39000348126010437</v>
      </c>
      <c r="M326">
        <f t="shared" si="51"/>
        <v>0.39000348126010437</v>
      </c>
      <c r="N326">
        <f t="shared" si="46"/>
        <v>-0.94159961359032429</v>
      </c>
      <c r="O326" s="1">
        <f t="shared" si="47"/>
        <v>-0.74347015403370742</v>
      </c>
      <c r="P326" s="1">
        <f t="shared" si="48"/>
        <v>0.47546112611802754</v>
      </c>
      <c r="R326" s="1">
        <f>'[1]B. 103 q caL Q3 2023'!BN143</f>
        <v>0.4145274675772358</v>
      </c>
      <c r="S326" s="1">
        <f t="shared" si="52"/>
        <v>0.4145274675772358</v>
      </c>
      <c r="T326" s="1">
        <f t="shared" si="49"/>
        <v>-0.88061603982974967</v>
      </c>
      <c r="U326" s="1">
        <f t="shared" si="50"/>
        <v>-0.36874839884980781</v>
      </c>
    </row>
    <row r="327" spans="4:21" ht="14.4" x14ac:dyDescent="0.3">
      <c r="E327" s="3" t="s">
        <v>1</v>
      </c>
      <c r="G327">
        <f>'[1]B. 103 q caL Q3 2023'!BK144</f>
        <v>1014625</v>
      </c>
      <c r="J327">
        <f>'[2]B 103 to Q4 2023'!BK144</f>
        <v>2602005.402423508</v>
      </c>
      <c r="L327">
        <f>'Sheet1 (2)'!AV144/100</f>
        <v>0.3899987909775004</v>
      </c>
      <c r="M327">
        <f t="shared" si="51"/>
        <v>0.3899987909775004</v>
      </c>
      <c r="N327">
        <f t="shared" ref="N327:N390" si="53">LN(M327)</f>
        <v>-0.94161163992094143</v>
      </c>
      <c r="O327" s="1">
        <f t="shared" ref="O327:O390" si="54">N327-$N$508</f>
        <v>-0.74348218036432456</v>
      </c>
      <c r="P327" s="1">
        <f t="shared" ref="P327:P390" si="55">EXP(O327)</f>
        <v>0.47545540809971271</v>
      </c>
      <c r="R327" s="1">
        <f>'[1]B. 103 q caL Q3 2023'!BN144</f>
        <v>0.41546939935109956</v>
      </c>
      <c r="S327" s="1">
        <f t="shared" si="52"/>
        <v>0.41546939935109956</v>
      </c>
      <c r="T327" s="1">
        <f t="shared" si="49"/>
        <v>-0.87834631516988459</v>
      </c>
      <c r="U327" s="1">
        <f t="shared" si="50"/>
        <v>-0.36647867418994273</v>
      </c>
    </row>
    <row r="328" spans="4:21" ht="14.4" x14ac:dyDescent="0.3">
      <c r="D328" s="1">
        <f>D324+1</f>
        <v>1980</v>
      </c>
      <c r="E328" s="3" t="s">
        <v>4</v>
      </c>
      <c r="G328">
        <f>'[1]B. 103 q caL Q3 2023'!BK145</f>
        <v>956763</v>
      </c>
      <c r="J328">
        <f>'[2]B 103 to Q4 2023'!BK145</f>
        <v>2649945.5977325309</v>
      </c>
      <c r="L328">
        <f>'Sheet1 (2)'!AV145/100</f>
        <v>0.36110450004953742</v>
      </c>
      <c r="M328">
        <f t="shared" si="51"/>
        <v>0.36110450004953742</v>
      </c>
      <c r="N328">
        <f t="shared" si="53"/>
        <v>-1.0185878887172857</v>
      </c>
      <c r="O328" s="1">
        <f t="shared" si="54"/>
        <v>-0.8204584291606688</v>
      </c>
      <c r="P328" s="1">
        <f t="shared" si="55"/>
        <v>0.44022979406518353</v>
      </c>
      <c r="R328" s="1">
        <f>'[1]B. 103 q caL Q3 2023'!BN145</f>
        <v>0.38458043289902299</v>
      </c>
      <c r="S328" s="1">
        <f t="shared" si="52"/>
        <v>0.38458043289902299</v>
      </c>
      <c r="T328" s="1">
        <f t="shared" ref="T328:T391" si="56">LN(S328)</f>
        <v>-0.95560232361931075</v>
      </c>
      <c r="U328" s="1">
        <f t="shared" ref="U328:U391" si="57">T328-$T$508</f>
        <v>-0.44373468263936888</v>
      </c>
    </row>
    <row r="329" spans="4:21" ht="14.4" x14ac:dyDescent="0.3">
      <c r="E329" s="3" t="s">
        <v>3</v>
      </c>
      <c r="G329">
        <f>'[1]B. 103 q caL Q3 2023'!BK146</f>
        <v>1076420</v>
      </c>
      <c r="J329">
        <f>'[2]B 103 to Q4 2023'!BK146</f>
        <v>2764325.8098576101</v>
      </c>
      <c r="L329">
        <f>'Sheet1 (2)'!AV146/100</f>
        <v>0.38946385014372892</v>
      </c>
      <c r="M329">
        <f t="shared" si="51"/>
        <v>0.38946385014372892</v>
      </c>
      <c r="N329">
        <f t="shared" si="53"/>
        <v>-0.94298422890605993</v>
      </c>
      <c r="O329" s="1">
        <f t="shared" si="54"/>
        <v>-0.74485476934944306</v>
      </c>
      <c r="P329" s="1">
        <f t="shared" si="55"/>
        <v>0.47480325091791087</v>
      </c>
      <c r="R329" s="1">
        <f>'[1]B. 103 q caL Q3 2023'!BN146</f>
        <v>0.41464795557218131</v>
      </c>
      <c r="S329" s="1">
        <f t="shared" si="52"/>
        <v>0.41464795557218131</v>
      </c>
      <c r="T329" s="1">
        <f t="shared" si="56"/>
        <v>-0.88032541858741731</v>
      </c>
      <c r="U329" s="1">
        <f t="shared" si="57"/>
        <v>-0.36845777760747545</v>
      </c>
    </row>
    <row r="330" spans="4:21" ht="14.4" x14ac:dyDescent="0.3">
      <c r="E330" s="3" t="s">
        <v>2</v>
      </c>
      <c r="G330">
        <f>'[1]B. 103 q caL Q3 2023'!BK147</f>
        <v>1213806</v>
      </c>
      <c r="J330">
        <f>'[2]B 103 to Q4 2023'!BK147</f>
        <v>2900461.5892079407</v>
      </c>
      <c r="L330">
        <f>'Sheet1 (2)'!AV147/100</f>
        <v>0.41855463834204004</v>
      </c>
      <c r="M330">
        <f t="shared" si="51"/>
        <v>0.41855463834204004</v>
      </c>
      <c r="N330">
        <f t="shared" si="53"/>
        <v>-0.87094784000690584</v>
      </c>
      <c r="O330" s="1">
        <f t="shared" si="54"/>
        <v>-0.67281838045028897</v>
      </c>
      <c r="P330" s="1">
        <f t="shared" si="55"/>
        <v>0.5102684187460037</v>
      </c>
      <c r="R330" s="1">
        <f>'[1]B. 103 q caL Q3 2023'!BN147</f>
        <v>0.44559894842769288</v>
      </c>
      <c r="S330" s="1">
        <f t="shared" si="52"/>
        <v>0.44559894842769288</v>
      </c>
      <c r="T330" s="1">
        <f t="shared" si="56"/>
        <v>-0.80833595027379335</v>
      </c>
      <c r="U330" s="1">
        <f t="shared" si="57"/>
        <v>-0.29646830929385148</v>
      </c>
    </row>
    <row r="331" spans="4:21" ht="14.4" x14ac:dyDescent="0.3">
      <c r="E331" s="3" t="s">
        <v>1</v>
      </c>
      <c r="G331">
        <f>'[1]B. 103 q caL Q3 2023'!BK148</f>
        <v>1346332</v>
      </c>
      <c r="J331">
        <f>'[2]B 103 to Q4 2023'!BK148</f>
        <v>3016467.0581578491</v>
      </c>
      <c r="L331">
        <f>'Sheet1 (2)'!AV148/100</f>
        <v>0.44638922498358041</v>
      </c>
      <c r="M331">
        <f t="shared" si="51"/>
        <v>0.44638922498358041</v>
      </c>
      <c r="N331">
        <f t="shared" si="53"/>
        <v>-0.80656400578793708</v>
      </c>
      <c r="O331" s="1">
        <f t="shared" si="54"/>
        <v>-0.60843454623132021</v>
      </c>
      <c r="P331" s="1">
        <f t="shared" si="55"/>
        <v>0.54420212586794159</v>
      </c>
      <c r="R331" s="1">
        <f>'[1]B. 103 q caL Q3 2023'!BN148</f>
        <v>0.47514645624035468</v>
      </c>
      <c r="S331" s="1">
        <f t="shared" si="52"/>
        <v>0.47514645624035468</v>
      </c>
      <c r="T331" s="1">
        <f t="shared" si="56"/>
        <v>-0.7441321935440286</v>
      </c>
      <c r="U331" s="1">
        <f t="shared" si="57"/>
        <v>-0.23226455256408673</v>
      </c>
    </row>
    <row r="332" spans="4:21" ht="14.4" x14ac:dyDescent="0.3">
      <c r="D332" s="1">
        <f>D328+1</f>
        <v>1981</v>
      </c>
      <c r="E332" s="3" t="s">
        <v>4</v>
      </c>
      <c r="G332">
        <f>'[1]B. 103 q caL Q3 2023'!BK149</f>
        <v>1350793</v>
      </c>
      <c r="J332">
        <f>'[2]B 103 to Q4 2023'!BK149</f>
        <v>3112000.0187719758</v>
      </c>
      <c r="L332">
        <f>'Sheet1 (2)'!AV149/100</f>
        <v>0.4341267728313255</v>
      </c>
      <c r="M332">
        <f t="shared" si="51"/>
        <v>0.4341267728313255</v>
      </c>
      <c r="N332">
        <f t="shared" si="53"/>
        <v>-0.83441868423760945</v>
      </c>
      <c r="O332" s="1">
        <f t="shared" si="54"/>
        <v>-0.63628922468099258</v>
      </c>
      <c r="P332" s="1">
        <f t="shared" si="55"/>
        <v>0.52925272262045842</v>
      </c>
      <c r="R332" s="1">
        <f>'[1]B. 103 q caL Q3 2023'!BN149</f>
        <v>0.46287438174863044</v>
      </c>
      <c r="S332" s="1">
        <f t="shared" si="52"/>
        <v>0.46287438174863044</v>
      </c>
      <c r="T332" s="1">
        <f t="shared" si="56"/>
        <v>-0.77029957542598915</v>
      </c>
      <c r="U332" s="1">
        <f t="shared" si="57"/>
        <v>-0.25843193444604728</v>
      </c>
    </row>
    <row r="333" spans="4:21" ht="14.4" x14ac:dyDescent="0.3">
      <c r="E333" s="3" t="s">
        <v>3</v>
      </c>
      <c r="G333">
        <f>'[1]B. 103 q caL Q3 2023'!BK150</f>
        <v>1315628</v>
      </c>
      <c r="J333">
        <f>'[2]B 103 to Q4 2023'!BK150</f>
        <v>3189760.0996218743</v>
      </c>
      <c r="L333">
        <f>'Sheet1 (2)'!AV150/100</f>
        <v>0.4125256206451422</v>
      </c>
      <c r="M333">
        <f t="shared" si="51"/>
        <v>0.4125256206451422</v>
      </c>
      <c r="N333">
        <f t="shared" si="53"/>
        <v>-0.88545696448129807</v>
      </c>
      <c r="O333" s="1">
        <f t="shared" si="54"/>
        <v>-0.6873275049246812</v>
      </c>
      <c r="P333" s="1">
        <f t="shared" si="55"/>
        <v>0.50291832142304982</v>
      </c>
      <c r="R333" s="1">
        <f>'[1]B. 103 q caL Q3 2023'!BN150</f>
        <v>0.44017606983553575</v>
      </c>
      <c r="S333" s="1">
        <f t="shared" si="52"/>
        <v>0.44017606983553575</v>
      </c>
      <c r="T333" s="1">
        <f t="shared" si="56"/>
        <v>-0.82058047339485063</v>
      </c>
      <c r="U333" s="1">
        <f t="shared" si="57"/>
        <v>-0.30871283241490877</v>
      </c>
    </row>
    <row r="334" spans="4:21" ht="14.4" x14ac:dyDescent="0.3">
      <c r="E334" s="3" t="s">
        <v>2</v>
      </c>
      <c r="G334">
        <f>'[1]B. 103 q caL Q3 2023'!BK151</f>
        <v>1135956</v>
      </c>
      <c r="J334">
        <f>'[2]B 103 to Q4 2023'!BK151</f>
        <v>3183423.0727809421</v>
      </c>
      <c r="L334">
        <f>'Sheet1 (2)'!AV151/100</f>
        <v>0.356891106903583</v>
      </c>
      <c r="M334">
        <f t="shared" si="51"/>
        <v>0.356891106903583</v>
      </c>
      <c r="N334">
        <f t="shared" si="53"/>
        <v>-1.0303245664104164</v>
      </c>
      <c r="O334" s="1">
        <f t="shared" si="54"/>
        <v>-0.83219510685379949</v>
      </c>
      <c r="P334" s="1">
        <f t="shared" si="55"/>
        <v>0.43509316132672493</v>
      </c>
      <c r="R334" s="1">
        <f>'[1]B. 103 q caL Q3 2023'!BN151</f>
        <v>0.38142262227606577</v>
      </c>
      <c r="S334" s="1">
        <f t="shared" si="52"/>
        <v>0.38142262227606577</v>
      </c>
      <c r="T334" s="1">
        <f t="shared" si="56"/>
        <v>-0.96384727379383117</v>
      </c>
      <c r="U334" s="1">
        <f t="shared" si="57"/>
        <v>-0.45197963281388931</v>
      </c>
    </row>
    <row r="335" spans="4:21" ht="14.4" x14ac:dyDescent="0.3">
      <c r="E335" s="3" t="s">
        <v>1</v>
      </c>
      <c r="G335">
        <f>'[1]B. 103 q caL Q3 2023'!BK152</f>
        <v>1225445</v>
      </c>
      <c r="J335">
        <f>'[2]B 103 to Q4 2023'!BK152</f>
        <v>3274999.5996468063</v>
      </c>
      <c r="L335">
        <f>'Sheet1 (2)'!AV152/100</f>
        <v>0.37423920196116278</v>
      </c>
      <c r="M335">
        <f t="shared" si="51"/>
        <v>0.37423920196116278</v>
      </c>
      <c r="N335">
        <f t="shared" si="53"/>
        <v>-0.98286010857382289</v>
      </c>
      <c r="O335" s="1">
        <f t="shared" si="54"/>
        <v>-0.78473064901720602</v>
      </c>
      <c r="P335" s="1">
        <f t="shared" si="55"/>
        <v>0.45624257462280376</v>
      </c>
      <c r="R335" s="1">
        <f>'[1]B. 103 q caL Q3 2023'!BN152</f>
        <v>0.39978545715329811</v>
      </c>
      <c r="S335" s="1">
        <f t="shared" si="52"/>
        <v>0.39978545715329811</v>
      </c>
      <c r="T335" s="1">
        <f t="shared" si="56"/>
        <v>-0.91682723288184176</v>
      </c>
      <c r="U335" s="1">
        <f t="shared" si="57"/>
        <v>-0.4049595919018999</v>
      </c>
    </row>
    <row r="336" spans="4:21" ht="14.4" x14ac:dyDescent="0.3">
      <c r="D336" s="1">
        <f>D332+1</f>
        <v>1982</v>
      </c>
      <c r="E336" s="3" t="s">
        <v>4</v>
      </c>
      <c r="G336">
        <f>'[1]B. 103 q caL Q3 2023'!BK153</f>
        <v>1090243</v>
      </c>
      <c r="J336">
        <f>'[2]B 103 to Q4 2023'!BK153</f>
        <v>3427394.2784860288</v>
      </c>
      <c r="L336">
        <f>'Sheet1 (2)'!AV153/100</f>
        <v>0.31815269264801388</v>
      </c>
      <c r="M336">
        <f t="shared" si="51"/>
        <v>0.31815269264801388</v>
      </c>
      <c r="N336">
        <f t="shared" si="53"/>
        <v>-1.1452238458847617</v>
      </c>
      <c r="O336" s="1">
        <f t="shared" si="54"/>
        <v>-0.9470943863281448</v>
      </c>
      <c r="P336" s="1">
        <f t="shared" si="55"/>
        <v>0.38786637759015707</v>
      </c>
      <c r="R336" s="1">
        <f>'[1]B. 103 q caL Q3 2023'!BN153</f>
        <v>0.3389695998383967</v>
      </c>
      <c r="S336" s="1">
        <f t="shared" si="52"/>
        <v>0.3389695998383967</v>
      </c>
      <c r="T336" s="1">
        <f t="shared" si="56"/>
        <v>-1.0818448516157491</v>
      </c>
      <c r="U336" s="1">
        <f t="shared" si="57"/>
        <v>-0.5699772106358072</v>
      </c>
    </row>
    <row r="337" spans="4:21" ht="14.4" x14ac:dyDescent="0.3">
      <c r="E337" s="3" t="s">
        <v>3</v>
      </c>
      <c r="G337">
        <f>'[1]B. 103 q caL Q3 2023'!BK154</f>
        <v>1073469</v>
      </c>
      <c r="J337">
        <f>'[2]B 103 to Q4 2023'!BK154</f>
        <v>3456336.6456671054</v>
      </c>
      <c r="L337">
        <f>'Sheet1 (2)'!AV154/100</f>
        <v>0.310633167879726</v>
      </c>
      <c r="M337">
        <f t="shared" si="51"/>
        <v>0.310633167879726</v>
      </c>
      <c r="N337">
        <f t="shared" si="53"/>
        <v>-1.1691425874919175</v>
      </c>
      <c r="O337" s="1">
        <f t="shared" si="54"/>
        <v>-0.97101312793530059</v>
      </c>
      <c r="P337" s="1">
        <f t="shared" si="55"/>
        <v>0.37869917297277544</v>
      </c>
      <c r="R337" s="1">
        <f>'[1]B. 103 q caL Q3 2023'!BN154</f>
        <v>0.33118035420572023</v>
      </c>
      <c r="S337" s="1">
        <f t="shared" si="52"/>
        <v>0.33118035420572023</v>
      </c>
      <c r="T337" s="1">
        <f t="shared" si="56"/>
        <v>-1.1050921752420702</v>
      </c>
      <c r="U337" s="1">
        <f t="shared" si="57"/>
        <v>-0.59322453426212829</v>
      </c>
    </row>
    <row r="338" spans="4:21" ht="14.4" x14ac:dyDescent="0.3">
      <c r="E338" s="3" t="s">
        <v>2</v>
      </c>
      <c r="G338">
        <f>'[1]B. 103 q caL Q3 2023'!BK155</f>
        <v>1172612</v>
      </c>
      <c r="J338">
        <f>'[2]B 103 to Q4 2023'!BK155</f>
        <v>3536985.245613493</v>
      </c>
      <c r="L338">
        <f>'Sheet1 (2)'!AV155/100</f>
        <v>0.331578870348608</v>
      </c>
      <c r="M338">
        <f t="shared" si="51"/>
        <v>0.331578870348608</v>
      </c>
      <c r="N338">
        <f t="shared" si="53"/>
        <v>-1.1038895780509563</v>
      </c>
      <c r="O338" s="1">
        <f t="shared" si="54"/>
        <v>-0.90576011849433946</v>
      </c>
      <c r="P338" s="1">
        <f t="shared" si="55"/>
        <v>0.40423450217294205</v>
      </c>
      <c r="R338" s="1">
        <f>'[1]B. 103 q caL Q3 2023'!BN155</f>
        <v>0.35379072690054592</v>
      </c>
      <c r="S338" s="1">
        <f t="shared" si="52"/>
        <v>0.35379072690054592</v>
      </c>
      <c r="T338" s="1">
        <f t="shared" si="56"/>
        <v>-1.0390497076040501</v>
      </c>
      <c r="U338" s="1">
        <f t="shared" si="57"/>
        <v>-0.52718206662410827</v>
      </c>
    </row>
    <row r="339" spans="4:21" ht="14.4" x14ac:dyDescent="0.3">
      <c r="E339" s="3" t="s">
        <v>1</v>
      </c>
      <c r="G339">
        <f>'[1]B. 103 q caL Q3 2023'!BK156</f>
        <v>1386269</v>
      </c>
      <c r="J339">
        <f>'[2]B 103 to Q4 2023'!BK156</f>
        <v>3598380.3024194334</v>
      </c>
      <c r="L339">
        <f>'Sheet1 (2)'!AV156/100</f>
        <v>0.38530530243572714</v>
      </c>
      <c r="M339">
        <f t="shared" si="51"/>
        <v>0.38530530243572714</v>
      </c>
      <c r="N339">
        <f t="shared" si="53"/>
        <v>-0.95371926560789733</v>
      </c>
      <c r="O339" s="1">
        <f t="shared" si="54"/>
        <v>-0.75558980605128045</v>
      </c>
      <c r="P339" s="1">
        <f t="shared" si="55"/>
        <v>0.46973348136130683</v>
      </c>
      <c r="R339" s="1">
        <f>'[1]B. 103 q caL Q3 2023'!BN156</f>
        <v>0.41215436440882164</v>
      </c>
      <c r="S339" s="1">
        <f t="shared" si="52"/>
        <v>0.41215436440882164</v>
      </c>
      <c r="T339" s="1">
        <f t="shared" si="56"/>
        <v>-0.88635732890902541</v>
      </c>
      <c r="U339" s="1">
        <f t="shared" si="57"/>
        <v>-0.37448968792908355</v>
      </c>
    </row>
    <row r="340" spans="4:21" ht="14.4" x14ac:dyDescent="0.3">
      <c r="D340" s="1">
        <f>D336+1</f>
        <v>1983</v>
      </c>
      <c r="E340" s="3" t="s">
        <v>4</v>
      </c>
      <c r="G340">
        <f>'[1]B. 103 q caL Q3 2023'!BK157</f>
        <v>1533575</v>
      </c>
      <c r="J340">
        <f>'[2]B 103 to Q4 2023'!BK157</f>
        <v>3690272.1917704903</v>
      </c>
      <c r="L340">
        <f>'Sheet1 (2)'!AV157/100</f>
        <v>0.41563331591536079</v>
      </c>
      <c r="M340">
        <f t="shared" si="51"/>
        <v>0.41563331591536079</v>
      </c>
      <c r="N340">
        <f t="shared" si="53"/>
        <v>-0.87795185955477073</v>
      </c>
      <c r="O340" s="1">
        <f t="shared" si="54"/>
        <v>-0.67982239999815386</v>
      </c>
      <c r="P340" s="1">
        <f t="shared" si="55"/>
        <v>0.50670697553463795</v>
      </c>
      <c r="R340" s="1">
        <f>'[1]B. 103 q caL Q3 2023'!BN157</f>
        <v>0.44459270074660584</v>
      </c>
      <c r="S340" s="1">
        <f t="shared" si="52"/>
        <v>0.44459270074660584</v>
      </c>
      <c r="T340" s="1">
        <f t="shared" si="56"/>
        <v>-0.81059669516079669</v>
      </c>
      <c r="U340" s="1">
        <f t="shared" si="57"/>
        <v>-0.29872905418085482</v>
      </c>
    </row>
    <row r="341" spans="4:21" ht="14.4" x14ac:dyDescent="0.3">
      <c r="E341" s="3" t="s">
        <v>3</v>
      </c>
      <c r="G341">
        <f>'[1]B. 103 q caL Q3 2023'!BK158</f>
        <v>1736437</v>
      </c>
      <c r="J341">
        <f>'[2]B 103 to Q4 2023'!BK158</f>
        <v>3771061.329102424</v>
      </c>
      <c r="L341">
        <f>'Sheet1 (2)'!AV158/100</f>
        <v>0.46053656160518164</v>
      </c>
      <c r="M341">
        <f t="shared" si="51"/>
        <v>0.46053656160518164</v>
      </c>
      <c r="N341">
        <f t="shared" si="53"/>
        <v>-0.77536303098743586</v>
      </c>
      <c r="O341" s="1">
        <f t="shared" si="54"/>
        <v>-0.57723357143081899</v>
      </c>
      <c r="P341" s="1">
        <f t="shared" si="55"/>
        <v>0.56144942986621338</v>
      </c>
      <c r="R341" s="1">
        <f>'[1]B. 103 q caL Q3 2023'!BN158</f>
        <v>0.49296880067290533</v>
      </c>
      <c r="S341" s="1">
        <f t="shared" si="52"/>
        <v>0.49296880067290533</v>
      </c>
      <c r="T341" s="1">
        <f t="shared" si="56"/>
        <v>-0.70730939158114148</v>
      </c>
      <c r="U341" s="1">
        <f t="shared" si="57"/>
        <v>-0.19544175060119962</v>
      </c>
    </row>
    <row r="342" spans="4:21" ht="14.4" x14ac:dyDescent="0.3">
      <c r="E342" s="3" t="s">
        <v>2</v>
      </c>
      <c r="G342">
        <f>'[1]B. 103 q caL Q3 2023'!BK159</f>
        <v>1709243</v>
      </c>
      <c r="J342">
        <f>'[2]B 103 to Q4 2023'!BK159</f>
        <v>3772728.5203718389</v>
      </c>
      <c r="L342">
        <f>'Sheet1 (2)'!AV159/100</f>
        <v>0.45312513618170497</v>
      </c>
      <c r="M342">
        <f t="shared" si="51"/>
        <v>0.45312513618170497</v>
      </c>
      <c r="N342">
        <f t="shared" si="53"/>
        <v>-0.79158695283430791</v>
      </c>
      <c r="O342" s="1">
        <f t="shared" si="54"/>
        <v>-0.59345749327769104</v>
      </c>
      <c r="P342" s="1">
        <f t="shared" si="55"/>
        <v>0.5524140113448186</v>
      </c>
      <c r="R342" s="1">
        <f>'[1]B. 103 q caL Q3 2023'!BN159</f>
        <v>0.48618761503231811</v>
      </c>
      <c r="S342" s="1">
        <f t="shared" si="52"/>
        <v>0.48618761503231811</v>
      </c>
      <c r="T342" s="1">
        <f t="shared" si="56"/>
        <v>-0.72116069041444075</v>
      </c>
      <c r="U342" s="1">
        <f t="shared" si="57"/>
        <v>-0.20929304943449889</v>
      </c>
    </row>
    <row r="343" spans="4:21" ht="14.4" x14ac:dyDescent="0.3">
      <c r="E343" s="3" t="s">
        <v>1</v>
      </c>
      <c r="G343">
        <f>'[1]B. 103 q caL Q3 2023'!BK160</f>
        <v>1630197</v>
      </c>
      <c r="J343">
        <f>'[2]B 103 to Q4 2023'!BK160</f>
        <v>3797638.3276149165</v>
      </c>
      <c r="L343">
        <f>'Sheet1 (2)'!AV160/100</f>
        <v>0.42934851206544211</v>
      </c>
      <c r="M343">
        <f t="shared" ref="M343:M406" si="58">L343</f>
        <v>0.42934851206544211</v>
      </c>
      <c r="N343">
        <f t="shared" si="53"/>
        <v>-0.84548630742119812</v>
      </c>
      <c r="O343" s="1">
        <f t="shared" si="54"/>
        <v>-0.64735684786458125</v>
      </c>
      <c r="P343" s="1">
        <f t="shared" si="55"/>
        <v>0.52342744835036192</v>
      </c>
      <c r="R343" s="1">
        <f>'[1]B. 103 q caL Q3 2023'!BN160</f>
        <v>0.46093501356745353</v>
      </c>
      <c r="S343" s="1">
        <f t="shared" si="52"/>
        <v>0.46093501356745353</v>
      </c>
      <c r="T343" s="1">
        <f t="shared" si="56"/>
        <v>-0.77449821432278509</v>
      </c>
      <c r="U343" s="1">
        <f t="shared" si="57"/>
        <v>-0.26263057334284323</v>
      </c>
    </row>
    <row r="344" spans="4:21" ht="14.4" x14ac:dyDescent="0.3">
      <c r="D344" s="1">
        <f>D340+1</f>
        <v>1984</v>
      </c>
      <c r="E344" s="3" t="s">
        <v>4</v>
      </c>
      <c r="G344">
        <f>'[1]B. 103 q caL Q3 2023'!BK161</f>
        <v>1527519</v>
      </c>
      <c r="J344">
        <f>'[2]B 103 to Q4 2023'!BK161</f>
        <v>3751818.300950611</v>
      </c>
      <c r="L344">
        <f>'Sheet1 (2)'!AV161/100</f>
        <v>0.40721683436423967</v>
      </c>
      <c r="M344">
        <f t="shared" si="58"/>
        <v>0.40721683436423967</v>
      </c>
      <c r="N344">
        <f t="shared" si="53"/>
        <v>-0.8984094728414328</v>
      </c>
      <c r="O344" s="1">
        <f t="shared" si="54"/>
        <v>-0.70028001328481593</v>
      </c>
      <c r="P344" s="1">
        <f t="shared" si="55"/>
        <v>0.4964462727754777</v>
      </c>
      <c r="R344" s="1">
        <f>'[1]B. 103 q caL Q3 2023'!BN161</f>
        <v>0.43917445412553335</v>
      </c>
      <c r="S344" s="1">
        <f t="shared" si="52"/>
        <v>0.43917445412553335</v>
      </c>
      <c r="T344" s="1">
        <f t="shared" si="56"/>
        <v>-0.82285855503779004</v>
      </c>
      <c r="U344" s="1">
        <f t="shared" si="57"/>
        <v>-0.31099091405784818</v>
      </c>
    </row>
    <row r="345" spans="4:21" ht="14.4" x14ac:dyDescent="0.3">
      <c r="E345" s="3" t="s">
        <v>3</v>
      </c>
      <c r="G345">
        <f>'[1]B. 103 q caL Q3 2023'!BK162</f>
        <v>1455724</v>
      </c>
      <c r="J345">
        <f>'[2]B 103 to Q4 2023'!BK162</f>
        <v>3749833.5426343489</v>
      </c>
      <c r="L345">
        <f>'Sheet1 (2)'!AV162/100</f>
        <v>0.38828596878660254</v>
      </c>
      <c r="M345">
        <f t="shared" si="58"/>
        <v>0.38828596878660254</v>
      </c>
      <c r="N345">
        <f t="shared" si="53"/>
        <v>-0.94601317787910821</v>
      </c>
      <c r="O345" s="1">
        <f t="shared" si="54"/>
        <v>-0.74788371832249134</v>
      </c>
      <c r="P345" s="1">
        <f t="shared" si="55"/>
        <v>0.47336727195002254</v>
      </c>
      <c r="R345" s="1">
        <f>'[1]B. 103 q caL Q3 2023'!BN162</f>
        <v>0.4196694231565738</v>
      </c>
      <c r="S345" s="1">
        <f t="shared" si="52"/>
        <v>0.4196694231565738</v>
      </c>
      <c r="T345" s="1">
        <f t="shared" si="56"/>
        <v>-0.8682879653433393</v>
      </c>
      <c r="U345" s="1">
        <f t="shared" si="57"/>
        <v>-0.35642032436339743</v>
      </c>
    </row>
    <row r="346" spans="4:21" ht="14.4" x14ac:dyDescent="0.3">
      <c r="E346" s="3" t="s">
        <v>2</v>
      </c>
      <c r="G346">
        <f>'[1]B. 103 q caL Q3 2023'!BK163</f>
        <v>1542913</v>
      </c>
      <c r="J346">
        <f>'[2]B 103 to Q4 2023'!BK163</f>
        <v>3861406.5119189708</v>
      </c>
      <c r="L346">
        <f>'Sheet1 (2)'!AV163/100</f>
        <v>0.39965583555155587</v>
      </c>
      <c r="M346">
        <f t="shared" si="58"/>
        <v>0.39965583555155587</v>
      </c>
      <c r="N346">
        <f t="shared" si="53"/>
        <v>-0.91715151336137402</v>
      </c>
      <c r="O346" s="1">
        <f t="shared" si="54"/>
        <v>-0.71902205380475714</v>
      </c>
      <c r="P346" s="1">
        <f t="shared" si="55"/>
        <v>0.4872285063123673</v>
      </c>
      <c r="R346" s="1">
        <f>'[1]B. 103 q caL Q3 2023'!BN163</f>
        <v>0.43166220136804995</v>
      </c>
      <c r="S346" s="1">
        <f t="shared" si="52"/>
        <v>0.43166220136804995</v>
      </c>
      <c r="T346" s="1">
        <f t="shared" si="56"/>
        <v>-0.84011193789123129</v>
      </c>
      <c r="U346" s="1">
        <f t="shared" si="57"/>
        <v>-0.32824429691128942</v>
      </c>
    </row>
    <row r="347" spans="4:21" ht="14.4" x14ac:dyDescent="0.3">
      <c r="E347" s="3" t="s">
        <v>1</v>
      </c>
      <c r="G347">
        <f>'[1]B. 103 q caL Q3 2023'!BK164</f>
        <v>1553280</v>
      </c>
      <c r="J347">
        <f>'[2]B 103 to Q4 2023'!BK164</f>
        <v>3931344.201618508</v>
      </c>
      <c r="L347">
        <f>'Sheet1 (2)'!AV164/100</f>
        <v>0.39519553688534659</v>
      </c>
      <c r="M347">
        <f t="shared" si="58"/>
        <v>0.39519553688534659</v>
      </c>
      <c r="N347">
        <f t="shared" si="53"/>
        <v>-0.92837460647850345</v>
      </c>
      <c r="O347" s="1">
        <f t="shared" si="54"/>
        <v>-0.73024514692188658</v>
      </c>
      <c r="P347" s="1">
        <f t="shared" si="55"/>
        <v>0.48179086606411464</v>
      </c>
      <c r="R347" s="1">
        <f>'[1]B. 103 q caL Q3 2023'!BN164</f>
        <v>0.42664452705016387</v>
      </c>
      <c r="S347" s="1">
        <f t="shared" si="52"/>
        <v>0.42664452705016387</v>
      </c>
      <c r="T347" s="1">
        <f t="shared" si="56"/>
        <v>-0.85180410180908073</v>
      </c>
      <c r="U347" s="1">
        <f t="shared" si="57"/>
        <v>-0.33993646082913886</v>
      </c>
    </row>
    <row r="348" spans="4:21" ht="14.4" x14ac:dyDescent="0.3">
      <c r="D348" s="1">
        <f>D344+1</f>
        <v>1985</v>
      </c>
      <c r="E348" s="3" t="s">
        <v>4</v>
      </c>
      <c r="G348">
        <f>'[1]B. 103 q caL Q3 2023'!BK165</f>
        <v>1671084</v>
      </c>
      <c r="J348">
        <f>'[2]B 103 to Q4 2023'!BK165</f>
        <v>3951089.6359495735</v>
      </c>
      <c r="L348">
        <f>'Sheet1 (2)'!AV165/100</f>
        <v>0.42304644863994895</v>
      </c>
      <c r="M348">
        <f t="shared" si="58"/>
        <v>0.42304644863994895</v>
      </c>
      <c r="N348">
        <f t="shared" si="53"/>
        <v>-0.86027329830482502</v>
      </c>
      <c r="O348" s="1">
        <f t="shared" si="54"/>
        <v>-0.66214383874820815</v>
      </c>
      <c r="P348" s="1">
        <f t="shared" si="55"/>
        <v>0.51574447546132296</v>
      </c>
      <c r="R348" s="1">
        <f>'[1]B. 103 q caL Q3 2023'!BN165</f>
        <v>0.45735953576760718</v>
      </c>
      <c r="S348" s="1">
        <f t="shared" si="52"/>
        <v>0.45735953576760718</v>
      </c>
      <c r="T348" s="1">
        <f t="shared" si="56"/>
        <v>-0.78228546705315816</v>
      </c>
      <c r="U348" s="1">
        <f t="shared" si="57"/>
        <v>-0.27041782607321629</v>
      </c>
    </row>
    <row r="349" spans="4:21" ht="14.4" x14ac:dyDescent="0.3">
      <c r="E349" s="3" t="s">
        <v>3</v>
      </c>
      <c r="G349">
        <f>'[1]B. 103 q caL Q3 2023'!BK166</f>
        <v>1743624</v>
      </c>
      <c r="J349">
        <f>'[2]B 103 to Q4 2023'!BK166</f>
        <v>3992490.9310268117</v>
      </c>
      <c r="L349">
        <f>'Sheet1 (2)'!AV166/100</f>
        <v>0.43683238061072271</v>
      </c>
      <c r="M349">
        <f t="shared" si="58"/>
        <v>0.43683238061072271</v>
      </c>
      <c r="N349">
        <f t="shared" si="53"/>
        <v>-0.82820572586423602</v>
      </c>
      <c r="O349" s="1">
        <f t="shared" si="54"/>
        <v>-0.63007626630761915</v>
      </c>
      <c r="P349" s="1">
        <f t="shared" si="55"/>
        <v>0.53255118374565014</v>
      </c>
      <c r="R349" s="1">
        <f>'[1]B. 103 q caL Q3 2023'!BN166</f>
        <v>0.47280039236767013</v>
      </c>
      <c r="S349" s="1">
        <f t="shared" si="52"/>
        <v>0.47280039236767013</v>
      </c>
      <c r="T349" s="1">
        <f t="shared" si="56"/>
        <v>-0.74908198300973394</v>
      </c>
      <c r="U349" s="1">
        <f t="shared" si="57"/>
        <v>-0.23721434202979208</v>
      </c>
    </row>
    <row r="350" spans="4:21" ht="14.4" x14ac:dyDescent="0.3">
      <c r="E350" s="3" t="s">
        <v>2</v>
      </c>
      <c r="G350">
        <f>'[1]B. 103 q caL Q3 2023'!BK167</f>
        <v>1641750</v>
      </c>
      <c r="J350">
        <f>'[2]B 103 to Q4 2023'!BK167</f>
        <v>3958583.4476153892</v>
      </c>
      <c r="L350">
        <f>'Sheet1 (2)'!AV167/100</f>
        <v>0.41488515872303267</v>
      </c>
      <c r="M350">
        <f t="shared" si="58"/>
        <v>0.41488515872303267</v>
      </c>
      <c r="N350">
        <f t="shared" si="53"/>
        <v>-0.87975352301573073</v>
      </c>
      <c r="O350" s="1">
        <f t="shared" si="54"/>
        <v>-0.68162406345911386</v>
      </c>
      <c r="P350" s="1">
        <f t="shared" si="55"/>
        <v>0.50579488198093869</v>
      </c>
      <c r="R350" s="1">
        <f>'[1]B. 103 q caL Q3 2023'!BN167</f>
        <v>0.45036103873326194</v>
      </c>
      <c r="S350" s="1">
        <f t="shared" si="52"/>
        <v>0.45036103873326194</v>
      </c>
      <c r="T350" s="1">
        <f t="shared" si="56"/>
        <v>-0.79770570959889031</v>
      </c>
      <c r="U350" s="1">
        <f t="shared" si="57"/>
        <v>-0.28583806861894845</v>
      </c>
    </row>
    <row r="351" spans="4:21" ht="14.4" x14ac:dyDescent="0.3">
      <c r="E351" s="3" t="s">
        <v>1</v>
      </c>
      <c r="G351">
        <f>'[1]B. 103 q caL Q3 2023'!BK168</f>
        <v>1916908</v>
      </c>
      <c r="J351">
        <f>'[2]B 103 to Q4 2023'!BK168</f>
        <v>4224232.2483362062</v>
      </c>
      <c r="L351">
        <f>'Sheet1 (2)'!AV168/100</f>
        <v>0.45395875365195998</v>
      </c>
      <c r="M351">
        <f t="shared" si="58"/>
        <v>0.45395875365195998</v>
      </c>
      <c r="N351">
        <f t="shared" si="53"/>
        <v>-0.78974893605486229</v>
      </c>
      <c r="O351" s="1">
        <f t="shared" si="54"/>
        <v>-0.59161947649824542</v>
      </c>
      <c r="P351" s="1">
        <f t="shared" si="55"/>
        <v>0.55343029125052223</v>
      </c>
      <c r="R351" s="1">
        <f>'[1]B. 103 q caL Q3 2023'!BN168</f>
        <v>0.49098606231914255</v>
      </c>
      <c r="S351" s="1">
        <f t="shared" si="52"/>
        <v>0.49098606231914255</v>
      </c>
      <c r="T351" s="1">
        <f t="shared" si="56"/>
        <v>-0.71133953790590754</v>
      </c>
      <c r="U351" s="1">
        <f t="shared" si="57"/>
        <v>-0.19947189692596567</v>
      </c>
    </row>
    <row r="352" spans="4:21" ht="14.4" x14ac:dyDescent="0.3">
      <c r="D352" s="1">
        <f>D348+1</f>
        <v>1986</v>
      </c>
      <c r="E352" s="3" t="s">
        <v>4</v>
      </c>
      <c r="G352">
        <f>'[1]B. 103 q caL Q3 2023'!BK169</f>
        <v>2136797</v>
      </c>
      <c r="J352">
        <f>'[2]B 103 to Q4 2023'!BK169</f>
        <v>4310970.5878532343</v>
      </c>
      <c r="L352">
        <f>'Sheet1 (2)'!AV169/100</f>
        <v>0.49586602359598758</v>
      </c>
      <c r="M352">
        <f t="shared" si="58"/>
        <v>0.49586602359598758</v>
      </c>
      <c r="N352">
        <f t="shared" si="53"/>
        <v>-0.70144950246225746</v>
      </c>
      <c r="O352" s="1">
        <f t="shared" si="54"/>
        <v>-0.50332004290564059</v>
      </c>
      <c r="P352" s="1">
        <f t="shared" si="55"/>
        <v>0.6045202910006291</v>
      </c>
      <c r="R352" s="1">
        <f>'[1]B. 103 q caL Q3 2023'!BN169</f>
        <v>0.53660681375423036</v>
      </c>
      <c r="S352" s="1">
        <f t="shared" si="52"/>
        <v>0.53660681375423036</v>
      </c>
      <c r="T352" s="1">
        <f t="shared" si="56"/>
        <v>-0.6224896430573853</v>
      </c>
      <c r="U352" s="1">
        <f t="shared" si="57"/>
        <v>-0.11062200207744344</v>
      </c>
    </row>
    <row r="353" spans="4:21" ht="14.4" x14ac:dyDescent="0.3">
      <c r="E353" s="3" t="s">
        <v>3</v>
      </c>
      <c r="G353">
        <f>'[1]B. 103 q caL Q3 2023'!BK170</f>
        <v>2244577</v>
      </c>
      <c r="J353">
        <f>'[2]B 103 to Q4 2023'!BK170</f>
        <v>4357562.2026220132</v>
      </c>
      <c r="L353">
        <f>'Sheet1 (2)'!AV170/100</f>
        <v>0.51529262715631674</v>
      </c>
      <c r="M353">
        <f t="shared" si="58"/>
        <v>0.51529262715631674</v>
      </c>
      <c r="N353">
        <f t="shared" si="53"/>
        <v>-0.66302033161696405</v>
      </c>
      <c r="O353" s="1">
        <f t="shared" si="54"/>
        <v>-0.46489087206034718</v>
      </c>
      <c r="P353" s="1">
        <f t="shared" si="55"/>
        <v>0.62820365601983119</v>
      </c>
      <c r="R353" s="1">
        <f>'[1]B. 103 q caL Q3 2023'!BN170</f>
        <v>0.55810452127150922</v>
      </c>
      <c r="S353" s="1">
        <f t="shared" si="52"/>
        <v>0.55810452127150922</v>
      </c>
      <c r="T353" s="1">
        <f t="shared" si="56"/>
        <v>-0.58320902003527564</v>
      </c>
      <c r="U353" s="1">
        <f t="shared" si="57"/>
        <v>-7.1341379055333776E-2</v>
      </c>
    </row>
    <row r="354" spans="4:21" ht="14.4" x14ac:dyDescent="0.3">
      <c r="E354" s="3" t="s">
        <v>2</v>
      </c>
      <c r="G354">
        <f>'[1]B. 103 q caL Q3 2023'!BK171</f>
        <v>2031804</v>
      </c>
      <c r="J354">
        <f>'[2]B 103 to Q4 2023'!BK171</f>
        <v>4287057.2647510236</v>
      </c>
      <c r="L354">
        <f>'Sheet1 (2)'!AV171/100</f>
        <v>0.47414226926272518</v>
      </c>
      <c r="M354">
        <f t="shared" si="58"/>
        <v>0.47414226926272518</v>
      </c>
      <c r="N354">
        <f t="shared" si="53"/>
        <v>-0.74624785619800449</v>
      </c>
      <c r="O354" s="1">
        <f t="shared" si="54"/>
        <v>-0.54811839664138762</v>
      </c>
      <c r="P354" s="1">
        <f t="shared" si="55"/>
        <v>0.57803642304788183</v>
      </c>
      <c r="R354" s="1">
        <f>'[1]B. 103 q caL Q3 2023'!BN171</f>
        <v>0.51503635716450591</v>
      </c>
      <c r="S354" s="1">
        <f t="shared" si="52"/>
        <v>0.51503635716450591</v>
      </c>
      <c r="T354" s="1">
        <f t="shared" si="56"/>
        <v>-0.66351778437427822</v>
      </c>
      <c r="U354" s="1">
        <f t="shared" si="57"/>
        <v>-0.15165014339433636</v>
      </c>
    </row>
    <row r="355" spans="4:21" ht="14.4" x14ac:dyDescent="0.3">
      <c r="E355" s="3" t="s">
        <v>1</v>
      </c>
      <c r="G355">
        <f>'[1]B. 103 q caL Q3 2023'!BK172</f>
        <v>2240835</v>
      </c>
      <c r="J355">
        <f>'[2]B 103 to Q4 2023'!BK172</f>
        <v>4399832.4324807487</v>
      </c>
      <c r="L355">
        <f>'Sheet1 (2)'!AV172/100</f>
        <v>0.50954026435211763</v>
      </c>
      <c r="M355">
        <f t="shared" si="58"/>
        <v>0.50954026435211763</v>
      </c>
      <c r="N355">
        <f t="shared" si="53"/>
        <v>-0.67424640225417165</v>
      </c>
      <c r="O355" s="1">
        <f t="shared" si="54"/>
        <v>-0.47611694269755478</v>
      </c>
      <c r="P355" s="1">
        <f t="shared" si="55"/>
        <v>0.62119083426786359</v>
      </c>
      <c r="R355" s="1">
        <f>'[1]B. 103 q caL Q3 2023'!BN172</f>
        <v>0.55308618157502321</v>
      </c>
      <c r="S355" s="1">
        <f t="shared" si="52"/>
        <v>0.55308618157502321</v>
      </c>
      <c r="T355" s="1">
        <f t="shared" si="56"/>
        <v>-0.59224144588603667</v>
      </c>
      <c r="U355" s="1">
        <f t="shared" si="57"/>
        <v>-8.0373804906094803E-2</v>
      </c>
    </row>
    <row r="356" spans="4:21" ht="14.4" x14ac:dyDescent="0.3">
      <c r="D356" s="1">
        <f>D352+1</f>
        <v>1987</v>
      </c>
      <c r="E356" s="3" t="s">
        <v>4</v>
      </c>
      <c r="G356">
        <f>'[1]B. 103 q caL Q3 2023'!BK173</f>
        <v>2708148</v>
      </c>
      <c r="J356">
        <f>'[2]B 103 to Q4 2023'!BK173</f>
        <v>4610427.7685203869</v>
      </c>
      <c r="L356">
        <f>'Sheet1 (2)'!AV173/100</f>
        <v>0.58765741823158413</v>
      </c>
      <c r="M356">
        <f t="shared" si="58"/>
        <v>0.58765741823158413</v>
      </c>
      <c r="N356">
        <f t="shared" si="53"/>
        <v>-0.53161112292882096</v>
      </c>
      <c r="O356" s="1">
        <f t="shared" si="54"/>
        <v>-0.33348166337220408</v>
      </c>
      <c r="P356" s="1">
        <f t="shared" si="55"/>
        <v>0.71642503533873947</v>
      </c>
      <c r="R356" s="1">
        <f>'[1]B. 103 q caL Q3 2023'!BN173</f>
        <v>0.6362326270543972</v>
      </c>
      <c r="S356" s="1">
        <f t="shared" si="52"/>
        <v>0.6362326270543972</v>
      </c>
      <c r="T356" s="1">
        <f t="shared" si="56"/>
        <v>-0.45219101670922091</v>
      </c>
      <c r="U356" s="1">
        <f t="shared" si="57"/>
        <v>5.9676624270720957E-2</v>
      </c>
    </row>
    <row r="357" spans="4:21" ht="14.4" x14ac:dyDescent="0.3">
      <c r="E357" s="3" t="s">
        <v>3</v>
      </c>
      <c r="G357">
        <f>'[1]B. 103 q caL Q3 2023'!BK174</f>
        <v>2783592</v>
      </c>
      <c r="J357">
        <f>'[2]B 103 to Q4 2023'!BK174</f>
        <v>4669968.845671854</v>
      </c>
      <c r="L357">
        <f>'Sheet1 (2)'!AV174/100</f>
        <v>0.59632432315872896</v>
      </c>
      <c r="M357">
        <f t="shared" si="58"/>
        <v>0.59632432315872896</v>
      </c>
      <c r="N357">
        <f t="shared" si="53"/>
        <v>-0.51697059354791175</v>
      </c>
      <c r="O357" s="1">
        <f t="shared" si="54"/>
        <v>-0.31884113399129488</v>
      </c>
      <c r="P357" s="1">
        <f t="shared" si="55"/>
        <v>0.72699103429675871</v>
      </c>
      <c r="R357" s="1">
        <f>'[1]B. 103 q caL Q3 2023'!BN174</f>
        <v>0.64604997004190101</v>
      </c>
      <c r="S357" s="1">
        <f t="shared" si="52"/>
        <v>0.64604997004190101</v>
      </c>
      <c r="T357" s="1">
        <f t="shared" si="56"/>
        <v>-0.43687842518508596</v>
      </c>
      <c r="U357" s="1">
        <f t="shared" si="57"/>
        <v>7.4989215794855901E-2</v>
      </c>
    </row>
    <row r="358" spans="4:21" ht="14.4" x14ac:dyDescent="0.3">
      <c r="E358" s="3" t="s">
        <v>2</v>
      </c>
      <c r="G358">
        <f>'[1]B. 103 q caL Q3 2023'!BK175</f>
        <v>2944431</v>
      </c>
      <c r="J358">
        <f>'[2]B 103 to Q4 2023'!BK175</f>
        <v>4754841.5081817992</v>
      </c>
      <c r="L358">
        <f>'Sheet1 (2)'!AV175/100</f>
        <v>0.6194874861402766</v>
      </c>
      <c r="M358">
        <f t="shared" si="58"/>
        <v>0.6194874861402766</v>
      </c>
      <c r="N358">
        <f t="shared" si="53"/>
        <v>-0.47886277805194666</v>
      </c>
      <c r="O358" s="1">
        <f t="shared" si="54"/>
        <v>-0.28073331849532979</v>
      </c>
      <c r="P358" s="1">
        <f t="shared" si="55"/>
        <v>0.75522971442360887</v>
      </c>
      <c r="R358" s="1">
        <f>'[1]B. 103 q caL Q3 2023'!BN175</f>
        <v>0.67157181934207333</v>
      </c>
      <c r="S358" s="1">
        <f t="shared" si="52"/>
        <v>0.67157181934207333</v>
      </c>
      <c r="T358" s="1">
        <f t="shared" si="56"/>
        <v>-0.3981343151384597</v>
      </c>
      <c r="U358" s="1">
        <f t="shared" si="57"/>
        <v>0.11373332584148216</v>
      </c>
    </row>
    <row r="359" spans="4:21" ht="14.4" x14ac:dyDescent="0.3">
      <c r="E359" s="3" t="s">
        <v>1</v>
      </c>
      <c r="G359">
        <f>'[1]B. 103 q caL Q3 2023'!BK176</f>
        <v>2286653</v>
      </c>
      <c r="J359">
        <f>'[2]B 103 to Q4 2023'!BK176</f>
        <v>4516412.292543768</v>
      </c>
      <c r="L359">
        <f>'Sheet1 (2)'!AV176/100</f>
        <v>0.5065245856917715</v>
      </c>
      <c r="M359">
        <f t="shared" si="58"/>
        <v>0.5065245856917715</v>
      </c>
      <c r="N359">
        <f t="shared" si="53"/>
        <v>-0.68018241611256647</v>
      </c>
      <c r="O359" s="1">
        <f t="shared" si="54"/>
        <v>-0.4820529565559496</v>
      </c>
      <c r="P359" s="1">
        <f t="shared" si="55"/>
        <v>0.61751435946506039</v>
      </c>
      <c r="R359" s="1">
        <f>'[1]B. 103 q caL Q3 2023'!BN176</f>
        <v>0.55312835636436419</v>
      </c>
      <c r="S359" s="1">
        <f t="shared" si="52"/>
        <v>0.55312835636436419</v>
      </c>
      <c r="T359" s="1">
        <f t="shared" si="56"/>
        <v>-0.59216519523498301</v>
      </c>
      <c r="U359" s="1">
        <f t="shared" si="57"/>
        <v>-8.0297554255041148E-2</v>
      </c>
    </row>
    <row r="360" spans="4:21" ht="14.4" x14ac:dyDescent="0.3">
      <c r="D360" s="1">
        <f>D356+1</f>
        <v>1988</v>
      </c>
      <c r="E360" s="3" t="s">
        <v>4</v>
      </c>
      <c r="G360">
        <f>'[1]B. 103 q caL Q3 2023'!BK177</f>
        <v>2419233</v>
      </c>
      <c r="J360">
        <f>'[2]B 103 to Q4 2023'!BK177</f>
        <v>4568020.8820541436</v>
      </c>
      <c r="L360">
        <f>'Sheet1 (2)'!AV177/100</f>
        <v>0.52984601886201288</v>
      </c>
      <c r="M360">
        <f t="shared" si="58"/>
        <v>0.52984601886201288</v>
      </c>
      <c r="N360">
        <f t="shared" si="53"/>
        <v>-0.63516884509714888</v>
      </c>
      <c r="O360" s="1">
        <f t="shared" si="54"/>
        <v>-0.43703938554053201</v>
      </c>
      <c r="P360" s="1">
        <f t="shared" si="55"/>
        <v>0.64594598997764574</v>
      </c>
      <c r="R360" s="1">
        <f>'[1]B. 103 q caL Q3 2023'!BN177</f>
        <v>0.57927003737416605</v>
      </c>
      <c r="S360" s="1">
        <f t="shared" si="52"/>
        <v>0.57927003737416605</v>
      </c>
      <c r="T360" s="1">
        <f t="shared" si="56"/>
        <v>-0.54598652434015926</v>
      </c>
      <c r="U360" s="1">
        <f t="shared" si="57"/>
        <v>-3.41188833602174E-2</v>
      </c>
    </row>
    <row r="361" spans="4:21" ht="14.4" x14ac:dyDescent="0.3">
      <c r="E361" s="3" t="s">
        <v>3</v>
      </c>
      <c r="G361">
        <f>'[1]B. 103 q caL Q3 2023'!BK178</f>
        <v>2514872</v>
      </c>
      <c r="J361">
        <f>'[2]B 103 to Q4 2023'!BK178</f>
        <v>4631017.8789118612</v>
      </c>
      <c r="L361">
        <f>'Sheet1 (2)'!AV178/100</f>
        <v>0.5433126467775794</v>
      </c>
      <c r="M361">
        <f t="shared" si="58"/>
        <v>0.5433126467775794</v>
      </c>
      <c r="N361">
        <f t="shared" si="53"/>
        <v>-0.61007034798974769</v>
      </c>
      <c r="O361" s="1">
        <f t="shared" si="54"/>
        <v>-0.41194088843313081</v>
      </c>
      <c r="P361" s="1">
        <f t="shared" si="55"/>
        <v>0.66236342823501726</v>
      </c>
      <c r="R361" s="1">
        <f>'[1]B. 103 q caL Q3 2023'!BN178</f>
        <v>0.59429187312539311</v>
      </c>
      <c r="S361" s="1">
        <f t="shared" si="52"/>
        <v>0.59429187312539311</v>
      </c>
      <c r="T361" s="1">
        <f t="shared" si="56"/>
        <v>-0.52038471140368947</v>
      </c>
      <c r="U361" s="1">
        <f t="shared" si="57"/>
        <v>-8.517070423747608E-3</v>
      </c>
    </row>
    <row r="362" spans="4:21" ht="14.4" x14ac:dyDescent="0.3">
      <c r="E362" s="3" t="s">
        <v>2</v>
      </c>
      <c r="G362">
        <f>'[1]B. 103 q caL Q3 2023'!BK179</f>
        <v>2459275</v>
      </c>
      <c r="J362">
        <f>'[2]B 103 to Q4 2023'!BK179</f>
        <v>4636035.7110476792</v>
      </c>
      <c r="L362">
        <f>'Sheet1 (2)'!AV179/100</f>
        <v>0.53073894707711444</v>
      </c>
      <c r="M362">
        <f t="shared" si="58"/>
        <v>0.53073894707711444</v>
      </c>
      <c r="N362">
        <f t="shared" si="53"/>
        <v>-0.63348500371761529</v>
      </c>
      <c r="O362" s="1">
        <f t="shared" si="54"/>
        <v>-0.43535554416099842</v>
      </c>
      <c r="P362" s="1">
        <f t="shared" si="55"/>
        <v>0.64703457681108378</v>
      </c>
      <c r="R362" s="1">
        <f>'[1]B. 103 q caL Q3 2023'!BN179</f>
        <v>0.58145494618233284</v>
      </c>
      <c r="S362" s="1">
        <f t="shared" si="52"/>
        <v>0.58145494618233284</v>
      </c>
      <c r="T362" s="1">
        <f t="shared" si="56"/>
        <v>-0.54222178864527715</v>
      </c>
      <c r="U362" s="1">
        <f t="shared" si="57"/>
        <v>-3.0354147665335285E-2</v>
      </c>
    </row>
    <row r="363" spans="4:21" ht="14.4" x14ac:dyDescent="0.3">
      <c r="E363" s="3" t="s">
        <v>1</v>
      </c>
      <c r="G363">
        <f>'[1]B. 103 q caL Q3 2023'!BK180</f>
        <v>2558076</v>
      </c>
      <c r="J363">
        <f>'[2]B 103 to Q4 2023'!BK180</f>
        <v>4752589.7647759197</v>
      </c>
      <c r="L363">
        <f>'Sheet1 (2)'!AV180/100</f>
        <v>0.53851243267545812</v>
      </c>
      <c r="M363">
        <f t="shared" si="58"/>
        <v>0.53851243267545812</v>
      </c>
      <c r="N363">
        <f t="shared" si="53"/>
        <v>-0.61894469504690086</v>
      </c>
      <c r="O363" s="1">
        <f t="shared" si="54"/>
        <v>-0.42081523549028399</v>
      </c>
      <c r="P363" s="1">
        <f t="shared" si="55"/>
        <v>0.65651139020902827</v>
      </c>
      <c r="R363" s="1">
        <f>'[1]B. 103 q caL Q3 2023'!BN180</f>
        <v>0.58951877787491658</v>
      </c>
      <c r="S363" s="1">
        <f t="shared" si="52"/>
        <v>0.58951877787491658</v>
      </c>
      <c r="T363" s="1">
        <f t="shared" si="56"/>
        <v>-0.52844870561056612</v>
      </c>
      <c r="U363" s="1">
        <f t="shared" si="57"/>
        <v>-1.6581064630624254E-2</v>
      </c>
    </row>
    <row r="364" spans="4:21" ht="14.4" x14ac:dyDescent="0.3">
      <c r="D364" s="1">
        <f>D360+1</f>
        <v>1989</v>
      </c>
      <c r="E364" s="3" t="s">
        <v>4</v>
      </c>
      <c r="G364">
        <f>'[1]B. 103 q caL Q3 2023'!BK181</f>
        <v>2669423</v>
      </c>
      <c r="J364">
        <f>'[2]B 103 to Q4 2023'!BK181</f>
        <v>4981803.1479199575</v>
      </c>
      <c r="L364">
        <f>'Sheet1 (2)'!AV181/100</f>
        <v>0.5360807326897159</v>
      </c>
      <c r="M364">
        <f t="shared" si="58"/>
        <v>0.5360807326897159</v>
      </c>
      <c r="N364">
        <f t="shared" si="53"/>
        <v>-0.62347050856372377</v>
      </c>
      <c r="O364" s="1">
        <f t="shared" si="54"/>
        <v>-0.4253410490071069</v>
      </c>
      <c r="P364" s="1">
        <f t="shared" si="55"/>
        <v>0.65354685561085868</v>
      </c>
      <c r="R364" s="1">
        <f>'[1]B. 103 q caL Q3 2023'!BN181</f>
        <v>0.58556550516829209</v>
      </c>
      <c r="S364" s="1">
        <f t="shared" si="52"/>
        <v>0.58556550516829209</v>
      </c>
      <c r="T364" s="1">
        <f t="shared" si="56"/>
        <v>-0.53517722317880012</v>
      </c>
      <c r="U364" s="1">
        <f t="shared" si="57"/>
        <v>-2.3309582198858259E-2</v>
      </c>
    </row>
    <row r="365" spans="4:21" ht="14.4" x14ac:dyDescent="0.3">
      <c r="E365" s="3" t="s">
        <v>3</v>
      </c>
      <c r="G365">
        <f>'[1]B. 103 q caL Q3 2023'!BK182</f>
        <v>2835812</v>
      </c>
      <c r="J365">
        <f>'[2]B 103 to Q4 2023'!BK182</f>
        <v>5022660.4523702115</v>
      </c>
      <c r="L365">
        <f>'Sheet1 (2)'!AV182/100</f>
        <v>0.56488796357940474</v>
      </c>
      <c r="M365">
        <f t="shared" si="58"/>
        <v>0.56488796357940474</v>
      </c>
      <c r="N365">
        <f t="shared" si="53"/>
        <v>-0.57112786204838584</v>
      </c>
      <c r="O365" s="1">
        <f t="shared" si="54"/>
        <v>-0.37299840249176897</v>
      </c>
      <c r="P365" s="1">
        <f t="shared" si="55"/>
        <v>0.68866633299321245</v>
      </c>
      <c r="R365" s="1">
        <f>'[1]B. 103 q caL Q3 2023'!BN182</f>
        <v>0.61768511767944345</v>
      </c>
      <c r="S365" s="1">
        <f t="shared" si="52"/>
        <v>0.61768511767944345</v>
      </c>
      <c r="T365" s="1">
        <f t="shared" si="56"/>
        <v>-0.48177646969106586</v>
      </c>
      <c r="U365" s="1">
        <f t="shared" si="57"/>
        <v>3.0091171288876006E-2</v>
      </c>
    </row>
    <row r="366" spans="4:21" ht="14.4" x14ac:dyDescent="0.3">
      <c r="E366" s="3" t="s">
        <v>2</v>
      </c>
      <c r="G366">
        <f>'[1]B. 103 q caL Q3 2023'!BK183</f>
        <v>3056089</v>
      </c>
      <c r="J366">
        <f>'[2]B 103 to Q4 2023'!BK183</f>
        <v>5065400.9101238111</v>
      </c>
      <c r="L366">
        <f>'Sheet1 (2)'!AV183/100</f>
        <v>0.60361680357518477</v>
      </c>
      <c r="M366">
        <f t="shared" si="58"/>
        <v>0.60361680357518477</v>
      </c>
      <c r="N366">
        <f t="shared" si="53"/>
        <v>-0.5048157135508482</v>
      </c>
      <c r="O366" s="1">
        <f t="shared" si="54"/>
        <v>-0.30668625399423133</v>
      </c>
      <c r="P366" s="1">
        <f t="shared" si="55"/>
        <v>0.7358814445561721</v>
      </c>
      <c r="R366" s="1">
        <f>'[1]B. 103 q caL Q3 2023'!BN183</f>
        <v>0.660855222697601</v>
      </c>
      <c r="S366" s="1">
        <f t="shared" si="52"/>
        <v>0.660855222697601</v>
      </c>
      <c r="T366" s="1">
        <f t="shared" si="56"/>
        <v>-0.41422049080947271</v>
      </c>
      <c r="U366" s="1">
        <f t="shared" si="57"/>
        <v>9.7647150170469155E-2</v>
      </c>
    </row>
    <row r="367" spans="4:21" ht="14.4" x14ac:dyDescent="0.3">
      <c r="E367" s="3" t="s">
        <v>1</v>
      </c>
      <c r="G367">
        <f>'[1]B. 103 q caL Q3 2023'!BK184</f>
        <v>3138600</v>
      </c>
      <c r="J367">
        <f>'[2]B 103 to Q4 2023'!BK184</f>
        <v>4990322.024943158</v>
      </c>
      <c r="L367">
        <f>'Sheet1 (2)'!AV184/100</f>
        <v>0.62921851216481461</v>
      </c>
      <c r="M367">
        <f t="shared" si="58"/>
        <v>0.62921851216481461</v>
      </c>
      <c r="N367">
        <f t="shared" si="53"/>
        <v>-0.46327668648127907</v>
      </c>
      <c r="O367" s="1">
        <f t="shared" si="54"/>
        <v>-0.26514722692466219</v>
      </c>
      <c r="P367" s="1">
        <f t="shared" si="55"/>
        <v>0.76709300491773902</v>
      </c>
      <c r="R367" s="1">
        <f>'[1]B. 103 q caL Q3 2023'!BN184</f>
        <v>0.69117795276232563</v>
      </c>
      <c r="S367" s="1">
        <f t="shared" si="52"/>
        <v>0.69117795276232563</v>
      </c>
      <c r="T367" s="1">
        <f t="shared" si="56"/>
        <v>-0.36935795904625923</v>
      </c>
      <c r="U367" s="1">
        <f t="shared" si="57"/>
        <v>0.14250968193368263</v>
      </c>
    </row>
    <row r="368" spans="4:21" ht="14.4" x14ac:dyDescent="0.3">
      <c r="D368" s="1">
        <f>D364+1</f>
        <v>1990</v>
      </c>
      <c r="E368" s="3" t="s">
        <v>4</v>
      </c>
      <c r="G368">
        <f>'[1]B. 103 q caL Q3 2023'!BK185</f>
        <v>3005478</v>
      </c>
      <c r="J368">
        <f>'[2]B 103 to Q4 2023'!BK185</f>
        <v>4894637.5681860615</v>
      </c>
      <c r="L368">
        <f>'Sheet1 (2)'!AV185/100</f>
        <v>0.61432580425093963</v>
      </c>
      <c r="M368">
        <f t="shared" si="58"/>
        <v>0.61432580425093963</v>
      </c>
      <c r="N368">
        <f t="shared" si="53"/>
        <v>-0.48722986575122834</v>
      </c>
      <c r="O368" s="1">
        <f t="shared" si="54"/>
        <v>-0.28910040619461141</v>
      </c>
      <c r="P368" s="1">
        <f t="shared" si="55"/>
        <v>0.74893700371282834</v>
      </c>
      <c r="R368" s="1">
        <f>'[1]B. 103 q caL Q3 2023'!BN185</f>
        <v>0.67747429803341441</v>
      </c>
      <c r="S368" s="1">
        <f t="shared" si="52"/>
        <v>0.67747429803341441</v>
      </c>
      <c r="T368" s="1">
        <f t="shared" si="56"/>
        <v>-0.38938366342993275</v>
      </c>
      <c r="U368" s="1">
        <f t="shared" si="57"/>
        <v>0.12248397755000912</v>
      </c>
    </row>
    <row r="369" spans="4:21" ht="14.4" x14ac:dyDescent="0.3">
      <c r="E369" s="3" t="s">
        <v>3</v>
      </c>
      <c r="G369">
        <f>'[1]B. 103 q caL Q3 2023'!BK186</f>
        <v>3134877</v>
      </c>
      <c r="J369">
        <f>'[2]B 103 to Q4 2023'!BK186</f>
        <v>4946254.3667158857</v>
      </c>
      <c r="L369">
        <f>'Sheet1 (2)'!AV186/100</f>
        <v>0.63406484205231228</v>
      </c>
      <c r="M369">
        <f t="shared" si="58"/>
        <v>0.63406484205231228</v>
      </c>
      <c r="N369">
        <f t="shared" si="53"/>
        <v>-0.45560405524413333</v>
      </c>
      <c r="O369" s="1">
        <f t="shared" si="54"/>
        <v>-0.25747459568751641</v>
      </c>
      <c r="P369" s="1">
        <f t="shared" si="55"/>
        <v>0.77300126362969745</v>
      </c>
      <c r="R369" s="1">
        <f>'[1]B. 103 q caL Q3 2023'!BN186</f>
        <v>0.70020662893904251</v>
      </c>
      <c r="S369" s="1">
        <f t="shared" si="52"/>
        <v>0.70020662893904251</v>
      </c>
      <c r="T369" s="1">
        <f t="shared" si="56"/>
        <v>-0.3563798032983842</v>
      </c>
      <c r="U369" s="1">
        <f t="shared" si="57"/>
        <v>0.15548783768155766</v>
      </c>
    </row>
    <row r="370" spans="4:21" ht="14.4" x14ac:dyDescent="0.3">
      <c r="E370" s="3" t="s">
        <v>2</v>
      </c>
      <c r="G370">
        <f>'[1]B. 103 q caL Q3 2023'!BK187</f>
        <v>2653601</v>
      </c>
      <c r="J370">
        <f>'[2]B 103 to Q4 2023'!BK187</f>
        <v>4752750.971209391</v>
      </c>
      <c r="L370">
        <f>'Sheet1 (2)'!AV187/100</f>
        <v>0.55857538659561756</v>
      </c>
      <c r="M370">
        <f t="shared" si="58"/>
        <v>0.55857538659561756</v>
      </c>
      <c r="N370">
        <f t="shared" si="53"/>
        <v>-0.58236568910633535</v>
      </c>
      <c r="O370" s="1">
        <f t="shared" si="54"/>
        <v>-0.38423622954971848</v>
      </c>
      <c r="P370" s="1">
        <f t="shared" si="55"/>
        <v>0.68097054281277436</v>
      </c>
      <c r="R370" s="1">
        <f>'[1]B. 103 q caL Q3 2023'!BN187</f>
        <v>0.62106687950173378</v>
      </c>
      <c r="S370" s="1">
        <f t="shared" si="52"/>
        <v>0.62106687950173378</v>
      </c>
      <c r="T370" s="1">
        <f t="shared" si="56"/>
        <v>-0.47631650638738687</v>
      </c>
      <c r="U370" s="1">
        <f t="shared" si="57"/>
        <v>3.5551134592554989E-2</v>
      </c>
    </row>
    <row r="371" spans="4:21" ht="14.4" x14ac:dyDescent="0.3">
      <c r="E371" s="3" t="s">
        <v>1</v>
      </c>
      <c r="G371">
        <f>'[1]B. 103 q caL Q3 2023'!BK188</f>
        <v>2955814</v>
      </c>
      <c r="J371">
        <f>'[2]B 103 to Q4 2023'!BK188</f>
        <v>4799611.5969695933</v>
      </c>
      <c r="L371">
        <f>'Sheet1 (2)'!AV188/100</f>
        <v>0.61608884644393724</v>
      </c>
      <c r="M371">
        <f t="shared" si="58"/>
        <v>0.61608884644393724</v>
      </c>
      <c r="N371">
        <f t="shared" si="53"/>
        <v>-0.48436409460878471</v>
      </c>
      <c r="O371" s="1">
        <f t="shared" si="54"/>
        <v>-0.28623463505216784</v>
      </c>
      <c r="P371" s="1">
        <f t="shared" si="55"/>
        <v>0.75108636408204299</v>
      </c>
      <c r="R371" s="1">
        <f>'[1]B. 103 q caL Q3 2023'!BN188</f>
        <v>0.68543917034500268</v>
      </c>
      <c r="S371" s="1">
        <f t="shared" si="52"/>
        <v>0.68543917034500268</v>
      </c>
      <c r="T371" s="1">
        <f t="shared" si="56"/>
        <v>-0.37769552156123715</v>
      </c>
      <c r="U371" s="1">
        <f t="shared" si="57"/>
        <v>0.13417211941870472</v>
      </c>
    </row>
    <row r="372" spans="4:21" ht="14.4" x14ac:dyDescent="0.3">
      <c r="D372" s="1">
        <f>D368+1</f>
        <v>1991</v>
      </c>
      <c r="E372" s="3" t="s">
        <v>4</v>
      </c>
      <c r="G372">
        <f>'[1]B. 103 q caL Q3 2023'!BK189</f>
        <v>3396441</v>
      </c>
      <c r="J372">
        <f>'[2]B 103 to Q4 2023'!BK189</f>
        <v>4937124.2598527707</v>
      </c>
      <c r="L372">
        <f>'Sheet1 (2)'!AV189/100</f>
        <v>0.6882382032948462</v>
      </c>
      <c r="M372">
        <f t="shared" si="58"/>
        <v>0.6882382032948462</v>
      </c>
      <c r="N372">
        <f t="shared" si="53"/>
        <v>-0.37362027525183383</v>
      </c>
      <c r="O372" s="1">
        <f t="shared" si="54"/>
        <v>-0.17549081569521693</v>
      </c>
      <c r="P372" s="1">
        <f t="shared" si="55"/>
        <v>0.83904510318403103</v>
      </c>
      <c r="R372" s="1">
        <f>'[1]B. 103 q caL Q3 2023'!BN189</f>
        <v>0.76556636161629277</v>
      </c>
      <c r="S372" s="1">
        <f t="shared" si="52"/>
        <v>0.76556636161629277</v>
      </c>
      <c r="T372" s="1">
        <f t="shared" si="56"/>
        <v>-0.26713937709145741</v>
      </c>
      <c r="U372" s="1">
        <f t="shared" si="57"/>
        <v>0.24472826388848445</v>
      </c>
    </row>
    <row r="373" spans="4:21" ht="14.4" x14ac:dyDescent="0.3">
      <c r="E373" s="3" t="s">
        <v>3</v>
      </c>
      <c r="G373">
        <f>'[1]B. 103 q caL Q3 2023'!BK190</f>
        <v>3354319</v>
      </c>
      <c r="J373">
        <f>'[2]B 103 to Q4 2023'!BK190</f>
        <v>4926559.0326512083</v>
      </c>
      <c r="L373">
        <f>'Sheet1 (2)'!AV190/100</f>
        <v>0.6812013342944474</v>
      </c>
      <c r="M373">
        <f t="shared" si="58"/>
        <v>0.6812013342944474</v>
      </c>
      <c r="N373">
        <f t="shared" si="53"/>
        <v>-0.38389737145440739</v>
      </c>
      <c r="O373" s="1">
        <f t="shared" si="54"/>
        <v>-0.18576791189779049</v>
      </c>
      <c r="P373" s="1">
        <f t="shared" si="55"/>
        <v>0.83046631396793347</v>
      </c>
      <c r="R373" s="1">
        <f>'[1]B. 103 q caL Q3 2023'!BN190</f>
        <v>0.75979870498857438</v>
      </c>
      <c r="S373" s="1">
        <f t="shared" si="52"/>
        <v>0.75979870498857438</v>
      </c>
      <c r="T373" s="1">
        <f t="shared" si="56"/>
        <v>-0.27470174264099567</v>
      </c>
      <c r="U373" s="1">
        <f t="shared" si="57"/>
        <v>0.23716589833894619</v>
      </c>
    </row>
    <row r="374" spans="4:21" ht="14.4" x14ac:dyDescent="0.3">
      <c r="E374" s="3" t="s">
        <v>2</v>
      </c>
      <c r="G374">
        <f>'[1]B. 103 q caL Q3 2023'!BK191</f>
        <v>3536308</v>
      </c>
      <c r="J374">
        <f>'[2]B 103 to Q4 2023'!BK191</f>
        <v>4899999.9473220278</v>
      </c>
      <c r="L374">
        <f>'Sheet1 (2)'!AV191/100</f>
        <v>0.72204474810128327</v>
      </c>
      <c r="M374">
        <f t="shared" si="58"/>
        <v>0.72204474810128327</v>
      </c>
      <c r="N374">
        <f t="shared" si="53"/>
        <v>-0.32566816403024973</v>
      </c>
      <c r="O374" s="1">
        <f t="shared" si="54"/>
        <v>-0.12753870447363283</v>
      </c>
      <c r="P374" s="1">
        <f t="shared" si="55"/>
        <v>0.88025934520026605</v>
      </c>
      <c r="R374" s="1">
        <f>'[1]B. 103 q caL Q3 2023'!BN191</f>
        <v>0.80756859878002063</v>
      </c>
      <c r="S374" s="1">
        <f t="shared" si="52"/>
        <v>0.80756859878002063</v>
      </c>
      <c r="T374" s="1">
        <f t="shared" si="56"/>
        <v>-0.21372727544398532</v>
      </c>
      <c r="U374" s="1">
        <f t="shared" si="57"/>
        <v>0.29814036553595658</v>
      </c>
    </row>
    <row r="375" spans="4:21" ht="14.4" x14ac:dyDescent="0.3">
      <c r="E375" s="3" t="s">
        <v>1</v>
      </c>
      <c r="G375">
        <f>'[1]B. 103 q caL Q3 2023'!BK192</f>
        <v>3998481</v>
      </c>
      <c r="J375">
        <f>'[2]B 103 to Q4 2023'!BK192</f>
        <v>4871571.9008473102</v>
      </c>
      <c r="L375">
        <f>'Sheet1 (2)'!AV192/100</f>
        <v>0.8211744701907453</v>
      </c>
      <c r="M375">
        <f t="shared" si="58"/>
        <v>0.8211744701907453</v>
      </c>
      <c r="N375">
        <f t="shared" si="53"/>
        <v>-0.19701968273909212</v>
      </c>
      <c r="O375" s="1">
        <f t="shared" si="54"/>
        <v>1.1097768175247769E-3</v>
      </c>
      <c r="P375" s="1">
        <f t="shared" si="55"/>
        <v>1.0011103928476814</v>
      </c>
      <c r="R375" s="1">
        <f>'[1]B. 103 q caL Q3 2023'!BN192</f>
        <v>0.92000816898986215</v>
      </c>
      <c r="S375" s="1">
        <f t="shared" si="52"/>
        <v>0.92000816898986215</v>
      </c>
      <c r="T375" s="1">
        <f t="shared" si="56"/>
        <v>-8.337272964166545E-2</v>
      </c>
      <c r="U375" s="1">
        <f t="shared" si="57"/>
        <v>0.42849491133827644</v>
      </c>
    </row>
    <row r="376" spans="4:21" ht="14.4" x14ac:dyDescent="0.3">
      <c r="D376" s="1">
        <f>D372+1</f>
        <v>1992</v>
      </c>
      <c r="E376" s="3" t="s">
        <v>4</v>
      </c>
      <c r="G376">
        <f>'[1]B. 103 q caL Q3 2023'!BK193</f>
        <v>3908353</v>
      </c>
      <c r="J376">
        <f>'[2]B 103 to Q4 2023'!BK193</f>
        <v>4670665.3874132326</v>
      </c>
      <c r="L376">
        <f>'Sheet1 (2)'!AV193/100</f>
        <v>0.83806204309411714</v>
      </c>
      <c r="M376">
        <f t="shared" si="58"/>
        <v>0.83806204309411714</v>
      </c>
      <c r="N376">
        <f t="shared" si="53"/>
        <v>-0.17666314413551348</v>
      </c>
      <c r="O376" s="1">
        <f t="shared" si="54"/>
        <v>2.1466315421103416E-2</v>
      </c>
      <c r="P376" s="1">
        <f t="shared" si="55"/>
        <v>1.0216983742782431</v>
      </c>
      <c r="R376" s="1">
        <f>'[1]B. 103 q caL Q3 2023'!BN193</f>
        <v>0.94395694158681731</v>
      </c>
      <c r="S376" s="1">
        <f t="shared" si="52"/>
        <v>0.94395694158681731</v>
      </c>
      <c r="T376" s="1">
        <f t="shared" si="56"/>
        <v>-5.7674726602757499E-2</v>
      </c>
      <c r="U376" s="1">
        <f t="shared" si="57"/>
        <v>0.45419291437718434</v>
      </c>
    </row>
    <row r="377" spans="4:21" ht="14.4" x14ac:dyDescent="0.3">
      <c r="E377" s="3" t="s">
        <v>3</v>
      </c>
      <c r="G377">
        <f>'[1]B. 103 q caL Q3 2023'!BK194</f>
        <v>3870341</v>
      </c>
      <c r="J377">
        <f>'[2]B 103 to Q4 2023'!BK194</f>
        <v>4633061.2404196328</v>
      </c>
      <c r="L377">
        <f>'Sheet1 (2)'!AV194/100</f>
        <v>0.83672569847413303</v>
      </c>
      <c r="M377">
        <f t="shared" si="58"/>
        <v>0.83672569847413303</v>
      </c>
      <c r="N377">
        <f t="shared" si="53"/>
        <v>-0.17825898206819188</v>
      </c>
      <c r="O377" s="1">
        <f t="shared" si="54"/>
        <v>1.987047748842502E-2</v>
      </c>
      <c r="P377" s="1">
        <f t="shared" si="55"/>
        <v>1.020069209544004</v>
      </c>
      <c r="R377" s="1">
        <f>'[1]B. 103 q caL Q3 2023'!BN194</f>
        <v>0.94550674870362772</v>
      </c>
      <c r="S377" s="1">
        <f t="shared" si="52"/>
        <v>0.94550674870362772</v>
      </c>
      <c r="T377" s="1">
        <f t="shared" si="56"/>
        <v>-5.6034253200343331E-2</v>
      </c>
      <c r="U377" s="1">
        <f t="shared" si="57"/>
        <v>0.45583338777959853</v>
      </c>
    </row>
    <row r="378" spans="4:21" ht="14.4" x14ac:dyDescent="0.3">
      <c r="E378" s="3" t="s">
        <v>2</v>
      </c>
      <c r="G378">
        <f>'[1]B. 103 q caL Q3 2023'!BK195</f>
        <v>3966349</v>
      </c>
      <c r="J378">
        <f>'[2]B 103 to Q4 2023'!BK195</f>
        <v>4594103.7538816445</v>
      </c>
      <c r="L378">
        <f>'Sheet1 (2)'!AV195/100</f>
        <v>0.86490758017010616</v>
      </c>
      <c r="M378">
        <f t="shared" si="58"/>
        <v>0.86490758017010616</v>
      </c>
      <c r="N378">
        <f t="shared" si="53"/>
        <v>-0.14513262149243739</v>
      </c>
      <c r="O378" s="1">
        <f t="shared" si="54"/>
        <v>5.2996838064179513E-2</v>
      </c>
      <c r="P378" s="1">
        <f t="shared" si="55"/>
        <v>1.0544263110857619</v>
      </c>
      <c r="R378" s="1">
        <f>'[1]B. 103 q caL Q3 2023'!BN195</f>
        <v>0.98051517227230056</v>
      </c>
      <c r="S378" s="1">
        <f t="shared" si="52"/>
        <v>0.98051517227230056</v>
      </c>
      <c r="T378" s="1">
        <f t="shared" si="56"/>
        <v>-1.9677159449852571E-2</v>
      </c>
      <c r="U378" s="1">
        <f t="shared" si="57"/>
        <v>0.49219048153008926</v>
      </c>
    </row>
    <row r="379" spans="4:21" ht="14.4" x14ac:dyDescent="0.3">
      <c r="E379" s="3" t="s">
        <v>1</v>
      </c>
      <c r="G379">
        <f>'[1]B. 103 q caL Q3 2023'!BK196</f>
        <v>4361179</v>
      </c>
      <c r="J379">
        <f>'[2]B 103 to Q4 2023'!BK196</f>
        <v>4548924.2221199861</v>
      </c>
      <c r="L379">
        <f>'Sheet1 (2)'!AV196/100</f>
        <v>0.96050255472816348</v>
      </c>
      <c r="M379">
        <f t="shared" si="58"/>
        <v>0.96050255472816348</v>
      </c>
      <c r="N379">
        <f t="shared" si="53"/>
        <v>-4.0298636987199876E-2</v>
      </c>
      <c r="O379" s="1">
        <f t="shared" si="54"/>
        <v>0.15783082256941702</v>
      </c>
      <c r="P379" s="1">
        <f t="shared" si="55"/>
        <v>1.1709680765790937</v>
      </c>
      <c r="R379" s="1">
        <f>'[1]B. 103 q caL Q3 2023'!BN196</f>
        <v>1.093644886039548</v>
      </c>
      <c r="S379" s="1">
        <f t="shared" si="52"/>
        <v>1.093644886039548</v>
      </c>
      <c r="T379" s="1">
        <f t="shared" si="56"/>
        <v>8.9516049878970091E-2</v>
      </c>
      <c r="U379" s="1">
        <f t="shared" si="57"/>
        <v>0.60138369085891197</v>
      </c>
    </row>
    <row r="380" spans="4:21" ht="14.4" x14ac:dyDescent="0.3">
      <c r="D380" s="1">
        <f>D376+1</f>
        <v>1993</v>
      </c>
      <c r="E380" s="3" t="s">
        <v>4</v>
      </c>
      <c r="G380">
        <f>'[1]B. 103 q caL Q3 2023'!BK197</f>
        <v>4481787</v>
      </c>
      <c r="J380">
        <f>'[2]B 103 to Q4 2023'!BK197</f>
        <v>4595719.713962771</v>
      </c>
      <c r="L380">
        <f>'Sheet1 (2)'!AV197/100</f>
        <v>0.97778138468397624</v>
      </c>
      <c r="M380">
        <f t="shared" si="58"/>
        <v>0.97778138468397624</v>
      </c>
      <c r="N380">
        <f t="shared" si="53"/>
        <v>-2.2469166977523165E-2</v>
      </c>
      <c r="O380" s="1">
        <f t="shared" si="54"/>
        <v>0.17566029257909374</v>
      </c>
      <c r="P380" s="1">
        <f t="shared" si="55"/>
        <v>1.1920330473897351</v>
      </c>
      <c r="R380" s="1">
        <f>'[1]B. 103 q caL Q3 2023'!BN197</f>
        <v>1.112129318849348</v>
      </c>
      <c r="S380" s="1">
        <f t="shared" si="52"/>
        <v>1.112129318849348</v>
      </c>
      <c r="T380" s="1">
        <f t="shared" si="56"/>
        <v>0.10627648299604561</v>
      </c>
      <c r="U380" s="1">
        <f t="shared" si="57"/>
        <v>0.6181441239759875</v>
      </c>
    </row>
    <row r="381" spans="4:21" ht="14.4" x14ac:dyDescent="0.3">
      <c r="E381" s="3" t="s">
        <v>3</v>
      </c>
      <c r="G381">
        <f>'[1]B. 103 q caL Q3 2023'!BK198</f>
        <v>4502439</v>
      </c>
      <c r="J381">
        <f>'[2]B 103 to Q4 2023'!BK198</f>
        <v>4635083.0914221974</v>
      </c>
      <c r="L381">
        <f>'Sheet1 (2)'!AV198/100</f>
        <v>0.97414094245539706</v>
      </c>
      <c r="M381">
        <f t="shared" si="58"/>
        <v>0.97414094245539706</v>
      </c>
      <c r="N381">
        <f t="shared" si="53"/>
        <v>-2.6199281028660235E-2</v>
      </c>
      <c r="O381" s="1">
        <f t="shared" si="54"/>
        <v>0.17193017852795667</v>
      </c>
      <c r="P381" s="1">
        <f t="shared" si="55"/>
        <v>1.1875949106941974</v>
      </c>
      <c r="R381" s="1">
        <f>'[1]B. 103 q caL Q3 2023'!BN198</f>
        <v>1.1088871235885731</v>
      </c>
      <c r="S381" s="1">
        <f t="shared" si="52"/>
        <v>1.1088871235885731</v>
      </c>
      <c r="T381" s="1">
        <f t="shared" si="56"/>
        <v>0.10335692103169347</v>
      </c>
      <c r="U381" s="1">
        <f t="shared" si="57"/>
        <v>0.61522456201163533</v>
      </c>
    </row>
    <row r="382" spans="4:21" ht="14.4" x14ac:dyDescent="0.3">
      <c r="E382" s="3" t="s">
        <v>2</v>
      </c>
      <c r="G382">
        <f>'[1]B. 103 q caL Q3 2023'!BK199</f>
        <v>4628385</v>
      </c>
      <c r="J382">
        <f>'[2]B 103 to Q4 2023'!BK199</f>
        <v>4721903.4817485427</v>
      </c>
      <c r="L382">
        <f>'Sheet1 (2)'!AV199/100</f>
        <v>0.98396380084623014</v>
      </c>
      <c r="M382">
        <f t="shared" si="58"/>
        <v>0.98396380084623014</v>
      </c>
      <c r="N382">
        <f t="shared" si="53"/>
        <v>-1.6166170364465989E-2</v>
      </c>
      <c r="O382" s="1">
        <f t="shared" si="54"/>
        <v>0.18196328919215091</v>
      </c>
      <c r="P382" s="1">
        <f t="shared" si="55"/>
        <v>1.199570155882044</v>
      </c>
      <c r="R382" s="1">
        <f>'[1]B. 103 q caL Q3 2023'!BN199</f>
        <v>1.1178471278845341</v>
      </c>
      <c r="S382" s="1">
        <f t="shared" si="52"/>
        <v>1.1178471278845341</v>
      </c>
      <c r="T382" s="1">
        <f t="shared" si="56"/>
        <v>0.11140462824984285</v>
      </c>
      <c r="U382" s="1">
        <f t="shared" si="57"/>
        <v>0.62327226922978474</v>
      </c>
    </row>
    <row r="383" spans="4:21" ht="14.4" x14ac:dyDescent="0.3">
      <c r="E383" s="3" t="s">
        <v>1</v>
      </c>
      <c r="G383">
        <f>'[1]B. 103 q caL Q3 2023'!BK200</f>
        <v>4842338</v>
      </c>
      <c r="J383">
        <f>'[2]B 103 to Q4 2023'!BK200</f>
        <v>4948469.3833932448</v>
      </c>
      <c r="L383">
        <f>'Sheet1 (2)'!AV200/100</f>
        <v>0.98319918830406228</v>
      </c>
      <c r="M383">
        <f t="shared" si="58"/>
        <v>0.98319918830406228</v>
      </c>
      <c r="N383">
        <f t="shared" si="53"/>
        <v>-1.694354629608983E-2</v>
      </c>
      <c r="O383" s="1">
        <f t="shared" si="54"/>
        <v>0.18118591326052708</v>
      </c>
      <c r="P383" s="1">
        <f t="shared" si="55"/>
        <v>1.1986380012787863</v>
      </c>
      <c r="R383" s="1">
        <f>'[1]B. 103 q caL Q3 2023'!BN200</f>
        <v>1.1127910838867223</v>
      </c>
      <c r="S383" s="1">
        <f t="shared" ref="S383:S446" si="59">R383</f>
        <v>1.1127910838867223</v>
      </c>
      <c r="T383" s="1">
        <f t="shared" si="56"/>
        <v>0.10687134927177865</v>
      </c>
      <c r="U383" s="1">
        <f t="shared" si="57"/>
        <v>0.61873899025172052</v>
      </c>
    </row>
    <row r="384" spans="4:21" ht="14.4" x14ac:dyDescent="0.3">
      <c r="D384" s="1">
        <f>D380+1</f>
        <v>1994</v>
      </c>
      <c r="E384" s="3" t="s">
        <v>4</v>
      </c>
      <c r="G384">
        <f>'[1]B. 103 q caL Q3 2023'!BK201</f>
        <v>4630536</v>
      </c>
      <c r="J384">
        <f>'[2]B 103 to Q4 2023'!BK201</f>
        <v>4937188.960654797</v>
      </c>
      <c r="L384">
        <f>'Sheet1 (2)'!AV201/100</f>
        <v>0.94360221893537988</v>
      </c>
      <c r="M384">
        <f t="shared" si="58"/>
        <v>0.94360221893537988</v>
      </c>
      <c r="N384">
        <f t="shared" si="53"/>
        <v>-5.8050579887817068E-2</v>
      </c>
      <c r="O384" s="1">
        <f t="shared" si="54"/>
        <v>0.14007887966879984</v>
      </c>
      <c r="P384" s="1">
        <f t="shared" si="55"/>
        <v>1.1503645356521073</v>
      </c>
      <c r="R384" s="1">
        <f>'[1]B. 103 q caL Q3 2023'!BN201</f>
        <v>1.0691198052981379</v>
      </c>
      <c r="S384" s="1">
        <f t="shared" si="59"/>
        <v>1.0691198052981379</v>
      </c>
      <c r="T384" s="1">
        <f t="shared" si="56"/>
        <v>6.6835698072104849E-2</v>
      </c>
      <c r="U384" s="1">
        <f t="shared" si="57"/>
        <v>0.57870333905204674</v>
      </c>
    </row>
    <row r="385" spans="4:21" ht="14.4" x14ac:dyDescent="0.3">
      <c r="E385" s="3" t="s">
        <v>3</v>
      </c>
      <c r="G385">
        <f>'[1]B. 103 q caL Q3 2023'!BK202</f>
        <v>4541826</v>
      </c>
      <c r="J385">
        <f>'[2]B 103 to Q4 2023'!BK202</f>
        <v>5028512.7580850683</v>
      </c>
      <c r="L385">
        <f>'Sheet1 (2)'!AV202/100</f>
        <v>0.90943127125498535</v>
      </c>
      <c r="M385">
        <f t="shared" si="58"/>
        <v>0.90943127125498535</v>
      </c>
      <c r="N385">
        <f t="shared" si="53"/>
        <v>-9.4935851493425885E-2</v>
      </c>
      <c r="O385" s="1">
        <f t="shared" si="54"/>
        <v>0.10319360806319101</v>
      </c>
      <c r="P385" s="1">
        <f t="shared" si="55"/>
        <v>1.1087060427275146</v>
      </c>
      <c r="R385" s="1">
        <f>'[1]B. 103 q caL Q3 2023'!BN202</f>
        <v>1.0292370046919961</v>
      </c>
      <c r="S385" s="1">
        <f t="shared" si="59"/>
        <v>1.0292370046919961</v>
      </c>
      <c r="T385" s="1">
        <f t="shared" si="56"/>
        <v>2.8817755590593585E-2</v>
      </c>
      <c r="U385" s="1">
        <f t="shared" si="57"/>
        <v>0.54068539657053549</v>
      </c>
    </row>
    <row r="386" spans="4:21" ht="14.4" x14ac:dyDescent="0.3">
      <c r="E386" s="3" t="s">
        <v>2</v>
      </c>
      <c r="G386">
        <f>'[1]B. 103 q caL Q3 2023'!BK203</f>
        <v>4800739</v>
      </c>
      <c r="J386">
        <f>'[2]B 103 to Q4 2023'!BK203</f>
        <v>5184536.030133768</v>
      </c>
      <c r="L386">
        <f>'Sheet1 (2)'!AV203/100</f>
        <v>0.93230551755483393</v>
      </c>
      <c r="M386">
        <f t="shared" si="58"/>
        <v>0.93230551755483393</v>
      </c>
      <c r="N386">
        <f t="shared" si="53"/>
        <v>-7.0094709478795175E-2</v>
      </c>
      <c r="O386" s="1">
        <f t="shared" si="54"/>
        <v>0.12803475007782172</v>
      </c>
      <c r="P386" s="1">
        <f t="shared" si="55"/>
        <v>1.1365924986885929</v>
      </c>
      <c r="R386" s="1">
        <f>'[1]B. 103 q caL Q3 2023'!BN203</f>
        <v>1.0535484130544879</v>
      </c>
      <c r="S386" s="1">
        <f t="shared" si="59"/>
        <v>1.0535484130544879</v>
      </c>
      <c r="T386" s="1">
        <f t="shared" si="56"/>
        <v>5.216390769554128E-2</v>
      </c>
      <c r="U386" s="1">
        <f t="shared" si="57"/>
        <v>0.56403154867548311</v>
      </c>
    </row>
    <row r="387" spans="4:21" ht="14.4" x14ac:dyDescent="0.3">
      <c r="E387" s="3" t="s">
        <v>1</v>
      </c>
      <c r="G387">
        <f>'[1]B. 103 q caL Q3 2023'!BK204</f>
        <v>4796829</v>
      </c>
      <c r="J387">
        <f>'[2]B 103 to Q4 2023'!BK204</f>
        <v>5336308.4526419211</v>
      </c>
      <c r="L387">
        <f>'Sheet1 (2)'!AV204/100</f>
        <v>0.905414257588394</v>
      </c>
      <c r="M387">
        <f t="shared" si="58"/>
        <v>0.905414257588394</v>
      </c>
      <c r="N387">
        <f t="shared" si="53"/>
        <v>-9.9362696823070917E-2</v>
      </c>
      <c r="O387" s="1">
        <f t="shared" si="54"/>
        <v>9.8766762733545982E-2</v>
      </c>
      <c r="P387" s="1">
        <f t="shared" si="55"/>
        <v>1.103808820181249</v>
      </c>
      <c r="R387" s="1">
        <f>'[1]B. 103 q caL Q3 2023'!BN204</f>
        <v>1.0221041835724927</v>
      </c>
      <c r="S387" s="1">
        <f t="shared" si="59"/>
        <v>1.0221041835724927</v>
      </c>
      <c r="T387" s="1">
        <f t="shared" si="56"/>
        <v>2.1863427459175456E-2</v>
      </c>
      <c r="U387" s="1">
        <f t="shared" si="57"/>
        <v>0.53373106843911733</v>
      </c>
    </row>
    <row r="388" spans="4:21" ht="14.4" x14ac:dyDescent="0.3">
      <c r="D388" s="1">
        <f>D384+1</f>
        <v>1995</v>
      </c>
      <c r="E388" s="3" t="s">
        <v>4</v>
      </c>
      <c r="G388">
        <f>'[1]B. 103 q caL Q3 2023'!BK205</f>
        <v>5167983</v>
      </c>
      <c r="J388">
        <f>'[2]B 103 to Q4 2023'!BK205</f>
        <v>5484476.6140638739</v>
      </c>
      <c r="L388">
        <f>'Sheet1 (2)'!AV205/100</f>
        <v>0.94871137941096051</v>
      </c>
      <c r="M388">
        <f t="shared" si="58"/>
        <v>0.94871137941096051</v>
      </c>
      <c r="N388">
        <f t="shared" si="53"/>
        <v>-5.2650657914059033E-2</v>
      </c>
      <c r="O388" s="1">
        <f t="shared" si="54"/>
        <v>0.14547880164255786</v>
      </c>
      <c r="P388" s="1">
        <f t="shared" si="55"/>
        <v>1.1565932164459005</v>
      </c>
      <c r="R388" s="1">
        <f>'[1]B. 103 q caL Q3 2023'!BN205</f>
        <v>1.0718925277804399</v>
      </c>
      <c r="S388" s="1">
        <f t="shared" si="59"/>
        <v>1.0718925277804399</v>
      </c>
      <c r="T388" s="1">
        <f t="shared" si="56"/>
        <v>6.9425803686691642E-2</v>
      </c>
      <c r="U388" s="1">
        <f t="shared" si="57"/>
        <v>0.58129344466663346</v>
      </c>
    </row>
    <row r="389" spans="4:21" ht="14.4" x14ac:dyDescent="0.3">
      <c r="E389" s="3" t="s">
        <v>3</v>
      </c>
      <c r="G389">
        <f>'[1]B. 103 q caL Q3 2023'!BK206</f>
        <v>5594356</v>
      </c>
      <c r="J389">
        <f>'[2]B 103 to Q4 2023'!BK206</f>
        <v>5674856.3464901708</v>
      </c>
      <c r="L389">
        <f>'Sheet1 (2)'!AV206/100</f>
        <v>0.99264062879131632</v>
      </c>
      <c r="M389">
        <f t="shared" si="58"/>
        <v>0.99264062879131632</v>
      </c>
      <c r="N389">
        <f t="shared" si="53"/>
        <v>-7.3865849806840451E-3</v>
      </c>
      <c r="O389" s="1">
        <f t="shared" si="54"/>
        <v>0.19074287457593286</v>
      </c>
      <c r="P389" s="1">
        <f t="shared" si="55"/>
        <v>1.2101482521917835</v>
      </c>
      <c r="R389" s="1">
        <f>'[1]B. 103 q caL Q3 2023'!BN206</f>
        <v>1.1186474554065098</v>
      </c>
      <c r="S389" s="1">
        <f t="shared" si="59"/>
        <v>1.1186474554065098</v>
      </c>
      <c r="T389" s="1">
        <f t="shared" si="56"/>
        <v>0.11212032643406131</v>
      </c>
      <c r="U389" s="1">
        <f t="shared" si="57"/>
        <v>0.6239879674140032</v>
      </c>
    </row>
    <row r="390" spans="4:21" ht="14.4" x14ac:dyDescent="0.3">
      <c r="E390" s="3" t="s">
        <v>2</v>
      </c>
      <c r="G390">
        <f>'[1]B. 103 q caL Q3 2023'!BK207</f>
        <v>6024123</v>
      </c>
      <c r="J390">
        <f>'[2]B 103 to Q4 2023'!BK207</f>
        <v>5845008.7021550471</v>
      </c>
      <c r="L390">
        <f>'Sheet1 (2)'!AV207/100</f>
        <v>1.0375723761111439</v>
      </c>
      <c r="M390">
        <f t="shared" si="58"/>
        <v>1.0375723761111439</v>
      </c>
      <c r="N390">
        <f t="shared" si="53"/>
        <v>3.6883730796719888E-2</v>
      </c>
      <c r="O390" s="1">
        <f t="shared" si="54"/>
        <v>0.23501319035333679</v>
      </c>
      <c r="P390" s="1">
        <f t="shared" si="55"/>
        <v>1.2649254534365284</v>
      </c>
      <c r="R390" s="1">
        <f>'[1]B. 103 q caL Q3 2023'!BN207</f>
        <v>1.1684896815932941</v>
      </c>
      <c r="S390" s="1">
        <f t="shared" si="59"/>
        <v>1.1684896815932941</v>
      </c>
      <c r="T390" s="1">
        <f t="shared" si="56"/>
        <v>0.15571204448563797</v>
      </c>
      <c r="U390" s="1">
        <f t="shared" si="57"/>
        <v>0.66757968546557978</v>
      </c>
    </row>
    <row r="391" spans="4:21" ht="14.4" x14ac:dyDescent="0.3">
      <c r="E391" s="3" t="s">
        <v>1</v>
      </c>
      <c r="G391">
        <f>'[1]B. 103 q caL Q3 2023'!BK208</f>
        <v>6406754</v>
      </c>
      <c r="J391">
        <f>'[2]B 103 to Q4 2023'!BK208</f>
        <v>5992583.5534959165</v>
      </c>
      <c r="L391">
        <f>'Sheet1 (2)'!AV208/100</f>
        <v>1.0763246498313079</v>
      </c>
      <c r="M391">
        <f t="shared" si="58"/>
        <v>1.0763246498313079</v>
      </c>
      <c r="N391">
        <f t="shared" ref="N391:N454" si="60">LN(M391)</f>
        <v>7.3552135405594216E-2</v>
      </c>
      <c r="O391" s="1">
        <f t="shared" ref="O391:O454" si="61">N391-$N$508</f>
        <v>0.27168159496221111</v>
      </c>
      <c r="P391" s="1">
        <f t="shared" ref="P391:P454" si="62">EXP(O391)</f>
        <v>1.3121691335264889</v>
      </c>
      <c r="R391" s="1">
        <f>'[1]B. 103 q caL Q3 2023'!BN208</f>
        <v>1.2094025552516052</v>
      </c>
      <c r="S391" s="1">
        <f t="shared" si="59"/>
        <v>1.2094025552516052</v>
      </c>
      <c r="T391" s="1">
        <f t="shared" si="56"/>
        <v>0.19012648168061183</v>
      </c>
      <c r="U391" s="1">
        <f t="shared" si="57"/>
        <v>0.70199412266055372</v>
      </c>
    </row>
    <row r="392" spans="4:21" ht="14.4" x14ac:dyDescent="0.3">
      <c r="D392" s="1">
        <f>D388+1</f>
        <v>1996</v>
      </c>
      <c r="E392" s="3" t="s">
        <v>4</v>
      </c>
      <c r="G392">
        <f>'[1]B. 103 q caL Q3 2023'!BK209</f>
        <v>5639363</v>
      </c>
      <c r="J392">
        <f>'[2]B 103 to Q4 2023'!BK209</f>
        <v>6107764.4071511924</v>
      </c>
      <c r="L392">
        <f>'Sheet1 (2)'!AV209/100</f>
        <v>1.1016554865912791</v>
      </c>
      <c r="M392">
        <f t="shared" si="58"/>
        <v>1.1016554865912791</v>
      </c>
      <c r="N392">
        <f t="shared" si="60"/>
        <v>9.681403625540301E-2</v>
      </c>
      <c r="O392" s="1">
        <f t="shared" si="61"/>
        <v>0.2949434958120199</v>
      </c>
      <c r="P392" s="1">
        <f t="shared" si="62"/>
        <v>1.3430504685660996</v>
      </c>
      <c r="R392" s="1">
        <f>'[1]B. 103 q caL Q3 2023'!BN209</f>
        <v>1.0691525040472898</v>
      </c>
      <c r="S392" s="1">
        <f t="shared" si="59"/>
        <v>1.0691525040472898</v>
      </c>
      <c r="T392" s="1">
        <f t="shared" ref="T392:T455" si="63">LN(S392)</f>
        <v>6.6866282342416483E-2</v>
      </c>
      <c r="U392" s="1">
        <f t="shared" ref="U392:U455" si="64">T392-$T$508</f>
        <v>0.57873392332235829</v>
      </c>
    </row>
    <row r="393" spans="4:21" ht="14.4" x14ac:dyDescent="0.3">
      <c r="E393" s="3" t="s">
        <v>3</v>
      </c>
      <c r="G393">
        <f>'[1]B. 103 q caL Q3 2023'!BK210</f>
        <v>5999228</v>
      </c>
      <c r="J393">
        <f>'[2]B 103 to Q4 2023'!BK210</f>
        <v>6215450.629041587</v>
      </c>
      <c r="L393">
        <f>'Sheet1 (2)'!AV210/100</f>
        <v>1.132165369183588</v>
      </c>
      <c r="M393">
        <f t="shared" si="58"/>
        <v>1.132165369183588</v>
      </c>
      <c r="N393">
        <f t="shared" si="60"/>
        <v>0.12413205496271848</v>
      </c>
      <c r="O393" s="1">
        <f t="shared" si="61"/>
        <v>0.32226151451933538</v>
      </c>
      <c r="P393" s="1">
        <f t="shared" si="62"/>
        <v>1.3802456830503347</v>
      </c>
      <c r="R393" s="1">
        <f>'[1]B. 103 q caL Q3 2023'!BN210</f>
        <v>1.1150615914527544</v>
      </c>
      <c r="S393" s="1">
        <f t="shared" si="59"/>
        <v>1.1150615914527544</v>
      </c>
      <c r="T393" s="1">
        <f t="shared" si="63"/>
        <v>0.10890964235754649</v>
      </c>
      <c r="U393" s="1">
        <f t="shared" si="64"/>
        <v>0.62077728333748838</v>
      </c>
    </row>
    <row r="394" spans="4:21" ht="14.4" x14ac:dyDescent="0.3">
      <c r="E394" s="3" t="s">
        <v>2</v>
      </c>
      <c r="G394">
        <f>'[1]B. 103 q caL Q3 2023'!BK211</f>
        <v>6100937</v>
      </c>
      <c r="J394">
        <f>'[2]B 103 to Q4 2023'!BK211</f>
        <v>6279718.9081785372</v>
      </c>
      <c r="L394">
        <f>'Sheet1 (2)'!AV211/100</f>
        <v>1.130775232318191</v>
      </c>
      <c r="M394">
        <f t="shared" si="58"/>
        <v>1.130775232318191</v>
      </c>
      <c r="N394">
        <f t="shared" si="60"/>
        <v>0.12290344380134695</v>
      </c>
      <c r="O394" s="1">
        <f t="shared" si="61"/>
        <v>0.32103290335796386</v>
      </c>
      <c r="P394" s="1">
        <f t="shared" si="62"/>
        <v>1.3785509391025519</v>
      </c>
      <c r="R394" s="1">
        <f>'[1]B. 103 q caL Q3 2023'!BN211</f>
        <v>1.1218699689346967</v>
      </c>
      <c r="S394" s="1">
        <f t="shared" si="59"/>
        <v>1.1218699689346967</v>
      </c>
      <c r="T394" s="1">
        <f t="shared" si="63"/>
        <v>0.1149969081694176</v>
      </c>
      <c r="U394" s="1">
        <f t="shared" si="64"/>
        <v>0.62686454914935941</v>
      </c>
    </row>
    <row r="395" spans="4:21" ht="14.4" x14ac:dyDescent="0.3">
      <c r="E395" s="3" t="s">
        <v>1</v>
      </c>
      <c r="G395">
        <f>'[1]B. 103 q caL Q3 2023'!BK212</f>
        <v>7403979</v>
      </c>
      <c r="J395">
        <f>'[2]B 103 to Q4 2023'!BK212</f>
        <v>6626890.7277139248</v>
      </c>
      <c r="L395">
        <f>'Sheet1 (2)'!AV212/100</f>
        <v>1.117056539421428</v>
      </c>
      <c r="M395">
        <f t="shared" si="58"/>
        <v>1.117056539421428</v>
      </c>
      <c r="N395">
        <f t="shared" si="60"/>
        <v>0.11069713601413839</v>
      </c>
      <c r="O395" s="1">
        <f t="shared" si="61"/>
        <v>0.30882659557075531</v>
      </c>
      <c r="P395" s="1">
        <f t="shared" si="62"/>
        <v>1.3618262033322777</v>
      </c>
      <c r="R395" s="1">
        <f>'[1]B. 103 q caL Q3 2023'!BN212</f>
        <v>1.2586777802108373</v>
      </c>
      <c r="S395" s="1">
        <f t="shared" si="59"/>
        <v>1.2586777802108373</v>
      </c>
      <c r="T395" s="1">
        <f t="shared" si="63"/>
        <v>0.23006178919282472</v>
      </c>
      <c r="U395" s="1">
        <f t="shared" si="64"/>
        <v>0.74192943017276658</v>
      </c>
    </row>
    <row r="396" spans="4:21" ht="14.4" x14ac:dyDescent="0.3">
      <c r="D396" s="1">
        <f>D392+1</f>
        <v>1997</v>
      </c>
      <c r="E396" s="3" t="s">
        <v>4</v>
      </c>
      <c r="G396">
        <f>'[1]B. 103 q caL Q3 2023'!BK213</f>
        <v>7436270</v>
      </c>
      <c r="J396">
        <f>'[2]B 103 to Q4 2023'!BK213</f>
        <v>6854287.0371232387</v>
      </c>
      <c r="L396">
        <f>'Sheet1 (2)'!AV213/100</f>
        <v>1.0846203476006759</v>
      </c>
      <c r="M396">
        <f t="shared" si="58"/>
        <v>1.0846203476006759</v>
      </c>
      <c r="N396">
        <f t="shared" si="60"/>
        <v>8.1230015714158554E-2</v>
      </c>
      <c r="O396" s="1">
        <f t="shared" si="61"/>
        <v>0.27935947527077543</v>
      </c>
      <c r="P396" s="1">
        <f t="shared" si="62"/>
        <v>1.3222825863362291</v>
      </c>
      <c r="R396" s="1">
        <f>'[1]B. 103 q caL Q3 2023'!BN213</f>
        <v>1.2211009505445984</v>
      </c>
      <c r="S396" s="1">
        <f t="shared" si="59"/>
        <v>1.2211009505445984</v>
      </c>
      <c r="T396" s="1">
        <f t="shared" si="63"/>
        <v>0.19975287028958702</v>
      </c>
      <c r="U396" s="1">
        <f t="shared" si="64"/>
        <v>0.71162051126952885</v>
      </c>
    </row>
    <row r="397" spans="4:21" ht="14.4" x14ac:dyDescent="0.3">
      <c r="E397" s="3" t="s">
        <v>3</v>
      </c>
      <c r="G397">
        <f>'[1]B. 103 q caL Q3 2023'!BK214</f>
        <v>8571846</v>
      </c>
      <c r="J397">
        <f>'[2]B 103 to Q4 2023'!BK214</f>
        <v>7175759.2929080734</v>
      </c>
      <c r="L397">
        <f>'Sheet1 (2)'!AV214/100</f>
        <v>1.1940436853363501</v>
      </c>
      <c r="M397">
        <f t="shared" si="58"/>
        <v>1.1940436853363501</v>
      </c>
      <c r="N397">
        <f t="shared" si="60"/>
        <v>0.17734560168498614</v>
      </c>
      <c r="O397" s="1">
        <f t="shared" si="61"/>
        <v>0.37547506124160301</v>
      </c>
      <c r="P397" s="1">
        <f t="shared" si="62"/>
        <v>1.4556827888557009</v>
      </c>
      <c r="R397" s="1">
        <f>'[1]B. 103 q caL Q3 2023'!BN214</f>
        <v>1.3436756881896734</v>
      </c>
      <c r="S397" s="1">
        <f t="shared" si="59"/>
        <v>1.3436756881896734</v>
      </c>
      <c r="T397" s="1">
        <f t="shared" si="63"/>
        <v>0.2954089095522982</v>
      </c>
      <c r="U397" s="1">
        <f t="shared" si="64"/>
        <v>0.80727655053224012</v>
      </c>
    </row>
    <row r="398" spans="4:21" ht="14.4" x14ac:dyDescent="0.3">
      <c r="E398" s="3" t="s">
        <v>2</v>
      </c>
      <c r="G398">
        <f>'[1]B. 103 q caL Q3 2023'!BK215</f>
        <v>9281345</v>
      </c>
      <c r="J398">
        <f>'[2]B 103 to Q4 2023'!BK215</f>
        <v>7515907.4298787089</v>
      </c>
      <c r="L398">
        <f>'Sheet1 (2)'!AV215/100</f>
        <v>1.235220534672514</v>
      </c>
      <c r="M398">
        <f t="shared" si="58"/>
        <v>1.235220534672514</v>
      </c>
      <c r="N398">
        <f t="shared" si="60"/>
        <v>0.21124952472314301</v>
      </c>
      <c r="O398" s="1">
        <f t="shared" si="61"/>
        <v>0.40937898427975994</v>
      </c>
      <c r="P398" s="1">
        <f t="shared" si="62"/>
        <v>1.505882318080692</v>
      </c>
      <c r="R398" s="1">
        <f>'[1]B. 103 q caL Q3 2023'!BN215</f>
        <v>1.3832814565606049</v>
      </c>
      <c r="S398" s="1">
        <f t="shared" si="59"/>
        <v>1.3832814565606049</v>
      </c>
      <c r="T398" s="1">
        <f t="shared" si="63"/>
        <v>0.32445854358981613</v>
      </c>
      <c r="U398" s="1">
        <f t="shared" si="64"/>
        <v>0.83632618456975805</v>
      </c>
    </row>
    <row r="399" spans="4:21" ht="14.4" x14ac:dyDescent="0.3">
      <c r="E399" s="3" t="s">
        <v>1</v>
      </c>
      <c r="G399">
        <f>'[1]B. 103 q caL Q3 2023'!BK216</f>
        <v>9424130</v>
      </c>
      <c r="J399">
        <f>'[2]B 103 to Q4 2023'!BK216</f>
        <v>7801831.6284968965</v>
      </c>
      <c r="L399">
        <f>'Sheet1 (2)'!AV216/100</f>
        <v>1.207053805695121</v>
      </c>
      <c r="M399">
        <f t="shared" si="58"/>
        <v>1.207053805695121</v>
      </c>
      <c r="N399">
        <f t="shared" si="60"/>
        <v>0.18818251916251988</v>
      </c>
      <c r="O399" s="1">
        <f t="shared" si="61"/>
        <v>0.38631197871913681</v>
      </c>
      <c r="P399" s="1">
        <f t="shared" si="62"/>
        <v>1.4715436895243972</v>
      </c>
      <c r="R399" s="1">
        <f>'[1]B. 103 q caL Q3 2023'!BN216</f>
        <v>1.3486367388989677</v>
      </c>
      <c r="S399" s="1">
        <f t="shared" si="59"/>
        <v>1.3486367388989677</v>
      </c>
      <c r="T399" s="1">
        <f t="shared" si="63"/>
        <v>0.29909425919773919</v>
      </c>
      <c r="U399" s="1">
        <f t="shared" si="64"/>
        <v>0.81096190017768111</v>
      </c>
    </row>
    <row r="400" spans="4:21" ht="14.4" x14ac:dyDescent="0.3">
      <c r="D400" s="1">
        <f>D396+1</f>
        <v>1998</v>
      </c>
      <c r="E400" s="3" t="s">
        <v>4</v>
      </c>
      <c r="G400">
        <f>'[1]B. 103 q caL Q3 2023'!BK217</f>
        <v>10762950</v>
      </c>
      <c r="J400">
        <f>'[2]B 103 to Q4 2023'!BK217</f>
        <v>8128595.2772446042</v>
      </c>
      <c r="L400">
        <f>'Sheet1 (2)'!AV217/100</f>
        <v>1.323285878587743</v>
      </c>
      <c r="M400">
        <f t="shared" si="58"/>
        <v>1.323285878587743</v>
      </c>
      <c r="N400">
        <f t="shared" si="60"/>
        <v>0.28011794537874168</v>
      </c>
      <c r="O400" s="1">
        <f t="shared" si="61"/>
        <v>0.47824740493535856</v>
      </c>
      <c r="P400" s="1">
        <f t="shared" si="62"/>
        <v>1.6132445586807465</v>
      </c>
      <c r="R400" s="1">
        <f>'[1]B. 103 q caL Q3 2023'!BN217</f>
        <v>1.4746289302317608</v>
      </c>
      <c r="S400" s="1">
        <f t="shared" si="59"/>
        <v>1.4746289302317608</v>
      </c>
      <c r="T400" s="1">
        <f t="shared" si="63"/>
        <v>0.38840638541782713</v>
      </c>
      <c r="U400" s="1">
        <f t="shared" si="64"/>
        <v>0.90027402639776899</v>
      </c>
    </row>
    <row r="401" spans="4:21" ht="14.4" x14ac:dyDescent="0.3">
      <c r="E401" s="3" t="s">
        <v>3</v>
      </c>
      <c r="G401">
        <f>'[1]B. 103 q caL Q3 2023'!BK218</f>
        <v>10953151</v>
      </c>
      <c r="J401">
        <f>'[2]B 103 to Q4 2023'!BK218</f>
        <v>8285470.8410706474</v>
      </c>
      <c r="L401">
        <f>'Sheet1 (2)'!AV218/100</f>
        <v>1.320867237288474</v>
      </c>
      <c r="M401">
        <f t="shared" si="58"/>
        <v>1.320867237288474</v>
      </c>
      <c r="N401">
        <f t="shared" si="60"/>
        <v>0.27828851881542643</v>
      </c>
      <c r="O401" s="1">
        <f t="shared" si="61"/>
        <v>0.47641797837204336</v>
      </c>
      <c r="P401" s="1">
        <f t="shared" si="62"/>
        <v>1.6102959441911771</v>
      </c>
      <c r="R401" s="1">
        <f>'[1]B. 103 q caL Q3 2023'!BN218</f>
        <v>1.4723002145130966</v>
      </c>
      <c r="S401" s="1">
        <f t="shared" si="59"/>
        <v>1.4723002145130966</v>
      </c>
      <c r="T401" s="1">
        <f t="shared" si="63"/>
        <v>0.38682594958852684</v>
      </c>
      <c r="U401" s="1">
        <f t="shared" si="64"/>
        <v>0.89869359056846876</v>
      </c>
    </row>
    <row r="402" spans="4:21" ht="14.4" x14ac:dyDescent="0.3">
      <c r="E402" s="3" t="s">
        <v>2</v>
      </c>
      <c r="G402">
        <f>'[1]B. 103 q caL Q3 2023'!BK219</f>
        <v>9879507</v>
      </c>
      <c r="J402">
        <f>'[2]B 103 to Q4 2023'!BK219</f>
        <v>8035197.5655622352</v>
      </c>
      <c r="L402">
        <f>'Sheet1 (2)'!AV219/100</f>
        <v>1.2291371084242382</v>
      </c>
      <c r="M402">
        <f t="shared" si="58"/>
        <v>1.2291371084242382</v>
      </c>
      <c r="N402">
        <f t="shared" si="60"/>
        <v>0.20631238532501492</v>
      </c>
      <c r="O402" s="1">
        <f t="shared" si="61"/>
        <v>0.40444184488163182</v>
      </c>
      <c r="P402" s="1">
        <f t="shared" si="62"/>
        <v>1.4984658901931363</v>
      </c>
      <c r="R402" s="1">
        <f>'[1]B. 103 q caL Q3 2023'!BN219</f>
        <v>1.3785157381396766</v>
      </c>
      <c r="S402" s="1">
        <f t="shared" si="59"/>
        <v>1.3785157381396766</v>
      </c>
      <c r="T402" s="1">
        <f t="shared" si="63"/>
        <v>0.32100736827521259</v>
      </c>
      <c r="U402" s="1">
        <f t="shared" si="64"/>
        <v>0.83287500925515445</v>
      </c>
    </row>
    <row r="403" spans="4:21" ht="14.4" x14ac:dyDescent="0.3">
      <c r="E403" s="3" t="s">
        <v>1</v>
      </c>
      <c r="G403">
        <f>'[1]B. 103 q caL Q3 2023'!BK220</f>
        <v>11824707</v>
      </c>
      <c r="J403">
        <f>'[2]B 103 to Q4 2023'!BK220</f>
        <v>8609514.8994947374</v>
      </c>
      <c r="L403">
        <f>'Sheet1 (2)'!AV220/100</f>
        <v>1.3734310544648702</v>
      </c>
      <c r="M403">
        <f t="shared" si="58"/>
        <v>1.3734310544648702</v>
      </c>
      <c r="N403">
        <f t="shared" si="60"/>
        <v>0.31731202832558608</v>
      </c>
      <c r="O403" s="1">
        <f t="shared" si="61"/>
        <v>0.51544148788220301</v>
      </c>
      <c r="P403" s="1">
        <f t="shared" si="62"/>
        <v>1.6743775560450045</v>
      </c>
      <c r="R403" s="1">
        <f>'[1]B. 103 q caL Q3 2023'!BN220</f>
        <v>1.5307628009907064</v>
      </c>
      <c r="S403" s="1">
        <f t="shared" si="59"/>
        <v>1.5307628009907064</v>
      </c>
      <c r="T403" s="1">
        <f t="shared" si="63"/>
        <v>0.42576617390225846</v>
      </c>
      <c r="U403" s="1">
        <f t="shared" si="64"/>
        <v>0.93763381488220032</v>
      </c>
    </row>
    <row r="404" spans="4:21" ht="14.4" x14ac:dyDescent="0.3">
      <c r="D404" s="1">
        <f>D400+1</f>
        <v>1999</v>
      </c>
      <c r="E404" s="3" t="s">
        <v>4</v>
      </c>
      <c r="G404">
        <f>'[1]B. 103 q caL Q3 2023'!BK221</f>
        <v>12071187</v>
      </c>
      <c r="J404">
        <f>'[2]B 103 to Q4 2023'!BK221</f>
        <v>8620032.0436092578</v>
      </c>
      <c r="L404">
        <f>'Sheet1 (2)'!AV221/100</f>
        <v>1.400881409155051</v>
      </c>
      <c r="M404">
        <f t="shared" si="58"/>
        <v>1.400881409155051</v>
      </c>
      <c r="N404">
        <f t="shared" si="60"/>
        <v>0.33710161648804005</v>
      </c>
      <c r="O404" s="1">
        <f t="shared" si="61"/>
        <v>0.53523107604465692</v>
      </c>
      <c r="P404" s="1">
        <f t="shared" si="62"/>
        <v>1.7078428382295709</v>
      </c>
      <c r="R404" s="1">
        <f>'[1]B. 103 q caL Q3 2023'!BN221</f>
        <v>1.5644931462515386</v>
      </c>
      <c r="S404" s="1">
        <f t="shared" si="59"/>
        <v>1.5644931462515386</v>
      </c>
      <c r="T404" s="1">
        <f t="shared" si="63"/>
        <v>0.44756190332560203</v>
      </c>
      <c r="U404" s="1">
        <f t="shared" si="64"/>
        <v>0.95942954430554384</v>
      </c>
    </row>
    <row r="405" spans="4:21" ht="14.4" x14ac:dyDescent="0.3">
      <c r="E405" s="3" t="s">
        <v>3</v>
      </c>
      <c r="G405">
        <f>'[1]B. 103 q caL Q3 2023'!BK222</f>
        <v>13119806</v>
      </c>
      <c r="J405">
        <f>'[2]B 103 to Q4 2023'!BK222</f>
        <v>8899937.2118413802</v>
      </c>
      <c r="L405">
        <f>'Sheet1 (2)'!AV222/100</f>
        <v>1.4749764099372249</v>
      </c>
      <c r="M405">
        <f t="shared" si="58"/>
        <v>1.4749764099372249</v>
      </c>
      <c r="N405">
        <f t="shared" si="60"/>
        <v>0.38864199640099117</v>
      </c>
      <c r="O405" s="1">
        <f t="shared" si="61"/>
        <v>0.58677145595760805</v>
      </c>
      <c r="P405" s="1">
        <f t="shared" si="62"/>
        <v>1.7981735511703436</v>
      </c>
      <c r="R405" s="1">
        <f>'[1]B. 103 q caL Q3 2023'!BN222</f>
        <v>1.6461900536725032</v>
      </c>
      <c r="S405" s="1">
        <f t="shared" si="59"/>
        <v>1.6461900536725032</v>
      </c>
      <c r="T405" s="1">
        <f t="shared" si="63"/>
        <v>0.49846355954599181</v>
      </c>
      <c r="U405" s="1">
        <f t="shared" si="64"/>
        <v>1.0103312005259337</v>
      </c>
    </row>
    <row r="406" spans="4:21" ht="14.4" x14ac:dyDescent="0.3">
      <c r="E406" s="3" t="s">
        <v>2</v>
      </c>
      <c r="G406">
        <f>'[1]B. 103 q caL Q3 2023'!BK223</f>
        <v>12663852</v>
      </c>
      <c r="J406">
        <f>'[2]B 103 to Q4 2023'!BK223</f>
        <v>8951825.4992795698</v>
      </c>
      <c r="L406">
        <f>'Sheet1 (2)'!AV223/100</f>
        <v>1.4152710892286819</v>
      </c>
      <c r="M406">
        <f t="shared" si="58"/>
        <v>1.4152710892286819</v>
      </c>
      <c r="N406">
        <f t="shared" si="60"/>
        <v>0.34732109523938676</v>
      </c>
      <c r="O406" s="1">
        <f t="shared" si="61"/>
        <v>0.54545055479600368</v>
      </c>
      <c r="P406" s="1">
        <f t="shared" si="62"/>
        <v>1.7253855880280624</v>
      </c>
      <c r="R406" s="1">
        <f>'[1]B. 103 q caL Q3 2023'!BN223</f>
        <v>1.5826099363041242</v>
      </c>
      <c r="S406" s="1">
        <f t="shared" si="59"/>
        <v>1.5826099363041242</v>
      </c>
      <c r="T406" s="1">
        <f t="shared" si="63"/>
        <v>0.4590753426416681</v>
      </c>
      <c r="U406" s="1">
        <f t="shared" si="64"/>
        <v>0.97094298362160991</v>
      </c>
    </row>
    <row r="407" spans="4:21" ht="14.4" x14ac:dyDescent="0.3">
      <c r="E407" s="3" t="s">
        <v>1</v>
      </c>
      <c r="G407">
        <f>'[1]B. 103 q caL Q3 2023'!BK224</f>
        <v>15352663</v>
      </c>
      <c r="J407">
        <f>'[2]B 103 to Q4 2023'!BK224</f>
        <v>9773721.8242232893</v>
      </c>
      <c r="L407">
        <f>'Sheet1 (2)'!AV224/100</f>
        <v>1.5711777970913459</v>
      </c>
      <c r="M407">
        <f t="shared" ref="M407:M470" si="65">L407</f>
        <v>1.5711777970913459</v>
      </c>
      <c r="N407">
        <f t="shared" si="60"/>
        <v>0.4518255273390851</v>
      </c>
      <c r="O407" s="1">
        <f t="shared" si="61"/>
        <v>0.64995498689570197</v>
      </c>
      <c r="P407" s="1">
        <f t="shared" si="62"/>
        <v>1.9154546065153581</v>
      </c>
      <c r="R407" s="1">
        <f>'[1]B. 103 q caL Q3 2023'!BN224</f>
        <v>1.746653324759456</v>
      </c>
      <c r="S407" s="1">
        <f t="shared" si="59"/>
        <v>1.746653324759456</v>
      </c>
      <c r="T407" s="1">
        <f t="shared" si="63"/>
        <v>0.55770157113917296</v>
      </c>
      <c r="U407" s="1">
        <f t="shared" si="64"/>
        <v>1.0695692121191147</v>
      </c>
    </row>
    <row r="408" spans="4:21" ht="14.4" x14ac:dyDescent="0.3">
      <c r="D408" s="1">
        <f>D404+1</f>
        <v>2000</v>
      </c>
      <c r="E408" s="3" t="s">
        <v>4</v>
      </c>
      <c r="G408">
        <f>'[1]B. 103 q caL Q3 2023'!BK225</f>
        <v>16258024</v>
      </c>
      <c r="J408">
        <f>'[2]B 103 to Q4 2023'!BK225</f>
        <v>9802792.9170871805</v>
      </c>
      <c r="L408">
        <f>'Sheet1 (2)'!AV225/100</f>
        <v>1.659134615473663</v>
      </c>
      <c r="M408">
        <f t="shared" si="65"/>
        <v>1.659134615473663</v>
      </c>
      <c r="N408">
        <f t="shared" si="60"/>
        <v>0.50629615045631093</v>
      </c>
      <c r="O408" s="1">
        <f t="shared" si="61"/>
        <v>0.70442561001292781</v>
      </c>
      <c r="P408" s="1">
        <f t="shared" si="62"/>
        <v>2.0226845414448991</v>
      </c>
      <c r="R408" s="1">
        <f>'[1]B. 103 q caL Q3 2023'!BN225</f>
        <v>1.8487967263345326</v>
      </c>
      <c r="S408" s="1">
        <f t="shared" si="59"/>
        <v>1.8487967263345326</v>
      </c>
      <c r="T408" s="1">
        <f t="shared" si="63"/>
        <v>0.6145350092790044</v>
      </c>
      <c r="U408" s="1">
        <f t="shared" si="64"/>
        <v>1.1264026502589464</v>
      </c>
    </row>
    <row r="409" spans="4:21" ht="14.4" x14ac:dyDescent="0.3">
      <c r="E409" s="3" t="s">
        <v>3</v>
      </c>
      <c r="G409">
        <f>'[1]B. 103 q caL Q3 2023'!BK226</f>
        <v>15610901</v>
      </c>
      <c r="J409">
        <f>'[2]B 103 to Q4 2023'!BK226</f>
        <v>10010590.91653377</v>
      </c>
      <c r="L409">
        <f>'Sheet1 (2)'!AV226/100</f>
        <v>1.559414827280339</v>
      </c>
      <c r="M409">
        <f t="shared" si="65"/>
        <v>1.559414827280339</v>
      </c>
      <c r="N409">
        <f t="shared" si="60"/>
        <v>0.44431064017209032</v>
      </c>
      <c r="O409" s="1">
        <f t="shared" si="61"/>
        <v>0.64244009972870719</v>
      </c>
      <c r="P409" s="1">
        <f t="shared" si="62"/>
        <v>1.9011141322848124</v>
      </c>
      <c r="R409" s="1">
        <f>'[1]B. 103 q caL Q3 2023'!BN226</f>
        <v>1.7389805391620585</v>
      </c>
      <c r="S409" s="1">
        <f t="shared" si="59"/>
        <v>1.7389805391620585</v>
      </c>
      <c r="T409" s="1">
        <f t="shared" si="63"/>
        <v>0.55329904448840039</v>
      </c>
      <c r="U409" s="1">
        <f t="shared" si="64"/>
        <v>1.0651666854683421</v>
      </c>
    </row>
    <row r="410" spans="4:21" ht="14.4" x14ac:dyDescent="0.3">
      <c r="E410" s="3" t="s">
        <v>2</v>
      </c>
      <c r="G410">
        <f>'[1]B. 103 q caL Q3 2023'!BK227</f>
        <v>15280878</v>
      </c>
      <c r="J410">
        <f>'[2]B 103 to Q4 2023'!BK227</f>
        <v>10340346.33937295</v>
      </c>
      <c r="L410">
        <f>'Sheet1 (2)'!AV227/100</f>
        <v>1.4777260678312951</v>
      </c>
      <c r="M410">
        <f t="shared" si="65"/>
        <v>1.4777260678312951</v>
      </c>
      <c r="N410">
        <f t="shared" si="60"/>
        <v>0.39050446558615654</v>
      </c>
      <c r="O410" s="1">
        <f t="shared" si="61"/>
        <v>0.58863392514277346</v>
      </c>
      <c r="P410" s="1">
        <f t="shared" si="62"/>
        <v>1.8015257146806023</v>
      </c>
      <c r="R410" s="1">
        <f>'[1]B. 103 q caL Q3 2023'!BN227</f>
        <v>1.6463690567731868</v>
      </c>
      <c r="S410" s="1">
        <f t="shared" si="59"/>
        <v>1.6463690567731868</v>
      </c>
      <c r="T410" s="1">
        <f t="shared" si="63"/>
        <v>0.49857229144410237</v>
      </c>
      <c r="U410" s="1">
        <f t="shared" si="64"/>
        <v>1.0104399324240443</v>
      </c>
    </row>
    <row r="411" spans="4:21" ht="14.4" x14ac:dyDescent="0.3">
      <c r="E411" s="3" t="s">
        <v>1</v>
      </c>
      <c r="G411">
        <f>'[1]B. 103 q caL Q3 2023'!BK228</f>
        <v>13364997</v>
      </c>
      <c r="J411">
        <f>'[2]B 103 to Q4 2023'!BK228</f>
        <v>10489416.27338689</v>
      </c>
      <c r="L411">
        <f>'Sheet1 (2)'!AV228/100</f>
        <v>1.2735882740666959</v>
      </c>
      <c r="M411">
        <f t="shared" si="65"/>
        <v>1.2735882740666959</v>
      </c>
      <c r="N411">
        <f t="shared" si="60"/>
        <v>0.2418383291456038</v>
      </c>
      <c r="O411" s="1">
        <f t="shared" si="61"/>
        <v>0.4399677887022207</v>
      </c>
      <c r="P411" s="1">
        <f t="shared" si="62"/>
        <v>1.5526572046022673</v>
      </c>
      <c r="R411" s="1">
        <f>'[1]B. 103 q caL Q3 2023'!BN228</f>
        <v>1.4206443554191246</v>
      </c>
      <c r="S411" s="1">
        <f t="shared" si="59"/>
        <v>1.4206443554191246</v>
      </c>
      <c r="T411" s="1">
        <f t="shared" si="63"/>
        <v>0.35111054011197096</v>
      </c>
      <c r="U411" s="1">
        <f t="shared" si="64"/>
        <v>0.86297818109191282</v>
      </c>
    </row>
    <row r="412" spans="4:21" ht="14.4" x14ac:dyDescent="0.3">
      <c r="D412" s="1">
        <f>D408+1</f>
        <v>2001</v>
      </c>
      <c r="E412" s="3" t="s">
        <v>4</v>
      </c>
      <c r="G412">
        <f>'[1]B. 103 q caL Q3 2023'!BK229</f>
        <v>11805347</v>
      </c>
      <c r="J412">
        <f>'[2]B 103 to Q4 2023'!BK229</f>
        <v>10037230.965531996</v>
      </c>
      <c r="L412">
        <f>'Sheet1 (2)'!AV229/100</f>
        <v>1.1772398156428978</v>
      </c>
      <c r="M412">
        <f t="shared" si="65"/>
        <v>1.1772398156428978</v>
      </c>
      <c r="N412">
        <f t="shared" si="60"/>
        <v>0.16317255913183931</v>
      </c>
      <c r="O412" s="1">
        <f t="shared" si="61"/>
        <v>0.36130201868845624</v>
      </c>
      <c r="P412" s="1">
        <f t="shared" si="62"/>
        <v>1.4351968517000246</v>
      </c>
      <c r="R412" s="1">
        <f>'[1]B. 103 q caL Q3 2023'!BN229</f>
        <v>1.3209134181322517</v>
      </c>
      <c r="S412" s="1">
        <f t="shared" si="59"/>
        <v>1.3209134181322517</v>
      </c>
      <c r="T412" s="1">
        <f t="shared" si="63"/>
        <v>0.27832348072166013</v>
      </c>
      <c r="U412" s="1">
        <f t="shared" si="64"/>
        <v>0.790191121701602</v>
      </c>
    </row>
    <row r="413" spans="4:21" ht="14.4" x14ac:dyDescent="0.3">
      <c r="E413" s="3" t="s">
        <v>3</v>
      </c>
      <c r="G413">
        <f>'[1]B. 103 q caL Q3 2023'!BK230</f>
        <v>12670711</v>
      </c>
      <c r="J413">
        <f>'[2]B 103 to Q4 2023'!BK230</f>
        <v>10222457.97936625</v>
      </c>
      <c r="L413">
        <f>'Sheet1 (2)'!AV230/100</f>
        <v>1.240041735376469</v>
      </c>
      <c r="M413">
        <f t="shared" si="65"/>
        <v>1.240041735376469</v>
      </c>
      <c r="N413">
        <f t="shared" si="60"/>
        <v>0.21514503661221102</v>
      </c>
      <c r="O413" s="1">
        <f t="shared" si="61"/>
        <v>0.41327449616882794</v>
      </c>
      <c r="P413" s="1">
        <f t="shared" si="62"/>
        <v>1.5117599412971232</v>
      </c>
      <c r="R413" s="1">
        <f>'[1]B. 103 q caL Q3 2023'!BN230</f>
        <v>1.3904416715722585</v>
      </c>
      <c r="S413" s="1">
        <f t="shared" si="59"/>
        <v>1.3904416715722585</v>
      </c>
      <c r="T413" s="1">
        <f t="shared" si="63"/>
        <v>0.32962144600353255</v>
      </c>
      <c r="U413" s="1">
        <f t="shared" si="64"/>
        <v>0.84148908698347435</v>
      </c>
    </row>
    <row r="414" spans="4:21" ht="14.4" x14ac:dyDescent="0.3">
      <c r="E414" s="3" t="s">
        <v>2</v>
      </c>
      <c r="G414">
        <f>'[1]B. 103 q caL Q3 2023'!BK231</f>
        <v>10649821</v>
      </c>
      <c r="J414">
        <f>'[2]B 103 to Q4 2023'!BK231</f>
        <v>9776600.1594704874</v>
      </c>
      <c r="L414">
        <f>'Sheet1 (2)'!AV231/100</f>
        <v>1.089858323593156</v>
      </c>
      <c r="M414">
        <f t="shared" si="65"/>
        <v>1.089858323593156</v>
      </c>
      <c r="N414">
        <f t="shared" si="60"/>
        <v>8.6047709438231201E-2</v>
      </c>
      <c r="O414" s="1">
        <f t="shared" si="61"/>
        <v>0.28417716899484813</v>
      </c>
      <c r="P414" s="1">
        <f t="shared" si="62"/>
        <v>1.3286683087300835</v>
      </c>
      <c r="R414" s="1">
        <f>'[1]B. 103 q caL Q3 2023'!BN231</f>
        <v>1.2298471297679949</v>
      </c>
      <c r="S414" s="1">
        <f t="shared" si="59"/>
        <v>1.2298471297679949</v>
      </c>
      <c r="T414" s="1">
        <f t="shared" si="63"/>
        <v>0.20688987691887012</v>
      </c>
      <c r="U414" s="1">
        <f t="shared" si="64"/>
        <v>0.71875751789881193</v>
      </c>
    </row>
    <row r="415" spans="4:21" ht="14.4" x14ac:dyDescent="0.3">
      <c r="E415" s="3" t="s">
        <v>1</v>
      </c>
      <c r="G415">
        <f>'[1]B. 103 q caL Q3 2023'!BK232</f>
        <v>12002297</v>
      </c>
      <c r="J415">
        <f>'[2]B 103 to Q4 2023'!BK232</f>
        <v>9723184.9599955324</v>
      </c>
      <c r="L415">
        <f>'Sheet1 (2)'!AV232/100</f>
        <v>1.235107158827808</v>
      </c>
      <c r="M415">
        <f t="shared" si="65"/>
        <v>1.235107158827808</v>
      </c>
      <c r="N415">
        <f t="shared" si="60"/>
        <v>0.2111577345974168</v>
      </c>
      <c r="O415" s="1">
        <f t="shared" si="61"/>
        <v>0.4092871941540337</v>
      </c>
      <c r="P415" s="1">
        <f t="shared" si="62"/>
        <v>1.5057440992970432</v>
      </c>
      <c r="R415" s="1">
        <f>'[1]B. 103 q caL Q3 2023'!BN232</f>
        <v>1.3967374080659498</v>
      </c>
      <c r="S415" s="1">
        <f t="shared" si="59"/>
        <v>1.3967374080659498</v>
      </c>
      <c r="T415" s="1">
        <f t="shared" si="63"/>
        <v>0.33413909414981147</v>
      </c>
      <c r="U415" s="1">
        <f t="shared" si="64"/>
        <v>0.84600673512975333</v>
      </c>
    </row>
    <row r="416" spans="4:21" ht="14.4" x14ac:dyDescent="0.3">
      <c r="D416" s="1">
        <f>D412+1</f>
        <v>2002</v>
      </c>
      <c r="E416" s="3" t="s">
        <v>4</v>
      </c>
      <c r="G416">
        <f>'[1]B. 103 q caL Q3 2023'!BK233</f>
        <v>12055526</v>
      </c>
      <c r="J416">
        <f>'[2]B 103 to Q4 2023'!BK233</f>
        <v>9819399.5188904982</v>
      </c>
      <c r="L416">
        <f>'Sheet1 (2)'!AV233/100</f>
        <v>1.2282901198332381</v>
      </c>
      <c r="M416">
        <f t="shared" si="65"/>
        <v>1.2282901198332381</v>
      </c>
      <c r="N416">
        <f t="shared" si="60"/>
        <v>0.20562305575724607</v>
      </c>
      <c r="O416" s="1">
        <f t="shared" si="61"/>
        <v>0.40375251531386297</v>
      </c>
      <c r="P416" s="1">
        <f t="shared" si="62"/>
        <v>1.4974333092838972</v>
      </c>
      <c r="R416" s="1">
        <f>'[1]B. 103 q caL Q3 2023'!BN233</f>
        <v>1.3882606569170841</v>
      </c>
      <c r="S416" s="1">
        <f t="shared" si="59"/>
        <v>1.3882606569170841</v>
      </c>
      <c r="T416" s="1">
        <f t="shared" si="63"/>
        <v>0.3280516376216111</v>
      </c>
      <c r="U416" s="1">
        <f t="shared" si="64"/>
        <v>0.83991927860155302</v>
      </c>
    </row>
    <row r="417" spans="4:21" ht="14.4" x14ac:dyDescent="0.3">
      <c r="E417" s="3" t="s">
        <v>3</v>
      </c>
      <c r="G417">
        <f>'[1]B. 103 q caL Q3 2023'!BK234</f>
        <v>10464376</v>
      </c>
      <c r="J417">
        <f>'[2]B 103 to Q4 2023'!BK234</f>
        <v>9459425.4060717039</v>
      </c>
      <c r="L417">
        <f>'Sheet1 (2)'!AV234/100</f>
        <v>1.1064189379324509</v>
      </c>
      <c r="M417">
        <f t="shared" si="65"/>
        <v>1.1064189379324509</v>
      </c>
      <c r="N417">
        <f t="shared" si="60"/>
        <v>0.10112861793599565</v>
      </c>
      <c r="O417" s="1">
        <f t="shared" si="61"/>
        <v>0.29925807749261257</v>
      </c>
      <c r="P417" s="1">
        <f t="shared" si="62"/>
        <v>1.3488576883672261</v>
      </c>
      <c r="R417" s="1">
        <f>'[1]B. 103 q caL Q3 2023'!BN234</f>
        <v>1.258139874081823</v>
      </c>
      <c r="S417" s="1">
        <f t="shared" si="59"/>
        <v>1.258139874081823</v>
      </c>
      <c r="T417" s="1">
        <f t="shared" si="63"/>
        <v>0.22963433976176481</v>
      </c>
      <c r="U417" s="1">
        <f t="shared" si="64"/>
        <v>0.7415019807417067</v>
      </c>
    </row>
    <row r="418" spans="4:21" ht="14.4" x14ac:dyDescent="0.3">
      <c r="E418" s="3" t="s">
        <v>2</v>
      </c>
      <c r="G418">
        <f>'[1]B. 103 q caL Q3 2023'!BK235</f>
        <v>8696301</v>
      </c>
      <c r="J418">
        <f>'[2]B 103 to Q4 2023'!BK235</f>
        <v>9099458.3358506728</v>
      </c>
      <c r="L418">
        <f>'Sheet1 (2)'!AV235/100</f>
        <v>0.95689106925097045</v>
      </c>
      <c r="M418">
        <f t="shared" si="65"/>
        <v>0.95689106925097045</v>
      </c>
      <c r="N418">
        <f t="shared" si="60"/>
        <v>-4.4065719241862034E-2</v>
      </c>
      <c r="O418" s="1">
        <f t="shared" si="61"/>
        <v>0.15406374031475487</v>
      </c>
      <c r="P418" s="1">
        <f t="shared" si="62"/>
        <v>1.1665652416443975</v>
      </c>
      <c r="R418" s="1">
        <f>'[1]B. 103 q caL Q3 2023'!BN235</f>
        <v>1.0946473743006375</v>
      </c>
      <c r="S418" s="1">
        <f t="shared" si="59"/>
        <v>1.0946473743006375</v>
      </c>
      <c r="T418" s="1">
        <f t="shared" si="63"/>
        <v>9.0432278802673377E-2</v>
      </c>
      <c r="U418" s="1">
        <f t="shared" si="64"/>
        <v>0.60229991978261521</v>
      </c>
    </row>
    <row r="419" spans="4:21" ht="14.4" x14ac:dyDescent="0.3">
      <c r="E419" s="3" t="s">
        <v>1</v>
      </c>
      <c r="G419">
        <f>'[1]B. 103 q caL Q3 2023'!BK236</f>
        <v>9287209</v>
      </c>
      <c r="J419">
        <f>'[2]B 103 to Q4 2023'!BK236</f>
        <v>9606929.2726493441</v>
      </c>
      <c r="L419">
        <f>'Sheet1 (2)'!AV236/100</f>
        <v>0.96886893346056824</v>
      </c>
      <c r="M419">
        <f t="shared" si="65"/>
        <v>0.96886893346056824</v>
      </c>
      <c r="N419">
        <f t="shared" si="60"/>
        <v>-3.162593582639054E-2</v>
      </c>
      <c r="O419" s="1">
        <f t="shared" si="61"/>
        <v>0.16650352373022637</v>
      </c>
      <c r="P419" s="1">
        <f t="shared" si="62"/>
        <v>1.1811676979793604</v>
      </c>
      <c r="R419" s="1">
        <f>'[1]B. 103 q caL Q3 2023'!BN236</f>
        <v>1.1003378094539682</v>
      </c>
      <c r="S419" s="1">
        <f t="shared" si="59"/>
        <v>1.1003378094539682</v>
      </c>
      <c r="T419" s="1">
        <f t="shared" si="63"/>
        <v>9.5617232162531721E-2</v>
      </c>
      <c r="U419" s="1">
        <f t="shared" si="64"/>
        <v>0.60748487314247357</v>
      </c>
    </row>
    <row r="420" spans="4:21" ht="14.4" x14ac:dyDescent="0.3">
      <c r="D420" s="1">
        <f>D416+1</f>
        <v>2003</v>
      </c>
      <c r="E420" s="3" t="s">
        <v>4</v>
      </c>
      <c r="G420">
        <f>'[1]B. 103 q caL Q3 2023'!BK237</f>
        <v>9024197</v>
      </c>
      <c r="J420">
        <f>'[2]B 103 to Q4 2023'!BK237</f>
        <v>9754900.8468915615</v>
      </c>
      <c r="L420">
        <f>'Sheet1 (2)'!AV237/100</f>
        <v>0.92697416242869846</v>
      </c>
      <c r="M420">
        <f t="shared" si="65"/>
        <v>0.92697416242869846</v>
      </c>
      <c r="N420">
        <f t="shared" si="60"/>
        <v>-7.5829586049921377E-2</v>
      </c>
      <c r="O420" s="1">
        <f t="shared" si="61"/>
        <v>0.12229987350669552</v>
      </c>
      <c r="P420" s="1">
        <f t="shared" si="62"/>
        <v>1.1300929359056728</v>
      </c>
      <c r="R420" s="1">
        <f>'[1]B. 103 q caL Q3 2023'!BN237</f>
        <v>1.0516270554477003</v>
      </c>
      <c r="S420" s="1">
        <f t="shared" si="59"/>
        <v>1.0516270554477003</v>
      </c>
      <c r="T420" s="1">
        <f t="shared" si="63"/>
        <v>5.0338541431278798E-2</v>
      </c>
      <c r="U420" s="1">
        <f t="shared" si="64"/>
        <v>0.56220618241122067</v>
      </c>
    </row>
    <row r="421" spans="4:21" ht="14.4" x14ac:dyDescent="0.3">
      <c r="E421" s="3" t="s">
        <v>3</v>
      </c>
      <c r="G421">
        <f>'[1]B. 103 q caL Q3 2023'!BK238</f>
        <v>10372631</v>
      </c>
      <c r="J421">
        <f>'[2]B 103 to Q4 2023'!BK238</f>
        <v>10129198.808566634</v>
      </c>
      <c r="L421">
        <f>'Sheet1 (2)'!AV238/100</f>
        <v>1.0262023424467119</v>
      </c>
      <c r="M421">
        <f t="shared" si="65"/>
        <v>1.0262023424467119</v>
      </c>
      <c r="N421">
        <f t="shared" si="60"/>
        <v>2.5864942164626665E-2</v>
      </c>
      <c r="O421" s="1">
        <f t="shared" si="61"/>
        <v>0.22399440172124357</v>
      </c>
      <c r="P421" s="1">
        <f t="shared" si="62"/>
        <v>1.2510640156036561</v>
      </c>
      <c r="R421" s="1">
        <f>'[1]B. 103 q caL Q3 2023'!BN238</f>
        <v>1.1605098902634423</v>
      </c>
      <c r="S421" s="1">
        <f t="shared" si="59"/>
        <v>1.1605098902634423</v>
      </c>
      <c r="T421" s="1">
        <f t="shared" si="63"/>
        <v>0.14885946911175846</v>
      </c>
      <c r="U421" s="1">
        <f t="shared" si="64"/>
        <v>0.66072711009170026</v>
      </c>
    </row>
    <row r="422" spans="4:21" ht="14.4" x14ac:dyDescent="0.3">
      <c r="E422" s="3" t="s">
        <v>2</v>
      </c>
      <c r="G422">
        <f>'[1]B. 103 q caL Q3 2023'!BK239</f>
        <v>10769421</v>
      </c>
      <c r="J422">
        <f>'[2]B 103 to Q4 2023'!BK239</f>
        <v>10120159.968974182</v>
      </c>
      <c r="L422">
        <f>'Sheet1 (2)'!AV239/100</f>
        <v>1.066212077220893</v>
      </c>
      <c r="M422">
        <f t="shared" si="65"/>
        <v>1.066212077220893</v>
      </c>
      <c r="N422">
        <f t="shared" si="60"/>
        <v>6.4112252692672553E-2</v>
      </c>
      <c r="O422" s="1">
        <f t="shared" si="61"/>
        <v>0.26224171224928944</v>
      </c>
      <c r="P422" s="1">
        <f t="shared" si="62"/>
        <v>1.2998406918783192</v>
      </c>
      <c r="R422" s="1">
        <f>'[1]B. 103 q caL Q3 2023'!BN239</f>
        <v>1.2086530410539511</v>
      </c>
      <c r="S422" s="1">
        <f t="shared" si="59"/>
        <v>1.2086530410539511</v>
      </c>
      <c r="T422" s="1">
        <f t="shared" si="63"/>
        <v>0.18950655034172667</v>
      </c>
      <c r="U422" s="1">
        <f t="shared" si="64"/>
        <v>0.70137419132166856</v>
      </c>
    </row>
    <row r="423" spans="4:21" ht="14.4" x14ac:dyDescent="0.3">
      <c r="E423" s="3" t="s">
        <v>1</v>
      </c>
      <c r="G423">
        <f>'[1]B. 103 q caL Q3 2023'!BK240</f>
        <v>11935535</v>
      </c>
      <c r="J423">
        <f>'[2]B 103 to Q4 2023'!BK240</f>
        <v>10718740.589883629</v>
      </c>
      <c r="L423">
        <f>'Sheet1 (2)'!AV240/100</f>
        <v>1.1152102384224281</v>
      </c>
      <c r="M423">
        <f t="shared" si="65"/>
        <v>1.1152102384224281</v>
      </c>
      <c r="N423">
        <f t="shared" si="60"/>
        <v>0.10904294177683932</v>
      </c>
      <c r="O423" s="1">
        <f t="shared" si="61"/>
        <v>0.30717240133345625</v>
      </c>
      <c r="P423" s="1">
        <f t="shared" si="62"/>
        <v>1.3595753404699744</v>
      </c>
      <c r="R423" s="1">
        <f>'[1]B. 103 q caL Q3 2023'!BN240</f>
        <v>1.2574098882157116</v>
      </c>
      <c r="S423" s="1">
        <f t="shared" si="59"/>
        <v>1.2574098882157116</v>
      </c>
      <c r="T423" s="1">
        <f t="shared" si="63"/>
        <v>0.22905396095348765</v>
      </c>
      <c r="U423" s="1">
        <f t="shared" si="64"/>
        <v>0.74092160193342949</v>
      </c>
    </row>
    <row r="424" spans="4:21" ht="14.4" x14ac:dyDescent="0.3">
      <c r="D424" s="1">
        <f>D420+1</f>
        <v>2004</v>
      </c>
      <c r="E424" s="3" t="s">
        <v>4</v>
      </c>
      <c r="G424">
        <f>'[1]B. 103 q caL Q3 2023'!BK241</f>
        <v>12328675</v>
      </c>
      <c r="J424">
        <f>'[2]B 103 to Q4 2023'!BK241</f>
        <v>11204689.854379533</v>
      </c>
      <c r="L424">
        <f>'Sheet1 (2)'!AV241/100</f>
        <v>1.10196373969832</v>
      </c>
      <c r="M424">
        <f t="shared" si="65"/>
        <v>1.10196373969832</v>
      </c>
      <c r="N424">
        <f t="shared" si="60"/>
        <v>9.7093806104362343E-2</v>
      </c>
      <c r="O424" s="1">
        <f t="shared" si="61"/>
        <v>0.29522326566097923</v>
      </c>
      <c r="P424" s="1">
        <f t="shared" si="62"/>
        <v>1.3434262661588017</v>
      </c>
      <c r="R424" s="1">
        <f>'[1]B. 103 q caL Q3 2023'!BN241</f>
        <v>1.2369385567623403</v>
      </c>
      <c r="S424" s="1">
        <f t="shared" si="59"/>
        <v>1.2369385567623403</v>
      </c>
      <c r="T424" s="1">
        <f t="shared" si="63"/>
        <v>0.21263942100639857</v>
      </c>
      <c r="U424" s="1">
        <f t="shared" si="64"/>
        <v>0.72450706198634041</v>
      </c>
    </row>
    <row r="425" spans="4:21" ht="14.4" x14ac:dyDescent="0.3">
      <c r="E425" s="3" t="s">
        <v>3</v>
      </c>
      <c r="G425">
        <f>'[1]B. 103 q caL Q3 2023'!BK242</f>
        <v>12612184</v>
      </c>
      <c r="J425">
        <f>'[2]B 103 to Q4 2023'!BK242</f>
        <v>11654401.181451738</v>
      </c>
      <c r="L425">
        <f>'Sheet1 (2)'!AV242/100</f>
        <v>1.084959203143224</v>
      </c>
      <c r="M425">
        <f t="shared" si="65"/>
        <v>1.084959203143224</v>
      </c>
      <c r="N425">
        <f t="shared" si="60"/>
        <v>8.1542385495840183E-2</v>
      </c>
      <c r="O425" s="1">
        <f t="shared" si="61"/>
        <v>0.27967184505245707</v>
      </c>
      <c r="P425" s="1">
        <f t="shared" si="62"/>
        <v>1.3226956919765447</v>
      </c>
      <c r="R425" s="1">
        <f>'[1]B. 103 q caL Q3 2023'!BN242</f>
        <v>1.2122666151372796</v>
      </c>
      <c r="S425" s="1">
        <f t="shared" si="59"/>
        <v>1.2122666151372796</v>
      </c>
      <c r="T425" s="1">
        <f t="shared" si="63"/>
        <v>0.1924918429413876</v>
      </c>
      <c r="U425" s="1">
        <f t="shared" si="64"/>
        <v>0.70435948392132941</v>
      </c>
    </row>
    <row r="426" spans="4:21" ht="14.4" x14ac:dyDescent="0.3">
      <c r="E426" s="3" t="s">
        <v>2</v>
      </c>
      <c r="G426">
        <f>'[1]B. 103 q caL Q3 2023'!BK243</f>
        <v>12335693</v>
      </c>
      <c r="J426">
        <f>'[2]B 103 to Q4 2023'!BK243</f>
        <v>12032200.43310722</v>
      </c>
      <c r="L426">
        <f>'Sheet1 (2)'!AV243/100</f>
        <v>1.0275301054628969</v>
      </c>
      <c r="M426">
        <f t="shared" si="65"/>
        <v>1.0275301054628969</v>
      </c>
      <c r="N426">
        <f t="shared" si="60"/>
        <v>2.7157966679605131E-2</v>
      </c>
      <c r="O426" s="1">
        <f t="shared" si="61"/>
        <v>0.22528742623622203</v>
      </c>
      <c r="P426" s="1">
        <f t="shared" si="62"/>
        <v>1.2526827183312663</v>
      </c>
      <c r="R426" s="1">
        <f>'[1]B. 103 q caL Q3 2023'!BN243</f>
        <v>1.1452425795785679</v>
      </c>
      <c r="S426" s="1">
        <f t="shared" si="59"/>
        <v>1.1452425795785679</v>
      </c>
      <c r="T426" s="1">
        <f t="shared" si="63"/>
        <v>0.13561647446101066</v>
      </c>
      <c r="U426" s="1">
        <f t="shared" si="64"/>
        <v>0.64748411544095252</v>
      </c>
    </row>
    <row r="427" spans="4:21" ht="14.4" x14ac:dyDescent="0.3">
      <c r="E427" s="3" t="s">
        <v>1</v>
      </c>
      <c r="G427">
        <f>'[1]B. 103 q caL Q3 2023'!BK244</f>
        <v>13508082</v>
      </c>
      <c r="J427">
        <f>'[2]B 103 to Q4 2023'!BK244</f>
        <v>12555134.297691977</v>
      </c>
      <c r="L427">
        <f>'Sheet1 (2)'!AV244/100</f>
        <v>1.0780896620387681</v>
      </c>
      <c r="M427">
        <f t="shared" si="65"/>
        <v>1.0780896620387681</v>
      </c>
      <c r="N427">
        <f t="shared" si="60"/>
        <v>7.5190643460998574E-2</v>
      </c>
      <c r="O427" s="1">
        <f t="shared" si="61"/>
        <v>0.27332010301761545</v>
      </c>
      <c r="P427" s="1">
        <f t="shared" si="62"/>
        <v>1.3143208955801495</v>
      </c>
      <c r="R427" s="1">
        <f>'[1]B. 103 q caL Q3 2023'!BN244</f>
        <v>1.1980257751777124</v>
      </c>
      <c r="S427" s="1">
        <f t="shared" si="59"/>
        <v>1.1980257751777124</v>
      </c>
      <c r="T427" s="1">
        <f t="shared" si="63"/>
        <v>0.1806750146351922</v>
      </c>
      <c r="U427" s="1">
        <f t="shared" si="64"/>
        <v>0.69254265561513406</v>
      </c>
    </row>
    <row r="428" spans="4:21" ht="14.4" x14ac:dyDescent="0.3">
      <c r="D428" s="1">
        <f>D424+1</f>
        <v>2005</v>
      </c>
      <c r="E428" s="3" t="s">
        <v>4</v>
      </c>
      <c r="G428">
        <f>'[1]B. 103 q caL Q3 2023'!BK245</f>
        <v>13451734</v>
      </c>
      <c r="J428">
        <f>'[2]B 103 to Q4 2023'!BK245</f>
        <v>12801921.066911135</v>
      </c>
      <c r="L428">
        <f>'Sheet1 (2)'!AV245/100</f>
        <v>1.0533537858960871</v>
      </c>
      <c r="M428">
        <f t="shared" si="65"/>
        <v>1.0533537858960871</v>
      </c>
      <c r="N428">
        <f t="shared" si="60"/>
        <v>5.1979155732159832E-2</v>
      </c>
      <c r="O428" s="1">
        <f t="shared" si="61"/>
        <v>0.2501086152887767</v>
      </c>
      <c r="P428" s="1">
        <f t="shared" si="62"/>
        <v>1.2841648890534503</v>
      </c>
      <c r="R428" s="1">
        <f>'[1]B. 103 q caL Q3 2023'!BN245</f>
        <v>1.1693205299060774</v>
      </c>
      <c r="S428" s="1">
        <f t="shared" si="59"/>
        <v>1.1693205299060774</v>
      </c>
      <c r="T428" s="1">
        <f t="shared" si="63"/>
        <v>0.15642283644272401</v>
      </c>
      <c r="U428" s="1">
        <f t="shared" si="64"/>
        <v>0.6682904774226659</v>
      </c>
    </row>
    <row r="429" spans="4:21" ht="14.4" x14ac:dyDescent="0.3">
      <c r="E429" s="3" t="s">
        <v>3</v>
      </c>
      <c r="G429">
        <f>'[1]B. 103 q caL Q3 2023'!BK246</f>
        <v>13730107</v>
      </c>
      <c r="J429">
        <f>'[2]B 103 to Q4 2023'!BK246</f>
        <v>13080484.274655197</v>
      </c>
      <c r="L429">
        <f>'Sheet1 (2)'!AV246/100</f>
        <v>1.0521529917439121</v>
      </c>
      <c r="M429">
        <f t="shared" si="65"/>
        <v>1.0521529917439121</v>
      </c>
      <c r="N429">
        <f t="shared" si="60"/>
        <v>5.0838533156051087E-2</v>
      </c>
      <c r="O429" s="1">
        <f t="shared" si="61"/>
        <v>0.24896799271266798</v>
      </c>
      <c r="P429" s="1">
        <f t="shared" si="62"/>
        <v>1.282700976634042</v>
      </c>
      <c r="R429" s="1">
        <f>'[1]B. 103 q caL Q3 2023'!BN246</f>
        <v>1.1678093367247033</v>
      </c>
      <c r="S429" s="1">
        <f t="shared" si="59"/>
        <v>1.1678093367247033</v>
      </c>
      <c r="T429" s="1">
        <f t="shared" si="63"/>
        <v>0.15512963197552018</v>
      </c>
      <c r="U429" s="1">
        <f t="shared" si="64"/>
        <v>0.66699727295546207</v>
      </c>
    </row>
    <row r="430" spans="4:21" ht="14.4" x14ac:dyDescent="0.3">
      <c r="E430" s="3" t="s">
        <v>2</v>
      </c>
      <c r="G430">
        <f>'[1]B. 103 q caL Q3 2023'!BK247</f>
        <v>14221732</v>
      </c>
      <c r="J430">
        <f>'[2]B 103 to Q4 2023'!BK247</f>
        <v>13603938.646900484</v>
      </c>
      <c r="L430">
        <f>'Sheet1 (2)'!AV247/100</f>
        <v>1.0481111941284369</v>
      </c>
      <c r="M430">
        <f t="shared" si="65"/>
        <v>1.0481111941284369</v>
      </c>
      <c r="N430">
        <f t="shared" si="60"/>
        <v>4.6989681538101499E-2</v>
      </c>
      <c r="O430" s="1">
        <f t="shared" si="61"/>
        <v>0.24511914109471838</v>
      </c>
      <c r="P430" s="1">
        <f t="shared" si="62"/>
        <v>1.2777735394747995</v>
      </c>
      <c r="R430" s="1">
        <f>'[1]B. 103 q caL Q3 2023'!BN247</f>
        <v>1.1602455897517854</v>
      </c>
      <c r="S430" s="1">
        <f t="shared" si="59"/>
        <v>1.1602455897517854</v>
      </c>
      <c r="T430" s="1">
        <f t="shared" si="63"/>
        <v>0.14863169801301448</v>
      </c>
      <c r="U430" s="1">
        <f t="shared" si="64"/>
        <v>0.66049933899295632</v>
      </c>
    </row>
    <row r="431" spans="4:21" ht="14.4" x14ac:dyDescent="0.3">
      <c r="E431" s="3" t="s">
        <v>1</v>
      </c>
      <c r="G431">
        <f>'[1]B. 103 q caL Q3 2023'!BK248</f>
        <v>14210875</v>
      </c>
      <c r="J431">
        <f>'[2]B 103 to Q4 2023'!BK248</f>
        <v>14172132.251444355</v>
      </c>
      <c r="L431">
        <f>'Sheet1 (2)'!AV248/100</f>
        <v>1.00528103294188</v>
      </c>
      <c r="M431">
        <f t="shared" si="65"/>
        <v>1.00528103294188</v>
      </c>
      <c r="N431">
        <f t="shared" si="60"/>
        <v>5.2671371885643159E-3</v>
      </c>
      <c r="O431" s="1">
        <f t="shared" si="61"/>
        <v>0.20339659674518121</v>
      </c>
      <c r="P431" s="1">
        <f t="shared" si="62"/>
        <v>1.2255584243589537</v>
      </c>
      <c r="R431" s="1">
        <f>'[1]B. 103 q caL Q3 2023'!BN248</f>
        <v>1.1098859039453766</v>
      </c>
      <c r="S431" s="1">
        <f t="shared" si="59"/>
        <v>1.1098859039453766</v>
      </c>
      <c r="T431" s="1">
        <f t="shared" si="63"/>
        <v>0.10425722080266747</v>
      </c>
      <c r="U431" s="1">
        <f t="shared" si="64"/>
        <v>0.61612486178260939</v>
      </c>
    </row>
    <row r="432" spans="4:21" ht="14.4" x14ac:dyDescent="0.3">
      <c r="D432" s="1">
        <f>D428+1</f>
        <v>2006</v>
      </c>
      <c r="E432" s="3" t="s">
        <v>4</v>
      </c>
      <c r="G432">
        <f>'[1]B. 103 q caL Q3 2023'!BK249</f>
        <v>15217508</v>
      </c>
      <c r="J432">
        <f>'[2]B 103 to Q4 2023'!BK249</f>
        <v>14676525.532310007</v>
      </c>
      <c r="L432">
        <f>'Sheet1 (2)'!AV249/100</f>
        <v>1.0392596364822759</v>
      </c>
      <c r="M432">
        <f t="shared" si="65"/>
        <v>1.0392596364822759</v>
      </c>
      <c r="N432">
        <f t="shared" si="60"/>
        <v>3.8508571642886791E-2</v>
      </c>
      <c r="O432" s="1">
        <f t="shared" si="61"/>
        <v>0.23663803119950369</v>
      </c>
      <c r="P432" s="1">
        <f t="shared" si="62"/>
        <v>1.2669824266551284</v>
      </c>
      <c r="R432" s="1">
        <f>'[1]B. 103 q caL Q3 2023'!BN249</f>
        <v>1.1451829972168437</v>
      </c>
      <c r="S432" s="1">
        <f t="shared" si="59"/>
        <v>1.1451829972168437</v>
      </c>
      <c r="T432" s="1">
        <f t="shared" si="63"/>
        <v>0.13556444713269117</v>
      </c>
      <c r="U432" s="1">
        <f t="shared" si="64"/>
        <v>0.64743208811263298</v>
      </c>
    </row>
    <row r="433" spans="4:21" ht="14.4" x14ac:dyDescent="0.3">
      <c r="E433" s="3" t="s">
        <v>3</v>
      </c>
      <c r="G433">
        <f>'[1]B. 103 q caL Q3 2023'!BK250</f>
        <v>14672556</v>
      </c>
      <c r="J433">
        <f>'[2]B 103 to Q4 2023'!BK250</f>
        <v>15014804.552623384</v>
      </c>
      <c r="L433">
        <f>'Sheet1 (2)'!AV250/100</f>
        <v>0.98298060504716045</v>
      </c>
      <c r="M433">
        <f t="shared" si="65"/>
        <v>0.98298060504716045</v>
      </c>
      <c r="N433">
        <f t="shared" si="60"/>
        <v>-1.7165889398731291E-2</v>
      </c>
      <c r="O433" s="1">
        <f t="shared" si="61"/>
        <v>0.18096357015788561</v>
      </c>
      <c r="P433" s="1">
        <f t="shared" si="62"/>
        <v>1.1983715220126492</v>
      </c>
      <c r="R433" s="1">
        <f>'[1]B. 103 q caL Q3 2023'!BN250</f>
        <v>1.0787395123301093</v>
      </c>
      <c r="S433" s="1">
        <f t="shared" si="59"/>
        <v>1.0787395123301093</v>
      </c>
      <c r="T433" s="1">
        <f t="shared" si="63"/>
        <v>7.5793241310405074E-2</v>
      </c>
      <c r="U433" s="1">
        <f t="shared" si="64"/>
        <v>0.58766088229034696</v>
      </c>
    </row>
    <row r="434" spans="4:21" ht="14.4" x14ac:dyDescent="0.3">
      <c r="E434" s="3" t="s">
        <v>2</v>
      </c>
      <c r="G434">
        <f>'[1]B. 103 q caL Q3 2023'!BK251</f>
        <v>15119585</v>
      </c>
      <c r="J434">
        <f>'[2]B 103 to Q4 2023'!BK251</f>
        <v>15427393.028379653</v>
      </c>
      <c r="L434">
        <f>'Sheet1 (2)'!AV251/100</f>
        <v>0.98254338118274953</v>
      </c>
      <c r="M434">
        <f t="shared" si="65"/>
        <v>0.98254338118274953</v>
      </c>
      <c r="N434">
        <f t="shared" si="60"/>
        <v>-1.7610782337902382E-2</v>
      </c>
      <c r="O434" s="1">
        <f t="shared" si="61"/>
        <v>0.18051867721871451</v>
      </c>
      <c r="P434" s="1">
        <f t="shared" si="62"/>
        <v>1.1978384935630908</v>
      </c>
      <c r="R434" s="1">
        <f>'[1]B. 103 q caL Q3 2023'!BN251</f>
        <v>1.0800200457847451</v>
      </c>
      <c r="S434" s="1">
        <f t="shared" si="59"/>
        <v>1.0800200457847451</v>
      </c>
      <c r="T434" s="1">
        <f t="shared" si="63"/>
        <v>7.6979601875677733E-2</v>
      </c>
      <c r="U434" s="1">
        <f t="shared" si="64"/>
        <v>0.58884724285561962</v>
      </c>
    </row>
    <row r="435" spans="4:21" ht="14.4" x14ac:dyDescent="0.3">
      <c r="E435" s="3" t="s">
        <v>1</v>
      </c>
      <c r="G435">
        <f>'[1]B. 103 q caL Q3 2023'!BK252</f>
        <v>15961301</v>
      </c>
      <c r="J435">
        <f>'[2]B 103 to Q4 2023'!BK252</f>
        <v>16000033.170003634</v>
      </c>
      <c r="L435">
        <f>'Sheet1 (2)'!AV252/100</f>
        <v>1.0003476340700481</v>
      </c>
      <c r="M435">
        <f t="shared" si="65"/>
        <v>1.0003476340700481</v>
      </c>
      <c r="N435">
        <f t="shared" si="60"/>
        <v>3.4757365932493531E-4</v>
      </c>
      <c r="O435" s="1">
        <f t="shared" si="61"/>
        <v>0.19847703321594184</v>
      </c>
      <c r="P435" s="1">
        <f t="shared" si="62"/>
        <v>1.2195440180884973</v>
      </c>
      <c r="R435" s="1">
        <f>'[1]B. 103 q caL Q3 2023'!BN252</f>
        <v>1.0974595536083716</v>
      </c>
      <c r="S435" s="1">
        <f t="shared" si="59"/>
        <v>1.0974595536083716</v>
      </c>
      <c r="T435" s="1">
        <f t="shared" si="63"/>
        <v>9.2998012083876078E-2</v>
      </c>
      <c r="U435" s="1">
        <f t="shared" si="64"/>
        <v>0.6048656530638179</v>
      </c>
    </row>
    <row r="436" spans="4:21" ht="14.4" x14ac:dyDescent="0.3">
      <c r="D436" s="1">
        <f>D432+1</f>
        <v>2007</v>
      </c>
      <c r="E436" s="3" t="s">
        <v>4</v>
      </c>
      <c r="G436">
        <f>'[1]B. 103 q caL Q3 2023'!BK253</f>
        <v>16633093</v>
      </c>
      <c r="J436">
        <f>'[2]B 103 to Q4 2023'!BK253</f>
        <v>16420770.58819711</v>
      </c>
      <c r="L436">
        <f>'Sheet1 (2)'!AV253/100</f>
        <v>1.0157510958202192</v>
      </c>
      <c r="M436">
        <f t="shared" si="65"/>
        <v>1.0157510958202192</v>
      </c>
      <c r="N436">
        <f t="shared" si="60"/>
        <v>1.5628334713784789E-2</v>
      </c>
      <c r="O436" s="1">
        <f t="shared" si="61"/>
        <v>0.2137577942704017</v>
      </c>
      <c r="P436" s="1">
        <f t="shared" si="62"/>
        <v>1.2383226896177595</v>
      </c>
      <c r="R436" s="1">
        <f>'[1]B. 103 q caL Q3 2023'!BN253</f>
        <v>1.1135900204948588</v>
      </c>
      <c r="S436" s="1">
        <f t="shared" si="59"/>
        <v>1.1135900204948588</v>
      </c>
      <c r="T436" s="1">
        <f t="shared" si="63"/>
        <v>0.10758904907695398</v>
      </c>
      <c r="U436" s="1">
        <f t="shared" si="64"/>
        <v>0.61945669005689585</v>
      </c>
    </row>
    <row r="437" spans="4:21" ht="14.4" x14ac:dyDescent="0.3">
      <c r="E437" s="3" t="s">
        <v>3</v>
      </c>
      <c r="G437">
        <f>'[1]B. 103 q caL Q3 2023'!BK254</f>
        <v>17388500</v>
      </c>
      <c r="J437">
        <f>'[2]B 103 to Q4 2023'!BK254</f>
        <v>17092634.552969471</v>
      </c>
      <c r="L437">
        <f>'Sheet1 (2)'!AV254/100</f>
        <v>1.0185200725952199</v>
      </c>
      <c r="M437">
        <f t="shared" si="65"/>
        <v>1.0185200725952199</v>
      </c>
      <c r="N437">
        <f t="shared" si="60"/>
        <v>1.8350664487793857E-2</v>
      </c>
      <c r="O437" s="1">
        <f t="shared" si="61"/>
        <v>0.21648012404441075</v>
      </c>
      <c r="P437" s="1">
        <f t="shared" si="62"/>
        <v>1.2416984051662023</v>
      </c>
      <c r="R437" s="1">
        <f>'[1]B. 103 q caL Q3 2023'!BN254</f>
        <v>1.1168016076223108</v>
      </c>
      <c r="S437" s="1">
        <f t="shared" si="59"/>
        <v>1.1168016076223108</v>
      </c>
      <c r="T437" s="1">
        <f t="shared" si="63"/>
        <v>0.11046889251482643</v>
      </c>
      <c r="U437" s="1">
        <f t="shared" si="64"/>
        <v>0.62233653349476825</v>
      </c>
    </row>
    <row r="438" spans="4:21" ht="14.4" x14ac:dyDescent="0.3">
      <c r="E438" s="3" t="s">
        <v>2</v>
      </c>
      <c r="G438">
        <f>'[1]B. 103 q caL Q3 2023'!BK255</f>
        <v>17575107</v>
      </c>
      <c r="J438">
        <f>'[2]B 103 to Q4 2023'!BK255</f>
        <v>17366677.443792112</v>
      </c>
      <c r="L438">
        <f>'Sheet1 (2)'!AV255/100</f>
        <v>1.0133877146777059</v>
      </c>
      <c r="M438">
        <f t="shared" si="65"/>
        <v>1.0133877146777059</v>
      </c>
      <c r="N438">
        <f t="shared" si="60"/>
        <v>1.3298891110430797E-2</v>
      </c>
      <c r="O438" s="1">
        <f t="shared" si="61"/>
        <v>0.21142835066704768</v>
      </c>
      <c r="P438" s="1">
        <f t="shared" si="62"/>
        <v>1.2354414439021193</v>
      </c>
      <c r="R438" s="1">
        <f>'[1]B. 103 q caL Q3 2023'!BN255</f>
        <v>1.1101643661499072</v>
      </c>
      <c r="S438" s="1">
        <f t="shared" si="59"/>
        <v>1.1101643661499072</v>
      </c>
      <c r="T438" s="1">
        <f t="shared" si="63"/>
        <v>0.1045080819743643</v>
      </c>
      <c r="U438" s="1">
        <f t="shared" si="64"/>
        <v>0.6163757229543062</v>
      </c>
    </row>
    <row r="439" spans="4:21" ht="14.4" x14ac:dyDescent="0.3">
      <c r="E439" s="3" t="s">
        <v>1</v>
      </c>
      <c r="G439">
        <f>'[1]B. 103 q caL Q3 2023'!BK256</f>
        <v>16882909</v>
      </c>
      <c r="J439">
        <f>'[2]B 103 to Q4 2023'!BK256</f>
        <v>17256300.698674507</v>
      </c>
      <c r="L439">
        <f>'Sheet1 (2)'!AV256/100</f>
        <v>0.97974316572414732</v>
      </c>
      <c r="M439">
        <f t="shared" si="65"/>
        <v>0.97974316572414732</v>
      </c>
      <c r="N439">
        <f t="shared" si="60"/>
        <v>-2.0464817457067439E-2</v>
      </c>
      <c r="O439" s="1">
        <f t="shared" si="61"/>
        <v>0.17766464209954946</v>
      </c>
      <c r="P439" s="1">
        <f t="shared" si="62"/>
        <v>1.1944246943041241</v>
      </c>
      <c r="R439" s="1">
        <f>'[1]B. 103 q caL Q3 2023'!BN256</f>
        <v>1.0749041718293735</v>
      </c>
      <c r="S439" s="1">
        <f t="shared" si="59"/>
        <v>1.0749041718293735</v>
      </c>
      <c r="T439" s="1">
        <f t="shared" si="63"/>
        <v>7.223151512189499E-2</v>
      </c>
      <c r="U439" s="1">
        <f t="shared" si="64"/>
        <v>0.58409915610183682</v>
      </c>
    </row>
    <row r="440" spans="4:21" ht="14.4" x14ac:dyDescent="0.3">
      <c r="D440" s="1">
        <f>D436+1</f>
        <v>2008</v>
      </c>
      <c r="E440" s="3" t="s">
        <v>4</v>
      </c>
      <c r="G440">
        <f>'[1]B. 103 q caL Q3 2023'!BK257</f>
        <v>15603255</v>
      </c>
      <c r="J440">
        <f>'[2]B 103 to Q4 2023'!BK257</f>
        <v>15927609.267798787</v>
      </c>
      <c r="L440">
        <f>'Sheet1 (2)'!AV257/100</f>
        <v>0.98103270421882338</v>
      </c>
      <c r="M440">
        <f t="shared" si="65"/>
        <v>0.98103270421882338</v>
      </c>
      <c r="N440">
        <f t="shared" si="60"/>
        <v>-1.9149482338593683E-2</v>
      </c>
      <c r="O440" s="1">
        <f t="shared" si="61"/>
        <v>0.17897997721802322</v>
      </c>
      <c r="P440" s="1">
        <f t="shared" si="62"/>
        <v>1.1959967967450311</v>
      </c>
      <c r="R440" s="1">
        <f>'[1]B. 103 q caL Q3 2023'!BN257</f>
        <v>1.0875022505401386</v>
      </c>
      <c r="S440" s="1">
        <f t="shared" si="59"/>
        <v>1.0875022505401386</v>
      </c>
      <c r="T440" s="1">
        <f t="shared" si="63"/>
        <v>8.3883553440757194E-2</v>
      </c>
      <c r="U440" s="1">
        <f t="shared" si="64"/>
        <v>0.59575119442069902</v>
      </c>
    </row>
    <row r="441" spans="4:21" ht="14.4" x14ac:dyDescent="0.3">
      <c r="E441" s="3" t="s">
        <v>3</v>
      </c>
      <c r="G441">
        <f>'[1]B. 103 q caL Q3 2023'!BK258</f>
        <v>15430568</v>
      </c>
      <c r="J441">
        <f>'[2]B 103 to Q4 2023'!BK258</f>
        <v>15817312.743114904</v>
      </c>
      <c r="L441">
        <f>'Sheet1 (2)'!AV258/100</f>
        <v>0.9772114405569593</v>
      </c>
      <c r="M441">
        <f t="shared" si="65"/>
        <v>0.9772114405569593</v>
      </c>
      <c r="N441">
        <f t="shared" si="60"/>
        <v>-2.3052232179405382E-2</v>
      </c>
      <c r="O441" s="1">
        <f t="shared" si="61"/>
        <v>0.17507722737721151</v>
      </c>
      <c r="P441" s="1">
        <f t="shared" si="62"/>
        <v>1.1913382169857083</v>
      </c>
      <c r="R441" s="1">
        <f>'[1]B. 103 q caL Q3 2023'!BN258</f>
        <v>1.0856667269804137</v>
      </c>
      <c r="S441" s="1">
        <f t="shared" si="59"/>
        <v>1.0856667269804137</v>
      </c>
      <c r="T441" s="1">
        <f t="shared" si="63"/>
        <v>8.2194293180557196E-2</v>
      </c>
      <c r="U441" s="1">
        <f t="shared" si="64"/>
        <v>0.59406193416049902</v>
      </c>
    </row>
    <row r="442" spans="4:21" ht="14.4" x14ac:dyDescent="0.3">
      <c r="E442" s="3" t="s">
        <v>2</v>
      </c>
      <c r="G442">
        <f>'[1]B. 103 q caL Q3 2023'!BK259</f>
        <v>13820075</v>
      </c>
      <c r="J442">
        <f>'[2]B 103 to Q4 2023'!BK259</f>
        <v>14644107.991603414</v>
      </c>
      <c r="L442">
        <f>'Sheet1 (2)'!AV259/100</f>
        <v>0.94508271652558085</v>
      </c>
      <c r="M442">
        <f t="shared" si="65"/>
        <v>0.94508271652558085</v>
      </c>
      <c r="N442">
        <f t="shared" si="60"/>
        <v>-5.648282460408343E-2</v>
      </c>
      <c r="O442" s="1">
        <f t="shared" si="61"/>
        <v>0.14164663495253346</v>
      </c>
      <c r="P442" s="1">
        <f t="shared" si="62"/>
        <v>1.1521694401857223</v>
      </c>
      <c r="R442" s="1">
        <f>'[1]B. 103 q caL Q3 2023'!BN259</f>
        <v>1.0613896486489958</v>
      </c>
      <c r="S442" s="1">
        <f t="shared" si="59"/>
        <v>1.0613896486489958</v>
      </c>
      <c r="T442" s="1">
        <f t="shared" si="63"/>
        <v>5.9579038819344961E-2</v>
      </c>
      <c r="U442" s="1">
        <f t="shared" si="64"/>
        <v>0.57144667979928687</v>
      </c>
    </row>
    <row r="443" spans="4:21" ht="14.4" x14ac:dyDescent="0.3">
      <c r="E443" s="3" t="s">
        <v>1</v>
      </c>
      <c r="G443">
        <f>'[1]B. 103 q caL Q3 2023'!BK260</f>
        <v>11022542</v>
      </c>
      <c r="J443">
        <f>'[2]B 103 to Q4 2023'!BK260</f>
        <v>13186457.944514059</v>
      </c>
      <c r="L443">
        <f>'Sheet1 (2)'!AV260/100</f>
        <v>0.83718554429043646</v>
      </c>
      <c r="M443">
        <f t="shared" si="65"/>
        <v>0.83718554429043646</v>
      </c>
      <c r="N443">
        <f t="shared" si="60"/>
        <v>-0.17770955529319543</v>
      </c>
      <c r="O443" s="1">
        <f t="shared" si="61"/>
        <v>2.0419904263421468E-2</v>
      </c>
      <c r="P443" s="1">
        <f t="shared" si="62"/>
        <v>1.0206298168723127</v>
      </c>
      <c r="R443" s="1">
        <f>'[1]B. 103 q caL Q3 2023'!BN260</f>
        <v>0.95382769021026803</v>
      </c>
      <c r="S443" s="1">
        <f t="shared" si="59"/>
        <v>0.95382769021026803</v>
      </c>
      <c r="T443" s="1">
        <f t="shared" si="63"/>
        <v>-4.7272242075517654E-2</v>
      </c>
      <c r="U443" s="1">
        <f t="shared" si="64"/>
        <v>0.46459539890442419</v>
      </c>
    </row>
    <row r="444" spans="4:21" ht="14.4" x14ac:dyDescent="0.3">
      <c r="D444" s="1">
        <f>D440+1</f>
        <v>2009</v>
      </c>
      <c r="E444" s="3" t="s">
        <v>4</v>
      </c>
      <c r="G444">
        <f>'[1]B. 103 q caL Q3 2023'!BK261</f>
        <v>9931205</v>
      </c>
      <c r="J444">
        <f>'[2]B 103 to Q4 2023'!BK261</f>
        <v>12512030.637979895</v>
      </c>
      <c r="L444">
        <f>'Sheet1 (2)'!AV261/100</f>
        <v>0.79450477531628649</v>
      </c>
      <c r="M444">
        <f t="shared" si="65"/>
        <v>0.79450477531628649</v>
      </c>
      <c r="N444">
        <f t="shared" si="60"/>
        <v>-0.23003628255610822</v>
      </c>
      <c r="O444" s="1">
        <f t="shared" si="61"/>
        <v>-3.1906822999491324E-2</v>
      </c>
      <c r="P444" s="1">
        <f t="shared" si="62"/>
        <v>0.96859682882188369</v>
      </c>
      <c r="R444" s="1">
        <f>'[1]B. 103 q caL Q3 2023'!BN261</f>
        <v>0.9124234753830881</v>
      </c>
      <c r="S444" s="1">
        <f t="shared" si="59"/>
        <v>0.9124234753830881</v>
      </c>
      <c r="T444" s="1">
        <f t="shared" si="63"/>
        <v>-9.1651059636030471E-2</v>
      </c>
      <c r="U444" s="1">
        <f t="shared" si="64"/>
        <v>0.42021658134391138</v>
      </c>
    </row>
    <row r="445" spans="4:21" ht="14.4" x14ac:dyDescent="0.3">
      <c r="E445" s="3" t="s">
        <v>3</v>
      </c>
      <c r="G445">
        <f>'[1]B. 103 q caL Q3 2023'!BK262</f>
        <v>11311339</v>
      </c>
      <c r="J445">
        <f>'[2]B 103 to Q4 2023'!BK262</f>
        <v>11840951.148916395</v>
      </c>
      <c r="L445">
        <f>'Sheet1 (2)'!AV262/100</f>
        <v>0.9567504101931299</v>
      </c>
      <c r="M445">
        <f t="shared" si="65"/>
        <v>0.9567504101931299</v>
      </c>
      <c r="N445">
        <f t="shared" si="60"/>
        <v>-4.4212725940457144E-2</v>
      </c>
      <c r="O445" s="1">
        <f t="shared" si="61"/>
        <v>0.15391673361615976</v>
      </c>
      <c r="P445" s="1">
        <f t="shared" si="62"/>
        <v>1.1663937613442128</v>
      </c>
      <c r="R445" s="1">
        <f>'[1]B. 103 q caL Q3 2023'!BN262</f>
        <v>1.1073487878425403</v>
      </c>
      <c r="S445" s="1">
        <f t="shared" si="59"/>
        <v>1.1073487878425403</v>
      </c>
      <c r="T445" s="1">
        <f t="shared" si="63"/>
        <v>0.10196867893602397</v>
      </c>
      <c r="U445" s="1">
        <f t="shared" si="64"/>
        <v>0.61383631991596588</v>
      </c>
    </row>
    <row r="446" spans="4:21" ht="14.4" x14ac:dyDescent="0.3">
      <c r="E446" s="3" t="s">
        <v>2</v>
      </c>
      <c r="G446">
        <f>'[1]B. 103 q caL Q3 2023'!BK263</f>
        <v>12934122</v>
      </c>
      <c r="J446">
        <f>'[2]B 103 to Q4 2023'!BK263</f>
        <v>12372872.786312178</v>
      </c>
      <c r="L446">
        <f>'Sheet1 (2)'!AV263/100</f>
        <v>1.0470924185662889</v>
      </c>
      <c r="M446">
        <f t="shared" si="65"/>
        <v>1.0470924185662889</v>
      </c>
      <c r="N446">
        <f t="shared" si="60"/>
        <v>4.6017197874685306E-2</v>
      </c>
      <c r="O446" s="1">
        <f t="shared" si="61"/>
        <v>0.24414665743130221</v>
      </c>
      <c r="P446" s="1">
        <f t="shared" si="62"/>
        <v>1.276531529597156</v>
      </c>
      <c r="R446" s="1">
        <f>'[1]B. 103 q caL Q3 2023'!BN263</f>
        <v>1.2047990518260918</v>
      </c>
      <c r="S446" s="1">
        <f t="shared" si="59"/>
        <v>1.2047990518260918</v>
      </c>
      <c r="T446" s="1">
        <f t="shared" si="63"/>
        <v>0.18631279106624665</v>
      </c>
      <c r="U446" s="1">
        <f t="shared" si="64"/>
        <v>0.69818043204618851</v>
      </c>
    </row>
    <row r="447" spans="4:21" ht="14.4" x14ac:dyDescent="0.3">
      <c r="E447" s="3" t="s">
        <v>1</v>
      </c>
      <c r="G447">
        <f>'[1]B. 103 q caL Q3 2023'!BK264</f>
        <v>13601550</v>
      </c>
      <c r="J447">
        <f>'[2]B 103 to Q4 2023'!BK264</f>
        <v>12336989.787249519</v>
      </c>
      <c r="L447">
        <f>'Sheet1 (2)'!AV264/100</f>
        <v>1.10515230019008</v>
      </c>
      <c r="M447">
        <f t="shared" si="65"/>
        <v>1.10515230019008</v>
      </c>
      <c r="N447">
        <f t="shared" si="60"/>
        <v>9.9983153698595603E-2</v>
      </c>
      <c r="O447" s="1">
        <f t="shared" si="61"/>
        <v>0.29811261325521249</v>
      </c>
      <c r="P447" s="1">
        <f t="shared" si="62"/>
        <v>1.347313504696287</v>
      </c>
      <c r="R447" s="1">
        <f>'[1]B. 103 q caL Q3 2023'!BN264</f>
        <v>1.2748098316056413</v>
      </c>
      <c r="S447" s="1">
        <f t="shared" ref="S447:S502" si="66">R447</f>
        <v>1.2748098316056413</v>
      </c>
      <c r="T447" s="1">
        <f t="shared" si="63"/>
        <v>0.24279701580432128</v>
      </c>
      <c r="U447" s="1">
        <f t="shared" si="64"/>
        <v>0.7546646567842632</v>
      </c>
    </row>
    <row r="448" spans="4:21" ht="14.4" x14ac:dyDescent="0.3">
      <c r="D448" s="1">
        <f>D444+1</f>
        <v>2010</v>
      </c>
      <c r="E448" s="3" t="s">
        <v>4</v>
      </c>
      <c r="G448">
        <f>'[1]B. 103 q caL Q3 2023'!BK265</f>
        <v>14143301</v>
      </c>
      <c r="J448">
        <f>'[2]B 103 to Q4 2023'!BK265</f>
        <v>12620405.486856444</v>
      </c>
      <c r="L448">
        <f>'Sheet1 (2)'!AV265/100</f>
        <v>1.125762459489857</v>
      </c>
      <c r="M448">
        <f t="shared" si="65"/>
        <v>1.125762459489857</v>
      </c>
      <c r="N448">
        <f t="shared" si="60"/>
        <v>0.11846054786190986</v>
      </c>
      <c r="O448" s="1">
        <f t="shared" si="61"/>
        <v>0.31659000741852678</v>
      </c>
      <c r="P448" s="1">
        <f t="shared" si="62"/>
        <v>1.3724397664375467</v>
      </c>
      <c r="R448" s="1">
        <f>'[1]B. 103 q caL Q3 2023'!BN265</f>
        <v>1.2936156171207276</v>
      </c>
      <c r="S448" s="1">
        <f t="shared" si="66"/>
        <v>1.2936156171207276</v>
      </c>
      <c r="T448" s="1">
        <f t="shared" si="63"/>
        <v>0.25744110181203606</v>
      </c>
      <c r="U448" s="1">
        <f t="shared" si="64"/>
        <v>0.76930874279197792</v>
      </c>
    </row>
    <row r="449" spans="4:21" ht="14.4" x14ac:dyDescent="0.3">
      <c r="E449" s="3" t="s">
        <v>3</v>
      </c>
      <c r="G449">
        <f>'[1]B. 103 q caL Q3 2023'!BK266</f>
        <v>12698738</v>
      </c>
      <c r="J449">
        <f>'[2]B 103 to Q4 2023'!BK266</f>
        <v>12691459.608780036</v>
      </c>
      <c r="L449">
        <f>'Sheet1 (2)'!AV266/100</f>
        <v>1.0049266784269661</v>
      </c>
      <c r="M449">
        <f t="shared" si="65"/>
        <v>1.0049266784269661</v>
      </c>
      <c r="N449">
        <f t="shared" si="60"/>
        <v>4.9145820604746763E-3</v>
      </c>
      <c r="O449" s="1">
        <f t="shared" si="61"/>
        <v>0.20304404161709158</v>
      </c>
      <c r="P449" s="1">
        <f t="shared" si="62"/>
        <v>1.2251264236081871</v>
      </c>
      <c r="R449" s="1">
        <f>'[1]B. 103 q caL Q3 2023'!BN266</f>
        <v>1.15623041556119</v>
      </c>
      <c r="S449" s="1">
        <f t="shared" si="66"/>
        <v>1.15623041556119</v>
      </c>
      <c r="T449" s="1">
        <f t="shared" si="63"/>
        <v>0.14516507180802529</v>
      </c>
      <c r="U449" s="1">
        <f t="shared" si="64"/>
        <v>0.65703271278796715</v>
      </c>
    </row>
    <row r="450" spans="4:21" ht="14.4" x14ac:dyDescent="0.3">
      <c r="E450" s="3" t="s">
        <v>2</v>
      </c>
      <c r="G450">
        <f>'[1]B. 103 q caL Q3 2023'!BK267</f>
        <v>14084797</v>
      </c>
      <c r="J450">
        <f>'[2]B 103 to Q4 2023'!BK267</f>
        <v>13167465.7192255</v>
      </c>
      <c r="L450">
        <f>'Sheet1 (2)'!AV267/100</f>
        <v>1.074142042913405</v>
      </c>
      <c r="M450">
        <f t="shared" si="65"/>
        <v>1.074142042913405</v>
      </c>
      <c r="N450">
        <f t="shared" si="60"/>
        <v>7.1522243313136016E-2</v>
      </c>
      <c r="O450" s="1">
        <f t="shared" si="61"/>
        <v>0.26965170286975293</v>
      </c>
      <c r="P450" s="1">
        <f t="shared" si="62"/>
        <v>1.3095082733215846</v>
      </c>
      <c r="R450" s="1">
        <f>'[1]B. 103 q caL Q3 2023'!BN267</f>
        <v>1.229914356040454</v>
      </c>
      <c r="S450" s="1">
        <f t="shared" si="66"/>
        <v>1.229914356040454</v>
      </c>
      <c r="T450" s="1">
        <f t="shared" si="63"/>
        <v>0.20694453772469509</v>
      </c>
      <c r="U450" s="1">
        <f t="shared" si="64"/>
        <v>0.71881217870463698</v>
      </c>
    </row>
    <row r="451" spans="4:21" ht="14.4" x14ac:dyDescent="0.3">
      <c r="E451" s="3" t="s">
        <v>1</v>
      </c>
      <c r="G451">
        <f>'[1]B. 103 q caL Q3 2023'!BK268</f>
        <v>15481470</v>
      </c>
      <c r="J451">
        <f>'[2]B 103 to Q4 2023'!BK268</f>
        <v>12112746.454377398</v>
      </c>
      <c r="L451">
        <f>'Sheet1 (2)'!AV268/100</f>
        <v>1.283422671420708</v>
      </c>
      <c r="M451">
        <f t="shared" si="65"/>
        <v>1.283422671420708</v>
      </c>
      <c r="N451">
        <f t="shared" si="60"/>
        <v>0.24953047130269274</v>
      </c>
      <c r="O451" s="1">
        <f t="shared" si="61"/>
        <v>0.44765993085930966</v>
      </c>
      <c r="P451" s="1">
        <f t="shared" si="62"/>
        <v>1.5646465171733319</v>
      </c>
      <c r="R451" s="1">
        <f>'[1]B. 103 q caL Q3 2023'!BN268</f>
        <v>1.4925548286848269</v>
      </c>
      <c r="S451" s="1">
        <f t="shared" si="66"/>
        <v>1.4925548286848269</v>
      </c>
      <c r="T451" s="1">
        <f t="shared" si="63"/>
        <v>0.40048930174710218</v>
      </c>
      <c r="U451" s="1">
        <f t="shared" si="64"/>
        <v>0.91235694272704404</v>
      </c>
    </row>
    <row r="452" spans="4:21" ht="14.4" x14ac:dyDescent="0.3">
      <c r="D452" s="1">
        <f>D448+1</f>
        <v>2011</v>
      </c>
      <c r="E452" s="3" t="s">
        <v>4</v>
      </c>
      <c r="G452">
        <f>'[1]B. 103 q caL Q3 2023'!BK269</f>
        <v>16468742</v>
      </c>
      <c r="J452">
        <f>'[2]B 103 to Q4 2023'!BK269</f>
        <v>12695110.628056535</v>
      </c>
      <c r="L452">
        <f>'Sheet1 (2)'!AV269/100</f>
        <v>1.3039381140764279</v>
      </c>
      <c r="M452">
        <f t="shared" si="65"/>
        <v>1.3039381140764279</v>
      </c>
      <c r="N452">
        <f t="shared" si="60"/>
        <v>0.2653890038479228</v>
      </c>
      <c r="O452" s="1">
        <f t="shared" si="61"/>
        <v>0.46351846340453973</v>
      </c>
      <c r="P452" s="1">
        <f t="shared" si="62"/>
        <v>1.5896573079395635</v>
      </c>
      <c r="R452" s="1">
        <f>'[1]B. 103 q caL Q3 2023'!BN269</f>
        <v>1.508367479564614</v>
      </c>
      <c r="S452" s="1">
        <f t="shared" si="66"/>
        <v>1.508367479564614</v>
      </c>
      <c r="T452" s="1">
        <f t="shared" si="63"/>
        <v>0.41102792661291482</v>
      </c>
      <c r="U452" s="1">
        <f t="shared" si="64"/>
        <v>0.92289556759285674</v>
      </c>
    </row>
    <row r="453" spans="4:21" ht="14.4" x14ac:dyDescent="0.3">
      <c r="E453" s="3" t="s">
        <v>3</v>
      </c>
      <c r="G453">
        <f>'[1]B. 103 q caL Q3 2023'!BK270</f>
        <v>16384016</v>
      </c>
      <c r="J453">
        <f>'[2]B 103 to Q4 2023'!BK270</f>
        <v>12645212.533508435</v>
      </c>
      <c r="L453">
        <f>'Sheet1 (2)'!AV270/100</f>
        <v>1.3035985579525209</v>
      </c>
      <c r="M453">
        <f t="shared" si="65"/>
        <v>1.3035985579525209</v>
      </c>
      <c r="N453">
        <f t="shared" si="60"/>
        <v>0.26512856177669997</v>
      </c>
      <c r="O453" s="1">
        <f t="shared" si="61"/>
        <v>0.46325802133331684</v>
      </c>
      <c r="P453" s="1">
        <f t="shared" si="62"/>
        <v>1.5892433482063542</v>
      </c>
      <c r="R453" s="1">
        <f>'[1]B. 103 q caL Q3 2023'!BN270</f>
        <v>1.5118935401302851</v>
      </c>
      <c r="S453" s="1">
        <f t="shared" si="66"/>
        <v>1.5118935401302851</v>
      </c>
      <c r="T453" s="1">
        <f t="shared" si="63"/>
        <v>0.41336286531170052</v>
      </c>
      <c r="U453" s="1">
        <f t="shared" si="64"/>
        <v>0.92523050629164239</v>
      </c>
    </row>
    <row r="454" spans="4:21" ht="14.4" x14ac:dyDescent="0.3">
      <c r="E454" s="3" t="s">
        <v>2</v>
      </c>
      <c r="G454">
        <f>'[1]B. 103 q caL Q3 2023'!BK271</f>
        <v>14060934</v>
      </c>
      <c r="J454">
        <f>'[2]B 103 to Q4 2023'!BK271</f>
        <v>11658744.234003987</v>
      </c>
      <c r="L454">
        <f>'Sheet1 (2)'!AV271/100</f>
        <v>1.214898673584506</v>
      </c>
      <c r="M454">
        <f t="shared" si="65"/>
        <v>1.214898673584506</v>
      </c>
      <c r="N454">
        <f t="shared" si="60"/>
        <v>0.19466067708810905</v>
      </c>
      <c r="O454" s="1">
        <f t="shared" si="61"/>
        <v>0.39279013664472595</v>
      </c>
      <c r="P454" s="1">
        <f t="shared" si="62"/>
        <v>1.4811075265160125</v>
      </c>
      <c r="R454" s="1">
        <f>'[1]B. 103 q caL Q3 2023'!BN271</f>
        <v>1.4299962385042881</v>
      </c>
      <c r="S454" s="1">
        <f t="shared" si="66"/>
        <v>1.4299962385042881</v>
      </c>
      <c r="T454" s="1">
        <f t="shared" si="63"/>
        <v>0.35767181385177466</v>
      </c>
      <c r="U454" s="1">
        <f t="shared" si="64"/>
        <v>0.86953945483171657</v>
      </c>
    </row>
    <row r="455" spans="4:21" ht="14.4" x14ac:dyDescent="0.3">
      <c r="E455" s="3" t="s">
        <v>1</v>
      </c>
      <c r="G455">
        <f>'[1]B. 103 q caL Q3 2023'!BK272</f>
        <v>15431072</v>
      </c>
      <c r="J455">
        <f>'[2]B 103 to Q4 2023'!BK272</f>
        <v>12100434.612630602</v>
      </c>
      <c r="L455">
        <f>'Sheet1 (2)'!AV272/100</f>
        <v>1.2841602936335352</v>
      </c>
      <c r="M455">
        <f t="shared" si="65"/>
        <v>1.2841602936335352</v>
      </c>
      <c r="N455">
        <f t="shared" ref="N455:N504" si="67">LN(M455)</f>
        <v>0.25010503675444939</v>
      </c>
      <c r="O455" s="1">
        <f t="shared" ref="O455:O504" si="68">N455-$N$508</f>
        <v>0.44823449631106627</v>
      </c>
      <c r="P455" s="1">
        <f t="shared" ref="P455:P504" si="69">EXP(O455)</f>
        <v>1.5655457673206057</v>
      </c>
      <c r="R455" s="1">
        <f>'[1]B. 103 q caL Q3 2023'!BN272</f>
        <v>1.5050223064129713</v>
      </c>
      <c r="S455" s="1">
        <f t="shared" si="66"/>
        <v>1.5050223064129713</v>
      </c>
      <c r="T455" s="1">
        <f t="shared" si="63"/>
        <v>0.40880771962785917</v>
      </c>
      <c r="U455" s="1">
        <f t="shared" si="64"/>
        <v>0.92067536060780109</v>
      </c>
    </row>
    <row r="456" spans="4:21" ht="14.4" x14ac:dyDescent="0.3">
      <c r="D456" s="1">
        <f>D452+1</f>
        <v>2012</v>
      </c>
      <c r="E456" s="3" t="s">
        <v>4</v>
      </c>
      <c r="G456">
        <f>'[1]B. 103 q caL Q3 2023'!BK273</f>
        <v>17181086</v>
      </c>
      <c r="J456">
        <f>'[2]B 103 to Q4 2023'!BK273</f>
        <v>12466496.930836992</v>
      </c>
      <c r="L456">
        <f>'Sheet1 (2)'!AV273/100</f>
        <v>1.3581254868092909</v>
      </c>
      <c r="M456">
        <f t="shared" si="65"/>
        <v>1.3581254868092909</v>
      </c>
      <c r="N456">
        <f t="shared" si="67"/>
        <v>0.30610543047067662</v>
      </c>
      <c r="O456" s="1">
        <f t="shared" si="68"/>
        <v>0.50423489002729349</v>
      </c>
      <c r="P456" s="1">
        <f t="shared" si="69"/>
        <v>1.6557182291849346</v>
      </c>
      <c r="R456" s="1">
        <f>'[1]B. 103 q caL Q3 2023'!BN273</f>
        <v>1.616673208434741</v>
      </c>
      <c r="S456" s="1">
        <f t="shared" si="66"/>
        <v>1.616673208434741</v>
      </c>
      <c r="T456" s="1">
        <f t="shared" ref="T456:T502" si="70">LN(S456)</f>
        <v>0.48037046272757428</v>
      </c>
      <c r="U456" s="1">
        <f t="shared" ref="U456:U502" si="71">T456-$T$508</f>
        <v>0.99223810370751608</v>
      </c>
    </row>
    <row r="457" spans="4:21" ht="14.4" x14ac:dyDescent="0.3">
      <c r="E457" s="3" t="s">
        <v>3</v>
      </c>
      <c r="G457">
        <f>'[1]B. 103 q caL Q3 2023'!BK274</f>
        <v>16700315</v>
      </c>
      <c r="J457">
        <f>'[2]B 103 to Q4 2023'!BK274</f>
        <v>12293126.836020825</v>
      </c>
      <c r="L457">
        <f>'Sheet1 (2)'!AV274/100</f>
        <v>1.3391117187022781</v>
      </c>
      <c r="M457">
        <f t="shared" si="65"/>
        <v>1.3391117187022781</v>
      </c>
      <c r="N457">
        <f t="shared" si="67"/>
        <v>0.29200649765895642</v>
      </c>
      <c r="O457" s="1">
        <f t="shared" si="68"/>
        <v>0.49013595721557335</v>
      </c>
      <c r="P457" s="1">
        <f t="shared" si="69"/>
        <v>1.632538160210427</v>
      </c>
      <c r="R457" s="1">
        <f>'[1]B. 103 q caL Q3 2023'!BN274</f>
        <v>1.5993268219573946</v>
      </c>
      <c r="S457" s="1">
        <f t="shared" si="66"/>
        <v>1.5993268219573946</v>
      </c>
      <c r="T457" s="1">
        <f t="shared" si="70"/>
        <v>0.46958280443476602</v>
      </c>
      <c r="U457" s="1">
        <f t="shared" si="71"/>
        <v>0.98145044541470794</v>
      </c>
    </row>
    <row r="458" spans="4:21" ht="14.4" x14ac:dyDescent="0.3">
      <c r="E458" s="3" t="s">
        <v>2</v>
      </c>
      <c r="G458">
        <f>'[1]B. 103 q caL Q3 2023'!BK275</f>
        <v>17524849</v>
      </c>
      <c r="J458">
        <f>'[2]B 103 to Q4 2023'!BK275</f>
        <v>12730103.769794419</v>
      </c>
      <c r="L458">
        <f>'Sheet1 (2)'!AV275/100</f>
        <v>1.3843312951996127</v>
      </c>
      <c r="M458">
        <f t="shared" si="65"/>
        <v>1.3843312951996127</v>
      </c>
      <c r="N458">
        <f t="shared" si="67"/>
        <v>0.32521720369404811</v>
      </c>
      <c r="O458" s="1">
        <f t="shared" si="68"/>
        <v>0.52334666325066503</v>
      </c>
      <c r="P458" s="1">
        <f t="shared" si="69"/>
        <v>1.6876662598226044</v>
      </c>
      <c r="R458" s="1">
        <f>'[1]B. 103 q caL Q3 2023'!BN275</f>
        <v>1.6195484617922637</v>
      </c>
      <c r="S458" s="1">
        <f t="shared" si="66"/>
        <v>1.6195484617922637</v>
      </c>
      <c r="T458" s="1">
        <f t="shared" si="70"/>
        <v>0.48214738310389638</v>
      </c>
      <c r="U458" s="1">
        <f t="shared" si="71"/>
        <v>0.99401502408383824</v>
      </c>
    </row>
    <row r="459" spans="4:21" ht="14.4" x14ac:dyDescent="0.3">
      <c r="E459" s="3" t="s">
        <v>1</v>
      </c>
      <c r="G459">
        <f>'[1]B. 103 q caL Q3 2023'!BK276</f>
        <v>17291628</v>
      </c>
      <c r="J459">
        <f>'[2]B 103 to Q4 2023'!BK276</f>
        <v>12730335.93556302</v>
      </c>
      <c r="L459">
        <f>'Sheet1 (2)'!AV276/100</f>
        <v>1.3673126824938191</v>
      </c>
      <c r="M459">
        <f t="shared" si="65"/>
        <v>1.3673126824938191</v>
      </c>
      <c r="N459">
        <f t="shared" si="67"/>
        <v>0.31284726786496997</v>
      </c>
      <c r="O459" s="1">
        <f t="shared" si="68"/>
        <v>0.51097672742158684</v>
      </c>
      <c r="P459" s="1">
        <f t="shared" si="69"/>
        <v>1.6669185251205476</v>
      </c>
      <c r="R459" s="1">
        <f>'[1]B. 103 q caL Q3 2023'!BN276</f>
        <v>1.5993372557994985</v>
      </c>
      <c r="S459" s="1">
        <f t="shared" si="66"/>
        <v>1.5993372557994985</v>
      </c>
      <c r="T459" s="1">
        <f t="shared" si="70"/>
        <v>0.46958932830964017</v>
      </c>
      <c r="U459" s="1">
        <f t="shared" si="71"/>
        <v>0.98145696928958204</v>
      </c>
    </row>
    <row r="460" spans="4:21" ht="14.4" x14ac:dyDescent="0.3">
      <c r="D460" s="1">
        <f>D456+1</f>
        <v>2013</v>
      </c>
      <c r="E460" s="3" t="s">
        <v>4</v>
      </c>
      <c r="G460">
        <f>'[1]B. 103 q caL Q3 2023'!BK277</f>
        <v>19444790</v>
      </c>
      <c r="J460">
        <f>'[2]B 103 to Q4 2023'!BK277</f>
        <v>13104048.600434449</v>
      </c>
      <c r="L460">
        <f>'Sheet1 (2)'!AV277/100</f>
        <v>1.4955274266666589</v>
      </c>
      <c r="M460">
        <f t="shared" si="65"/>
        <v>1.4955274266666589</v>
      </c>
      <c r="N460">
        <f t="shared" si="67"/>
        <v>0.40247893838252757</v>
      </c>
      <c r="O460" s="1">
        <f t="shared" si="68"/>
        <v>0.60060839793914444</v>
      </c>
      <c r="P460" s="1">
        <f t="shared" si="69"/>
        <v>1.8232277110088053</v>
      </c>
      <c r="R460" s="1">
        <f>'[1]B. 103 q caL Q3 2023'!BN277</f>
        <v>1.7407991145252333</v>
      </c>
      <c r="S460" s="1">
        <f t="shared" si="66"/>
        <v>1.7407991145252333</v>
      </c>
      <c r="T460" s="1">
        <f t="shared" si="70"/>
        <v>0.55434426901967948</v>
      </c>
      <c r="U460" s="1">
        <f t="shared" si="71"/>
        <v>1.0662119099996215</v>
      </c>
    </row>
    <row r="461" spans="4:21" ht="14.4" x14ac:dyDescent="0.3">
      <c r="E461" s="3" t="s">
        <v>3</v>
      </c>
      <c r="G461">
        <f>'[1]B. 103 q caL Q3 2023'!BK278</f>
        <v>19799012</v>
      </c>
      <c r="J461">
        <f>'[2]B 103 to Q4 2023'!BK278</f>
        <v>13279116.940084845</v>
      </c>
      <c r="L461">
        <f>'Sheet1 (2)'!AV278/100</f>
        <v>1.5035635799250782</v>
      </c>
      <c r="M461">
        <f t="shared" si="65"/>
        <v>1.5035635799250782</v>
      </c>
      <c r="N461">
        <f t="shared" si="67"/>
        <v>0.40783801049718421</v>
      </c>
      <c r="O461" s="1">
        <f t="shared" si="68"/>
        <v>0.60596747005380114</v>
      </c>
      <c r="P461" s="1">
        <f t="shared" si="69"/>
        <v>1.8330247478597579</v>
      </c>
      <c r="R461" s="1">
        <f>'[1]B. 103 q caL Q3 2023'!BN278</f>
        <v>1.7449840529574296</v>
      </c>
      <c r="S461" s="1">
        <f t="shared" si="66"/>
        <v>1.7449840529574296</v>
      </c>
      <c r="T461" s="1">
        <f t="shared" si="70"/>
        <v>0.5567454169062882</v>
      </c>
      <c r="U461" s="1">
        <f t="shared" si="71"/>
        <v>1.0686130578862301</v>
      </c>
    </row>
    <row r="462" spans="4:21" ht="14.4" x14ac:dyDescent="0.3">
      <c r="E462" s="3" t="s">
        <v>2</v>
      </c>
      <c r="G462">
        <f>'[1]B. 103 q caL Q3 2023'!BK279</f>
        <v>20888450</v>
      </c>
      <c r="J462">
        <f>'[2]B 103 to Q4 2023'!BK279</f>
        <v>14167538.080011738</v>
      </c>
      <c r="L462">
        <f>'Sheet1 (2)'!AV279/100</f>
        <v>1.484625020431352</v>
      </c>
      <c r="M462">
        <f t="shared" si="65"/>
        <v>1.484625020431352</v>
      </c>
      <c r="N462">
        <f t="shared" si="67"/>
        <v>0.39516222887422869</v>
      </c>
      <c r="O462" s="1">
        <f t="shared" si="68"/>
        <v>0.59329168843084557</v>
      </c>
      <c r="P462" s="1">
        <f t="shared" si="69"/>
        <v>1.8099363672257016</v>
      </c>
      <c r="R462" s="1">
        <f>'[1]B. 103 q caL Q3 2023'!BN279</f>
        <v>1.7158381342493123</v>
      </c>
      <c r="S462" s="1">
        <f t="shared" si="66"/>
        <v>1.7158381342493123</v>
      </c>
      <c r="T462" s="1">
        <f t="shared" si="70"/>
        <v>0.53990166925612471</v>
      </c>
      <c r="U462" s="1">
        <f t="shared" si="71"/>
        <v>1.0517693102360666</v>
      </c>
    </row>
    <row r="463" spans="4:21" ht="14.4" x14ac:dyDescent="0.3">
      <c r="E463" s="3" t="s">
        <v>1</v>
      </c>
      <c r="G463">
        <f>'[1]B. 103 q caL Q3 2023'!BK280</f>
        <v>22437466</v>
      </c>
      <c r="J463">
        <f>'[2]B 103 to Q4 2023'!BK280</f>
        <v>14573434.366245924</v>
      </c>
      <c r="L463">
        <f>'Sheet1 (2)'!AV280/100</f>
        <v>1.547847573040489</v>
      </c>
      <c r="M463">
        <f t="shared" si="65"/>
        <v>1.547847573040489</v>
      </c>
      <c r="N463">
        <f t="shared" si="67"/>
        <v>0.43686530329123147</v>
      </c>
      <c r="O463" s="1">
        <f t="shared" si="68"/>
        <v>0.63499476284784839</v>
      </c>
      <c r="P463" s="1">
        <f t="shared" si="69"/>
        <v>1.8870122588625478</v>
      </c>
      <c r="R463" s="1">
        <f>'[1]B. 103 q caL Q3 2023'!BN280</f>
        <v>1.7882561174848266</v>
      </c>
      <c r="S463" s="1">
        <f t="shared" si="66"/>
        <v>1.7882561174848266</v>
      </c>
      <c r="T463" s="1">
        <f t="shared" si="70"/>
        <v>0.58124090893428171</v>
      </c>
      <c r="U463" s="1">
        <f t="shared" si="71"/>
        <v>1.0931085499142235</v>
      </c>
    </row>
    <row r="464" spans="4:21" ht="14.4" x14ac:dyDescent="0.3">
      <c r="D464" s="1">
        <f>D460+1</f>
        <v>2014</v>
      </c>
      <c r="E464" s="3" t="s">
        <v>4</v>
      </c>
      <c r="G464">
        <f>'[1]B. 103 q caL Q3 2023'!BK281</f>
        <v>23239432</v>
      </c>
      <c r="J464">
        <f>'[2]B 103 to Q4 2023'!BK281</f>
        <v>14644348.807674255</v>
      </c>
      <c r="L464">
        <f>'Sheet1 (2)'!AV281/100</f>
        <v>1.5948184765079469</v>
      </c>
      <c r="M464">
        <f t="shared" si="65"/>
        <v>1.5948184765079469</v>
      </c>
      <c r="N464">
        <f t="shared" si="67"/>
        <v>0.46675992192819699</v>
      </c>
      <c r="O464" s="1">
        <f t="shared" si="68"/>
        <v>0.66488938148481391</v>
      </c>
      <c r="P464" s="1">
        <f t="shared" si="69"/>
        <v>1.944275436578965</v>
      </c>
      <c r="R464" s="1">
        <f>'[1]B. 103 q caL Q3 2023'!BN281</f>
        <v>1.8447034164372149</v>
      </c>
      <c r="S464" s="1">
        <f t="shared" si="66"/>
        <v>1.8447034164372149</v>
      </c>
      <c r="T464" s="1">
        <f t="shared" si="70"/>
        <v>0.61231851467231224</v>
      </c>
      <c r="U464" s="1">
        <f t="shared" si="71"/>
        <v>1.1241861556522541</v>
      </c>
    </row>
    <row r="465" spans="4:21" ht="14.4" x14ac:dyDescent="0.3">
      <c r="E465" s="3" t="s">
        <v>3</v>
      </c>
      <c r="G465">
        <f>'[1]B. 103 q caL Q3 2023'!BK282</f>
        <v>24318235</v>
      </c>
      <c r="J465">
        <f>'[2]B 103 to Q4 2023'!BK282</f>
        <v>15355553.091054089</v>
      </c>
      <c r="L465">
        <f>'Sheet1 (2)'!AV282/100</f>
        <v>1.5920782142354029</v>
      </c>
      <c r="M465">
        <f t="shared" si="65"/>
        <v>1.5920782142354029</v>
      </c>
      <c r="N465">
        <f t="shared" si="67"/>
        <v>0.46504021576022575</v>
      </c>
      <c r="O465" s="1">
        <f t="shared" si="68"/>
        <v>0.66316967531684268</v>
      </c>
      <c r="P465" s="1">
        <f t="shared" si="69"/>
        <v>1.9409347274607978</v>
      </c>
      <c r="R465" s="1">
        <f>'[1]B. 103 q caL Q3 2023'!BN282</f>
        <v>1.8311586646256282</v>
      </c>
      <c r="S465" s="1">
        <f t="shared" si="66"/>
        <v>1.8311586646256282</v>
      </c>
      <c r="T465" s="1">
        <f t="shared" si="70"/>
        <v>0.60494891656703953</v>
      </c>
      <c r="U465" s="1">
        <f t="shared" si="71"/>
        <v>1.1168165575469815</v>
      </c>
    </row>
    <row r="466" spans="4:21" ht="14.4" x14ac:dyDescent="0.3">
      <c r="E466" s="3" t="s">
        <v>2</v>
      </c>
      <c r="G466">
        <f>'[1]B. 103 q caL Q3 2023'!BK283</f>
        <v>24148270</v>
      </c>
      <c r="J466">
        <f>'[2]B 103 to Q4 2023'!BK283</f>
        <v>15257491.935914818</v>
      </c>
      <c r="L466">
        <f>'Sheet1 (2)'!AV283/100</f>
        <v>1.5896727890832631</v>
      </c>
      <c r="M466">
        <f t="shared" si="65"/>
        <v>1.5896727890832631</v>
      </c>
      <c r="N466">
        <f t="shared" si="67"/>
        <v>0.46352820202445483</v>
      </c>
      <c r="O466" s="1">
        <f t="shared" si="68"/>
        <v>0.66165766158107175</v>
      </c>
      <c r="P466" s="1">
        <f t="shared" si="69"/>
        <v>1.9380022250432969</v>
      </c>
      <c r="R466" s="1">
        <f>'[1]B. 103 q caL Q3 2023'!BN283</f>
        <v>1.8342892421652086</v>
      </c>
      <c r="S466" s="1">
        <f t="shared" si="66"/>
        <v>1.8342892421652086</v>
      </c>
      <c r="T466" s="1">
        <f t="shared" si="70"/>
        <v>0.60665707250344203</v>
      </c>
      <c r="U466" s="1">
        <f t="shared" si="71"/>
        <v>1.1185247134833838</v>
      </c>
    </row>
    <row r="467" spans="4:21" ht="14.4" x14ac:dyDescent="0.3">
      <c r="E467" s="3" t="s">
        <v>1</v>
      </c>
      <c r="G467">
        <f>'[1]B. 103 q caL Q3 2023'!BK284</f>
        <v>25106300</v>
      </c>
      <c r="J467">
        <f>'[2]B 103 to Q4 2023'!BK284</f>
        <v>15254461.698405348</v>
      </c>
      <c r="L467">
        <f>'Sheet1 (2)'!AV284/100</f>
        <v>1.6541310818425401</v>
      </c>
      <c r="M467">
        <f t="shared" si="65"/>
        <v>1.6541310818425401</v>
      </c>
      <c r="N467">
        <f t="shared" si="67"/>
        <v>0.50327584487755983</v>
      </c>
      <c r="O467" s="1">
        <f t="shared" si="68"/>
        <v>0.7014053044341767</v>
      </c>
      <c r="P467" s="1">
        <f t="shared" si="69"/>
        <v>2.0165846324719414</v>
      </c>
      <c r="R467" s="1">
        <f>'[1]B. 103 q caL Q3 2023'!BN284</f>
        <v>1.9097810220338953</v>
      </c>
      <c r="S467" s="1">
        <f t="shared" si="66"/>
        <v>1.9097810220338953</v>
      </c>
      <c r="T467" s="1">
        <f t="shared" si="70"/>
        <v>0.64698858733614395</v>
      </c>
      <c r="U467" s="1">
        <f t="shared" si="71"/>
        <v>1.1588562283160857</v>
      </c>
    </row>
    <row r="468" spans="4:21" ht="14.4" x14ac:dyDescent="0.3">
      <c r="D468" s="1">
        <f>D464+1</f>
        <v>2015</v>
      </c>
      <c r="E468" s="3" t="s">
        <v>4</v>
      </c>
      <c r="G468">
        <f>'[1]B. 103 q caL Q3 2023'!BK285</f>
        <v>25316089</v>
      </c>
      <c r="J468">
        <f>'[2]B 103 to Q4 2023'!BK285</f>
        <v>15634279.864380417</v>
      </c>
      <c r="L468">
        <f>'Sheet1 (2)'!AV285/100</f>
        <v>1.6283947336376321</v>
      </c>
      <c r="M468">
        <f t="shared" si="65"/>
        <v>1.6283947336376321</v>
      </c>
      <c r="N468">
        <f t="shared" si="67"/>
        <v>0.48759470356974993</v>
      </c>
      <c r="O468" s="1">
        <f t="shared" si="68"/>
        <v>0.68572416312636686</v>
      </c>
      <c r="P468" s="1">
        <f t="shared" si="69"/>
        <v>1.985208930234273</v>
      </c>
      <c r="R468" s="1">
        <f>'[1]B. 103 q caL Q3 2023'!BN285</f>
        <v>1.8790090831832047</v>
      </c>
      <c r="S468" s="1">
        <f t="shared" si="66"/>
        <v>1.8790090831832047</v>
      </c>
      <c r="T468" s="1">
        <f t="shared" si="70"/>
        <v>0.63074455447137645</v>
      </c>
      <c r="U468" s="1">
        <f t="shared" si="71"/>
        <v>1.1426121954513184</v>
      </c>
    </row>
    <row r="469" spans="4:21" ht="14.4" x14ac:dyDescent="0.3">
      <c r="E469" s="3" t="s">
        <v>3</v>
      </c>
      <c r="G469">
        <f>'[1]B. 103 q caL Q3 2023'!BK286</f>
        <v>25008794</v>
      </c>
      <c r="J469">
        <f>'[2]B 103 to Q4 2023'!BK286</f>
        <v>15812463.458289318</v>
      </c>
      <c r="L469">
        <f>'Sheet1 (2)'!AV286/100</f>
        <v>1.590270626549132</v>
      </c>
      <c r="M469">
        <f t="shared" si="65"/>
        <v>1.590270626549132</v>
      </c>
      <c r="N469">
        <f t="shared" si="67"/>
        <v>0.46390420712566099</v>
      </c>
      <c r="O469" s="1">
        <f t="shared" si="68"/>
        <v>0.66203366668227792</v>
      </c>
      <c r="P469" s="1">
        <f t="shared" si="69"/>
        <v>1.9387310607804529</v>
      </c>
      <c r="R469" s="1">
        <f>'[1]B. 103 q caL Q3 2023'!BN286</f>
        <v>1.8356988934875658</v>
      </c>
      <c r="S469" s="1">
        <f t="shared" si="66"/>
        <v>1.8356988934875658</v>
      </c>
      <c r="T469" s="1">
        <f t="shared" si="70"/>
        <v>0.60742527738017549</v>
      </c>
      <c r="U469" s="1">
        <f t="shared" si="71"/>
        <v>1.1192929183601175</v>
      </c>
    </row>
    <row r="470" spans="4:21" ht="14.4" x14ac:dyDescent="0.3">
      <c r="E470" s="3" t="s">
        <v>2</v>
      </c>
      <c r="G470">
        <f>'[1]B. 103 q caL Q3 2023'!BK287</f>
        <v>23085171</v>
      </c>
      <c r="J470">
        <f>'[2]B 103 to Q4 2023'!BK287</f>
        <v>15218220.358548943</v>
      </c>
      <c r="L470">
        <f>'Sheet1 (2)'!AV287/100</f>
        <v>1.5273564857078941</v>
      </c>
      <c r="M470">
        <f t="shared" si="65"/>
        <v>1.5273564857078941</v>
      </c>
      <c r="N470">
        <f t="shared" si="67"/>
        <v>0.42353845393963407</v>
      </c>
      <c r="O470" s="1">
        <f t="shared" si="68"/>
        <v>0.62166791349625095</v>
      </c>
      <c r="P470" s="1">
        <f t="shared" si="69"/>
        <v>1.8620311601629678</v>
      </c>
      <c r="R470" s="1">
        <f>'[1]B. 103 q caL Q3 2023'!BN287</f>
        <v>1.7730402633109104</v>
      </c>
      <c r="S470" s="1">
        <f t="shared" si="66"/>
        <v>1.7730402633109104</v>
      </c>
      <c r="T470" s="1">
        <f t="shared" si="70"/>
        <v>0.57269573597743162</v>
      </c>
      <c r="U470" s="1">
        <f t="shared" si="71"/>
        <v>1.0845633769573735</v>
      </c>
    </row>
    <row r="471" spans="4:21" ht="14.4" x14ac:dyDescent="0.3">
      <c r="E471" s="3" t="s">
        <v>1</v>
      </c>
      <c r="G471">
        <f>'[1]B. 103 q caL Q3 2023'!BK288</f>
        <v>24127162</v>
      </c>
      <c r="J471">
        <f>'[2]B 103 to Q4 2023'!BK288</f>
        <v>15165861.718425108</v>
      </c>
      <c r="L471">
        <f>'Sheet1 (2)'!AV288/100</f>
        <v>1.6042624255098099</v>
      </c>
      <c r="M471">
        <f t="shared" ref="M471:M504" si="72">L471</f>
        <v>1.6042624255098099</v>
      </c>
      <c r="N471">
        <f t="shared" si="67"/>
        <v>0.4726641029884846</v>
      </c>
      <c r="O471" s="1">
        <f t="shared" si="68"/>
        <v>0.67079356254510147</v>
      </c>
      <c r="P471" s="1">
        <f t="shared" si="69"/>
        <v>1.9557887456728196</v>
      </c>
      <c r="R471" s="1">
        <f>'[1]B. 103 q caL Q3 2023'!BN288</f>
        <v>1.8603219298625973</v>
      </c>
      <c r="S471" s="1">
        <f t="shared" si="66"/>
        <v>1.8603219298625973</v>
      </c>
      <c r="T471" s="1">
        <f t="shared" si="70"/>
        <v>0.62074955331968473</v>
      </c>
      <c r="U471" s="1">
        <f t="shared" si="71"/>
        <v>1.1326171942996266</v>
      </c>
    </row>
    <row r="472" spans="4:21" ht="14.4" x14ac:dyDescent="0.3">
      <c r="D472" s="1">
        <f>D468+1</f>
        <v>2016</v>
      </c>
      <c r="E472" s="3" t="s">
        <v>4</v>
      </c>
      <c r="G472">
        <f>'[1]B. 103 q caL Q3 2023'!BK289</f>
        <v>24550313</v>
      </c>
      <c r="J472">
        <f>'[2]B 103 to Q4 2023'!BK289</f>
        <v>14971657.769979825</v>
      </c>
      <c r="L472">
        <f>'Sheet1 (2)'!AV289/100</f>
        <v>1.6523231381315791</v>
      </c>
      <c r="M472">
        <f t="shared" si="72"/>
        <v>1.6523231381315791</v>
      </c>
      <c r="N472">
        <f t="shared" si="67"/>
        <v>0.50218226016665102</v>
      </c>
      <c r="O472" s="1">
        <f t="shared" si="68"/>
        <v>0.70031171972326789</v>
      </c>
      <c r="P472" s="1">
        <f t="shared" si="69"/>
        <v>2.0143805317547017</v>
      </c>
      <c r="R472" s="1">
        <f>'[1]B. 103 q caL Q3 2023'!BN289</f>
        <v>1.9225688756701786</v>
      </c>
      <c r="S472" s="1">
        <f t="shared" si="66"/>
        <v>1.9225688756701786</v>
      </c>
      <c r="T472" s="1">
        <f t="shared" si="70"/>
        <v>0.65366224785224447</v>
      </c>
      <c r="U472" s="1">
        <f t="shared" si="71"/>
        <v>1.1655298888321863</v>
      </c>
    </row>
    <row r="473" spans="4:21" ht="14.4" x14ac:dyDescent="0.3">
      <c r="E473" s="3" t="s">
        <v>3</v>
      </c>
      <c r="G473">
        <f>'[1]B. 103 q caL Q3 2023'!BK290</f>
        <v>25039658</v>
      </c>
      <c r="J473">
        <f>'[2]B 103 to Q4 2023'!BK290</f>
        <v>15384285.375503754</v>
      </c>
      <c r="L473">
        <f>'Sheet1 (2)'!AV290/100</f>
        <v>1.6399274061913089</v>
      </c>
      <c r="M473">
        <f t="shared" si="72"/>
        <v>1.6399274061913089</v>
      </c>
      <c r="N473">
        <f t="shared" si="67"/>
        <v>0.49465197633890984</v>
      </c>
      <c r="O473" s="1">
        <f t="shared" si="68"/>
        <v>0.69278143589552676</v>
      </c>
      <c r="P473" s="1">
        <f t="shared" si="69"/>
        <v>1.9992686444240155</v>
      </c>
      <c r="R473" s="1">
        <f>'[1]B. 103 q caL Q3 2023'!BN290</f>
        <v>1.906606563123096</v>
      </c>
      <c r="S473" s="1">
        <f t="shared" si="66"/>
        <v>1.906606563123096</v>
      </c>
      <c r="T473" s="1">
        <f t="shared" si="70"/>
        <v>0.64532499338920468</v>
      </c>
      <c r="U473" s="1">
        <f t="shared" si="71"/>
        <v>1.1571926343691465</v>
      </c>
    </row>
    <row r="474" spans="4:21" ht="14.4" x14ac:dyDescent="0.3">
      <c r="E474" s="3" t="s">
        <v>2</v>
      </c>
      <c r="G474">
        <f>'[1]B. 103 q caL Q3 2023'!BK291</f>
        <v>25748245</v>
      </c>
      <c r="J474">
        <f>'[2]B 103 to Q4 2023'!BK291</f>
        <v>15957546.529034631</v>
      </c>
      <c r="L474">
        <f>'Sheet1 (2)'!AV291/100</f>
        <v>1.6187522318595171</v>
      </c>
      <c r="M474">
        <f t="shared" si="72"/>
        <v>1.6187522318595171</v>
      </c>
      <c r="N474">
        <f t="shared" si="67"/>
        <v>0.48165562521967437</v>
      </c>
      <c r="O474" s="1">
        <f t="shared" si="68"/>
        <v>0.67978508477629129</v>
      </c>
      <c r="P474" s="1">
        <f t="shared" si="69"/>
        <v>1.9734535614380646</v>
      </c>
      <c r="R474" s="1">
        <f>'[1]B. 103 q caL Q3 2023'!BN291</f>
        <v>1.8805900695787157</v>
      </c>
      <c r="S474" s="1">
        <f t="shared" si="66"/>
        <v>1.8805900695787157</v>
      </c>
      <c r="T474" s="1">
        <f t="shared" si="70"/>
        <v>0.63158559439316797</v>
      </c>
      <c r="U474" s="1">
        <f t="shared" si="71"/>
        <v>1.1434532353731099</v>
      </c>
    </row>
    <row r="475" spans="4:21" ht="14.4" x14ac:dyDescent="0.3">
      <c r="E475" s="3" t="s">
        <v>1</v>
      </c>
      <c r="G475">
        <f>'[1]B. 103 q caL Q3 2023'!BK292</f>
        <v>25771317</v>
      </c>
      <c r="J475">
        <f>'[2]B 103 to Q4 2023'!BK292</f>
        <v>15958052.663600711</v>
      </c>
      <c r="L475">
        <f>'Sheet1 (2)'!AV292/100</f>
        <v>1.6196611251304258</v>
      </c>
      <c r="M475">
        <f t="shared" si="72"/>
        <v>1.6196611251304258</v>
      </c>
      <c r="N475">
        <f t="shared" si="67"/>
        <v>0.48221694534442711</v>
      </c>
      <c r="O475" s="1">
        <f t="shared" si="68"/>
        <v>0.68034640490104403</v>
      </c>
      <c r="P475" s="1">
        <f t="shared" si="69"/>
        <v>1.9745616115936968</v>
      </c>
      <c r="R475" s="1">
        <f>'[1]B. 103 q caL Q3 2023'!BN292</f>
        <v>1.8908922245709157</v>
      </c>
      <c r="S475" s="1">
        <f t="shared" si="66"/>
        <v>1.8908922245709157</v>
      </c>
      <c r="T475" s="1">
        <f t="shared" si="70"/>
        <v>0.63704879417104754</v>
      </c>
      <c r="U475" s="1">
        <f t="shared" si="71"/>
        <v>1.1489164351509893</v>
      </c>
    </row>
    <row r="476" spans="4:21" ht="14.4" x14ac:dyDescent="0.3">
      <c r="D476" s="1">
        <f>D472+1</f>
        <v>2017</v>
      </c>
      <c r="E476" s="3" t="s">
        <v>4</v>
      </c>
      <c r="G476">
        <f>'[1]B. 103 q caL Q3 2023'!BK293</f>
        <v>27200399</v>
      </c>
      <c r="J476">
        <f>'[2]B 103 to Q4 2023'!BK293</f>
        <v>16281375.513878629</v>
      </c>
      <c r="L476">
        <f>'Sheet1 (2)'!AV293/100</f>
        <v>1.6732777989767731</v>
      </c>
      <c r="M476">
        <f t="shared" si="72"/>
        <v>1.6732777989767731</v>
      </c>
      <c r="N476">
        <f t="shared" si="67"/>
        <v>0.51478445662231265</v>
      </c>
      <c r="O476" s="1">
        <f t="shared" si="68"/>
        <v>0.71291391617892952</v>
      </c>
      <c r="P476" s="1">
        <f t="shared" si="69"/>
        <v>2.0399267822924823</v>
      </c>
      <c r="R476" s="1">
        <f>'[1]B. 103 q caL Q3 2023'!BN293</f>
        <v>1.9544868252049972</v>
      </c>
      <c r="S476" s="1">
        <f t="shared" si="66"/>
        <v>1.9544868252049972</v>
      </c>
      <c r="T476" s="1">
        <f t="shared" si="70"/>
        <v>0.6701276654785997</v>
      </c>
      <c r="U476" s="1">
        <f t="shared" si="71"/>
        <v>1.1819953064585416</v>
      </c>
    </row>
    <row r="477" spans="4:21" ht="14.4" x14ac:dyDescent="0.3">
      <c r="E477" s="3" t="s">
        <v>3</v>
      </c>
      <c r="G477">
        <f>'[1]B. 103 q caL Q3 2023'!BK294</f>
        <v>27599657</v>
      </c>
      <c r="J477">
        <f>'[2]B 103 to Q4 2023'!BK294</f>
        <v>17302720.794561788</v>
      </c>
      <c r="L477">
        <f>'Sheet1 (2)'!AV294/100</f>
        <v>1.598248201787672</v>
      </c>
      <c r="M477">
        <f t="shared" si="72"/>
        <v>1.598248201787672</v>
      </c>
      <c r="N477">
        <f t="shared" si="67"/>
        <v>0.46890815555076854</v>
      </c>
      <c r="O477" s="1">
        <f t="shared" si="68"/>
        <v>0.66703761510738546</v>
      </c>
      <c r="P477" s="1">
        <f t="shared" si="69"/>
        <v>1.9484566839834874</v>
      </c>
      <c r="R477" s="1">
        <f>'[1]B. 103 q caL Q3 2023'!BN294</f>
        <v>1.8528171606790653</v>
      </c>
      <c r="S477" s="1">
        <f t="shared" si="66"/>
        <v>1.8528171606790653</v>
      </c>
      <c r="T477" s="1">
        <f t="shared" si="70"/>
        <v>0.61670727037818551</v>
      </c>
      <c r="U477" s="1">
        <f t="shared" si="71"/>
        <v>1.1285749113581274</v>
      </c>
    </row>
    <row r="478" spans="4:21" ht="14.4" x14ac:dyDescent="0.3">
      <c r="E478" s="3" t="s">
        <v>2</v>
      </c>
      <c r="G478">
        <f>'[1]B. 103 q caL Q3 2023'!BK295</f>
        <v>28380004</v>
      </c>
      <c r="J478">
        <f>'[2]B 103 to Q4 2023'!BK295</f>
        <v>17601675.1628136</v>
      </c>
      <c r="L478">
        <f>'Sheet1 (2)'!AV295/100</f>
        <v>1.615797123345279</v>
      </c>
      <c r="M478">
        <f t="shared" si="72"/>
        <v>1.615797123345279</v>
      </c>
      <c r="N478">
        <f t="shared" si="67"/>
        <v>0.47982840973342927</v>
      </c>
      <c r="O478" s="1">
        <f t="shared" si="68"/>
        <v>0.6779578692900462</v>
      </c>
      <c r="P478" s="1">
        <f t="shared" si="69"/>
        <v>1.9698509289245267</v>
      </c>
      <c r="R478" s="1">
        <f>'[1]B. 103 q caL Q3 2023'!BN295</f>
        <v>1.8723278158429979</v>
      </c>
      <c r="S478" s="1">
        <f t="shared" si="66"/>
        <v>1.8723278158429979</v>
      </c>
      <c r="T478" s="1">
        <f t="shared" si="70"/>
        <v>0.62718247802525251</v>
      </c>
      <c r="U478" s="1">
        <f t="shared" si="71"/>
        <v>1.1390501190051943</v>
      </c>
    </row>
    <row r="479" spans="4:21" ht="14.4" x14ac:dyDescent="0.3">
      <c r="E479" s="3" t="s">
        <v>1</v>
      </c>
      <c r="G479">
        <f>'[1]B. 103 q caL Q3 2023'!BK296</f>
        <v>29892192</v>
      </c>
      <c r="J479">
        <f>'[2]B 103 to Q4 2023'!BK296</f>
        <v>18224768.278526105</v>
      </c>
      <c r="L479">
        <f>'Sheet1 (2)'!AV296/100</f>
        <v>1.6443587125488981</v>
      </c>
      <c r="M479">
        <f t="shared" si="72"/>
        <v>1.6443587125488981</v>
      </c>
      <c r="N479">
        <f t="shared" si="67"/>
        <v>0.49735046781400699</v>
      </c>
      <c r="O479" s="1">
        <f t="shared" si="68"/>
        <v>0.69547992737062392</v>
      </c>
      <c r="P479" s="1">
        <f t="shared" si="69"/>
        <v>2.0046709395628843</v>
      </c>
      <c r="R479" s="1">
        <f>'[1]B. 103 q caL Q3 2023'!BN296</f>
        <v>1.9004770056879308</v>
      </c>
      <c r="S479" s="1">
        <f t="shared" si="66"/>
        <v>1.9004770056879308</v>
      </c>
      <c r="T479" s="1">
        <f t="shared" si="70"/>
        <v>0.64210491028843164</v>
      </c>
      <c r="U479" s="1">
        <f t="shared" si="71"/>
        <v>1.1539725512683736</v>
      </c>
    </row>
    <row r="480" spans="4:21" ht="14.4" x14ac:dyDescent="0.3">
      <c r="D480" s="1">
        <f>D476+1</f>
        <v>2018</v>
      </c>
      <c r="E480" s="3" t="s">
        <v>4</v>
      </c>
      <c r="G480">
        <f>'[1]B. 103 q caL Q3 2023'!BK297</f>
        <v>29608268</v>
      </c>
      <c r="J480">
        <f>'[2]B 103 to Q4 2023'!BK297</f>
        <v>18205326.363792095</v>
      </c>
      <c r="L480">
        <f>'Sheet1 (2)'!AV297/100</f>
        <v>1.6319466373615048</v>
      </c>
      <c r="M480">
        <f t="shared" si="72"/>
        <v>1.6319466373615048</v>
      </c>
      <c r="N480">
        <f t="shared" si="67"/>
        <v>0.48977355831217761</v>
      </c>
      <c r="O480" s="1">
        <f t="shared" si="68"/>
        <v>0.68790301786879449</v>
      </c>
      <c r="P480" s="1">
        <f t="shared" si="69"/>
        <v>1.9895391278493271</v>
      </c>
      <c r="R480" s="1">
        <f>'[1]B. 103 q caL Q3 2023'!BN297</f>
        <v>1.8915897786415756</v>
      </c>
      <c r="S480" s="1">
        <f t="shared" si="66"/>
        <v>1.8915897786415756</v>
      </c>
      <c r="T480" s="1">
        <f t="shared" si="70"/>
        <v>0.63741762822126924</v>
      </c>
      <c r="U480" s="1">
        <f t="shared" si="71"/>
        <v>1.149285269201211</v>
      </c>
    </row>
    <row r="481" spans="2:21" ht="14.4" x14ac:dyDescent="0.3">
      <c r="E481" s="3" t="s">
        <v>3</v>
      </c>
      <c r="G481">
        <f>'[1]B. 103 q caL Q3 2023'!BK298</f>
        <v>30738055</v>
      </c>
      <c r="J481">
        <f>'[2]B 103 to Q4 2023'!BK298</f>
        <v>18375075.634356085</v>
      </c>
      <c r="L481">
        <f>'Sheet1 (2)'!AV298/100</f>
        <v>1.6779968903360301</v>
      </c>
      <c r="M481">
        <f t="shared" si="72"/>
        <v>1.6779968903360301</v>
      </c>
      <c r="N481">
        <f t="shared" si="67"/>
        <v>0.51760075484665247</v>
      </c>
      <c r="O481" s="1">
        <f t="shared" si="68"/>
        <v>0.71573021440326934</v>
      </c>
      <c r="P481" s="1">
        <f t="shared" si="69"/>
        <v>2.0456799219431248</v>
      </c>
      <c r="R481" s="1">
        <f>'[1]B. 103 q caL Q3 2023'!BN298</f>
        <v>1.947609686341363</v>
      </c>
      <c r="S481" s="1">
        <f t="shared" si="66"/>
        <v>1.947609686341363</v>
      </c>
      <c r="T481" s="1">
        <f t="shared" si="70"/>
        <v>0.66660281878978711</v>
      </c>
      <c r="U481" s="1">
        <f t="shared" si="71"/>
        <v>1.1784704597697289</v>
      </c>
    </row>
    <row r="482" spans="2:21" ht="14.4" x14ac:dyDescent="0.3">
      <c r="E482" s="3" t="s">
        <v>2</v>
      </c>
      <c r="G482">
        <f>'[1]B. 103 q caL Q3 2023'!BK299</f>
        <v>32499820</v>
      </c>
      <c r="J482">
        <f>'[2]B 103 to Q4 2023'!BK299</f>
        <v>18476158.983482216</v>
      </c>
      <c r="L482">
        <f>'Sheet1 (2)'!AV299/100</f>
        <v>1.7632423534432888</v>
      </c>
      <c r="M482">
        <f t="shared" si="72"/>
        <v>1.7632423534432888</v>
      </c>
      <c r="N482">
        <f t="shared" si="67"/>
        <v>0.56715436047022849</v>
      </c>
      <c r="O482" s="1">
        <f t="shared" si="68"/>
        <v>0.76528382002684536</v>
      </c>
      <c r="P482" s="1">
        <f t="shared" si="69"/>
        <v>2.1496043888593541</v>
      </c>
      <c r="R482" s="1">
        <f>'[1]B. 103 q caL Q3 2023'!BN299</f>
        <v>2.0506159436304929</v>
      </c>
      <c r="S482" s="1">
        <f t="shared" si="66"/>
        <v>2.0506159436304929</v>
      </c>
      <c r="T482" s="1">
        <f t="shared" si="70"/>
        <v>0.71814020832871561</v>
      </c>
      <c r="U482" s="1">
        <f t="shared" si="71"/>
        <v>1.2300078493086575</v>
      </c>
    </row>
    <row r="483" spans="2:21" ht="14.4" x14ac:dyDescent="0.3">
      <c r="E483" s="3" t="s">
        <v>1</v>
      </c>
      <c r="G483">
        <f>'[1]B. 103 q caL Q3 2023'!BK300</f>
        <v>27749270</v>
      </c>
      <c r="J483">
        <f>'[2]B 103 to Q4 2023'!BK300</f>
        <v>17490962.290222462</v>
      </c>
      <c r="L483">
        <f>'Sheet1 (2)'!AV300/100</f>
        <v>1.5913546364885309</v>
      </c>
      <c r="M483">
        <f t="shared" si="72"/>
        <v>1.5913546364885309</v>
      </c>
      <c r="N483">
        <f t="shared" si="67"/>
        <v>0.46458562614375681</v>
      </c>
      <c r="O483" s="1">
        <f t="shared" si="68"/>
        <v>0.66271508570037374</v>
      </c>
      <c r="P483" s="1">
        <f t="shared" si="69"/>
        <v>1.9400525992058137</v>
      </c>
      <c r="R483" s="1">
        <f>'[1]B. 103 q caL Q3 2023'!BN300</f>
        <v>1.8700092705936135</v>
      </c>
      <c r="S483" s="1">
        <f t="shared" si="66"/>
        <v>1.8700092705936135</v>
      </c>
      <c r="T483" s="1">
        <f t="shared" si="70"/>
        <v>0.62594338839089847</v>
      </c>
      <c r="U483" s="1">
        <f t="shared" si="71"/>
        <v>1.1378110293708403</v>
      </c>
    </row>
    <row r="484" spans="2:21" ht="14.4" x14ac:dyDescent="0.3">
      <c r="D484" s="1">
        <f>D480+1</f>
        <v>2019</v>
      </c>
      <c r="E484" s="3" t="s">
        <v>4</v>
      </c>
      <c r="G484">
        <f>'[1]B. 103 q caL Q3 2023'!BK301</f>
        <v>31853816</v>
      </c>
      <c r="J484">
        <f>'[2]B 103 to Q4 2023'!BK301</f>
        <v>18634625.189171739</v>
      </c>
      <c r="L484">
        <f>'Sheet1 (2)'!AV301/100</f>
        <v>1.7154974629079549</v>
      </c>
      <c r="M484">
        <f t="shared" si="72"/>
        <v>1.7154974629079549</v>
      </c>
      <c r="N484">
        <f t="shared" si="67"/>
        <v>0.53970310439248437</v>
      </c>
      <c r="O484" s="1">
        <f t="shared" si="68"/>
        <v>0.73783256394910124</v>
      </c>
      <c r="P484" s="1">
        <f t="shared" si="69"/>
        <v>2.0913976278659261</v>
      </c>
      <c r="R484" s="1">
        <f>'[1]B. 103 q caL Q3 2023'!BN301</f>
        <v>2.0003881657172968</v>
      </c>
      <c r="S484" s="1">
        <f t="shared" si="66"/>
        <v>2.0003881657172968</v>
      </c>
      <c r="T484" s="1">
        <f t="shared" si="70"/>
        <v>0.69334124458695223</v>
      </c>
      <c r="U484" s="1">
        <f t="shared" si="71"/>
        <v>1.2052088855668941</v>
      </c>
    </row>
    <row r="485" spans="2:21" ht="14.4" x14ac:dyDescent="0.3">
      <c r="E485" s="3" t="s">
        <v>3</v>
      </c>
      <c r="G485">
        <f>'[1]B. 103 q caL Q3 2023'!BK302</f>
        <v>32623696</v>
      </c>
      <c r="J485">
        <f>'[2]B 103 to Q4 2023'!BK302</f>
        <v>19559399.781227827</v>
      </c>
      <c r="L485">
        <f>'Sheet1 (2)'!AV302/100</f>
        <v>1.6745362239416191</v>
      </c>
      <c r="M485">
        <f t="shared" si="72"/>
        <v>1.6745362239416191</v>
      </c>
      <c r="N485">
        <f t="shared" si="67"/>
        <v>0.51553624570946111</v>
      </c>
      <c r="O485" s="1">
        <f t="shared" si="68"/>
        <v>0.71366570526607798</v>
      </c>
      <c r="P485" s="1">
        <f t="shared" si="69"/>
        <v>2.0414609536003572</v>
      </c>
      <c r="R485" s="1">
        <f>'[1]B. 103 q caL Q3 2023'!BN302</f>
        <v>1.9428532119098532</v>
      </c>
      <c r="S485" s="1">
        <f t="shared" si="66"/>
        <v>1.9428532119098532</v>
      </c>
      <c r="T485" s="1">
        <f t="shared" si="70"/>
        <v>0.66415762040295301</v>
      </c>
      <c r="U485" s="1">
        <f t="shared" si="71"/>
        <v>1.176025261382895</v>
      </c>
    </row>
    <row r="486" spans="2:21" ht="14.4" x14ac:dyDescent="0.3">
      <c r="E486" s="3" t="s">
        <v>2</v>
      </c>
      <c r="G486">
        <f>'[1]B. 103 q caL Q3 2023'!BK303</f>
        <v>32852879</v>
      </c>
      <c r="J486">
        <f>'[2]B 103 to Q4 2023'!BK303</f>
        <v>19612876.197515771</v>
      </c>
      <c r="L486">
        <f>'Sheet1 (2)'!AV303/100</f>
        <v>1.679373556849064</v>
      </c>
      <c r="M486">
        <f t="shared" si="72"/>
        <v>1.679373556849064</v>
      </c>
      <c r="N486">
        <f t="shared" si="67"/>
        <v>0.51842084104914088</v>
      </c>
      <c r="O486" s="1">
        <f t="shared" si="68"/>
        <v>0.71655030060575775</v>
      </c>
      <c r="P486" s="1">
        <f t="shared" si="69"/>
        <v>2.0473582439121012</v>
      </c>
      <c r="R486" s="1">
        <f>'[1]B. 103 q caL Q3 2023'!BN303</f>
        <v>1.9529711962160385</v>
      </c>
      <c r="S486" s="1">
        <f t="shared" si="66"/>
        <v>1.9529711962160385</v>
      </c>
      <c r="T486" s="1">
        <f t="shared" si="70"/>
        <v>0.6693519033044909</v>
      </c>
      <c r="U486" s="1">
        <f t="shared" si="71"/>
        <v>1.1812195442844327</v>
      </c>
    </row>
    <row r="487" spans="2:21" ht="14.4" x14ac:dyDescent="0.3">
      <c r="E487" s="3" t="s">
        <v>1</v>
      </c>
      <c r="G487">
        <f>'[1]B. 103 q caL Q3 2023'!BK304</f>
        <v>35151014</v>
      </c>
      <c r="J487">
        <f>'[2]B 103 to Q4 2023'!BK304</f>
        <v>20197475.143064093</v>
      </c>
      <c r="L487">
        <f>'Sheet1 (2)'!AV304/100</f>
        <v>1.7448669958575029</v>
      </c>
      <c r="M487">
        <f t="shared" si="72"/>
        <v>1.7448669958575029</v>
      </c>
      <c r="N487">
        <f t="shared" si="67"/>
        <v>0.55667833261052124</v>
      </c>
      <c r="O487" s="1">
        <f t="shared" si="68"/>
        <v>0.75480779216713811</v>
      </c>
      <c r="P487" s="1">
        <f t="shared" si="69"/>
        <v>2.1272026190537856</v>
      </c>
      <c r="R487" s="1">
        <f>'[1]B. 103 q caL Q3 2023'!BN304</f>
        <v>2.0252814330981912</v>
      </c>
      <c r="S487" s="1">
        <f t="shared" si="66"/>
        <v>2.0252814330981912</v>
      </c>
      <c r="T487" s="1">
        <f t="shared" si="70"/>
        <v>0.70570867020952188</v>
      </c>
      <c r="U487" s="1">
        <f t="shared" si="71"/>
        <v>1.2175763111894637</v>
      </c>
    </row>
    <row r="488" spans="2:21" ht="14.4" x14ac:dyDescent="0.3">
      <c r="D488" s="1">
        <f>D484+1</f>
        <v>2020</v>
      </c>
      <c r="E488" s="3" t="s">
        <v>4</v>
      </c>
      <c r="G488">
        <f>'[1]B. 103 q caL Q3 2023'!BK305</f>
        <v>28171159</v>
      </c>
      <c r="J488">
        <f>'[2]B 103 to Q4 2023'!BK305</f>
        <v>18714047.629191104</v>
      </c>
      <c r="L488">
        <f>'Sheet1 (2)'!AV305/100</f>
        <v>1.5036541756864941</v>
      </c>
      <c r="M488">
        <f t="shared" si="72"/>
        <v>1.5036541756864941</v>
      </c>
      <c r="N488">
        <f t="shared" si="67"/>
        <v>0.40789826270956508</v>
      </c>
      <c r="O488" s="1">
        <f t="shared" si="68"/>
        <v>0.60602772226618196</v>
      </c>
      <c r="P488" s="1">
        <f t="shared" si="69"/>
        <v>1.8331351949834735</v>
      </c>
      <c r="R488" s="1">
        <f>'[1]B. 103 q caL Q3 2023'!BN305</f>
        <v>1.7781222262986653</v>
      </c>
      <c r="S488" s="1">
        <f t="shared" si="66"/>
        <v>1.7781222262986653</v>
      </c>
      <c r="T488" s="1">
        <f t="shared" si="70"/>
        <v>0.57555787842900974</v>
      </c>
      <c r="U488" s="1">
        <f t="shared" si="71"/>
        <v>1.0874255194089515</v>
      </c>
    </row>
    <row r="489" spans="2:21" ht="14.4" x14ac:dyDescent="0.3">
      <c r="E489" s="3" t="s">
        <v>3</v>
      </c>
      <c r="G489">
        <f>'[1]B. 103 q caL Q3 2023'!BK306</f>
        <v>34487033</v>
      </c>
      <c r="J489">
        <f>'[2]B 103 to Q4 2023'!BK306</f>
        <v>19573720.074584097</v>
      </c>
      <c r="L489">
        <f>'Sheet1 (2)'!AV306/100</f>
        <v>1.7723449927087922</v>
      </c>
      <c r="M489">
        <f t="shared" si="72"/>
        <v>1.7723449927087922</v>
      </c>
      <c r="N489">
        <f t="shared" si="67"/>
        <v>0.57230352437794441</v>
      </c>
      <c r="O489" s="1">
        <f t="shared" si="68"/>
        <v>0.77043298393456128</v>
      </c>
      <c r="P489" s="1">
        <f t="shared" si="69"/>
        <v>2.1607016003556176</v>
      </c>
      <c r="R489" s="1">
        <f>'[1]B. 103 q caL Q3 2023'!BN306</f>
        <v>2.0753619537137546</v>
      </c>
      <c r="S489" s="1">
        <f t="shared" si="66"/>
        <v>2.0753619537137546</v>
      </c>
      <c r="T489" s="1">
        <f t="shared" si="70"/>
        <v>0.73013557399525553</v>
      </c>
      <c r="U489" s="1">
        <f t="shared" si="71"/>
        <v>1.2420032149751974</v>
      </c>
    </row>
    <row r="490" spans="2:21" ht="14.4" x14ac:dyDescent="0.3">
      <c r="E490" s="3" t="s">
        <v>2</v>
      </c>
      <c r="G490">
        <f>'[1]B. 103 q caL Q3 2023'!BK307</f>
        <v>38128180</v>
      </c>
      <c r="J490">
        <f>'[2]B 103 to Q4 2023'!BK307</f>
        <v>20729889.381460514</v>
      </c>
      <c r="L490">
        <f>'Sheet1 (2)'!AV307/100</f>
        <v>1.8474916282717981</v>
      </c>
      <c r="M490">
        <f t="shared" si="72"/>
        <v>1.8474916282717981</v>
      </c>
      <c r="N490">
        <f t="shared" si="67"/>
        <v>0.61382884244797642</v>
      </c>
      <c r="O490" s="1">
        <f t="shared" si="68"/>
        <v>0.81195830200459329</v>
      </c>
      <c r="P490" s="1">
        <f t="shared" si="69"/>
        <v>2.2523143825116287</v>
      </c>
      <c r="R490" s="1">
        <f>'[1]B. 103 q caL Q3 2023'!BN307</f>
        <v>2.1509348072793304</v>
      </c>
      <c r="S490" s="1">
        <f t="shared" si="66"/>
        <v>2.1509348072793304</v>
      </c>
      <c r="T490" s="1">
        <f t="shared" si="70"/>
        <v>0.76590254172742323</v>
      </c>
      <c r="U490" s="1">
        <f t="shared" si="71"/>
        <v>1.2777701827073651</v>
      </c>
    </row>
    <row r="491" spans="2:21" ht="14.4" x14ac:dyDescent="0.3">
      <c r="E491" s="3" t="s">
        <v>1</v>
      </c>
      <c r="G491">
        <f>'[1]B. 103 q caL Q3 2023'!BK308</f>
        <v>43777508</v>
      </c>
      <c r="J491">
        <f>'[2]B 103 to Q4 2023'!BK308</f>
        <v>22437682.019512318</v>
      </c>
      <c r="L491">
        <f>'Sheet1 (2)'!AV308/100</f>
        <v>1.95994828326156</v>
      </c>
      <c r="M491">
        <f t="shared" si="72"/>
        <v>1.95994828326156</v>
      </c>
      <c r="N491">
        <f t="shared" si="67"/>
        <v>0.67291808680326604</v>
      </c>
      <c r="O491" s="1">
        <f t="shared" si="68"/>
        <v>0.87104754635988291</v>
      </c>
      <c r="P491" s="1">
        <f t="shared" si="69"/>
        <v>2.3894125634000165</v>
      </c>
      <c r="R491" s="1">
        <f>'[1]B. 103 q caL Q3 2023'!BN308</f>
        <v>2.2639595208266159</v>
      </c>
      <c r="S491" s="1">
        <f t="shared" si="66"/>
        <v>2.2639595208266159</v>
      </c>
      <c r="T491" s="1">
        <f t="shared" si="70"/>
        <v>0.81711528068755224</v>
      </c>
      <c r="U491" s="1">
        <f t="shared" si="71"/>
        <v>1.3289829216674942</v>
      </c>
    </row>
    <row r="492" spans="2:21" ht="14.4" x14ac:dyDescent="0.3">
      <c r="D492" s="1">
        <f>D488+1</f>
        <v>2021</v>
      </c>
      <c r="E492" s="3" t="s">
        <v>4</v>
      </c>
      <c r="G492">
        <f>'[1]B. 103 q caL Q3 2023'!BK309</f>
        <v>46338710</v>
      </c>
      <c r="J492">
        <f>'[2]B 103 to Q4 2023'!BK309</f>
        <v>23299459.093453195</v>
      </c>
      <c r="L492">
        <f>'Sheet1 (2)'!AV309/100</f>
        <v>2.0034245781658337</v>
      </c>
      <c r="M492">
        <f t="shared" si="72"/>
        <v>2.0034245781658337</v>
      </c>
      <c r="N492">
        <f t="shared" si="67"/>
        <v>0.69485800534720377</v>
      </c>
      <c r="O492" s="1">
        <f t="shared" si="68"/>
        <v>0.89298746490382064</v>
      </c>
      <c r="P492" s="1">
        <f t="shared" si="69"/>
        <v>2.442415393189731</v>
      </c>
      <c r="R492" s="1">
        <f>'[1]B. 103 q caL Q3 2023'!BN309</f>
        <v>2.2965160993279081</v>
      </c>
      <c r="S492" s="1">
        <f t="shared" si="66"/>
        <v>2.2965160993279081</v>
      </c>
      <c r="T492" s="1">
        <f t="shared" si="70"/>
        <v>0.83139323513488772</v>
      </c>
      <c r="U492" s="1">
        <f t="shared" si="71"/>
        <v>1.3432608761148295</v>
      </c>
    </row>
    <row r="493" spans="2:21" ht="14.4" x14ac:dyDescent="0.3">
      <c r="E493" s="3" t="s">
        <v>3</v>
      </c>
      <c r="G493">
        <f>'[1]B. 103 q caL Q3 2023'!BK310</f>
        <v>49939113</v>
      </c>
      <c r="J493">
        <f>'[2]B 103 to Q4 2023'!BK310</f>
        <v>24491073.791769456</v>
      </c>
      <c r="L493">
        <f>'Sheet1 (2)'!AV310/100</f>
        <v>2.05345881083064</v>
      </c>
      <c r="M493">
        <f t="shared" si="72"/>
        <v>2.05345881083064</v>
      </c>
      <c r="N493">
        <f t="shared" si="67"/>
        <v>0.71952559618099565</v>
      </c>
      <c r="O493" s="1">
        <f t="shared" si="68"/>
        <v>0.91765505573761252</v>
      </c>
      <c r="P493" s="1">
        <f t="shared" si="69"/>
        <v>2.5034131374416453</v>
      </c>
      <c r="R493" s="1">
        <f>'[1]B. 103 q caL Q3 2023'!BN310</f>
        <v>2.3440296805162459</v>
      </c>
      <c r="S493" s="1">
        <f t="shared" si="66"/>
        <v>2.3440296805162459</v>
      </c>
      <c r="T493" s="1">
        <f t="shared" si="70"/>
        <v>0.85187153397088189</v>
      </c>
      <c r="U493" s="1">
        <f t="shared" si="71"/>
        <v>1.3637391749508239</v>
      </c>
    </row>
    <row r="494" spans="2:21" ht="14.4" x14ac:dyDescent="0.3">
      <c r="E494" s="3" t="s">
        <v>2</v>
      </c>
      <c r="G494">
        <f>'[1]B. 103 q caL Q3 2023'!BK311</f>
        <v>49751362</v>
      </c>
      <c r="J494">
        <f>'[2]B 103 to Q4 2023'!BK311</f>
        <v>25799632.256429039</v>
      </c>
      <c r="L494">
        <f>'Sheet1 (2)'!AV311/100</f>
        <v>1.943696136544723</v>
      </c>
      <c r="M494">
        <f t="shared" si="72"/>
        <v>1.943696136544723</v>
      </c>
      <c r="N494">
        <f t="shared" si="67"/>
        <v>0.66459138545905416</v>
      </c>
      <c r="O494" s="1">
        <f t="shared" si="68"/>
        <v>0.86272084501567103</v>
      </c>
      <c r="P494" s="1">
        <f t="shared" si="69"/>
        <v>2.369599242875656</v>
      </c>
      <c r="R494" s="1">
        <f>'[1]B. 103 q caL Q3 2023'!BN311</f>
        <v>2.2066663096952772</v>
      </c>
      <c r="S494" s="1">
        <f t="shared" si="66"/>
        <v>2.2066663096952772</v>
      </c>
      <c r="T494" s="1">
        <f t="shared" si="70"/>
        <v>0.79148291951128225</v>
      </c>
      <c r="U494" s="1">
        <f t="shared" si="71"/>
        <v>1.3033505604912241</v>
      </c>
    </row>
    <row r="495" spans="2:21" ht="14.4" x14ac:dyDescent="0.3">
      <c r="E495" s="3" t="s">
        <v>1</v>
      </c>
      <c r="G495">
        <f>'[1]B. 103 q caL Q3 2023'!BK312</f>
        <v>53257384</v>
      </c>
      <c r="J495">
        <f>'[2]B 103 to Q4 2023'!BK312</f>
        <v>26961993.73477428</v>
      </c>
      <c r="L495">
        <f>'Sheet1 (2)'!AV312/100</f>
        <v>1.9901407490464249</v>
      </c>
      <c r="M495">
        <f t="shared" si="72"/>
        <v>1.9901407490464249</v>
      </c>
      <c r="N495">
        <f t="shared" si="67"/>
        <v>0.68820536439931501</v>
      </c>
      <c r="O495" s="1">
        <f t="shared" si="68"/>
        <v>0.88633482395593188</v>
      </c>
      <c r="P495" s="1">
        <f t="shared" si="69"/>
        <v>2.4262208086391861</v>
      </c>
      <c r="R495" s="1">
        <f>'[1]B. 103 q caL Q3 2023'!BN312</f>
        <v>2.2542441848917618</v>
      </c>
      <c r="S495" s="1">
        <f t="shared" si="66"/>
        <v>2.2542441848917618</v>
      </c>
      <c r="T495" s="1">
        <f t="shared" si="70"/>
        <v>0.81281474377461693</v>
      </c>
      <c r="U495" s="1">
        <f t="shared" si="71"/>
        <v>1.3246823847545588</v>
      </c>
    </row>
    <row r="496" spans="2:21" ht="14.4" x14ac:dyDescent="0.3">
      <c r="B496"/>
      <c r="D496" s="1">
        <f>D492+1</f>
        <v>2022</v>
      </c>
      <c r="E496" s="3" t="s">
        <v>4</v>
      </c>
      <c r="G496">
        <f>'[1]B. 103 q caL Q3 2023'!BK313</f>
        <v>50602731</v>
      </c>
      <c r="J496">
        <f>'[2]B 103 to Q4 2023'!BK313</f>
        <v>26348505.41708805</v>
      </c>
      <c r="L496">
        <f>'Sheet1 (2)'!AV313/100</f>
        <v>1.9504968442127428</v>
      </c>
      <c r="M496">
        <f t="shared" si="72"/>
        <v>1.9504968442127428</v>
      </c>
      <c r="N496">
        <f t="shared" si="67"/>
        <v>0.66808413202568151</v>
      </c>
      <c r="O496" s="1">
        <f t="shared" si="68"/>
        <v>0.86621359158229838</v>
      </c>
      <c r="P496" s="1">
        <f t="shared" si="69"/>
        <v>2.3778901230385432</v>
      </c>
      <c r="R496" s="1">
        <f>'[1]B. 103 q caL Q3 2023'!BN313</f>
        <v>2.2081899531705567</v>
      </c>
      <c r="S496" s="1">
        <f t="shared" si="66"/>
        <v>2.2081899531705567</v>
      </c>
      <c r="T496" s="1">
        <f t="shared" si="70"/>
        <v>0.79217315423017298</v>
      </c>
      <c r="U496" s="1">
        <f t="shared" si="71"/>
        <v>1.3040407952101147</v>
      </c>
    </row>
    <row r="497" spans="2:21" ht="14.4" x14ac:dyDescent="0.3">
      <c r="B497"/>
      <c r="E497" s="3" t="s">
        <v>3</v>
      </c>
      <c r="G497">
        <f>'[1]B. 103 q caL Q3 2023'!BK314</f>
        <v>41876448</v>
      </c>
      <c r="J497">
        <f>'[2]B 103 to Q4 2023'!BK314</f>
        <v>25012863.85969802</v>
      </c>
      <c r="L497">
        <f>'Sheet1 (2)'!AV314/100</f>
        <v>1.7090129692061493</v>
      </c>
      <c r="M497">
        <f t="shared" si="72"/>
        <v>1.7090129692061493</v>
      </c>
      <c r="N497">
        <f t="shared" si="67"/>
        <v>0.53591599287361735</v>
      </c>
      <c r="O497" s="1">
        <f t="shared" si="68"/>
        <v>0.73404545243023422</v>
      </c>
      <c r="P497" s="1">
        <f t="shared" si="69"/>
        <v>2.0834922505400515</v>
      </c>
      <c r="R497" s="1">
        <f>'[1]B. 103 q caL Q3 2023'!BN314</f>
        <v>1.9489811722615229</v>
      </c>
      <c r="S497" s="1">
        <f t="shared" si="66"/>
        <v>1.9489811722615229</v>
      </c>
      <c r="T497" s="1">
        <f t="shared" si="70"/>
        <v>0.66730676027431157</v>
      </c>
      <c r="U497" s="1">
        <f t="shared" si="71"/>
        <v>1.1791744012542535</v>
      </c>
    </row>
    <row r="498" spans="2:21" ht="14.4" x14ac:dyDescent="0.3">
      <c r="B498"/>
      <c r="E498" s="3" t="s">
        <v>2</v>
      </c>
      <c r="G498">
        <f>'[1]B. 103 q caL Q3 2023'!BK315</f>
        <v>39946786</v>
      </c>
      <c r="J498">
        <f>'[2]B 103 to Q4 2023'!BK315</f>
        <v>24621108.863536555</v>
      </c>
      <c r="L498">
        <f>'Sheet1 (2)'!AV315/100</f>
        <v>1.660183951779993</v>
      </c>
      <c r="M498">
        <f t="shared" si="72"/>
        <v>1.660183951779993</v>
      </c>
      <c r="N498">
        <f t="shared" si="67"/>
        <v>0.50692841055429505</v>
      </c>
      <c r="O498" s="1">
        <f t="shared" si="68"/>
        <v>0.70505787011091192</v>
      </c>
      <c r="P498" s="1">
        <f t="shared" si="69"/>
        <v>2.0239638085434186</v>
      </c>
      <c r="R498" s="1">
        <f>'[1]B. 103 q caL Q3 2023'!BN315</f>
        <v>1.8998619153657978</v>
      </c>
      <c r="S498" s="1">
        <f t="shared" si="66"/>
        <v>1.8998619153657978</v>
      </c>
      <c r="T498" s="1">
        <f t="shared" si="70"/>
        <v>0.64178120740809308</v>
      </c>
      <c r="U498" s="1">
        <f t="shared" si="71"/>
        <v>1.1536488483880349</v>
      </c>
    </row>
    <row r="499" spans="2:21" ht="14.4" x14ac:dyDescent="0.3">
      <c r="B499"/>
      <c r="E499" s="3" t="s">
        <v>1</v>
      </c>
      <c r="G499">
        <f>'[1]B. 103 q caL Q3 2023'!BK316</f>
        <v>41472949</v>
      </c>
      <c r="J499">
        <f>'[2]B 103 to Q4 2023'!BK316</f>
        <v>25275605.376262911</v>
      </c>
      <c r="L499">
        <f>'Sheet1 (2)'!AV316/100</f>
        <v>1.666870535139332</v>
      </c>
      <c r="M499">
        <f t="shared" si="72"/>
        <v>1.666870535139332</v>
      </c>
      <c r="N499">
        <f t="shared" si="67"/>
        <v>0.51094793736897615</v>
      </c>
      <c r="O499" s="1">
        <f t="shared" si="68"/>
        <v>0.70907739692559302</v>
      </c>
      <c r="P499" s="1">
        <f t="shared" si="69"/>
        <v>2.0321155574550982</v>
      </c>
      <c r="R499" s="1">
        <f>'[1]B. 103 q caL Q3 2023'!BN316</f>
        <v>1.9207616749535488</v>
      </c>
      <c r="S499" s="1">
        <f t="shared" si="66"/>
        <v>1.9207616749535488</v>
      </c>
      <c r="T499" s="1">
        <f t="shared" si="70"/>
        <v>0.65272181307775967</v>
      </c>
      <c r="U499" s="1">
        <f t="shared" si="71"/>
        <v>1.1645894540577015</v>
      </c>
    </row>
    <row r="500" spans="2:21" ht="14.4" x14ac:dyDescent="0.3">
      <c r="B500"/>
      <c r="D500" s="1">
        <v>2023</v>
      </c>
      <c r="E500" s="3" t="s">
        <v>4</v>
      </c>
      <c r="G500">
        <f>'[1]B. 103 q caL Q3 2023'!BK317</f>
        <v>44667031</v>
      </c>
      <c r="J500">
        <f>'[2]B 103 to Q4 2023'!BK317</f>
        <v>25926011.571300738</v>
      </c>
      <c r="L500">
        <f>'Sheet1 (2)'!AV317/100</f>
        <v>1.7618410123090729</v>
      </c>
      <c r="M500">
        <f t="shared" si="72"/>
        <v>1.7618410123090729</v>
      </c>
      <c r="N500">
        <f t="shared" si="67"/>
        <v>0.56635929206325109</v>
      </c>
      <c r="O500" s="1">
        <f t="shared" si="68"/>
        <v>0.76448875161986796</v>
      </c>
      <c r="P500" s="1">
        <f t="shared" si="69"/>
        <v>2.1478959855610116</v>
      </c>
      <c r="R500" s="1">
        <f>'[1]B. 103 q caL Q3 2023'!BN317</f>
        <v>2.0175673802901803</v>
      </c>
      <c r="S500" s="1">
        <f t="shared" si="66"/>
        <v>2.0175673802901803</v>
      </c>
      <c r="T500" s="1">
        <f t="shared" si="70"/>
        <v>0.70189251851761725</v>
      </c>
      <c r="U500" s="1">
        <f t="shared" si="71"/>
        <v>1.2137601594975591</v>
      </c>
    </row>
    <row r="501" spans="2:21" x14ac:dyDescent="0.25">
      <c r="B501"/>
      <c r="E501" s="1" t="s">
        <v>3</v>
      </c>
      <c r="G501">
        <f>'[1]B. 103 q caL Q3 2023'!BK318</f>
        <v>48266431</v>
      </c>
      <c r="J501">
        <f>'[2]B 103 to Q4 2023'!BK318</f>
        <v>26638455.868788492</v>
      </c>
      <c r="L501">
        <f>'Sheet1 (2)'!AV318/100</f>
        <v>1.8452113609224738</v>
      </c>
      <c r="M501">
        <f t="shared" si="72"/>
        <v>1.8452113609224738</v>
      </c>
      <c r="N501">
        <f t="shared" si="67"/>
        <v>0.61259382969670473</v>
      </c>
      <c r="O501" s="1">
        <f t="shared" si="68"/>
        <v>0.8107232892533216</v>
      </c>
      <c r="P501" s="1">
        <f t="shared" si="69"/>
        <v>2.2495344625010256</v>
      </c>
      <c r="R501" s="1">
        <f>'[1]B. 103 q caL Q3 2023'!BN318</f>
        <v>2.118655662442539</v>
      </c>
      <c r="S501" s="1">
        <f t="shared" si="66"/>
        <v>2.118655662442539</v>
      </c>
      <c r="T501" s="1">
        <f t="shared" si="70"/>
        <v>0.7507817660544851</v>
      </c>
      <c r="U501" s="1">
        <f t="shared" si="71"/>
        <v>1.262649407034427</v>
      </c>
    </row>
    <row r="502" spans="2:21" x14ac:dyDescent="0.25">
      <c r="B502"/>
      <c r="E502" s="1" t="s">
        <v>2</v>
      </c>
      <c r="G502">
        <f>'[1]B. 103 q caL Q3 2023'!BK319</f>
        <v>46205418</v>
      </c>
      <c r="J502">
        <f>'[2]B 103 to Q4 2023'!BK319</f>
        <v>26136962.649548337</v>
      </c>
      <c r="L502">
        <f>'Sheet1 (2)'!AV319/100</f>
        <v>1.8103794201404531</v>
      </c>
      <c r="M502">
        <f t="shared" si="72"/>
        <v>1.8103794201404531</v>
      </c>
      <c r="N502">
        <f t="shared" si="67"/>
        <v>0.59353644769660319</v>
      </c>
      <c r="O502" s="1">
        <f t="shared" si="68"/>
        <v>0.79166590725322006</v>
      </c>
      <c r="P502" s="1">
        <f t="shared" si="69"/>
        <v>2.2070701395273264</v>
      </c>
      <c r="R502" s="1">
        <f>'[1]B. 103 q caL Q3 2023'!BN319</f>
        <v>2.0579299652310259</v>
      </c>
      <c r="S502" s="1">
        <f t="shared" si="66"/>
        <v>2.0579299652310259</v>
      </c>
      <c r="T502" s="1">
        <f t="shared" si="70"/>
        <v>0.72170060633281985</v>
      </c>
      <c r="U502" s="1">
        <f t="shared" si="71"/>
        <v>1.2335682473127618</v>
      </c>
    </row>
    <row r="503" spans="2:21" x14ac:dyDescent="0.25">
      <c r="E503" s="1" t="s">
        <v>1</v>
      </c>
      <c r="G503">
        <f>'[2]B 103 to Q4 2023'!AS320</f>
        <v>51547171</v>
      </c>
      <c r="J503">
        <f>'[2]B 103 to Q4 2023'!BK320</f>
        <v>26500826.870158508</v>
      </c>
      <c r="L503">
        <f>'Sheet1 (2)'!AV320/100</f>
        <v>1.9851601402124748</v>
      </c>
      <c r="M503">
        <f t="shared" si="72"/>
        <v>1.9851601402124748</v>
      </c>
      <c r="N503">
        <f t="shared" si="67"/>
        <v>0.68569958605509973</v>
      </c>
      <c r="O503" s="1">
        <f t="shared" si="68"/>
        <v>0.8838290456117166</v>
      </c>
      <c r="P503" s="1">
        <f t="shared" si="69"/>
        <v>2.4201488477497808</v>
      </c>
    </row>
    <row r="504" spans="2:21" ht="14.4" x14ac:dyDescent="0.3">
      <c r="D504" s="1">
        <v>2024</v>
      </c>
      <c r="E504" s="3" t="s">
        <v>4</v>
      </c>
      <c r="L504">
        <f>'Sheet1 (2)'!AV321/100</f>
        <v>2.118659321483944</v>
      </c>
      <c r="M504">
        <f t="shared" si="72"/>
        <v>2.118659321483944</v>
      </c>
      <c r="N504">
        <f t="shared" si="67"/>
        <v>0.75078349311108528</v>
      </c>
      <c r="O504" s="1">
        <f t="shared" si="68"/>
        <v>0.94891295266770215</v>
      </c>
      <c r="P504" s="1">
        <f t="shared" si="69"/>
        <v>2.5829003977053953</v>
      </c>
    </row>
    <row r="508" spans="2:21" x14ac:dyDescent="0.25">
      <c r="L508" s="2" t="s">
        <v>0</v>
      </c>
      <c r="N508">
        <f>AVERAGE(N8:N504)</f>
        <v>-0.1981294595566169</v>
      </c>
      <c r="O508">
        <f>AVERAGE(O8:O502)</f>
        <v>-3.7402897924071516E-3</v>
      </c>
      <c r="R508" s="2" t="s">
        <v>0</v>
      </c>
      <c r="S508"/>
      <c r="T508">
        <f>AVERAGE(T8:T502)</f>
        <v>-0.51186764097994186</v>
      </c>
      <c r="U508">
        <f>AVERAGE(T8:T502)</f>
        <v>-0.51186764097994186</v>
      </c>
    </row>
  </sheetData>
  <autoFilter ref="I7:O502" xr:uid="{D6D46BBD-93B5-444D-AF43-145F103AB595}"/>
  <phoneticPr fontId="5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190368-143A-4466-9108-11C269736514}">
  <dimension ref="A1:BG325"/>
  <sheetViews>
    <sheetView topLeftCell="AE295" workbookViewId="0">
      <selection activeCell="A325" sqref="A325:XFD325"/>
    </sheetView>
  </sheetViews>
  <sheetFormatPr defaultRowHeight="13.2" x14ac:dyDescent="0.25"/>
  <cols>
    <col min="1" max="1" width="17.109375" bestFit="1" customWidth="1"/>
  </cols>
  <sheetData>
    <row r="1" spans="1:59" s="8" customFormat="1" ht="18" x14ac:dyDescent="0.35">
      <c r="A1" s="9" t="s">
        <v>520</v>
      </c>
      <c r="B1" s="8" t="s">
        <v>519</v>
      </c>
    </row>
    <row r="2" spans="1:59" x14ac:dyDescent="0.25">
      <c r="A2" t="s">
        <v>518</v>
      </c>
      <c r="B2" t="s">
        <v>517</v>
      </c>
      <c r="C2" t="s">
        <v>516</v>
      </c>
      <c r="D2" t="s">
        <v>515</v>
      </c>
      <c r="E2" t="s">
        <v>514</v>
      </c>
      <c r="F2" t="s">
        <v>513</v>
      </c>
      <c r="G2" t="s">
        <v>512</v>
      </c>
      <c r="H2" t="s">
        <v>511</v>
      </c>
      <c r="I2" t="s">
        <v>510</v>
      </c>
      <c r="J2" t="s">
        <v>509</v>
      </c>
      <c r="K2" t="s">
        <v>508</v>
      </c>
      <c r="L2" t="s">
        <v>507</v>
      </c>
      <c r="M2" t="s">
        <v>506</v>
      </c>
      <c r="N2" t="s">
        <v>505</v>
      </c>
      <c r="O2" t="s">
        <v>504</v>
      </c>
      <c r="P2" t="s">
        <v>503</v>
      </c>
      <c r="Q2" t="s">
        <v>502</v>
      </c>
      <c r="R2" t="s">
        <v>501</v>
      </c>
      <c r="S2" t="s">
        <v>500</v>
      </c>
      <c r="T2" t="s">
        <v>499</v>
      </c>
      <c r="U2" t="s">
        <v>498</v>
      </c>
      <c r="V2" t="s">
        <v>497</v>
      </c>
      <c r="W2" t="s">
        <v>496</v>
      </c>
      <c r="X2" t="s">
        <v>495</v>
      </c>
      <c r="Y2" t="s">
        <v>494</v>
      </c>
      <c r="Z2" t="s">
        <v>493</v>
      </c>
      <c r="AA2" t="s">
        <v>492</v>
      </c>
      <c r="AB2" t="s">
        <v>491</v>
      </c>
      <c r="AC2" t="s">
        <v>490</v>
      </c>
      <c r="AD2" t="s">
        <v>489</v>
      </c>
      <c r="AE2" t="s">
        <v>488</v>
      </c>
      <c r="AF2" t="s">
        <v>487</v>
      </c>
      <c r="AG2" t="s">
        <v>486</v>
      </c>
      <c r="AH2" t="s">
        <v>485</v>
      </c>
      <c r="AI2" t="s">
        <v>484</v>
      </c>
      <c r="AJ2" t="s">
        <v>483</v>
      </c>
      <c r="AK2" t="s">
        <v>482</v>
      </c>
      <c r="AL2" t="s">
        <v>481</v>
      </c>
      <c r="AM2" t="s">
        <v>480</v>
      </c>
      <c r="AN2" t="s">
        <v>479</v>
      </c>
      <c r="AO2" t="s">
        <v>478</v>
      </c>
      <c r="AP2" t="s">
        <v>477</v>
      </c>
      <c r="AQ2" t="s">
        <v>476</v>
      </c>
      <c r="AR2" t="s">
        <v>475</v>
      </c>
      <c r="AS2" t="s">
        <v>474</v>
      </c>
      <c r="AT2" t="s">
        <v>473</v>
      </c>
      <c r="AU2" t="s">
        <v>472</v>
      </c>
      <c r="AV2" t="s">
        <v>471</v>
      </c>
      <c r="AW2" t="s">
        <v>470</v>
      </c>
      <c r="AX2" t="s">
        <v>469</v>
      </c>
      <c r="AY2" t="s">
        <v>468</v>
      </c>
      <c r="AZ2" t="s">
        <v>467</v>
      </c>
      <c r="BA2" t="s">
        <v>466</v>
      </c>
      <c r="BB2" t="s">
        <v>465</v>
      </c>
      <c r="BC2" t="s">
        <v>464</v>
      </c>
      <c r="BD2" t="s">
        <v>463</v>
      </c>
      <c r="BE2" t="s">
        <v>462</v>
      </c>
      <c r="BF2" t="s">
        <v>461</v>
      </c>
      <c r="BG2" t="s">
        <v>460</v>
      </c>
    </row>
    <row r="3" spans="1:59" x14ac:dyDescent="0.25">
      <c r="A3" t="s">
        <v>459</v>
      </c>
      <c r="B3" t="s">
        <v>457</v>
      </c>
      <c r="C3" t="s">
        <v>457</v>
      </c>
      <c r="D3" t="s">
        <v>457</v>
      </c>
      <c r="E3" t="s">
        <v>457</v>
      </c>
      <c r="F3" t="s">
        <v>457</v>
      </c>
      <c r="G3" t="s">
        <v>457</v>
      </c>
      <c r="H3" t="s">
        <v>457</v>
      </c>
      <c r="I3" t="s">
        <v>457</v>
      </c>
      <c r="J3" t="s">
        <v>457</v>
      </c>
      <c r="K3" t="s">
        <v>457</v>
      </c>
      <c r="L3" t="s">
        <v>457</v>
      </c>
      <c r="M3" t="s">
        <v>457</v>
      </c>
      <c r="N3" t="s">
        <v>457</v>
      </c>
      <c r="O3" t="s">
        <v>457</v>
      </c>
      <c r="P3" t="s">
        <v>457</v>
      </c>
      <c r="Q3" t="s">
        <v>457</v>
      </c>
      <c r="R3" t="s">
        <v>457</v>
      </c>
      <c r="S3" t="s">
        <v>457</v>
      </c>
      <c r="T3" t="s">
        <v>457</v>
      </c>
      <c r="U3" t="s">
        <v>457</v>
      </c>
      <c r="V3" t="s">
        <v>457</v>
      </c>
      <c r="W3" t="s">
        <v>457</v>
      </c>
      <c r="X3" t="s">
        <v>457</v>
      </c>
      <c r="Y3" t="s">
        <v>457</v>
      </c>
      <c r="Z3" t="s">
        <v>457</v>
      </c>
      <c r="AA3" t="s">
        <v>457</v>
      </c>
      <c r="AB3" t="s">
        <v>457</v>
      </c>
      <c r="AC3" t="s">
        <v>457</v>
      </c>
      <c r="AD3" t="s">
        <v>457</v>
      </c>
      <c r="AE3" t="s">
        <v>457</v>
      </c>
      <c r="AF3" t="s">
        <v>457</v>
      </c>
      <c r="AG3" t="s">
        <v>457</v>
      </c>
      <c r="AH3" t="s">
        <v>457</v>
      </c>
      <c r="AI3" t="s">
        <v>457</v>
      </c>
      <c r="AJ3" t="s">
        <v>457</v>
      </c>
      <c r="AK3" t="s">
        <v>457</v>
      </c>
      <c r="AL3" t="s">
        <v>457</v>
      </c>
      <c r="AM3" t="s">
        <v>457</v>
      </c>
      <c r="AN3" t="s">
        <v>457</v>
      </c>
      <c r="AO3" t="s">
        <v>457</v>
      </c>
      <c r="AP3" t="s">
        <v>457</v>
      </c>
      <c r="AQ3" t="s">
        <v>457</v>
      </c>
      <c r="AR3" t="s">
        <v>457</v>
      </c>
      <c r="AS3" t="s">
        <v>457</v>
      </c>
      <c r="AT3" t="s">
        <v>457</v>
      </c>
      <c r="AU3" t="s">
        <v>457</v>
      </c>
      <c r="AV3" t="s">
        <v>458</v>
      </c>
      <c r="AW3" t="s">
        <v>458</v>
      </c>
      <c r="AX3" t="s">
        <v>458</v>
      </c>
      <c r="AY3" t="s">
        <v>457</v>
      </c>
      <c r="AZ3" t="s">
        <v>457</v>
      </c>
      <c r="BA3" t="s">
        <v>457</v>
      </c>
      <c r="BB3" t="s">
        <v>457</v>
      </c>
      <c r="BC3" t="s">
        <v>457</v>
      </c>
      <c r="BD3" t="s">
        <v>457</v>
      </c>
      <c r="BE3" t="s">
        <v>457</v>
      </c>
      <c r="BF3" t="s">
        <v>457</v>
      </c>
      <c r="BG3" t="s">
        <v>457</v>
      </c>
    </row>
    <row r="4" spans="1:59" x14ac:dyDescent="0.25">
      <c r="A4" t="s">
        <v>456</v>
      </c>
      <c r="B4">
        <v>1000000</v>
      </c>
      <c r="C4">
        <v>1000000</v>
      </c>
      <c r="D4">
        <v>1000000</v>
      </c>
      <c r="E4">
        <v>1000000</v>
      </c>
      <c r="F4">
        <v>1000000</v>
      </c>
      <c r="G4">
        <v>1000000</v>
      </c>
      <c r="H4">
        <v>1000000</v>
      </c>
      <c r="I4">
        <v>1000000</v>
      </c>
      <c r="J4">
        <v>1000000</v>
      </c>
      <c r="K4">
        <v>1000000</v>
      </c>
      <c r="L4">
        <v>1000000</v>
      </c>
      <c r="M4">
        <v>1000000</v>
      </c>
      <c r="N4">
        <v>1000000</v>
      </c>
      <c r="O4">
        <v>1000000</v>
      </c>
      <c r="P4">
        <v>1000000</v>
      </c>
      <c r="Q4">
        <v>1000000</v>
      </c>
      <c r="R4">
        <v>1000000</v>
      </c>
      <c r="S4">
        <v>1000000</v>
      </c>
      <c r="T4">
        <v>1000000</v>
      </c>
      <c r="U4">
        <v>1000000</v>
      </c>
      <c r="V4">
        <v>1000000</v>
      </c>
      <c r="W4">
        <v>1000000</v>
      </c>
      <c r="X4">
        <v>1000000</v>
      </c>
      <c r="Y4">
        <v>1000000</v>
      </c>
      <c r="Z4">
        <v>1000000</v>
      </c>
      <c r="AA4">
        <v>1000000</v>
      </c>
      <c r="AB4">
        <v>1000000</v>
      </c>
      <c r="AC4">
        <v>1000000</v>
      </c>
      <c r="AD4">
        <v>1000000</v>
      </c>
      <c r="AE4">
        <v>1000000</v>
      </c>
      <c r="AF4">
        <v>1000000</v>
      </c>
      <c r="AG4">
        <v>1000000</v>
      </c>
      <c r="AH4">
        <v>1000000</v>
      </c>
      <c r="AI4">
        <v>1000000</v>
      </c>
      <c r="AJ4">
        <v>1000000</v>
      </c>
      <c r="AK4">
        <v>1000000</v>
      </c>
      <c r="AL4">
        <v>1000000</v>
      </c>
      <c r="AM4">
        <v>1000000</v>
      </c>
      <c r="AN4">
        <v>1000000</v>
      </c>
      <c r="AO4">
        <v>1000000</v>
      </c>
      <c r="AP4">
        <v>1000000</v>
      </c>
      <c r="AQ4">
        <v>1000000</v>
      </c>
      <c r="AR4">
        <v>1000000</v>
      </c>
      <c r="AS4">
        <v>1000000</v>
      </c>
      <c r="AT4">
        <v>1000000</v>
      </c>
      <c r="AU4">
        <v>1000000</v>
      </c>
      <c r="AV4">
        <v>1</v>
      </c>
      <c r="AW4">
        <v>1</v>
      </c>
      <c r="AX4">
        <v>1</v>
      </c>
      <c r="AY4">
        <v>1000000</v>
      </c>
      <c r="AZ4">
        <v>1000000</v>
      </c>
      <c r="BA4">
        <v>1000000</v>
      </c>
      <c r="BB4">
        <v>1000000</v>
      </c>
      <c r="BC4">
        <v>1000000</v>
      </c>
      <c r="BD4">
        <v>1000000</v>
      </c>
      <c r="BE4">
        <v>1000000</v>
      </c>
      <c r="BF4">
        <v>1000000</v>
      </c>
      <c r="BG4">
        <v>1000000</v>
      </c>
    </row>
    <row r="5" spans="1:59" x14ac:dyDescent="0.25">
      <c r="A5" t="s">
        <v>455</v>
      </c>
      <c r="B5" t="s">
        <v>453</v>
      </c>
      <c r="C5" t="s">
        <v>453</v>
      </c>
      <c r="D5" t="s">
        <v>453</v>
      </c>
      <c r="E5" t="s">
        <v>453</v>
      </c>
      <c r="F5" t="s">
        <v>453</v>
      </c>
      <c r="G5" t="s">
        <v>453</v>
      </c>
      <c r="H5" t="s">
        <v>453</v>
      </c>
      <c r="I5" t="s">
        <v>453</v>
      </c>
      <c r="J5" t="s">
        <v>453</v>
      </c>
      <c r="K5" t="s">
        <v>453</v>
      </c>
      <c r="L5" t="s">
        <v>453</v>
      </c>
      <c r="M5" t="s">
        <v>453</v>
      </c>
      <c r="N5" t="s">
        <v>453</v>
      </c>
      <c r="O5" t="s">
        <v>453</v>
      </c>
      <c r="P5" t="s">
        <v>453</v>
      </c>
      <c r="Q5" t="s">
        <v>453</v>
      </c>
      <c r="R5" t="s">
        <v>453</v>
      </c>
      <c r="S5" t="s">
        <v>453</v>
      </c>
      <c r="T5" t="s">
        <v>453</v>
      </c>
      <c r="U5" t="s">
        <v>453</v>
      </c>
      <c r="V5" t="s">
        <v>453</v>
      </c>
      <c r="W5" t="s">
        <v>453</v>
      </c>
      <c r="X5" t="s">
        <v>453</v>
      </c>
      <c r="Y5" t="s">
        <v>453</v>
      </c>
      <c r="Z5" t="s">
        <v>453</v>
      </c>
      <c r="AA5" t="s">
        <v>453</v>
      </c>
      <c r="AB5" t="s">
        <v>453</v>
      </c>
      <c r="AC5" t="s">
        <v>453</v>
      </c>
      <c r="AD5" t="s">
        <v>453</v>
      </c>
      <c r="AE5" t="s">
        <v>453</v>
      </c>
      <c r="AF5" t="s">
        <v>453</v>
      </c>
      <c r="AG5" t="s">
        <v>453</v>
      </c>
      <c r="AH5" t="s">
        <v>453</v>
      </c>
      <c r="AI5" t="s">
        <v>453</v>
      </c>
      <c r="AJ5" t="s">
        <v>453</v>
      </c>
      <c r="AK5" t="s">
        <v>453</v>
      </c>
      <c r="AL5" t="s">
        <v>453</v>
      </c>
      <c r="AM5" t="s">
        <v>453</v>
      </c>
      <c r="AN5" t="s">
        <v>453</v>
      </c>
      <c r="AO5" t="s">
        <v>453</v>
      </c>
      <c r="AP5" t="s">
        <v>453</v>
      </c>
      <c r="AQ5" t="s">
        <v>453</v>
      </c>
      <c r="AR5" t="s">
        <v>453</v>
      </c>
      <c r="AS5" t="s">
        <v>453</v>
      </c>
      <c r="AT5" t="s">
        <v>453</v>
      </c>
      <c r="AU5" t="s">
        <v>453</v>
      </c>
      <c r="AV5" t="s">
        <v>454</v>
      </c>
      <c r="AW5" t="s">
        <v>454</v>
      </c>
      <c r="AX5" t="s">
        <v>454</v>
      </c>
      <c r="AY5" t="s">
        <v>453</v>
      </c>
      <c r="AZ5" t="s">
        <v>453</v>
      </c>
      <c r="BA5" t="s">
        <v>453</v>
      </c>
      <c r="BB5" t="s">
        <v>453</v>
      </c>
      <c r="BC5" t="s">
        <v>453</v>
      </c>
      <c r="BD5" t="s">
        <v>453</v>
      </c>
      <c r="BE5" t="s">
        <v>453</v>
      </c>
      <c r="BF5" t="s">
        <v>453</v>
      </c>
      <c r="BG5" t="s">
        <v>453</v>
      </c>
    </row>
    <row r="6" spans="1:59" x14ac:dyDescent="0.25">
      <c r="A6" t="s">
        <v>452</v>
      </c>
      <c r="B6" t="s">
        <v>451</v>
      </c>
      <c r="C6" t="s">
        <v>450</v>
      </c>
      <c r="D6" t="s">
        <v>449</v>
      </c>
      <c r="E6" t="s">
        <v>448</v>
      </c>
      <c r="F6" t="s">
        <v>447</v>
      </c>
      <c r="G6" t="s">
        <v>446</v>
      </c>
      <c r="H6" t="s">
        <v>445</v>
      </c>
      <c r="I6" t="s">
        <v>444</v>
      </c>
      <c r="J6" t="s">
        <v>443</v>
      </c>
      <c r="K6" t="s">
        <v>442</v>
      </c>
      <c r="L6" t="s">
        <v>441</v>
      </c>
      <c r="M6" t="s">
        <v>440</v>
      </c>
      <c r="N6" t="s">
        <v>439</v>
      </c>
      <c r="O6" t="s">
        <v>438</v>
      </c>
      <c r="P6" t="s">
        <v>437</v>
      </c>
      <c r="Q6" t="s">
        <v>436</v>
      </c>
      <c r="R6" t="s">
        <v>435</v>
      </c>
      <c r="S6" t="s">
        <v>434</v>
      </c>
      <c r="T6" t="s">
        <v>433</v>
      </c>
      <c r="U6" t="s">
        <v>432</v>
      </c>
      <c r="V6" t="s">
        <v>431</v>
      </c>
      <c r="W6" t="s">
        <v>430</v>
      </c>
      <c r="X6" t="s">
        <v>429</v>
      </c>
      <c r="Y6" t="s">
        <v>428</v>
      </c>
      <c r="Z6" t="s">
        <v>427</v>
      </c>
      <c r="AA6" t="s">
        <v>426</v>
      </c>
      <c r="AB6" t="s">
        <v>425</v>
      </c>
      <c r="AC6" t="s">
        <v>424</v>
      </c>
      <c r="AD6" t="s">
        <v>423</v>
      </c>
      <c r="AE6" t="s">
        <v>422</v>
      </c>
      <c r="AF6" t="s">
        <v>421</v>
      </c>
      <c r="AG6" t="s">
        <v>420</v>
      </c>
      <c r="AH6" t="s">
        <v>419</v>
      </c>
      <c r="AI6" t="s">
        <v>418</v>
      </c>
      <c r="AJ6" t="s">
        <v>417</v>
      </c>
      <c r="AK6" t="s">
        <v>416</v>
      </c>
      <c r="AL6" t="s">
        <v>415</v>
      </c>
      <c r="AM6" t="s">
        <v>414</v>
      </c>
      <c r="AN6" t="s">
        <v>413</v>
      </c>
      <c r="AO6" t="s">
        <v>412</v>
      </c>
      <c r="AP6" t="s">
        <v>411</v>
      </c>
      <c r="AQ6" t="s">
        <v>410</v>
      </c>
      <c r="AR6" t="s">
        <v>409</v>
      </c>
      <c r="AS6" t="s">
        <v>408</v>
      </c>
      <c r="AT6" t="s">
        <v>407</v>
      </c>
      <c r="AU6" t="s">
        <v>406</v>
      </c>
      <c r="AV6" t="s">
        <v>405</v>
      </c>
      <c r="AW6" t="s">
        <v>404</v>
      </c>
      <c r="AX6" t="s">
        <v>403</v>
      </c>
      <c r="AY6" t="s">
        <v>402</v>
      </c>
      <c r="AZ6" t="s">
        <v>401</v>
      </c>
      <c r="BA6" t="s">
        <v>400</v>
      </c>
      <c r="BB6" t="s">
        <v>399</v>
      </c>
      <c r="BC6" t="s">
        <v>398</v>
      </c>
      <c r="BD6" t="s">
        <v>397</v>
      </c>
      <c r="BE6" t="s">
        <v>396</v>
      </c>
      <c r="BF6" t="s">
        <v>395</v>
      </c>
      <c r="BG6" t="s">
        <v>394</v>
      </c>
    </row>
    <row r="7" spans="1:59" ht="13.8" thickBot="1" x14ac:dyDescent="0.3">
      <c r="A7" s="6" t="s">
        <v>393</v>
      </c>
      <c r="B7" s="7" t="s">
        <v>392</v>
      </c>
      <c r="C7" s="7" t="s">
        <v>391</v>
      </c>
      <c r="D7" s="7" t="s">
        <v>390</v>
      </c>
      <c r="E7" s="7" t="s">
        <v>389</v>
      </c>
      <c r="F7" s="7" t="s">
        <v>388</v>
      </c>
      <c r="G7" s="7" t="s">
        <v>387</v>
      </c>
      <c r="H7" s="7" t="s">
        <v>386</v>
      </c>
      <c r="I7" s="7" t="s">
        <v>385</v>
      </c>
      <c r="J7" s="7" t="s">
        <v>384</v>
      </c>
      <c r="K7" s="7" t="s">
        <v>383</v>
      </c>
      <c r="L7" s="7" t="s">
        <v>382</v>
      </c>
      <c r="M7" s="7" t="s">
        <v>381</v>
      </c>
      <c r="N7" s="7" t="s">
        <v>380</v>
      </c>
      <c r="O7" s="7" t="s">
        <v>379</v>
      </c>
      <c r="P7" s="7" t="s">
        <v>378</v>
      </c>
      <c r="Q7" s="7" t="s">
        <v>377</v>
      </c>
      <c r="R7" s="7" t="s">
        <v>376</v>
      </c>
      <c r="S7" s="7" t="s">
        <v>375</v>
      </c>
      <c r="T7" s="7" t="s">
        <v>374</v>
      </c>
      <c r="U7" s="7" t="s">
        <v>373</v>
      </c>
      <c r="V7" s="7" t="s">
        <v>372</v>
      </c>
      <c r="W7" s="7" t="s">
        <v>371</v>
      </c>
      <c r="X7" s="7" t="s">
        <v>370</v>
      </c>
      <c r="Y7" s="7" t="s">
        <v>369</v>
      </c>
      <c r="Z7" s="7" t="s">
        <v>368</v>
      </c>
      <c r="AA7" s="7" t="s">
        <v>367</v>
      </c>
      <c r="AB7" s="7" t="s">
        <v>366</v>
      </c>
      <c r="AC7" s="7" t="s">
        <v>365</v>
      </c>
      <c r="AD7" s="7" t="s">
        <v>364</v>
      </c>
      <c r="AE7" s="7" t="s">
        <v>363</v>
      </c>
      <c r="AF7" s="7" t="s">
        <v>362</v>
      </c>
      <c r="AG7" s="7" t="s">
        <v>361</v>
      </c>
      <c r="AH7" s="7" t="s">
        <v>360</v>
      </c>
      <c r="AI7" s="7" t="s">
        <v>359</v>
      </c>
      <c r="AJ7" s="7" t="s">
        <v>358</v>
      </c>
      <c r="AK7" s="7" t="s">
        <v>357</v>
      </c>
      <c r="AL7" s="7" t="s">
        <v>356</v>
      </c>
      <c r="AM7" s="7" t="s">
        <v>355</v>
      </c>
      <c r="AN7" s="7" t="s">
        <v>354</v>
      </c>
      <c r="AO7" s="7" t="s">
        <v>353</v>
      </c>
      <c r="AP7" s="7" t="s">
        <v>352</v>
      </c>
      <c r="AQ7" s="7" t="s">
        <v>351</v>
      </c>
      <c r="AR7" s="7" t="s">
        <v>350</v>
      </c>
      <c r="AS7" s="7" t="s">
        <v>349</v>
      </c>
      <c r="AT7" s="7" t="s">
        <v>348</v>
      </c>
      <c r="AU7" s="7" t="s">
        <v>347</v>
      </c>
      <c r="AV7" s="7" t="s">
        <v>346</v>
      </c>
      <c r="AW7" s="7" t="s">
        <v>345</v>
      </c>
      <c r="AX7" s="7" t="s">
        <v>344</v>
      </c>
      <c r="AY7" s="7" t="s">
        <v>343</v>
      </c>
      <c r="AZ7" s="7" t="s">
        <v>342</v>
      </c>
      <c r="BA7" s="7" t="s">
        <v>341</v>
      </c>
      <c r="BB7" s="7" t="s">
        <v>340</v>
      </c>
      <c r="BC7" s="7" t="s">
        <v>339</v>
      </c>
      <c r="BD7" s="7" t="s">
        <v>338</v>
      </c>
      <c r="BE7" s="7" t="s">
        <v>337</v>
      </c>
      <c r="BF7" s="7" t="s">
        <v>336</v>
      </c>
      <c r="BG7" s="7" t="s">
        <v>335</v>
      </c>
    </row>
    <row r="8" spans="1:59" x14ac:dyDescent="0.25">
      <c r="A8" s="6" t="s">
        <v>334</v>
      </c>
      <c r="B8">
        <v>286179</v>
      </c>
      <c r="C8">
        <v>217410</v>
      </c>
      <c r="D8">
        <v>142811</v>
      </c>
      <c r="E8">
        <v>32465</v>
      </c>
      <c r="F8">
        <v>5846</v>
      </c>
      <c r="G8">
        <v>36287</v>
      </c>
      <c r="H8">
        <v>68769</v>
      </c>
      <c r="I8">
        <v>33</v>
      </c>
      <c r="J8">
        <v>18959</v>
      </c>
      <c r="K8">
        <v>900</v>
      </c>
      <c r="L8">
        <v>0</v>
      </c>
      <c r="M8">
        <v>0</v>
      </c>
      <c r="N8">
        <v>18760</v>
      </c>
      <c r="O8">
        <v>0</v>
      </c>
      <c r="P8">
        <v>18508</v>
      </c>
      <c r="Q8">
        <v>0</v>
      </c>
      <c r="R8">
        <v>252</v>
      </c>
      <c r="S8">
        <v>0</v>
      </c>
      <c r="T8">
        <v>2799</v>
      </c>
      <c r="U8">
        <v>5</v>
      </c>
      <c r="V8">
        <v>2794</v>
      </c>
      <c r="W8">
        <v>272</v>
      </c>
      <c r="X8">
        <v>0</v>
      </c>
      <c r="Y8">
        <v>6718</v>
      </c>
      <c r="Z8">
        <v>4</v>
      </c>
      <c r="AA8">
        <v>0</v>
      </c>
      <c r="AB8">
        <v>19821</v>
      </c>
      <c r="AC8">
        <v>503</v>
      </c>
      <c r="AD8">
        <v>191945</v>
      </c>
      <c r="AE8">
        <v>87067</v>
      </c>
      <c r="AF8">
        <v>24000</v>
      </c>
      <c r="AG8">
        <v>95</v>
      </c>
      <c r="AH8">
        <v>0</v>
      </c>
      <c r="AI8">
        <v>23905</v>
      </c>
      <c r="AJ8">
        <v>20653</v>
      </c>
      <c r="AK8">
        <v>8912</v>
      </c>
      <c r="AL8">
        <v>3199</v>
      </c>
      <c r="AM8">
        <v>8541</v>
      </c>
      <c r="AN8">
        <v>309</v>
      </c>
      <c r="AO8">
        <v>13697</v>
      </c>
      <c r="AP8">
        <v>10105</v>
      </c>
      <c r="AQ8">
        <v>18303</v>
      </c>
      <c r="AR8">
        <v>104878</v>
      </c>
      <c r="AS8">
        <v>103694</v>
      </c>
      <c r="AT8">
        <v>1184</v>
      </c>
      <c r="AU8">
        <v>199112</v>
      </c>
      <c r="AV8">
        <v>52.672978548483343</v>
      </c>
      <c r="AW8">
        <v>42.5758233095208</v>
      </c>
      <c r="AX8">
        <v>22.425954278664062</v>
      </c>
      <c r="AY8">
        <v>193287</v>
      </c>
      <c r="AZ8">
        <v>124518</v>
      </c>
      <c r="BA8">
        <v>66607</v>
      </c>
      <c r="BB8">
        <v>26915</v>
      </c>
      <c r="BC8">
        <v>4744</v>
      </c>
      <c r="BD8">
        <v>26252</v>
      </c>
      <c r="BE8">
        <v>106220</v>
      </c>
      <c r="BF8">
        <v>1111</v>
      </c>
      <c r="BG8">
        <v>57996</v>
      </c>
    </row>
    <row r="9" spans="1:59" x14ac:dyDescent="0.25">
      <c r="A9" s="6" t="s">
        <v>333</v>
      </c>
      <c r="B9" t="s">
        <v>310</v>
      </c>
      <c r="C9" t="s">
        <v>310</v>
      </c>
      <c r="D9" t="s">
        <v>310</v>
      </c>
      <c r="E9" t="s">
        <v>310</v>
      </c>
      <c r="F9" t="s">
        <v>310</v>
      </c>
      <c r="G9" t="s">
        <v>310</v>
      </c>
      <c r="H9" t="s">
        <v>310</v>
      </c>
      <c r="I9" t="s">
        <v>310</v>
      </c>
      <c r="J9" t="s">
        <v>310</v>
      </c>
      <c r="K9" t="s">
        <v>310</v>
      </c>
      <c r="L9" t="s">
        <v>310</v>
      </c>
      <c r="M9" t="s">
        <v>310</v>
      </c>
      <c r="N9" t="s">
        <v>310</v>
      </c>
      <c r="O9" t="s">
        <v>310</v>
      </c>
      <c r="P9" t="s">
        <v>310</v>
      </c>
      <c r="Q9" t="s">
        <v>310</v>
      </c>
      <c r="R9" t="s">
        <v>310</v>
      </c>
      <c r="S9" t="s">
        <v>310</v>
      </c>
      <c r="T9" t="s">
        <v>310</v>
      </c>
      <c r="U9" t="s">
        <v>310</v>
      </c>
      <c r="V9" t="s">
        <v>310</v>
      </c>
      <c r="W9" t="s">
        <v>310</v>
      </c>
      <c r="X9" t="s">
        <v>310</v>
      </c>
      <c r="Y9" t="s">
        <v>310</v>
      </c>
      <c r="Z9" t="s">
        <v>310</v>
      </c>
      <c r="AA9" t="s">
        <v>310</v>
      </c>
      <c r="AB9" t="s">
        <v>310</v>
      </c>
      <c r="AC9" t="s">
        <v>310</v>
      </c>
      <c r="AD9" t="s">
        <v>310</v>
      </c>
      <c r="AE9" t="s">
        <v>310</v>
      </c>
      <c r="AF9" t="s">
        <v>310</v>
      </c>
      <c r="AG9" t="s">
        <v>310</v>
      </c>
      <c r="AH9" t="s">
        <v>310</v>
      </c>
      <c r="AI9" t="s">
        <v>310</v>
      </c>
      <c r="AJ9" t="s">
        <v>310</v>
      </c>
      <c r="AK9" t="s">
        <v>310</v>
      </c>
      <c r="AL9" t="s">
        <v>310</v>
      </c>
      <c r="AM9" t="s">
        <v>310</v>
      </c>
      <c r="AN9" t="s">
        <v>310</v>
      </c>
      <c r="AO9" t="s">
        <v>310</v>
      </c>
      <c r="AP9" t="s">
        <v>310</v>
      </c>
      <c r="AQ9" t="s">
        <v>310</v>
      </c>
      <c r="AR9" t="s">
        <v>310</v>
      </c>
      <c r="AS9" t="s">
        <v>310</v>
      </c>
      <c r="AT9" t="s">
        <v>310</v>
      </c>
      <c r="AU9" t="s">
        <v>310</v>
      </c>
      <c r="AV9" t="s">
        <v>310</v>
      </c>
      <c r="AW9" t="s">
        <v>310</v>
      </c>
      <c r="AX9" t="s">
        <v>310</v>
      </c>
      <c r="AY9" t="s">
        <v>310</v>
      </c>
      <c r="AZ9" t="s">
        <v>310</v>
      </c>
      <c r="BA9" t="s">
        <v>310</v>
      </c>
      <c r="BB9" t="s">
        <v>310</v>
      </c>
      <c r="BC9" t="s">
        <v>310</v>
      </c>
      <c r="BD9" t="s">
        <v>310</v>
      </c>
      <c r="BE9" t="s">
        <v>310</v>
      </c>
      <c r="BF9" t="s">
        <v>310</v>
      </c>
      <c r="BG9" t="s">
        <v>310</v>
      </c>
    </row>
    <row r="10" spans="1:59" x14ac:dyDescent="0.25">
      <c r="A10" s="6" t="s">
        <v>332</v>
      </c>
      <c r="B10" t="s">
        <v>310</v>
      </c>
      <c r="C10" t="s">
        <v>310</v>
      </c>
      <c r="D10" t="s">
        <v>310</v>
      </c>
      <c r="E10" t="s">
        <v>310</v>
      </c>
      <c r="F10" t="s">
        <v>310</v>
      </c>
      <c r="G10" t="s">
        <v>310</v>
      </c>
      <c r="H10" t="s">
        <v>310</v>
      </c>
      <c r="I10" t="s">
        <v>310</v>
      </c>
      <c r="J10" t="s">
        <v>310</v>
      </c>
      <c r="K10" t="s">
        <v>310</v>
      </c>
      <c r="L10" t="s">
        <v>310</v>
      </c>
      <c r="M10" t="s">
        <v>310</v>
      </c>
      <c r="N10" t="s">
        <v>310</v>
      </c>
      <c r="O10" t="s">
        <v>310</v>
      </c>
      <c r="P10" t="s">
        <v>310</v>
      </c>
      <c r="Q10" t="s">
        <v>310</v>
      </c>
      <c r="R10" t="s">
        <v>310</v>
      </c>
      <c r="S10" t="s">
        <v>310</v>
      </c>
      <c r="T10" t="s">
        <v>310</v>
      </c>
      <c r="U10" t="s">
        <v>310</v>
      </c>
      <c r="V10" t="s">
        <v>310</v>
      </c>
      <c r="W10" t="s">
        <v>310</v>
      </c>
      <c r="X10" t="s">
        <v>310</v>
      </c>
      <c r="Y10" t="s">
        <v>310</v>
      </c>
      <c r="Z10" t="s">
        <v>310</v>
      </c>
      <c r="AA10" t="s">
        <v>310</v>
      </c>
      <c r="AB10" t="s">
        <v>310</v>
      </c>
      <c r="AC10" t="s">
        <v>310</v>
      </c>
      <c r="AD10" t="s">
        <v>310</v>
      </c>
      <c r="AE10" t="s">
        <v>310</v>
      </c>
      <c r="AF10" t="s">
        <v>310</v>
      </c>
      <c r="AG10" t="s">
        <v>310</v>
      </c>
      <c r="AH10" t="s">
        <v>310</v>
      </c>
      <c r="AI10" t="s">
        <v>310</v>
      </c>
      <c r="AJ10" t="s">
        <v>310</v>
      </c>
      <c r="AK10" t="s">
        <v>310</v>
      </c>
      <c r="AL10" t="s">
        <v>310</v>
      </c>
      <c r="AM10" t="s">
        <v>310</v>
      </c>
      <c r="AN10" t="s">
        <v>310</v>
      </c>
      <c r="AO10" t="s">
        <v>310</v>
      </c>
      <c r="AP10" t="s">
        <v>310</v>
      </c>
      <c r="AQ10" t="s">
        <v>310</v>
      </c>
      <c r="AR10" t="s">
        <v>310</v>
      </c>
      <c r="AS10" t="s">
        <v>310</v>
      </c>
      <c r="AT10" t="s">
        <v>310</v>
      </c>
      <c r="AU10" t="s">
        <v>310</v>
      </c>
      <c r="AV10" t="s">
        <v>310</v>
      </c>
      <c r="AW10" t="s">
        <v>310</v>
      </c>
      <c r="AX10" t="s">
        <v>310</v>
      </c>
      <c r="AY10" t="s">
        <v>310</v>
      </c>
      <c r="AZ10" t="s">
        <v>310</v>
      </c>
      <c r="BA10" t="s">
        <v>310</v>
      </c>
      <c r="BB10" t="s">
        <v>310</v>
      </c>
      <c r="BC10" t="s">
        <v>310</v>
      </c>
      <c r="BD10" t="s">
        <v>310</v>
      </c>
      <c r="BE10" t="s">
        <v>310</v>
      </c>
      <c r="BF10" t="s">
        <v>310</v>
      </c>
      <c r="BG10" t="s">
        <v>310</v>
      </c>
    </row>
    <row r="11" spans="1:59" x14ac:dyDescent="0.25">
      <c r="A11" s="6" t="s">
        <v>331</v>
      </c>
      <c r="B11" t="s">
        <v>310</v>
      </c>
      <c r="C11" t="s">
        <v>310</v>
      </c>
      <c r="D11" t="s">
        <v>310</v>
      </c>
      <c r="E11" t="s">
        <v>310</v>
      </c>
      <c r="F11" t="s">
        <v>310</v>
      </c>
      <c r="G11" t="s">
        <v>310</v>
      </c>
      <c r="H11" t="s">
        <v>310</v>
      </c>
      <c r="I11" t="s">
        <v>310</v>
      </c>
      <c r="J11" t="s">
        <v>310</v>
      </c>
      <c r="K11" t="s">
        <v>310</v>
      </c>
      <c r="L11" t="s">
        <v>310</v>
      </c>
      <c r="M11" t="s">
        <v>310</v>
      </c>
      <c r="N11" t="s">
        <v>310</v>
      </c>
      <c r="O11" t="s">
        <v>310</v>
      </c>
      <c r="P11" t="s">
        <v>310</v>
      </c>
      <c r="Q11" t="s">
        <v>310</v>
      </c>
      <c r="R11" t="s">
        <v>310</v>
      </c>
      <c r="S11" t="s">
        <v>310</v>
      </c>
      <c r="T11" t="s">
        <v>310</v>
      </c>
      <c r="U11" t="s">
        <v>310</v>
      </c>
      <c r="V11" t="s">
        <v>310</v>
      </c>
      <c r="W11" t="s">
        <v>310</v>
      </c>
      <c r="X11" t="s">
        <v>310</v>
      </c>
      <c r="Y11" t="s">
        <v>310</v>
      </c>
      <c r="Z11" t="s">
        <v>310</v>
      </c>
      <c r="AA11" t="s">
        <v>310</v>
      </c>
      <c r="AB11" t="s">
        <v>310</v>
      </c>
      <c r="AC11" t="s">
        <v>310</v>
      </c>
      <c r="AD11" t="s">
        <v>310</v>
      </c>
      <c r="AE11" t="s">
        <v>310</v>
      </c>
      <c r="AF11" t="s">
        <v>310</v>
      </c>
      <c r="AG11" t="s">
        <v>310</v>
      </c>
      <c r="AH11" t="s">
        <v>310</v>
      </c>
      <c r="AI11" t="s">
        <v>310</v>
      </c>
      <c r="AJ11" t="s">
        <v>310</v>
      </c>
      <c r="AK11" t="s">
        <v>310</v>
      </c>
      <c r="AL11" t="s">
        <v>310</v>
      </c>
      <c r="AM11" t="s">
        <v>310</v>
      </c>
      <c r="AN11" t="s">
        <v>310</v>
      </c>
      <c r="AO11" t="s">
        <v>310</v>
      </c>
      <c r="AP11" t="s">
        <v>310</v>
      </c>
      <c r="AQ11" t="s">
        <v>310</v>
      </c>
      <c r="AR11" t="s">
        <v>310</v>
      </c>
      <c r="AS11" t="s">
        <v>310</v>
      </c>
      <c r="AT11" t="s">
        <v>310</v>
      </c>
      <c r="AU11" t="s">
        <v>310</v>
      </c>
      <c r="AV11" t="s">
        <v>310</v>
      </c>
      <c r="AW11" t="s">
        <v>310</v>
      </c>
      <c r="AX11" t="s">
        <v>310</v>
      </c>
      <c r="AY11" t="s">
        <v>310</v>
      </c>
      <c r="AZ11" t="s">
        <v>310</v>
      </c>
      <c r="BA11" t="s">
        <v>310</v>
      </c>
      <c r="BB11" t="s">
        <v>310</v>
      </c>
      <c r="BC11" t="s">
        <v>310</v>
      </c>
      <c r="BD11" t="s">
        <v>310</v>
      </c>
      <c r="BE11" t="s">
        <v>310</v>
      </c>
      <c r="BF11" t="s">
        <v>310</v>
      </c>
      <c r="BG11" t="s">
        <v>310</v>
      </c>
    </row>
    <row r="12" spans="1:59" x14ac:dyDescent="0.25">
      <c r="A12" s="6" t="s">
        <v>330</v>
      </c>
      <c r="B12">
        <v>311970</v>
      </c>
      <c r="C12">
        <v>245036</v>
      </c>
      <c r="D12">
        <v>159407</v>
      </c>
      <c r="E12">
        <v>39279</v>
      </c>
      <c r="F12">
        <v>6662</v>
      </c>
      <c r="G12">
        <v>39688</v>
      </c>
      <c r="H12">
        <v>66934</v>
      </c>
      <c r="I12">
        <v>68</v>
      </c>
      <c r="J12">
        <v>19502</v>
      </c>
      <c r="K12">
        <v>900</v>
      </c>
      <c r="L12">
        <v>0</v>
      </c>
      <c r="M12">
        <v>0</v>
      </c>
      <c r="N12">
        <v>13124</v>
      </c>
      <c r="O12">
        <v>32</v>
      </c>
      <c r="P12">
        <v>12779</v>
      </c>
      <c r="Q12">
        <v>0</v>
      </c>
      <c r="R12">
        <v>313</v>
      </c>
      <c r="S12">
        <v>0</v>
      </c>
      <c r="T12">
        <v>3331</v>
      </c>
      <c r="U12">
        <v>10</v>
      </c>
      <c r="V12">
        <v>3321</v>
      </c>
      <c r="W12">
        <v>271</v>
      </c>
      <c r="X12">
        <v>0</v>
      </c>
      <c r="Y12">
        <v>6700</v>
      </c>
      <c r="Z12">
        <v>3</v>
      </c>
      <c r="AA12">
        <v>0</v>
      </c>
      <c r="AB12">
        <v>22579</v>
      </c>
      <c r="AC12">
        <v>456</v>
      </c>
      <c r="AD12">
        <v>197852</v>
      </c>
      <c r="AE12">
        <v>99374</v>
      </c>
      <c r="AF12">
        <v>24995</v>
      </c>
      <c r="AG12">
        <v>137</v>
      </c>
      <c r="AH12">
        <v>0</v>
      </c>
      <c r="AI12">
        <v>24858</v>
      </c>
      <c r="AJ12">
        <v>24894</v>
      </c>
      <c r="AK12">
        <v>12505</v>
      </c>
      <c r="AL12">
        <v>3054</v>
      </c>
      <c r="AM12">
        <v>9335</v>
      </c>
      <c r="AN12">
        <v>305</v>
      </c>
      <c r="AO12">
        <v>20041</v>
      </c>
      <c r="AP12">
        <v>8147</v>
      </c>
      <c r="AQ12">
        <v>20992</v>
      </c>
      <c r="AR12">
        <v>98478</v>
      </c>
      <c r="AS12">
        <v>97302</v>
      </c>
      <c r="AT12">
        <v>1176</v>
      </c>
      <c r="AU12">
        <v>212596</v>
      </c>
      <c r="AV12">
        <v>46.321601036270842</v>
      </c>
      <c r="AW12">
        <v>50.660526972697298</v>
      </c>
      <c r="AX12">
        <v>23.466767187165221</v>
      </c>
      <c r="AY12">
        <v>210700</v>
      </c>
      <c r="AZ12">
        <v>143766</v>
      </c>
      <c r="BA12">
        <v>70289</v>
      </c>
      <c r="BB12">
        <v>30556</v>
      </c>
      <c r="BC12">
        <v>5393</v>
      </c>
      <c r="BD12">
        <v>37528</v>
      </c>
      <c r="BE12">
        <v>111326</v>
      </c>
      <c r="BF12">
        <v>1129</v>
      </c>
      <c r="BG12">
        <v>60884</v>
      </c>
    </row>
    <row r="13" spans="1:59" x14ac:dyDescent="0.25">
      <c r="A13" s="6" t="s">
        <v>329</v>
      </c>
      <c r="B13" t="s">
        <v>310</v>
      </c>
      <c r="C13" t="s">
        <v>310</v>
      </c>
      <c r="D13" t="s">
        <v>310</v>
      </c>
      <c r="E13" t="s">
        <v>310</v>
      </c>
      <c r="F13" t="s">
        <v>310</v>
      </c>
      <c r="G13" t="s">
        <v>310</v>
      </c>
      <c r="H13" t="s">
        <v>310</v>
      </c>
      <c r="I13" t="s">
        <v>310</v>
      </c>
      <c r="J13" t="s">
        <v>310</v>
      </c>
      <c r="K13" t="s">
        <v>310</v>
      </c>
      <c r="L13" t="s">
        <v>310</v>
      </c>
      <c r="M13" t="s">
        <v>310</v>
      </c>
      <c r="N13" t="s">
        <v>310</v>
      </c>
      <c r="O13" t="s">
        <v>310</v>
      </c>
      <c r="P13" t="s">
        <v>310</v>
      </c>
      <c r="Q13" t="s">
        <v>310</v>
      </c>
      <c r="R13" t="s">
        <v>310</v>
      </c>
      <c r="S13" t="s">
        <v>310</v>
      </c>
      <c r="T13" t="s">
        <v>310</v>
      </c>
      <c r="U13" t="s">
        <v>310</v>
      </c>
      <c r="V13" t="s">
        <v>310</v>
      </c>
      <c r="W13" t="s">
        <v>310</v>
      </c>
      <c r="X13" t="s">
        <v>310</v>
      </c>
      <c r="Y13" t="s">
        <v>310</v>
      </c>
      <c r="Z13" t="s">
        <v>310</v>
      </c>
      <c r="AA13" t="s">
        <v>310</v>
      </c>
      <c r="AB13" t="s">
        <v>310</v>
      </c>
      <c r="AC13" t="s">
        <v>310</v>
      </c>
      <c r="AD13" t="s">
        <v>310</v>
      </c>
      <c r="AE13" t="s">
        <v>310</v>
      </c>
      <c r="AF13" t="s">
        <v>310</v>
      </c>
      <c r="AG13" t="s">
        <v>310</v>
      </c>
      <c r="AH13" t="s">
        <v>310</v>
      </c>
      <c r="AI13" t="s">
        <v>310</v>
      </c>
      <c r="AJ13" t="s">
        <v>310</v>
      </c>
      <c r="AK13" t="s">
        <v>310</v>
      </c>
      <c r="AL13" t="s">
        <v>310</v>
      </c>
      <c r="AM13" t="s">
        <v>310</v>
      </c>
      <c r="AN13" t="s">
        <v>310</v>
      </c>
      <c r="AO13" t="s">
        <v>310</v>
      </c>
      <c r="AP13" t="s">
        <v>310</v>
      </c>
      <c r="AQ13" t="s">
        <v>310</v>
      </c>
      <c r="AR13" t="s">
        <v>310</v>
      </c>
      <c r="AS13" t="s">
        <v>310</v>
      </c>
      <c r="AT13" t="s">
        <v>310</v>
      </c>
      <c r="AU13" t="s">
        <v>310</v>
      </c>
      <c r="AV13" t="s">
        <v>310</v>
      </c>
      <c r="AW13" t="s">
        <v>310</v>
      </c>
      <c r="AX13" t="s">
        <v>310</v>
      </c>
      <c r="AY13" t="s">
        <v>310</v>
      </c>
      <c r="AZ13" t="s">
        <v>310</v>
      </c>
      <c r="BA13" t="s">
        <v>310</v>
      </c>
      <c r="BB13" t="s">
        <v>310</v>
      </c>
      <c r="BC13" t="s">
        <v>310</v>
      </c>
      <c r="BD13" t="s">
        <v>310</v>
      </c>
      <c r="BE13" t="s">
        <v>310</v>
      </c>
      <c r="BF13" t="s">
        <v>310</v>
      </c>
      <c r="BG13" t="s">
        <v>310</v>
      </c>
    </row>
    <row r="14" spans="1:59" x14ac:dyDescent="0.25">
      <c r="A14" s="6" t="s">
        <v>328</v>
      </c>
      <c r="B14" t="s">
        <v>310</v>
      </c>
      <c r="C14" t="s">
        <v>310</v>
      </c>
      <c r="D14" t="s">
        <v>310</v>
      </c>
      <c r="E14" t="s">
        <v>310</v>
      </c>
      <c r="F14" t="s">
        <v>310</v>
      </c>
      <c r="G14" t="s">
        <v>310</v>
      </c>
      <c r="H14" t="s">
        <v>310</v>
      </c>
      <c r="I14" t="s">
        <v>310</v>
      </c>
      <c r="J14" t="s">
        <v>310</v>
      </c>
      <c r="K14" t="s">
        <v>310</v>
      </c>
      <c r="L14" t="s">
        <v>310</v>
      </c>
      <c r="M14" t="s">
        <v>310</v>
      </c>
      <c r="N14" t="s">
        <v>310</v>
      </c>
      <c r="O14" t="s">
        <v>310</v>
      </c>
      <c r="P14" t="s">
        <v>310</v>
      </c>
      <c r="Q14" t="s">
        <v>310</v>
      </c>
      <c r="R14" t="s">
        <v>310</v>
      </c>
      <c r="S14" t="s">
        <v>310</v>
      </c>
      <c r="T14" t="s">
        <v>310</v>
      </c>
      <c r="U14" t="s">
        <v>310</v>
      </c>
      <c r="V14" t="s">
        <v>310</v>
      </c>
      <c r="W14" t="s">
        <v>310</v>
      </c>
      <c r="X14" t="s">
        <v>310</v>
      </c>
      <c r="Y14" t="s">
        <v>310</v>
      </c>
      <c r="Z14" t="s">
        <v>310</v>
      </c>
      <c r="AA14" t="s">
        <v>310</v>
      </c>
      <c r="AB14" t="s">
        <v>310</v>
      </c>
      <c r="AC14" t="s">
        <v>310</v>
      </c>
      <c r="AD14" t="s">
        <v>310</v>
      </c>
      <c r="AE14" t="s">
        <v>310</v>
      </c>
      <c r="AF14" t="s">
        <v>310</v>
      </c>
      <c r="AG14" t="s">
        <v>310</v>
      </c>
      <c r="AH14" t="s">
        <v>310</v>
      </c>
      <c r="AI14" t="s">
        <v>310</v>
      </c>
      <c r="AJ14" t="s">
        <v>310</v>
      </c>
      <c r="AK14" t="s">
        <v>310</v>
      </c>
      <c r="AL14" t="s">
        <v>310</v>
      </c>
      <c r="AM14" t="s">
        <v>310</v>
      </c>
      <c r="AN14" t="s">
        <v>310</v>
      </c>
      <c r="AO14" t="s">
        <v>310</v>
      </c>
      <c r="AP14" t="s">
        <v>310</v>
      </c>
      <c r="AQ14" t="s">
        <v>310</v>
      </c>
      <c r="AR14" t="s">
        <v>310</v>
      </c>
      <c r="AS14" t="s">
        <v>310</v>
      </c>
      <c r="AT14" t="s">
        <v>310</v>
      </c>
      <c r="AU14" t="s">
        <v>310</v>
      </c>
      <c r="AV14" t="s">
        <v>310</v>
      </c>
      <c r="AW14" t="s">
        <v>310</v>
      </c>
      <c r="AX14" t="s">
        <v>310</v>
      </c>
      <c r="AY14" t="s">
        <v>310</v>
      </c>
      <c r="AZ14" t="s">
        <v>310</v>
      </c>
      <c r="BA14" t="s">
        <v>310</v>
      </c>
      <c r="BB14" t="s">
        <v>310</v>
      </c>
      <c r="BC14" t="s">
        <v>310</v>
      </c>
      <c r="BD14" t="s">
        <v>310</v>
      </c>
      <c r="BE14" t="s">
        <v>310</v>
      </c>
      <c r="BF14" t="s">
        <v>310</v>
      </c>
      <c r="BG14" t="s">
        <v>310</v>
      </c>
    </row>
    <row r="15" spans="1:59" x14ac:dyDescent="0.25">
      <c r="A15" s="6" t="s">
        <v>327</v>
      </c>
      <c r="B15" t="s">
        <v>310</v>
      </c>
      <c r="C15" t="s">
        <v>310</v>
      </c>
      <c r="D15" t="s">
        <v>310</v>
      </c>
      <c r="E15" t="s">
        <v>310</v>
      </c>
      <c r="F15" t="s">
        <v>310</v>
      </c>
      <c r="G15" t="s">
        <v>310</v>
      </c>
      <c r="H15" t="s">
        <v>310</v>
      </c>
      <c r="I15" t="s">
        <v>310</v>
      </c>
      <c r="J15" t="s">
        <v>310</v>
      </c>
      <c r="K15" t="s">
        <v>310</v>
      </c>
      <c r="L15" t="s">
        <v>310</v>
      </c>
      <c r="M15" t="s">
        <v>310</v>
      </c>
      <c r="N15" t="s">
        <v>310</v>
      </c>
      <c r="O15" t="s">
        <v>310</v>
      </c>
      <c r="P15" t="s">
        <v>310</v>
      </c>
      <c r="Q15" t="s">
        <v>310</v>
      </c>
      <c r="R15" t="s">
        <v>310</v>
      </c>
      <c r="S15" t="s">
        <v>310</v>
      </c>
      <c r="T15" t="s">
        <v>310</v>
      </c>
      <c r="U15" t="s">
        <v>310</v>
      </c>
      <c r="V15" t="s">
        <v>310</v>
      </c>
      <c r="W15" t="s">
        <v>310</v>
      </c>
      <c r="X15" t="s">
        <v>310</v>
      </c>
      <c r="Y15" t="s">
        <v>310</v>
      </c>
      <c r="Z15" t="s">
        <v>310</v>
      </c>
      <c r="AA15" t="s">
        <v>310</v>
      </c>
      <c r="AB15" t="s">
        <v>310</v>
      </c>
      <c r="AC15" t="s">
        <v>310</v>
      </c>
      <c r="AD15" t="s">
        <v>310</v>
      </c>
      <c r="AE15" t="s">
        <v>310</v>
      </c>
      <c r="AF15" t="s">
        <v>310</v>
      </c>
      <c r="AG15" t="s">
        <v>310</v>
      </c>
      <c r="AH15" t="s">
        <v>310</v>
      </c>
      <c r="AI15" t="s">
        <v>310</v>
      </c>
      <c r="AJ15" t="s">
        <v>310</v>
      </c>
      <c r="AK15" t="s">
        <v>310</v>
      </c>
      <c r="AL15" t="s">
        <v>310</v>
      </c>
      <c r="AM15" t="s">
        <v>310</v>
      </c>
      <c r="AN15" t="s">
        <v>310</v>
      </c>
      <c r="AO15" t="s">
        <v>310</v>
      </c>
      <c r="AP15" t="s">
        <v>310</v>
      </c>
      <c r="AQ15" t="s">
        <v>310</v>
      </c>
      <c r="AR15" t="s">
        <v>310</v>
      </c>
      <c r="AS15" t="s">
        <v>310</v>
      </c>
      <c r="AT15" t="s">
        <v>310</v>
      </c>
      <c r="AU15" t="s">
        <v>310</v>
      </c>
      <c r="AV15" t="s">
        <v>310</v>
      </c>
      <c r="AW15" t="s">
        <v>310</v>
      </c>
      <c r="AX15" t="s">
        <v>310</v>
      </c>
      <c r="AY15" t="s">
        <v>310</v>
      </c>
      <c r="AZ15" t="s">
        <v>310</v>
      </c>
      <c r="BA15" t="s">
        <v>310</v>
      </c>
      <c r="BB15" t="s">
        <v>310</v>
      </c>
      <c r="BC15" t="s">
        <v>310</v>
      </c>
      <c r="BD15" t="s">
        <v>310</v>
      </c>
      <c r="BE15" t="s">
        <v>310</v>
      </c>
      <c r="BF15" t="s">
        <v>310</v>
      </c>
      <c r="BG15" t="s">
        <v>310</v>
      </c>
    </row>
    <row r="16" spans="1:59" x14ac:dyDescent="0.25">
      <c r="A16" s="6" t="s">
        <v>326</v>
      </c>
      <c r="B16">
        <v>362919</v>
      </c>
      <c r="C16">
        <v>286870</v>
      </c>
      <c r="D16">
        <v>187736</v>
      </c>
      <c r="E16">
        <v>47266</v>
      </c>
      <c r="F16">
        <v>7773</v>
      </c>
      <c r="G16">
        <v>44094</v>
      </c>
      <c r="H16">
        <v>76049</v>
      </c>
      <c r="I16">
        <v>51</v>
      </c>
      <c r="J16">
        <v>21434</v>
      </c>
      <c r="K16">
        <v>900</v>
      </c>
      <c r="L16">
        <v>0</v>
      </c>
      <c r="M16">
        <v>0</v>
      </c>
      <c r="N16">
        <v>12770</v>
      </c>
      <c r="O16">
        <v>129</v>
      </c>
      <c r="P16">
        <v>12291</v>
      </c>
      <c r="Q16">
        <v>0</v>
      </c>
      <c r="R16">
        <v>350</v>
      </c>
      <c r="S16">
        <v>0</v>
      </c>
      <c r="T16">
        <v>4135</v>
      </c>
      <c r="U16">
        <v>16</v>
      </c>
      <c r="V16">
        <v>4119</v>
      </c>
      <c r="W16">
        <v>314</v>
      </c>
      <c r="X16">
        <v>0</v>
      </c>
      <c r="Y16">
        <v>7774</v>
      </c>
      <c r="Z16">
        <v>2</v>
      </c>
      <c r="AA16">
        <v>0</v>
      </c>
      <c r="AB16">
        <v>27554</v>
      </c>
      <c r="AC16">
        <v>1115</v>
      </c>
      <c r="AD16">
        <v>210858</v>
      </c>
      <c r="AE16">
        <v>114495</v>
      </c>
      <c r="AF16">
        <v>27843</v>
      </c>
      <c r="AG16">
        <v>172</v>
      </c>
      <c r="AH16">
        <v>0</v>
      </c>
      <c r="AI16">
        <v>27671</v>
      </c>
      <c r="AJ16">
        <v>28937</v>
      </c>
      <c r="AK16">
        <v>15574</v>
      </c>
      <c r="AL16">
        <v>2869</v>
      </c>
      <c r="AM16">
        <v>10495</v>
      </c>
      <c r="AN16">
        <v>324</v>
      </c>
      <c r="AO16">
        <v>23392</v>
      </c>
      <c r="AP16">
        <v>10333</v>
      </c>
      <c r="AQ16">
        <v>23666</v>
      </c>
      <c r="AR16">
        <v>96363</v>
      </c>
      <c r="AS16">
        <v>95116</v>
      </c>
      <c r="AT16">
        <v>1247</v>
      </c>
      <c r="AU16">
        <v>248424</v>
      </c>
      <c r="AV16">
        <v>38.789775454569849</v>
      </c>
      <c r="AW16">
        <v>58.922903219563267</v>
      </c>
      <c r="AX16">
        <v>22.856061850182101</v>
      </c>
      <c r="AY16">
        <v>237471</v>
      </c>
      <c r="AZ16">
        <v>161422</v>
      </c>
      <c r="BA16">
        <v>74259</v>
      </c>
      <c r="BB16">
        <v>36479</v>
      </c>
      <c r="BC16">
        <v>6083</v>
      </c>
      <c r="BD16">
        <v>44601</v>
      </c>
      <c r="BE16">
        <v>122976</v>
      </c>
      <c r="BF16">
        <v>1168</v>
      </c>
      <c r="BG16">
        <v>64389</v>
      </c>
    </row>
    <row r="17" spans="1:59" x14ac:dyDescent="0.25">
      <c r="A17" s="6" t="s">
        <v>325</v>
      </c>
      <c r="B17" t="s">
        <v>310</v>
      </c>
      <c r="C17" t="s">
        <v>310</v>
      </c>
      <c r="D17" t="s">
        <v>310</v>
      </c>
      <c r="E17" t="s">
        <v>310</v>
      </c>
      <c r="F17" t="s">
        <v>310</v>
      </c>
      <c r="G17" t="s">
        <v>310</v>
      </c>
      <c r="H17" t="s">
        <v>310</v>
      </c>
      <c r="I17" t="s">
        <v>310</v>
      </c>
      <c r="J17" t="s">
        <v>310</v>
      </c>
      <c r="K17" t="s">
        <v>310</v>
      </c>
      <c r="L17" t="s">
        <v>310</v>
      </c>
      <c r="M17" t="s">
        <v>310</v>
      </c>
      <c r="N17" t="s">
        <v>310</v>
      </c>
      <c r="O17" t="s">
        <v>310</v>
      </c>
      <c r="P17" t="s">
        <v>310</v>
      </c>
      <c r="Q17" t="s">
        <v>310</v>
      </c>
      <c r="R17" t="s">
        <v>310</v>
      </c>
      <c r="S17" t="s">
        <v>310</v>
      </c>
      <c r="T17" t="s">
        <v>310</v>
      </c>
      <c r="U17" t="s">
        <v>310</v>
      </c>
      <c r="V17" t="s">
        <v>310</v>
      </c>
      <c r="W17" t="s">
        <v>310</v>
      </c>
      <c r="X17" t="s">
        <v>310</v>
      </c>
      <c r="Y17" t="s">
        <v>310</v>
      </c>
      <c r="Z17" t="s">
        <v>310</v>
      </c>
      <c r="AA17" t="s">
        <v>310</v>
      </c>
      <c r="AB17" t="s">
        <v>310</v>
      </c>
      <c r="AC17" t="s">
        <v>310</v>
      </c>
      <c r="AD17" t="s">
        <v>310</v>
      </c>
      <c r="AE17" t="s">
        <v>310</v>
      </c>
      <c r="AF17" t="s">
        <v>310</v>
      </c>
      <c r="AG17" t="s">
        <v>310</v>
      </c>
      <c r="AH17" t="s">
        <v>310</v>
      </c>
      <c r="AI17" t="s">
        <v>310</v>
      </c>
      <c r="AJ17" t="s">
        <v>310</v>
      </c>
      <c r="AK17" t="s">
        <v>310</v>
      </c>
      <c r="AL17" t="s">
        <v>310</v>
      </c>
      <c r="AM17" t="s">
        <v>310</v>
      </c>
      <c r="AN17" t="s">
        <v>310</v>
      </c>
      <c r="AO17" t="s">
        <v>310</v>
      </c>
      <c r="AP17" t="s">
        <v>310</v>
      </c>
      <c r="AQ17" t="s">
        <v>310</v>
      </c>
      <c r="AR17" t="s">
        <v>310</v>
      </c>
      <c r="AS17" t="s">
        <v>310</v>
      </c>
      <c r="AT17" t="s">
        <v>310</v>
      </c>
      <c r="AU17" t="s">
        <v>310</v>
      </c>
      <c r="AV17" t="s">
        <v>310</v>
      </c>
      <c r="AW17" t="s">
        <v>310</v>
      </c>
      <c r="AX17" t="s">
        <v>310</v>
      </c>
      <c r="AY17" t="s">
        <v>310</v>
      </c>
      <c r="AZ17" t="s">
        <v>310</v>
      </c>
      <c r="BA17" t="s">
        <v>310</v>
      </c>
      <c r="BB17" t="s">
        <v>310</v>
      </c>
      <c r="BC17" t="s">
        <v>310</v>
      </c>
      <c r="BD17" t="s">
        <v>310</v>
      </c>
      <c r="BE17" t="s">
        <v>310</v>
      </c>
      <c r="BF17" t="s">
        <v>310</v>
      </c>
      <c r="BG17" t="s">
        <v>310</v>
      </c>
    </row>
    <row r="18" spans="1:59" x14ac:dyDescent="0.25">
      <c r="A18" s="6" t="s">
        <v>324</v>
      </c>
      <c r="B18" t="s">
        <v>310</v>
      </c>
      <c r="C18" t="s">
        <v>310</v>
      </c>
      <c r="D18" t="s">
        <v>310</v>
      </c>
      <c r="E18" t="s">
        <v>310</v>
      </c>
      <c r="F18" t="s">
        <v>310</v>
      </c>
      <c r="G18" t="s">
        <v>310</v>
      </c>
      <c r="H18" t="s">
        <v>310</v>
      </c>
      <c r="I18" t="s">
        <v>310</v>
      </c>
      <c r="J18" t="s">
        <v>310</v>
      </c>
      <c r="K18" t="s">
        <v>310</v>
      </c>
      <c r="L18" t="s">
        <v>310</v>
      </c>
      <c r="M18" t="s">
        <v>310</v>
      </c>
      <c r="N18" t="s">
        <v>310</v>
      </c>
      <c r="O18" t="s">
        <v>310</v>
      </c>
      <c r="P18" t="s">
        <v>310</v>
      </c>
      <c r="Q18" t="s">
        <v>310</v>
      </c>
      <c r="R18" t="s">
        <v>310</v>
      </c>
      <c r="S18" t="s">
        <v>310</v>
      </c>
      <c r="T18" t="s">
        <v>310</v>
      </c>
      <c r="U18" t="s">
        <v>310</v>
      </c>
      <c r="V18" t="s">
        <v>310</v>
      </c>
      <c r="W18" t="s">
        <v>310</v>
      </c>
      <c r="X18" t="s">
        <v>310</v>
      </c>
      <c r="Y18" t="s">
        <v>310</v>
      </c>
      <c r="Z18" t="s">
        <v>310</v>
      </c>
      <c r="AA18" t="s">
        <v>310</v>
      </c>
      <c r="AB18" t="s">
        <v>310</v>
      </c>
      <c r="AC18" t="s">
        <v>310</v>
      </c>
      <c r="AD18" t="s">
        <v>310</v>
      </c>
      <c r="AE18" t="s">
        <v>310</v>
      </c>
      <c r="AF18" t="s">
        <v>310</v>
      </c>
      <c r="AG18" t="s">
        <v>310</v>
      </c>
      <c r="AH18" t="s">
        <v>310</v>
      </c>
      <c r="AI18" t="s">
        <v>310</v>
      </c>
      <c r="AJ18" t="s">
        <v>310</v>
      </c>
      <c r="AK18" t="s">
        <v>310</v>
      </c>
      <c r="AL18" t="s">
        <v>310</v>
      </c>
      <c r="AM18" t="s">
        <v>310</v>
      </c>
      <c r="AN18" t="s">
        <v>310</v>
      </c>
      <c r="AO18" t="s">
        <v>310</v>
      </c>
      <c r="AP18" t="s">
        <v>310</v>
      </c>
      <c r="AQ18" t="s">
        <v>310</v>
      </c>
      <c r="AR18" t="s">
        <v>310</v>
      </c>
      <c r="AS18" t="s">
        <v>310</v>
      </c>
      <c r="AT18" t="s">
        <v>310</v>
      </c>
      <c r="AU18" t="s">
        <v>310</v>
      </c>
      <c r="AV18" t="s">
        <v>310</v>
      </c>
      <c r="AW18" t="s">
        <v>310</v>
      </c>
      <c r="AX18" t="s">
        <v>310</v>
      </c>
      <c r="AY18" t="s">
        <v>310</v>
      </c>
      <c r="AZ18" t="s">
        <v>310</v>
      </c>
      <c r="BA18" t="s">
        <v>310</v>
      </c>
      <c r="BB18" t="s">
        <v>310</v>
      </c>
      <c r="BC18" t="s">
        <v>310</v>
      </c>
      <c r="BD18" t="s">
        <v>310</v>
      </c>
      <c r="BE18" t="s">
        <v>310</v>
      </c>
      <c r="BF18" t="s">
        <v>310</v>
      </c>
      <c r="BG18" t="s">
        <v>310</v>
      </c>
    </row>
    <row r="19" spans="1:59" x14ac:dyDescent="0.25">
      <c r="A19" s="6" t="s">
        <v>323</v>
      </c>
      <c r="B19" t="s">
        <v>310</v>
      </c>
      <c r="C19" t="s">
        <v>310</v>
      </c>
      <c r="D19" t="s">
        <v>310</v>
      </c>
      <c r="E19" t="s">
        <v>310</v>
      </c>
      <c r="F19" t="s">
        <v>310</v>
      </c>
      <c r="G19" t="s">
        <v>310</v>
      </c>
      <c r="H19" t="s">
        <v>310</v>
      </c>
      <c r="I19" t="s">
        <v>310</v>
      </c>
      <c r="J19" t="s">
        <v>310</v>
      </c>
      <c r="K19" t="s">
        <v>310</v>
      </c>
      <c r="L19" t="s">
        <v>310</v>
      </c>
      <c r="M19" t="s">
        <v>310</v>
      </c>
      <c r="N19" t="s">
        <v>310</v>
      </c>
      <c r="O19" t="s">
        <v>310</v>
      </c>
      <c r="P19" t="s">
        <v>310</v>
      </c>
      <c r="Q19" t="s">
        <v>310</v>
      </c>
      <c r="R19" t="s">
        <v>310</v>
      </c>
      <c r="S19" t="s">
        <v>310</v>
      </c>
      <c r="T19" t="s">
        <v>310</v>
      </c>
      <c r="U19" t="s">
        <v>310</v>
      </c>
      <c r="V19" t="s">
        <v>310</v>
      </c>
      <c r="W19" t="s">
        <v>310</v>
      </c>
      <c r="X19" t="s">
        <v>310</v>
      </c>
      <c r="Y19" t="s">
        <v>310</v>
      </c>
      <c r="Z19" t="s">
        <v>310</v>
      </c>
      <c r="AA19" t="s">
        <v>310</v>
      </c>
      <c r="AB19" t="s">
        <v>310</v>
      </c>
      <c r="AC19" t="s">
        <v>310</v>
      </c>
      <c r="AD19" t="s">
        <v>310</v>
      </c>
      <c r="AE19" t="s">
        <v>310</v>
      </c>
      <c r="AF19" t="s">
        <v>310</v>
      </c>
      <c r="AG19" t="s">
        <v>310</v>
      </c>
      <c r="AH19" t="s">
        <v>310</v>
      </c>
      <c r="AI19" t="s">
        <v>310</v>
      </c>
      <c r="AJ19" t="s">
        <v>310</v>
      </c>
      <c r="AK19" t="s">
        <v>310</v>
      </c>
      <c r="AL19" t="s">
        <v>310</v>
      </c>
      <c r="AM19" t="s">
        <v>310</v>
      </c>
      <c r="AN19" t="s">
        <v>310</v>
      </c>
      <c r="AO19" t="s">
        <v>310</v>
      </c>
      <c r="AP19" t="s">
        <v>310</v>
      </c>
      <c r="AQ19" t="s">
        <v>310</v>
      </c>
      <c r="AR19" t="s">
        <v>310</v>
      </c>
      <c r="AS19" t="s">
        <v>310</v>
      </c>
      <c r="AT19" t="s">
        <v>310</v>
      </c>
      <c r="AU19" t="s">
        <v>310</v>
      </c>
      <c r="AV19" t="s">
        <v>310</v>
      </c>
      <c r="AW19" t="s">
        <v>310</v>
      </c>
      <c r="AX19" t="s">
        <v>310</v>
      </c>
      <c r="AY19" t="s">
        <v>310</v>
      </c>
      <c r="AZ19" t="s">
        <v>310</v>
      </c>
      <c r="BA19" t="s">
        <v>310</v>
      </c>
      <c r="BB19" t="s">
        <v>310</v>
      </c>
      <c r="BC19" t="s">
        <v>310</v>
      </c>
      <c r="BD19" t="s">
        <v>310</v>
      </c>
      <c r="BE19" t="s">
        <v>310</v>
      </c>
      <c r="BF19" t="s">
        <v>310</v>
      </c>
      <c r="BG19" t="s">
        <v>310</v>
      </c>
    </row>
    <row r="20" spans="1:59" x14ac:dyDescent="0.25">
      <c r="A20" s="6" t="s">
        <v>322</v>
      </c>
      <c r="B20">
        <v>396728</v>
      </c>
      <c r="C20">
        <v>314663</v>
      </c>
      <c r="D20">
        <v>199450</v>
      </c>
      <c r="E20">
        <v>57163</v>
      </c>
      <c r="F20">
        <v>8356</v>
      </c>
      <c r="G20">
        <v>49694</v>
      </c>
      <c r="H20">
        <v>82065</v>
      </c>
      <c r="I20">
        <v>10</v>
      </c>
      <c r="J20">
        <v>21861</v>
      </c>
      <c r="K20">
        <v>900</v>
      </c>
      <c r="L20">
        <v>0</v>
      </c>
      <c r="M20">
        <v>0</v>
      </c>
      <c r="N20">
        <v>13485</v>
      </c>
      <c r="O20">
        <v>180</v>
      </c>
      <c r="P20">
        <v>12853</v>
      </c>
      <c r="Q20">
        <v>0</v>
      </c>
      <c r="R20">
        <v>452</v>
      </c>
      <c r="S20">
        <v>0</v>
      </c>
      <c r="T20">
        <v>4935</v>
      </c>
      <c r="U20">
        <v>30</v>
      </c>
      <c r="V20">
        <v>4905</v>
      </c>
      <c r="W20">
        <v>362</v>
      </c>
      <c r="X20">
        <v>0</v>
      </c>
      <c r="Y20">
        <v>8959</v>
      </c>
      <c r="Z20">
        <v>2</v>
      </c>
      <c r="AA20">
        <v>0</v>
      </c>
      <c r="AB20">
        <v>29600</v>
      </c>
      <c r="AC20">
        <v>1951</v>
      </c>
      <c r="AD20">
        <v>221045</v>
      </c>
      <c r="AE20">
        <v>125518</v>
      </c>
      <c r="AF20">
        <v>32137</v>
      </c>
      <c r="AG20">
        <v>166</v>
      </c>
      <c r="AH20">
        <v>0</v>
      </c>
      <c r="AI20">
        <v>31971</v>
      </c>
      <c r="AJ20">
        <v>30674</v>
      </c>
      <c r="AK20">
        <v>16181</v>
      </c>
      <c r="AL20">
        <v>2958</v>
      </c>
      <c r="AM20">
        <v>11535</v>
      </c>
      <c r="AN20">
        <v>359</v>
      </c>
      <c r="AO20">
        <v>24980</v>
      </c>
      <c r="AP20">
        <v>11108</v>
      </c>
      <c r="AQ20">
        <v>26260</v>
      </c>
      <c r="AR20">
        <v>95527</v>
      </c>
      <c r="AS20">
        <v>94141</v>
      </c>
      <c r="AT20">
        <v>1386</v>
      </c>
      <c r="AU20">
        <v>271210</v>
      </c>
      <c r="AV20">
        <v>35.22251573049239</v>
      </c>
      <c r="AW20">
        <v>65.752039748968159</v>
      </c>
      <c r="AX20">
        <v>23.159522543699921</v>
      </c>
      <c r="AY20">
        <v>259240</v>
      </c>
      <c r="AZ20">
        <v>177175</v>
      </c>
      <c r="BA20">
        <v>79137</v>
      </c>
      <c r="BB20">
        <v>42472</v>
      </c>
      <c r="BC20">
        <v>6702</v>
      </c>
      <c r="BD20">
        <v>48864</v>
      </c>
      <c r="BE20">
        <v>133722</v>
      </c>
      <c r="BF20">
        <v>1230</v>
      </c>
      <c r="BG20">
        <v>68933</v>
      </c>
    </row>
    <row r="21" spans="1:59" x14ac:dyDescent="0.25">
      <c r="A21" s="6" t="s">
        <v>321</v>
      </c>
      <c r="B21" t="s">
        <v>310</v>
      </c>
      <c r="C21" t="s">
        <v>310</v>
      </c>
      <c r="D21" t="s">
        <v>310</v>
      </c>
      <c r="E21" t="s">
        <v>310</v>
      </c>
      <c r="F21" t="s">
        <v>310</v>
      </c>
      <c r="G21" t="s">
        <v>310</v>
      </c>
      <c r="H21" t="s">
        <v>310</v>
      </c>
      <c r="I21" t="s">
        <v>310</v>
      </c>
      <c r="J21" t="s">
        <v>310</v>
      </c>
      <c r="K21" t="s">
        <v>310</v>
      </c>
      <c r="L21" t="s">
        <v>310</v>
      </c>
      <c r="M21" t="s">
        <v>310</v>
      </c>
      <c r="N21" t="s">
        <v>310</v>
      </c>
      <c r="O21" t="s">
        <v>310</v>
      </c>
      <c r="P21" t="s">
        <v>310</v>
      </c>
      <c r="Q21" t="s">
        <v>310</v>
      </c>
      <c r="R21" t="s">
        <v>310</v>
      </c>
      <c r="S21" t="s">
        <v>310</v>
      </c>
      <c r="T21" t="s">
        <v>310</v>
      </c>
      <c r="U21" t="s">
        <v>310</v>
      </c>
      <c r="V21" t="s">
        <v>310</v>
      </c>
      <c r="W21" t="s">
        <v>310</v>
      </c>
      <c r="X21" t="s">
        <v>310</v>
      </c>
      <c r="Y21" t="s">
        <v>310</v>
      </c>
      <c r="Z21" t="s">
        <v>310</v>
      </c>
      <c r="AA21" t="s">
        <v>310</v>
      </c>
      <c r="AB21" t="s">
        <v>310</v>
      </c>
      <c r="AC21" t="s">
        <v>310</v>
      </c>
      <c r="AD21" t="s">
        <v>310</v>
      </c>
      <c r="AE21" t="s">
        <v>310</v>
      </c>
      <c r="AF21" t="s">
        <v>310</v>
      </c>
      <c r="AG21" t="s">
        <v>310</v>
      </c>
      <c r="AH21" t="s">
        <v>310</v>
      </c>
      <c r="AI21" t="s">
        <v>310</v>
      </c>
      <c r="AJ21" t="s">
        <v>310</v>
      </c>
      <c r="AK21" t="s">
        <v>310</v>
      </c>
      <c r="AL21" t="s">
        <v>310</v>
      </c>
      <c r="AM21" t="s">
        <v>310</v>
      </c>
      <c r="AN21" t="s">
        <v>310</v>
      </c>
      <c r="AO21" t="s">
        <v>310</v>
      </c>
      <c r="AP21" t="s">
        <v>310</v>
      </c>
      <c r="AQ21" t="s">
        <v>310</v>
      </c>
      <c r="AR21" t="s">
        <v>310</v>
      </c>
      <c r="AS21" t="s">
        <v>310</v>
      </c>
      <c r="AT21" t="s">
        <v>310</v>
      </c>
      <c r="AU21" t="s">
        <v>310</v>
      </c>
      <c r="AV21" t="s">
        <v>310</v>
      </c>
      <c r="AW21" t="s">
        <v>310</v>
      </c>
      <c r="AX21" t="s">
        <v>310</v>
      </c>
      <c r="AY21" t="s">
        <v>310</v>
      </c>
      <c r="AZ21" t="s">
        <v>310</v>
      </c>
      <c r="BA21" t="s">
        <v>310</v>
      </c>
      <c r="BB21" t="s">
        <v>310</v>
      </c>
      <c r="BC21" t="s">
        <v>310</v>
      </c>
      <c r="BD21" t="s">
        <v>310</v>
      </c>
      <c r="BE21" t="s">
        <v>310</v>
      </c>
      <c r="BF21" t="s">
        <v>310</v>
      </c>
      <c r="BG21" t="s">
        <v>310</v>
      </c>
    </row>
    <row r="22" spans="1:59" x14ac:dyDescent="0.25">
      <c r="A22" s="6" t="s">
        <v>320</v>
      </c>
      <c r="B22" t="s">
        <v>310</v>
      </c>
      <c r="C22" t="s">
        <v>310</v>
      </c>
      <c r="D22" t="s">
        <v>310</v>
      </c>
      <c r="E22" t="s">
        <v>310</v>
      </c>
      <c r="F22" t="s">
        <v>310</v>
      </c>
      <c r="G22" t="s">
        <v>310</v>
      </c>
      <c r="H22" t="s">
        <v>310</v>
      </c>
      <c r="I22" t="s">
        <v>310</v>
      </c>
      <c r="J22" t="s">
        <v>310</v>
      </c>
      <c r="K22" t="s">
        <v>310</v>
      </c>
      <c r="L22" t="s">
        <v>310</v>
      </c>
      <c r="M22" t="s">
        <v>310</v>
      </c>
      <c r="N22" t="s">
        <v>310</v>
      </c>
      <c r="O22" t="s">
        <v>310</v>
      </c>
      <c r="P22" t="s">
        <v>310</v>
      </c>
      <c r="Q22" t="s">
        <v>310</v>
      </c>
      <c r="R22" t="s">
        <v>310</v>
      </c>
      <c r="S22" t="s">
        <v>310</v>
      </c>
      <c r="T22" t="s">
        <v>310</v>
      </c>
      <c r="U22" t="s">
        <v>310</v>
      </c>
      <c r="V22" t="s">
        <v>310</v>
      </c>
      <c r="W22" t="s">
        <v>310</v>
      </c>
      <c r="X22" t="s">
        <v>310</v>
      </c>
      <c r="Y22" t="s">
        <v>310</v>
      </c>
      <c r="Z22" t="s">
        <v>310</v>
      </c>
      <c r="AA22" t="s">
        <v>310</v>
      </c>
      <c r="AB22" t="s">
        <v>310</v>
      </c>
      <c r="AC22" t="s">
        <v>310</v>
      </c>
      <c r="AD22" t="s">
        <v>310</v>
      </c>
      <c r="AE22" t="s">
        <v>310</v>
      </c>
      <c r="AF22" t="s">
        <v>310</v>
      </c>
      <c r="AG22" t="s">
        <v>310</v>
      </c>
      <c r="AH22" t="s">
        <v>310</v>
      </c>
      <c r="AI22" t="s">
        <v>310</v>
      </c>
      <c r="AJ22" t="s">
        <v>310</v>
      </c>
      <c r="AK22" t="s">
        <v>310</v>
      </c>
      <c r="AL22" t="s">
        <v>310</v>
      </c>
      <c r="AM22" t="s">
        <v>310</v>
      </c>
      <c r="AN22" t="s">
        <v>310</v>
      </c>
      <c r="AO22" t="s">
        <v>310</v>
      </c>
      <c r="AP22" t="s">
        <v>310</v>
      </c>
      <c r="AQ22" t="s">
        <v>310</v>
      </c>
      <c r="AR22" t="s">
        <v>310</v>
      </c>
      <c r="AS22" t="s">
        <v>310</v>
      </c>
      <c r="AT22" t="s">
        <v>310</v>
      </c>
      <c r="AU22" t="s">
        <v>310</v>
      </c>
      <c r="AV22" t="s">
        <v>310</v>
      </c>
      <c r="AW22" t="s">
        <v>310</v>
      </c>
      <c r="AX22" t="s">
        <v>310</v>
      </c>
      <c r="AY22" t="s">
        <v>310</v>
      </c>
      <c r="AZ22" t="s">
        <v>310</v>
      </c>
      <c r="BA22" t="s">
        <v>310</v>
      </c>
      <c r="BB22" t="s">
        <v>310</v>
      </c>
      <c r="BC22" t="s">
        <v>310</v>
      </c>
      <c r="BD22" t="s">
        <v>310</v>
      </c>
      <c r="BE22" t="s">
        <v>310</v>
      </c>
      <c r="BF22" t="s">
        <v>310</v>
      </c>
      <c r="BG22" t="s">
        <v>310</v>
      </c>
    </row>
    <row r="23" spans="1:59" x14ac:dyDescent="0.25">
      <c r="A23" s="6" t="s">
        <v>319</v>
      </c>
      <c r="B23" t="s">
        <v>310</v>
      </c>
      <c r="C23" t="s">
        <v>310</v>
      </c>
      <c r="D23" t="s">
        <v>310</v>
      </c>
      <c r="E23" t="s">
        <v>310</v>
      </c>
      <c r="F23" t="s">
        <v>310</v>
      </c>
      <c r="G23" t="s">
        <v>310</v>
      </c>
      <c r="H23" t="s">
        <v>310</v>
      </c>
      <c r="I23" t="s">
        <v>310</v>
      </c>
      <c r="J23" t="s">
        <v>310</v>
      </c>
      <c r="K23" t="s">
        <v>310</v>
      </c>
      <c r="L23" t="s">
        <v>310</v>
      </c>
      <c r="M23" t="s">
        <v>310</v>
      </c>
      <c r="N23" t="s">
        <v>310</v>
      </c>
      <c r="O23" t="s">
        <v>310</v>
      </c>
      <c r="P23" t="s">
        <v>310</v>
      </c>
      <c r="Q23" t="s">
        <v>310</v>
      </c>
      <c r="R23" t="s">
        <v>310</v>
      </c>
      <c r="S23" t="s">
        <v>310</v>
      </c>
      <c r="T23" t="s">
        <v>310</v>
      </c>
      <c r="U23" t="s">
        <v>310</v>
      </c>
      <c r="V23" t="s">
        <v>310</v>
      </c>
      <c r="W23" t="s">
        <v>310</v>
      </c>
      <c r="X23" t="s">
        <v>310</v>
      </c>
      <c r="Y23" t="s">
        <v>310</v>
      </c>
      <c r="Z23" t="s">
        <v>310</v>
      </c>
      <c r="AA23" t="s">
        <v>310</v>
      </c>
      <c r="AB23" t="s">
        <v>310</v>
      </c>
      <c r="AC23" t="s">
        <v>310</v>
      </c>
      <c r="AD23" t="s">
        <v>310</v>
      </c>
      <c r="AE23" t="s">
        <v>310</v>
      </c>
      <c r="AF23" t="s">
        <v>310</v>
      </c>
      <c r="AG23" t="s">
        <v>310</v>
      </c>
      <c r="AH23" t="s">
        <v>310</v>
      </c>
      <c r="AI23" t="s">
        <v>310</v>
      </c>
      <c r="AJ23" t="s">
        <v>310</v>
      </c>
      <c r="AK23" t="s">
        <v>310</v>
      </c>
      <c r="AL23" t="s">
        <v>310</v>
      </c>
      <c r="AM23" t="s">
        <v>310</v>
      </c>
      <c r="AN23" t="s">
        <v>310</v>
      </c>
      <c r="AO23" t="s">
        <v>310</v>
      </c>
      <c r="AP23" t="s">
        <v>310</v>
      </c>
      <c r="AQ23" t="s">
        <v>310</v>
      </c>
      <c r="AR23" t="s">
        <v>310</v>
      </c>
      <c r="AS23" t="s">
        <v>310</v>
      </c>
      <c r="AT23" t="s">
        <v>310</v>
      </c>
      <c r="AU23" t="s">
        <v>310</v>
      </c>
      <c r="AV23" t="s">
        <v>310</v>
      </c>
      <c r="AW23" t="s">
        <v>310</v>
      </c>
      <c r="AX23" t="s">
        <v>310</v>
      </c>
      <c r="AY23" t="s">
        <v>310</v>
      </c>
      <c r="AZ23" t="s">
        <v>310</v>
      </c>
      <c r="BA23" t="s">
        <v>310</v>
      </c>
      <c r="BB23" t="s">
        <v>310</v>
      </c>
      <c r="BC23" t="s">
        <v>310</v>
      </c>
      <c r="BD23" t="s">
        <v>310</v>
      </c>
      <c r="BE23" t="s">
        <v>310</v>
      </c>
      <c r="BF23" t="s">
        <v>310</v>
      </c>
      <c r="BG23" t="s">
        <v>310</v>
      </c>
    </row>
    <row r="24" spans="1:59" x14ac:dyDescent="0.25">
      <c r="A24" s="6" t="s">
        <v>318</v>
      </c>
      <c r="B24">
        <v>406604</v>
      </c>
      <c r="C24">
        <v>320222</v>
      </c>
      <c r="D24">
        <v>203936</v>
      </c>
      <c r="E24">
        <v>59285</v>
      </c>
      <c r="F24">
        <v>8555</v>
      </c>
      <c r="G24">
        <v>48446</v>
      </c>
      <c r="H24">
        <v>86382</v>
      </c>
      <c r="I24">
        <v>10</v>
      </c>
      <c r="J24">
        <v>22903</v>
      </c>
      <c r="K24">
        <v>900</v>
      </c>
      <c r="L24">
        <v>0</v>
      </c>
      <c r="M24">
        <v>0</v>
      </c>
      <c r="N24">
        <v>15447</v>
      </c>
      <c r="O24">
        <v>265</v>
      </c>
      <c r="P24">
        <v>14697</v>
      </c>
      <c r="Q24">
        <v>0</v>
      </c>
      <c r="R24">
        <v>485</v>
      </c>
      <c r="S24">
        <v>0</v>
      </c>
      <c r="T24">
        <v>5501</v>
      </c>
      <c r="U24">
        <v>24</v>
      </c>
      <c r="V24">
        <v>5477</v>
      </c>
      <c r="W24">
        <v>404</v>
      </c>
      <c r="X24">
        <v>0</v>
      </c>
      <c r="Y24">
        <v>9963</v>
      </c>
      <c r="Z24">
        <v>2</v>
      </c>
      <c r="AA24">
        <v>0</v>
      </c>
      <c r="AB24">
        <v>28640</v>
      </c>
      <c r="AC24">
        <v>2612</v>
      </c>
      <c r="AD24">
        <v>232400</v>
      </c>
      <c r="AE24">
        <v>127079</v>
      </c>
      <c r="AF24">
        <v>35036</v>
      </c>
      <c r="AG24">
        <v>162</v>
      </c>
      <c r="AH24">
        <v>0</v>
      </c>
      <c r="AI24">
        <v>34874</v>
      </c>
      <c r="AJ24">
        <v>29358</v>
      </c>
      <c r="AK24">
        <v>14287</v>
      </c>
      <c r="AL24">
        <v>2891</v>
      </c>
      <c r="AM24">
        <v>12181</v>
      </c>
      <c r="AN24">
        <v>389</v>
      </c>
      <c r="AO24">
        <v>24718</v>
      </c>
      <c r="AP24">
        <v>8806</v>
      </c>
      <c r="AQ24">
        <v>28772</v>
      </c>
      <c r="AR24">
        <v>105321</v>
      </c>
      <c r="AS24">
        <v>103822</v>
      </c>
      <c r="AT24">
        <v>1499</v>
      </c>
      <c r="AU24">
        <v>279525</v>
      </c>
      <c r="AV24">
        <v>37.678607802770145</v>
      </c>
      <c r="AW24">
        <v>61.140593137209933</v>
      </c>
      <c r="AX24">
        <v>23.036924296456728</v>
      </c>
      <c r="AY24">
        <v>268712</v>
      </c>
      <c r="AZ24">
        <v>182330</v>
      </c>
      <c r="BA24">
        <v>83375</v>
      </c>
      <c r="BB24">
        <v>46472</v>
      </c>
      <c r="BC24">
        <v>7145</v>
      </c>
      <c r="BD24">
        <v>45338</v>
      </c>
      <c r="BE24">
        <v>141633</v>
      </c>
      <c r="BF24">
        <v>1295</v>
      </c>
      <c r="BG24">
        <v>73062</v>
      </c>
    </row>
    <row r="25" spans="1:59" x14ac:dyDescent="0.25">
      <c r="A25" s="6" t="s">
        <v>317</v>
      </c>
      <c r="B25" t="s">
        <v>310</v>
      </c>
      <c r="C25" t="s">
        <v>310</v>
      </c>
      <c r="D25" t="s">
        <v>310</v>
      </c>
      <c r="E25" t="s">
        <v>310</v>
      </c>
      <c r="F25" t="s">
        <v>310</v>
      </c>
      <c r="G25" t="s">
        <v>310</v>
      </c>
      <c r="H25" t="s">
        <v>310</v>
      </c>
      <c r="I25" t="s">
        <v>310</v>
      </c>
      <c r="J25" t="s">
        <v>310</v>
      </c>
      <c r="K25" t="s">
        <v>310</v>
      </c>
      <c r="L25" t="s">
        <v>310</v>
      </c>
      <c r="M25" t="s">
        <v>310</v>
      </c>
      <c r="N25" t="s">
        <v>310</v>
      </c>
      <c r="O25" t="s">
        <v>310</v>
      </c>
      <c r="P25" t="s">
        <v>310</v>
      </c>
      <c r="Q25" t="s">
        <v>310</v>
      </c>
      <c r="R25" t="s">
        <v>310</v>
      </c>
      <c r="S25" t="s">
        <v>310</v>
      </c>
      <c r="T25" t="s">
        <v>310</v>
      </c>
      <c r="U25" t="s">
        <v>310</v>
      </c>
      <c r="V25" t="s">
        <v>310</v>
      </c>
      <c r="W25" t="s">
        <v>310</v>
      </c>
      <c r="X25" t="s">
        <v>310</v>
      </c>
      <c r="Y25" t="s">
        <v>310</v>
      </c>
      <c r="Z25" t="s">
        <v>310</v>
      </c>
      <c r="AA25" t="s">
        <v>310</v>
      </c>
      <c r="AB25" t="s">
        <v>310</v>
      </c>
      <c r="AC25" t="s">
        <v>310</v>
      </c>
      <c r="AD25" t="s">
        <v>310</v>
      </c>
      <c r="AE25" t="s">
        <v>310</v>
      </c>
      <c r="AF25" t="s">
        <v>310</v>
      </c>
      <c r="AG25" t="s">
        <v>310</v>
      </c>
      <c r="AH25" t="s">
        <v>310</v>
      </c>
      <c r="AI25" t="s">
        <v>310</v>
      </c>
      <c r="AJ25" t="s">
        <v>310</v>
      </c>
      <c r="AK25" t="s">
        <v>310</v>
      </c>
      <c r="AL25" t="s">
        <v>310</v>
      </c>
      <c r="AM25" t="s">
        <v>310</v>
      </c>
      <c r="AN25" t="s">
        <v>310</v>
      </c>
      <c r="AO25" t="s">
        <v>310</v>
      </c>
      <c r="AP25" t="s">
        <v>310</v>
      </c>
      <c r="AQ25" t="s">
        <v>310</v>
      </c>
      <c r="AR25" t="s">
        <v>310</v>
      </c>
      <c r="AS25" t="s">
        <v>310</v>
      </c>
      <c r="AT25" t="s">
        <v>310</v>
      </c>
      <c r="AU25" t="s">
        <v>310</v>
      </c>
      <c r="AV25" t="s">
        <v>310</v>
      </c>
      <c r="AW25" t="s">
        <v>310</v>
      </c>
      <c r="AX25" t="s">
        <v>310</v>
      </c>
      <c r="AY25" t="s">
        <v>310</v>
      </c>
      <c r="AZ25" t="s">
        <v>310</v>
      </c>
      <c r="BA25" t="s">
        <v>310</v>
      </c>
      <c r="BB25" t="s">
        <v>310</v>
      </c>
      <c r="BC25" t="s">
        <v>310</v>
      </c>
      <c r="BD25" t="s">
        <v>310</v>
      </c>
      <c r="BE25" t="s">
        <v>310</v>
      </c>
      <c r="BF25" t="s">
        <v>310</v>
      </c>
      <c r="BG25" t="s">
        <v>310</v>
      </c>
    </row>
    <row r="26" spans="1:59" x14ac:dyDescent="0.25">
      <c r="A26" s="6" t="s">
        <v>316</v>
      </c>
      <c r="B26" t="s">
        <v>310</v>
      </c>
      <c r="C26" t="s">
        <v>310</v>
      </c>
      <c r="D26" t="s">
        <v>310</v>
      </c>
      <c r="E26" t="s">
        <v>310</v>
      </c>
      <c r="F26" t="s">
        <v>310</v>
      </c>
      <c r="G26" t="s">
        <v>310</v>
      </c>
      <c r="H26" t="s">
        <v>310</v>
      </c>
      <c r="I26" t="s">
        <v>310</v>
      </c>
      <c r="J26" t="s">
        <v>310</v>
      </c>
      <c r="K26" t="s">
        <v>310</v>
      </c>
      <c r="L26" t="s">
        <v>310</v>
      </c>
      <c r="M26" t="s">
        <v>310</v>
      </c>
      <c r="N26" t="s">
        <v>310</v>
      </c>
      <c r="O26" t="s">
        <v>310</v>
      </c>
      <c r="P26" t="s">
        <v>310</v>
      </c>
      <c r="Q26" t="s">
        <v>310</v>
      </c>
      <c r="R26" t="s">
        <v>310</v>
      </c>
      <c r="S26" t="s">
        <v>310</v>
      </c>
      <c r="T26" t="s">
        <v>310</v>
      </c>
      <c r="U26" t="s">
        <v>310</v>
      </c>
      <c r="V26" t="s">
        <v>310</v>
      </c>
      <c r="W26" t="s">
        <v>310</v>
      </c>
      <c r="X26" t="s">
        <v>310</v>
      </c>
      <c r="Y26" t="s">
        <v>310</v>
      </c>
      <c r="Z26" t="s">
        <v>310</v>
      </c>
      <c r="AA26" t="s">
        <v>310</v>
      </c>
      <c r="AB26" t="s">
        <v>310</v>
      </c>
      <c r="AC26" t="s">
        <v>310</v>
      </c>
      <c r="AD26" t="s">
        <v>310</v>
      </c>
      <c r="AE26" t="s">
        <v>310</v>
      </c>
      <c r="AF26" t="s">
        <v>310</v>
      </c>
      <c r="AG26" t="s">
        <v>310</v>
      </c>
      <c r="AH26" t="s">
        <v>310</v>
      </c>
      <c r="AI26" t="s">
        <v>310</v>
      </c>
      <c r="AJ26" t="s">
        <v>310</v>
      </c>
      <c r="AK26" t="s">
        <v>310</v>
      </c>
      <c r="AL26" t="s">
        <v>310</v>
      </c>
      <c r="AM26" t="s">
        <v>310</v>
      </c>
      <c r="AN26" t="s">
        <v>310</v>
      </c>
      <c r="AO26" t="s">
        <v>310</v>
      </c>
      <c r="AP26" t="s">
        <v>310</v>
      </c>
      <c r="AQ26" t="s">
        <v>310</v>
      </c>
      <c r="AR26" t="s">
        <v>310</v>
      </c>
      <c r="AS26" t="s">
        <v>310</v>
      </c>
      <c r="AT26" t="s">
        <v>310</v>
      </c>
      <c r="AU26" t="s">
        <v>310</v>
      </c>
      <c r="AV26" t="s">
        <v>310</v>
      </c>
      <c r="AW26" t="s">
        <v>310</v>
      </c>
      <c r="AX26" t="s">
        <v>310</v>
      </c>
      <c r="AY26" t="s">
        <v>310</v>
      </c>
      <c r="AZ26" t="s">
        <v>310</v>
      </c>
      <c r="BA26" t="s">
        <v>310</v>
      </c>
      <c r="BB26" t="s">
        <v>310</v>
      </c>
      <c r="BC26" t="s">
        <v>310</v>
      </c>
      <c r="BD26" t="s">
        <v>310</v>
      </c>
      <c r="BE26" t="s">
        <v>310</v>
      </c>
      <c r="BF26" t="s">
        <v>310</v>
      </c>
      <c r="BG26" t="s">
        <v>310</v>
      </c>
    </row>
    <row r="27" spans="1:59" x14ac:dyDescent="0.25">
      <c r="A27" s="6" t="s">
        <v>315</v>
      </c>
      <c r="B27" t="s">
        <v>310</v>
      </c>
      <c r="C27" t="s">
        <v>310</v>
      </c>
      <c r="D27" t="s">
        <v>310</v>
      </c>
      <c r="E27" t="s">
        <v>310</v>
      </c>
      <c r="F27" t="s">
        <v>310</v>
      </c>
      <c r="G27" t="s">
        <v>310</v>
      </c>
      <c r="H27" t="s">
        <v>310</v>
      </c>
      <c r="I27" t="s">
        <v>310</v>
      </c>
      <c r="J27" t="s">
        <v>310</v>
      </c>
      <c r="K27" t="s">
        <v>310</v>
      </c>
      <c r="L27" t="s">
        <v>310</v>
      </c>
      <c r="M27" t="s">
        <v>310</v>
      </c>
      <c r="N27" t="s">
        <v>310</v>
      </c>
      <c r="O27" t="s">
        <v>310</v>
      </c>
      <c r="P27" t="s">
        <v>310</v>
      </c>
      <c r="Q27" t="s">
        <v>310</v>
      </c>
      <c r="R27" t="s">
        <v>310</v>
      </c>
      <c r="S27" t="s">
        <v>310</v>
      </c>
      <c r="T27" t="s">
        <v>310</v>
      </c>
      <c r="U27" t="s">
        <v>310</v>
      </c>
      <c r="V27" t="s">
        <v>310</v>
      </c>
      <c r="W27" t="s">
        <v>310</v>
      </c>
      <c r="X27" t="s">
        <v>310</v>
      </c>
      <c r="Y27" t="s">
        <v>310</v>
      </c>
      <c r="Z27" t="s">
        <v>310</v>
      </c>
      <c r="AA27" t="s">
        <v>310</v>
      </c>
      <c r="AB27" t="s">
        <v>310</v>
      </c>
      <c r="AC27" t="s">
        <v>310</v>
      </c>
      <c r="AD27" t="s">
        <v>310</v>
      </c>
      <c r="AE27" t="s">
        <v>310</v>
      </c>
      <c r="AF27" t="s">
        <v>310</v>
      </c>
      <c r="AG27" t="s">
        <v>310</v>
      </c>
      <c r="AH27" t="s">
        <v>310</v>
      </c>
      <c r="AI27" t="s">
        <v>310</v>
      </c>
      <c r="AJ27" t="s">
        <v>310</v>
      </c>
      <c r="AK27" t="s">
        <v>310</v>
      </c>
      <c r="AL27" t="s">
        <v>310</v>
      </c>
      <c r="AM27" t="s">
        <v>310</v>
      </c>
      <c r="AN27" t="s">
        <v>310</v>
      </c>
      <c r="AO27" t="s">
        <v>310</v>
      </c>
      <c r="AP27" t="s">
        <v>310</v>
      </c>
      <c r="AQ27" t="s">
        <v>310</v>
      </c>
      <c r="AR27" t="s">
        <v>310</v>
      </c>
      <c r="AS27" t="s">
        <v>310</v>
      </c>
      <c r="AT27" t="s">
        <v>310</v>
      </c>
      <c r="AU27" t="s">
        <v>310</v>
      </c>
      <c r="AV27" t="s">
        <v>310</v>
      </c>
      <c r="AW27" t="s">
        <v>310</v>
      </c>
      <c r="AX27" t="s">
        <v>310</v>
      </c>
      <c r="AY27" t="s">
        <v>310</v>
      </c>
      <c r="AZ27" t="s">
        <v>310</v>
      </c>
      <c r="BA27" t="s">
        <v>310</v>
      </c>
      <c r="BB27" t="s">
        <v>310</v>
      </c>
      <c r="BC27" t="s">
        <v>310</v>
      </c>
      <c r="BD27" t="s">
        <v>310</v>
      </c>
      <c r="BE27" t="s">
        <v>310</v>
      </c>
      <c r="BF27" t="s">
        <v>310</v>
      </c>
      <c r="BG27" t="s">
        <v>310</v>
      </c>
    </row>
    <row r="28" spans="1:59" x14ac:dyDescent="0.25">
      <c r="A28" s="6" t="s">
        <v>314</v>
      </c>
      <c r="B28">
        <v>453834</v>
      </c>
      <c r="C28">
        <v>350201</v>
      </c>
      <c r="D28">
        <v>220715</v>
      </c>
      <c r="E28">
        <v>68488</v>
      </c>
      <c r="F28">
        <v>9455</v>
      </c>
      <c r="G28">
        <v>51544</v>
      </c>
      <c r="H28">
        <v>103633</v>
      </c>
      <c r="I28">
        <v>57</v>
      </c>
      <c r="J28">
        <v>24222</v>
      </c>
      <c r="K28">
        <v>900</v>
      </c>
      <c r="L28">
        <v>0</v>
      </c>
      <c r="M28">
        <v>0</v>
      </c>
      <c r="N28">
        <v>18665</v>
      </c>
      <c r="O28">
        <v>143</v>
      </c>
      <c r="P28">
        <v>17870</v>
      </c>
      <c r="Q28">
        <v>0</v>
      </c>
      <c r="R28">
        <v>652</v>
      </c>
      <c r="S28">
        <v>0</v>
      </c>
      <c r="T28">
        <v>6614</v>
      </c>
      <c r="U28">
        <v>23</v>
      </c>
      <c r="V28">
        <v>6591</v>
      </c>
      <c r="W28">
        <v>443</v>
      </c>
      <c r="X28">
        <v>0</v>
      </c>
      <c r="Y28">
        <v>10976</v>
      </c>
      <c r="Z28">
        <v>2</v>
      </c>
      <c r="AA28">
        <v>0</v>
      </c>
      <c r="AB28">
        <v>38583</v>
      </c>
      <c r="AC28">
        <v>3171</v>
      </c>
      <c r="AD28">
        <v>280130</v>
      </c>
      <c r="AE28">
        <v>151601</v>
      </c>
      <c r="AF28">
        <v>36705</v>
      </c>
      <c r="AG28">
        <v>207</v>
      </c>
      <c r="AH28">
        <v>0</v>
      </c>
      <c r="AI28">
        <v>36498</v>
      </c>
      <c r="AJ28">
        <v>33734</v>
      </c>
      <c r="AK28">
        <v>17974</v>
      </c>
      <c r="AL28">
        <v>3126</v>
      </c>
      <c r="AM28">
        <v>12634</v>
      </c>
      <c r="AN28">
        <v>480</v>
      </c>
      <c r="AO28">
        <v>32694</v>
      </c>
      <c r="AP28">
        <v>16061</v>
      </c>
      <c r="AQ28">
        <v>31927</v>
      </c>
      <c r="AR28">
        <v>128529</v>
      </c>
      <c r="AS28">
        <v>126681</v>
      </c>
      <c r="AT28">
        <v>1848</v>
      </c>
      <c r="AU28">
        <v>302233</v>
      </c>
      <c r="AV28">
        <v>42.526410031329405</v>
      </c>
      <c r="AW28">
        <v>54.803944128718449</v>
      </c>
      <c r="AX28">
        <v>23.306149993519487</v>
      </c>
      <c r="AY28">
        <v>305581</v>
      </c>
      <c r="AZ28">
        <v>201948</v>
      </c>
      <c r="BA28">
        <v>88258</v>
      </c>
      <c r="BB28">
        <v>50875</v>
      </c>
      <c r="BC28">
        <v>7719</v>
      </c>
      <c r="BD28">
        <v>55096</v>
      </c>
      <c r="BE28">
        <v>153980</v>
      </c>
      <c r="BF28">
        <v>1376</v>
      </c>
      <c r="BG28">
        <v>77569</v>
      </c>
    </row>
    <row r="29" spans="1:59" x14ac:dyDescent="0.25">
      <c r="A29" s="6" t="s">
        <v>313</v>
      </c>
      <c r="B29" t="s">
        <v>310</v>
      </c>
      <c r="C29" t="s">
        <v>310</v>
      </c>
      <c r="D29" t="s">
        <v>310</v>
      </c>
      <c r="E29" t="s">
        <v>310</v>
      </c>
      <c r="F29" t="s">
        <v>310</v>
      </c>
      <c r="G29" t="s">
        <v>310</v>
      </c>
      <c r="H29" t="s">
        <v>310</v>
      </c>
      <c r="I29" t="s">
        <v>310</v>
      </c>
      <c r="J29" t="s">
        <v>310</v>
      </c>
      <c r="K29" t="s">
        <v>310</v>
      </c>
      <c r="L29" t="s">
        <v>310</v>
      </c>
      <c r="M29" t="s">
        <v>310</v>
      </c>
      <c r="N29" t="s">
        <v>310</v>
      </c>
      <c r="O29" t="s">
        <v>310</v>
      </c>
      <c r="P29" t="s">
        <v>310</v>
      </c>
      <c r="Q29" t="s">
        <v>310</v>
      </c>
      <c r="R29" t="s">
        <v>310</v>
      </c>
      <c r="S29" t="s">
        <v>310</v>
      </c>
      <c r="T29" t="s">
        <v>310</v>
      </c>
      <c r="U29" t="s">
        <v>310</v>
      </c>
      <c r="V29" t="s">
        <v>310</v>
      </c>
      <c r="W29" t="s">
        <v>310</v>
      </c>
      <c r="X29" t="s">
        <v>310</v>
      </c>
      <c r="Y29" t="s">
        <v>310</v>
      </c>
      <c r="Z29" t="s">
        <v>310</v>
      </c>
      <c r="AA29" t="s">
        <v>310</v>
      </c>
      <c r="AB29" t="s">
        <v>310</v>
      </c>
      <c r="AC29" t="s">
        <v>310</v>
      </c>
      <c r="AD29" t="s">
        <v>310</v>
      </c>
      <c r="AE29" t="s">
        <v>310</v>
      </c>
      <c r="AF29" t="s">
        <v>310</v>
      </c>
      <c r="AG29" t="s">
        <v>310</v>
      </c>
      <c r="AH29" t="s">
        <v>310</v>
      </c>
      <c r="AI29" t="s">
        <v>310</v>
      </c>
      <c r="AJ29" t="s">
        <v>310</v>
      </c>
      <c r="AK29" t="s">
        <v>310</v>
      </c>
      <c r="AL29" t="s">
        <v>310</v>
      </c>
      <c r="AM29" t="s">
        <v>310</v>
      </c>
      <c r="AN29" t="s">
        <v>310</v>
      </c>
      <c r="AO29" t="s">
        <v>310</v>
      </c>
      <c r="AP29" t="s">
        <v>310</v>
      </c>
      <c r="AQ29" t="s">
        <v>310</v>
      </c>
      <c r="AR29" t="s">
        <v>310</v>
      </c>
      <c r="AS29" t="s">
        <v>310</v>
      </c>
      <c r="AT29" t="s">
        <v>310</v>
      </c>
      <c r="AU29" t="s">
        <v>310</v>
      </c>
      <c r="AV29" t="s">
        <v>310</v>
      </c>
      <c r="AW29" t="s">
        <v>310</v>
      </c>
      <c r="AX29" t="s">
        <v>310</v>
      </c>
      <c r="AY29" t="s">
        <v>310</v>
      </c>
      <c r="AZ29" t="s">
        <v>310</v>
      </c>
      <c r="BA29" t="s">
        <v>310</v>
      </c>
      <c r="BB29" t="s">
        <v>310</v>
      </c>
      <c r="BC29" t="s">
        <v>310</v>
      </c>
      <c r="BD29" t="s">
        <v>310</v>
      </c>
      <c r="BE29" t="s">
        <v>310</v>
      </c>
      <c r="BF29" t="s">
        <v>310</v>
      </c>
      <c r="BG29" t="s">
        <v>310</v>
      </c>
    </row>
    <row r="30" spans="1:59" x14ac:dyDescent="0.25">
      <c r="A30" s="6" t="s">
        <v>312</v>
      </c>
      <c r="B30" t="s">
        <v>310</v>
      </c>
      <c r="C30" t="s">
        <v>310</v>
      </c>
      <c r="D30" t="s">
        <v>310</v>
      </c>
      <c r="E30" t="s">
        <v>310</v>
      </c>
      <c r="F30" t="s">
        <v>310</v>
      </c>
      <c r="G30" t="s">
        <v>310</v>
      </c>
      <c r="H30" t="s">
        <v>310</v>
      </c>
      <c r="I30" t="s">
        <v>310</v>
      </c>
      <c r="J30" t="s">
        <v>310</v>
      </c>
      <c r="K30" t="s">
        <v>310</v>
      </c>
      <c r="L30" t="s">
        <v>310</v>
      </c>
      <c r="M30" t="s">
        <v>310</v>
      </c>
      <c r="N30" t="s">
        <v>310</v>
      </c>
      <c r="O30" t="s">
        <v>310</v>
      </c>
      <c r="P30" t="s">
        <v>310</v>
      </c>
      <c r="Q30" t="s">
        <v>310</v>
      </c>
      <c r="R30" t="s">
        <v>310</v>
      </c>
      <c r="S30" t="s">
        <v>310</v>
      </c>
      <c r="T30" t="s">
        <v>310</v>
      </c>
      <c r="U30" t="s">
        <v>310</v>
      </c>
      <c r="V30" t="s">
        <v>310</v>
      </c>
      <c r="W30" t="s">
        <v>310</v>
      </c>
      <c r="X30" t="s">
        <v>310</v>
      </c>
      <c r="Y30" t="s">
        <v>310</v>
      </c>
      <c r="Z30" t="s">
        <v>310</v>
      </c>
      <c r="AA30" t="s">
        <v>310</v>
      </c>
      <c r="AB30" t="s">
        <v>310</v>
      </c>
      <c r="AC30" t="s">
        <v>310</v>
      </c>
      <c r="AD30" t="s">
        <v>310</v>
      </c>
      <c r="AE30" t="s">
        <v>310</v>
      </c>
      <c r="AF30" t="s">
        <v>310</v>
      </c>
      <c r="AG30" t="s">
        <v>310</v>
      </c>
      <c r="AH30" t="s">
        <v>310</v>
      </c>
      <c r="AI30" t="s">
        <v>310</v>
      </c>
      <c r="AJ30" t="s">
        <v>310</v>
      </c>
      <c r="AK30" t="s">
        <v>310</v>
      </c>
      <c r="AL30" t="s">
        <v>310</v>
      </c>
      <c r="AM30" t="s">
        <v>310</v>
      </c>
      <c r="AN30" t="s">
        <v>310</v>
      </c>
      <c r="AO30" t="s">
        <v>310</v>
      </c>
      <c r="AP30" t="s">
        <v>310</v>
      </c>
      <c r="AQ30" t="s">
        <v>310</v>
      </c>
      <c r="AR30" t="s">
        <v>310</v>
      </c>
      <c r="AS30" t="s">
        <v>310</v>
      </c>
      <c r="AT30" t="s">
        <v>310</v>
      </c>
      <c r="AU30" t="s">
        <v>310</v>
      </c>
      <c r="AV30" t="s">
        <v>310</v>
      </c>
      <c r="AW30" t="s">
        <v>310</v>
      </c>
      <c r="AX30" t="s">
        <v>310</v>
      </c>
      <c r="AY30" t="s">
        <v>310</v>
      </c>
      <c r="AZ30" t="s">
        <v>310</v>
      </c>
      <c r="BA30" t="s">
        <v>310</v>
      </c>
      <c r="BB30" t="s">
        <v>310</v>
      </c>
      <c r="BC30" t="s">
        <v>310</v>
      </c>
      <c r="BD30" t="s">
        <v>310</v>
      </c>
      <c r="BE30" t="s">
        <v>310</v>
      </c>
      <c r="BF30" t="s">
        <v>310</v>
      </c>
      <c r="BG30" t="s">
        <v>310</v>
      </c>
    </row>
    <row r="31" spans="1:59" x14ac:dyDescent="0.25">
      <c r="A31" s="6" t="s">
        <v>311</v>
      </c>
      <c r="B31" t="s">
        <v>310</v>
      </c>
      <c r="C31" t="s">
        <v>310</v>
      </c>
      <c r="D31" t="s">
        <v>310</v>
      </c>
      <c r="E31" t="s">
        <v>310</v>
      </c>
      <c r="F31" t="s">
        <v>310</v>
      </c>
      <c r="G31" t="s">
        <v>310</v>
      </c>
      <c r="H31" t="s">
        <v>310</v>
      </c>
      <c r="I31" t="s">
        <v>310</v>
      </c>
      <c r="J31" t="s">
        <v>310</v>
      </c>
      <c r="K31" t="s">
        <v>310</v>
      </c>
      <c r="L31" t="s">
        <v>310</v>
      </c>
      <c r="M31" t="s">
        <v>310</v>
      </c>
      <c r="N31" t="s">
        <v>310</v>
      </c>
      <c r="O31" t="s">
        <v>310</v>
      </c>
      <c r="P31" t="s">
        <v>310</v>
      </c>
      <c r="Q31" t="s">
        <v>310</v>
      </c>
      <c r="R31" t="s">
        <v>310</v>
      </c>
      <c r="S31" t="s">
        <v>310</v>
      </c>
      <c r="T31" t="s">
        <v>310</v>
      </c>
      <c r="U31" t="s">
        <v>310</v>
      </c>
      <c r="V31" t="s">
        <v>310</v>
      </c>
      <c r="W31" t="s">
        <v>310</v>
      </c>
      <c r="X31" t="s">
        <v>310</v>
      </c>
      <c r="Y31" t="s">
        <v>310</v>
      </c>
      <c r="Z31" t="s">
        <v>310</v>
      </c>
      <c r="AA31" t="s">
        <v>310</v>
      </c>
      <c r="AB31" t="s">
        <v>310</v>
      </c>
      <c r="AC31" t="s">
        <v>310</v>
      </c>
      <c r="AD31" t="s">
        <v>310</v>
      </c>
      <c r="AE31" t="s">
        <v>310</v>
      </c>
      <c r="AF31" t="s">
        <v>310</v>
      </c>
      <c r="AG31" t="s">
        <v>310</v>
      </c>
      <c r="AH31" t="s">
        <v>310</v>
      </c>
      <c r="AI31" t="s">
        <v>310</v>
      </c>
      <c r="AJ31" t="s">
        <v>310</v>
      </c>
      <c r="AK31" t="s">
        <v>310</v>
      </c>
      <c r="AL31" t="s">
        <v>310</v>
      </c>
      <c r="AM31" t="s">
        <v>310</v>
      </c>
      <c r="AN31" t="s">
        <v>310</v>
      </c>
      <c r="AO31" t="s">
        <v>310</v>
      </c>
      <c r="AP31" t="s">
        <v>310</v>
      </c>
      <c r="AQ31" t="s">
        <v>310</v>
      </c>
      <c r="AR31" t="s">
        <v>310</v>
      </c>
      <c r="AS31" t="s">
        <v>310</v>
      </c>
      <c r="AT31" t="s">
        <v>310</v>
      </c>
      <c r="AU31" t="s">
        <v>310</v>
      </c>
      <c r="AV31" t="s">
        <v>310</v>
      </c>
      <c r="AW31" t="s">
        <v>310</v>
      </c>
      <c r="AX31" t="s">
        <v>310</v>
      </c>
      <c r="AY31" t="s">
        <v>310</v>
      </c>
      <c r="AZ31" t="s">
        <v>310</v>
      </c>
      <c r="BA31" t="s">
        <v>310</v>
      </c>
      <c r="BB31" t="s">
        <v>310</v>
      </c>
      <c r="BC31" t="s">
        <v>310</v>
      </c>
      <c r="BD31" t="s">
        <v>310</v>
      </c>
      <c r="BE31" t="s">
        <v>310</v>
      </c>
      <c r="BF31" t="s">
        <v>310</v>
      </c>
      <c r="BG31" t="s">
        <v>310</v>
      </c>
    </row>
    <row r="32" spans="1:59" x14ac:dyDescent="0.25">
      <c r="A32" s="6" t="s">
        <v>309</v>
      </c>
      <c r="B32">
        <v>502992</v>
      </c>
      <c r="C32">
        <v>390649</v>
      </c>
      <c r="D32">
        <v>240645</v>
      </c>
      <c r="E32">
        <v>75392</v>
      </c>
      <c r="F32">
        <v>10128</v>
      </c>
      <c r="G32">
        <v>64484</v>
      </c>
      <c r="H32">
        <v>112343</v>
      </c>
      <c r="I32">
        <v>91</v>
      </c>
      <c r="J32">
        <v>25859</v>
      </c>
      <c r="K32">
        <v>900</v>
      </c>
      <c r="L32">
        <v>0</v>
      </c>
      <c r="M32">
        <v>0</v>
      </c>
      <c r="N32">
        <v>19587</v>
      </c>
      <c r="O32">
        <v>90</v>
      </c>
      <c r="P32">
        <v>18653</v>
      </c>
      <c r="Q32">
        <v>0</v>
      </c>
      <c r="R32">
        <v>844</v>
      </c>
      <c r="S32">
        <v>0</v>
      </c>
      <c r="T32">
        <v>7241</v>
      </c>
      <c r="U32">
        <v>26</v>
      </c>
      <c r="V32">
        <v>7215</v>
      </c>
      <c r="W32">
        <v>489</v>
      </c>
      <c r="X32">
        <v>0</v>
      </c>
      <c r="Y32">
        <v>12078</v>
      </c>
      <c r="Z32">
        <v>2</v>
      </c>
      <c r="AA32">
        <v>0</v>
      </c>
      <c r="AB32">
        <v>41964</v>
      </c>
      <c r="AC32">
        <v>4132</v>
      </c>
      <c r="AD32">
        <v>336682</v>
      </c>
      <c r="AE32">
        <v>187003</v>
      </c>
      <c r="AF32">
        <v>40061</v>
      </c>
      <c r="AG32">
        <v>269</v>
      </c>
      <c r="AH32">
        <v>0</v>
      </c>
      <c r="AI32">
        <v>39792</v>
      </c>
      <c r="AJ32">
        <v>38807</v>
      </c>
      <c r="AK32">
        <v>22183</v>
      </c>
      <c r="AL32">
        <v>3395</v>
      </c>
      <c r="AM32">
        <v>13229</v>
      </c>
      <c r="AN32">
        <v>532</v>
      </c>
      <c r="AO32">
        <v>32316</v>
      </c>
      <c r="AP32">
        <v>20537</v>
      </c>
      <c r="AQ32">
        <v>54750</v>
      </c>
      <c r="AR32">
        <v>149679</v>
      </c>
      <c r="AS32">
        <v>147629</v>
      </c>
      <c r="AT32">
        <v>2050</v>
      </c>
      <c r="AU32">
        <v>315989</v>
      </c>
      <c r="AV32">
        <v>47.368381501647022</v>
      </c>
      <c r="AW32">
        <v>52.691652230843047</v>
      </c>
      <c r="AX32">
        <v>24.959182848226838</v>
      </c>
      <c r="AY32">
        <v>336875</v>
      </c>
      <c r="AZ32">
        <v>224532</v>
      </c>
      <c r="BA32">
        <v>94704</v>
      </c>
      <c r="BB32">
        <v>56673</v>
      </c>
      <c r="BC32">
        <v>8327</v>
      </c>
      <c r="BD32">
        <v>64828</v>
      </c>
      <c r="BE32">
        <v>149872</v>
      </c>
      <c r="BF32">
        <v>1431</v>
      </c>
      <c r="BG32">
        <v>83640</v>
      </c>
    </row>
    <row r="33" spans="1:59" x14ac:dyDescent="0.25">
      <c r="A33" s="6" t="s">
        <v>308</v>
      </c>
      <c r="B33">
        <v>511785</v>
      </c>
      <c r="C33">
        <v>401278</v>
      </c>
      <c r="D33">
        <v>247773</v>
      </c>
      <c r="E33">
        <v>76748</v>
      </c>
      <c r="F33">
        <v>10251</v>
      </c>
      <c r="G33">
        <v>66506</v>
      </c>
      <c r="H33">
        <v>110507</v>
      </c>
      <c r="I33">
        <v>84</v>
      </c>
      <c r="J33">
        <v>24511</v>
      </c>
      <c r="K33">
        <v>900</v>
      </c>
      <c r="L33">
        <v>0</v>
      </c>
      <c r="M33">
        <v>0</v>
      </c>
      <c r="N33">
        <v>18825</v>
      </c>
      <c r="O33">
        <v>138</v>
      </c>
      <c r="P33">
        <v>17862</v>
      </c>
      <c r="Q33">
        <v>0</v>
      </c>
      <c r="R33">
        <v>825</v>
      </c>
      <c r="S33">
        <v>0</v>
      </c>
      <c r="T33">
        <v>5616</v>
      </c>
      <c r="U33">
        <v>27</v>
      </c>
      <c r="V33">
        <v>5589</v>
      </c>
      <c r="W33">
        <v>503</v>
      </c>
      <c r="X33">
        <v>0</v>
      </c>
      <c r="Y33">
        <v>12442</v>
      </c>
      <c r="Z33">
        <v>3</v>
      </c>
      <c r="AA33">
        <v>0</v>
      </c>
      <c r="AB33">
        <v>43434</v>
      </c>
      <c r="AC33">
        <v>4189</v>
      </c>
      <c r="AD33">
        <v>340542</v>
      </c>
      <c r="AE33">
        <v>186986</v>
      </c>
      <c r="AF33">
        <v>41201</v>
      </c>
      <c r="AG33">
        <v>328</v>
      </c>
      <c r="AH33">
        <v>0</v>
      </c>
      <c r="AI33">
        <v>40873</v>
      </c>
      <c r="AJ33">
        <v>38567</v>
      </c>
      <c r="AK33">
        <v>21916</v>
      </c>
      <c r="AL33">
        <v>3265</v>
      </c>
      <c r="AM33">
        <v>13385</v>
      </c>
      <c r="AN33">
        <v>544</v>
      </c>
      <c r="AO33">
        <v>30361</v>
      </c>
      <c r="AP33">
        <v>18812</v>
      </c>
      <c r="AQ33">
        <v>57501</v>
      </c>
      <c r="AR33">
        <v>153556</v>
      </c>
      <c r="AS33">
        <v>151463</v>
      </c>
      <c r="AT33">
        <v>2093</v>
      </c>
      <c r="AU33">
        <v>324799</v>
      </c>
      <c r="AV33">
        <v>47.277175875769167</v>
      </c>
      <c r="AW33">
        <v>51.94687471260827</v>
      </c>
      <c r="AX33">
        <v>24.559015319845273</v>
      </c>
      <c r="AY33">
        <v>339766</v>
      </c>
      <c r="AZ33">
        <v>229259</v>
      </c>
      <c r="BA33">
        <v>96248</v>
      </c>
      <c r="BB33">
        <v>58253</v>
      </c>
      <c r="BC33">
        <v>8532</v>
      </c>
      <c r="BD33">
        <v>66226</v>
      </c>
      <c r="BE33">
        <v>152780</v>
      </c>
      <c r="BF33">
        <v>1444</v>
      </c>
      <c r="BG33">
        <v>85201</v>
      </c>
    </row>
    <row r="34" spans="1:59" x14ac:dyDescent="0.25">
      <c r="A34" s="6" t="s">
        <v>307</v>
      </c>
      <c r="B34">
        <v>513888</v>
      </c>
      <c r="C34">
        <v>403419</v>
      </c>
      <c r="D34">
        <v>249164</v>
      </c>
      <c r="E34">
        <v>78421</v>
      </c>
      <c r="F34">
        <v>10452</v>
      </c>
      <c r="G34">
        <v>65382</v>
      </c>
      <c r="H34">
        <v>110469</v>
      </c>
      <c r="I34">
        <v>102</v>
      </c>
      <c r="J34">
        <v>25850</v>
      </c>
      <c r="K34">
        <v>900</v>
      </c>
      <c r="L34">
        <v>0</v>
      </c>
      <c r="M34">
        <v>0</v>
      </c>
      <c r="N34">
        <v>17555</v>
      </c>
      <c r="O34">
        <v>432</v>
      </c>
      <c r="P34">
        <v>16635</v>
      </c>
      <c r="Q34">
        <v>0</v>
      </c>
      <c r="R34">
        <v>488</v>
      </c>
      <c r="S34">
        <v>0</v>
      </c>
      <c r="T34">
        <v>6172</v>
      </c>
      <c r="U34">
        <v>28</v>
      </c>
      <c r="V34">
        <v>6144</v>
      </c>
      <c r="W34">
        <v>527</v>
      </c>
      <c r="X34">
        <v>0</v>
      </c>
      <c r="Y34">
        <v>13002</v>
      </c>
      <c r="Z34">
        <v>3</v>
      </c>
      <c r="AA34">
        <v>0</v>
      </c>
      <c r="AB34">
        <v>42254</v>
      </c>
      <c r="AC34">
        <v>4104</v>
      </c>
      <c r="AD34">
        <v>349991</v>
      </c>
      <c r="AE34">
        <v>190236</v>
      </c>
      <c r="AF34">
        <v>42647</v>
      </c>
      <c r="AG34">
        <v>304</v>
      </c>
      <c r="AH34">
        <v>0</v>
      </c>
      <c r="AI34">
        <v>42343</v>
      </c>
      <c r="AJ34">
        <v>38123</v>
      </c>
      <c r="AK34">
        <v>21494</v>
      </c>
      <c r="AL34">
        <v>3369</v>
      </c>
      <c r="AM34">
        <v>13260</v>
      </c>
      <c r="AN34">
        <v>558</v>
      </c>
      <c r="AO34">
        <v>28227</v>
      </c>
      <c r="AP34">
        <v>16610</v>
      </c>
      <c r="AQ34">
        <v>64071</v>
      </c>
      <c r="AR34">
        <v>159755</v>
      </c>
      <c r="AS34">
        <v>157607</v>
      </c>
      <c r="AT34">
        <v>2148</v>
      </c>
      <c r="AU34">
        <v>323652</v>
      </c>
      <c r="AV34">
        <v>49.360124647719275</v>
      </c>
      <c r="AW34">
        <v>50.558622587108047</v>
      </c>
      <c r="AX34">
        <v>24.955799129166486</v>
      </c>
      <c r="AY34">
        <v>341251</v>
      </c>
      <c r="AZ34">
        <v>230782</v>
      </c>
      <c r="BA34">
        <v>97730</v>
      </c>
      <c r="BB34">
        <v>59914</v>
      </c>
      <c r="BC34">
        <v>8767</v>
      </c>
      <c r="BD34">
        <v>64371</v>
      </c>
      <c r="BE34">
        <v>151015</v>
      </c>
      <c r="BF34">
        <v>1457</v>
      </c>
      <c r="BG34">
        <v>86779</v>
      </c>
    </row>
    <row r="35" spans="1:59" x14ac:dyDescent="0.25">
      <c r="A35" s="6" t="s">
        <v>306</v>
      </c>
      <c r="B35">
        <v>519671</v>
      </c>
      <c r="C35">
        <v>403915</v>
      </c>
      <c r="D35">
        <v>248233</v>
      </c>
      <c r="E35">
        <v>78826</v>
      </c>
      <c r="F35">
        <v>10740</v>
      </c>
      <c r="G35">
        <v>66117</v>
      </c>
      <c r="H35">
        <v>115756</v>
      </c>
      <c r="I35">
        <v>98</v>
      </c>
      <c r="J35">
        <v>26398</v>
      </c>
      <c r="K35">
        <v>900</v>
      </c>
      <c r="L35">
        <v>0</v>
      </c>
      <c r="M35">
        <v>0</v>
      </c>
      <c r="N35">
        <v>18007</v>
      </c>
      <c r="O35">
        <v>411</v>
      </c>
      <c r="P35">
        <v>17018</v>
      </c>
      <c r="Q35">
        <v>0</v>
      </c>
      <c r="R35">
        <v>578</v>
      </c>
      <c r="S35">
        <v>0</v>
      </c>
      <c r="T35">
        <v>6276</v>
      </c>
      <c r="U35">
        <v>29</v>
      </c>
      <c r="V35">
        <v>6247</v>
      </c>
      <c r="W35">
        <v>538</v>
      </c>
      <c r="X35">
        <v>0</v>
      </c>
      <c r="Y35">
        <v>13289</v>
      </c>
      <c r="Z35">
        <v>3</v>
      </c>
      <c r="AA35">
        <v>0</v>
      </c>
      <c r="AB35">
        <v>46001</v>
      </c>
      <c r="AC35">
        <v>4246</v>
      </c>
      <c r="AD35">
        <v>354192</v>
      </c>
      <c r="AE35">
        <v>195100</v>
      </c>
      <c r="AF35">
        <v>43816</v>
      </c>
      <c r="AG35">
        <v>346</v>
      </c>
      <c r="AH35">
        <v>0</v>
      </c>
      <c r="AI35">
        <v>43470</v>
      </c>
      <c r="AJ35">
        <v>38711</v>
      </c>
      <c r="AK35">
        <v>21955</v>
      </c>
      <c r="AL35">
        <v>3506</v>
      </c>
      <c r="AM35">
        <v>13250</v>
      </c>
      <c r="AN35">
        <v>567</v>
      </c>
      <c r="AO35">
        <v>30753</v>
      </c>
      <c r="AP35">
        <v>17238</v>
      </c>
      <c r="AQ35">
        <v>64015</v>
      </c>
      <c r="AR35">
        <v>159092</v>
      </c>
      <c r="AS35">
        <v>156907</v>
      </c>
      <c r="AT35">
        <v>2185</v>
      </c>
      <c r="AU35">
        <v>324571</v>
      </c>
      <c r="AV35">
        <v>49.016043629945592</v>
      </c>
      <c r="AW35">
        <v>51.874010868672784</v>
      </c>
      <c r="AX35">
        <v>25.42658779999136</v>
      </c>
      <c r="AY35">
        <v>350031</v>
      </c>
      <c r="AZ35">
        <v>234275</v>
      </c>
      <c r="BA35">
        <v>99229</v>
      </c>
      <c r="BB35">
        <v>61025</v>
      </c>
      <c r="BC35">
        <v>9035</v>
      </c>
      <c r="BD35">
        <v>64986</v>
      </c>
      <c r="BE35">
        <v>154931</v>
      </c>
      <c r="BF35">
        <v>1471</v>
      </c>
      <c r="BG35">
        <v>88366</v>
      </c>
    </row>
    <row r="36" spans="1:59" x14ac:dyDescent="0.25">
      <c r="A36" s="6" t="s">
        <v>305</v>
      </c>
      <c r="B36">
        <v>527493</v>
      </c>
      <c r="C36">
        <v>408849</v>
      </c>
      <c r="D36">
        <v>251382</v>
      </c>
      <c r="E36">
        <v>79753</v>
      </c>
      <c r="F36">
        <v>11026</v>
      </c>
      <c r="G36">
        <v>66688</v>
      </c>
      <c r="H36">
        <v>118644</v>
      </c>
      <c r="I36">
        <v>75</v>
      </c>
      <c r="J36">
        <v>26641</v>
      </c>
      <c r="K36">
        <v>900</v>
      </c>
      <c r="L36">
        <v>0</v>
      </c>
      <c r="M36">
        <v>0</v>
      </c>
      <c r="N36">
        <v>18655</v>
      </c>
      <c r="O36">
        <v>195</v>
      </c>
      <c r="P36">
        <v>17647</v>
      </c>
      <c r="Q36">
        <v>0</v>
      </c>
      <c r="R36">
        <v>813</v>
      </c>
      <c r="S36">
        <v>0</v>
      </c>
      <c r="T36">
        <v>7081</v>
      </c>
      <c r="U36">
        <v>30</v>
      </c>
      <c r="V36">
        <v>7051</v>
      </c>
      <c r="W36">
        <v>555</v>
      </c>
      <c r="X36">
        <v>0</v>
      </c>
      <c r="Y36">
        <v>13706</v>
      </c>
      <c r="Z36">
        <v>3</v>
      </c>
      <c r="AA36">
        <v>0</v>
      </c>
      <c r="AB36">
        <v>45866</v>
      </c>
      <c r="AC36">
        <v>5162</v>
      </c>
      <c r="AD36">
        <v>338642</v>
      </c>
      <c r="AE36">
        <v>189787</v>
      </c>
      <c r="AF36">
        <v>44828</v>
      </c>
      <c r="AG36">
        <v>331</v>
      </c>
      <c r="AH36">
        <v>0</v>
      </c>
      <c r="AI36">
        <v>44497</v>
      </c>
      <c r="AJ36">
        <v>40270</v>
      </c>
      <c r="AK36">
        <v>22979</v>
      </c>
      <c r="AL36">
        <v>3827</v>
      </c>
      <c r="AM36">
        <v>13464</v>
      </c>
      <c r="AN36">
        <v>579</v>
      </c>
      <c r="AO36">
        <v>33077</v>
      </c>
      <c r="AP36">
        <v>17381</v>
      </c>
      <c r="AQ36">
        <v>53652</v>
      </c>
      <c r="AR36">
        <v>148855</v>
      </c>
      <c r="AS36">
        <v>146628</v>
      </c>
      <c r="AT36">
        <v>2227</v>
      </c>
      <c r="AU36">
        <v>337706</v>
      </c>
      <c r="AV36">
        <v>44.078337799684611</v>
      </c>
      <c r="AW36">
        <v>57.168200224773322</v>
      </c>
      <c r="AX36">
        <v>25.19879240907564</v>
      </c>
      <c r="AY36">
        <v>357338</v>
      </c>
      <c r="AZ36">
        <v>238694</v>
      </c>
      <c r="BA36">
        <v>100885</v>
      </c>
      <c r="BB36">
        <v>62435</v>
      </c>
      <c r="BC36">
        <v>9339</v>
      </c>
      <c r="BD36">
        <v>66035</v>
      </c>
      <c r="BE36">
        <v>167551</v>
      </c>
      <c r="BF36">
        <v>1485</v>
      </c>
      <c r="BG36">
        <v>90023</v>
      </c>
    </row>
    <row r="37" spans="1:59" x14ac:dyDescent="0.25">
      <c r="A37" s="6" t="s">
        <v>304</v>
      </c>
      <c r="B37">
        <v>530013</v>
      </c>
      <c r="C37">
        <v>412999</v>
      </c>
      <c r="D37">
        <v>252850</v>
      </c>
      <c r="E37">
        <v>81384</v>
      </c>
      <c r="F37">
        <v>11415</v>
      </c>
      <c r="G37">
        <v>67350</v>
      </c>
      <c r="H37">
        <v>117014</v>
      </c>
      <c r="I37">
        <v>102</v>
      </c>
      <c r="J37">
        <v>23589</v>
      </c>
      <c r="K37">
        <v>900</v>
      </c>
      <c r="L37">
        <v>0</v>
      </c>
      <c r="M37">
        <v>0</v>
      </c>
      <c r="N37">
        <v>19241</v>
      </c>
      <c r="O37">
        <v>212</v>
      </c>
      <c r="P37">
        <v>18164</v>
      </c>
      <c r="Q37">
        <v>0</v>
      </c>
      <c r="R37">
        <v>865</v>
      </c>
      <c r="S37">
        <v>0</v>
      </c>
      <c r="T37">
        <v>6411</v>
      </c>
      <c r="U37">
        <v>31</v>
      </c>
      <c r="V37">
        <v>6380</v>
      </c>
      <c r="W37">
        <v>570</v>
      </c>
      <c r="X37">
        <v>0</v>
      </c>
      <c r="Y37">
        <v>14065</v>
      </c>
      <c r="Z37">
        <v>3</v>
      </c>
      <c r="AA37">
        <v>0</v>
      </c>
      <c r="AB37">
        <v>46828</v>
      </c>
      <c r="AC37">
        <v>5305</v>
      </c>
      <c r="AD37">
        <v>329786</v>
      </c>
      <c r="AE37">
        <v>184439</v>
      </c>
      <c r="AF37">
        <v>45627</v>
      </c>
      <c r="AG37">
        <v>370</v>
      </c>
      <c r="AH37">
        <v>0</v>
      </c>
      <c r="AI37">
        <v>45257</v>
      </c>
      <c r="AJ37">
        <v>40877</v>
      </c>
      <c r="AK37">
        <v>23076</v>
      </c>
      <c r="AL37">
        <v>4046</v>
      </c>
      <c r="AM37">
        <v>13756</v>
      </c>
      <c r="AN37">
        <v>596</v>
      </c>
      <c r="AO37">
        <v>31088</v>
      </c>
      <c r="AP37">
        <v>16007</v>
      </c>
      <c r="AQ37">
        <v>50244</v>
      </c>
      <c r="AR37">
        <v>145347</v>
      </c>
      <c r="AS37">
        <v>143052</v>
      </c>
      <c r="AT37">
        <v>2295</v>
      </c>
      <c r="AU37">
        <v>345574</v>
      </c>
      <c r="AV37">
        <v>42.059627477582048</v>
      </c>
      <c r="AW37">
        <v>59.51568102946819</v>
      </c>
      <c r="AX37">
        <v>25.032073731740287</v>
      </c>
      <c r="AY37">
        <v>360734</v>
      </c>
      <c r="AZ37">
        <v>243720</v>
      </c>
      <c r="BA37">
        <v>102690</v>
      </c>
      <c r="BB37">
        <v>63998</v>
      </c>
      <c r="BC37">
        <v>9666</v>
      </c>
      <c r="BD37">
        <v>67366</v>
      </c>
      <c r="BE37">
        <v>176295</v>
      </c>
      <c r="BF37">
        <v>1500</v>
      </c>
      <c r="BG37">
        <v>91734</v>
      </c>
    </row>
    <row r="38" spans="1:59" x14ac:dyDescent="0.25">
      <c r="A38" s="6" t="s">
        <v>303</v>
      </c>
      <c r="B38">
        <v>536943</v>
      </c>
      <c r="C38">
        <v>419306</v>
      </c>
      <c r="D38">
        <v>255579</v>
      </c>
      <c r="E38">
        <v>83412</v>
      </c>
      <c r="F38">
        <v>11756</v>
      </c>
      <c r="G38">
        <v>68559</v>
      </c>
      <c r="H38">
        <v>117637</v>
      </c>
      <c r="I38">
        <v>74</v>
      </c>
      <c r="J38">
        <v>25710</v>
      </c>
      <c r="K38">
        <v>900</v>
      </c>
      <c r="L38">
        <v>0</v>
      </c>
      <c r="M38">
        <v>0</v>
      </c>
      <c r="N38">
        <v>17581</v>
      </c>
      <c r="O38">
        <v>194</v>
      </c>
      <c r="P38">
        <v>16454</v>
      </c>
      <c r="Q38">
        <v>0</v>
      </c>
      <c r="R38">
        <v>933</v>
      </c>
      <c r="S38">
        <v>0</v>
      </c>
      <c r="T38">
        <v>6777</v>
      </c>
      <c r="U38">
        <v>32</v>
      </c>
      <c r="V38">
        <v>6745</v>
      </c>
      <c r="W38">
        <v>586</v>
      </c>
      <c r="X38">
        <v>0</v>
      </c>
      <c r="Y38">
        <v>14472</v>
      </c>
      <c r="Z38">
        <v>3</v>
      </c>
      <c r="AA38">
        <v>0</v>
      </c>
      <c r="AB38">
        <v>46126</v>
      </c>
      <c r="AC38">
        <v>5408</v>
      </c>
      <c r="AD38">
        <v>312266</v>
      </c>
      <c r="AE38">
        <v>176136</v>
      </c>
      <c r="AF38">
        <v>46567</v>
      </c>
      <c r="AG38">
        <v>297</v>
      </c>
      <c r="AH38">
        <v>0</v>
      </c>
      <c r="AI38">
        <v>46270</v>
      </c>
      <c r="AJ38">
        <v>40787</v>
      </c>
      <c r="AK38">
        <v>22710</v>
      </c>
      <c r="AL38">
        <v>4381</v>
      </c>
      <c r="AM38">
        <v>13696</v>
      </c>
      <c r="AN38">
        <v>602</v>
      </c>
      <c r="AO38">
        <v>31407</v>
      </c>
      <c r="AP38">
        <v>15201</v>
      </c>
      <c r="AQ38">
        <v>41572</v>
      </c>
      <c r="AR38">
        <v>136130</v>
      </c>
      <c r="AS38">
        <v>133816</v>
      </c>
      <c r="AT38">
        <v>2314</v>
      </c>
      <c r="AU38">
        <v>360807</v>
      </c>
      <c r="AV38">
        <v>37.729267646022073</v>
      </c>
      <c r="AW38">
        <v>64.169424007335451</v>
      </c>
      <c r="AX38">
        <v>24.210653730638342</v>
      </c>
      <c r="AY38">
        <v>365282</v>
      </c>
      <c r="AZ38">
        <v>247645</v>
      </c>
      <c r="BA38">
        <v>104641</v>
      </c>
      <c r="BB38">
        <v>65500</v>
      </c>
      <c r="BC38">
        <v>10015</v>
      </c>
      <c r="BD38">
        <v>67489</v>
      </c>
      <c r="BE38">
        <v>189146</v>
      </c>
      <c r="BF38">
        <v>1515</v>
      </c>
      <c r="BG38">
        <v>93503</v>
      </c>
    </row>
    <row r="39" spans="1:59" x14ac:dyDescent="0.25">
      <c r="A39" s="6" t="s">
        <v>302</v>
      </c>
      <c r="B39">
        <v>547448</v>
      </c>
      <c r="C39">
        <v>425815</v>
      </c>
      <c r="D39">
        <v>258630</v>
      </c>
      <c r="E39">
        <v>85511</v>
      </c>
      <c r="F39">
        <v>12095</v>
      </c>
      <c r="G39">
        <v>69579</v>
      </c>
      <c r="H39">
        <v>121633</v>
      </c>
      <c r="I39">
        <v>85</v>
      </c>
      <c r="J39">
        <v>25865</v>
      </c>
      <c r="K39">
        <v>900</v>
      </c>
      <c r="L39">
        <v>0</v>
      </c>
      <c r="M39">
        <v>0</v>
      </c>
      <c r="N39">
        <v>19467</v>
      </c>
      <c r="O39">
        <v>214</v>
      </c>
      <c r="P39">
        <v>18232</v>
      </c>
      <c r="Q39">
        <v>0</v>
      </c>
      <c r="R39">
        <v>1021</v>
      </c>
      <c r="S39">
        <v>0</v>
      </c>
      <c r="T39">
        <v>6697</v>
      </c>
      <c r="U39">
        <v>32</v>
      </c>
      <c r="V39">
        <v>6665</v>
      </c>
      <c r="W39">
        <v>599</v>
      </c>
      <c r="X39">
        <v>0</v>
      </c>
      <c r="Y39">
        <v>14825</v>
      </c>
      <c r="Z39">
        <v>3</v>
      </c>
      <c r="AA39">
        <v>0</v>
      </c>
      <c r="AB39">
        <v>47561</v>
      </c>
      <c r="AC39">
        <v>5631</v>
      </c>
      <c r="AD39">
        <v>307979</v>
      </c>
      <c r="AE39">
        <v>176328</v>
      </c>
      <c r="AF39">
        <v>47147</v>
      </c>
      <c r="AG39">
        <v>347</v>
      </c>
      <c r="AH39">
        <v>0</v>
      </c>
      <c r="AI39">
        <v>46800</v>
      </c>
      <c r="AJ39">
        <v>41191</v>
      </c>
      <c r="AK39">
        <v>23000</v>
      </c>
      <c r="AL39">
        <v>4430</v>
      </c>
      <c r="AM39">
        <v>13761</v>
      </c>
      <c r="AN39">
        <v>619</v>
      </c>
      <c r="AO39">
        <v>32222</v>
      </c>
      <c r="AP39">
        <v>17399</v>
      </c>
      <c r="AQ39">
        <v>37750</v>
      </c>
      <c r="AR39">
        <v>131651</v>
      </c>
      <c r="AS39">
        <v>129274</v>
      </c>
      <c r="AT39">
        <v>2377</v>
      </c>
      <c r="AU39">
        <v>371120</v>
      </c>
      <c r="AV39">
        <v>35.47395028110099</v>
      </c>
      <c r="AW39">
        <v>67.100199692269484</v>
      </c>
      <c r="AX39">
        <v>23.80309147735516</v>
      </c>
      <c r="AY39">
        <v>374145</v>
      </c>
      <c r="AZ39">
        <v>252512</v>
      </c>
      <c r="BA39">
        <v>106615</v>
      </c>
      <c r="BB39">
        <v>67082</v>
      </c>
      <c r="BC39">
        <v>10366</v>
      </c>
      <c r="BD39">
        <v>68449</v>
      </c>
      <c r="BE39">
        <v>197817</v>
      </c>
      <c r="BF39">
        <v>1530</v>
      </c>
      <c r="BG39">
        <v>95283</v>
      </c>
    </row>
    <row r="40" spans="1:59" x14ac:dyDescent="0.25">
      <c r="A40" s="6" t="s">
        <v>301</v>
      </c>
      <c r="B40">
        <v>549515</v>
      </c>
      <c r="C40">
        <v>427038</v>
      </c>
      <c r="D40">
        <v>259102</v>
      </c>
      <c r="E40">
        <v>86913</v>
      </c>
      <c r="F40">
        <v>12393</v>
      </c>
      <c r="G40">
        <v>68631</v>
      </c>
      <c r="H40">
        <v>122477</v>
      </c>
      <c r="I40">
        <v>114</v>
      </c>
      <c r="J40">
        <v>26550</v>
      </c>
      <c r="K40">
        <v>900</v>
      </c>
      <c r="L40">
        <v>0</v>
      </c>
      <c r="M40">
        <v>0</v>
      </c>
      <c r="N40">
        <v>20449</v>
      </c>
      <c r="O40">
        <v>204</v>
      </c>
      <c r="P40">
        <v>19240</v>
      </c>
      <c r="Q40">
        <v>0</v>
      </c>
      <c r="R40">
        <v>1005</v>
      </c>
      <c r="S40">
        <v>0</v>
      </c>
      <c r="T40">
        <v>7341</v>
      </c>
      <c r="U40">
        <v>32</v>
      </c>
      <c r="V40">
        <v>7309</v>
      </c>
      <c r="W40">
        <v>611</v>
      </c>
      <c r="X40">
        <v>0</v>
      </c>
      <c r="Y40">
        <v>15124</v>
      </c>
      <c r="Z40">
        <v>3</v>
      </c>
      <c r="AA40">
        <v>0</v>
      </c>
      <c r="AB40">
        <v>45021</v>
      </c>
      <c r="AC40">
        <v>6364</v>
      </c>
      <c r="AD40">
        <v>340170</v>
      </c>
      <c r="AE40">
        <v>193654</v>
      </c>
      <c r="AF40">
        <v>48414</v>
      </c>
      <c r="AG40">
        <v>402</v>
      </c>
      <c r="AH40">
        <v>0</v>
      </c>
      <c r="AI40">
        <v>48012</v>
      </c>
      <c r="AJ40">
        <v>40838</v>
      </c>
      <c r="AK40">
        <v>22417</v>
      </c>
      <c r="AL40">
        <v>4279</v>
      </c>
      <c r="AM40">
        <v>14142</v>
      </c>
      <c r="AN40">
        <v>632</v>
      </c>
      <c r="AO40">
        <v>32800</v>
      </c>
      <c r="AP40">
        <v>17986</v>
      </c>
      <c r="AQ40">
        <v>52984</v>
      </c>
      <c r="AR40">
        <v>146516</v>
      </c>
      <c r="AS40">
        <v>144082</v>
      </c>
      <c r="AT40">
        <v>2434</v>
      </c>
      <c r="AU40">
        <v>355861</v>
      </c>
      <c r="AV40">
        <v>41.172212225346577</v>
      </c>
      <c r="AW40">
        <v>60.915906607060514</v>
      </c>
      <c r="AX40">
        <v>25.080426347252871</v>
      </c>
      <c r="AY40">
        <v>377642</v>
      </c>
      <c r="AZ40">
        <v>255165</v>
      </c>
      <c r="BA40">
        <v>108517</v>
      </c>
      <c r="BB40">
        <v>68518</v>
      </c>
      <c r="BC40">
        <v>10712</v>
      </c>
      <c r="BD40">
        <v>67418</v>
      </c>
      <c r="BE40">
        <v>183988</v>
      </c>
      <c r="BF40">
        <v>1544</v>
      </c>
      <c r="BG40">
        <v>97053</v>
      </c>
    </row>
    <row r="41" spans="1:59" x14ac:dyDescent="0.25">
      <c r="A41" s="6" t="s">
        <v>300</v>
      </c>
      <c r="B41">
        <v>548195</v>
      </c>
      <c r="C41">
        <v>429994</v>
      </c>
      <c r="D41">
        <v>260326</v>
      </c>
      <c r="E41">
        <v>88667</v>
      </c>
      <c r="F41">
        <v>12812</v>
      </c>
      <c r="G41">
        <v>68189</v>
      </c>
      <c r="H41">
        <v>118201</v>
      </c>
      <c r="I41">
        <v>115</v>
      </c>
      <c r="J41">
        <v>23706</v>
      </c>
      <c r="K41">
        <v>950</v>
      </c>
      <c r="L41">
        <v>0</v>
      </c>
      <c r="M41">
        <v>0</v>
      </c>
      <c r="N41">
        <v>19162</v>
      </c>
      <c r="O41">
        <v>312</v>
      </c>
      <c r="P41">
        <v>17887</v>
      </c>
      <c r="Q41">
        <v>0</v>
      </c>
      <c r="R41">
        <v>963</v>
      </c>
      <c r="S41">
        <v>0</v>
      </c>
      <c r="T41">
        <v>6453</v>
      </c>
      <c r="U41">
        <v>32</v>
      </c>
      <c r="V41">
        <v>6421</v>
      </c>
      <c r="W41">
        <v>623</v>
      </c>
      <c r="X41">
        <v>0</v>
      </c>
      <c r="Y41">
        <v>15408</v>
      </c>
      <c r="Z41">
        <v>3</v>
      </c>
      <c r="AA41">
        <v>0</v>
      </c>
      <c r="AB41">
        <v>45279</v>
      </c>
      <c r="AC41">
        <v>6502</v>
      </c>
      <c r="AD41">
        <v>358839</v>
      </c>
      <c r="AE41">
        <v>200095</v>
      </c>
      <c r="AF41">
        <v>49314</v>
      </c>
      <c r="AG41">
        <v>525</v>
      </c>
      <c r="AH41">
        <v>0</v>
      </c>
      <c r="AI41">
        <v>48789</v>
      </c>
      <c r="AJ41">
        <v>40852</v>
      </c>
      <c r="AK41">
        <v>22094</v>
      </c>
      <c r="AL41">
        <v>4340</v>
      </c>
      <c r="AM41">
        <v>14419</v>
      </c>
      <c r="AN41">
        <v>646</v>
      </c>
      <c r="AO41">
        <v>30154</v>
      </c>
      <c r="AP41">
        <v>14340</v>
      </c>
      <c r="AQ41">
        <v>64789</v>
      </c>
      <c r="AR41">
        <v>158744</v>
      </c>
      <c r="AS41">
        <v>156255</v>
      </c>
      <c r="AT41">
        <v>2489</v>
      </c>
      <c r="AU41">
        <v>348100</v>
      </c>
      <c r="AV41">
        <v>45.602972593122594</v>
      </c>
      <c r="AW41">
        <v>56.799492939819515</v>
      </c>
      <c r="AX41">
        <v>25.902257198378489</v>
      </c>
      <c r="AY41">
        <v>376740</v>
      </c>
      <c r="AZ41">
        <v>258539</v>
      </c>
      <c r="BA41">
        <v>110300</v>
      </c>
      <c r="BB41">
        <v>69779</v>
      </c>
      <c r="BC41">
        <v>11053</v>
      </c>
      <c r="BD41">
        <v>67407</v>
      </c>
      <c r="BE41">
        <v>176645</v>
      </c>
      <c r="BF41">
        <v>1558</v>
      </c>
      <c r="BG41">
        <v>98766</v>
      </c>
    </row>
    <row r="42" spans="1:59" x14ac:dyDescent="0.25">
      <c r="A42" s="6" t="s">
        <v>299</v>
      </c>
      <c r="B42">
        <v>550327</v>
      </c>
      <c r="C42">
        <v>432658</v>
      </c>
      <c r="D42">
        <v>261677</v>
      </c>
      <c r="E42">
        <v>90371</v>
      </c>
      <c r="F42">
        <v>13084</v>
      </c>
      <c r="G42">
        <v>67526</v>
      </c>
      <c r="H42">
        <v>117669</v>
      </c>
      <c r="I42">
        <v>128</v>
      </c>
      <c r="J42">
        <v>25354</v>
      </c>
      <c r="K42">
        <v>1000</v>
      </c>
      <c r="L42">
        <v>0</v>
      </c>
      <c r="M42">
        <v>0</v>
      </c>
      <c r="N42">
        <v>16134</v>
      </c>
      <c r="O42">
        <v>338</v>
      </c>
      <c r="P42">
        <v>14874</v>
      </c>
      <c r="Q42">
        <v>0</v>
      </c>
      <c r="R42">
        <v>922</v>
      </c>
      <c r="S42">
        <v>0</v>
      </c>
      <c r="T42">
        <v>6862</v>
      </c>
      <c r="U42">
        <v>32</v>
      </c>
      <c r="V42">
        <v>6830</v>
      </c>
      <c r="W42">
        <v>639</v>
      </c>
      <c r="X42">
        <v>0</v>
      </c>
      <c r="Y42">
        <v>15801</v>
      </c>
      <c r="Z42">
        <v>3</v>
      </c>
      <c r="AA42">
        <v>0</v>
      </c>
      <c r="AB42">
        <v>45273</v>
      </c>
      <c r="AC42">
        <v>6475</v>
      </c>
      <c r="AD42">
        <v>389089</v>
      </c>
      <c r="AE42">
        <v>213980</v>
      </c>
      <c r="AF42">
        <v>50208</v>
      </c>
      <c r="AG42">
        <v>484</v>
      </c>
      <c r="AH42">
        <v>0</v>
      </c>
      <c r="AI42">
        <v>49724</v>
      </c>
      <c r="AJ42">
        <v>39943</v>
      </c>
      <c r="AK42">
        <v>21445</v>
      </c>
      <c r="AL42">
        <v>4213</v>
      </c>
      <c r="AM42">
        <v>14285</v>
      </c>
      <c r="AN42">
        <v>667</v>
      </c>
      <c r="AO42">
        <v>30197</v>
      </c>
      <c r="AP42">
        <v>11324</v>
      </c>
      <c r="AQ42">
        <v>81641</v>
      </c>
      <c r="AR42">
        <v>175109</v>
      </c>
      <c r="AS42">
        <v>172550</v>
      </c>
      <c r="AT42">
        <v>2559</v>
      </c>
      <c r="AU42">
        <v>336347</v>
      </c>
      <c r="AV42">
        <v>52.061967561396955</v>
      </c>
      <c r="AW42">
        <v>51.482958446545709</v>
      </c>
      <c r="AX42">
        <v>26.8030411260881</v>
      </c>
      <c r="AY42">
        <v>377786</v>
      </c>
      <c r="AZ42">
        <v>260117</v>
      </c>
      <c r="BA42">
        <v>111969</v>
      </c>
      <c r="BB42">
        <v>70984</v>
      </c>
      <c r="BC42">
        <v>11381</v>
      </c>
      <c r="BD42">
        <v>65783</v>
      </c>
      <c r="BE42">
        <v>163806</v>
      </c>
      <c r="BF42">
        <v>1573</v>
      </c>
      <c r="BG42">
        <v>100423</v>
      </c>
    </row>
    <row r="43" spans="1:59" x14ac:dyDescent="0.25">
      <c r="A43" s="6" t="s">
        <v>298</v>
      </c>
      <c r="B43">
        <v>556778</v>
      </c>
      <c r="C43">
        <v>433565</v>
      </c>
      <c r="D43">
        <v>263287</v>
      </c>
      <c r="E43">
        <v>89655</v>
      </c>
      <c r="F43">
        <v>13371</v>
      </c>
      <c r="G43">
        <v>67252</v>
      </c>
      <c r="H43">
        <v>123213</v>
      </c>
      <c r="I43">
        <v>150</v>
      </c>
      <c r="J43">
        <v>26760</v>
      </c>
      <c r="K43">
        <v>1050</v>
      </c>
      <c r="L43">
        <v>0</v>
      </c>
      <c r="M43">
        <v>0</v>
      </c>
      <c r="N43">
        <v>17663</v>
      </c>
      <c r="O43">
        <v>300</v>
      </c>
      <c r="P43">
        <v>16366</v>
      </c>
      <c r="Q43">
        <v>0</v>
      </c>
      <c r="R43">
        <v>997</v>
      </c>
      <c r="S43">
        <v>0</v>
      </c>
      <c r="T43">
        <v>6790</v>
      </c>
      <c r="U43">
        <v>32</v>
      </c>
      <c r="V43">
        <v>6758</v>
      </c>
      <c r="W43">
        <v>648</v>
      </c>
      <c r="X43">
        <v>0</v>
      </c>
      <c r="Y43">
        <v>16001</v>
      </c>
      <c r="Z43">
        <v>3</v>
      </c>
      <c r="AA43">
        <v>0</v>
      </c>
      <c r="AB43">
        <v>47592</v>
      </c>
      <c r="AC43">
        <v>6556</v>
      </c>
      <c r="AD43">
        <v>432939</v>
      </c>
      <c r="AE43">
        <v>238323</v>
      </c>
      <c r="AF43">
        <v>51583</v>
      </c>
      <c r="AG43">
        <v>584</v>
      </c>
      <c r="AH43">
        <v>0</v>
      </c>
      <c r="AI43">
        <v>50999</v>
      </c>
      <c r="AJ43">
        <v>39583</v>
      </c>
      <c r="AK43">
        <v>21273</v>
      </c>
      <c r="AL43">
        <v>4095</v>
      </c>
      <c r="AM43">
        <v>14216</v>
      </c>
      <c r="AN43">
        <v>682</v>
      </c>
      <c r="AO43">
        <v>31519</v>
      </c>
      <c r="AP43">
        <v>13163</v>
      </c>
      <c r="AQ43">
        <v>101793</v>
      </c>
      <c r="AR43">
        <v>194616</v>
      </c>
      <c r="AS43">
        <v>191985</v>
      </c>
      <c r="AT43">
        <v>2631</v>
      </c>
      <c r="AU43">
        <v>318455</v>
      </c>
      <c r="AV43">
        <v>61.112480810014361</v>
      </c>
      <c r="AW43">
        <v>46.844293523572517</v>
      </c>
      <c r="AX43">
        <v>28.627709890180061</v>
      </c>
      <c r="AY43">
        <v>386338</v>
      </c>
      <c r="AZ43">
        <v>263125</v>
      </c>
      <c r="BA43">
        <v>113607</v>
      </c>
      <c r="BB43">
        <v>72244</v>
      </c>
      <c r="BC43">
        <v>11700</v>
      </c>
      <c r="BD43">
        <v>65574</v>
      </c>
      <c r="BE43">
        <v>148015</v>
      </c>
      <c r="BF43">
        <v>1589</v>
      </c>
      <c r="BG43">
        <v>102038</v>
      </c>
    </row>
    <row r="44" spans="1:59" x14ac:dyDescent="0.25">
      <c r="A44" s="6" t="s">
        <v>297</v>
      </c>
      <c r="B44">
        <v>564736</v>
      </c>
      <c r="C44">
        <v>436060</v>
      </c>
      <c r="D44">
        <v>265003</v>
      </c>
      <c r="E44">
        <v>90164</v>
      </c>
      <c r="F44">
        <v>13648</v>
      </c>
      <c r="G44">
        <v>67246</v>
      </c>
      <c r="H44">
        <v>128676</v>
      </c>
      <c r="I44">
        <v>158</v>
      </c>
      <c r="J44">
        <v>28329</v>
      </c>
      <c r="K44">
        <v>1100</v>
      </c>
      <c r="L44">
        <v>0</v>
      </c>
      <c r="M44">
        <v>0</v>
      </c>
      <c r="N44">
        <v>18786</v>
      </c>
      <c r="O44">
        <v>291</v>
      </c>
      <c r="P44">
        <v>17523</v>
      </c>
      <c r="Q44">
        <v>0</v>
      </c>
      <c r="R44">
        <v>972</v>
      </c>
      <c r="S44">
        <v>0</v>
      </c>
      <c r="T44">
        <v>7687</v>
      </c>
      <c r="U44">
        <v>33</v>
      </c>
      <c r="V44">
        <v>7654</v>
      </c>
      <c r="W44">
        <v>663</v>
      </c>
      <c r="X44">
        <v>0</v>
      </c>
      <c r="Y44">
        <v>16373</v>
      </c>
      <c r="Z44">
        <v>3</v>
      </c>
      <c r="AA44">
        <v>0</v>
      </c>
      <c r="AB44">
        <v>48406</v>
      </c>
      <c r="AC44">
        <v>7171</v>
      </c>
      <c r="AD44">
        <v>445623</v>
      </c>
      <c r="AE44">
        <v>248164</v>
      </c>
      <c r="AF44">
        <v>52078</v>
      </c>
      <c r="AG44">
        <v>531</v>
      </c>
      <c r="AH44">
        <v>0</v>
      </c>
      <c r="AI44">
        <v>51547</v>
      </c>
      <c r="AJ44">
        <v>40765</v>
      </c>
      <c r="AK44">
        <v>21761</v>
      </c>
      <c r="AL44">
        <v>4368</v>
      </c>
      <c r="AM44">
        <v>14636</v>
      </c>
      <c r="AN44">
        <v>681</v>
      </c>
      <c r="AO44">
        <v>34832</v>
      </c>
      <c r="AP44">
        <v>14767</v>
      </c>
      <c r="AQ44">
        <v>105041</v>
      </c>
      <c r="AR44">
        <v>197459</v>
      </c>
      <c r="AS44">
        <v>194840</v>
      </c>
      <c r="AT44">
        <v>2619</v>
      </c>
      <c r="AU44">
        <v>316572</v>
      </c>
      <c r="AV44">
        <v>62.374025852052256</v>
      </c>
      <c r="AW44">
        <v>47.018945136264861</v>
      </c>
      <c r="AX44">
        <v>29.327608994656114</v>
      </c>
      <c r="AY44">
        <v>394867</v>
      </c>
      <c r="AZ44">
        <v>266191</v>
      </c>
      <c r="BA44">
        <v>115292</v>
      </c>
      <c r="BB44">
        <v>73413</v>
      </c>
      <c r="BC44">
        <v>12015</v>
      </c>
      <c r="BD44">
        <v>65471</v>
      </c>
      <c r="BE44">
        <v>146703</v>
      </c>
      <c r="BF44">
        <v>1606</v>
      </c>
      <c r="BG44">
        <v>103616</v>
      </c>
    </row>
    <row r="45" spans="1:59" x14ac:dyDescent="0.25">
      <c r="A45" s="6" t="s">
        <v>296</v>
      </c>
      <c r="B45">
        <v>568603</v>
      </c>
      <c r="C45">
        <v>439210</v>
      </c>
      <c r="D45">
        <v>265937</v>
      </c>
      <c r="E45">
        <v>90683</v>
      </c>
      <c r="F45">
        <v>14169</v>
      </c>
      <c r="G45">
        <v>68421</v>
      </c>
      <c r="H45">
        <v>129393</v>
      </c>
      <c r="I45">
        <v>147</v>
      </c>
      <c r="J45">
        <v>26814</v>
      </c>
      <c r="K45">
        <v>1075</v>
      </c>
      <c r="L45">
        <v>0</v>
      </c>
      <c r="M45">
        <v>0</v>
      </c>
      <c r="N45">
        <v>19039</v>
      </c>
      <c r="O45">
        <v>281</v>
      </c>
      <c r="P45">
        <v>17543</v>
      </c>
      <c r="Q45">
        <v>150</v>
      </c>
      <c r="R45">
        <v>1065</v>
      </c>
      <c r="S45">
        <v>0</v>
      </c>
      <c r="T45">
        <v>6834</v>
      </c>
      <c r="U45">
        <v>36</v>
      </c>
      <c r="V45">
        <v>6798</v>
      </c>
      <c r="W45">
        <v>675</v>
      </c>
      <c r="X45">
        <v>0</v>
      </c>
      <c r="Y45">
        <v>16656</v>
      </c>
      <c r="Z45">
        <v>3</v>
      </c>
      <c r="AA45">
        <v>0</v>
      </c>
      <c r="AB45">
        <v>50806</v>
      </c>
      <c r="AC45">
        <v>7344</v>
      </c>
      <c r="AD45">
        <v>458245</v>
      </c>
      <c r="AE45">
        <v>253427</v>
      </c>
      <c r="AF45">
        <v>52555</v>
      </c>
      <c r="AG45">
        <v>500</v>
      </c>
      <c r="AH45">
        <v>0</v>
      </c>
      <c r="AI45">
        <v>52055</v>
      </c>
      <c r="AJ45">
        <v>41165</v>
      </c>
      <c r="AK45">
        <v>22121</v>
      </c>
      <c r="AL45">
        <v>4109</v>
      </c>
      <c r="AM45">
        <v>14935</v>
      </c>
      <c r="AN45">
        <v>699</v>
      </c>
      <c r="AO45">
        <v>34093</v>
      </c>
      <c r="AP45">
        <v>12936</v>
      </c>
      <c r="AQ45">
        <v>111979</v>
      </c>
      <c r="AR45">
        <v>204818</v>
      </c>
      <c r="AS45">
        <v>202122</v>
      </c>
      <c r="AT45">
        <v>2696</v>
      </c>
      <c r="AU45">
        <v>315176</v>
      </c>
      <c r="AV45">
        <v>64.98524826439369</v>
      </c>
      <c r="AW45">
        <v>45.757744649109902</v>
      </c>
      <c r="AX45">
        <v>29.735783960411393</v>
      </c>
      <c r="AY45">
        <v>400143</v>
      </c>
      <c r="AZ45">
        <v>270750</v>
      </c>
      <c r="BA45">
        <v>117100</v>
      </c>
      <c r="BB45">
        <v>74493</v>
      </c>
      <c r="BC45">
        <v>12331</v>
      </c>
      <c r="BD45">
        <v>66826</v>
      </c>
      <c r="BE45">
        <v>146716</v>
      </c>
      <c r="BF45">
        <v>1625</v>
      </c>
      <c r="BG45">
        <v>105242</v>
      </c>
    </row>
    <row r="46" spans="1:59" x14ac:dyDescent="0.25">
      <c r="A46" s="6" t="s">
        <v>295</v>
      </c>
      <c r="B46">
        <v>579435</v>
      </c>
      <c r="C46">
        <v>447004</v>
      </c>
      <c r="D46">
        <v>270077</v>
      </c>
      <c r="E46">
        <v>92536</v>
      </c>
      <c r="F46">
        <v>14464</v>
      </c>
      <c r="G46">
        <v>69927</v>
      </c>
      <c r="H46">
        <v>132431</v>
      </c>
      <c r="I46">
        <v>127</v>
      </c>
      <c r="J46">
        <v>27756</v>
      </c>
      <c r="K46">
        <v>1050</v>
      </c>
      <c r="L46">
        <v>0</v>
      </c>
      <c r="M46">
        <v>0</v>
      </c>
      <c r="N46">
        <v>18399</v>
      </c>
      <c r="O46">
        <v>352</v>
      </c>
      <c r="P46">
        <v>16788</v>
      </c>
      <c r="Q46">
        <v>200</v>
      </c>
      <c r="R46">
        <v>1059</v>
      </c>
      <c r="S46">
        <v>0</v>
      </c>
      <c r="T46">
        <v>7398</v>
      </c>
      <c r="U46">
        <v>40</v>
      </c>
      <c r="V46">
        <v>7358</v>
      </c>
      <c r="W46">
        <v>693</v>
      </c>
      <c r="X46">
        <v>0</v>
      </c>
      <c r="Y46">
        <v>17144</v>
      </c>
      <c r="Z46">
        <v>4</v>
      </c>
      <c r="AA46">
        <v>0</v>
      </c>
      <c r="AB46">
        <v>52383</v>
      </c>
      <c r="AC46">
        <v>7477</v>
      </c>
      <c r="AD46">
        <v>507779</v>
      </c>
      <c r="AE46">
        <v>279466</v>
      </c>
      <c r="AF46">
        <v>53159</v>
      </c>
      <c r="AG46">
        <v>380</v>
      </c>
      <c r="AH46">
        <v>0</v>
      </c>
      <c r="AI46">
        <v>52779</v>
      </c>
      <c r="AJ46">
        <v>42227</v>
      </c>
      <c r="AK46">
        <v>22865</v>
      </c>
      <c r="AL46">
        <v>4234</v>
      </c>
      <c r="AM46">
        <v>15128</v>
      </c>
      <c r="AN46">
        <v>723</v>
      </c>
      <c r="AO46">
        <v>35703</v>
      </c>
      <c r="AP46">
        <v>12026</v>
      </c>
      <c r="AQ46">
        <v>135628</v>
      </c>
      <c r="AR46">
        <v>228313</v>
      </c>
      <c r="AS46">
        <v>225533</v>
      </c>
      <c r="AT46">
        <v>2780</v>
      </c>
      <c r="AU46">
        <v>299969</v>
      </c>
      <c r="AV46">
        <v>76.112208085121623</v>
      </c>
      <c r="AW46">
        <v>41.778488177874472</v>
      </c>
      <c r="AX46">
        <v>31.798529856761753</v>
      </c>
      <c r="AY46">
        <v>407215</v>
      </c>
      <c r="AZ46">
        <v>274784</v>
      </c>
      <c r="BA46">
        <v>119012</v>
      </c>
      <c r="BB46">
        <v>75776</v>
      </c>
      <c r="BC46">
        <v>12659</v>
      </c>
      <c r="BD46">
        <v>67337</v>
      </c>
      <c r="BE46">
        <v>127749</v>
      </c>
      <c r="BF46">
        <v>1644</v>
      </c>
      <c r="BG46">
        <v>106911</v>
      </c>
    </row>
    <row r="47" spans="1:59" x14ac:dyDescent="0.25">
      <c r="A47" s="6" t="s">
        <v>294</v>
      </c>
      <c r="B47">
        <v>599041</v>
      </c>
      <c r="C47">
        <v>459264</v>
      </c>
      <c r="D47">
        <v>276744</v>
      </c>
      <c r="E47">
        <v>95886</v>
      </c>
      <c r="F47">
        <v>14832</v>
      </c>
      <c r="G47">
        <v>71802</v>
      </c>
      <c r="H47">
        <v>139777</v>
      </c>
      <c r="I47">
        <v>123</v>
      </c>
      <c r="J47">
        <v>28304</v>
      </c>
      <c r="K47">
        <v>1025</v>
      </c>
      <c r="L47">
        <v>0</v>
      </c>
      <c r="M47">
        <v>0</v>
      </c>
      <c r="N47">
        <v>20323</v>
      </c>
      <c r="O47">
        <v>245</v>
      </c>
      <c r="P47">
        <v>18619</v>
      </c>
      <c r="Q47">
        <v>250</v>
      </c>
      <c r="R47">
        <v>1209</v>
      </c>
      <c r="S47">
        <v>0</v>
      </c>
      <c r="T47">
        <v>7477</v>
      </c>
      <c r="U47">
        <v>44</v>
      </c>
      <c r="V47">
        <v>7433</v>
      </c>
      <c r="W47">
        <v>707</v>
      </c>
      <c r="X47">
        <v>0</v>
      </c>
      <c r="Y47">
        <v>17493</v>
      </c>
      <c r="Z47">
        <v>4</v>
      </c>
      <c r="AA47">
        <v>0</v>
      </c>
      <c r="AB47">
        <v>56754</v>
      </c>
      <c r="AC47">
        <v>7567</v>
      </c>
      <c r="AD47">
        <v>547315</v>
      </c>
      <c r="AE47">
        <v>303472</v>
      </c>
      <c r="AF47">
        <v>53624</v>
      </c>
      <c r="AG47">
        <v>371</v>
      </c>
      <c r="AH47">
        <v>0</v>
      </c>
      <c r="AI47">
        <v>53253</v>
      </c>
      <c r="AJ47">
        <v>43249</v>
      </c>
      <c r="AK47">
        <v>23814</v>
      </c>
      <c r="AL47">
        <v>4080</v>
      </c>
      <c r="AM47">
        <v>15355</v>
      </c>
      <c r="AN47">
        <v>740</v>
      </c>
      <c r="AO47">
        <v>39673</v>
      </c>
      <c r="AP47">
        <v>15248</v>
      </c>
      <c r="AQ47">
        <v>150938</v>
      </c>
      <c r="AR47">
        <v>243843</v>
      </c>
      <c r="AS47">
        <v>240995</v>
      </c>
      <c r="AT47">
        <v>2848</v>
      </c>
      <c r="AU47">
        <v>295569</v>
      </c>
      <c r="AV47">
        <v>82.499463642926742</v>
      </c>
      <c r="AW47">
        <v>39.727415468207987</v>
      </c>
      <c r="AX47">
        <v>32.774904680468687</v>
      </c>
      <c r="AY47">
        <v>420975</v>
      </c>
      <c r="AZ47">
        <v>281198</v>
      </c>
      <c r="BA47">
        <v>121068</v>
      </c>
      <c r="BB47">
        <v>77330</v>
      </c>
      <c r="BC47">
        <v>13008</v>
      </c>
      <c r="BD47">
        <v>69792</v>
      </c>
      <c r="BE47">
        <v>117503</v>
      </c>
      <c r="BF47">
        <v>1663</v>
      </c>
      <c r="BG47">
        <v>108691</v>
      </c>
    </row>
    <row r="48" spans="1:59" x14ac:dyDescent="0.25">
      <c r="A48" s="6" t="s">
        <v>293</v>
      </c>
      <c r="B48">
        <v>621122</v>
      </c>
      <c r="C48">
        <v>474122</v>
      </c>
      <c r="D48">
        <v>285179</v>
      </c>
      <c r="E48">
        <v>99783</v>
      </c>
      <c r="F48">
        <v>15241</v>
      </c>
      <c r="G48">
        <v>73919</v>
      </c>
      <c r="H48">
        <v>147000</v>
      </c>
      <c r="I48">
        <v>129</v>
      </c>
      <c r="J48">
        <v>29282</v>
      </c>
      <c r="K48">
        <v>1000</v>
      </c>
      <c r="L48">
        <v>0</v>
      </c>
      <c r="M48">
        <v>0</v>
      </c>
      <c r="N48">
        <v>23017</v>
      </c>
      <c r="O48">
        <v>217</v>
      </c>
      <c r="P48">
        <v>21281</v>
      </c>
      <c r="Q48">
        <v>300</v>
      </c>
      <c r="R48">
        <v>1219</v>
      </c>
      <c r="S48">
        <v>0</v>
      </c>
      <c r="T48">
        <v>8385</v>
      </c>
      <c r="U48">
        <v>47</v>
      </c>
      <c r="V48">
        <v>8338</v>
      </c>
      <c r="W48">
        <v>728</v>
      </c>
      <c r="X48">
        <v>0</v>
      </c>
      <c r="Y48">
        <v>17992</v>
      </c>
      <c r="Z48">
        <v>6</v>
      </c>
      <c r="AA48">
        <v>0</v>
      </c>
      <c r="AB48">
        <v>58009</v>
      </c>
      <c r="AC48">
        <v>8452</v>
      </c>
      <c r="AD48">
        <v>565012</v>
      </c>
      <c r="AE48">
        <v>317920</v>
      </c>
      <c r="AF48">
        <v>54926</v>
      </c>
      <c r="AG48">
        <v>362</v>
      </c>
      <c r="AH48">
        <v>0</v>
      </c>
      <c r="AI48">
        <v>54564</v>
      </c>
      <c r="AJ48">
        <v>46290</v>
      </c>
      <c r="AK48">
        <v>25662</v>
      </c>
      <c r="AL48">
        <v>4433</v>
      </c>
      <c r="AM48">
        <v>16195</v>
      </c>
      <c r="AN48">
        <v>746</v>
      </c>
      <c r="AO48">
        <v>43874</v>
      </c>
      <c r="AP48">
        <v>18430</v>
      </c>
      <c r="AQ48">
        <v>153654</v>
      </c>
      <c r="AR48">
        <v>247092</v>
      </c>
      <c r="AS48">
        <v>244222</v>
      </c>
      <c r="AT48">
        <v>2870</v>
      </c>
      <c r="AU48">
        <v>303202</v>
      </c>
      <c r="AV48">
        <v>81.49426169646847</v>
      </c>
      <c r="AW48">
        <v>40.96278811056208</v>
      </c>
      <c r="AX48">
        <v>33.38232174099133</v>
      </c>
      <c r="AY48">
        <v>435813</v>
      </c>
      <c r="AZ48">
        <v>288813</v>
      </c>
      <c r="BA48">
        <v>123281</v>
      </c>
      <c r="BB48">
        <v>79163</v>
      </c>
      <c r="BC48">
        <v>13402</v>
      </c>
      <c r="BD48">
        <v>72967</v>
      </c>
      <c r="BE48">
        <v>117893</v>
      </c>
      <c r="BF48">
        <v>1680</v>
      </c>
      <c r="BG48">
        <v>110624</v>
      </c>
    </row>
    <row r="49" spans="1:59" x14ac:dyDescent="0.25">
      <c r="A49" s="6" t="s">
        <v>292</v>
      </c>
      <c r="B49">
        <v>634669</v>
      </c>
      <c r="C49">
        <v>491716</v>
      </c>
      <c r="D49">
        <v>296670</v>
      </c>
      <c r="E49">
        <v>103081</v>
      </c>
      <c r="F49">
        <v>15812</v>
      </c>
      <c r="G49">
        <v>76154</v>
      </c>
      <c r="H49">
        <v>142953</v>
      </c>
      <c r="I49">
        <v>95</v>
      </c>
      <c r="J49">
        <v>26140</v>
      </c>
      <c r="K49">
        <v>1000</v>
      </c>
      <c r="L49">
        <v>0</v>
      </c>
      <c r="M49">
        <v>0</v>
      </c>
      <c r="N49">
        <v>20868</v>
      </c>
      <c r="O49">
        <v>171</v>
      </c>
      <c r="P49">
        <v>18878</v>
      </c>
      <c r="Q49">
        <v>325</v>
      </c>
      <c r="R49">
        <v>1494</v>
      </c>
      <c r="S49">
        <v>0</v>
      </c>
      <c r="T49">
        <v>7505</v>
      </c>
      <c r="U49">
        <v>49</v>
      </c>
      <c r="V49">
        <v>7456</v>
      </c>
      <c r="W49">
        <v>750</v>
      </c>
      <c r="X49">
        <v>0</v>
      </c>
      <c r="Y49">
        <v>18536</v>
      </c>
      <c r="Z49">
        <v>8</v>
      </c>
      <c r="AA49">
        <v>0</v>
      </c>
      <c r="AB49">
        <v>59131</v>
      </c>
      <c r="AC49">
        <v>8920</v>
      </c>
      <c r="AD49">
        <v>597805</v>
      </c>
      <c r="AE49">
        <v>332506</v>
      </c>
      <c r="AF49">
        <v>55348</v>
      </c>
      <c r="AG49">
        <v>362</v>
      </c>
      <c r="AH49">
        <v>0</v>
      </c>
      <c r="AI49">
        <v>54986</v>
      </c>
      <c r="AJ49">
        <v>48257</v>
      </c>
      <c r="AK49">
        <v>27113</v>
      </c>
      <c r="AL49">
        <v>4715</v>
      </c>
      <c r="AM49">
        <v>16429</v>
      </c>
      <c r="AN49">
        <v>769</v>
      </c>
      <c r="AO49">
        <v>41991</v>
      </c>
      <c r="AP49">
        <v>15133</v>
      </c>
      <c r="AQ49">
        <v>171008</v>
      </c>
      <c r="AR49">
        <v>265299</v>
      </c>
      <c r="AS49">
        <v>262345</v>
      </c>
      <c r="AT49">
        <v>2954</v>
      </c>
      <c r="AU49">
        <v>302163</v>
      </c>
      <c r="AV49">
        <v>87.799822940882621</v>
      </c>
      <c r="AW49">
        <v>39.051977667069742</v>
      </c>
      <c r="AX49">
        <v>34.287567246600261</v>
      </c>
      <c r="AY49">
        <v>439781</v>
      </c>
      <c r="AZ49">
        <v>296828</v>
      </c>
      <c r="BA49">
        <v>125758</v>
      </c>
      <c r="BB49">
        <v>80924</v>
      </c>
      <c r="BC49">
        <v>13845</v>
      </c>
      <c r="BD49">
        <v>76301</v>
      </c>
      <c r="BE49">
        <v>107275</v>
      </c>
      <c r="BF49">
        <v>1697</v>
      </c>
      <c r="BG49">
        <v>112797</v>
      </c>
    </row>
    <row r="50" spans="1:59" x14ac:dyDescent="0.25">
      <c r="A50" s="6" t="s">
        <v>291</v>
      </c>
      <c r="B50">
        <v>642803</v>
      </c>
      <c r="C50">
        <v>499929</v>
      </c>
      <c r="D50">
        <v>299127</v>
      </c>
      <c r="E50">
        <v>106331</v>
      </c>
      <c r="F50">
        <v>16369</v>
      </c>
      <c r="G50">
        <v>78102</v>
      </c>
      <c r="H50">
        <v>142874</v>
      </c>
      <c r="I50">
        <v>141</v>
      </c>
      <c r="J50">
        <v>26977</v>
      </c>
      <c r="K50">
        <v>1000</v>
      </c>
      <c r="L50">
        <v>0</v>
      </c>
      <c r="M50">
        <v>0</v>
      </c>
      <c r="N50">
        <v>17675</v>
      </c>
      <c r="O50">
        <v>325</v>
      </c>
      <c r="P50">
        <v>15667</v>
      </c>
      <c r="Q50">
        <v>350</v>
      </c>
      <c r="R50">
        <v>1333</v>
      </c>
      <c r="S50">
        <v>0</v>
      </c>
      <c r="T50">
        <v>7910</v>
      </c>
      <c r="U50">
        <v>50</v>
      </c>
      <c r="V50">
        <v>7860</v>
      </c>
      <c r="W50">
        <v>775</v>
      </c>
      <c r="X50">
        <v>0</v>
      </c>
      <c r="Y50">
        <v>19186</v>
      </c>
      <c r="Z50">
        <v>10</v>
      </c>
      <c r="AA50">
        <v>0</v>
      </c>
      <c r="AB50">
        <v>60287</v>
      </c>
      <c r="AC50">
        <v>8913</v>
      </c>
      <c r="AD50">
        <v>580687</v>
      </c>
      <c r="AE50">
        <v>324953</v>
      </c>
      <c r="AF50">
        <v>56235</v>
      </c>
      <c r="AG50">
        <v>289</v>
      </c>
      <c r="AH50">
        <v>0</v>
      </c>
      <c r="AI50">
        <v>55946</v>
      </c>
      <c r="AJ50">
        <v>49748</v>
      </c>
      <c r="AK50">
        <v>28607</v>
      </c>
      <c r="AL50">
        <v>4609</v>
      </c>
      <c r="AM50">
        <v>16532</v>
      </c>
      <c r="AN50">
        <v>789</v>
      </c>
      <c r="AO50">
        <v>43720</v>
      </c>
      <c r="AP50">
        <v>12175</v>
      </c>
      <c r="AQ50">
        <v>162286</v>
      </c>
      <c r="AR50">
        <v>255734</v>
      </c>
      <c r="AS50">
        <v>252704</v>
      </c>
      <c r="AT50">
        <v>3030</v>
      </c>
      <c r="AU50">
        <v>317850</v>
      </c>
      <c r="AV50">
        <v>80.457515157546581</v>
      </c>
      <c r="AW50">
        <v>41.44258804727253</v>
      </c>
      <c r="AX50">
        <v>33.343676559813879</v>
      </c>
      <c r="AY50">
        <v>446332</v>
      </c>
      <c r="AZ50">
        <v>303458</v>
      </c>
      <c r="BA50">
        <v>128410</v>
      </c>
      <c r="BB50">
        <v>82833</v>
      </c>
      <c r="BC50">
        <v>14328</v>
      </c>
      <c r="BD50">
        <v>77887</v>
      </c>
      <c r="BE50">
        <v>121379</v>
      </c>
      <c r="BF50">
        <v>1713</v>
      </c>
      <c r="BG50">
        <v>115101</v>
      </c>
    </row>
    <row r="51" spans="1:59" x14ac:dyDescent="0.25">
      <c r="A51" s="6" t="s">
        <v>290</v>
      </c>
      <c r="B51">
        <v>662330</v>
      </c>
      <c r="C51">
        <v>514856</v>
      </c>
      <c r="D51">
        <v>307973</v>
      </c>
      <c r="E51">
        <v>110622</v>
      </c>
      <c r="F51">
        <v>16949</v>
      </c>
      <c r="G51">
        <v>79313</v>
      </c>
      <c r="H51">
        <v>147474</v>
      </c>
      <c r="I51">
        <v>119</v>
      </c>
      <c r="J51">
        <v>27277</v>
      </c>
      <c r="K51">
        <v>1000</v>
      </c>
      <c r="L51">
        <v>0</v>
      </c>
      <c r="M51">
        <v>0</v>
      </c>
      <c r="N51">
        <v>17616</v>
      </c>
      <c r="O51">
        <v>371</v>
      </c>
      <c r="P51">
        <v>15575</v>
      </c>
      <c r="Q51">
        <v>375</v>
      </c>
      <c r="R51">
        <v>1295</v>
      </c>
      <c r="S51">
        <v>0</v>
      </c>
      <c r="T51">
        <v>7936</v>
      </c>
      <c r="U51">
        <v>51</v>
      </c>
      <c r="V51">
        <v>7885</v>
      </c>
      <c r="W51">
        <v>809</v>
      </c>
      <c r="X51">
        <v>0</v>
      </c>
      <c r="Y51">
        <v>19990</v>
      </c>
      <c r="Z51">
        <v>14</v>
      </c>
      <c r="AA51">
        <v>0</v>
      </c>
      <c r="AB51">
        <v>63778</v>
      </c>
      <c r="AC51">
        <v>8935</v>
      </c>
      <c r="AD51">
        <v>574897</v>
      </c>
      <c r="AE51">
        <v>324966</v>
      </c>
      <c r="AF51">
        <v>57414</v>
      </c>
      <c r="AG51">
        <v>401</v>
      </c>
      <c r="AH51">
        <v>0</v>
      </c>
      <c r="AI51">
        <v>57013</v>
      </c>
      <c r="AJ51">
        <v>50343</v>
      </c>
      <c r="AK51">
        <v>29331</v>
      </c>
      <c r="AL51">
        <v>4398</v>
      </c>
      <c r="AM51">
        <v>16615</v>
      </c>
      <c r="AN51">
        <v>804</v>
      </c>
      <c r="AO51">
        <v>45420</v>
      </c>
      <c r="AP51">
        <v>14259</v>
      </c>
      <c r="AQ51">
        <v>156726</v>
      </c>
      <c r="AR51">
        <v>249931</v>
      </c>
      <c r="AS51">
        <v>246833</v>
      </c>
      <c r="AT51">
        <v>3098</v>
      </c>
      <c r="AU51">
        <v>337364</v>
      </c>
      <c r="AV51">
        <v>74.083375374729826</v>
      </c>
      <c r="AW51">
        <v>43.114738271225825</v>
      </c>
      <c r="AX51">
        <v>31.940853395304529</v>
      </c>
      <c r="AY51">
        <v>457699</v>
      </c>
      <c r="AZ51">
        <v>310225</v>
      </c>
      <c r="BA51">
        <v>131174</v>
      </c>
      <c r="BB51">
        <v>84920</v>
      </c>
      <c r="BC51">
        <v>14828</v>
      </c>
      <c r="BD51">
        <v>79303</v>
      </c>
      <c r="BE51">
        <v>132733</v>
      </c>
      <c r="BF51">
        <v>1730</v>
      </c>
      <c r="BG51">
        <v>117522</v>
      </c>
    </row>
    <row r="52" spans="1:59" x14ac:dyDescent="0.25">
      <c r="A52" s="6" t="s">
        <v>289</v>
      </c>
      <c r="B52">
        <v>679244</v>
      </c>
      <c r="C52">
        <v>526053</v>
      </c>
      <c r="D52">
        <v>313564</v>
      </c>
      <c r="E52">
        <v>114101</v>
      </c>
      <c r="F52">
        <v>17473</v>
      </c>
      <c r="G52">
        <v>80915</v>
      </c>
      <c r="H52">
        <v>153191</v>
      </c>
      <c r="I52">
        <v>138</v>
      </c>
      <c r="J52">
        <v>28990</v>
      </c>
      <c r="K52">
        <v>1000</v>
      </c>
      <c r="L52">
        <v>0</v>
      </c>
      <c r="M52">
        <v>0</v>
      </c>
      <c r="N52">
        <v>18765</v>
      </c>
      <c r="O52">
        <v>305</v>
      </c>
      <c r="P52">
        <v>16718</v>
      </c>
      <c r="Q52">
        <v>400</v>
      </c>
      <c r="R52">
        <v>1342</v>
      </c>
      <c r="S52">
        <v>0</v>
      </c>
      <c r="T52">
        <v>8701</v>
      </c>
      <c r="U52">
        <v>54</v>
      </c>
      <c r="V52">
        <v>8647</v>
      </c>
      <c r="W52">
        <v>846</v>
      </c>
      <c r="X52">
        <v>0</v>
      </c>
      <c r="Y52">
        <v>20894</v>
      </c>
      <c r="Z52">
        <v>17</v>
      </c>
      <c r="AA52">
        <v>0</v>
      </c>
      <c r="AB52">
        <v>63809</v>
      </c>
      <c r="AC52">
        <v>10031</v>
      </c>
      <c r="AD52">
        <v>625674</v>
      </c>
      <c r="AE52">
        <v>354153</v>
      </c>
      <c r="AF52">
        <v>58418</v>
      </c>
      <c r="AG52">
        <v>378</v>
      </c>
      <c r="AH52">
        <v>0</v>
      </c>
      <c r="AI52">
        <v>58040</v>
      </c>
      <c r="AJ52">
        <v>52544</v>
      </c>
      <c r="AK52">
        <v>30747</v>
      </c>
      <c r="AL52">
        <v>4670</v>
      </c>
      <c r="AM52">
        <v>17127</v>
      </c>
      <c r="AN52">
        <v>819</v>
      </c>
      <c r="AO52">
        <v>47992</v>
      </c>
      <c r="AP52">
        <v>16754</v>
      </c>
      <c r="AQ52">
        <v>177626</v>
      </c>
      <c r="AR52">
        <v>271521</v>
      </c>
      <c r="AS52">
        <v>268373</v>
      </c>
      <c r="AT52">
        <v>3148</v>
      </c>
      <c r="AU52">
        <v>325091</v>
      </c>
      <c r="AV52">
        <v>83.521475631322147</v>
      </c>
      <c r="AW52">
        <v>40.866764688177618</v>
      </c>
      <c r="AX52">
        <v>34.132524910346042</v>
      </c>
      <c r="AY52">
        <v>470043</v>
      </c>
      <c r="AZ52">
        <v>316852</v>
      </c>
      <c r="BA52">
        <v>133890</v>
      </c>
      <c r="BB52">
        <v>87040</v>
      </c>
      <c r="BC52">
        <v>15333</v>
      </c>
      <c r="BD52">
        <v>80589</v>
      </c>
      <c r="BE52">
        <v>115890</v>
      </c>
      <c r="BF52">
        <v>1747</v>
      </c>
      <c r="BG52">
        <v>119951</v>
      </c>
    </row>
    <row r="53" spans="1:59" x14ac:dyDescent="0.25">
      <c r="A53" s="6" t="s">
        <v>288</v>
      </c>
      <c r="B53">
        <v>687945</v>
      </c>
      <c r="C53">
        <v>536613</v>
      </c>
      <c r="D53">
        <v>318689</v>
      </c>
      <c r="E53">
        <v>117981</v>
      </c>
      <c r="F53">
        <v>18083</v>
      </c>
      <c r="G53">
        <v>81860</v>
      </c>
      <c r="H53">
        <v>151332</v>
      </c>
      <c r="I53">
        <v>198</v>
      </c>
      <c r="J53">
        <v>26402</v>
      </c>
      <c r="K53">
        <v>1000</v>
      </c>
      <c r="L53">
        <v>0</v>
      </c>
      <c r="M53">
        <v>0</v>
      </c>
      <c r="N53">
        <v>18440</v>
      </c>
      <c r="O53">
        <v>355</v>
      </c>
      <c r="P53">
        <v>16166</v>
      </c>
      <c r="Q53">
        <v>500</v>
      </c>
      <c r="R53">
        <v>1419</v>
      </c>
      <c r="S53">
        <v>0</v>
      </c>
      <c r="T53">
        <v>7609</v>
      </c>
      <c r="U53">
        <v>58</v>
      </c>
      <c r="V53">
        <v>7551</v>
      </c>
      <c r="W53">
        <v>870</v>
      </c>
      <c r="X53">
        <v>0</v>
      </c>
      <c r="Y53">
        <v>21482</v>
      </c>
      <c r="Z53">
        <v>22</v>
      </c>
      <c r="AA53">
        <v>0</v>
      </c>
      <c r="AB53">
        <v>65016</v>
      </c>
      <c r="AC53">
        <v>10293</v>
      </c>
      <c r="AD53">
        <v>595544</v>
      </c>
      <c r="AE53">
        <v>338339</v>
      </c>
      <c r="AF53">
        <v>59863</v>
      </c>
      <c r="AG53">
        <v>353</v>
      </c>
      <c r="AH53">
        <v>0</v>
      </c>
      <c r="AI53">
        <v>59510</v>
      </c>
      <c r="AJ53">
        <v>53683</v>
      </c>
      <c r="AK53">
        <v>30873</v>
      </c>
      <c r="AL53">
        <v>5180</v>
      </c>
      <c r="AM53">
        <v>17629</v>
      </c>
      <c r="AN53">
        <v>827</v>
      </c>
      <c r="AO53">
        <v>46320</v>
      </c>
      <c r="AP53">
        <v>14218</v>
      </c>
      <c r="AQ53">
        <v>163428</v>
      </c>
      <c r="AR53">
        <v>257205</v>
      </c>
      <c r="AS53">
        <v>254023</v>
      </c>
      <c r="AT53">
        <v>3182</v>
      </c>
      <c r="AU53">
        <v>349606</v>
      </c>
      <c r="AV53">
        <v>73.569868820619646</v>
      </c>
      <c r="AW53">
        <v>44.145940651142382</v>
      </c>
      <c r="AX53">
        <v>32.478110626674045</v>
      </c>
      <c r="AY53">
        <v>475483</v>
      </c>
      <c r="AZ53">
        <v>324151</v>
      </c>
      <c r="BA53">
        <v>136535</v>
      </c>
      <c r="BB53">
        <v>89314</v>
      </c>
      <c r="BC53">
        <v>15809</v>
      </c>
      <c r="BD53">
        <v>82493</v>
      </c>
      <c r="BE53">
        <v>137144</v>
      </c>
      <c r="BF53">
        <v>1765</v>
      </c>
      <c r="BG53">
        <v>122373</v>
      </c>
    </row>
    <row r="54" spans="1:59" x14ac:dyDescent="0.25">
      <c r="A54" s="6" t="s">
        <v>287</v>
      </c>
      <c r="B54">
        <v>696302</v>
      </c>
      <c r="C54">
        <v>544266</v>
      </c>
      <c r="D54">
        <v>323582</v>
      </c>
      <c r="E54">
        <v>119677</v>
      </c>
      <c r="F54">
        <v>18579</v>
      </c>
      <c r="G54">
        <v>82428</v>
      </c>
      <c r="H54">
        <v>152036</v>
      </c>
      <c r="I54">
        <v>176</v>
      </c>
      <c r="J54">
        <v>27100</v>
      </c>
      <c r="K54">
        <v>1000</v>
      </c>
      <c r="L54">
        <v>0</v>
      </c>
      <c r="M54">
        <v>0</v>
      </c>
      <c r="N54">
        <v>16579</v>
      </c>
      <c r="O54">
        <v>349</v>
      </c>
      <c r="P54">
        <v>14227</v>
      </c>
      <c r="Q54">
        <v>600</v>
      </c>
      <c r="R54">
        <v>1403</v>
      </c>
      <c r="S54">
        <v>0</v>
      </c>
      <c r="T54">
        <v>8152</v>
      </c>
      <c r="U54">
        <v>63</v>
      </c>
      <c r="V54">
        <v>8089</v>
      </c>
      <c r="W54">
        <v>917</v>
      </c>
      <c r="X54">
        <v>0</v>
      </c>
      <c r="Y54">
        <v>22680</v>
      </c>
      <c r="Z54">
        <v>27</v>
      </c>
      <c r="AA54">
        <v>0</v>
      </c>
      <c r="AB54">
        <v>65154</v>
      </c>
      <c r="AC54">
        <v>10251</v>
      </c>
      <c r="AD54">
        <v>634065</v>
      </c>
      <c r="AE54">
        <v>357761</v>
      </c>
      <c r="AF54">
        <v>61295</v>
      </c>
      <c r="AG54">
        <v>320</v>
      </c>
      <c r="AH54">
        <v>0</v>
      </c>
      <c r="AI54">
        <v>60975</v>
      </c>
      <c r="AJ54">
        <v>55042</v>
      </c>
      <c r="AK54">
        <v>32125</v>
      </c>
      <c r="AL54">
        <v>5220</v>
      </c>
      <c r="AM54">
        <v>17697</v>
      </c>
      <c r="AN54">
        <v>838</v>
      </c>
      <c r="AO54">
        <v>46312</v>
      </c>
      <c r="AP54">
        <v>11957</v>
      </c>
      <c r="AQ54">
        <v>182317</v>
      </c>
      <c r="AR54">
        <v>276304</v>
      </c>
      <c r="AS54">
        <v>273076</v>
      </c>
      <c r="AT54">
        <v>3228</v>
      </c>
      <c r="AU54">
        <v>338541</v>
      </c>
      <c r="AV54">
        <v>81.616034661297604</v>
      </c>
      <c r="AW54">
        <v>42.104749678383357</v>
      </c>
      <c r="AX54">
        <v>34.364227091561958</v>
      </c>
      <c r="AY54">
        <v>481640</v>
      </c>
      <c r="AZ54">
        <v>329604</v>
      </c>
      <c r="BA54">
        <v>139134</v>
      </c>
      <c r="BB54">
        <v>91553</v>
      </c>
      <c r="BC54">
        <v>16266</v>
      </c>
      <c r="BD54">
        <v>82651</v>
      </c>
      <c r="BE54">
        <v>123879</v>
      </c>
      <c r="BF54">
        <v>1783</v>
      </c>
      <c r="BG54">
        <v>124821</v>
      </c>
    </row>
    <row r="55" spans="1:59" x14ac:dyDescent="0.25">
      <c r="A55" s="6" t="s">
        <v>286</v>
      </c>
      <c r="B55">
        <v>708243</v>
      </c>
      <c r="C55">
        <v>552350</v>
      </c>
      <c r="D55">
        <v>327499</v>
      </c>
      <c r="E55">
        <v>122387</v>
      </c>
      <c r="F55">
        <v>19062</v>
      </c>
      <c r="G55">
        <v>83403</v>
      </c>
      <c r="H55">
        <v>155893</v>
      </c>
      <c r="I55">
        <v>153</v>
      </c>
      <c r="J55">
        <v>27712</v>
      </c>
      <c r="K55">
        <v>1000</v>
      </c>
      <c r="L55">
        <v>0</v>
      </c>
      <c r="M55">
        <v>0</v>
      </c>
      <c r="N55">
        <v>17328</v>
      </c>
      <c r="O55">
        <v>345</v>
      </c>
      <c r="P55">
        <v>14773</v>
      </c>
      <c r="Q55">
        <v>700</v>
      </c>
      <c r="R55">
        <v>1510</v>
      </c>
      <c r="S55">
        <v>0</v>
      </c>
      <c r="T55">
        <v>8064</v>
      </c>
      <c r="U55">
        <v>68</v>
      </c>
      <c r="V55">
        <v>7996</v>
      </c>
      <c r="W55">
        <v>936</v>
      </c>
      <c r="X55">
        <v>0</v>
      </c>
      <c r="Y55">
        <v>23106</v>
      </c>
      <c r="Z55">
        <v>31</v>
      </c>
      <c r="AA55">
        <v>0</v>
      </c>
      <c r="AB55">
        <v>67098</v>
      </c>
      <c r="AC55">
        <v>10465</v>
      </c>
      <c r="AD55">
        <v>584288</v>
      </c>
      <c r="AE55">
        <v>335660</v>
      </c>
      <c r="AF55">
        <v>62852</v>
      </c>
      <c r="AG55">
        <v>364</v>
      </c>
      <c r="AH55">
        <v>0</v>
      </c>
      <c r="AI55">
        <v>62488</v>
      </c>
      <c r="AJ55">
        <v>54973</v>
      </c>
      <c r="AK55">
        <v>31811</v>
      </c>
      <c r="AL55">
        <v>5354</v>
      </c>
      <c r="AM55">
        <v>17807</v>
      </c>
      <c r="AN55">
        <v>840</v>
      </c>
      <c r="AO55">
        <v>47428</v>
      </c>
      <c r="AP55">
        <v>13511</v>
      </c>
      <c r="AQ55">
        <v>156056</v>
      </c>
      <c r="AR55">
        <v>248628</v>
      </c>
      <c r="AS55">
        <v>245392</v>
      </c>
      <c r="AT55">
        <v>3236</v>
      </c>
      <c r="AU55">
        <v>372583</v>
      </c>
      <c r="AV55">
        <v>66.730859882837493</v>
      </c>
      <c r="AW55">
        <v>47.389912785157883</v>
      </c>
      <c r="AX55">
        <v>31.623696299262591</v>
      </c>
      <c r="AY55">
        <v>491683</v>
      </c>
      <c r="AZ55">
        <v>335790</v>
      </c>
      <c r="BA55">
        <v>141716</v>
      </c>
      <c r="BB55">
        <v>93937</v>
      </c>
      <c r="BC55">
        <v>16715</v>
      </c>
      <c r="BD55">
        <v>83422</v>
      </c>
      <c r="BE55">
        <v>156023</v>
      </c>
      <c r="BF55">
        <v>1802</v>
      </c>
      <c r="BG55">
        <v>127241</v>
      </c>
    </row>
    <row r="56" spans="1:59" x14ac:dyDescent="0.25">
      <c r="A56" s="6" t="s">
        <v>285</v>
      </c>
      <c r="B56">
        <v>716339</v>
      </c>
      <c r="C56">
        <v>558139</v>
      </c>
      <c r="D56">
        <v>330035</v>
      </c>
      <c r="E56">
        <v>125736</v>
      </c>
      <c r="F56">
        <v>19457</v>
      </c>
      <c r="G56">
        <v>82911</v>
      </c>
      <c r="H56">
        <v>158200</v>
      </c>
      <c r="I56">
        <v>131</v>
      </c>
      <c r="J56">
        <v>29024</v>
      </c>
      <c r="K56">
        <v>1000</v>
      </c>
      <c r="L56">
        <v>0</v>
      </c>
      <c r="M56">
        <v>0</v>
      </c>
      <c r="N56">
        <v>18303</v>
      </c>
      <c r="O56">
        <v>435</v>
      </c>
      <c r="P56">
        <v>15589</v>
      </c>
      <c r="Q56">
        <v>800</v>
      </c>
      <c r="R56">
        <v>1479</v>
      </c>
      <c r="S56">
        <v>0</v>
      </c>
      <c r="T56">
        <v>8742</v>
      </c>
      <c r="U56">
        <v>72</v>
      </c>
      <c r="V56">
        <v>8670</v>
      </c>
      <c r="W56">
        <v>955</v>
      </c>
      <c r="X56">
        <v>0</v>
      </c>
      <c r="Y56">
        <v>23569</v>
      </c>
      <c r="Z56">
        <v>37</v>
      </c>
      <c r="AA56">
        <v>0</v>
      </c>
      <c r="AB56">
        <v>65436</v>
      </c>
      <c r="AC56">
        <v>11003</v>
      </c>
      <c r="AD56">
        <v>592184</v>
      </c>
      <c r="AE56">
        <v>343082</v>
      </c>
      <c r="AF56">
        <v>64494</v>
      </c>
      <c r="AG56">
        <v>422</v>
      </c>
      <c r="AH56">
        <v>0</v>
      </c>
      <c r="AI56">
        <v>64072</v>
      </c>
      <c r="AJ56">
        <v>56139</v>
      </c>
      <c r="AK56">
        <v>31971</v>
      </c>
      <c r="AL56">
        <v>5730</v>
      </c>
      <c r="AM56">
        <v>18438</v>
      </c>
      <c r="AN56">
        <v>873</v>
      </c>
      <c r="AO56">
        <v>49578</v>
      </c>
      <c r="AP56">
        <v>14621</v>
      </c>
      <c r="AQ56">
        <v>157377</v>
      </c>
      <c r="AR56">
        <v>249102</v>
      </c>
      <c r="AS56">
        <v>245747</v>
      </c>
      <c r="AT56">
        <v>3355</v>
      </c>
      <c r="AU56">
        <v>373257</v>
      </c>
      <c r="AV56">
        <v>66.737409238102046</v>
      </c>
      <c r="AW56">
        <v>48.427120761303563</v>
      </c>
      <c r="AX56">
        <v>32.319005764701046</v>
      </c>
      <c r="AY56">
        <v>498039</v>
      </c>
      <c r="AZ56">
        <v>339839</v>
      </c>
      <c r="BA56">
        <v>144284</v>
      </c>
      <c r="BB56">
        <v>96064</v>
      </c>
      <c r="BC56">
        <v>17147</v>
      </c>
      <c r="BD56">
        <v>82344</v>
      </c>
      <c r="BE56">
        <v>154957</v>
      </c>
      <c r="BF56">
        <v>1821</v>
      </c>
      <c r="BG56">
        <v>129553</v>
      </c>
    </row>
    <row r="57" spans="1:59" x14ac:dyDescent="0.25">
      <c r="A57" s="6" t="s">
        <v>284</v>
      </c>
      <c r="B57">
        <v>714599</v>
      </c>
      <c r="C57">
        <v>559815</v>
      </c>
      <c r="D57">
        <v>331473</v>
      </c>
      <c r="E57">
        <v>126589</v>
      </c>
      <c r="F57">
        <v>20024</v>
      </c>
      <c r="G57">
        <v>81729</v>
      </c>
      <c r="H57">
        <v>154784</v>
      </c>
      <c r="I57">
        <v>160</v>
      </c>
      <c r="J57">
        <v>25972</v>
      </c>
      <c r="K57">
        <v>1550</v>
      </c>
      <c r="L57">
        <v>0</v>
      </c>
      <c r="M57">
        <v>0</v>
      </c>
      <c r="N57">
        <v>17057</v>
      </c>
      <c r="O57">
        <v>746</v>
      </c>
      <c r="P57">
        <v>14394</v>
      </c>
      <c r="Q57">
        <v>700</v>
      </c>
      <c r="R57">
        <v>1217</v>
      </c>
      <c r="S57">
        <v>0</v>
      </c>
      <c r="T57">
        <v>7512</v>
      </c>
      <c r="U57">
        <v>76</v>
      </c>
      <c r="V57">
        <v>7436</v>
      </c>
      <c r="W57">
        <v>965</v>
      </c>
      <c r="X57">
        <v>0</v>
      </c>
      <c r="Y57">
        <v>23878</v>
      </c>
      <c r="Z57">
        <v>41</v>
      </c>
      <c r="AA57">
        <v>0</v>
      </c>
      <c r="AB57">
        <v>66550</v>
      </c>
      <c r="AC57">
        <v>11099</v>
      </c>
      <c r="AD57">
        <v>617732</v>
      </c>
      <c r="AE57">
        <v>352990</v>
      </c>
      <c r="AF57">
        <v>66653</v>
      </c>
      <c r="AG57">
        <v>716</v>
      </c>
      <c r="AH57">
        <v>0</v>
      </c>
      <c r="AI57">
        <v>65937</v>
      </c>
      <c r="AJ57">
        <v>55707</v>
      </c>
      <c r="AK57">
        <v>30808</v>
      </c>
      <c r="AL57">
        <v>6185</v>
      </c>
      <c r="AM57">
        <v>18713</v>
      </c>
      <c r="AN57">
        <v>890</v>
      </c>
      <c r="AO57">
        <v>45517</v>
      </c>
      <c r="AP57">
        <v>11495</v>
      </c>
      <c r="AQ57">
        <v>172728</v>
      </c>
      <c r="AR57">
        <v>264742</v>
      </c>
      <c r="AS57">
        <v>261319</v>
      </c>
      <c r="AT57">
        <v>3423</v>
      </c>
      <c r="AU57">
        <v>361609</v>
      </c>
      <c r="AV57">
        <v>73.212170615899268</v>
      </c>
      <c r="AW57">
        <v>46.218451756604161</v>
      </c>
      <c r="AX57">
        <v>33.837531756072131</v>
      </c>
      <c r="AY57">
        <v>499472</v>
      </c>
      <c r="AZ57">
        <v>344688</v>
      </c>
      <c r="BA57">
        <v>146711</v>
      </c>
      <c r="BB57">
        <v>97535</v>
      </c>
      <c r="BC57">
        <v>17570</v>
      </c>
      <c r="BD57">
        <v>82872</v>
      </c>
      <c r="BE57">
        <v>146482</v>
      </c>
      <c r="BF57">
        <v>1839</v>
      </c>
      <c r="BG57">
        <v>131640</v>
      </c>
    </row>
    <row r="58" spans="1:59" x14ac:dyDescent="0.25">
      <c r="A58" s="6" t="s">
        <v>283</v>
      </c>
      <c r="B58">
        <v>718332</v>
      </c>
      <c r="C58">
        <v>562283</v>
      </c>
      <c r="D58">
        <v>333382</v>
      </c>
      <c r="E58">
        <v>128061</v>
      </c>
      <c r="F58">
        <v>20418</v>
      </c>
      <c r="G58">
        <v>80422</v>
      </c>
      <c r="H58">
        <v>156049</v>
      </c>
      <c r="I58">
        <v>132</v>
      </c>
      <c r="J58">
        <v>27218</v>
      </c>
      <c r="K58">
        <v>2100</v>
      </c>
      <c r="L58">
        <v>0</v>
      </c>
      <c r="M58">
        <v>0</v>
      </c>
      <c r="N58">
        <v>14977</v>
      </c>
      <c r="O58">
        <v>455</v>
      </c>
      <c r="P58">
        <v>12340</v>
      </c>
      <c r="Q58">
        <v>500</v>
      </c>
      <c r="R58">
        <v>1682</v>
      </c>
      <c r="S58">
        <v>0</v>
      </c>
      <c r="T58">
        <v>7958</v>
      </c>
      <c r="U58">
        <v>80</v>
      </c>
      <c r="V58">
        <v>7878</v>
      </c>
      <c r="W58">
        <v>990</v>
      </c>
      <c r="X58">
        <v>0</v>
      </c>
      <c r="Y58">
        <v>24479</v>
      </c>
      <c r="Z58">
        <v>41</v>
      </c>
      <c r="AA58">
        <v>0</v>
      </c>
      <c r="AB58">
        <v>66706</v>
      </c>
      <c r="AC58">
        <v>11448</v>
      </c>
      <c r="AD58">
        <v>651476</v>
      </c>
      <c r="AE58">
        <v>369413</v>
      </c>
      <c r="AF58">
        <v>67808</v>
      </c>
      <c r="AG58">
        <v>791</v>
      </c>
      <c r="AH58">
        <v>0</v>
      </c>
      <c r="AI58">
        <v>67017</v>
      </c>
      <c r="AJ58">
        <v>55466</v>
      </c>
      <c r="AK58">
        <v>30687</v>
      </c>
      <c r="AL58">
        <v>5841</v>
      </c>
      <c r="AM58">
        <v>18938</v>
      </c>
      <c r="AN58">
        <v>910</v>
      </c>
      <c r="AO58">
        <v>46871</v>
      </c>
      <c r="AP58">
        <v>8991</v>
      </c>
      <c r="AQ58">
        <v>189367</v>
      </c>
      <c r="AR58">
        <v>282063</v>
      </c>
      <c r="AS58">
        <v>278565</v>
      </c>
      <c r="AT58">
        <v>3498</v>
      </c>
      <c r="AU58">
        <v>348919</v>
      </c>
      <c r="AV58">
        <v>80.839010027420557</v>
      </c>
      <c r="AW58">
        <v>43.704262712704846</v>
      </c>
      <c r="AX58">
        <v>35.330093316733702</v>
      </c>
      <c r="AY58">
        <v>502346</v>
      </c>
      <c r="AZ58">
        <v>346297</v>
      </c>
      <c r="BA58">
        <v>149063</v>
      </c>
      <c r="BB58">
        <v>98693</v>
      </c>
      <c r="BC58">
        <v>17991</v>
      </c>
      <c r="BD58">
        <v>80550</v>
      </c>
      <c r="BE58">
        <v>132933</v>
      </c>
      <c r="BF58">
        <v>1857</v>
      </c>
      <c r="BG58">
        <v>133572</v>
      </c>
    </row>
    <row r="59" spans="1:59" x14ac:dyDescent="0.25">
      <c r="A59" s="6" t="s">
        <v>282</v>
      </c>
      <c r="B59">
        <v>728890</v>
      </c>
      <c r="C59">
        <v>565618</v>
      </c>
      <c r="D59">
        <v>335561</v>
      </c>
      <c r="E59">
        <v>128776</v>
      </c>
      <c r="F59">
        <v>20777</v>
      </c>
      <c r="G59">
        <v>80504</v>
      </c>
      <c r="H59">
        <v>163272</v>
      </c>
      <c r="I59">
        <v>172</v>
      </c>
      <c r="J59">
        <v>28211</v>
      </c>
      <c r="K59">
        <v>2000</v>
      </c>
      <c r="L59">
        <v>0</v>
      </c>
      <c r="M59">
        <v>0</v>
      </c>
      <c r="N59">
        <v>15928</v>
      </c>
      <c r="O59">
        <v>224</v>
      </c>
      <c r="P59">
        <v>13175</v>
      </c>
      <c r="Q59">
        <v>550</v>
      </c>
      <c r="R59">
        <v>1979</v>
      </c>
      <c r="S59">
        <v>0</v>
      </c>
      <c r="T59">
        <v>8051</v>
      </c>
      <c r="U59">
        <v>84</v>
      </c>
      <c r="V59">
        <v>7967</v>
      </c>
      <c r="W59">
        <v>1005</v>
      </c>
      <c r="X59">
        <v>0</v>
      </c>
      <c r="Y59">
        <v>24832</v>
      </c>
      <c r="Z59">
        <v>42</v>
      </c>
      <c r="AA59">
        <v>0</v>
      </c>
      <c r="AB59">
        <v>71453</v>
      </c>
      <c r="AC59">
        <v>11578</v>
      </c>
      <c r="AD59">
        <v>720931</v>
      </c>
      <c r="AE59">
        <v>406821</v>
      </c>
      <c r="AF59">
        <v>69258</v>
      </c>
      <c r="AG59">
        <v>795</v>
      </c>
      <c r="AH59">
        <v>0</v>
      </c>
      <c r="AI59">
        <v>68463</v>
      </c>
      <c r="AJ59">
        <v>55022</v>
      </c>
      <c r="AK59">
        <v>30474</v>
      </c>
      <c r="AL59">
        <v>5335</v>
      </c>
      <c r="AM59">
        <v>19214</v>
      </c>
      <c r="AN59">
        <v>928</v>
      </c>
      <c r="AO59">
        <v>50103</v>
      </c>
      <c r="AP59">
        <v>10322</v>
      </c>
      <c r="AQ59">
        <v>221188</v>
      </c>
      <c r="AR59">
        <v>314110</v>
      </c>
      <c r="AS59">
        <v>310541</v>
      </c>
      <c r="AT59">
        <v>3569</v>
      </c>
      <c r="AU59">
        <v>322069</v>
      </c>
      <c r="AV59">
        <v>97.528919033452397</v>
      </c>
      <c r="AW59">
        <v>39.565880550730519</v>
      </c>
      <c r="AX59">
        <v>38.588175607194472</v>
      </c>
      <c r="AY59">
        <v>513264</v>
      </c>
      <c r="AZ59">
        <v>349992</v>
      </c>
      <c r="BA59">
        <v>151342</v>
      </c>
      <c r="BB59">
        <v>99722</v>
      </c>
      <c r="BC59">
        <v>18424</v>
      </c>
      <c r="BD59">
        <v>80504</v>
      </c>
      <c r="BE59">
        <v>106443</v>
      </c>
      <c r="BF59">
        <v>1886</v>
      </c>
      <c r="BG59">
        <v>135397</v>
      </c>
    </row>
    <row r="60" spans="1:59" x14ac:dyDescent="0.25">
      <c r="A60" s="6" t="s">
        <v>281</v>
      </c>
      <c r="B60">
        <v>741003</v>
      </c>
      <c r="C60">
        <v>570439</v>
      </c>
      <c r="D60">
        <v>337847</v>
      </c>
      <c r="E60">
        <v>129748</v>
      </c>
      <c r="F60">
        <v>21159</v>
      </c>
      <c r="G60">
        <v>81685</v>
      </c>
      <c r="H60">
        <v>170564</v>
      </c>
      <c r="I60">
        <v>149</v>
      </c>
      <c r="J60">
        <v>30083</v>
      </c>
      <c r="K60">
        <v>1900</v>
      </c>
      <c r="L60">
        <v>0</v>
      </c>
      <c r="M60">
        <v>0</v>
      </c>
      <c r="N60">
        <v>18860</v>
      </c>
      <c r="O60">
        <v>210</v>
      </c>
      <c r="P60">
        <v>16092</v>
      </c>
      <c r="Q60">
        <v>600</v>
      </c>
      <c r="R60">
        <v>1958</v>
      </c>
      <c r="S60">
        <v>0</v>
      </c>
      <c r="T60">
        <v>8907</v>
      </c>
      <c r="U60">
        <v>87</v>
      </c>
      <c r="V60">
        <v>8820</v>
      </c>
      <c r="W60">
        <v>1028</v>
      </c>
      <c r="X60">
        <v>0</v>
      </c>
      <c r="Y60">
        <v>25415</v>
      </c>
      <c r="Z60">
        <v>43</v>
      </c>
      <c r="AA60">
        <v>0</v>
      </c>
      <c r="AB60">
        <v>71840</v>
      </c>
      <c r="AC60">
        <v>12339</v>
      </c>
      <c r="AD60">
        <v>757706</v>
      </c>
      <c r="AE60">
        <v>429462</v>
      </c>
      <c r="AF60">
        <v>70373</v>
      </c>
      <c r="AG60">
        <v>658</v>
      </c>
      <c r="AH60">
        <v>0</v>
      </c>
      <c r="AI60">
        <v>69715</v>
      </c>
      <c r="AJ60">
        <v>57595</v>
      </c>
      <c r="AK60">
        <v>31650</v>
      </c>
      <c r="AL60">
        <v>5758</v>
      </c>
      <c r="AM60">
        <v>20187</v>
      </c>
      <c r="AN60">
        <v>930</v>
      </c>
      <c r="AO60">
        <v>53810</v>
      </c>
      <c r="AP60">
        <v>12026</v>
      </c>
      <c r="AQ60">
        <v>234728</v>
      </c>
      <c r="AR60">
        <v>328244</v>
      </c>
      <c r="AS60">
        <v>324670</v>
      </c>
      <c r="AT60">
        <v>3574</v>
      </c>
      <c r="AU60">
        <v>311541</v>
      </c>
      <c r="AV60">
        <v>105.36143500606249</v>
      </c>
      <c r="AW60">
        <v>38.985716922902995</v>
      </c>
      <c r="AX60">
        <v>41.075910797371925</v>
      </c>
      <c r="AY60">
        <v>525877</v>
      </c>
      <c r="AZ60">
        <v>355313</v>
      </c>
      <c r="BA60">
        <v>153631</v>
      </c>
      <c r="BB60">
        <v>100915</v>
      </c>
      <c r="BC60">
        <v>18879</v>
      </c>
      <c r="BD60">
        <v>81888</v>
      </c>
      <c r="BE60">
        <v>96415</v>
      </c>
      <c r="BF60">
        <v>1937</v>
      </c>
      <c r="BG60">
        <v>137244</v>
      </c>
    </row>
    <row r="61" spans="1:59" x14ac:dyDescent="0.25">
      <c r="A61" s="6" t="s">
        <v>280</v>
      </c>
      <c r="B61">
        <v>748382</v>
      </c>
      <c r="C61">
        <v>577150</v>
      </c>
      <c r="D61">
        <v>341239</v>
      </c>
      <c r="E61">
        <v>131536</v>
      </c>
      <c r="F61">
        <v>21532</v>
      </c>
      <c r="G61">
        <v>82843</v>
      </c>
      <c r="H61">
        <v>171232</v>
      </c>
      <c r="I61">
        <v>143</v>
      </c>
      <c r="J61">
        <v>27264</v>
      </c>
      <c r="K61">
        <v>1800</v>
      </c>
      <c r="L61">
        <v>0</v>
      </c>
      <c r="M61">
        <v>0</v>
      </c>
      <c r="N61">
        <v>20440</v>
      </c>
      <c r="O61">
        <v>502</v>
      </c>
      <c r="P61">
        <v>17280</v>
      </c>
      <c r="Q61">
        <v>700</v>
      </c>
      <c r="R61">
        <v>1958</v>
      </c>
      <c r="S61">
        <v>0</v>
      </c>
      <c r="T61">
        <v>8118</v>
      </c>
      <c r="U61">
        <v>74</v>
      </c>
      <c r="V61">
        <v>8044</v>
      </c>
      <c r="W61">
        <v>1049</v>
      </c>
      <c r="X61">
        <v>0</v>
      </c>
      <c r="Y61">
        <v>25930</v>
      </c>
      <c r="Z61">
        <v>45</v>
      </c>
      <c r="AA61">
        <v>0</v>
      </c>
      <c r="AB61">
        <v>73501</v>
      </c>
      <c r="AC61">
        <v>12942</v>
      </c>
      <c r="AD61">
        <v>773205</v>
      </c>
      <c r="AE61">
        <v>437518</v>
      </c>
      <c r="AF61">
        <v>70959</v>
      </c>
      <c r="AG61">
        <v>652</v>
      </c>
      <c r="AH61">
        <v>0</v>
      </c>
      <c r="AI61">
        <v>70307</v>
      </c>
      <c r="AJ61">
        <v>57894</v>
      </c>
      <c r="AK61">
        <v>31437</v>
      </c>
      <c r="AL61">
        <v>6248</v>
      </c>
      <c r="AM61">
        <v>20209</v>
      </c>
      <c r="AN61">
        <v>956</v>
      </c>
      <c r="AO61">
        <v>53685</v>
      </c>
      <c r="AP61">
        <v>11682</v>
      </c>
      <c r="AQ61">
        <v>242342</v>
      </c>
      <c r="AR61">
        <v>335687</v>
      </c>
      <c r="AS61">
        <v>332012</v>
      </c>
      <c r="AT61">
        <v>3675</v>
      </c>
      <c r="AU61">
        <v>310864</v>
      </c>
      <c r="AV61">
        <v>107.98507465078019</v>
      </c>
      <c r="AW61">
        <v>38.384971320032896</v>
      </c>
      <c r="AX61">
        <v>41.450039934618125</v>
      </c>
      <c r="AY61">
        <v>533281</v>
      </c>
      <c r="AZ61">
        <v>362049</v>
      </c>
      <c r="BA61">
        <v>155870</v>
      </c>
      <c r="BB61">
        <v>102315</v>
      </c>
      <c r="BC61">
        <v>19348</v>
      </c>
      <c r="BD61">
        <v>84516</v>
      </c>
      <c r="BE61">
        <v>95763</v>
      </c>
      <c r="BF61">
        <v>2017</v>
      </c>
      <c r="BG61">
        <v>139034</v>
      </c>
    </row>
    <row r="62" spans="1:59" x14ac:dyDescent="0.25">
      <c r="A62" s="6" t="s">
        <v>279</v>
      </c>
      <c r="B62">
        <v>761094</v>
      </c>
      <c r="C62">
        <v>584052</v>
      </c>
      <c r="D62">
        <v>343486</v>
      </c>
      <c r="E62">
        <v>133299</v>
      </c>
      <c r="F62">
        <v>22140</v>
      </c>
      <c r="G62">
        <v>85126</v>
      </c>
      <c r="H62">
        <v>177042</v>
      </c>
      <c r="I62">
        <v>137</v>
      </c>
      <c r="J62">
        <v>28230</v>
      </c>
      <c r="K62">
        <v>1700</v>
      </c>
      <c r="L62">
        <v>0</v>
      </c>
      <c r="M62">
        <v>0</v>
      </c>
      <c r="N62">
        <v>21635</v>
      </c>
      <c r="O62">
        <v>622</v>
      </c>
      <c r="P62">
        <v>18104</v>
      </c>
      <c r="Q62">
        <v>900</v>
      </c>
      <c r="R62">
        <v>2009</v>
      </c>
      <c r="S62">
        <v>0</v>
      </c>
      <c r="T62">
        <v>8667</v>
      </c>
      <c r="U62">
        <v>62</v>
      </c>
      <c r="V62">
        <v>8605</v>
      </c>
      <c r="W62">
        <v>1080</v>
      </c>
      <c r="X62">
        <v>0</v>
      </c>
      <c r="Y62">
        <v>26670</v>
      </c>
      <c r="Z62">
        <v>48</v>
      </c>
      <c r="AA62">
        <v>0</v>
      </c>
      <c r="AB62">
        <v>75575</v>
      </c>
      <c r="AC62">
        <v>13300</v>
      </c>
      <c r="AD62">
        <v>807490</v>
      </c>
      <c r="AE62">
        <v>457242</v>
      </c>
      <c r="AF62">
        <v>71627</v>
      </c>
      <c r="AG62">
        <v>458</v>
      </c>
      <c r="AH62">
        <v>0</v>
      </c>
      <c r="AI62">
        <v>71169</v>
      </c>
      <c r="AJ62">
        <v>60301</v>
      </c>
      <c r="AK62">
        <v>33407</v>
      </c>
      <c r="AL62">
        <v>6655</v>
      </c>
      <c r="AM62">
        <v>20238</v>
      </c>
      <c r="AN62">
        <v>987</v>
      </c>
      <c r="AO62">
        <v>55502</v>
      </c>
      <c r="AP62">
        <v>12591</v>
      </c>
      <c r="AQ62">
        <v>256234</v>
      </c>
      <c r="AR62">
        <v>350248</v>
      </c>
      <c r="AS62">
        <v>346451</v>
      </c>
      <c r="AT62">
        <v>3797</v>
      </c>
      <c r="AU62">
        <v>303852</v>
      </c>
      <c r="AV62">
        <v>115.2693664998333</v>
      </c>
      <c r="AW62">
        <v>37.667039079920194</v>
      </c>
      <c r="AX62">
        <v>43.41855732666864</v>
      </c>
      <c r="AY62">
        <v>545265</v>
      </c>
      <c r="AZ62">
        <v>368223</v>
      </c>
      <c r="BA62">
        <v>158198</v>
      </c>
      <c r="BB62">
        <v>103818</v>
      </c>
      <c r="BC62">
        <v>19830</v>
      </c>
      <c r="BD62">
        <v>86377</v>
      </c>
      <c r="BE62">
        <v>88023</v>
      </c>
      <c r="BF62">
        <v>2121</v>
      </c>
      <c r="BG62">
        <v>140899</v>
      </c>
    </row>
    <row r="63" spans="1:59" x14ac:dyDescent="0.25">
      <c r="A63" s="6" t="s">
        <v>278</v>
      </c>
      <c r="B63">
        <v>770755</v>
      </c>
      <c r="C63">
        <v>589446</v>
      </c>
      <c r="D63">
        <v>345766</v>
      </c>
      <c r="E63">
        <v>135093</v>
      </c>
      <c r="F63">
        <v>22720</v>
      </c>
      <c r="G63">
        <v>85867</v>
      </c>
      <c r="H63">
        <v>181309</v>
      </c>
      <c r="I63">
        <v>145</v>
      </c>
      <c r="J63">
        <v>27748</v>
      </c>
      <c r="K63">
        <v>1600</v>
      </c>
      <c r="L63">
        <v>0</v>
      </c>
      <c r="M63">
        <v>0</v>
      </c>
      <c r="N63">
        <v>24006</v>
      </c>
      <c r="O63">
        <v>240</v>
      </c>
      <c r="P63">
        <v>20311</v>
      </c>
      <c r="Q63">
        <v>1000</v>
      </c>
      <c r="R63">
        <v>2455</v>
      </c>
      <c r="S63">
        <v>0</v>
      </c>
      <c r="T63">
        <v>8553</v>
      </c>
      <c r="U63">
        <v>21</v>
      </c>
      <c r="V63">
        <v>8532</v>
      </c>
      <c r="W63">
        <v>1099</v>
      </c>
      <c r="X63">
        <v>0</v>
      </c>
      <c r="Y63">
        <v>27150</v>
      </c>
      <c r="Z63">
        <v>52</v>
      </c>
      <c r="AA63">
        <v>0</v>
      </c>
      <c r="AB63">
        <v>77484</v>
      </c>
      <c r="AC63">
        <v>13472</v>
      </c>
      <c r="AD63">
        <v>797309</v>
      </c>
      <c r="AE63">
        <v>453545</v>
      </c>
      <c r="AF63">
        <v>72264</v>
      </c>
      <c r="AG63">
        <v>527</v>
      </c>
      <c r="AH63">
        <v>0</v>
      </c>
      <c r="AI63">
        <v>71737</v>
      </c>
      <c r="AJ63">
        <v>60637</v>
      </c>
      <c r="AK63">
        <v>34014</v>
      </c>
      <c r="AL63">
        <v>6412</v>
      </c>
      <c r="AM63">
        <v>20211</v>
      </c>
      <c r="AN63">
        <v>1010</v>
      </c>
      <c r="AO63">
        <v>55842</v>
      </c>
      <c r="AP63">
        <v>13275</v>
      </c>
      <c r="AQ63">
        <v>250517</v>
      </c>
      <c r="AR63">
        <v>343764</v>
      </c>
      <c r="AS63">
        <v>339875</v>
      </c>
      <c r="AT63">
        <v>3889</v>
      </c>
      <c r="AU63">
        <v>317210</v>
      </c>
      <c r="AV63">
        <v>108.37107553847501</v>
      </c>
      <c r="AW63">
        <v>38.660428185950551</v>
      </c>
      <c r="AX63">
        <v>41.896721832894357</v>
      </c>
      <c r="AY63">
        <v>554606</v>
      </c>
      <c r="AZ63">
        <v>373297</v>
      </c>
      <c r="BA63">
        <v>160611</v>
      </c>
      <c r="BB63">
        <v>105490</v>
      </c>
      <c r="BC63">
        <v>20295</v>
      </c>
      <c r="BD63">
        <v>86901</v>
      </c>
      <c r="BE63">
        <v>101061</v>
      </c>
      <c r="BF63">
        <v>2231</v>
      </c>
      <c r="BG63">
        <v>142844</v>
      </c>
    </row>
    <row r="64" spans="1:59" x14ac:dyDescent="0.25">
      <c r="A64" s="6" t="s">
        <v>277</v>
      </c>
      <c r="B64">
        <v>781944</v>
      </c>
      <c r="C64">
        <v>595234</v>
      </c>
      <c r="D64">
        <v>348117</v>
      </c>
      <c r="E64">
        <v>136600</v>
      </c>
      <c r="F64">
        <v>23283</v>
      </c>
      <c r="G64">
        <v>87235</v>
      </c>
      <c r="H64">
        <v>186710</v>
      </c>
      <c r="I64">
        <v>132</v>
      </c>
      <c r="J64">
        <v>29196</v>
      </c>
      <c r="K64">
        <v>1500</v>
      </c>
      <c r="L64">
        <v>0</v>
      </c>
      <c r="M64">
        <v>0</v>
      </c>
      <c r="N64">
        <v>25357</v>
      </c>
      <c r="O64">
        <v>742</v>
      </c>
      <c r="P64">
        <v>21621</v>
      </c>
      <c r="Q64">
        <v>1200</v>
      </c>
      <c r="R64">
        <v>1794</v>
      </c>
      <c r="S64">
        <v>0</v>
      </c>
      <c r="T64">
        <v>10139</v>
      </c>
      <c r="U64">
        <v>21</v>
      </c>
      <c r="V64">
        <v>10118</v>
      </c>
      <c r="W64">
        <v>1118</v>
      </c>
      <c r="X64">
        <v>0</v>
      </c>
      <c r="Y64">
        <v>27634</v>
      </c>
      <c r="Z64">
        <v>57</v>
      </c>
      <c r="AA64">
        <v>0</v>
      </c>
      <c r="AB64">
        <v>77386</v>
      </c>
      <c r="AC64">
        <v>14191</v>
      </c>
      <c r="AD64">
        <v>849427</v>
      </c>
      <c r="AE64">
        <v>483364</v>
      </c>
      <c r="AF64">
        <v>73109</v>
      </c>
      <c r="AG64">
        <v>315</v>
      </c>
      <c r="AH64">
        <v>0</v>
      </c>
      <c r="AI64">
        <v>72794</v>
      </c>
      <c r="AJ64">
        <v>63539</v>
      </c>
      <c r="AK64">
        <v>35439</v>
      </c>
      <c r="AL64">
        <v>7088</v>
      </c>
      <c r="AM64">
        <v>21012</v>
      </c>
      <c r="AN64">
        <v>1017</v>
      </c>
      <c r="AO64">
        <v>59100</v>
      </c>
      <c r="AP64">
        <v>14150</v>
      </c>
      <c r="AQ64">
        <v>272449</v>
      </c>
      <c r="AR64">
        <v>366063</v>
      </c>
      <c r="AS64">
        <v>362157</v>
      </c>
      <c r="AT64">
        <v>3906</v>
      </c>
      <c r="AU64">
        <v>298580</v>
      </c>
      <c r="AV64">
        <v>122.60113166585711</v>
      </c>
      <c r="AW64">
        <v>37.329082428894225</v>
      </c>
      <c r="AX64">
        <v>45.765877498304931</v>
      </c>
      <c r="AY64">
        <v>566129</v>
      </c>
      <c r="AZ64">
        <v>379419</v>
      </c>
      <c r="BA64">
        <v>162996</v>
      </c>
      <c r="BB64">
        <v>107214</v>
      </c>
      <c r="BC64">
        <v>20761</v>
      </c>
      <c r="BD64">
        <v>88448</v>
      </c>
      <c r="BE64">
        <v>82765</v>
      </c>
      <c r="BF64">
        <v>2331</v>
      </c>
      <c r="BG64">
        <v>144761</v>
      </c>
    </row>
    <row r="65" spans="1:59" x14ac:dyDescent="0.25">
      <c r="A65" s="6" t="s">
        <v>276</v>
      </c>
      <c r="B65">
        <v>785366</v>
      </c>
      <c r="C65">
        <v>599905</v>
      </c>
      <c r="D65">
        <v>348684</v>
      </c>
      <c r="E65">
        <v>137619</v>
      </c>
      <c r="F65">
        <v>23739</v>
      </c>
      <c r="G65">
        <v>89863</v>
      </c>
      <c r="H65">
        <v>185461</v>
      </c>
      <c r="I65">
        <v>121</v>
      </c>
      <c r="J65">
        <v>26528</v>
      </c>
      <c r="K65">
        <v>1268</v>
      </c>
      <c r="L65">
        <v>0</v>
      </c>
      <c r="M65">
        <v>0</v>
      </c>
      <c r="N65">
        <v>24375</v>
      </c>
      <c r="O65">
        <v>740</v>
      </c>
      <c r="P65">
        <v>19986</v>
      </c>
      <c r="Q65">
        <v>1200</v>
      </c>
      <c r="R65">
        <v>2449</v>
      </c>
      <c r="S65">
        <v>0</v>
      </c>
      <c r="T65">
        <v>8340</v>
      </c>
      <c r="U65">
        <v>22</v>
      </c>
      <c r="V65">
        <v>8318</v>
      </c>
      <c r="W65">
        <v>1140</v>
      </c>
      <c r="X65">
        <v>0</v>
      </c>
      <c r="Y65">
        <v>28172</v>
      </c>
      <c r="Z65">
        <v>64</v>
      </c>
      <c r="AA65">
        <v>0</v>
      </c>
      <c r="AB65">
        <v>79948</v>
      </c>
      <c r="AC65">
        <v>15505</v>
      </c>
      <c r="AD65">
        <v>804529</v>
      </c>
      <c r="AE65">
        <v>461239</v>
      </c>
      <c r="AF65">
        <v>73643</v>
      </c>
      <c r="AG65">
        <v>427</v>
      </c>
      <c r="AH65">
        <v>0</v>
      </c>
      <c r="AI65">
        <v>73216</v>
      </c>
      <c r="AJ65">
        <v>65101</v>
      </c>
      <c r="AK65">
        <v>35977</v>
      </c>
      <c r="AL65">
        <v>8149</v>
      </c>
      <c r="AM65">
        <v>20975</v>
      </c>
      <c r="AN65">
        <v>1035</v>
      </c>
      <c r="AO65">
        <v>58535</v>
      </c>
      <c r="AP65">
        <v>12817</v>
      </c>
      <c r="AQ65">
        <v>250108</v>
      </c>
      <c r="AR65">
        <v>343290</v>
      </c>
      <c r="AS65">
        <v>339310</v>
      </c>
      <c r="AT65">
        <v>3980</v>
      </c>
      <c r="AU65">
        <v>324127</v>
      </c>
      <c r="AV65">
        <v>105.9121932915333</v>
      </c>
      <c r="AW65">
        <v>40.415960362169109</v>
      </c>
      <c r="AX65">
        <v>42.805430059410043</v>
      </c>
      <c r="AY65">
        <v>573774</v>
      </c>
      <c r="AZ65">
        <v>388313</v>
      </c>
      <c r="BA65">
        <v>165558</v>
      </c>
      <c r="BB65">
        <v>109159</v>
      </c>
      <c r="BC65">
        <v>21238</v>
      </c>
      <c r="BD65">
        <v>92358</v>
      </c>
      <c r="BE65">
        <v>112535</v>
      </c>
      <c r="BF65">
        <v>2482</v>
      </c>
      <c r="BG65">
        <v>146806</v>
      </c>
    </row>
    <row r="66" spans="1:59" x14ac:dyDescent="0.25">
      <c r="A66" s="6" t="s">
        <v>275</v>
      </c>
      <c r="B66">
        <v>789589</v>
      </c>
      <c r="C66">
        <v>604102</v>
      </c>
      <c r="D66">
        <v>349886</v>
      </c>
      <c r="E66">
        <v>139738</v>
      </c>
      <c r="F66">
        <v>24158</v>
      </c>
      <c r="G66">
        <v>90320</v>
      </c>
      <c r="H66">
        <v>185487</v>
      </c>
      <c r="I66">
        <v>140</v>
      </c>
      <c r="J66">
        <v>27535</v>
      </c>
      <c r="K66">
        <v>1087</v>
      </c>
      <c r="L66">
        <v>0</v>
      </c>
      <c r="M66">
        <v>0</v>
      </c>
      <c r="N66">
        <v>22526</v>
      </c>
      <c r="O66">
        <v>757</v>
      </c>
      <c r="P66">
        <v>18247</v>
      </c>
      <c r="Q66">
        <v>1343</v>
      </c>
      <c r="R66">
        <v>2179</v>
      </c>
      <c r="S66">
        <v>0</v>
      </c>
      <c r="T66">
        <v>9044</v>
      </c>
      <c r="U66">
        <v>23</v>
      </c>
      <c r="V66">
        <v>9021</v>
      </c>
      <c r="W66">
        <v>1153</v>
      </c>
      <c r="X66">
        <v>0</v>
      </c>
      <c r="Y66">
        <v>28488</v>
      </c>
      <c r="Z66">
        <v>71</v>
      </c>
      <c r="AA66">
        <v>0</v>
      </c>
      <c r="AB66">
        <v>80465</v>
      </c>
      <c r="AC66">
        <v>14978</v>
      </c>
      <c r="AD66">
        <v>823420</v>
      </c>
      <c r="AE66">
        <v>471807</v>
      </c>
      <c r="AF66">
        <v>74654</v>
      </c>
      <c r="AG66">
        <v>547</v>
      </c>
      <c r="AH66">
        <v>0</v>
      </c>
      <c r="AI66">
        <v>74107</v>
      </c>
      <c r="AJ66">
        <v>66751</v>
      </c>
      <c r="AK66">
        <v>36856</v>
      </c>
      <c r="AL66">
        <v>8811</v>
      </c>
      <c r="AM66">
        <v>21084</v>
      </c>
      <c r="AN66">
        <v>1045</v>
      </c>
      <c r="AO66">
        <v>59438</v>
      </c>
      <c r="AP66">
        <v>11903</v>
      </c>
      <c r="AQ66">
        <v>258016</v>
      </c>
      <c r="AR66">
        <v>351613</v>
      </c>
      <c r="AS66">
        <v>347588</v>
      </c>
      <c r="AT66">
        <v>4025</v>
      </c>
      <c r="AU66">
        <v>317782</v>
      </c>
      <c r="AV66">
        <v>110.6458096697076</v>
      </c>
      <c r="AW66">
        <v>40.215979536050767</v>
      </c>
      <c r="AX66">
        <v>44.497296174267298</v>
      </c>
      <c r="AY66">
        <v>579096</v>
      </c>
      <c r="AZ66">
        <v>393609</v>
      </c>
      <c r="BA66">
        <v>168105</v>
      </c>
      <c r="BB66">
        <v>111274</v>
      </c>
      <c r="BC66">
        <v>21715</v>
      </c>
      <c r="BD66">
        <v>92515</v>
      </c>
      <c r="BE66">
        <v>107289</v>
      </c>
      <c r="BF66">
        <v>2617</v>
      </c>
      <c r="BG66">
        <v>148863</v>
      </c>
    </row>
    <row r="67" spans="1:59" x14ac:dyDescent="0.25">
      <c r="A67" s="6" t="s">
        <v>274</v>
      </c>
      <c r="B67">
        <v>796183</v>
      </c>
      <c r="C67">
        <v>608444</v>
      </c>
      <c r="D67">
        <v>351278</v>
      </c>
      <c r="E67">
        <v>141196</v>
      </c>
      <c r="F67">
        <v>24675</v>
      </c>
      <c r="G67">
        <v>91295</v>
      </c>
      <c r="H67">
        <v>187739</v>
      </c>
      <c r="I67">
        <v>191</v>
      </c>
      <c r="J67">
        <v>27737</v>
      </c>
      <c r="K67">
        <v>1346</v>
      </c>
      <c r="L67">
        <v>0</v>
      </c>
      <c r="M67">
        <v>0</v>
      </c>
      <c r="N67">
        <v>20832</v>
      </c>
      <c r="O67">
        <v>648</v>
      </c>
      <c r="P67">
        <v>16446</v>
      </c>
      <c r="Q67">
        <v>1190</v>
      </c>
      <c r="R67">
        <v>2548</v>
      </c>
      <c r="S67">
        <v>0</v>
      </c>
      <c r="T67">
        <v>8777</v>
      </c>
      <c r="U67">
        <v>24</v>
      </c>
      <c r="V67">
        <v>8753</v>
      </c>
      <c r="W67">
        <v>1165</v>
      </c>
      <c r="X67">
        <v>0</v>
      </c>
      <c r="Y67">
        <v>28811</v>
      </c>
      <c r="Z67">
        <v>76</v>
      </c>
      <c r="AA67">
        <v>0</v>
      </c>
      <c r="AB67">
        <v>83319</v>
      </c>
      <c r="AC67">
        <v>15485</v>
      </c>
      <c r="AD67">
        <v>773053</v>
      </c>
      <c r="AE67">
        <v>447681</v>
      </c>
      <c r="AF67">
        <v>75671</v>
      </c>
      <c r="AG67">
        <v>782</v>
      </c>
      <c r="AH67">
        <v>0</v>
      </c>
      <c r="AI67">
        <v>74889</v>
      </c>
      <c r="AJ67">
        <v>66254</v>
      </c>
      <c r="AK67">
        <v>36543</v>
      </c>
      <c r="AL67">
        <v>8402</v>
      </c>
      <c r="AM67">
        <v>21309</v>
      </c>
      <c r="AN67">
        <v>1064</v>
      </c>
      <c r="AO67">
        <v>60426</v>
      </c>
      <c r="AP67">
        <v>11795</v>
      </c>
      <c r="AQ67">
        <v>232471</v>
      </c>
      <c r="AR67">
        <v>325372</v>
      </c>
      <c r="AS67">
        <v>321285</v>
      </c>
      <c r="AT67">
        <v>4087</v>
      </c>
      <c r="AU67">
        <v>348502</v>
      </c>
      <c r="AV67">
        <v>93.363134769353749</v>
      </c>
      <c r="AW67">
        <v>43.619196647309778</v>
      </c>
      <c r="AX67">
        <v>40.724249351137267</v>
      </c>
      <c r="AY67">
        <v>586936</v>
      </c>
      <c r="AZ67">
        <v>399197</v>
      </c>
      <c r="BA67">
        <v>170644</v>
      </c>
      <c r="BB67">
        <v>113162</v>
      </c>
      <c r="BC67">
        <v>22222</v>
      </c>
      <c r="BD67">
        <v>93169</v>
      </c>
      <c r="BE67">
        <v>139255</v>
      </c>
      <c r="BF67">
        <v>2752</v>
      </c>
      <c r="BG67">
        <v>150892</v>
      </c>
    </row>
    <row r="68" spans="1:59" x14ac:dyDescent="0.25">
      <c r="A68" s="6" t="s">
        <v>273</v>
      </c>
      <c r="B68">
        <v>798486</v>
      </c>
      <c r="C68">
        <v>609837</v>
      </c>
      <c r="D68">
        <v>352721</v>
      </c>
      <c r="E68">
        <v>142048</v>
      </c>
      <c r="F68">
        <v>25168</v>
      </c>
      <c r="G68">
        <v>89900</v>
      </c>
      <c r="H68">
        <v>188649</v>
      </c>
      <c r="I68">
        <v>148</v>
      </c>
      <c r="J68">
        <v>28243</v>
      </c>
      <c r="K68">
        <v>3000</v>
      </c>
      <c r="L68">
        <v>0</v>
      </c>
      <c r="M68">
        <v>0</v>
      </c>
      <c r="N68">
        <v>20038</v>
      </c>
      <c r="O68">
        <v>788</v>
      </c>
      <c r="P68">
        <v>15752</v>
      </c>
      <c r="Q68">
        <v>1116</v>
      </c>
      <c r="R68">
        <v>2382</v>
      </c>
      <c r="S68">
        <v>0</v>
      </c>
      <c r="T68">
        <v>9647</v>
      </c>
      <c r="U68">
        <v>24</v>
      </c>
      <c r="V68">
        <v>9623</v>
      </c>
      <c r="W68">
        <v>1192</v>
      </c>
      <c r="X68">
        <v>0</v>
      </c>
      <c r="Y68">
        <v>29478</v>
      </c>
      <c r="Z68">
        <v>79</v>
      </c>
      <c r="AA68">
        <v>0</v>
      </c>
      <c r="AB68">
        <v>82311</v>
      </c>
      <c r="AC68">
        <v>14513</v>
      </c>
      <c r="AD68">
        <v>865557</v>
      </c>
      <c r="AE68">
        <v>496289</v>
      </c>
      <c r="AF68">
        <v>76985</v>
      </c>
      <c r="AG68">
        <v>769</v>
      </c>
      <c r="AH68">
        <v>0</v>
      </c>
      <c r="AI68">
        <v>76216</v>
      </c>
      <c r="AJ68">
        <v>68611</v>
      </c>
      <c r="AK68">
        <v>37651</v>
      </c>
      <c r="AL68">
        <v>9131</v>
      </c>
      <c r="AM68">
        <v>21829</v>
      </c>
      <c r="AN68">
        <v>1067</v>
      </c>
      <c r="AO68">
        <v>61935</v>
      </c>
      <c r="AP68">
        <v>12560</v>
      </c>
      <c r="AQ68">
        <v>275131</v>
      </c>
      <c r="AR68">
        <v>369268</v>
      </c>
      <c r="AS68">
        <v>365166</v>
      </c>
      <c r="AT68">
        <v>4102</v>
      </c>
      <c r="AU68">
        <v>302197</v>
      </c>
      <c r="AV68">
        <v>122.194581617503</v>
      </c>
      <c r="AW68">
        <v>39.428375612610232</v>
      </c>
      <c r="AX68">
        <v>48.179338618406682</v>
      </c>
      <c r="AY68">
        <v>591118</v>
      </c>
      <c r="AZ68">
        <v>402469</v>
      </c>
      <c r="BA68">
        <v>173308</v>
      </c>
      <c r="BB68">
        <v>114803</v>
      </c>
      <c r="BC68">
        <v>22732</v>
      </c>
      <c r="BD68">
        <v>91626</v>
      </c>
      <c r="BE68">
        <v>94829</v>
      </c>
      <c r="BF68">
        <v>2896</v>
      </c>
      <c r="BG68">
        <v>152987</v>
      </c>
    </row>
    <row r="69" spans="1:59" x14ac:dyDescent="0.25">
      <c r="A69" s="6" t="s">
        <v>272</v>
      </c>
      <c r="B69">
        <v>798294</v>
      </c>
      <c r="C69">
        <v>611346</v>
      </c>
      <c r="D69">
        <v>353925</v>
      </c>
      <c r="E69">
        <v>142634</v>
      </c>
      <c r="F69">
        <v>25637</v>
      </c>
      <c r="G69">
        <v>89150</v>
      </c>
      <c r="H69">
        <v>186948</v>
      </c>
      <c r="I69">
        <v>189</v>
      </c>
      <c r="J69">
        <v>26462</v>
      </c>
      <c r="K69">
        <v>3272</v>
      </c>
      <c r="L69">
        <v>0</v>
      </c>
      <c r="M69">
        <v>0</v>
      </c>
      <c r="N69">
        <v>19503</v>
      </c>
      <c r="O69">
        <v>562</v>
      </c>
      <c r="P69">
        <v>15225</v>
      </c>
      <c r="Q69">
        <v>936</v>
      </c>
      <c r="R69">
        <v>2780</v>
      </c>
      <c r="S69">
        <v>0</v>
      </c>
      <c r="T69">
        <v>7992</v>
      </c>
      <c r="U69">
        <v>26</v>
      </c>
      <c r="V69">
        <v>7966</v>
      </c>
      <c r="W69">
        <v>1222</v>
      </c>
      <c r="X69">
        <v>0</v>
      </c>
      <c r="Y69">
        <v>30171</v>
      </c>
      <c r="Z69">
        <v>82</v>
      </c>
      <c r="AA69">
        <v>0</v>
      </c>
      <c r="AB69">
        <v>83213</v>
      </c>
      <c r="AC69">
        <v>14842</v>
      </c>
      <c r="AD69">
        <v>950458</v>
      </c>
      <c r="AE69">
        <v>535943</v>
      </c>
      <c r="AF69">
        <v>77200</v>
      </c>
      <c r="AG69">
        <v>623</v>
      </c>
      <c r="AH69">
        <v>0</v>
      </c>
      <c r="AI69">
        <v>76577</v>
      </c>
      <c r="AJ69">
        <v>68332</v>
      </c>
      <c r="AK69">
        <v>37641</v>
      </c>
      <c r="AL69">
        <v>8942</v>
      </c>
      <c r="AM69">
        <v>21748</v>
      </c>
      <c r="AN69">
        <v>1082</v>
      </c>
      <c r="AO69">
        <v>60270</v>
      </c>
      <c r="AP69">
        <v>10921</v>
      </c>
      <c r="AQ69">
        <v>318138</v>
      </c>
      <c r="AR69">
        <v>414515</v>
      </c>
      <c r="AS69">
        <v>410353</v>
      </c>
      <c r="AT69">
        <v>4162</v>
      </c>
      <c r="AU69">
        <v>262351</v>
      </c>
      <c r="AV69">
        <v>158.00003031369022</v>
      </c>
      <c r="AW69">
        <v>35.108883275563898</v>
      </c>
      <c r="AX69">
        <v>55.472046218189057</v>
      </c>
      <c r="AY69">
        <v>595643</v>
      </c>
      <c r="AZ69">
        <v>408695</v>
      </c>
      <c r="BA69">
        <v>175955</v>
      </c>
      <c r="BB69">
        <v>116207</v>
      </c>
      <c r="BC69">
        <v>23252</v>
      </c>
      <c r="BD69">
        <v>93281</v>
      </c>
      <c r="BE69">
        <v>59700</v>
      </c>
      <c r="BF69">
        <v>3015</v>
      </c>
      <c r="BG69">
        <v>155035</v>
      </c>
    </row>
    <row r="70" spans="1:59" x14ac:dyDescent="0.25">
      <c r="A70" s="6" t="s">
        <v>271</v>
      </c>
      <c r="B70">
        <v>808319</v>
      </c>
      <c r="C70">
        <v>615410</v>
      </c>
      <c r="D70">
        <v>356786</v>
      </c>
      <c r="E70">
        <v>143356</v>
      </c>
      <c r="F70">
        <v>26130</v>
      </c>
      <c r="G70">
        <v>89139</v>
      </c>
      <c r="H70">
        <v>192909</v>
      </c>
      <c r="I70">
        <v>213</v>
      </c>
      <c r="J70">
        <v>27769</v>
      </c>
      <c r="K70">
        <v>3863</v>
      </c>
      <c r="L70">
        <v>0</v>
      </c>
      <c r="M70">
        <v>0</v>
      </c>
      <c r="N70">
        <v>19264</v>
      </c>
      <c r="O70">
        <v>613</v>
      </c>
      <c r="P70">
        <v>14636</v>
      </c>
      <c r="Q70">
        <v>1233</v>
      </c>
      <c r="R70">
        <v>2782</v>
      </c>
      <c r="S70">
        <v>0</v>
      </c>
      <c r="T70">
        <v>8574</v>
      </c>
      <c r="U70">
        <v>28</v>
      </c>
      <c r="V70">
        <v>8546</v>
      </c>
      <c r="W70">
        <v>1248</v>
      </c>
      <c r="X70">
        <v>0</v>
      </c>
      <c r="Y70">
        <v>30831</v>
      </c>
      <c r="Z70">
        <v>84</v>
      </c>
      <c r="AA70">
        <v>0</v>
      </c>
      <c r="AB70">
        <v>85820</v>
      </c>
      <c r="AC70">
        <v>15243</v>
      </c>
      <c r="AD70">
        <v>954986</v>
      </c>
      <c r="AE70">
        <v>539187</v>
      </c>
      <c r="AF70">
        <v>79256</v>
      </c>
      <c r="AG70">
        <v>726</v>
      </c>
      <c r="AH70">
        <v>0</v>
      </c>
      <c r="AI70">
        <v>78530</v>
      </c>
      <c r="AJ70">
        <v>68439</v>
      </c>
      <c r="AK70">
        <v>37343</v>
      </c>
      <c r="AL70">
        <v>9061</v>
      </c>
      <c r="AM70">
        <v>22035</v>
      </c>
      <c r="AN70">
        <v>1103</v>
      </c>
      <c r="AO70">
        <v>61734</v>
      </c>
      <c r="AP70">
        <v>10584</v>
      </c>
      <c r="AQ70">
        <v>318071</v>
      </c>
      <c r="AR70">
        <v>415799</v>
      </c>
      <c r="AS70">
        <v>411555</v>
      </c>
      <c r="AT70">
        <v>4244</v>
      </c>
      <c r="AU70">
        <v>269132</v>
      </c>
      <c r="AV70">
        <v>154.49603876283291</v>
      </c>
      <c r="AW70">
        <v>35.520830411768607</v>
      </c>
      <c r="AX70">
        <v>54.878275921846168</v>
      </c>
      <c r="AY70">
        <v>605646</v>
      </c>
      <c r="AZ70">
        <v>412737</v>
      </c>
      <c r="BA70">
        <v>178592</v>
      </c>
      <c r="BB70">
        <v>117765</v>
      </c>
      <c r="BC70">
        <v>23790</v>
      </c>
      <c r="BD70">
        <v>92590</v>
      </c>
      <c r="BE70">
        <v>66459</v>
      </c>
      <c r="BF70">
        <v>3144</v>
      </c>
      <c r="BG70">
        <v>157004</v>
      </c>
    </row>
    <row r="71" spans="1:59" x14ac:dyDescent="0.25">
      <c r="A71" s="6" t="s">
        <v>270</v>
      </c>
      <c r="B71">
        <v>817692</v>
      </c>
      <c r="C71">
        <v>621052</v>
      </c>
      <c r="D71">
        <v>359704</v>
      </c>
      <c r="E71">
        <v>144124</v>
      </c>
      <c r="F71">
        <v>26692</v>
      </c>
      <c r="G71">
        <v>90532</v>
      </c>
      <c r="H71">
        <v>196640</v>
      </c>
      <c r="I71">
        <v>238</v>
      </c>
      <c r="J71">
        <v>27903</v>
      </c>
      <c r="K71">
        <v>4606</v>
      </c>
      <c r="L71">
        <v>0</v>
      </c>
      <c r="M71">
        <v>0</v>
      </c>
      <c r="N71">
        <v>17972</v>
      </c>
      <c r="O71">
        <v>245</v>
      </c>
      <c r="P71">
        <v>13288</v>
      </c>
      <c r="Q71">
        <v>1248</v>
      </c>
      <c r="R71">
        <v>3191</v>
      </c>
      <c r="S71">
        <v>0</v>
      </c>
      <c r="T71">
        <v>8619</v>
      </c>
      <c r="U71">
        <v>30</v>
      </c>
      <c r="V71">
        <v>8589</v>
      </c>
      <c r="W71">
        <v>1278</v>
      </c>
      <c r="X71">
        <v>0</v>
      </c>
      <c r="Y71">
        <v>31568</v>
      </c>
      <c r="Z71">
        <v>85</v>
      </c>
      <c r="AA71">
        <v>0</v>
      </c>
      <c r="AB71">
        <v>89372</v>
      </c>
      <c r="AC71">
        <v>14999</v>
      </c>
      <c r="AD71">
        <v>981659</v>
      </c>
      <c r="AE71">
        <v>553752</v>
      </c>
      <c r="AF71">
        <v>80254</v>
      </c>
      <c r="AG71">
        <v>1017</v>
      </c>
      <c r="AH71">
        <v>0</v>
      </c>
      <c r="AI71">
        <v>79237</v>
      </c>
      <c r="AJ71">
        <v>68116</v>
      </c>
      <c r="AK71">
        <v>37134</v>
      </c>
      <c r="AL71">
        <v>8712</v>
      </c>
      <c r="AM71">
        <v>22270</v>
      </c>
      <c r="AN71">
        <v>1114</v>
      </c>
      <c r="AO71">
        <v>63376</v>
      </c>
      <c r="AP71">
        <v>11557</v>
      </c>
      <c r="AQ71">
        <v>329335</v>
      </c>
      <c r="AR71">
        <v>427907</v>
      </c>
      <c r="AS71">
        <v>423621</v>
      </c>
      <c r="AT71">
        <v>4286</v>
      </c>
      <c r="AU71">
        <v>263940</v>
      </c>
      <c r="AV71">
        <v>162.12280791971759</v>
      </c>
      <c r="AW71">
        <v>34.673442791643879</v>
      </c>
      <c r="AX71">
        <v>56.21355905624997</v>
      </c>
      <c r="AY71">
        <v>615028</v>
      </c>
      <c r="AZ71">
        <v>418388</v>
      </c>
      <c r="BA71">
        <v>181229</v>
      </c>
      <c r="BB71">
        <v>119326</v>
      </c>
      <c r="BC71">
        <v>24334</v>
      </c>
      <c r="BD71">
        <v>93499</v>
      </c>
      <c r="BE71">
        <v>61276</v>
      </c>
      <c r="BF71">
        <v>3290</v>
      </c>
      <c r="BG71">
        <v>158944</v>
      </c>
    </row>
    <row r="72" spans="1:59" x14ac:dyDescent="0.25">
      <c r="A72" s="6" t="s">
        <v>269</v>
      </c>
      <c r="B72">
        <v>828198</v>
      </c>
      <c r="C72">
        <v>626707</v>
      </c>
      <c r="D72">
        <v>362550</v>
      </c>
      <c r="E72">
        <v>145294</v>
      </c>
      <c r="F72">
        <v>27234</v>
      </c>
      <c r="G72">
        <v>91629</v>
      </c>
      <c r="H72">
        <v>201491</v>
      </c>
      <c r="I72">
        <v>236</v>
      </c>
      <c r="J72">
        <v>31673</v>
      </c>
      <c r="K72">
        <v>4100</v>
      </c>
      <c r="L72">
        <v>0</v>
      </c>
      <c r="M72">
        <v>0</v>
      </c>
      <c r="N72">
        <v>18828</v>
      </c>
      <c r="O72">
        <v>1089</v>
      </c>
      <c r="P72">
        <v>14096</v>
      </c>
      <c r="Q72">
        <v>1248</v>
      </c>
      <c r="R72">
        <v>2395</v>
      </c>
      <c r="S72">
        <v>0</v>
      </c>
      <c r="T72">
        <v>9650</v>
      </c>
      <c r="U72">
        <v>33</v>
      </c>
      <c r="V72">
        <v>9617</v>
      </c>
      <c r="W72">
        <v>1299</v>
      </c>
      <c r="X72">
        <v>0</v>
      </c>
      <c r="Y72">
        <v>32088</v>
      </c>
      <c r="Z72">
        <v>88</v>
      </c>
      <c r="AA72">
        <v>0</v>
      </c>
      <c r="AB72">
        <v>88253</v>
      </c>
      <c r="AC72">
        <v>15276</v>
      </c>
      <c r="AD72">
        <v>1016820</v>
      </c>
      <c r="AE72">
        <v>574952</v>
      </c>
      <c r="AF72">
        <v>81705</v>
      </c>
      <c r="AG72">
        <v>1094</v>
      </c>
      <c r="AH72">
        <v>0</v>
      </c>
      <c r="AI72">
        <v>80611</v>
      </c>
      <c r="AJ72">
        <v>71286</v>
      </c>
      <c r="AK72">
        <v>38585</v>
      </c>
      <c r="AL72">
        <v>9454</v>
      </c>
      <c r="AM72">
        <v>23247</v>
      </c>
      <c r="AN72">
        <v>1092</v>
      </c>
      <c r="AO72">
        <v>65676</v>
      </c>
      <c r="AP72">
        <v>13274</v>
      </c>
      <c r="AQ72">
        <v>341919</v>
      </c>
      <c r="AR72">
        <v>441868</v>
      </c>
      <c r="AS72">
        <v>437674</v>
      </c>
      <c r="AT72">
        <v>4194</v>
      </c>
      <c r="AU72">
        <v>253246</v>
      </c>
      <c r="AV72">
        <v>174.48176444093698</v>
      </c>
      <c r="AW72">
        <v>34.623631204476673</v>
      </c>
      <c r="AX72">
        <v>60.41192263909376</v>
      </c>
      <c r="AY72">
        <v>626370</v>
      </c>
      <c r="AZ72">
        <v>424879</v>
      </c>
      <c r="BA72">
        <v>183809</v>
      </c>
      <c r="BB72">
        <v>121148</v>
      </c>
      <c r="BC72">
        <v>24875</v>
      </c>
      <c r="BD72">
        <v>95047</v>
      </c>
      <c r="BE72">
        <v>51418</v>
      </c>
      <c r="BF72">
        <v>3454</v>
      </c>
      <c r="BG72">
        <v>160843</v>
      </c>
    </row>
    <row r="73" spans="1:59" x14ac:dyDescent="0.25">
      <c r="A73" s="6" t="s">
        <v>268</v>
      </c>
      <c r="B73">
        <v>834008</v>
      </c>
      <c r="C73">
        <v>632725</v>
      </c>
      <c r="D73">
        <v>364783</v>
      </c>
      <c r="E73">
        <v>146894</v>
      </c>
      <c r="F73">
        <v>27680</v>
      </c>
      <c r="G73">
        <v>93368</v>
      </c>
      <c r="H73">
        <v>201283</v>
      </c>
      <c r="I73">
        <v>234</v>
      </c>
      <c r="J73">
        <v>28211</v>
      </c>
      <c r="K73">
        <v>5395</v>
      </c>
      <c r="L73">
        <v>0</v>
      </c>
      <c r="M73">
        <v>0</v>
      </c>
      <c r="N73">
        <v>19393</v>
      </c>
      <c r="O73">
        <v>562</v>
      </c>
      <c r="P73">
        <v>14217</v>
      </c>
      <c r="Q73">
        <v>1238</v>
      </c>
      <c r="R73">
        <v>3376</v>
      </c>
      <c r="S73">
        <v>0</v>
      </c>
      <c r="T73">
        <v>8569</v>
      </c>
      <c r="U73">
        <v>38</v>
      </c>
      <c r="V73">
        <v>8531</v>
      </c>
      <c r="W73">
        <v>1316</v>
      </c>
      <c r="X73">
        <v>0</v>
      </c>
      <c r="Y73">
        <v>32538</v>
      </c>
      <c r="Z73">
        <v>91</v>
      </c>
      <c r="AA73">
        <v>31</v>
      </c>
      <c r="AB73">
        <v>89326</v>
      </c>
      <c r="AC73">
        <v>16179</v>
      </c>
      <c r="AD73">
        <v>1006167</v>
      </c>
      <c r="AE73">
        <v>574005</v>
      </c>
      <c r="AF73">
        <v>82568</v>
      </c>
      <c r="AG73">
        <v>1131</v>
      </c>
      <c r="AH73">
        <v>0</v>
      </c>
      <c r="AI73">
        <v>81437</v>
      </c>
      <c r="AJ73">
        <v>71199</v>
      </c>
      <c r="AK73">
        <v>38089</v>
      </c>
      <c r="AL73">
        <v>9530</v>
      </c>
      <c r="AM73">
        <v>23580</v>
      </c>
      <c r="AN73">
        <v>1099</v>
      </c>
      <c r="AO73">
        <v>64315</v>
      </c>
      <c r="AP73">
        <v>12916</v>
      </c>
      <c r="AQ73">
        <v>341908</v>
      </c>
      <c r="AR73">
        <v>432162</v>
      </c>
      <c r="AS73">
        <v>427931</v>
      </c>
      <c r="AT73">
        <v>4231</v>
      </c>
      <c r="AU73">
        <v>260003</v>
      </c>
      <c r="AV73">
        <v>166.21403565425013</v>
      </c>
      <c r="AW73">
        <v>35.58094742558081</v>
      </c>
      <c r="AX73">
        <v>59.140528640074862</v>
      </c>
      <c r="AY73">
        <v>633718</v>
      </c>
      <c r="AZ73">
        <v>432435</v>
      </c>
      <c r="BA73">
        <v>186357</v>
      </c>
      <c r="BB73">
        <v>123067</v>
      </c>
      <c r="BC73">
        <v>25393</v>
      </c>
      <c r="BD73">
        <v>97618</v>
      </c>
      <c r="BE73">
        <v>59713</v>
      </c>
      <c r="BF73">
        <v>3592</v>
      </c>
      <c r="BG73">
        <v>162768</v>
      </c>
    </row>
    <row r="74" spans="1:59" x14ac:dyDescent="0.25">
      <c r="A74" s="6" t="s">
        <v>267</v>
      </c>
      <c r="B74">
        <v>842489</v>
      </c>
      <c r="C74">
        <v>638007</v>
      </c>
      <c r="D74">
        <v>366637</v>
      </c>
      <c r="E74">
        <v>148686</v>
      </c>
      <c r="F74">
        <v>28184</v>
      </c>
      <c r="G74">
        <v>94500</v>
      </c>
      <c r="H74">
        <v>204482</v>
      </c>
      <c r="I74">
        <v>296</v>
      </c>
      <c r="J74">
        <v>29469</v>
      </c>
      <c r="K74">
        <v>5554</v>
      </c>
      <c r="L74">
        <v>0</v>
      </c>
      <c r="M74">
        <v>0</v>
      </c>
      <c r="N74">
        <v>18221</v>
      </c>
      <c r="O74">
        <v>907</v>
      </c>
      <c r="P74">
        <v>13061</v>
      </c>
      <c r="Q74">
        <v>1184</v>
      </c>
      <c r="R74">
        <v>3069</v>
      </c>
      <c r="S74">
        <v>0</v>
      </c>
      <c r="T74">
        <v>9450</v>
      </c>
      <c r="U74">
        <v>44</v>
      </c>
      <c r="V74">
        <v>9406</v>
      </c>
      <c r="W74">
        <v>1342</v>
      </c>
      <c r="X74">
        <v>0</v>
      </c>
      <c r="Y74">
        <v>33183</v>
      </c>
      <c r="Z74">
        <v>95</v>
      </c>
      <c r="AA74">
        <v>82</v>
      </c>
      <c r="AB74">
        <v>90553</v>
      </c>
      <c r="AC74">
        <v>16237</v>
      </c>
      <c r="AD74">
        <v>913065</v>
      </c>
      <c r="AE74">
        <v>582184</v>
      </c>
      <c r="AF74">
        <v>84073</v>
      </c>
      <c r="AG74">
        <v>1092</v>
      </c>
      <c r="AH74">
        <v>0</v>
      </c>
      <c r="AI74">
        <v>82981</v>
      </c>
      <c r="AJ74">
        <v>73151</v>
      </c>
      <c r="AK74">
        <v>39474</v>
      </c>
      <c r="AL74">
        <v>9680</v>
      </c>
      <c r="AM74">
        <v>23997</v>
      </c>
      <c r="AN74">
        <v>1118</v>
      </c>
      <c r="AO74">
        <v>65041</v>
      </c>
      <c r="AP74">
        <v>13001</v>
      </c>
      <c r="AQ74">
        <v>345800</v>
      </c>
      <c r="AR74">
        <v>330881</v>
      </c>
      <c r="AS74">
        <v>326582</v>
      </c>
      <c r="AT74">
        <v>4299</v>
      </c>
      <c r="AU74">
        <v>260305</v>
      </c>
      <c r="AV74">
        <v>127.11295923304911</v>
      </c>
      <c r="AW74">
        <v>47.516772203921008</v>
      </c>
      <c r="AX74">
        <v>60.399975280430944</v>
      </c>
      <c r="AY74">
        <v>642893</v>
      </c>
      <c r="AZ74">
        <v>438411</v>
      </c>
      <c r="BA74">
        <v>188984</v>
      </c>
      <c r="BB74">
        <v>125087</v>
      </c>
      <c r="BC74">
        <v>25906</v>
      </c>
      <c r="BD74">
        <v>98434</v>
      </c>
      <c r="BE74">
        <v>60709</v>
      </c>
      <c r="BF74">
        <v>3748</v>
      </c>
      <c r="BG74">
        <v>164780</v>
      </c>
    </row>
    <row r="75" spans="1:59" x14ac:dyDescent="0.25">
      <c r="A75" s="6" t="s">
        <v>266</v>
      </c>
      <c r="B75">
        <v>853261</v>
      </c>
      <c r="C75">
        <v>644358</v>
      </c>
      <c r="D75">
        <v>369058</v>
      </c>
      <c r="E75">
        <v>150498</v>
      </c>
      <c r="F75">
        <v>28624</v>
      </c>
      <c r="G75">
        <v>96179</v>
      </c>
      <c r="H75">
        <v>208903</v>
      </c>
      <c r="I75">
        <v>788</v>
      </c>
      <c r="J75">
        <v>30249</v>
      </c>
      <c r="K75">
        <v>4903</v>
      </c>
      <c r="L75">
        <v>0</v>
      </c>
      <c r="M75">
        <v>0</v>
      </c>
      <c r="N75">
        <v>17088</v>
      </c>
      <c r="O75">
        <v>1079</v>
      </c>
      <c r="P75">
        <v>11645</v>
      </c>
      <c r="Q75">
        <v>1308</v>
      </c>
      <c r="R75">
        <v>3056</v>
      </c>
      <c r="S75">
        <v>0</v>
      </c>
      <c r="T75">
        <v>9484</v>
      </c>
      <c r="U75">
        <v>50</v>
      </c>
      <c r="V75">
        <v>9434</v>
      </c>
      <c r="W75">
        <v>1367</v>
      </c>
      <c r="X75">
        <v>0</v>
      </c>
      <c r="Y75">
        <v>33766</v>
      </c>
      <c r="Z75">
        <v>97</v>
      </c>
      <c r="AA75">
        <v>134</v>
      </c>
      <c r="AB75">
        <v>94489</v>
      </c>
      <c r="AC75">
        <v>16538</v>
      </c>
      <c r="AD75">
        <v>935738</v>
      </c>
      <c r="AE75">
        <v>586031</v>
      </c>
      <c r="AF75">
        <v>84921</v>
      </c>
      <c r="AG75">
        <v>1363</v>
      </c>
      <c r="AH75">
        <v>0</v>
      </c>
      <c r="AI75">
        <v>83558</v>
      </c>
      <c r="AJ75">
        <v>73807</v>
      </c>
      <c r="AK75">
        <v>40045</v>
      </c>
      <c r="AL75">
        <v>9269</v>
      </c>
      <c r="AM75">
        <v>24493</v>
      </c>
      <c r="AN75">
        <v>1129</v>
      </c>
      <c r="AO75">
        <v>67540</v>
      </c>
      <c r="AP75">
        <v>13996</v>
      </c>
      <c r="AQ75">
        <v>344638</v>
      </c>
      <c r="AR75">
        <v>349707</v>
      </c>
      <c r="AS75">
        <v>345363</v>
      </c>
      <c r="AT75">
        <v>4344</v>
      </c>
      <c r="AU75">
        <v>267230</v>
      </c>
      <c r="AV75">
        <v>130.8634370736591</v>
      </c>
      <c r="AW75">
        <v>45.388749980639922</v>
      </c>
      <c r="AX75">
        <v>59.397278269435184</v>
      </c>
      <c r="AY75">
        <v>654220</v>
      </c>
      <c r="AZ75">
        <v>445317</v>
      </c>
      <c r="BA75">
        <v>191665</v>
      </c>
      <c r="BB75">
        <v>127078</v>
      </c>
      <c r="BC75">
        <v>26412</v>
      </c>
      <c r="BD75">
        <v>100162</v>
      </c>
      <c r="BE75">
        <v>68189</v>
      </c>
      <c r="BF75">
        <v>3911</v>
      </c>
      <c r="BG75">
        <v>166836</v>
      </c>
    </row>
    <row r="76" spans="1:59" x14ac:dyDescent="0.25">
      <c r="A76" s="6" t="s">
        <v>265</v>
      </c>
      <c r="B76">
        <v>862706</v>
      </c>
      <c r="C76">
        <v>649543</v>
      </c>
      <c r="D76">
        <v>371962</v>
      </c>
      <c r="E76">
        <v>151692</v>
      </c>
      <c r="F76">
        <v>29096</v>
      </c>
      <c r="G76">
        <v>96793</v>
      </c>
      <c r="H76">
        <v>213163</v>
      </c>
      <c r="I76">
        <v>790</v>
      </c>
      <c r="J76">
        <v>34564</v>
      </c>
      <c r="K76">
        <v>5000</v>
      </c>
      <c r="L76">
        <v>0</v>
      </c>
      <c r="M76">
        <v>0</v>
      </c>
      <c r="N76">
        <v>17583</v>
      </c>
      <c r="O76">
        <v>1304</v>
      </c>
      <c r="P76">
        <v>12307</v>
      </c>
      <c r="Q76">
        <v>1275</v>
      </c>
      <c r="R76">
        <v>2697</v>
      </c>
      <c r="S76">
        <v>0</v>
      </c>
      <c r="T76">
        <v>10444</v>
      </c>
      <c r="U76">
        <v>54</v>
      </c>
      <c r="V76">
        <v>10390</v>
      </c>
      <c r="W76">
        <v>1392</v>
      </c>
      <c r="X76">
        <v>0</v>
      </c>
      <c r="Y76">
        <v>34401</v>
      </c>
      <c r="Z76">
        <v>99</v>
      </c>
      <c r="AA76">
        <v>168</v>
      </c>
      <c r="AB76">
        <v>92772</v>
      </c>
      <c r="AC76">
        <v>15950</v>
      </c>
      <c r="AD76">
        <v>1018774</v>
      </c>
      <c r="AE76">
        <v>589958</v>
      </c>
      <c r="AF76">
        <v>85841</v>
      </c>
      <c r="AG76">
        <v>1198</v>
      </c>
      <c r="AH76">
        <v>0</v>
      </c>
      <c r="AI76">
        <v>84643</v>
      </c>
      <c r="AJ76">
        <v>77629</v>
      </c>
      <c r="AK76">
        <v>42226</v>
      </c>
      <c r="AL76">
        <v>9836</v>
      </c>
      <c r="AM76">
        <v>25567</v>
      </c>
      <c r="AN76">
        <v>1171</v>
      </c>
      <c r="AO76">
        <v>68611</v>
      </c>
      <c r="AP76">
        <v>14355</v>
      </c>
      <c r="AQ76">
        <v>342351</v>
      </c>
      <c r="AR76">
        <v>428816</v>
      </c>
      <c r="AS76">
        <v>424314</v>
      </c>
      <c r="AT76">
        <v>4502</v>
      </c>
      <c r="AU76">
        <v>272748</v>
      </c>
      <c r="AV76">
        <v>157.22051428961652</v>
      </c>
      <c r="AW76">
        <v>38.121227398892785</v>
      </c>
      <c r="AX76">
        <v>59.934389770053407</v>
      </c>
      <c r="AY76">
        <v>663938</v>
      </c>
      <c r="AZ76">
        <v>450775</v>
      </c>
      <c r="BA76">
        <v>194279</v>
      </c>
      <c r="BB76">
        <v>129005</v>
      </c>
      <c r="BC76">
        <v>26935</v>
      </c>
      <c r="BD76">
        <v>100556</v>
      </c>
      <c r="BE76">
        <v>73980</v>
      </c>
      <c r="BF76">
        <v>4078</v>
      </c>
      <c r="BG76">
        <v>168786</v>
      </c>
    </row>
    <row r="77" spans="1:59" x14ac:dyDescent="0.25">
      <c r="A77" s="6" t="s">
        <v>264</v>
      </c>
      <c r="B77">
        <v>867867</v>
      </c>
      <c r="C77">
        <v>654334</v>
      </c>
      <c r="D77">
        <v>373813</v>
      </c>
      <c r="E77">
        <v>153267</v>
      </c>
      <c r="F77">
        <v>29534</v>
      </c>
      <c r="G77">
        <v>97720</v>
      </c>
      <c r="H77">
        <v>213533</v>
      </c>
      <c r="I77">
        <v>828</v>
      </c>
      <c r="J77">
        <v>27771</v>
      </c>
      <c r="K77">
        <v>5344</v>
      </c>
      <c r="L77">
        <v>0</v>
      </c>
      <c r="M77">
        <v>0</v>
      </c>
      <c r="N77">
        <v>21755</v>
      </c>
      <c r="O77">
        <v>1092</v>
      </c>
      <c r="P77">
        <v>16367</v>
      </c>
      <c r="Q77">
        <v>930</v>
      </c>
      <c r="R77">
        <v>3366</v>
      </c>
      <c r="S77">
        <v>0</v>
      </c>
      <c r="T77">
        <v>9406</v>
      </c>
      <c r="U77">
        <v>56</v>
      </c>
      <c r="V77">
        <v>9350</v>
      </c>
      <c r="W77">
        <v>1427</v>
      </c>
      <c r="X77">
        <v>11691</v>
      </c>
      <c r="Y77">
        <v>35258</v>
      </c>
      <c r="Z77">
        <v>99</v>
      </c>
      <c r="AA77">
        <v>187</v>
      </c>
      <c r="AB77">
        <v>94615</v>
      </c>
      <c r="AC77">
        <v>5152</v>
      </c>
      <c r="AD77">
        <v>1041382</v>
      </c>
      <c r="AE77">
        <v>588851</v>
      </c>
      <c r="AF77">
        <v>86793</v>
      </c>
      <c r="AG77">
        <v>1214</v>
      </c>
      <c r="AH77">
        <v>0</v>
      </c>
      <c r="AI77">
        <v>85579</v>
      </c>
      <c r="AJ77">
        <v>77942</v>
      </c>
      <c r="AK77">
        <v>41735</v>
      </c>
      <c r="AL77">
        <v>10253</v>
      </c>
      <c r="AM77">
        <v>25954</v>
      </c>
      <c r="AN77">
        <v>1184</v>
      </c>
      <c r="AO77">
        <v>68025</v>
      </c>
      <c r="AP77">
        <v>13596</v>
      </c>
      <c r="AQ77">
        <v>341311</v>
      </c>
      <c r="AR77">
        <v>452531</v>
      </c>
      <c r="AS77">
        <v>447981</v>
      </c>
      <c r="AT77">
        <v>4550</v>
      </c>
      <c r="AU77">
        <v>279016</v>
      </c>
      <c r="AV77">
        <v>162.18798548852729</v>
      </c>
      <c r="AW77">
        <v>36.40294758447007</v>
      </c>
      <c r="AX77">
        <v>59.041207345696513</v>
      </c>
      <c r="AY77">
        <v>670968</v>
      </c>
      <c r="AZ77">
        <v>457435</v>
      </c>
      <c r="BA77">
        <v>196730</v>
      </c>
      <c r="BB77">
        <v>130971</v>
      </c>
      <c r="BC77">
        <v>27487</v>
      </c>
      <c r="BD77">
        <v>102247</v>
      </c>
      <c r="BE77">
        <v>82117</v>
      </c>
      <c r="BF77">
        <v>4181</v>
      </c>
      <c r="BG77">
        <v>170599</v>
      </c>
    </row>
    <row r="78" spans="1:59" x14ac:dyDescent="0.25">
      <c r="A78" s="6" t="s">
        <v>263</v>
      </c>
      <c r="B78">
        <v>878221</v>
      </c>
      <c r="C78">
        <v>659729</v>
      </c>
      <c r="D78">
        <v>376079</v>
      </c>
      <c r="E78">
        <v>154722</v>
      </c>
      <c r="F78">
        <v>30157</v>
      </c>
      <c r="G78">
        <v>98772</v>
      </c>
      <c r="H78">
        <v>218492</v>
      </c>
      <c r="I78">
        <v>1065</v>
      </c>
      <c r="J78">
        <v>29185</v>
      </c>
      <c r="K78">
        <v>5160</v>
      </c>
      <c r="L78">
        <v>0</v>
      </c>
      <c r="M78">
        <v>0</v>
      </c>
      <c r="N78">
        <v>21340</v>
      </c>
      <c r="O78">
        <v>1008</v>
      </c>
      <c r="P78">
        <v>15252</v>
      </c>
      <c r="Q78">
        <v>1314</v>
      </c>
      <c r="R78">
        <v>3766</v>
      </c>
      <c r="S78">
        <v>0</v>
      </c>
      <c r="T78">
        <v>10135</v>
      </c>
      <c r="U78">
        <v>56</v>
      </c>
      <c r="V78">
        <v>10079</v>
      </c>
      <c r="W78">
        <v>1460</v>
      </c>
      <c r="X78">
        <v>12026</v>
      </c>
      <c r="Y78">
        <v>36117</v>
      </c>
      <c r="Z78">
        <v>99</v>
      </c>
      <c r="AA78">
        <v>193</v>
      </c>
      <c r="AB78">
        <v>96295</v>
      </c>
      <c r="AC78">
        <v>5417</v>
      </c>
      <c r="AD78">
        <v>1066238</v>
      </c>
      <c r="AE78">
        <v>592555</v>
      </c>
      <c r="AF78">
        <v>87682</v>
      </c>
      <c r="AG78">
        <v>987</v>
      </c>
      <c r="AH78">
        <v>0</v>
      </c>
      <c r="AI78">
        <v>86695</v>
      </c>
      <c r="AJ78">
        <v>79862</v>
      </c>
      <c r="AK78">
        <v>42769</v>
      </c>
      <c r="AL78">
        <v>10562</v>
      </c>
      <c r="AM78">
        <v>26531</v>
      </c>
      <c r="AN78">
        <v>1212</v>
      </c>
      <c r="AO78">
        <v>69619</v>
      </c>
      <c r="AP78">
        <v>13743</v>
      </c>
      <c r="AQ78">
        <v>340437</v>
      </c>
      <c r="AR78">
        <v>473683</v>
      </c>
      <c r="AS78">
        <v>469026</v>
      </c>
      <c r="AT78">
        <v>4657</v>
      </c>
      <c r="AU78">
        <v>285666</v>
      </c>
      <c r="AV78">
        <v>165.81695406970391</v>
      </c>
      <c r="AW78">
        <v>35.370387489454288</v>
      </c>
      <c r="AX78">
        <v>58.650099177664714</v>
      </c>
      <c r="AY78">
        <v>682435</v>
      </c>
      <c r="AZ78">
        <v>463943</v>
      </c>
      <c r="BA78">
        <v>199358</v>
      </c>
      <c r="BB78">
        <v>132976</v>
      </c>
      <c r="BC78">
        <v>28078</v>
      </c>
      <c r="BD78">
        <v>103531</v>
      </c>
      <c r="BE78">
        <v>89880</v>
      </c>
      <c r="BF78">
        <v>4304</v>
      </c>
      <c r="BG78">
        <v>172526</v>
      </c>
    </row>
    <row r="79" spans="1:59" x14ac:dyDescent="0.25">
      <c r="A79" s="6" t="s">
        <v>262</v>
      </c>
      <c r="B79">
        <v>889564</v>
      </c>
      <c r="C79">
        <v>666517</v>
      </c>
      <c r="D79">
        <v>378747</v>
      </c>
      <c r="E79">
        <v>156603</v>
      </c>
      <c r="F79">
        <v>30873</v>
      </c>
      <c r="G79">
        <v>100294</v>
      </c>
      <c r="H79">
        <v>223047</v>
      </c>
      <c r="I79">
        <v>1000</v>
      </c>
      <c r="J79">
        <v>29821</v>
      </c>
      <c r="K79">
        <v>5117</v>
      </c>
      <c r="L79">
        <v>0</v>
      </c>
      <c r="M79">
        <v>0</v>
      </c>
      <c r="N79">
        <v>21017</v>
      </c>
      <c r="O79">
        <v>445</v>
      </c>
      <c r="P79">
        <v>14602</v>
      </c>
      <c r="Q79">
        <v>1399</v>
      </c>
      <c r="R79">
        <v>4571</v>
      </c>
      <c r="S79">
        <v>0</v>
      </c>
      <c r="T79">
        <v>10312</v>
      </c>
      <c r="U79">
        <v>56</v>
      </c>
      <c r="V79">
        <v>10256</v>
      </c>
      <c r="W79">
        <v>1486</v>
      </c>
      <c r="X79">
        <v>12268</v>
      </c>
      <c r="Y79">
        <v>36697</v>
      </c>
      <c r="Z79">
        <v>99</v>
      </c>
      <c r="AA79">
        <v>195</v>
      </c>
      <c r="AB79">
        <v>99420</v>
      </c>
      <c r="AC79">
        <v>5615</v>
      </c>
      <c r="AD79">
        <v>1088593</v>
      </c>
      <c r="AE79">
        <v>596161</v>
      </c>
      <c r="AF79">
        <v>88336</v>
      </c>
      <c r="AG79">
        <v>1111</v>
      </c>
      <c r="AH79">
        <v>0</v>
      </c>
      <c r="AI79">
        <v>87225</v>
      </c>
      <c r="AJ79">
        <v>80360</v>
      </c>
      <c r="AK79">
        <v>42999</v>
      </c>
      <c r="AL79">
        <v>10195</v>
      </c>
      <c r="AM79">
        <v>27166</v>
      </c>
      <c r="AN79">
        <v>1236</v>
      </c>
      <c r="AO79">
        <v>71911</v>
      </c>
      <c r="AP79">
        <v>14713</v>
      </c>
      <c r="AQ79">
        <v>339605</v>
      </c>
      <c r="AR79">
        <v>492432</v>
      </c>
      <c r="AS79">
        <v>487677</v>
      </c>
      <c r="AT79">
        <v>4755</v>
      </c>
      <c r="AU79">
        <v>293403</v>
      </c>
      <c r="AV79">
        <v>167.83472028284382</v>
      </c>
      <c r="AW79">
        <v>34.257814361940561</v>
      </c>
      <c r="AX79">
        <v>57.496506909378816</v>
      </c>
      <c r="AY79">
        <v>694182</v>
      </c>
      <c r="AZ79">
        <v>471135</v>
      </c>
      <c r="BA79">
        <v>202002</v>
      </c>
      <c r="BB79">
        <v>135169</v>
      </c>
      <c r="BC79">
        <v>28683</v>
      </c>
      <c r="BD79">
        <v>105281</v>
      </c>
      <c r="BE79">
        <v>98021</v>
      </c>
      <c r="BF79">
        <v>4432</v>
      </c>
      <c r="BG79">
        <v>174469</v>
      </c>
    </row>
    <row r="80" spans="1:59" x14ac:dyDescent="0.25">
      <c r="A80" s="6" t="s">
        <v>261</v>
      </c>
      <c r="B80">
        <v>901525</v>
      </c>
      <c r="C80">
        <v>673043</v>
      </c>
      <c r="D80">
        <v>381280</v>
      </c>
      <c r="E80">
        <v>158637</v>
      </c>
      <c r="F80">
        <v>31624</v>
      </c>
      <c r="G80">
        <v>101502</v>
      </c>
      <c r="H80">
        <v>228482</v>
      </c>
      <c r="I80">
        <v>731</v>
      </c>
      <c r="J80">
        <v>33427</v>
      </c>
      <c r="K80">
        <v>5687</v>
      </c>
      <c r="L80">
        <v>0</v>
      </c>
      <c r="M80">
        <v>0</v>
      </c>
      <c r="N80">
        <v>21492</v>
      </c>
      <c r="O80">
        <v>969</v>
      </c>
      <c r="P80">
        <v>15128</v>
      </c>
      <c r="Q80">
        <v>1608</v>
      </c>
      <c r="R80">
        <v>3787</v>
      </c>
      <c r="S80">
        <v>0</v>
      </c>
      <c r="T80">
        <v>11405</v>
      </c>
      <c r="U80">
        <v>60</v>
      </c>
      <c r="V80">
        <v>11345</v>
      </c>
      <c r="W80">
        <v>1519</v>
      </c>
      <c r="X80">
        <v>12666</v>
      </c>
      <c r="Y80">
        <v>37562</v>
      </c>
      <c r="Z80">
        <v>100</v>
      </c>
      <c r="AA80">
        <v>203</v>
      </c>
      <c r="AB80">
        <v>99080</v>
      </c>
      <c r="AC80">
        <v>4610</v>
      </c>
      <c r="AD80">
        <v>1076274</v>
      </c>
      <c r="AE80">
        <v>605851</v>
      </c>
      <c r="AF80">
        <v>89382</v>
      </c>
      <c r="AG80">
        <v>968</v>
      </c>
      <c r="AH80">
        <v>0</v>
      </c>
      <c r="AI80">
        <v>88414</v>
      </c>
      <c r="AJ80">
        <v>84806</v>
      </c>
      <c r="AK80">
        <v>45623</v>
      </c>
      <c r="AL80">
        <v>10942</v>
      </c>
      <c r="AM80">
        <v>28240</v>
      </c>
      <c r="AN80">
        <v>1208</v>
      </c>
      <c r="AO80">
        <v>75976</v>
      </c>
      <c r="AP80">
        <v>15744</v>
      </c>
      <c r="AQ80">
        <v>338735</v>
      </c>
      <c r="AR80">
        <v>470423</v>
      </c>
      <c r="AS80">
        <v>465779</v>
      </c>
      <c r="AT80">
        <v>4644</v>
      </c>
      <c r="AU80">
        <v>295674</v>
      </c>
      <c r="AV80">
        <v>159.1018384093465</v>
      </c>
      <c r="AW80">
        <v>37.027934626424553</v>
      </c>
      <c r="AX80">
        <v>58.912124715652467</v>
      </c>
      <c r="AY80">
        <v>706742</v>
      </c>
      <c r="AZ80">
        <v>478260</v>
      </c>
      <c r="BA80">
        <v>204681</v>
      </c>
      <c r="BB80">
        <v>137536</v>
      </c>
      <c r="BC80">
        <v>29289</v>
      </c>
      <c r="BD80">
        <v>106754</v>
      </c>
      <c r="BE80">
        <v>100891</v>
      </c>
      <c r="BF80">
        <v>4573</v>
      </c>
      <c r="BG80">
        <v>176487</v>
      </c>
    </row>
    <row r="81" spans="1:59" x14ac:dyDescent="0.25">
      <c r="A81" s="6" t="s">
        <v>260</v>
      </c>
      <c r="B81">
        <v>907557</v>
      </c>
      <c r="C81">
        <v>679498</v>
      </c>
      <c r="D81">
        <v>383272</v>
      </c>
      <c r="E81">
        <v>161028</v>
      </c>
      <c r="F81">
        <v>32255</v>
      </c>
      <c r="G81">
        <v>102943</v>
      </c>
      <c r="H81">
        <v>228059</v>
      </c>
      <c r="I81">
        <v>867</v>
      </c>
      <c r="J81">
        <v>28846</v>
      </c>
      <c r="K81">
        <v>6724</v>
      </c>
      <c r="L81">
        <v>0</v>
      </c>
      <c r="M81">
        <v>68</v>
      </c>
      <c r="N81">
        <v>22638</v>
      </c>
      <c r="O81">
        <v>1341</v>
      </c>
      <c r="P81">
        <v>16148</v>
      </c>
      <c r="Q81">
        <v>1325</v>
      </c>
      <c r="R81">
        <v>3824</v>
      </c>
      <c r="S81">
        <v>0</v>
      </c>
      <c r="T81">
        <v>10564</v>
      </c>
      <c r="U81">
        <v>65</v>
      </c>
      <c r="V81">
        <v>10499</v>
      </c>
      <c r="W81">
        <v>1548</v>
      </c>
      <c r="X81">
        <v>13226</v>
      </c>
      <c r="Y81">
        <v>38273</v>
      </c>
      <c r="Z81">
        <v>101</v>
      </c>
      <c r="AA81">
        <v>214</v>
      </c>
      <c r="AB81">
        <v>100167</v>
      </c>
      <c r="AC81">
        <v>4823</v>
      </c>
      <c r="AD81">
        <v>1102094</v>
      </c>
      <c r="AE81">
        <v>602353</v>
      </c>
      <c r="AF81">
        <v>90039</v>
      </c>
      <c r="AG81">
        <v>948</v>
      </c>
      <c r="AH81">
        <v>0</v>
      </c>
      <c r="AI81">
        <v>89091</v>
      </c>
      <c r="AJ81">
        <v>85665</v>
      </c>
      <c r="AK81">
        <v>45036</v>
      </c>
      <c r="AL81">
        <v>11799</v>
      </c>
      <c r="AM81">
        <v>28831</v>
      </c>
      <c r="AN81">
        <v>1224</v>
      </c>
      <c r="AO81">
        <v>72804</v>
      </c>
      <c r="AP81">
        <v>15109</v>
      </c>
      <c r="AQ81">
        <v>337512</v>
      </c>
      <c r="AR81">
        <v>499741</v>
      </c>
      <c r="AS81">
        <v>495027</v>
      </c>
      <c r="AT81">
        <v>4714</v>
      </c>
      <c r="AU81">
        <v>305204</v>
      </c>
      <c r="AV81">
        <v>163.73991729908658</v>
      </c>
      <c r="AW81">
        <v>35.159060533484038</v>
      </c>
      <c r="AX81">
        <v>57.569416640662567</v>
      </c>
      <c r="AY81">
        <v>713270</v>
      </c>
      <c r="AZ81">
        <v>485211</v>
      </c>
      <c r="BA81">
        <v>207391</v>
      </c>
      <c r="BB81">
        <v>139994</v>
      </c>
      <c r="BC81">
        <v>29866</v>
      </c>
      <c r="BD81">
        <v>107960</v>
      </c>
      <c r="BE81">
        <v>110917</v>
      </c>
      <c r="BF81">
        <v>4723</v>
      </c>
      <c r="BG81">
        <v>178593</v>
      </c>
    </row>
    <row r="82" spans="1:59" x14ac:dyDescent="0.25">
      <c r="A82" s="6" t="s">
        <v>259</v>
      </c>
      <c r="B82">
        <v>923280</v>
      </c>
      <c r="C82">
        <v>690345</v>
      </c>
      <c r="D82">
        <v>389499</v>
      </c>
      <c r="E82">
        <v>163549</v>
      </c>
      <c r="F82">
        <v>32948</v>
      </c>
      <c r="G82">
        <v>104349</v>
      </c>
      <c r="H82">
        <v>232935</v>
      </c>
      <c r="I82">
        <v>978</v>
      </c>
      <c r="J82">
        <v>30806</v>
      </c>
      <c r="K82">
        <v>6452</v>
      </c>
      <c r="L82">
        <v>0</v>
      </c>
      <c r="M82">
        <v>169</v>
      </c>
      <c r="N82">
        <v>22000</v>
      </c>
      <c r="O82">
        <v>1058</v>
      </c>
      <c r="P82">
        <v>15240</v>
      </c>
      <c r="Q82">
        <v>1364</v>
      </c>
      <c r="R82">
        <v>4338</v>
      </c>
      <c r="S82">
        <v>0</v>
      </c>
      <c r="T82">
        <v>11105</v>
      </c>
      <c r="U82">
        <v>72</v>
      </c>
      <c r="V82">
        <v>11033</v>
      </c>
      <c r="W82">
        <v>1586</v>
      </c>
      <c r="X82">
        <v>13568</v>
      </c>
      <c r="Y82">
        <v>39188</v>
      </c>
      <c r="Z82">
        <v>102</v>
      </c>
      <c r="AA82">
        <v>225</v>
      </c>
      <c r="AB82">
        <v>101853</v>
      </c>
      <c r="AC82">
        <v>4903</v>
      </c>
      <c r="AD82">
        <v>1122633</v>
      </c>
      <c r="AE82">
        <v>606741</v>
      </c>
      <c r="AF82">
        <v>91251</v>
      </c>
      <c r="AG82">
        <v>889</v>
      </c>
      <c r="AH82">
        <v>0</v>
      </c>
      <c r="AI82">
        <v>90362</v>
      </c>
      <c r="AJ82">
        <v>88453</v>
      </c>
      <c r="AK82">
        <v>46688</v>
      </c>
      <c r="AL82">
        <v>12414</v>
      </c>
      <c r="AM82">
        <v>29351</v>
      </c>
      <c r="AN82">
        <v>1247</v>
      </c>
      <c r="AO82">
        <v>74377</v>
      </c>
      <c r="AP82">
        <v>14675</v>
      </c>
      <c r="AQ82">
        <v>336738</v>
      </c>
      <c r="AR82">
        <v>515892</v>
      </c>
      <c r="AS82">
        <v>511094</v>
      </c>
      <c r="AT82">
        <v>4798</v>
      </c>
      <c r="AU82">
        <v>316539</v>
      </c>
      <c r="AV82">
        <v>162.97884153622471</v>
      </c>
      <c r="AW82">
        <v>34.833662522718043</v>
      </c>
      <c r="AX82">
        <v>56.771499644163939</v>
      </c>
      <c r="AY82">
        <v>724837</v>
      </c>
      <c r="AZ82">
        <v>491902</v>
      </c>
      <c r="BA82">
        <v>210177</v>
      </c>
      <c r="BB82">
        <v>142520</v>
      </c>
      <c r="BC82">
        <v>30440</v>
      </c>
      <c r="BD82">
        <v>108765</v>
      </c>
      <c r="BE82">
        <v>118096</v>
      </c>
      <c r="BF82">
        <v>4865</v>
      </c>
      <c r="BG82">
        <v>180862</v>
      </c>
    </row>
    <row r="83" spans="1:59" x14ac:dyDescent="0.25">
      <c r="A83" s="6" t="s">
        <v>258</v>
      </c>
      <c r="B83">
        <v>937477</v>
      </c>
      <c r="C83">
        <v>698493</v>
      </c>
      <c r="D83">
        <v>392715</v>
      </c>
      <c r="E83">
        <v>166037</v>
      </c>
      <c r="F83">
        <v>33575</v>
      </c>
      <c r="G83">
        <v>106166</v>
      </c>
      <c r="H83">
        <v>238984</v>
      </c>
      <c r="I83">
        <v>1243</v>
      </c>
      <c r="J83">
        <v>30996</v>
      </c>
      <c r="K83">
        <v>6309</v>
      </c>
      <c r="L83">
        <v>0</v>
      </c>
      <c r="M83">
        <v>135</v>
      </c>
      <c r="N83">
        <v>21074</v>
      </c>
      <c r="O83">
        <v>1729</v>
      </c>
      <c r="P83">
        <v>14402</v>
      </c>
      <c r="Q83">
        <v>1152</v>
      </c>
      <c r="R83">
        <v>3791</v>
      </c>
      <c r="S83">
        <v>0</v>
      </c>
      <c r="T83">
        <v>11260</v>
      </c>
      <c r="U83">
        <v>79</v>
      </c>
      <c r="V83">
        <v>11181</v>
      </c>
      <c r="W83">
        <v>1620</v>
      </c>
      <c r="X83">
        <v>13866</v>
      </c>
      <c r="Y83">
        <v>40064</v>
      </c>
      <c r="Z83">
        <v>102</v>
      </c>
      <c r="AA83">
        <v>238</v>
      </c>
      <c r="AB83">
        <v>107264</v>
      </c>
      <c r="AC83">
        <v>4813</v>
      </c>
      <c r="AD83">
        <v>1145688</v>
      </c>
      <c r="AE83">
        <v>611895</v>
      </c>
      <c r="AF83">
        <v>92139</v>
      </c>
      <c r="AG83">
        <v>1081</v>
      </c>
      <c r="AH83">
        <v>0</v>
      </c>
      <c r="AI83">
        <v>91058</v>
      </c>
      <c r="AJ83">
        <v>89765</v>
      </c>
      <c r="AK83">
        <v>47295</v>
      </c>
      <c r="AL83">
        <v>12296</v>
      </c>
      <c r="AM83">
        <v>30174</v>
      </c>
      <c r="AN83">
        <v>1258</v>
      </c>
      <c r="AO83">
        <v>77360</v>
      </c>
      <c r="AP83">
        <v>15338</v>
      </c>
      <c r="AQ83">
        <v>336035</v>
      </c>
      <c r="AR83">
        <v>533793</v>
      </c>
      <c r="AS83">
        <v>528953</v>
      </c>
      <c r="AT83">
        <v>4840</v>
      </c>
      <c r="AU83">
        <v>325582</v>
      </c>
      <c r="AV83">
        <v>163.95023897182202</v>
      </c>
      <c r="AW83">
        <v>34.077687863677198</v>
      </c>
      <c r="AX83">
        <v>55.870450688570358</v>
      </c>
      <c r="AY83">
        <v>738549</v>
      </c>
      <c r="AZ83">
        <v>499565</v>
      </c>
      <c r="BA83">
        <v>213098</v>
      </c>
      <c r="BB83">
        <v>145215</v>
      </c>
      <c r="BC83">
        <v>31028</v>
      </c>
      <c r="BD83">
        <v>110224</v>
      </c>
      <c r="BE83">
        <v>126654</v>
      </c>
      <c r="BF83">
        <v>5000</v>
      </c>
      <c r="BG83">
        <v>183252</v>
      </c>
    </row>
    <row r="84" spans="1:59" x14ac:dyDescent="0.25">
      <c r="A84" s="6" t="s">
        <v>257</v>
      </c>
      <c r="B84">
        <v>953009</v>
      </c>
      <c r="C84">
        <v>710024</v>
      </c>
      <c r="D84">
        <v>399403</v>
      </c>
      <c r="E84">
        <v>168605</v>
      </c>
      <c r="F84">
        <v>34152</v>
      </c>
      <c r="G84">
        <v>107863</v>
      </c>
      <c r="H84">
        <v>242985</v>
      </c>
      <c r="I84">
        <v>1097</v>
      </c>
      <c r="J84">
        <v>32738</v>
      </c>
      <c r="K84">
        <v>6671</v>
      </c>
      <c r="L84">
        <v>0</v>
      </c>
      <c r="M84">
        <v>309</v>
      </c>
      <c r="N84">
        <v>20855</v>
      </c>
      <c r="O84">
        <v>1694</v>
      </c>
      <c r="P84">
        <v>14481</v>
      </c>
      <c r="Q84">
        <v>1000</v>
      </c>
      <c r="R84">
        <v>3680</v>
      </c>
      <c r="S84">
        <v>0</v>
      </c>
      <c r="T84">
        <v>12365</v>
      </c>
      <c r="U84">
        <v>84</v>
      </c>
      <c r="V84">
        <v>12281</v>
      </c>
      <c r="W84">
        <v>1658</v>
      </c>
      <c r="X84">
        <v>13844</v>
      </c>
      <c r="Y84">
        <v>40974</v>
      </c>
      <c r="Z84">
        <v>103</v>
      </c>
      <c r="AA84">
        <v>253</v>
      </c>
      <c r="AB84">
        <v>107622</v>
      </c>
      <c r="AC84">
        <v>4496</v>
      </c>
      <c r="AD84">
        <v>1174370</v>
      </c>
      <c r="AE84">
        <v>623627</v>
      </c>
      <c r="AF84">
        <v>93533</v>
      </c>
      <c r="AG84">
        <v>1125</v>
      </c>
      <c r="AH84">
        <v>0</v>
      </c>
      <c r="AI84">
        <v>92408</v>
      </c>
      <c r="AJ84">
        <v>94396</v>
      </c>
      <c r="AK84">
        <v>50264</v>
      </c>
      <c r="AL84">
        <v>12685</v>
      </c>
      <c r="AM84">
        <v>31447</v>
      </c>
      <c r="AN84">
        <v>1245</v>
      </c>
      <c r="AO84">
        <v>82924</v>
      </c>
      <c r="AP84">
        <v>16211</v>
      </c>
      <c r="AQ84">
        <v>335318</v>
      </c>
      <c r="AR84">
        <v>550743</v>
      </c>
      <c r="AS84">
        <v>545955</v>
      </c>
      <c r="AT84">
        <v>4788</v>
      </c>
      <c r="AU84">
        <v>329382</v>
      </c>
      <c r="AV84">
        <v>167.20512562468329</v>
      </c>
      <c r="AW84">
        <v>34.122764666105269</v>
      </c>
      <c r="AX84">
        <v>57.055011526576351</v>
      </c>
      <c r="AY84">
        <v>752024</v>
      </c>
      <c r="AZ84">
        <v>509039</v>
      </c>
      <c r="BA84">
        <v>216204</v>
      </c>
      <c r="BB84">
        <v>148056</v>
      </c>
      <c r="BC84">
        <v>31639</v>
      </c>
      <c r="BD84">
        <v>113140</v>
      </c>
      <c r="BE84">
        <v>128397</v>
      </c>
      <c r="BF84">
        <v>5124</v>
      </c>
      <c r="BG84">
        <v>185717</v>
      </c>
    </row>
    <row r="85" spans="1:59" x14ac:dyDescent="0.25">
      <c r="A85" s="6" t="s">
        <v>256</v>
      </c>
      <c r="B85">
        <v>966788</v>
      </c>
      <c r="C85">
        <v>721519</v>
      </c>
      <c r="D85">
        <v>403902</v>
      </c>
      <c r="E85">
        <v>172028</v>
      </c>
      <c r="F85">
        <v>34807</v>
      </c>
      <c r="G85">
        <v>110782</v>
      </c>
      <c r="H85">
        <v>245269</v>
      </c>
      <c r="I85">
        <v>1033</v>
      </c>
      <c r="J85">
        <v>29399</v>
      </c>
      <c r="K85">
        <v>7704</v>
      </c>
      <c r="L85">
        <v>0</v>
      </c>
      <c r="M85">
        <v>280</v>
      </c>
      <c r="N85">
        <v>21054</v>
      </c>
      <c r="O85">
        <v>995</v>
      </c>
      <c r="P85">
        <v>14092</v>
      </c>
      <c r="Q85">
        <v>1078</v>
      </c>
      <c r="R85">
        <v>4889</v>
      </c>
      <c r="S85">
        <v>0</v>
      </c>
      <c r="T85">
        <v>11493</v>
      </c>
      <c r="U85">
        <v>86</v>
      </c>
      <c r="V85">
        <v>11407</v>
      </c>
      <c r="W85">
        <v>1718</v>
      </c>
      <c r="X85">
        <v>14085</v>
      </c>
      <c r="Y85">
        <v>42446</v>
      </c>
      <c r="Z85">
        <v>104</v>
      </c>
      <c r="AA85">
        <v>270</v>
      </c>
      <c r="AB85">
        <v>110418</v>
      </c>
      <c r="AC85">
        <v>5265</v>
      </c>
      <c r="AD85">
        <v>1192436</v>
      </c>
      <c r="AE85">
        <v>627677</v>
      </c>
      <c r="AF85">
        <v>94189</v>
      </c>
      <c r="AG85">
        <v>847</v>
      </c>
      <c r="AH85">
        <v>0</v>
      </c>
      <c r="AI85">
        <v>93342</v>
      </c>
      <c r="AJ85">
        <v>98088</v>
      </c>
      <c r="AK85">
        <v>52461</v>
      </c>
      <c r="AL85">
        <v>13442</v>
      </c>
      <c r="AM85">
        <v>32185</v>
      </c>
      <c r="AN85">
        <v>1281</v>
      </c>
      <c r="AO85">
        <v>82781</v>
      </c>
      <c r="AP85">
        <v>15891</v>
      </c>
      <c r="AQ85">
        <v>335447</v>
      </c>
      <c r="AR85">
        <v>564759</v>
      </c>
      <c r="AS85">
        <v>559834</v>
      </c>
      <c r="AT85">
        <v>4925</v>
      </c>
      <c r="AU85">
        <v>339111</v>
      </c>
      <c r="AV85">
        <v>166.54107563393458</v>
      </c>
      <c r="AW85">
        <v>34.045812322790617</v>
      </c>
      <c r="AX85">
        <v>56.700262050686149</v>
      </c>
      <c r="AY85">
        <v>765010</v>
      </c>
      <c r="AZ85">
        <v>519741</v>
      </c>
      <c r="BA85">
        <v>219605</v>
      </c>
      <c r="BB85">
        <v>151405</v>
      </c>
      <c r="BC85">
        <v>32310</v>
      </c>
      <c r="BD85">
        <v>116421</v>
      </c>
      <c r="BE85">
        <v>137333</v>
      </c>
      <c r="BF85">
        <v>5233</v>
      </c>
      <c r="BG85">
        <v>188372</v>
      </c>
    </row>
    <row r="86" spans="1:59" x14ac:dyDescent="0.25">
      <c r="A86" s="6" t="s">
        <v>255</v>
      </c>
      <c r="B86">
        <v>983789</v>
      </c>
      <c r="C86">
        <v>732901</v>
      </c>
      <c r="D86">
        <v>409066</v>
      </c>
      <c r="E86">
        <v>175140</v>
      </c>
      <c r="F86">
        <v>35641</v>
      </c>
      <c r="G86">
        <v>113054</v>
      </c>
      <c r="H86">
        <v>250888</v>
      </c>
      <c r="I86">
        <v>822</v>
      </c>
      <c r="J86">
        <v>30209</v>
      </c>
      <c r="K86">
        <v>8601</v>
      </c>
      <c r="L86">
        <v>0</v>
      </c>
      <c r="M86">
        <v>198</v>
      </c>
      <c r="N86">
        <v>19512</v>
      </c>
      <c r="O86">
        <v>678</v>
      </c>
      <c r="P86">
        <v>12320</v>
      </c>
      <c r="Q86">
        <v>1059</v>
      </c>
      <c r="R86">
        <v>5455</v>
      </c>
      <c r="S86">
        <v>0</v>
      </c>
      <c r="T86">
        <v>12125</v>
      </c>
      <c r="U86">
        <v>86</v>
      </c>
      <c r="V86">
        <v>12039</v>
      </c>
      <c r="W86">
        <v>1773</v>
      </c>
      <c r="X86">
        <v>13763</v>
      </c>
      <c r="Y86">
        <v>43805</v>
      </c>
      <c r="Z86">
        <v>107</v>
      </c>
      <c r="AA86">
        <v>289</v>
      </c>
      <c r="AB86">
        <v>113626</v>
      </c>
      <c r="AC86">
        <v>6058</v>
      </c>
      <c r="AD86">
        <v>1180885</v>
      </c>
      <c r="AE86">
        <v>636507</v>
      </c>
      <c r="AF86">
        <v>95668</v>
      </c>
      <c r="AG86">
        <v>727</v>
      </c>
      <c r="AH86">
        <v>0</v>
      </c>
      <c r="AI86">
        <v>94941</v>
      </c>
      <c r="AJ86">
        <v>102187</v>
      </c>
      <c r="AK86">
        <v>55467</v>
      </c>
      <c r="AL86">
        <v>14108</v>
      </c>
      <c r="AM86">
        <v>32612</v>
      </c>
      <c r="AN86">
        <v>1282</v>
      </c>
      <c r="AO86">
        <v>85261</v>
      </c>
      <c r="AP86">
        <v>15316</v>
      </c>
      <c r="AQ86">
        <v>336793</v>
      </c>
      <c r="AR86">
        <v>544378</v>
      </c>
      <c r="AS86">
        <v>539451</v>
      </c>
      <c r="AT86">
        <v>4927</v>
      </c>
      <c r="AU86">
        <v>347282</v>
      </c>
      <c r="AV86">
        <v>156.75373899278819</v>
      </c>
      <c r="AW86">
        <v>36.345196885118575</v>
      </c>
      <c r="AX86">
        <v>56.972455061713767</v>
      </c>
      <c r="AY86">
        <v>781164</v>
      </c>
      <c r="AZ86">
        <v>530276</v>
      </c>
      <c r="BA86">
        <v>223415</v>
      </c>
      <c r="BB86">
        <v>154821</v>
      </c>
      <c r="BC86">
        <v>33026</v>
      </c>
      <c r="BD86">
        <v>119014</v>
      </c>
      <c r="BE86">
        <v>144657</v>
      </c>
      <c r="BF86">
        <v>5334</v>
      </c>
      <c r="BG86">
        <v>191324</v>
      </c>
    </row>
    <row r="87" spans="1:59" x14ac:dyDescent="0.25">
      <c r="A87" s="6" t="s">
        <v>254</v>
      </c>
      <c r="B87">
        <v>1001310</v>
      </c>
      <c r="C87">
        <v>744517</v>
      </c>
      <c r="D87">
        <v>413283</v>
      </c>
      <c r="E87">
        <v>179329</v>
      </c>
      <c r="F87">
        <v>36578</v>
      </c>
      <c r="G87">
        <v>115327</v>
      </c>
      <c r="H87">
        <v>256793</v>
      </c>
      <c r="I87">
        <v>892</v>
      </c>
      <c r="J87">
        <v>29266</v>
      </c>
      <c r="K87">
        <v>9212</v>
      </c>
      <c r="L87">
        <v>0</v>
      </c>
      <c r="M87">
        <v>336</v>
      </c>
      <c r="N87">
        <v>19162</v>
      </c>
      <c r="O87">
        <v>893</v>
      </c>
      <c r="P87">
        <v>11829</v>
      </c>
      <c r="Q87">
        <v>1254</v>
      </c>
      <c r="R87">
        <v>5186</v>
      </c>
      <c r="S87">
        <v>0</v>
      </c>
      <c r="T87">
        <v>12131</v>
      </c>
      <c r="U87">
        <v>86</v>
      </c>
      <c r="V87">
        <v>12045</v>
      </c>
      <c r="W87">
        <v>1809</v>
      </c>
      <c r="X87">
        <v>14731</v>
      </c>
      <c r="Y87">
        <v>44718</v>
      </c>
      <c r="Z87">
        <v>107</v>
      </c>
      <c r="AA87">
        <v>309</v>
      </c>
      <c r="AB87">
        <v>119193</v>
      </c>
      <c r="AC87">
        <v>4927</v>
      </c>
      <c r="AD87">
        <v>1235219</v>
      </c>
      <c r="AE87">
        <v>642233</v>
      </c>
      <c r="AF87">
        <v>97560</v>
      </c>
      <c r="AG87">
        <v>926</v>
      </c>
      <c r="AH87">
        <v>0</v>
      </c>
      <c r="AI87">
        <v>96634</v>
      </c>
      <c r="AJ87">
        <v>103579</v>
      </c>
      <c r="AK87">
        <v>56660</v>
      </c>
      <c r="AL87">
        <v>13777</v>
      </c>
      <c r="AM87">
        <v>33143</v>
      </c>
      <c r="AN87">
        <v>1313</v>
      </c>
      <c r="AO87">
        <v>88536</v>
      </c>
      <c r="AP87">
        <v>16329</v>
      </c>
      <c r="AQ87">
        <v>334916</v>
      </c>
      <c r="AR87">
        <v>592986</v>
      </c>
      <c r="AS87">
        <v>587928</v>
      </c>
      <c r="AT87">
        <v>5058</v>
      </c>
      <c r="AU87">
        <v>359077</v>
      </c>
      <c r="AV87">
        <v>165.14159841409901</v>
      </c>
      <c r="AW87">
        <v>33.919732057331593</v>
      </c>
      <c r="AX87">
        <v>56.015587697256947</v>
      </c>
      <c r="AY87">
        <v>799562</v>
      </c>
      <c r="AZ87">
        <v>542769</v>
      </c>
      <c r="BA87">
        <v>227298</v>
      </c>
      <c r="BB87">
        <v>158623</v>
      </c>
      <c r="BC87">
        <v>33791</v>
      </c>
      <c r="BD87">
        <v>123057</v>
      </c>
      <c r="BE87">
        <v>157329</v>
      </c>
      <c r="BF87">
        <v>5429</v>
      </c>
      <c r="BG87">
        <v>194333</v>
      </c>
    </row>
    <row r="88" spans="1:59" x14ac:dyDescent="0.25">
      <c r="A88" s="6" t="s">
        <v>253</v>
      </c>
      <c r="B88">
        <v>1037846</v>
      </c>
      <c r="C88">
        <v>761547</v>
      </c>
      <c r="D88">
        <v>423994</v>
      </c>
      <c r="E88">
        <v>182462</v>
      </c>
      <c r="F88">
        <v>37500</v>
      </c>
      <c r="G88">
        <v>117591</v>
      </c>
      <c r="H88">
        <v>276299</v>
      </c>
      <c r="I88">
        <v>781</v>
      </c>
      <c r="J88">
        <v>33053</v>
      </c>
      <c r="K88">
        <v>8993</v>
      </c>
      <c r="L88">
        <v>0</v>
      </c>
      <c r="M88">
        <v>593</v>
      </c>
      <c r="N88">
        <v>19756</v>
      </c>
      <c r="O88">
        <v>1370</v>
      </c>
      <c r="P88">
        <v>12548</v>
      </c>
      <c r="Q88">
        <v>1238</v>
      </c>
      <c r="R88">
        <v>4600</v>
      </c>
      <c r="S88">
        <v>0</v>
      </c>
      <c r="T88">
        <v>13314</v>
      </c>
      <c r="U88">
        <v>88</v>
      </c>
      <c r="V88">
        <v>13226</v>
      </c>
      <c r="W88">
        <v>2074</v>
      </c>
      <c r="X88">
        <v>15148</v>
      </c>
      <c r="Y88">
        <v>51270</v>
      </c>
      <c r="Z88">
        <v>111</v>
      </c>
      <c r="AA88">
        <v>330</v>
      </c>
      <c r="AB88">
        <v>120892</v>
      </c>
      <c r="AC88">
        <v>9984</v>
      </c>
      <c r="AD88">
        <v>1285475</v>
      </c>
      <c r="AE88">
        <v>656559</v>
      </c>
      <c r="AF88">
        <v>98057</v>
      </c>
      <c r="AG88">
        <v>797</v>
      </c>
      <c r="AH88">
        <v>0</v>
      </c>
      <c r="AI88">
        <v>97260</v>
      </c>
      <c r="AJ88">
        <v>110140</v>
      </c>
      <c r="AK88">
        <v>61141</v>
      </c>
      <c r="AL88">
        <v>14894</v>
      </c>
      <c r="AM88">
        <v>34105</v>
      </c>
      <c r="AN88">
        <v>1329</v>
      </c>
      <c r="AO88">
        <v>94592</v>
      </c>
      <c r="AP88">
        <v>18294</v>
      </c>
      <c r="AQ88">
        <v>334147</v>
      </c>
      <c r="AR88">
        <v>628916</v>
      </c>
      <c r="AS88">
        <v>623812</v>
      </c>
      <c r="AT88">
        <v>5104</v>
      </c>
      <c r="AU88">
        <v>381287</v>
      </c>
      <c r="AV88">
        <v>164.94574548796359</v>
      </c>
      <c r="AW88">
        <v>33.104032586291567</v>
      </c>
      <c r="AX88">
        <v>54.603693336037033</v>
      </c>
      <c r="AY88">
        <v>831558</v>
      </c>
      <c r="AZ88">
        <v>555259</v>
      </c>
      <c r="BA88">
        <v>231422</v>
      </c>
      <c r="BB88">
        <v>162641</v>
      </c>
      <c r="BC88">
        <v>34612</v>
      </c>
      <c r="BD88">
        <v>126584</v>
      </c>
      <c r="BE88">
        <v>174999</v>
      </c>
      <c r="BF88">
        <v>5522</v>
      </c>
      <c r="BG88">
        <v>197660</v>
      </c>
    </row>
    <row r="89" spans="1:59" x14ac:dyDescent="0.25">
      <c r="A89" s="6" t="s">
        <v>252</v>
      </c>
      <c r="B89">
        <v>1051274</v>
      </c>
      <c r="C89">
        <v>772898</v>
      </c>
      <c r="D89">
        <v>426137</v>
      </c>
      <c r="E89">
        <v>187011</v>
      </c>
      <c r="F89">
        <v>38563</v>
      </c>
      <c r="G89">
        <v>121187</v>
      </c>
      <c r="H89">
        <v>278376</v>
      </c>
      <c r="I89">
        <v>884</v>
      </c>
      <c r="J89">
        <v>27944</v>
      </c>
      <c r="K89">
        <v>9886</v>
      </c>
      <c r="L89">
        <v>0</v>
      </c>
      <c r="M89">
        <v>512</v>
      </c>
      <c r="N89">
        <v>20617</v>
      </c>
      <c r="O89">
        <v>2375</v>
      </c>
      <c r="P89">
        <v>12958</v>
      </c>
      <c r="Q89">
        <v>1216</v>
      </c>
      <c r="R89">
        <v>4068</v>
      </c>
      <c r="S89">
        <v>0</v>
      </c>
      <c r="T89">
        <v>12265</v>
      </c>
      <c r="U89">
        <v>93</v>
      </c>
      <c r="V89">
        <v>12172</v>
      </c>
      <c r="W89">
        <v>2112</v>
      </c>
      <c r="X89">
        <v>15646</v>
      </c>
      <c r="Y89">
        <v>52197</v>
      </c>
      <c r="Z89">
        <v>118</v>
      </c>
      <c r="AA89">
        <v>351</v>
      </c>
      <c r="AB89">
        <v>124146</v>
      </c>
      <c r="AC89">
        <v>11698</v>
      </c>
      <c r="AD89">
        <v>1273517</v>
      </c>
      <c r="AE89">
        <v>662034</v>
      </c>
      <c r="AF89">
        <v>101043</v>
      </c>
      <c r="AG89">
        <v>820</v>
      </c>
      <c r="AH89">
        <v>0</v>
      </c>
      <c r="AI89">
        <v>100223</v>
      </c>
      <c r="AJ89">
        <v>112570</v>
      </c>
      <c r="AK89">
        <v>62119</v>
      </c>
      <c r="AL89">
        <v>15760</v>
      </c>
      <c r="AM89">
        <v>34692</v>
      </c>
      <c r="AN89">
        <v>1354</v>
      </c>
      <c r="AO89">
        <v>93372</v>
      </c>
      <c r="AP89">
        <v>18132</v>
      </c>
      <c r="AQ89">
        <v>335563</v>
      </c>
      <c r="AR89">
        <v>611483</v>
      </c>
      <c r="AS89">
        <v>606267</v>
      </c>
      <c r="AT89">
        <v>5216</v>
      </c>
      <c r="AU89">
        <v>389240</v>
      </c>
      <c r="AV89">
        <v>157.09662227331859</v>
      </c>
      <c r="AW89">
        <v>34.933633049791283</v>
      </c>
      <c r="AX89">
        <v>54.879557558577794</v>
      </c>
      <c r="AY89">
        <v>846371</v>
      </c>
      <c r="AZ89">
        <v>567995</v>
      </c>
      <c r="BA89">
        <v>235744</v>
      </c>
      <c r="BB89">
        <v>167050</v>
      </c>
      <c r="BC89">
        <v>35493</v>
      </c>
      <c r="BD89">
        <v>129708</v>
      </c>
      <c r="BE89">
        <v>184337</v>
      </c>
      <c r="BF89">
        <v>5748</v>
      </c>
      <c r="BG89">
        <v>201110</v>
      </c>
    </row>
    <row r="90" spans="1:59" x14ac:dyDescent="0.25">
      <c r="A90" s="6" t="s">
        <v>251</v>
      </c>
      <c r="B90">
        <v>1079850</v>
      </c>
      <c r="C90">
        <v>796018</v>
      </c>
      <c r="D90">
        <v>438945</v>
      </c>
      <c r="E90">
        <v>192569</v>
      </c>
      <c r="F90">
        <v>39605</v>
      </c>
      <c r="G90">
        <v>124899</v>
      </c>
      <c r="H90">
        <v>283832</v>
      </c>
      <c r="I90">
        <v>917</v>
      </c>
      <c r="J90">
        <v>28747</v>
      </c>
      <c r="K90">
        <v>9708</v>
      </c>
      <c r="L90">
        <v>0</v>
      </c>
      <c r="M90">
        <v>439</v>
      </c>
      <c r="N90">
        <v>19245</v>
      </c>
      <c r="O90">
        <v>2473</v>
      </c>
      <c r="P90">
        <v>11330</v>
      </c>
      <c r="Q90">
        <v>1382</v>
      </c>
      <c r="R90">
        <v>4060</v>
      </c>
      <c r="S90">
        <v>0</v>
      </c>
      <c r="T90">
        <v>12891</v>
      </c>
      <c r="U90">
        <v>100</v>
      </c>
      <c r="V90">
        <v>12791</v>
      </c>
      <c r="W90">
        <v>2169</v>
      </c>
      <c r="X90">
        <v>15829</v>
      </c>
      <c r="Y90">
        <v>53625</v>
      </c>
      <c r="Z90">
        <v>126</v>
      </c>
      <c r="AA90">
        <v>370</v>
      </c>
      <c r="AB90">
        <v>128445</v>
      </c>
      <c r="AC90">
        <v>11321</v>
      </c>
      <c r="AD90">
        <v>1259687</v>
      </c>
      <c r="AE90">
        <v>673343</v>
      </c>
      <c r="AF90">
        <v>103651</v>
      </c>
      <c r="AG90">
        <v>861</v>
      </c>
      <c r="AH90">
        <v>0</v>
      </c>
      <c r="AI90">
        <v>102790</v>
      </c>
      <c r="AJ90">
        <v>118667</v>
      </c>
      <c r="AK90">
        <v>66583</v>
      </c>
      <c r="AL90">
        <v>16261</v>
      </c>
      <c r="AM90">
        <v>35823</v>
      </c>
      <c r="AN90">
        <v>1375</v>
      </c>
      <c r="AO90">
        <v>95670</v>
      </c>
      <c r="AP90">
        <v>15594</v>
      </c>
      <c r="AQ90">
        <v>338386</v>
      </c>
      <c r="AR90">
        <v>586344</v>
      </c>
      <c r="AS90">
        <v>581050</v>
      </c>
      <c r="AT90">
        <v>5294</v>
      </c>
      <c r="AU90">
        <v>406507</v>
      </c>
      <c r="AV90">
        <v>144.23969273145499</v>
      </c>
      <c r="AW90">
        <v>37.9160455705806</v>
      </c>
      <c r="AX90">
        <v>54.689987626923887</v>
      </c>
      <c r="AY90">
        <v>865682</v>
      </c>
      <c r="AZ90">
        <v>581850</v>
      </c>
      <c r="BA90">
        <v>240044</v>
      </c>
      <c r="BB90">
        <v>171727</v>
      </c>
      <c r="BC90">
        <v>36428</v>
      </c>
      <c r="BD90">
        <v>133651</v>
      </c>
      <c r="BE90">
        <v>192339</v>
      </c>
      <c r="BF90">
        <v>5961</v>
      </c>
      <c r="BG90">
        <v>204591</v>
      </c>
    </row>
    <row r="91" spans="1:59" x14ac:dyDescent="0.25">
      <c r="A91" s="6" t="s">
        <v>250</v>
      </c>
      <c r="B91">
        <v>1098833</v>
      </c>
      <c r="C91">
        <v>811013</v>
      </c>
      <c r="D91">
        <v>443923</v>
      </c>
      <c r="E91">
        <v>198051</v>
      </c>
      <c r="F91">
        <v>40591</v>
      </c>
      <c r="G91">
        <v>128448</v>
      </c>
      <c r="H91">
        <v>287820</v>
      </c>
      <c r="I91">
        <v>932</v>
      </c>
      <c r="J91">
        <v>27617</v>
      </c>
      <c r="K91">
        <v>9774</v>
      </c>
      <c r="L91">
        <v>0</v>
      </c>
      <c r="M91">
        <v>481</v>
      </c>
      <c r="N91">
        <v>18339</v>
      </c>
      <c r="O91">
        <v>1952</v>
      </c>
      <c r="P91">
        <v>10774</v>
      </c>
      <c r="Q91">
        <v>1107</v>
      </c>
      <c r="R91">
        <v>4506</v>
      </c>
      <c r="S91">
        <v>0</v>
      </c>
      <c r="T91">
        <v>12560</v>
      </c>
      <c r="U91">
        <v>108</v>
      </c>
      <c r="V91">
        <v>12452</v>
      </c>
      <c r="W91">
        <v>2214</v>
      </c>
      <c r="X91">
        <v>15179</v>
      </c>
      <c r="Y91">
        <v>54715</v>
      </c>
      <c r="Z91">
        <v>131</v>
      </c>
      <c r="AA91">
        <v>393</v>
      </c>
      <c r="AB91">
        <v>133794</v>
      </c>
      <c r="AC91">
        <v>11691</v>
      </c>
      <c r="AD91">
        <v>1214604</v>
      </c>
      <c r="AE91">
        <v>686113</v>
      </c>
      <c r="AF91">
        <v>106689</v>
      </c>
      <c r="AG91">
        <v>1466</v>
      </c>
      <c r="AH91">
        <v>0</v>
      </c>
      <c r="AI91">
        <v>105223</v>
      </c>
      <c r="AJ91">
        <v>119911</v>
      </c>
      <c r="AK91">
        <v>67759</v>
      </c>
      <c r="AL91">
        <v>15365</v>
      </c>
      <c r="AM91">
        <v>36787</v>
      </c>
      <c r="AN91">
        <v>1369</v>
      </c>
      <c r="AO91">
        <v>98923</v>
      </c>
      <c r="AP91">
        <v>16562</v>
      </c>
      <c r="AQ91">
        <v>342659</v>
      </c>
      <c r="AR91">
        <v>528491</v>
      </c>
      <c r="AS91">
        <v>523227</v>
      </c>
      <c r="AT91">
        <v>5264</v>
      </c>
      <c r="AU91">
        <v>412720</v>
      </c>
      <c r="AV91">
        <v>128.05082479040701</v>
      </c>
      <c r="AW91">
        <v>42.876714839414525</v>
      </c>
      <c r="AX91">
        <v>54.903986994901118</v>
      </c>
      <c r="AY91">
        <v>884328</v>
      </c>
      <c r="AZ91">
        <v>596508</v>
      </c>
      <c r="BA91">
        <v>244446</v>
      </c>
      <c r="BB91">
        <v>176354</v>
      </c>
      <c r="BC91">
        <v>37399</v>
      </c>
      <c r="BD91">
        <v>138309</v>
      </c>
      <c r="BE91">
        <v>198215</v>
      </c>
      <c r="BF91">
        <v>6162</v>
      </c>
      <c r="BG91">
        <v>208200</v>
      </c>
    </row>
    <row r="92" spans="1:59" x14ac:dyDescent="0.25">
      <c r="A92" s="6" t="s">
        <v>249</v>
      </c>
      <c r="B92">
        <v>1121961</v>
      </c>
      <c r="C92">
        <v>833092</v>
      </c>
      <c r="D92">
        <v>454030</v>
      </c>
      <c r="E92">
        <v>204456</v>
      </c>
      <c r="F92">
        <v>41644</v>
      </c>
      <c r="G92">
        <v>132962</v>
      </c>
      <c r="H92">
        <v>288869</v>
      </c>
      <c r="I92">
        <v>885</v>
      </c>
      <c r="J92">
        <v>32371</v>
      </c>
      <c r="K92">
        <v>8603</v>
      </c>
      <c r="L92">
        <v>0</v>
      </c>
      <c r="M92">
        <v>895</v>
      </c>
      <c r="N92">
        <v>18572</v>
      </c>
      <c r="O92">
        <v>2852</v>
      </c>
      <c r="P92">
        <v>11054</v>
      </c>
      <c r="Q92">
        <v>1027</v>
      </c>
      <c r="R92">
        <v>3639</v>
      </c>
      <c r="S92">
        <v>0</v>
      </c>
      <c r="T92">
        <v>13511</v>
      </c>
      <c r="U92">
        <v>114</v>
      </c>
      <c r="V92">
        <v>13397</v>
      </c>
      <c r="W92">
        <v>2207</v>
      </c>
      <c r="X92">
        <v>16847</v>
      </c>
      <c r="Y92">
        <v>54524</v>
      </c>
      <c r="Z92">
        <v>136</v>
      </c>
      <c r="AA92">
        <v>425</v>
      </c>
      <c r="AB92">
        <v>133268</v>
      </c>
      <c r="AC92">
        <v>6625</v>
      </c>
      <c r="AD92">
        <v>1251068</v>
      </c>
      <c r="AE92">
        <v>697664</v>
      </c>
      <c r="AF92">
        <v>109096</v>
      </c>
      <c r="AG92">
        <v>1622</v>
      </c>
      <c r="AH92">
        <v>0</v>
      </c>
      <c r="AI92">
        <v>107474</v>
      </c>
      <c r="AJ92">
        <v>123832</v>
      </c>
      <c r="AK92">
        <v>69715</v>
      </c>
      <c r="AL92">
        <v>16422</v>
      </c>
      <c r="AM92">
        <v>37695</v>
      </c>
      <c r="AN92">
        <v>1434</v>
      </c>
      <c r="AO92">
        <v>103800</v>
      </c>
      <c r="AP92">
        <v>17414</v>
      </c>
      <c r="AQ92">
        <v>342088</v>
      </c>
      <c r="AR92">
        <v>553404</v>
      </c>
      <c r="AS92">
        <v>547891</v>
      </c>
      <c r="AT92">
        <v>5513</v>
      </c>
      <c r="AU92">
        <v>424297</v>
      </c>
      <c r="AV92">
        <v>130.42843028324071</v>
      </c>
      <c r="AW92">
        <v>42.089989334322659</v>
      </c>
      <c r="AX92">
        <v>54.897312395140467</v>
      </c>
      <c r="AY92">
        <v>899872</v>
      </c>
      <c r="AZ92">
        <v>611003</v>
      </c>
      <c r="BA92">
        <v>248727</v>
      </c>
      <c r="BB92">
        <v>181041</v>
      </c>
      <c r="BC92">
        <v>38397</v>
      </c>
      <c r="BD92">
        <v>142838</v>
      </c>
      <c r="BE92">
        <v>202208</v>
      </c>
      <c r="BF92">
        <v>6342</v>
      </c>
      <c r="BG92">
        <v>211698</v>
      </c>
    </row>
    <row r="93" spans="1:59" x14ac:dyDescent="0.25">
      <c r="A93" s="6" t="s">
        <v>248</v>
      </c>
      <c r="B93">
        <v>1134342</v>
      </c>
      <c r="C93">
        <v>846996</v>
      </c>
      <c r="D93">
        <v>458416</v>
      </c>
      <c r="E93">
        <v>209627</v>
      </c>
      <c r="F93">
        <v>42685</v>
      </c>
      <c r="G93">
        <v>136268</v>
      </c>
      <c r="H93">
        <v>287346</v>
      </c>
      <c r="I93">
        <v>951</v>
      </c>
      <c r="J93">
        <v>29265</v>
      </c>
      <c r="K93">
        <v>9556</v>
      </c>
      <c r="L93">
        <v>0</v>
      </c>
      <c r="M93">
        <v>568</v>
      </c>
      <c r="N93">
        <v>18078</v>
      </c>
      <c r="O93">
        <v>3495</v>
      </c>
      <c r="P93">
        <v>10445</v>
      </c>
      <c r="Q93">
        <v>793</v>
      </c>
      <c r="R93">
        <v>3345</v>
      </c>
      <c r="S93">
        <v>0</v>
      </c>
      <c r="T93">
        <v>12509</v>
      </c>
      <c r="U93">
        <v>115</v>
      </c>
      <c r="V93">
        <v>12394</v>
      </c>
      <c r="W93">
        <v>2258</v>
      </c>
      <c r="X93">
        <v>18608</v>
      </c>
      <c r="Y93">
        <v>55795</v>
      </c>
      <c r="Z93">
        <v>138</v>
      </c>
      <c r="AA93">
        <v>469</v>
      </c>
      <c r="AB93">
        <v>133760</v>
      </c>
      <c r="AC93">
        <v>5391</v>
      </c>
      <c r="AD93">
        <v>1327247</v>
      </c>
      <c r="AE93">
        <v>696024</v>
      </c>
      <c r="AF93">
        <v>113294</v>
      </c>
      <c r="AG93">
        <v>2677</v>
      </c>
      <c r="AH93">
        <v>0</v>
      </c>
      <c r="AI93">
        <v>110617</v>
      </c>
      <c r="AJ93">
        <v>125362</v>
      </c>
      <c r="AK93">
        <v>70151</v>
      </c>
      <c r="AL93">
        <v>16930</v>
      </c>
      <c r="AM93">
        <v>38281</v>
      </c>
      <c r="AN93">
        <v>1474</v>
      </c>
      <c r="AO93">
        <v>99739</v>
      </c>
      <c r="AP93">
        <v>16730</v>
      </c>
      <c r="AQ93">
        <v>339425</v>
      </c>
      <c r="AR93">
        <v>631223</v>
      </c>
      <c r="AS93">
        <v>625556</v>
      </c>
      <c r="AT93">
        <v>5667</v>
      </c>
      <c r="AU93">
        <v>438318</v>
      </c>
      <c r="AV93">
        <v>144.01041176813379</v>
      </c>
      <c r="AW93">
        <v>37.808578919449879</v>
      </c>
      <c r="AX93">
        <v>54.448290185579594</v>
      </c>
      <c r="AY93">
        <v>911643</v>
      </c>
      <c r="AZ93">
        <v>624297</v>
      </c>
      <c r="BA93">
        <v>253059</v>
      </c>
      <c r="BB93">
        <v>185225</v>
      </c>
      <c r="BC93">
        <v>39402</v>
      </c>
      <c r="BD93">
        <v>146611</v>
      </c>
      <c r="BE93">
        <v>215619</v>
      </c>
      <c r="BF93">
        <v>6491</v>
      </c>
      <c r="BG93">
        <v>215269</v>
      </c>
    </row>
    <row r="94" spans="1:59" x14ac:dyDescent="0.25">
      <c r="A94" s="6" t="s">
        <v>247</v>
      </c>
      <c r="B94">
        <v>1149809</v>
      </c>
      <c r="C94">
        <v>861279</v>
      </c>
      <c r="D94">
        <v>464959</v>
      </c>
      <c r="E94">
        <v>214766</v>
      </c>
      <c r="F94">
        <v>43940</v>
      </c>
      <c r="G94">
        <v>137613</v>
      </c>
      <c r="H94">
        <v>288530</v>
      </c>
      <c r="I94">
        <v>843</v>
      </c>
      <c r="J94">
        <v>31172</v>
      </c>
      <c r="K94">
        <v>8777</v>
      </c>
      <c r="L94">
        <v>0</v>
      </c>
      <c r="M94">
        <v>667</v>
      </c>
      <c r="N94">
        <v>15334</v>
      </c>
      <c r="O94">
        <v>3418</v>
      </c>
      <c r="P94">
        <v>7908</v>
      </c>
      <c r="Q94">
        <v>686</v>
      </c>
      <c r="R94">
        <v>3322</v>
      </c>
      <c r="S94">
        <v>0</v>
      </c>
      <c r="T94">
        <v>13006</v>
      </c>
      <c r="U94">
        <v>113</v>
      </c>
      <c r="V94">
        <v>12893</v>
      </c>
      <c r="W94">
        <v>2290</v>
      </c>
      <c r="X94">
        <v>18388</v>
      </c>
      <c r="Y94">
        <v>56591</v>
      </c>
      <c r="Z94">
        <v>140</v>
      </c>
      <c r="AA94">
        <v>523</v>
      </c>
      <c r="AB94">
        <v>135559</v>
      </c>
      <c r="AC94">
        <v>5240</v>
      </c>
      <c r="AD94">
        <v>1347765</v>
      </c>
      <c r="AE94">
        <v>700616</v>
      </c>
      <c r="AF94">
        <v>117478</v>
      </c>
      <c r="AG94">
        <v>3242</v>
      </c>
      <c r="AH94">
        <v>0</v>
      </c>
      <c r="AI94">
        <v>114236</v>
      </c>
      <c r="AJ94">
        <v>128543</v>
      </c>
      <c r="AK94">
        <v>73315</v>
      </c>
      <c r="AL94">
        <v>16578</v>
      </c>
      <c r="AM94">
        <v>38650</v>
      </c>
      <c r="AN94">
        <v>1518</v>
      </c>
      <c r="AO94">
        <v>100977</v>
      </c>
      <c r="AP94">
        <v>11296</v>
      </c>
      <c r="AQ94">
        <v>340804</v>
      </c>
      <c r="AR94">
        <v>647149</v>
      </c>
      <c r="AS94">
        <v>641312</v>
      </c>
      <c r="AT94">
        <v>5837</v>
      </c>
      <c r="AU94">
        <v>449193</v>
      </c>
      <c r="AV94">
        <v>144.069261083199</v>
      </c>
      <c r="AW94">
        <v>38.016139956583032</v>
      </c>
      <c r="AX94">
        <v>54.769571927803952</v>
      </c>
      <c r="AY94">
        <v>923638</v>
      </c>
      <c r="AZ94">
        <v>635108</v>
      </c>
      <c r="BA94">
        <v>257298</v>
      </c>
      <c r="BB94">
        <v>189408</v>
      </c>
      <c r="BC94">
        <v>40393</v>
      </c>
      <c r="BD94">
        <v>148009</v>
      </c>
      <c r="BE94">
        <v>223022</v>
      </c>
      <c r="BF94">
        <v>6661</v>
      </c>
      <c r="BG94">
        <v>218719</v>
      </c>
    </row>
    <row r="95" spans="1:59" x14ac:dyDescent="0.25">
      <c r="A95" s="6" t="s">
        <v>246</v>
      </c>
      <c r="B95">
        <v>1172894</v>
      </c>
      <c r="C95">
        <v>877630</v>
      </c>
      <c r="D95">
        <v>472339</v>
      </c>
      <c r="E95">
        <v>219926</v>
      </c>
      <c r="F95">
        <v>45293</v>
      </c>
      <c r="G95">
        <v>140073</v>
      </c>
      <c r="H95">
        <v>295264</v>
      </c>
      <c r="I95">
        <v>827</v>
      </c>
      <c r="J95">
        <v>32297</v>
      </c>
      <c r="K95">
        <v>9099</v>
      </c>
      <c r="L95">
        <v>0</v>
      </c>
      <c r="M95">
        <v>605</v>
      </c>
      <c r="N95">
        <v>14993</v>
      </c>
      <c r="O95">
        <v>3916</v>
      </c>
      <c r="P95">
        <v>7287</v>
      </c>
      <c r="Q95">
        <v>684</v>
      </c>
      <c r="R95">
        <v>3106</v>
      </c>
      <c r="S95">
        <v>0</v>
      </c>
      <c r="T95">
        <v>12806</v>
      </c>
      <c r="U95">
        <v>111</v>
      </c>
      <c r="V95">
        <v>12695</v>
      </c>
      <c r="W95">
        <v>2336</v>
      </c>
      <c r="X95">
        <v>19289</v>
      </c>
      <c r="Y95">
        <v>57717</v>
      </c>
      <c r="Z95">
        <v>147</v>
      </c>
      <c r="AA95">
        <v>581</v>
      </c>
      <c r="AB95">
        <v>139850</v>
      </c>
      <c r="AC95">
        <v>4717</v>
      </c>
      <c r="AD95">
        <v>1391239</v>
      </c>
      <c r="AE95">
        <v>706705</v>
      </c>
      <c r="AF95">
        <v>122009</v>
      </c>
      <c r="AG95">
        <v>3264</v>
      </c>
      <c r="AH95">
        <v>0</v>
      </c>
      <c r="AI95">
        <v>118745</v>
      </c>
      <c r="AJ95">
        <v>127536</v>
      </c>
      <c r="AK95">
        <v>72504</v>
      </c>
      <c r="AL95">
        <v>16088</v>
      </c>
      <c r="AM95">
        <v>38945</v>
      </c>
      <c r="AN95">
        <v>1546</v>
      </c>
      <c r="AO95">
        <v>103648</v>
      </c>
      <c r="AP95">
        <v>11866</v>
      </c>
      <c r="AQ95">
        <v>340100</v>
      </c>
      <c r="AR95">
        <v>684534</v>
      </c>
      <c r="AS95">
        <v>678588</v>
      </c>
      <c r="AT95">
        <v>5946</v>
      </c>
      <c r="AU95">
        <v>466189</v>
      </c>
      <c r="AV95">
        <v>146.83612892588141</v>
      </c>
      <c r="AW95">
        <v>36.454744480711199</v>
      </c>
      <c r="AX95">
        <v>53.528735605297719</v>
      </c>
      <c r="AY95">
        <v>941908</v>
      </c>
      <c r="AZ95">
        <v>646644</v>
      </c>
      <c r="BA95">
        <v>261594</v>
      </c>
      <c r="BB95">
        <v>193392</v>
      </c>
      <c r="BC95">
        <v>41405</v>
      </c>
      <c r="BD95">
        <v>150253</v>
      </c>
      <c r="BE95">
        <v>235203</v>
      </c>
      <c r="BF95">
        <v>6822</v>
      </c>
      <c r="BG95">
        <v>222246</v>
      </c>
    </row>
    <row r="96" spans="1:59" x14ac:dyDescent="0.25">
      <c r="A96" s="6" t="s">
        <v>245</v>
      </c>
      <c r="B96">
        <v>1207167</v>
      </c>
      <c r="C96">
        <v>898793</v>
      </c>
      <c r="D96">
        <v>483207</v>
      </c>
      <c r="E96">
        <v>225542</v>
      </c>
      <c r="F96">
        <v>46791</v>
      </c>
      <c r="G96">
        <v>143253</v>
      </c>
      <c r="H96">
        <v>308374</v>
      </c>
      <c r="I96">
        <v>1055</v>
      </c>
      <c r="J96">
        <v>34817</v>
      </c>
      <c r="K96">
        <v>9682</v>
      </c>
      <c r="L96">
        <v>0</v>
      </c>
      <c r="M96">
        <v>670</v>
      </c>
      <c r="N96">
        <v>16871</v>
      </c>
      <c r="O96">
        <v>3952</v>
      </c>
      <c r="P96">
        <v>8614</v>
      </c>
      <c r="Q96">
        <v>1005</v>
      </c>
      <c r="R96">
        <v>3300</v>
      </c>
      <c r="S96">
        <v>0</v>
      </c>
      <c r="T96">
        <v>13793</v>
      </c>
      <c r="U96">
        <v>112</v>
      </c>
      <c r="V96">
        <v>13681</v>
      </c>
      <c r="W96">
        <v>2452</v>
      </c>
      <c r="X96">
        <v>18911</v>
      </c>
      <c r="Y96">
        <v>60585</v>
      </c>
      <c r="Z96">
        <v>153</v>
      </c>
      <c r="AA96">
        <v>635</v>
      </c>
      <c r="AB96">
        <v>141598</v>
      </c>
      <c r="AC96">
        <v>7152</v>
      </c>
      <c r="AD96">
        <v>1442679</v>
      </c>
      <c r="AE96">
        <v>724430</v>
      </c>
      <c r="AF96">
        <v>125166</v>
      </c>
      <c r="AG96">
        <v>3034</v>
      </c>
      <c r="AH96">
        <v>0</v>
      </c>
      <c r="AI96">
        <v>122132</v>
      </c>
      <c r="AJ96">
        <v>130088</v>
      </c>
      <c r="AK96">
        <v>76269</v>
      </c>
      <c r="AL96">
        <v>16575</v>
      </c>
      <c r="AM96">
        <v>37243</v>
      </c>
      <c r="AN96">
        <v>1567</v>
      </c>
      <c r="AO96">
        <v>109723</v>
      </c>
      <c r="AP96">
        <v>13225</v>
      </c>
      <c r="AQ96">
        <v>344661</v>
      </c>
      <c r="AR96">
        <v>718249</v>
      </c>
      <c r="AS96">
        <v>712221</v>
      </c>
      <c r="AT96">
        <v>6028</v>
      </c>
      <c r="AU96">
        <v>482737</v>
      </c>
      <c r="AV96">
        <v>148.78673915263519</v>
      </c>
      <c r="AW96">
        <v>35.538342304185583</v>
      </c>
      <c r="AX96">
        <v>52.876340663299217</v>
      </c>
      <c r="AY96">
        <v>967460</v>
      </c>
      <c r="AZ96">
        <v>659086</v>
      </c>
      <c r="BA96">
        <v>265892</v>
      </c>
      <c r="BB96">
        <v>197672</v>
      </c>
      <c r="BC96">
        <v>42441</v>
      </c>
      <c r="BD96">
        <v>153081</v>
      </c>
      <c r="BE96">
        <v>243030</v>
      </c>
      <c r="BF96">
        <v>6958</v>
      </c>
      <c r="BG96">
        <v>225830</v>
      </c>
    </row>
    <row r="97" spans="1:59" x14ac:dyDescent="0.25">
      <c r="A97" s="6" t="s">
        <v>244</v>
      </c>
      <c r="B97">
        <v>1231154</v>
      </c>
      <c r="C97">
        <v>917425</v>
      </c>
      <c r="D97">
        <v>492619</v>
      </c>
      <c r="E97">
        <v>230752</v>
      </c>
      <c r="F97">
        <v>48364</v>
      </c>
      <c r="G97">
        <v>145691</v>
      </c>
      <c r="H97">
        <v>313729</v>
      </c>
      <c r="I97">
        <v>1357</v>
      </c>
      <c r="J97">
        <v>33207</v>
      </c>
      <c r="K97">
        <v>9375</v>
      </c>
      <c r="L97">
        <v>0</v>
      </c>
      <c r="M97">
        <v>1103</v>
      </c>
      <c r="N97">
        <v>19243</v>
      </c>
      <c r="O97">
        <v>3819</v>
      </c>
      <c r="P97">
        <v>9950</v>
      </c>
      <c r="Q97">
        <v>1184</v>
      </c>
      <c r="R97">
        <v>4290</v>
      </c>
      <c r="S97">
        <v>0</v>
      </c>
      <c r="T97">
        <v>12825</v>
      </c>
      <c r="U97">
        <v>201</v>
      </c>
      <c r="V97">
        <v>12624</v>
      </c>
      <c r="W97">
        <v>2494</v>
      </c>
      <c r="X97">
        <v>18496</v>
      </c>
      <c r="Y97">
        <v>61653</v>
      </c>
      <c r="Z97">
        <v>161</v>
      </c>
      <c r="AA97">
        <v>692</v>
      </c>
      <c r="AB97">
        <v>144408</v>
      </c>
      <c r="AC97">
        <v>8715</v>
      </c>
      <c r="AD97">
        <v>1397399</v>
      </c>
      <c r="AE97">
        <v>738359</v>
      </c>
      <c r="AF97">
        <v>128216</v>
      </c>
      <c r="AG97">
        <v>3482</v>
      </c>
      <c r="AH97">
        <v>0</v>
      </c>
      <c r="AI97">
        <v>124734</v>
      </c>
      <c r="AJ97">
        <v>134421</v>
      </c>
      <c r="AK97">
        <v>76063</v>
      </c>
      <c r="AL97">
        <v>17656</v>
      </c>
      <c r="AM97">
        <v>40702</v>
      </c>
      <c r="AN97">
        <v>1640</v>
      </c>
      <c r="AO97">
        <v>108829</v>
      </c>
      <c r="AP97">
        <v>17667</v>
      </c>
      <c r="AQ97">
        <v>347586</v>
      </c>
      <c r="AR97">
        <v>659040</v>
      </c>
      <c r="AS97">
        <v>652734</v>
      </c>
      <c r="AT97">
        <v>6306</v>
      </c>
      <c r="AU97">
        <v>492795</v>
      </c>
      <c r="AV97">
        <v>133.7349967531602</v>
      </c>
      <c r="AW97">
        <v>39.85139884641071</v>
      </c>
      <c r="AX97">
        <v>53.295266953336302</v>
      </c>
      <c r="AY97">
        <v>985762</v>
      </c>
      <c r="AZ97">
        <v>672033</v>
      </c>
      <c r="BA97">
        <v>270238</v>
      </c>
      <c r="BB97">
        <v>202289</v>
      </c>
      <c r="BC97">
        <v>43511</v>
      </c>
      <c r="BD97">
        <v>155995</v>
      </c>
      <c r="BE97">
        <v>247403</v>
      </c>
      <c r="BF97">
        <v>7057</v>
      </c>
      <c r="BG97">
        <v>229568</v>
      </c>
    </row>
    <row r="98" spans="1:59" x14ac:dyDescent="0.25">
      <c r="A98" s="6" t="s">
        <v>243</v>
      </c>
      <c r="B98">
        <v>1257348</v>
      </c>
      <c r="C98">
        <v>936539</v>
      </c>
      <c r="D98">
        <v>501875</v>
      </c>
      <c r="E98">
        <v>236831</v>
      </c>
      <c r="F98">
        <v>49677</v>
      </c>
      <c r="G98">
        <v>148156</v>
      </c>
      <c r="H98">
        <v>320809</v>
      </c>
      <c r="I98">
        <v>1749</v>
      </c>
      <c r="J98">
        <v>35000</v>
      </c>
      <c r="K98">
        <v>8129</v>
      </c>
      <c r="L98">
        <v>0</v>
      </c>
      <c r="M98">
        <v>1067</v>
      </c>
      <c r="N98">
        <v>18304</v>
      </c>
      <c r="O98">
        <v>4603</v>
      </c>
      <c r="P98">
        <v>8627</v>
      </c>
      <c r="Q98">
        <v>1333</v>
      </c>
      <c r="R98">
        <v>3741</v>
      </c>
      <c r="S98">
        <v>0</v>
      </c>
      <c r="T98">
        <v>13371</v>
      </c>
      <c r="U98">
        <v>331</v>
      </c>
      <c r="V98">
        <v>13040</v>
      </c>
      <c r="W98">
        <v>2545</v>
      </c>
      <c r="X98">
        <v>21318</v>
      </c>
      <c r="Y98">
        <v>62888</v>
      </c>
      <c r="Z98">
        <v>170</v>
      </c>
      <c r="AA98">
        <v>759</v>
      </c>
      <c r="AB98">
        <v>149697</v>
      </c>
      <c r="AC98">
        <v>5812</v>
      </c>
      <c r="AD98">
        <v>1480857</v>
      </c>
      <c r="AE98">
        <v>743332</v>
      </c>
      <c r="AF98">
        <v>131662</v>
      </c>
      <c r="AG98">
        <v>3400</v>
      </c>
      <c r="AH98">
        <v>0</v>
      </c>
      <c r="AI98">
        <v>128262</v>
      </c>
      <c r="AJ98">
        <v>138817</v>
      </c>
      <c r="AK98">
        <v>79900</v>
      </c>
      <c r="AL98">
        <v>17958</v>
      </c>
      <c r="AM98">
        <v>40959</v>
      </c>
      <c r="AN98">
        <v>1668</v>
      </c>
      <c r="AO98">
        <v>113445</v>
      </c>
      <c r="AP98">
        <v>13031</v>
      </c>
      <c r="AQ98">
        <v>344709</v>
      </c>
      <c r="AR98">
        <v>737525</v>
      </c>
      <c r="AS98">
        <v>731114</v>
      </c>
      <c r="AT98">
        <v>6411</v>
      </c>
      <c r="AU98">
        <v>514016</v>
      </c>
      <c r="AV98">
        <v>143.48285731118671</v>
      </c>
      <c r="AW98">
        <v>36.673814898361393</v>
      </c>
      <c r="AX98">
        <v>52.620637501184625</v>
      </c>
      <c r="AY98">
        <v>1005872</v>
      </c>
      <c r="AZ98">
        <v>685063</v>
      </c>
      <c r="BA98">
        <v>274436</v>
      </c>
      <c r="BB98">
        <v>206639</v>
      </c>
      <c r="BC98">
        <v>44623</v>
      </c>
      <c r="BD98">
        <v>159365</v>
      </c>
      <c r="BE98">
        <v>262540</v>
      </c>
      <c r="BF98">
        <v>7118</v>
      </c>
      <c r="BG98">
        <v>233302</v>
      </c>
    </row>
    <row r="99" spans="1:59" x14ac:dyDescent="0.25">
      <c r="A99" s="6" t="s">
        <v>242</v>
      </c>
      <c r="B99">
        <v>1282708</v>
      </c>
      <c r="C99">
        <v>955048</v>
      </c>
      <c r="D99">
        <v>510628</v>
      </c>
      <c r="E99">
        <v>243050</v>
      </c>
      <c r="F99">
        <v>51014</v>
      </c>
      <c r="G99">
        <v>150356</v>
      </c>
      <c r="H99">
        <v>327660</v>
      </c>
      <c r="I99">
        <v>1832</v>
      </c>
      <c r="J99">
        <v>34846</v>
      </c>
      <c r="K99">
        <v>8539</v>
      </c>
      <c r="L99">
        <v>0</v>
      </c>
      <c r="M99">
        <v>1021</v>
      </c>
      <c r="N99">
        <v>17515</v>
      </c>
      <c r="O99">
        <v>5071</v>
      </c>
      <c r="P99">
        <v>7879</v>
      </c>
      <c r="Q99">
        <v>1364</v>
      </c>
      <c r="R99">
        <v>3201</v>
      </c>
      <c r="S99">
        <v>0</v>
      </c>
      <c r="T99">
        <v>12999</v>
      </c>
      <c r="U99">
        <v>415</v>
      </c>
      <c r="V99">
        <v>12584</v>
      </c>
      <c r="W99">
        <v>2607</v>
      </c>
      <c r="X99">
        <v>22906</v>
      </c>
      <c r="Y99">
        <v>64425</v>
      </c>
      <c r="Z99">
        <v>178</v>
      </c>
      <c r="AA99">
        <v>816</v>
      </c>
      <c r="AB99">
        <v>156494</v>
      </c>
      <c r="AC99">
        <v>3482</v>
      </c>
      <c r="AD99">
        <v>1490829</v>
      </c>
      <c r="AE99">
        <v>755788</v>
      </c>
      <c r="AF99">
        <v>136491</v>
      </c>
      <c r="AG99">
        <v>4928</v>
      </c>
      <c r="AH99">
        <v>0</v>
      </c>
      <c r="AI99">
        <v>131563</v>
      </c>
      <c r="AJ99">
        <v>139638</v>
      </c>
      <c r="AK99">
        <v>80567</v>
      </c>
      <c r="AL99">
        <v>17507</v>
      </c>
      <c r="AM99">
        <v>41564</v>
      </c>
      <c r="AN99">
        <v>1691</v>
      </c>
      <c r="AO99">
        <v>119316</v>
      </c>
      <c r="AP99">
        <v>12930</v>
      </c>
      <c r="AQ99">
        <v>345722</v>
      </c>
      <c r="AR99">
        <v>735041</v>
      </c>
      <c r="AS99">
        <v>728536</v>
      </c>
      <c r="AT99">
        <v>6505</v>
      </c>
      <c r="AU99">
        <v>526920</v>
      </c>
      <c r="AV99">
        <v>139.49773626856569</v>
      </c>
      <c r="AW99">
        <v>37.566512386390968</v>
      </c>
      <c r="AX99">
        <v>52.404434374065758</v>
      </c>
      <c r="AY99">
        <v>1026584</v>
      </c>
      <c r="AZ99">
        <v>698924</v>
      </c>
      <c r="BA99">
        <v>278661</v>
      </c>
      <c r="BB99">
        <v>211214</v>
      </c>
      <c r="BC99">
        <v>45759</v>
      </c>
      <c r="BD99">
        <v>163290</v>
      </c>
      <c r="BE99">
        <v>270796</v>
      </c>
      <c r="BF99">
        <v>7164</v>
      </c>
      <c r="BG99">
        <v>237013</v>
      </c>
    </row>
    <row r="100" spans="1:59" x14ac:dyDescent="0.25">
      <c r="A100" s="6" t="s">
        <v>241</v>
      </c>
      <c r="B100">
        <v>1325558</v>
      </c>
      <c r="C100">
        <v>980641</v>
      </c>
      <c r="D100">
        <v>524866</v>
      </c>
      <c r="E100">
        <v>250075</v>
      </c>
      <c r="F100">
        <v>52548</v>
      </c>
      <c r="G100">
        <v>153153</v>
      </c>
      <c r="H100">
        <v>344917</v>
      </c>
      <c r="I100">
        <v>1587</v>
      </c>
      <c r="J100">
        <v>37531</v>
      </c>
      <c r="K100">
        <v>9056</v>
      </c>
      <c r="L100">
        <v>0</v>
      </c>
      <c r="M100">
        <v>1121</v>
      </c>
      <c r="N100">
        <v>19274</v>
      </c>
      <c r="O100">
        <v>5099</v>
      </c>
      <c r="P100">
        <v>8959</v>
      </c>
      <c r="Q100">
        <v>1434</v>
      </c>
      <c r="R100">
        <v>3782</v>
      </c>
      <c r="S100">
        <v>0</v>
      </c>
      <c r="T100">
        <v>14378</v>
      </c>
      <c r="U100">
        <v>582</v>
      </c>
      <c r="V100">
        <v>13796</v>
      </c>
      <c r="W100">
        <v>2752</v>
      </c>
      <c r="X100">
        <v>24109</v>
      </c>
      <c r="Y100">
        <v>68028</v>
      </c>
      <c r="Z100">
        <v>185</v>
      </c>
      <c r="AA100">
        <v>845</v>
      </c>
      <c r="AB100">
        <v>160123</v>
      </c>
      <c r="AC100">
        <v>5928</v>
      </c>
      <c r="AD100">
        <v>1625754</v>
      </c>
      <c r="AE100">
        <v>776056</v>
      </c>
      <c r="AF100">
        <v>139274</v>
      </c>
      <c r="AG100">
        <v>4249</v>
      </c>
      <c r="AH100">
        <v>0</v>
      </c>
      <c r="AI100">
        <v>135025</v>
      </c>
      <c r="AJ100">
        <v>147531</v>
      </c>
      <c r="AK100">
        <v>86632</v>
      </c>
      <c r="AL100">
        <v>18296</v>
      </c>
      <c r="AM100">
        <v>42604</v>
      </c>
      <c r="AN100">
        <v>1702</v>
      </c>
      <c r="AO100">
        <v>126213</v>
      </c>
      <c r="AP100">
        <v>14330</v>
      </c>
      <c r="AQ100">
        <v>347006</v>
      </c>
      <c r="AR100">
        <v>849698</v>
      </c>
      <c r="AS100">
        <v>843150</v>
      </c>
      <c r="AT100">
        <v>6548</v>
      </c>
      <c r="AU100">
        <v>549502</v>
      </c>
      <c r="AV100">
        <v>154.63042052741528</v>
      </c>
      <c r="AW100">
        <v>33.753748008789621</v>
      </c>
      <c r="AX100">
        <v>52.193562489755443</v>
      </c>
      <c r="AY100">
        <v>1057307</v>
      </c>
      <c r="AZ100">
        <v>712390</v>
      </c>
      <c r="BA100">
        <v>283350</v>
      </c>
      <c r="BB100">
        <v>216128</v>
      </c>
      <c r="BC100">
        <v>46920</v>
      </c>
      <c r="BD100">
        <v>165992</v>
      </c>
      <c r="BE100">
        <v>281251</v>
      </c>
      <c r="BF100">
        <v>7228</v>
      </c>
      <c r="BG100">
        <v>240936</v>
      </c>
    </row>
    <row r="101" spans="1:59" x14ac:dyDescent="0.25">
      <c r="A101" s="6" t="s">
        <v>240</v>
      </c>
      <c r="B101">
        <v>1356597</v>
      </c>
      <c r="C101">
        <v>1003661</v>
      </c>
      <c r="D101">
        <v>536332</v>
      </c>
      <c r="E101">
        <v>255934</v>
      </c>
      <c r="F101">
        <v>54274</v>
      </c>
      <c r="G101">
        <v>157121</v>
      </c>
      <c r="H101">
        <v>352936</v>
      </c>
      <c r="I101">
        <v>1856</v>
      </c>
      <c r="J101">
        <v>36754</v>
      </c>
      <c r="K101">
        <v>7692</v>
      </c>
      <c r="L101">
        <v>0</v>
      </c>
      <c r="M101">
        <v>2202</v>
      </c>
      <c r="N101">
        <v>20976</v>
      </c>
      <c r="O101">
        <v>6207</v>
      </c>
      <c r="P101">
        <v>9399</v>
      </c>
      <c r="Q101">
        <v>1770</v>
      </c>
      <c r="R101">
        <v>3600</v>
      </c>
      <c r="S101">
        <v>0</v>
      </c>
      <c r="T101">
        <v>13480</v>
      </c>
      <c r="U101">
        <v>678</v>
      </c>
      <c r="V101">
        <v>12802</v>
      </c>
      <c r="W101">
        <v>2813</v>
      </c>
      <c r="X101">
        <v>25548</v>
      </c>
      <c r="Y101">
        <v>69504</v>
      </c>
      <c r="Z101">
        <v>194</v>
      </c>
      <c r="AA101">
        <v>845</v>
      </c>
      <c r="AB101">
        <v>165141</v>
      </c>
      <c r="AC101">
        <v>5931</v>
      </c>
      <c r="AD101">
        <v>1600429</v>
      </c>
      <c r="AE101">
        <v>790237</v>
      </c>
      <c r="AF101">
        <v>143342</v>
      </c>
      <c r="AG101">
        <v>4880</v>
      </c>
      <c r="AH101">
        <v>0</v>
      </c>
      <c r="AI101">
        <v>138462</v>
      </c>
      <c r="AJ101">
        <v>150757</v>
      </c>
      <c r="AK101">
        <v>87858</v>
      </c>
      <c r="AL101">
        <v>19325</v>
      </c>
      <c r="AM101">
        <v>43573</v>
      </c>
      <c r="AN101">
        <v>1765</v>
      </c>
      <c r="AO101">
        <v>126219</v>
      </c>
      <c r="AP101">
        <v>15517</v>
      </c>
      <c r="AQ101">
        <v>352637</v>
      </c>
      <c r="AR101">
        <v>810192</v>
      </c>
      <c r="AS101">
        <v>803399</v>
      </c>
      <c r="AT101">
        <v>6793</v>
      </c>
      <c r="AU101">
        <v>566360</v>
      </c>
      <c r="AV101">
        <v>143.05243887723552</v>
      </c>
      <c r="AW101">
        <v>36.299869029978041</v>
      </c>
      <c r="AX101">
        <v>51.927847956625904</v>
      </c>
      <c r="AY101">
        <v>1081870</v>
      </c>
      <c r="AZ101">
        <v>728934</v>
      </c>
      <c r="BA101">
        <v>288468</v>
      </c>
      <c r="BB101">
        <v>221337</v>
      </c>
      <c r="BC101">
        <v>48091</v>
      </c>
      <c r="BD101">
        <v>171038</v>
      </c>
      <c r="BE101">
        <v>291633</v>
      </c>
      <c r="BF101">
        <v>7330</v>
      </c>
      <c r="BG101">
        <v>244987</v>
      </c>
    </row>
    <row r="102" spans="1:59" x14ac:dyDescent="0.25">
      <c r="A102" s="6" t="s">
        <v>239</v>
      </c>
      <c r="B102">
        <v>1389762</v>
      </c>
      <c r="C102">
        <v>1028667</v>
      </c>
      <c r="D102">
        <v>550673</v>
      </c>
      <c r="E102">
        <v>262232</v>
      </c>
      <c r="F102">
        <v>55879</v>
      </c>
      <c r="G102">
        <v>159882</v>
      </c>
      <c r="H102">
        <v>361095</v>
      </c>
      <c r="I102">
        <v>1809</v>
      </c>
      <c r="J102">
        <v>40552</v>
      </c>
      <c r="K102">
        <v>4593</v>
      </c>
      <c r="L102">
        <v>0</v>
      </c>
      <c r="M102">
        <v>1946</v>
      </c>
      <c r="N102">
        <v>19656</v>
      </c>
      <c r="O102">
        <v>6806</v>
      </c>
      <c r="P102">
        <v>7949</v>
      </c>
      <c r="Q102">
        <v>1601</v>
      </c>
      <c r="R102">
        <v>3300</v>
      </c>
      <c r="S102">
        <v>0</v>
      </c>
      <c r="T102">
        <v>14020</v>
      </c>
      <c r="U102">
        <v>854</v>
      </c>
      <c r="V102">
        <v>13166</v>
      </c>
      <c r="W102">
        <v>2883</v>
      </c>
      <c r="X102">
        <v>26502</v>
      </c>
      <c r="Y102">
        <v>71268</v>
      </c>
      <c r="Z102">
        <v>207</v>
      </c>
      <c r="AA102">
        <v>816</v>
      </c>
      <c r="AB102">
        <v>171408</v>
      </c>
      <c r="AC102">
        <v>5435</v>
      </c>
      <c r="AD102">
        <v>1589149</v>
      </c>
      <c r="AE102">
        <v>807700</v>
      </c>
      <c r="AF102">
        <v>146673</v>
      </c>
      <c r="AG102">
        <v>4914</v>
      </c>
      <c r="AH102">
        <v>0</v>
      </c>
      <c r="AI102">
        <v>141759</v>
      </c>
      <c r="AJ102">
        <v>158106</v>
      </c>
      <c r="AK102">
        <v>92425</v>
      </c>
      <c r="AL102">
        <v>22533</v>
      </c>
      <c r="AM102">
        <v>43148</v>
      </c>
      <c r="AN102">
        <v>1811</v>
      </c>
      <c r="AO102">
        <v>131262</v>
      </c>
      <c r="AP102">
        <v>12220</v>
      </c>
      <c r="AQ102">
        <v>357628</v>
      </c>
      <c r="AR102">
        <v>781449</v>
      </c>
      <c r="AS102">
        <v>774485</v>
      </c>
      <c r="AT102">
        <v>6964</v>
      </c>
      <c r="AU102">
        <v>582062</v>
      </c>
      <c r="AV102">
        <v>134.25533979462199</v>
      </c>
      <c r="AW102">
        <v>39.001779372026789</v>
      </c>
      <c r="AX102">
        <v>52.361971421863359</v>
      </c>
      <c r="AY102">
        <v>1107178</v>
      </c>
      <c r="AZ102">
        <v>746083</v>
      </c>
      <c r="BA102">
        <v>293998</v>
      </c>
      <c r="BB102">
        <v>226569</v>
      </c>
      <c r="BC102">
        <v>49302</v>
      </c>
      <c r="BD102">
        <v>176214</v>
      </c>
      <c r="BE102">
        <v>299478</v>
      </c>
      <c r="BF102">
        <v>7447</v>
      </c>
      <c r="BG102">
        <v>249142</v>
      </c>
    </row>
    <row r="103" spans="1:59" x14ac:dyDescent="0.25">
      <c r="A103" s="6" t="s">
        <v>238</v>
      </c>
      <c r="B103">
        <v>1424181</v>
      </c>
      <c r="C103">
        <v>1054994</v>
      </c>
      <c r="D103">
        <v>563559</v>
      </c>
      <c r="E103">
        <v>269569</v>
      </c>
      <c r="F103">
        <v>57671</v>
      </c>
      <c r="G103">
        <v>164195</v>
      </c>
      <c r="H103">
        <v>369187</v>
      </c>
      <c r="I103">
        <v>1618</v>
      </c>
      <c r="J103">
        <v>41094</v>
      </c>
      <c r="K103">
        <v>3525</v>
      </c>
      <c r="L103">
        <v>0</v>
      </c>
      <c r="M103">
        <v>2868</v>
      </c>
      <c r="N103">
        <v>17611</v>
      </c>
      <c r="O103">
        <v>7206</v>
      </c>
      <c r="P103">
        <v>5786</v>
      </c>
      <c r="Q103">
        <v>1569</v>
      </c>
      <c r="R103">
        <v>3050</v>
      </c>
      <c r="S103">
        <v>0</v>
      </c>
      <c r="T103">
        <v>14034</v>
      </c>
      <c r="U103">
        <v>984</v>
      </c>
      <c r="V103">
        <v>13050</v>
      </c>
      <c r="W103">
        <v>2947</v>
      </c>
      <c r="X103">
        <v>27077</v>
      </c>
      <c r="Y103">
        <v>72834</v>
      </c>
      <c r="Z103">
        <v>230</v>
      </c>
      <c r="AA103">
        <v>777</v>
      </c>
      <c r="AB103">
        <v>179673</v>
      </c>
      <c r="AC103">
        <v>4899</v>
      </c>
      <c r="AD103">
        <v>1577046</v>
      </c>
      <c r="AE103">
        <v>825934</v>
      </c>
      <c r="AF103">
        <v>150311</v>
      </c>
      <c r="AG103">
        <v>5778</v>
      </c>
      <c r="AH103">
        <v>0</v>
      </c>
      <c r="AI103">
        <v>144533</v>
      </c>
      <c r="AJ103">
        <v>160716</v>
      </c>
      <c r="AK103">
        <v>91908</v>
      </c>
      <c r="AL103">
        <v>25853</v>
      </c>
      <c r="AM103">
        <v>42955</v>
      </c>
      <c r="AN103">
        <v>1860</v>
      </c>
      <c r="AO103">
        <v>137469</v>
      </c>
      <c r="AP103">
        <v>12507</v>
      </c>
      <c r="AQ103">
        <v>363071</v>
      </c>
      <c r="AR103">
        <v>751112</v>
      </c>
      <c r="AS103">
        <v>743955</v>
      </c>
      <c r="AT103">
        <v>7157</v>
      </c>
      <c r="AU103">
        <v>598247</v>
      </c>
      <c r="AV103">
        <v>125.55212392521329</v>
      </c>
      <c r="AW103">
        <v>41.408904831971121</v>
      </c>
      <c r="AX103">
        <v>51.989759510710016</v>
      </c>
      <c r="AY103">
        <v>1132853</v>
      </c>
      <c r="AZ103">
        <v>763666</v>
      </c>
      <c r="BA103">
        <v>299877</v>
      </c>
      <c r="BB103">
        <v>231883</v>
      </c>
      <c r="BC103">
        <v>50518</v>
      </c>
      <c r="BD103">
        <v>181388</v>
      </c>
      <c r="BE103">
        <v>306919</v>
      </c>
      <c r="BF103">
        <v>7571</v>
      </c>
      <c r="BG103">
        <v>253633</v>
      </c>
    </row>
    <row r="104" spans="1:59" x14ac:dyDescent="0.25">
      <c r="A104" s="6" t="s">
        <v>237</v>
      </c>
      <c r="B104">
        <v>1467876</v>
      </c>
      <c r="C104">
        <v>1084257</v>
      </c>
      <c r="D104">
        <v>580412</v>
      </c>
      <c r="E104">
        <v>276657</v>
      </c>
      <c r="F104">
        <v>59291</v>
      </c>
      <c r="G104">
        <v>167897</v>
      </c>
      <c r="H104">
        <v>383619</v>
      </c>
      <c r="I104">
        <v>1173</v>
      </c>
      <c r="J104">
        <v>43122</v>
      </c>
      <c r="K104">
        <v>3652</v>
      </c>
      <c r="L104">
        <v>0</v>
      </c>
      <c r="M104">
        <v>3311</v>
      </c>
      <c r="N104">
        <v>17750</v>
      </c>
      <c r="O104">
        <v>7628</v>
      </c>
      <c r="P104">
        <v>5646</v>
      </c>
      <c r="Q104">
        <v>1676</v>
      </c>
      <c r="R104">
        <v>2800</v>
      </c>
      <c r="S104">
        <v>0</v>
      </c>
      <c r="T104">
        <v>15264</v>
      </c>
      <c r="U104">
        <v>1237</v>
      </c>
      <c r="V104">
        <v>14027</v>
      </c>
      <c r="W104">
        <v>3104</v>
      </c>
      <c r="X104">
        <v>28569</v>
      </c>
      <c r="Y104">
        <v>76695</v>
      </c>
      <c r="Z104">
        <v>253</v>
      </c>
      <c r="AA104">
        <v>745</v>
      </c>
      <c r="AB104">
        <v>182946</v>
      </c>
      <c r="AC104">
        <v>7035</v>
      </c>
      <c r="AD104">
        <v>1559910</v>
      </c>
      <c r="AE104">
        <v>847224</v>
      </c>
      <c r="AF104">
        <v>152431</v>
      </c>
      <c r="AG104">
        <v>5356</v>
      </c>
      <c r="AH104">
        <v>0</v>
      </c>
      <c r="AI104">
        <v>147075</v>
      </c>
      <c r="AJ104">
        <v>167846</v>
      </c>
      <c r="AK104">
        <v>96543</v>
      </c>
      <c r="AL104">
        <v>27576</v>
      </c>
      <c r="AM104">
        <v>43727</v>
      </c>
      <c r="AN104">
        <v>1979</v>
      </c>
      <c r="AO104">
        <v>145730</v>
      </c>
      <c r="AP104">
        <v>12628</v>
      </c>
      <c r="AQ104">
        <v>366610</v>
      </c>
      <c r="AR104">
        <v>712686</v>
      </c>
      <c r="AS104">
        <v>705075</v>
      </c>
      <c r="AT104">
        <v>7611</v>
      </c>
      <c r="AU104">
        <v>620652</v>
      </c>
      <c r="AV104">
        <v>114.82862822605689</v>
      </c>
      <c r="AW104">
        <v>44.939398853492811</v>
      </c>
      <c r="AX104">
        <v>51.603295236502163</v>
      </c>
      <c r="AY104">
        <v>1164289</v>
      </c>
      <c r="AZ104">
        <v>780670</v>
      </c>
      <c r="BA104">
        <v>305520</v>
      </c>
      <c r="BB104">
        <v>237000</v>
      </c>
      <c r="BC104">
        <v>51731</v>
      </c>
      <c r="BD104">
        <v>186419</v>
      </c>
      <c r="BE104">
        <v>317065</v>
      </c>
      <c r="BF104">
        <v>7686</v>
      </c>
      <c r="BG104">
        <v>258179</v>
      </c>
    </row>
    <row r="105" spans="1:59" x14ac:dyDescent="0.25">
      <c r="A105" s="6" t="s">
        <v>236</v>
      </c>
      <c r="B105">
        <v>1495274</v>
      </c>
      <c r="C105">
        <v>1107192</v>
      </c>
      <c r="D105">
        <v>592236</v>
      </c>
      <c r="E105">
        <v>284026</v>
      </c>
      <c r="F105">
        <v>61110</v>
      </c>
      <c r="G105">
        <v>169820</v>
      </c>
      <c r="H105">
        <v>388082</v>
      </c>
      <c r="I105">
        <v>1172</v>
      </c>
      <c r="J105">
        <v>40690</v>
      </c>
      <c r="K105">
        <v>4348</v>
      </c>
      <c r="L105">
        <v>0</v>
      </c>
      <c r="M105">
        <v>3762</v>
      </c>
      <c r="N105">
        <v>17562</v>
      </c>
      <c r="O105">
        <v>8156</v>
      </c>
      <c r="P105">
        <v>5255</v>
      </c>
      <c r="Q105">
        <v>1476</v>
      </c>
      <c r="R105">
        <v>2675</v>
      </c>
      <c r="S105">
        <v>0</v>
      </c>
      <c r="T105">
        <v>14253</v>
      </c>
      <c r="U105">
        <v>1248</v>
      </c>
      <c r="V105">
        <v>13005</v>
      </c>
      <c r="W105">
        <v>3185</v>
      </c>
      <c r="X105">
        <v>28802</v>
      </c>
      <c r="Y105">
        <v>78735</v>
      </c>
      <c r="Z105">
        <v>28</v>
      </c>
      <c r="AA105">
        <v>719</v>
      </c>
      <c r="AB105">
        <v>186944</v>
      </c>
      <c r="AC105">
        <v>7882</v>
      </c>
      <c r="AD105">
        <v>1545629</v>
      </c>
      <c r="AE105">
        <v>859798</v>
      </c>
      <c r="AF105">
        <v>157352</v>
      </c>
      <c r="AG105">
        <v>7044</v>
      </c>
      <c r="AH105">
        <v>0</v>
      </c>
      <c r="AI105">
        <v>150308</v>
      </c>
      <c r="AJ105">
        <v>182281</v>
      </c>
      <c r="AK105">
        <v>94260</v>
      </c>
      <c r="AL105">
        <v>31125</v>
      </c>
      <c r="AM105">
        <v>56897</v>
      </c>
      <c r="AN105">
        <v>2102</v>
      </c>
      <c r="AO105">
        <v>143498</v>
      </c>
      <c r="AP105">
        <v>12846</v>
      </c>
      <c r="AQ105">
        <v>361719</v>
      </c>
      <c r="AR105">
        <v>685831</v>
      </c>
      <c r="AS105">
        <v>677754</v>
      </c>
      <c r="AT105">
        <v>8077</v>
      </c>
      <c r="AU105">
        <v>635476</v>
      </c>
      <c r="AV105">
        <v>107.9239971497155</v>
      </c>
      <c r="AW105">
        <v>49.521445373862917</v>
      </c>
      <c r="AX105">
        <v>53.445523293785755</v>
      </c>
      <c r="AY105">
        <v>1182775</v>
      </c>
      <c r="AZ105">
        <v>794693</v>
      </c>
      <c r="BA105">
        <v>310902</v>
      </c>
      <c r="BB105">
        <v>241956</v>
      </c>
      <c r="BC105">
        <v>52899</v>
      </c>
      <c r="BD105">
        <v>188936</v>
      </c>
      <c r="BE105">
        <v>322977</v>
      </c>
      <c r="BF105">
        <v>7788</v>
      </c>
      <c r="BG105">
        <v>262719</v>
      </c>
    </row>
    <row r="106" spans="1:59" x14ac:dyDescent="0.25">
      <c r="A106" s="6" t="s">
        <v>235</v>
      </c>
      <c r="B106">
        <v>1537085</v>
      </c>
      <c r="C106">
        <v>1143523</v>
      </c>
      <c r="D106">
        <v>617943</v>
      </c>
      <c r="E106">
        <v>290895</v>
      </c>
      <c r="F106">
        <v>62472</v>
      </c>
      <c r="G106">
        <v>172213</v>
      </c>
      <c r="H106">
        <v>393562</v>
      </c>
      <c r="I106">
        <v>1220</v>
      </c>
      <c r="J106">
        <v>39393</v>
      </c>
      <c r="K106">
        <v>5311</v>
      </c>
      <c r="L106">
        <v>0</v>
      </c>
      <c r="M106">
        <v>1259</v>
      </c>
      <c r="N106">
        <v>19033</v>
      </c>
      <c r="O106">
        <v>8432</v>
      </c>
      <c r="P106">
        <v>6065</v>
      </c>
      <c r="Q106">
        <v>1486</v>
      </c>
      <c r="R106">
        <v>3050</v>
      </c>
      <c r="S106">
        <v>0</v>
      </c>
      <c r="T106">
        <v>14725</v>
      </c>
      <c r="U106">
        <v>1430</v>
      </c>
      <c r="V106">
        <v>13295</v>
      </c>
      <c r="W106">
        <v>3284</v>
      </c>
      <c r="X106">
        <v>24169</v>
      </c>
      <c r="Y106">
        <v>81139</v>
      </c>
      <c r="Z106">
        <v>29</v>
      </c>
      <c r="AA106">
        <v>688</v>
      </c>
      <c r="AB106">
        <v>189675</v>
      </c>
      <c r="AC106">
        <v>13637</v>
      </c>
      <c r="AD106">
        <v>1434763</v>
      </c>
      <c r="AE106">
        <v>884664</v>
      </c>
      <c r="AF106">
        <v>163008</v>
      </c>
      <c r="AG106">
        <v>6895</v>
      </c>
      <c r="AH106">
        <v>0</v>
      </c>
      <c r="AI106">
        <v>156113</v>
      </c>
      <c r="AJ106">
        <v>189143</v>
      </c>
      <c r="AK106">
        <v>97671</v>
      </c>
      <c r="AL106">
        <v>33717</v>
      </c>
      <c r="AM106">
        <v>57755</v>
      </c>
      <c r="AN106">
        <v>2147</v>
      </c>
      <c r="AO106">
        <v>146363</v>
      </c>
      <c r="AP106">
        <v>10054</v>
      </c>
      <c r="AQ106">
        <v>373949</v>
      </c>
      <c r="AR106">
        <v>550099</v>
      </c>
      <c r="AS106">
        <v>541846</v>
      </c>
      <c r="AT106">
        <v>8253</v>
      </c>
      <c r="AU106">
        <v>652421</v>
      </c>
      <c r="AV106">
        <v>84.316625073683539</v>
      </c>
      <c r="AW106">
        <v>64.015848073870728</v>
      </c>
      <c r="AX106">
        <v>53.976002608184437</v>
      </c>
      <c r="AY106">
        <v>1201012</v>
      </c>
      <c r="AZ106">
        <v>807450</v>
      </c>
      <c r="BA106">
        <v>316194</v>
      </c>
      <c r="BB106">
        <v>246777</v>
      </c>
      <c r="BC106">
        <v>53995</v>
      </c>
      <c r="BD106">
        <v>190484</v>
      </c>
      <c r="BE106">
        <v>316348</v>
      </c>
      <c r="BF106">
        <v>7887</v>
      </c>
      <c r="BG106">
        <v>267375</v>
      </c>
    </row>
    <row r="107" spans="1:59" x14ac:dyDescent="0.25">
      <c r="A107" s="6" t="s">
        <v>234</v>
      </c>
      <c r="B107">
        <v>1556493</v>
      </c>
      <c r="C107">
        <v>1158881</v>
      </c>
      <c r="D107">
        <v>622640</v>
      </c>
      <c r="E107">
        <v>297162</v>
      </c>
      <c r="F107">
        <v>63925</v>
      </c>
      <c r="G107">
        <v>175154</v>
      </c>
      <c r="H107">
        <v>397612</v>
      </c>
      <c r="I107">
        <v>1141</v>
      </c>
      <c r="J107">
        <v>40512</v>
      </c>
      <c r="K107">
        <v>5325</v>
      </c>
      <c r="L107">
        <v>0</v>
      </c>
      <c r="M107">
        <v>63</v>
      </c>
      <c r="N107">
        <v>18488</v>
      </c>
      <c r="O107">
        <v>8433</v>
      </c>
      <c r="P107">
        <v>6966</v>
      </c>
      <c r="Q107">
        <v>1164</v>
      </c>
      <c r="R107">
        <v>1925</v>
      </c>
      <c r="S107">
        <v>0</v>
      </c>
      <c r="T107">
        <v>15299</v>
      </c>
      <c r="U107">
        <v>1620</v>
      </c>
      <c r="V107">
        <v>13679</v>
      </c>
      <c r="W107">
        <v>3346</v>
      </c>
      <c r="X107">
        <v>28916</v>
      </c>
      <c r="Y107">
        <v>82711</v>
      </c>
      <c r="Z107">
        <v>30</v>
      </c>
      <c r="AA107">
        <v>662</v>
      </c>
      <c r="AB107">
        <v>192568</v>
      </c>
      <c r="AC107">
        <v>8551</v>
      </c>
      <c r="AD107">
        <v>1530409</v>
      </c>
      <c r="AE107">
        <v>888115</v>
      </c>
      <c r="AF107">
        <v>168834</v>
      </c>
      <c r="AG107">
        <v>7361</v>
      </c>
      <c r="AH107">
        <v>0</v>
      </c>
      <c r="AI107">
        <v>161473</v>
      </c>
      <c r="AJ107">
        <v>188953</v>
      </c>
      <c r="AK107">
        <v>99467</v>
      </c>
      <c r="AL107">
        <v>30461</v>
      </c>
      <c r="AM107">
        <v>59025</v>
      </c>
      <c r="AN107">
        <v>2220</v>
      </c>
      <c r="AO107">
        <v>148279</v>
      </c>
      <c r="AP107">
        <v>10159</v>
      </c>
      <c r="AQ107">
        <v>369670</v>
      </c>
      <c r="AR107">
        <v>642294</v>
      </c>
      <c r="AS107">
        <v>633751</v>
      </c>
      <c r="AT107">
        <v>8543</v>
      </c>
      <c r="AU107">
        <v>668378</v>
      </c>
      <c r="AV107">
        <v>96.097454289598687</v>
      </c>
      <c r="AW107">
        <v>55.704553045552011</v>
      </c>
      <c r="AX107">
        <v>53.530657400174576</v>
      </c>
      <c r="AY107">
        <v>1217118</v>
      </c>
      <c r="AZ107">
        <v>819506</v>
      </c>
      <c r="BA107">
        <v>321402</v>
      </c>
      <c r="BB107">
        <v>251565</v>
      </c>
      <c r="BC107">
        <v>55037</v>
      </c>
      <c r="BD107">
        <v>191502</v>
      </c>
      <c r="BE107">
        <v>329003</v>
      </c>
      <c r="BF107">
        <v>7988</v>
      </c>
      <c r="BG107">
        <v>272018</v>
      </c>
    </row>
    <row r="108" spans="1:59" x14ac:dyDescent="0.25">
      <c r="A108" s="6" t="s">
        <v>233</v>
      </c>
      <c r="B108">
        <v>1593968</v>
      </c>
      <c r="C108">
        <v>1183462</v>
      </c>
      <c r="D108">
        <v>638015</v>
      </c>
      <c r="E108">
        <v>303944</v>
      </c>
      <c r="F108">
        <v>65365</v>
      </c>
      <c r="G108">
        <v>176138</v>
      </c>
      <c r="H108">
        <v>410506</v>
      </c>
      <c r="I108">
        <v>798</v>
      </c>
      <c r="J108">
        <v>44059</v>
      </c>
      <c r="K108">
        <v>5347</v>
      </c>
      <c r="L108">
        <v>0</v>
      </c>
      <c r="M108">
        <v>234</v>
      </c>
      <c r="N108">
        <v>19056</v>
      </c>
      <c r="O108">
        <v>9389</v>
      </c>
      <c r="P108">
        <v>6283</v>
      </c>
      <c r="Q108">
        <v>1209</v>
      </c>
      <c r="R108">
        <v>2175</v>
      </c>
      <c r="S108">
        <v>0</v>
      </c>
      <c r="T108">
        <v>16624</v>
      </c>
      <c r="U108">
        <v>1962</v>
      </c>
      <c r="V108">
        <v>14662</v>
      </c>
      <c r="W108">
        <v>3523</v>
      </c>
      <c r="X108">
        <v>32658</v>
      </c>
      <c r="Y108">
        <v>87083</v>
      </c>
      <c r="Z108">
        <v>31</v>
      </c>
      <c r="AA108">
        <v>645</v>
      </c>
      <c r="AB108">
        <v>191389</v>
      </c>
      <c r="AC108">
        <v>9059</v>
      </c>
      <c r="AD108">
        <v>1610059</v>
      </c>
      <c r="AE108">
        <v>898789</v>
      </c>
      <c r="AF108">
        <v>174363</v>
      </c>
      <c r="AG108">
        <v>7133</v>
      </c>
      <c r="AH108">
        <v>0</v>
      </c>
      <c r="AI108">
        <v>167230</v>
      </c>
      <c r="AJ108">
        <v>191008</v>
      </c>
      <c r="AK108">
        <v>102658</v>
      </c>
      <c r="AL108">
        <v>28035</v>
      </c>
      <c r="AM108">
        <v>60314</v>
      </c>
      <c r="AN108">
        <v>2286</v>
      </c>
      <c r="AO108">
        <v>153602</v>
      </c>
      <c r="AP108">
        <v>9996</v>
      </c>
      <c r="AQ108">
        <v>367534</v>
      </c>
      <c r="AR108">
        <v>711270</v>
      </c>
      <c r="AS108">
        <v>702482</v>
      </c>
      <c r="AT108">
        <v>8788</v>
      </c>
      <c r="AU108">
        <v>695179</v>
      </c>
      <c r="AV108">
        <v>102.3146819217534</v>
      </c>
      <c r="AW108">
        <v>51.368820001398646</v>
      </c>
      <c r="AX108">
        <v>52.557844791389087</v>
      </c>
      <c r="AY108">
        <v>1242045</v>
      </c>
      <c r="AZ108">
        <v>831539</v>
      </c>
      <c r="BA108">
        <v>326615</v>
      </c>
      <c r="BB108">
        <v>255637</v>
      </c>
      <c r="BC108">
        <v>55992</v>
      </c>
      <c r="BD108">
        <v>193295</v>
      </c>
      <c r="BE108">
        <v>343256</v>
      </c>
      <c r="BF108">
        <v>8103</v>
      </c>
      <c r="BG108">
        <v>276597</v>
      </c>
    </row>
    <row r="109" spans="1:59" x14ac:dyDescent="0.25">
      <c r="A109" s="6" t="s">
        <v>232</v>
      </c>
      <c r="B109">
        <v>1629437</v>
      </c>
      <c r="C109">
        <v>1212547</v>
      </c>
      <c r="D109">
        <v>654191</v>
      </c>
      <c r="E109">
        <v>311069</v>
      </c>
      <c r="F109">
        <v>66876</v>
      </c>
      <c r="G109">
        <v>180411</v>
      </c>
      <c r="H109">
        <v>416890</v>
      </c>
      <c r="I109">
        <v>1082</v>
      </c>
      <c r="J109">
        <v>39955</v>
      </c>
      <c r="K109">
        <v>7544</v>
      </c>
      <c r="L109">
        <v>0</v>
      </c>
      <c r="M109">
        <v>1318</v>
      </c>
      <c r="N109">
        <v>19163</v>
      </c>
      <c r="O109">
        <v>9954</v>
      </c>
      <c r="P109">
        <v>5735</v>
      </c>
      <c r="Q109">
        <v>1049</v>
      </c>
      <c r="R109">
        <v>2425</v>
      </c>
      <c r="S109">
        <v>0</v>
      </c>
      <c r="T109">
        <v>17822</v>
      </c>
      <c r="U109">
        <v>2154</v>
      </c>
      <c r="V109">
        <v>15668</v>
      </c>
      <c r="W109">
        <v>3468</v>
      </c>
      <c r="X109">
        <v>35609</v>
      </c>
      <c r="Y109">
        <v>85682</v>
      </c>
      <c r="Z109">
        <v>32</v>
      </c>
      <c r="AA109">
        <v>645</v>
      </c>
      <c r="AB109">
        <v>193247</v>
      </c>
      <c r="AC109">
        <v>11323</v>
      </c>
      <c r="AD109">
        <v>1685591</v>
      </c>
      <c r="AE109">
        <v>901841</v>
      </c>
      <c r="AF109">
        <v>181120</v>
      </c>
      <c r="AG109">
        <v>8333</v>
      </c>
      <c r="AH109">
        <v>0</v>
      </c>
      <c r="AI109">
        <v>172787</v>
      </c>
      <c r="AJ109">
        <v>191040</v>
      </c>
      <c r="AK109">
        <v>100885</v>
      </c>
      <c r="AL109">
        <v>28661</v>
      </c>
      <c r="AM109">
        <v>61494</v>
      </c>
      <c r="AN109">
        <v>2327</v>
      </c>
      <c r="AO109">
        <v>151671</v>
      </c>
      <c r="AP109">
        <v>11698</v>
      </c>
      <c r="AQ109">
        <v>363985</v>
      </c>
      <c r="AR109">
        <v>783750</v>
      </c>
      <c r="AS109">
        <v>774797</v>
      </c>
      <c r="AT109">
        <v>8953</v>
      </c>
      <c r="AU109">
        <v>727596</v>
      </c>
      <c r="AV109">
        <v>107.71773762787849</v>
      </c>
      <c r="AW109">
        <v>47.484592134077282</v>
      </c>
      <c r="AX109">
        <v>51.149328368653599</v>
      </c>
      <c r="AY109">
        <v>1261288</v>
      </c>
      <c r="AZ109">
        <v>844398</v>
      </c>
      <c r="BA109">
        <v>331862</v>
      </c>
      <c r="BB109">
        <v>259845</v>
      </c>
      <c r="BC109">
        <v>56931</v>
      </c>
      <c r="BD109">
        <v>195760</v>
      </c>
      <c r="BE109">
        <v>359447</v>
      </c>
      <c r="BF109">
        <v>8229</v>
      </c>
      <c r="BG109">
        <v>281196</v>
      </c>
    </row>
    <row r="110" spans="1:59" x14ac:dyDescent="0.25">
      <c r="A110" s="6" t="s">
        <v>231</v>
      </c>
      <c r="B110">
        <v>1666101</v>
      </c>
      <c r="C110">
        <v>1240575</v>
      </c>
      <c r="D110">
        <v>672201</v>
      </c>
      <c r="E110">
        <v>316954</v>
      </c>
      <c r="F110">
        <v>67875</v>
      </c>
      <c r="G110">
        <v>183545</v>
      </c>
      <c r="H110">
        <v>425526</v>
      </c>
      <c r="I110">
        <v>1102</v>
      </c>
      <c r="J110">
        <v>40676</v>
      </c>
      <c r="K110">
        <v>8824</v>
      </c>
      <c r="L110">
        <v>0</v>
      </c>
      <c r="M110">
        <v>6</v>
      </c>
      <c r="N110">
        <v>20525</v>
      </c>
      <c r="O110">
        <v>9791</v>
      </c>
      <c r="P110">
        <v>7130</v>
      </c>
      <c r="Q110">
        <v>929</v>
      </c>
      <c r="R110">
        <v>2675</v>
      </c>
      <c r="S110">
        <v>0</v>
      </c>
      <c r="T110">
        <v>18605</v>
      </c>
      <c r="U110">
        <v>2425</v>
      </c>
      <c r="V110">
        <v>16180</v>
      </c>
      <c r="W110">
        <v>3556</v>
      </c>
      <c r="X110">
        <v>35451</v>
      </c>
      <c r="Y110">
        <v>87863</v>
      </c>
      <c r="Z110">
        <v>33</v>
      </c>
      <c r="AA110">
        <v>659</v>
      </c>
      <c r="AB110">
        <v>196592</v>
      </c>
      <c r="AC110">
        <v>11634</v>
      </c>
      <c r="AD110">
        <v>1702572</v>
      </c>
      <c r="AE110">
        <v>914838</v>
      </c>
      <c r="AF110">
        <v>185270</v>
      </c>
      <c r="AG110">
        <v>6856</v>
      </c>
      <c r="AH110">
        <v>20</v>
      </c>
      <c r="AI110">
        <v>178394</v>
      </c>
      <c r="AJ110">
        <v>196659</v>
      </c>
      <c r="AK110">
        <v>103924</v>
      </c>
      <c r="AL110">
        <v>30091</v>
      </c>
      <c r="AM110">
        <v>62645</v>
      </c>
      <c r="AN110">
        <v>2359</v>
      </c>
      <c r="AO110">
        <v>153719</v>
      </c>
      <c r="AP110">
        <v>10799</v>
      </c>
      <c r="AQ110">
        <v>366032</v>
      </c>
      <c r="AR110">
        <v>787734</v>
      </c>
      <c r="AS110">
        <v>778662</v>
      </c>
      <c r="AT110">
        <v>9072</v>
      </c>
      <c r="AU110">
        <v>751263</v>
      </c>
      <c r="AV110">
        <v>104.85461954409369</v>
      </c>
      <c r="AW110">
        <v>48.484558806311661</v>
      </c>
      <c r="AX110">
        <v>50.838299673990448</v>
      </c>
      <c r="AY110">
        <v>1281192</v>
      </c>
      <c r="AZ110">
        <v>855666</v>
      </c>
      <c r="BA110">
        <v>337113</v>
      </c>
      <c r="BB110">
        <v>264232</v>
      </c>
      <c r="BC110">
        <v>57868</v>
      </c>
      <c r="BD110">
        <v>196453</v>
      </c>
      <c r="BE110">
        <v>366354</v>
      </c>
      <c r="BF110">
        <v>8373</v>
      </c>
      <c r="BG110">
        <v>285833</v>
      </c>
    </row>
    <row r="111" spans="1:59" x14ac:dyDescent="0.25">
      <c r="A111" s="6" t="s">
        <v>230</v>
      </c>
      <c r="B111">
        <v>1703957</v>
      </c>
      <c r="C111">
        <v>1266588</v>
      </c>
      <c r="D111">
        <v>690481</v>
      </c>
      <c r="E111">
        <v>321244</v>
      </c>
      <c r="F111">
        <v>68843</v>
      </c>
      <c r="G111">
        <v>186020</v>
      </c>
      <c r="H111">
        <v>437369</v>
      </c>
      <c r="I111">
        <v>1239</v>
      </c>
      <c r="J111">
        <v>40734</v>
      </c>
      <c r="K111">
        <v>9265</v>
      </c>
      <c r="L111">
        <v>0</v>
      </c>
      <c r="M111">
        <v>1063</v>
      </c>
      <c r="N111">
        <v>20548</v>
      </c>
      <c r="O111">
        <v>10510</v>
      </c>
      <c r="P111">
        <v>6211</v>
      </c>
      <c r="Q111">
        <v>902</v>
      </c>
      <c r="R111">
        <v>2925</v>
      </c>
      <c r="S111">
        <v>0</v>
      </c>
      <c r="T111">
        <v>19148</v>
      </c>
      <c r="U111">
        <v>2735</v>
      </c>
      <c r="V111">
        <v>16413</v>
      </c>
      <c r="W111">
        <v>3641</v>
      </c>
      <c r="X111">
        <v>35026</v>
      </c>
      <c r="Y111">
        <v>90017</v>
      </c>
      <c r="Z111">
        <v>34</v>
      </c>
      <c r="AA111">
        <v>677</v>
      </c>
      <c r="AB111">
        <v>201971</v>
      </c>
      <c r="AC111">
        <v>14006</v>
      </c>
      <c r="AD111">
        <v>1700879</v>
      </c>
      <c r="AE111">
        <v>926451</v>
      </c>
      <c r="AF111">
        <v>189398</v>
      </c>
      <c r="AG111">
        <v>7434</v>
      </c>
      <c r="AH111">
        <v>53</v>
      </c>
      <c r="AI111">
        <v>181911</v>
      </c>
      <c r="AJ111">
        <v>199256</v>
      </c>
      <c r="AK111">
        <v>105865</v>
      </c>
      <c r="AL111">
        <v>29810</v>
      </c>
      <c r="AM111">
        <v>63581</v>
      </c>
      <c r="AN111">
        <v>2292</v>
      </c>
      <c r="AO111">
        <v>156998</v>
      </c>
      <c r="AP111">
        <v>12131</v>
      </c>
      <c r="AQ111">
        <v>366376</v>
      </c>
      <c r="AR111">
        <v>774428</v>
      </c>
      <c r="AS111">
        <v>765605</v>
      </c>
      <c r="AT111">
        <v>8823</v>
      </c>
      <c r="AU111">
        <v>777506</v>
      </c>
      <c r="AV111">
        <v>99.604111363465648</v>
      </c>
      <c r="AW111">
        <v>50.185950815945233</v>
      </c>
      <c r="AX111">
        <v>49.987270339528173</v>
      </c>
      <c r="AY111">
        <v>1306171</v>
      </c>
      <c r="AZ111">
        <v>868802</v>
      </c>
      <c r="BA111">
        <v>342498</v>
      </c>
      <c r="BB111">
        <v>268565</v>
      </c>
      <c r="BC111">
        <v>58821</v>
      </c>
      <c r="BD111">
        <v>198918</v>
      </c>
      <c r="BE111">
        <v>379720</v>
      </c>
      <c r="BF111">
        <v>8527</v>
      </c>
      <c r="BG111">
        <v>290558</v>
      </c>
    </row>
    <row r="112" spans="1:59" x14ac:dyDescent="0.25">
      <c r="A112" s="6" t="s">
        <v>229</v>
      </c>
      <c r="B112">
        <v>1749132</v>
      </c>
      <c r="C112">
        <v>1289214</v>
      </c>
      <c r="D112">
        <v>707036</v>
      </c>
      <c r="E112">
        <v>325368</v>
      </c>
      <c r="F112">
        <v>69750</v>
      </c>
      <c r="G112">
        <v>187060</v>
      </c>
      <c r="H112">
        <v>459918</v>
      </c>
      <c r="I112">
        <v>1234</v>
      </c>
      <c r="J112">
        <v>42581</v>
      </c>
      <c r="K112">
        <v>9509</v>
      </c>
      <c r="L112">
        <v>0</v>
      </c>
      <c r="M112">
        <v>1077</v>
      </c>
      <c r="N112">
        <v>24418</v>
      </c>
      <c r="O112">
        <v>11275</v>
      </c>
      <c r="P112">
        <v>9057</v>
      </c>
      <c r="Q112">
        <v>911</v>
      </c>
      <c r="R112">
        <v>3175</v>
      </c>
      <c r="S112">
        <v>0</v>
      </c>
      <c r="T112">
        <v>20394</v>
      </c>
      <c r="U112">
        <v>3080</v>
      </c>
      <c r="V112">
        <v>17314</v>
      </c>
      <c r="W112">
        <v>3873</v>
      </c>
      <c r="X112">
        <v>36422</v>
      </c>
      <c r="Y112">
        <v>95705</v>
      </c>
      <c r="Z112">
        <v>36</v>
      </c>
      <c r="AA112">
        <v>690</v>
      </c>
      <c r="AB112">
        <v>203801</v>
      </c>
      <c r="AC112">
        <v>20178</v>
      </c>
      <c r="AD112">
        <v>1776049</v>
      </c>
      <c r="AE112">
        <v>943137</v>
      </c>
      <c r="AF112">
        <v>192699</v>
      </c>
      <c r="AG112">
        <v>6247</v>
      </c>
      <c r="AH112">
        <v>86</v>
      </c>
      <c r="AI112">
        <v>186366</v>
      </c>
      <c r="AJ112">
        <v>202548</v>
      </c>
      <c r="AK112">
        <v>107678</v>
      </c>
      <c r="AL112">
        <v>29248</v>
      </c>
      <c r="AM112">
        <v>65623</v>
      </c>
      <c r="AN112">
        <v>2307</v>
      </c>
      <c r="AO112">
        <v>167228</v>
      </c>
      <c r="AP112">
        <v>13086</v>
      </c>
      <c r="AQ112">
        <v>365269</v>
      </c>
      <c r="AR112">
        <v>832912</v>
      </c>
      <c r="AS112">
        <v>824038</v>
      </c>
      <c r="AT112">
        <v>8874</v>
      </c>
      <c r="AU112">
        <v>805995</v>
      </c>
      <c r="AV112">
        <v>103.33957283235769</v>
      </c>
      <c r="AW112">
        <v>47.453635090407275</v>
      </c>
      <c r="AX112">
        <v>49.038383795852674</v>
      </c>
      <c r="AY112">
        <v>1341464</v>
      </c>
      <c r="AZ112">
        <v>881546</v>
      </c>
      <c r="BA112">
        <v>348148</v>
      </c>
      <c r="BB112">
        <v>273209</v>
      </c>
      <c r="BC112">
        <v>59834</v>
      </c>
      <c r="BD112">
        <v>200355</v>
      </c>
      <c r="BE112">
        <v>398327</v>
      </c>
      <c r="BF112">
        <v>8694</v>
      </c>
      <c r="BG112">
        <v>295411</v>
      </c>
    </row>
    <row r="113" spans="1:59" x14ac:dyDescent="0.25">
      <c r="A113" s="6" t="s">
        <v>228</v>
      </c>
      <c r="B113">
        <v>1794829</v>
      </c>
      <c r="C113">
        <v>1322520</v>
      </c>
      <c r="D113">
        <v>728970</v>
      </c>
      <c r="E113">
        <v>332609</v>
      </c>
      <c r="F113">
        <v>71262</v>
      </c>
      <c r="G113">
        <v>189679</v>
      </c>
      <c r="H113">
        <v>472309</v>
      </c>
      <c r="I113">
        <v>1421</v>
      </c>
      <c r="J113">
        <v>40251</v>
      </c>
      <c r="K113">
        <v>11740</v>
      </c>
      <c r="L113">
        <v>0</v>
      </c>
      <c r="M113">
        <v>2565</v>
      </c>
      <c r="N113">
        <v>23843</v>
      </c>
      <c r="O113">
        <v>12388</v>
      </c>
      <c r="P113">
        <v>7207</v>
      </c>
      <c r="Q113">
        <v>823</v>
      </c>
      <c r="R113">
        <v>3425</v>
      </c>
      <c r="S113">
        <v>0</v>
      </c>
      <c r="T113">
        <v>19485</v>
      </c>
      <c r="U113">
        <v>3438</v>
      </c>
      <c r="V113">
        <v>16047</v>
      </c>
      <c r="W113">
        <v>3755</v>
      </c>
      <c r="X113">
        <v>37700</v>
      </c>
      <c r="Y113">
        <v>92802</v>
      </c>
      <c r="Z113">
        <v>36</v>
      </c>
      <c r="AA113">
        <v>701</v>
      </c>
      <c r="AB113">
        <v>210218</v>
      </c>
      <c r="AC113">
        <v>27792</v>
      </c>
      <c r="AD113">
        <v>1831097</v>
      </c>
      <c r="AE113">
        <v>950177</v>
      </c>
      <c r="AF113">
        <v>196912</v>
      </c>
      <c r="AG113">
        <v>7538</v>
      </c>
      <c r="AH113">
        <v>126</v>
      </c>
      <c r="AI113">
        <v>189248</v>
      </c>
      <c r="AJ113">
        <v>208001</v>
      </c>
      <c r="AK113">
        <v>108691</v>
      </c>
      <c r="AL113">
        <v>30562</v>
      </c>
      <c r="AM113">
        <v>68748</v>
      </c>
      <c r="AN113">
        <v>2260</v>
      </c>
      <c r="AO113">
        <v>166069</v>
      </c>
      <c r="AP113">
        <v>14398</v>
      </c>
      <c r="AQ113">
        <v>362537</v>
      </c>
      <c r="AR113">
        <v>880920</v>
      </c>
      <c r="AS113">
        <v>872231</v>
      </c>
      <c r="AT113">
        <v>8689</v>
      </c>
      <c r="AU113">
        <v>844652</v>
      </c>
      <c r="AV113">
        <v>104.29387259519939</v>
      </c>
      <c r="AW113">
        <v>45.964818472706639</v>
      </c>
      <c r="AX113">
        <v>47.938489216539317</v>
      </c>
      <c r="AY113">
        <v>1372556</v>
      </c>
      <c r="AZ113">
        <v>900247</v>
      </c>
      <c r="BA113">
        <v>354232</v>
      </c>
      <c r="BB113">
        <v>278303</v>
      </c>
      <c r="BC113">
        <v>60943</v>
      </c>
      <c r="BD113">
        <v>206769</v>
      </c>
      <c r="BE113">
        <v>422379</v>
      </c>
      <c r="BF113">
        <v>8912</v>
      </c>
      <c r="BG113">
        <v>300552</v>
      </c>
    </row>
    <row r="114" spans="1:59" x14ac:dyDescent="0.25">
      <c r="A114" s="6" t="s">
        <v>227</v>
      </c>
      <c r="B114">
        <v>1831543</v>
      </c>
      <c r="C114">
        <v>1348853</v>
      </c>
      <c r="D114">
        <v>743305</v>
      </c>
      <c r="E114">
        <v>339251</v>
      </c>
      <c r="F114">
        <v>72667</v>
      </c>
      <c r="G114">
        <v>193630</v>
      </c>
      <c r="H114">
        <v>482690</v>
      </c>
      <c r="I114">
        <v>1626</v>
      </c>
      <c r="J114">
        <v>40246</v>
      </c>
      <c r="K114">
        <v>12324</v>
      </c>
      <c r="L114">
        <v>0</v>
      </c>
      <c r="M114">
        <v>3111</v>
      </c>
      <c r="N114">
        <v>22902</v>
      </c>
      <c r="O114">
        <v>13219</v>
      </c>
      <c r="P114">
        <v>5200</v>
      </c>
      <c r="Q114">
        <v>808</v>
      </c>
      <c r="R114">
        <v>3675</v>
      </c>
      <c r="S114">
        <v>0</v>
      </c>
      <c r="T114">
        <v>20440</v>
      </c>
      <c r="U114">
        <v>3835</v>
      </c>
      <c r="V114">
        <v>16605</v>
      </c>
      <c r="W114">
        <v>3817</v>
      </c>
      <c r="X114">
        <v>37135</v>
      </c>
      <c r="Y114">
        <v>94309</v>
      </c>
      <c r="Z114">
        <v>37</v>
      </c>
      <c r="AA114">
        <v>711</v>
      </c>
      <c r="AB114">
        <v>215549</v>
      </c>
      <c r="AC114">
        <v>30483</v>
      </c>
      <c r="AD114">
        <v>1847153</v>
      </c>
      <c r="AE114">
        <v>963080</v>
      </c>
      <c r="AF114">
        <v>201580</v>
      </c>
      <c r="AG114">
        <v>8126</v>
      </c>
      <c r="AH114">
        <v>293</v>
      </c>
      <c r="AI114">
        <v>193161</v>
      </c>
      <c r="AJ114">
        <v>214020</v>
      </c>
      <c r="AK114">
        <v>112809</v>
      </c>
      <c r="AL114">
        <v>30838</v>
      </c>
      <c r="AM114">
        <v>70373</v>
      </c>
      <c r="AN114">
        <v>2309</v>
      </c>
      <c r="AO114">
        <v>168842</v>
      </c>
      <c r="AP114">
        <v>12257</v>
      </c>
      <c r="AQ114">
        <v>364072</v>
      </c>
      <c r="AR114">
        <v>884073</v>
      </c>
      <c r="AS114">
        <v>875195</v>
      </c>
      <c r="AT114">
        <v>8878</v>
      </c>
      <c r="AU114">
        <v>868463</v>
      </c>
      <c r="AV114">
        <v>101.7974691292448</v>
      </c>
      <c r="AW114">
        <v>47.009658025525773</v>
      </c>
      <c r="AX114">
        <v>47.854642116298159</v>
      </c>
      <c r="AY114">
        <v>1401823</v>
      </c>
      <c r="AZ114">
        <v>919133</v>
      </c>
      <c r="BA114">
        <v>360547</v>
      </c>
      <c r="BB114">
        <v>283641</v>
      </c>
      <c r="BC114">
        <v>62117</v>
      </c>
      <c r="BD114">
        <v>212828</v>
      </c>
      <c r="BE114">
        <v>438743</v>
      </c>
      <c r="BF114">
        <v>9136</v>
      </c>
      <c r="BG114">
        <v>305853</v>
      </c>
    </row>
    <row r="115" spans="1:59" x14ac:dyDescent="0.25">
      <c r="A115" s="6" t="s">
        <v>226</v>
      </c>
      <c r="B115">
        <v>1871314</v>
      </c>
      <c r="C115">
        <v>1376311</v>
      </c>
      <c r="D115">
        <v>758906</v>
      </c>
      <c r="E115">
        <v>345273</v>
      </c>
      <c r="F115">
        <v>74039</v>
      </c>
      <c r="G115">
        <v>198093</v>
      </c>
      <c r="H115">
        <v>495003</v>
      </c>
      <c r="I115">
        <v>1820</v>
      </c>
      <c r="J115">
        <v>43158</v>
      </c>
      <c r="K115">
        <v>10941</v>
      </c>
      <c r="L115">
        <v>0</v>
      </c>
      <c r="M115">
        <v>2103</v>
      </c>
      <c r="N115">
        <v>23241</v>
      </c>
      <c r="O115">
        <v>13513</v>
      </c>
      <c r="P115">
        <v>4828</v>
      </c>
      <c r="Q115">
        <v>975</v>
      </c>
      <c r="R115">
        <v>3925</v>
      </c>
      <c r="S115">
        <v>0</v>
      </c>
      <c r="T115">
        <v>21229</v>
      </c>
      <c r="U115">
        <v>4272</v>
      </c>
      <c r="V115">
        <v>16957</v>
      </c>
      <c r="W115">
        <v>3894</v>
      </c>
      <c r="X115">
        <v>37755</v>
      </c>
      <c r="Y115">
        <v>96238</v>
      </c>
      <c r="Z115">
        <v>37</v>
      </c>
      <c r="AA115">
        <v>721</v>
      </c>
      <c r="AB115">
        <v>222993</v>
      </c>
      <c r="AC115">
        <v>30873</v>
      </c>
      <c r="AD115">
        <v>1881757</v>
      </c>
      <c r="AE115">
        <v>978875</v>
      </c>
      <c r="AF115">
        <v>204465</v>
      </c>
      <c r="AG115">
        <v>7761</v>
      </c>
      <c r="AH115">
        <v>466</v>
      </c>
      <c r="AI115">
        <v>196238</v>
      </c>
      <c r="AJ115">
        <v>217403</v>
      </c>
      <c r="AK115">
        <v>114580</v>
      </c>
      <c r="AL115">
        <v>30460</v>
      </c>
      <c r="AM115">
        <v>72363</v>
      </c>
      <c r="AN115">
        <v>2386</v>
      </c>
      <c r="AO115">
        <v>177323</v>
      </c>
      <c r="AP115">
        <v>13824</v>
      </c>
      <c r="AQ115">
        <v>363474</v>
      </c>
      <c r="AR115">
        <v>902882</v>
      </c>
      <c r="AS115">
        <v>893709</v>
      </c>
      <c r="AT115">
        <v>9173</v>
      </c>
      <c r="AU115">
        <v>892439</v>
      </c>
      <c r="AV115">
        <v>101.1701989690483</v>
      </c>
      <c r="AW115">
        <v>46.724648025853611</v>
      </c>
      <c r="AX115">
        <v>47.271419375343584</v>
      </c>
      <c r="AY115">
        <v>1434562</v>
      </c>
      <c r="AZ115">
        <v>939559</v>
      </c>
      <c r="BA115">
        <v>367030</v>
      </c>
      <c r="BB115">
        <v>289152</v>
      </c>
      <c r="BC115">
        <v>63304</v>
      </c>
      <c r="BD115">
        <v>220073</v>
      </c>
      <c r="BE115">
        <v>455687</v>
      </c>
      <c r="BF115">
        <v>9365</v>
      </c>
      <c r="BG115">
        <v>311221</v>
      </c>
    </row>
    <row r="116" spans="1:59" x14ac:dyDescent="0.25">
      <c r="A116" s="6" t="s">
        <v>225</v>
      </c>
      <c r="B116">
        <v>1956680</v>
      </c>
      <c r="C116">
        <v>1404128</v>
      </c>
      <c r="D116">
        <v>775700</v>
      </c>
      <c r="E116">
        <v>350690</v>
      </c>
      <c r="F116">
        <v>75345</v>
      </c>
      <c r="G116">
        <v>202392</v>
      </c>
      <c r="H116">
        <v>552552</v>
      </c>
      <c r="I116">
        <v>2172</v>
      </c>
      <c r="J116">
        <v>44938</v>
      </c>
      <c r="K116">
        <v>11890</v>
      </c>
      <c r="L116">
        <v>0</v>
      </c>
      <c r="M116">
        <v>2688</v>
      </c>
      <c r="N116">
        <v>26327</v>
      </c>
      <c r="O116">
        <v>14235</v>
      </c>
      <c r="P116">
        <v>6881</v>
      </c>
      <c r="Q116">
        <v>1036</v>
      </c>
      <c r="R116">
        <v>4175</v>
      </c>
      <c r="S116">
        <v>0</v>
      </c>
      <c r="T116">
        <v>22896</v>
      </c>
      <c r="U116">
        <v>4898</v>
      </c>
      <c r="V116">
        <v>17998</v>
      </c>
      <c r="W116">
        <v>4685</v>
      </c>
      <c r="X116">
        <v>39717</v>
      </c>
      <c r="Y116">
        <v>115780</v>
      </c>
      <c r="Z116">
        <v>41</v>
      </c>
      <c r="AA116">
        <v>732</v>
      </c>
      <c r="AB116">
        <v>230207</v>
      </c>
      <c r="AC116">
        <v>50479</v>
      </c>
      <c r="AD116">
        <v>2046819</v>
      </c>
      <c r="AE116">
        <v>1004390</v>
      </c>
      <c r="AF116">
        <v>206450</v>
      </c>
      <c r="AG116">
        <v>6968</v>
      </c>
      <c r="AH116">
        <v>634</v>
      </c>
      <c r="AI116">
        <v>198848</v>
      </c>
      <c r="AJ116">
        <v>230383</v>
      </c>
      <c r="AK116">
        <v>121936</v>
      </c>
      <c r="AL116">
        <v>33116</v>
      </c>
      <c r="AM116">
        <v>75331</v>
      </c>
      <c r="AN116">
        <v>2465</v>
      </c>
      <c r="AO116">
        <v>190373</v>
      </c>
      <c r="AP116">
        <v>15521</v>
      </c>
      <c r="AQ116">
        <v>359198</v>
      </c>
      <c r="AR116">
        <v>1042429</v>
      </c>
      <c r="AS116">
        <v>1032948</v>
      </c>
      <c r="AT116">
        <v>9481</v>
      </c>
      <c r="AU116">
        <v>952290</v>
      </c>
      <c r="AV116">
        <v>109.46554151346881</v>
      </c>
      <c r="AW116">
        <v>41.905264461229926</v>
      </c>
      <c r="AX116">
        <v>45.871824665136558</v>
      </c>
      <c r="AY116">
        <v>1512057</v>
      </c>
      <c r="AZ116">
        <v>959505</v>
      </c>
      <c r="BA116">
        <v>373797</v>
      </c>
      <c r="BB116">
        <v>295473</v>
      </c>
      <c r="BC116">
        <v>64513</v>
      </c>
      <c r="BD116">
        <v>225722</v>
      </c>
      <c r="BE116">
        <v>507667</v>
      </c>
      <c r="BF116">
        <v>9605</v>
      </c>
      <c r="BG116">
        <v>316732</v>
      </c>
    </row>
    <row r="117" spans="1:59" x14ac:dyDescent="0.25">
      <c r="A117" s="6" t="s">
        <v>224</v>
      </c>
      <c r="B117">
        <v>2012061</v>
      </c>
      <c r="C117">
        <v>1441360</v>
      </c>
      <c r="D117">
        <v>793184</v>
      </c>
      <c r="E117">
        <v>359006</v>
      </c>
      <c r="F117">
        <v>77197</v>
      </c>
      <c r="G117">
        <v>211973</v>
      </c>
      <c r="H117">
        <v>570701</v>
      </c>
      <c r="I117">
        <v>2722</v>
      </c>
      <c r="J117">
        <v>41062</v>
      </c>
      <c r="K117">
        <v>15583</v>
      </c>
      <c r="L117">
        <v>0</v>
      </c>
      <c r="M117">
        <v>6514</v>
      </c>
      <c r="N117">
        <v>24727</v>
      </c>
      <c r="O117">
        <v>13258</v>
      </c>
      <c r="P117">
        <v>5947</v>
      </c>
      <c r="Q117">
        <v>1097</v>
      </c>
      <c r="R117">
        <v>4425</v>
      </c>
      <c r="S117">
        <v>0</v>
      </c>
      <c r="T117">
        <v>22376</v>
      </c>
      <c r="U117">
        <v>5350</v>
      </c>
      <c r="V117">
        <v>17026</v>
      </c>
      <c r="W117">
        <v>4067</v>
      </c>
      <c r="X117">
        <v>41532</v>
      </c>
      <c r="Y117">
        <v>100509</v>
      </c>
      <c r="Z117">
        <v>42</v>
      </c>
      <c r="AA117">
        <v>743</v>
      </c>
      <c r="AB117">
        <v>240370</v>
      </c>
      <c r="AC117">
        <v>70454</v>
      </c>
      <c r="AD117">
        <v>2010123</v>
      </c>
      <c r="AE117">
        <v>1029102</v>
      </c>
      <c r="AF117">
        <v>207245</v>
      </c>
      <c r="AG117">
        <v>5871</v>
      </c>
      <c r="AH117">
        <v>955</v>
      </c>
      <c r="AI117">
        <v>200419</v>
      </c>
      <c r="AJ117">
        <v>243384</v>
      </c>
      <c r="AK117">
        <v>130435</v>
      </c>
      <c r="AL117">
        <v>35284</v>
      </c>
      <c r="AM117">
        <v>77665</v>
      </c>
      <c r="AN117">
        <v>2659</v>
      </c>
      <c r="AO117">
        <v>191868</v>
      </c>
      <c r="AP117">
        <v>17634</v>
      </c>
      <c r="AQ117">
        <v>366312</v>
      </c>
      <c r="AR117">
        <v>981021</v>
      </c>
      <c r="AS117">
        <v>970789</v>
      </c>
      <c r="AT117">
        <v>10232</v>
      </c>
      <c r="AU117">
        <v>982959</v>
      </c>
      <c r="AV117">
        <v>99.802841854489671</v>
      </c>
      <c r="AW117">
        <v>45.934647761794565</v>
      </c>
      <c r="AX117">
        <v>45.844083862120719</v>
      </c>
      <c r="AY117">
        <v>1554648</v>
      </c>
      <c r="AZ117">
        <v>983947</v>
      </c>
      <c r="BA117">
        <v>380999</v>
      </c>
      <c r="BB117">
        <v>302444</v>
      </c>
      <c r="BC117">
        <v>65746</v>
      </c>
      <c r="BD117">
        <v>234758</v>
      </c>
      <c r="BE117">
        <v>525546</v>
      </c>
      <c r="BF117">
        <v>9811</v>
      </c>
      <c r="BG117">
        <v>322529</v>
      </c>
    </row>
    <row r="118" spans="1:59" x14ac:dyDescent="0.25">
      <c r="A118" s="6" t="s">
        <v>223</v>
      </c>
      <c r="B118">
        <v>2080123</v>
      </c>
      <c r="C118">
        <v>1490555</v>
      </c>
      <c r="D118">
        <v>819298</v>
      </c>
      <c r="E118">
        <v>370024</v>
      </c>
      <c r="F118">
        <v>79165</v>
      </c>
      <c r="G118">
        <v>222068</v>
      </c>
      <c r="H118">
        <v>589568</v>
      </c>
      <c r="I118">
        <v>3005</v>
      </c>
      <c r="J118">
        <v>41060</v>
      </c>
      <c r="K118">
        <v>17879</v>
      </c>
      <c r="L118">
        <v>0</v>
      </c>
      <c r="M118">
        <v>6345</v>
      </c>
      <c r="N118">
        <v>24502</v>
      </c>
      <c r="O118">
        <v>13437</v>
      </c>
      <c r="P118">
        <v>4759</v>
      </c>
      <c r="Q118">
        <v>1256</v>
      </c>
      <c r="R118">
        <v>5050</v>
      </c>
      <c r="S118">
        <v>0</v>
      </c>
      <c r="T118">
        <v>24162</v>
      </c>
      <c r="U118">
        <v>6183</v>
      </c>
      <c r="V118">
        <v>17979</v>
      </c>
      <c r="W118">
        <v>4173</v>
      </c>
      <c r="X118">
        <v>42579</v>
      </c>
      <c r="Y118">
        <v>103102</v>
      </c>
      <c r="Z118">
        <v>45</v>
      </c>
      <c r="AA118">
        <v>754</v>
      </c>
      <c r="AB118">
        <v>251373</v>
      </c>
      <c r="AC118">
        <v>70589</v>
      </c>
      <c r="AD118">
        <v>1980190</v>
      </c>
      <c r="AE118">
        <v>1065220</v>
      </c>
      <c r="AF118">
        <v>211128</v>
      </c>
      <c r="AG118">
        <v>6032</v>
      </c>
      <c r="AH118">
        <v>1490</v>
      </c>
      <c r="AI118">
        <v>203606</v>
      </c>
      <c r="AJ118">
        <v>257992</v>
      </c>
      <c r="AK118">
        <v>136506</v>
      </c>
      <c r="AL118">
        <v>37122</v>
      </c>
      <c r="AM118">
        <v>84365</v>
      </c>
      <c r="AN118">
        <v>2895</v>
      </c>
      <c r="AO118">
        <v>203022</v>
      </c>
      <c r="AP118">
        <v>15760</v>
      </c>
      <c r="AQ118">
        <v>374423</v>
      </c>
      <c r="AR118">
        <v>914970</v>
      </c>
      <c r="AS118">
        <v>903834</v>
      </c>
      <c r="AT118">
        <v>11136</v>
      </c>
      <c r="AU118">
        <v>1014903</v>
      </c>
      <c r="AV118">
        <v>90.153447904714028</v>
      </c>
      <c r="AW118">
        <v>51.271664383722864</v>
      </c>
      <c r="AX118">
        <v>46.22317324005941</v>
      </c>
      <c r="AY118">
        <v>1599056</v>
      </c>
      <c r="AZ118">
        <v>1009488</v>
      </c>
      <c r="BA118">
        <v>388712</v>
      </c>
      <c r="BB118">
        <v>310015</v>
      </c>
      <c r="BC118">
        <v>67009</v>
      </c>
      <c r="BD118">
        <v>243752</v>
      </c>
      <c r="BE118">
        <v>533836</v>
      </c>
      <c r="BF118">
        <v>10005</v>
      </c>
      <c r="BG118">
        <v>328613</v>
      </c>
    </row>
    <row r="119" spans="1:59" x14ac:dyDescent="0.25">
      <c r="A119" s="6" t="s">
        <v>222</v>
      </c>
      <c r="B119">
        <v>2149773</v>
      </c>
      <c r="C119">
        <v>1542214</v>
      </c>
      <c r="D119">
        <v>851932</v>
      </c>
      <c r="E119">
        <v>380506</v>
      </c>
      <c r="F119">
        <v>81427</v>
      </c>
      <c r="G119">
        <v>228349</v>
      </c>
      <c r="H119">
        <v>607559</v>
      </c>
      <c r="I119">
        <v>2729</v>
      </c>
      <c r="J119">
        <v>42702</v>
      </c>
      <c r="K119">
        <v>17271</v>
      </c>
      <c r="L119">
        <v>0</v>
      </c>
      <c r="M119">
        <v>9501</v>
      </c>
      <c r="N119">
        <v>21890</v>
      </c>
      <c r="O119">
        <v>13633</v>
      </c>
      <c r="P119">
        <v>1923</v>
      </c>
      <c r="Q119">
        <v>1659</v>
      </c>
      <c r="R119">
        <v>4675</v>
      </c>
      <c r="S119">
        <v>0</v>
      </c>
      <c r="T119">
        <v>25120</v>
      </c>
      <c r="U119">
        <v>7038</v>
      </c>
      <c r="V119">
        <v>18082</v>
      </c>
      <c r="W119">
        <v>4243</v>
      </c>
      <c r="X119">
        <v>48182</v>
      </c>
      <c r="Y119">
        <v>104878</v>
      </c>
      <c r="Z119">
        <v>49</v>
      </c>
      <c r="AA119">
        <v>765</v>
      </c>
      <c r="AB119">
        <v>264071</v>
      </c>
      <c r="AC119">
        <v>66158</v>
      </c>
      <c r="AD119">
        <v>2053875</v>
      </c>
      <c r="AE119">
        <v>1088643</v>
      </c>
      <c r="AF119">
        <v>214618</v>
      </c>
      <c r="AG119">
        <v>6335</v>
      </c>
      <c r="AH119">
        <v>1979</v>
      </c>
      <c r="AI119">
        <v>206304</v>
      </c>
      <c r="AJ119">
        <v>271586</v>
      </c>
      <c r="AK119">
        <v>137202</v>
      </c>
      <c r="AL119">
        <v>39100</v>
      </c>
      <c r="AM119">
        <v>95284</v>
      </c>
      <c r="AN119">
        <v>2992</v>
      </c>
      <c r="AO119">
        <v>211491</v>
      </c>
      <c r="AP119">
        <v>17565</v>
      </c>
      <c r="AQ119">
        <v>370391</v>
      </c>
      <c r="AR119">
        <v>965232</v>
      </c>
      <c r="AS119">
        <v>953723</v>
      </c>
      <c r="AT119">
        <v>11509</v>
      </c>
      <c r="AU119">
        <v>1061130</v>
      </c>
      <c r="AV119">
        <v>90.962689344271666</v>
      </c>
      <c r="AW119">
        <v>50.371754653624627</v>
      </c>
      <c r="AX119">
        <v>45.819502702835273</v>
      </c>
      <c r="AY119">
        <v>1643772</v>
      </c>
      <c r="AZ119">
        <v>1036213</v>
      </c>
      <c r="BA119">
        <v>396811</v>
      </c>
      <c r="BB119">
        <v>317730</v>
      </c>
      <c r="BC119">
        <v>68314</v>
      </c>
      <c r="BD119">
        <v>253358</v>
      </c>
      <c r="BE119">
        <v>555129</v>
      </c>
      <c r="BF119">
        <v>10191</v>
      </c>
      <c r="BG119">
        <v>335101</v>
      </c>
    </row>
    <row r="120" spans="1:59" x14ac:dyDescent="0.25">
      <c r="A120" s="6" t="s">
        <v>221</v>
      </c>
      <c r="B120">
        <v>2241084</v>
      </c>
      <c r="C120">
        <v>1597325</v>
      </c>
      <c r="D120">
        <v>883295</v>
      </c>
      <c r="E120">
        <v>389100</v>
      </c>
      <c r="F120">
        <v>84044</v>
      </c>
      <c r="G120">
        <v>240886</v>
      </c>
      <c r="H120">
        <v>643759</v>
      </c>
      <c r="I120">
        <v>3329</v>
      </c>
      <c r="J120">
        <v>46315</v>
      </c>
      <c r="K120">
        <v>16623</v>
      </c>
      <c r="L120">
        <v>0</v>
      </c>
      <c r="M120">
        <v>11262</v>
      </c>
      <c r="N120">
        <v>23431</v>
      </c>
      <c r="O120">
        <v>14876</v>
      </c>
      <c r="P120">
        <v>2482</v>
      </c>
      <c r="Q120">
        <v>2035</v>
      </c>
      <c r="R120">
        <v>4038</v>
      </c>
      <c r="S120">
        <v>0</v>
      </c>
      <c r="T120">
        <v>26604</v>
      </c>
      <c r="U120">
        <v>7448</v>
      </c>
      <c r="V120">
        <v>19156</v>
      </c>
      <c r="W120">
        <v>4679</v>
      </c>
      <c r="X120">
        <v>46857</v>
      </c>
      <c r="Y120">
        <v>115623</v>
      </c>
      <c r="Z120">
        <v>51</v>
      </c>
      <c r="AA120">
        <v>775</v>
      </c>
      <c r="AB120">
        <v>269317</v>
      </c>
      <c r="AC120">
        <v>78893</v>
      </c>
      <c r="AD120">
        <v>1960539</v>
      </c>
      <c r="AE120">
        <v>1139397</v>
      </c>
      <c r="AF120">
        <v>219254</v>
      </c>
      <c r="AG120">
        <v>8382</v>
      </c>
      <c r="AH120">
        <v>2430</v>
      </c>
      <c r="AI120">
        <v>208442</v>
      </c>
      <c r="AJ120">
        <v>287062</v>
      </c>
      <c r="AK120">
        <v>140013</v>
      </c>
      <c r="AL120">
        <v>40752</v>
      </c>
      <c r="AM120">
        <v>106296</v>
      </c>
      <c r="AN120">
        <v>3011</v>
      </c>
      <c r="AO120">
        <v>228428</v>
      </c>
      <c r="AP120">
        <v>19305</v>
      </c>
      <c r="AQ120">
        <v>382337</v>
      </c>
      <c r="AR120">
        <v>821142</v>
      </c>
      <c r="AS120">
        <v>809566</v>
      </c>
      <c r="AT120">
        <v>11576</v>
      </c>
      <c r="AU120">
        <v>1101687</v>
      </c>
      <c r="AV120">
        <v>74.534970544641908</v>
      </c>
      <c r="AW120">
        <v>61.659989261890992</v>
      </c>
      <c r="AX120">
        <v>45.958254834179826</v>
      </c>
      <c r="AY120">
        <v>1707949</v>
      </c>
      <c r="AZ120">
        <v>1064190</v>
      </c>
      <c r="BA120">
        <v>404878</v>
      </c>
      <c r="BB120">
        <v>325707</v>
      </c>
      <c r="BC120">
        <v>69706</v>
      </c>
      <c r="BD120">
        <v>263899</v>
      </c>
      <c r="BE120">
        <v>568552</v>
      </c>
      <c r="BF120">
        <v>10365</v>
      </c>
      <c r="BG120">
        <v>341827</v>
      </c>
    </row>
    <row r="121" spans="1:59" x14ac:dyDescent="0.25">
      <c r="A121" s="6" t="s">
        <v>220</v>
      </c>
      <c r="B121">
        <v>2314380</v>
      </c>
      <c r="C121">
        <v>1657268</v>
      </c>
      <c r="D121">
        <v>911389</v>
      </c>
      <c r="E121">
        <v>403183</v>
      </c>
      <c r="F121">
        <v>86977</v>
      </c>
      <c r="G121">
        <v>255720</v>
      </c>
      <c r="H121">
        <v>657112</v>
      </c>
      <c r="I121">
        <v>3729</v>
      </c>
      <c r="J121">
        <v>42253</v>
      </c>
      <c r="K121">
        <v>18791</v>
      </c>
      <c r="L121">
        <v>0</v>
      </c>
      <c r="M121">
        <v>12472</v>
      </c>
      <c r="N121">
        <v>24079</v>
      </c>
      <c r="O121">
        <v>16212</v>
      </c>
      <c r="P121">
        <v>968</v>
      </c>
      <c r="Q121">
        <v>2330</v>
      </c>
      <c r="R121">
        <v>4569</v>
      </c>
      <c r="S121">
        <v>0</v>
      </c>
      <c r="T121">
        <v>25943</v>
      </c>
      <c r="U121">
        <v>7808</v>
      </c>
      <c r="V121">
        <v>18135</v>
      </c>
      <c r="W121">
        <v>4636</v>
      </c>
      <c r="X121">
        <v>52182</v>
      </c>
      <c r="Y121">
        <v>114556</v>
      </c>
      <c r="Z121">
        <v>52</v>
      </c>
      <c r="AA121">
        <v>785</v>
      </c>
      <c r="AB121">
        <v>281929</v>
      </c>
      <c r="AC121">
        <v>75705</v>
      </c>
      <c r="AD121">
        <v>1955742</v>
      </c>
      <c r="AE121">
        <v>1158376</v>
      </c>
      <c r="AF121">
        <v>224325</v>
      </c>
      <c r="AG121">
        <v>9235</v>
      </c>
      <c r="AH121">
        <v>2841</v>
      </c>
      <c r="AI121">
        <v>212249</v>
      </c>
      <c r="AJ121">
        <v>295847</v>
      </c>
      <c r="AK121">
        <v>144446</v>
      </c>
      <c r="AL121">
        <v>43064</v>
      </c>
      <c r="AM121">
        <v>108337</v>
      </c>
      <c r="AN121">
        <v>3383</v>
      </c>
      <c r="AO121">
        <v>228286</v>
      </c>
      <c r="AP121">
        <v>22325</v>
      </c>
      <c r="AQ121">
        <v>384210</v>
      </c>
      <c r="AR121">
        <v>797366</v>
      </c>
      <c r="AS121">
        <v>784355</v>
      </c>
      <c r="AT121">
        <v>13011</v>
      </c>
      <c r="AU121">
        <v>1156004</v>
      </c>
      <c r="AV121">
        <v>68.976032498223162</v>
      </c>
      <c r="AW121">
        <v>65.236263525259446</v>
      </c>
      <c r="AX121">
        <v>44.997386329809473</v>
      </c>
      <c r="AY121">
        <v>1752558</v>
      </c>
      <c r="AZ121">
        <v>1095446</v>
      </c>
      <c r="BA121">
        <v>413141</v>
      </c>
      <c r="BB121">
        <v>333823</v>
      </c>
      <c r="BC121">
        <v>71149</v>
      </c>
      <c r="BD121">
        <v>277333</v>
      </c>
      <c r="BE121">
        <v>594182</v>
      </c>
      <c r="BF121">
        <v>10613</v>
      </c>
      <c r="BG121">
        <v>348867</v>
      </c>
    </row>
    <row r="122" spans="1:59" x14ac:dyDescent="0.25">
      <c r="A122" s="6" t="s">
        <v>219</v>
      </c>
      <c r="B122">
        <v>2414382</v>
      </c>
      <c r="C122">
        <v>1742679</v>
      </c>
      <c r="D122">
        <v>956293</v>
      </c>
      <c r="E122">
        <v>422553</v>
      </c>
      <c r="F122">
        <v>89859</v>
      </c>
      <c r="G122">
        <v>273975</v>
      </c>
      <c r="H122">
        <v>671703</v>
      </c>
      <c r="I122">
        <v>3529</v>
      </c>
      <c r="J122">
        <v>42598</v>
      </c>
      <c r="K122">
        <v>19179</v>
      </c>
      <c r="L122">
        <v>0</v>
      </c>
      <c r="M122">
        <v>10046</v>
      </c>
      <c r="N122">
        <v>23788</v>
      </c>
      <c r="O122">
        <v>15131</v>
      </c>
      <c r="P122">
        <v>1492</v>
      </c>
      <c r="Q122">
        <v>2607</v>
      </c>
      <c r="R122">
        <v>4558</v>
      </c>
      <c r="S122">
        <v>0</v>
      </c>
      <c r="T122">
        <v>27186</v>
      </c>
      <c r="U122">
        <v>7854</v>
      </c>
      <c r="V122">
        <v>19332</v>
      </c>
      <c r="W122">
        <v>4707</v>
      </c>
      <c r="X122">
        <v>54194</v>
      </c>
      <c r="Y122">
        <v>116340</v>
      </c>
      <c r="Z122">
        <v>56</v>
      </c>
      <c r="AA122">
        <v>794</v>
      </c>
      <c r="AB122">
        <v>297374</v>
      </c>
      <c r="AC122">
        <v>71912</v>
      </c>
      <c r="AD122">
        <v>1934525</v>
      </c>
      <c r="AE122">
        <v>1197682</v>
      </c>
      <c r="AF122">
        <v>230873</v>
      </c>
      <c r="AG122">
        <v>9967</v>
      </c>
      <c r="AH122">
        <v>3265</v>
      </c>
      <c r="AI122">
        <v>217641</v>
      </c>
      <c r="AJ122">
        <v>309818</v>
      </c>
      <c r="AK122">
        <v>155996</v>
      </c>
      <c r="AL122">
        <v>44885</v>
      </c>
      <c r="AM122">
        <v>108937</v>
      </c>
      <c r="AN122">
        <v>3489</v>
      </c>
      <c r="AO122">
        <v>238995</v>
      </c>
      <c r="AP122">
        <v>21308</v>
      </c>
      <c r="AQ122">
        <v>393199</v>
      </c>
      <c r="AR122">
        <v>736843</v>
      </c>
      <c r="AS122">
        <v>723428</v>
      </c>
      <c r="AT122">
        <v>13415</v>
      </c>
      <c r="AU122">
        <v>1216700</v>
      </c>
      <c r="AV122">
        <v>60.560755246045083</v>
      </c>
      <c r="AW122">
        <v>73.379382699176077</v>
      </c>
      <c r="AX122">
        <v>44.439108357506782</v>
      </c>
      <c r="AY122">
        <v>1798605</v>
      </c>
      <c r="AZ122">
        <v>1126902</v>
      </c>
      <c r="BA122">
        <v>421743</v>
      </c>
      <c r="BB122">
        <v>342235</v>
      </c>
      <c r="BC122">
        <v>72649</v>
      </c>
      <c r="BD122">
        <v>290275</v>
      </c>
      <c r="BE122">
        <v>600923</v>
      </c>
      <c r="BF122">
        <v>10852</v>
      </c>
      <c r="BG122">
        <v>356382</v>
      </c>
    </row>
    <row r="123" spans="1:59" x14ac:dyDescent="0.25">
      <c r="A123" s="6" t="s">
        <v>218</v>
      </c>
      <c r="B123">
        <v>2533070</v>
      </c>
      <c r="C123">
        <v>1843821</v>
      </c>
      <c r="D123">
        <v>1010504</v>
      </c>
      <c r="E123">
        <v>449238</v>
      </c>
      <c r="F123">
        <v>92786</v>
      </c>
      <c r="G123">
        <v>291293</v>
      </c>
      <c r="H123">
        <v>689249</v>
      </c>
      <c r="I123">
        <v>3129</v>
      </c>
      <c r="J123">
        <v>45449</v>
      </c>
      <c r="K123">
        <v>19045</v>
      </c>
      <c r="L123">
        <v>0</v>
      </c>
      <c r="M123">
        <v>8630</v>
      </c>
      <c r="N123">
        <v>26587</v>
      </c>
      <c r="O123">
        <v>16933</v>
      </c>
      <c r="P123">
        <v>1981</v>
      </c>
      <c r="Q123">
        <v>3080</v>
      </c>
      <c r="R123">
        <v>4593</v>
      </c>
      <c r="S123">
        <v>0</v>
      </c>
      <c r="T123">
        <v>27745</v>
      </c>
      <c r="U123">
        <v>8027</v>
      </c>
      <c r="V123">
        <v>19718</v>
      </c>
      <c r="W123">
        <v>4870</v>
      </c>
      <c r="X123">
        <v>44800</v>
      </c>
      <c r="Y123">
        <v>120347</v>
      </c>
      <c r="Z123">
        <v>60</v>
      </c>
      <c r="AA123">
        <v>804</v>
      </c>
      <c r="AB123">
        <v>305285</v>
      </c>
      <c r="AC123">
        <v>82498</v>
      </c>
      <c r="AD123">
        <v>1797607</v>
      </c>
      <c r="AE123">
        <v>1242433</v>
      </c>
      <c r="AF123">
        <v>237971</v>
      </c>
      <c r="AG123">
        <v>12569</v>
      </c>
      <c r="AH123">
        <v>3596</v>
      </c>
      <c r="AI123">
        <v>221806</v>
      </c>
      <c r="AJ123">
        <v>312847</v>
      </c>
      <c r="AK123">
        <v>160249</v>
      </c>
      <c r="AL123">
        <v>46427</v>
      </c>
      <c r="AM123">
        <v>106172</v>
      </c>
      <c r="AN123">
        <v>3814</v>
      </c>
      <c r="AO123">
        <v>248794</v>
      </c>
      <c r="AP123">
        <v>25444</v>
      </c>
      <c r="AQ123">
        <v>413563</v>
      </c>
      <c r="AR123">
        <v>555174</v>
      </c>
      <c r="AS123">
        <v>540503</v>
      </c>
      <c r="AT123">
        <v>14671</v>
      </c>
      <c r="AU123">
        <v>1290637</v>
      </c>
      <c r="AV123">
        <v>43.015497348269037</v>
      </c>
      <c r="AW123">
        <v>99.215468136439625</v>
      </c>
      <c r="AX123">
        <v>42.678027065302913</v>
      </c>
      <c r="AY123">
        <v>1850627</v>
      </c>
      <c r="AZ123">
        <v>1161378</v>
      </c>
      <c r="BA123">
        <v>430223</v>
      </c>
      <c r="BB123">
        <v>351246</v>
      </c>
      <c r="BC123">
        <v>74220</v>
      </c>
      <c r="BD123">
        <v>305689</v>
      </c>
      <c r="BE123">
        <v>608194</v>
      </c>
      <c r="BF123">
        <v>11075</v>
      </c>
      <c r="BG123">
        <v>363933</v>
      </c>
    </row>
    <row r="124" spans="1:59" x14ac:dyDescent="0.25">
      <c r="A124" s="6" t="s">
        <v>217</v>
      </c>
      <c r="B124">
        <v>2631826</v>
      </c>
      <c r="C124">
        <v>1944114</v>
      </c>
      <c r="D124">
        <v>1062857</v>
      </c>
      <c r="E124">
        <v>479746</v>
      </c>
      <c r="F124">
        <v>95674</v>
      </c>
      <c r="G124">
        <v>305837</v>
      </c>
      <c r="H124">
        <v>687712</v>
      </c>
      <c r="I124">
        <v>4946</v>
      </c>
      <c r="J124">
        <v>47772</v>
      </c>
      <c r="K124">
        <v>20464</v>
      </c>
      <c r="L124">
        <v>0</v>
      </c>
      <c r="M124">
        <v>5485</v>
      </c>
      <c r="N124">
        <v>26740</v>
      </c>
      <c r="O124">
        <v>16520</v>
      </c>
      <c r="P124">
        <v>2613</v>
      </c>
      <c r="Q124">
        <v>2953</v>
      </c>
      <c r="R124">
        <v>4654</v>
      </c>
      <c r="S124">
        <v>0</v>
      </c>
      <c r="T124">
        <v>28324</v>
      </c>
      <c r="U124">
        <v>8048</v>
      </c>
      <c r="V124">
        <v>20276</v>
      </c>
      <c r="W124">
        <v>4987</v>
      </c>
      <c r="X124">
        <v>53476</v>
      </c>
      <c r="Y124">
        <v>123237</v>
      </c>
      <c r="Z124">
        <v>65</v>
      </c>
      <c r="AA124">
        <v>816</v>
      </c>
      <c r="AB124">
        <v>245519</v>
      </c>
      <c r="AC124">
        <v>125881</v>
      </c>
      <c r="AD124">
        <v>1740855</v>
      </c>
      <c r="AE124">
        <v>1167885</v>
      </c>
      <c r="AF124">
        <v>244828</v>
      </c>
      <c r="AG124">
        <v>12513</v>
      </c>
      <c r="AH124">
        <v>4078</v>
      </c>
      <c r="AI124">
        <v>228237</v>
      </c>
      <c r="AJ124">
        <v>320394</v>
      </c>
      <c r="AK124">
        <v>164975</v>
      </c>
      <c r="AL124">
        <v>50091</v>
      </c>
      <c r="AM124">
        <v>105327</v>
      </c>
      <c r="AN124">
        <v>3981</v>
      </c>
      <c r="AO124">
        <v>165205</v>
      </c>
      <c r="AP124">
        <v>24516</v>
      </c>
      <c r="AQ124">
        <v>408961</v>
      </c>
      <c r="AR124">
        <v>572970</v>
      </c>
      <c r="AS124">
        <v>557656</v>
      </c>
      <c r="AT124">
        <v>15314</v>
      </c>
      <c r="AU124">
        <v>1463941</v>
      </c>
      <c r="AV124">
        <v>39.13887074258669</v>
      </c>
      <c r="AW124">
        <v>98.647727782175977</v>
      </c>
      <c r="AX124">
        <v>38.609606667164634</v>
      </c>
      <c r="AY124">
        <v>1881737</v>
      </c>
      <c r="AZ124">
        <v>1194025</v>
      </c>
      <c r="BA124">
        <v>438758</v>
      </c>
      <c r="BB124">
        <v>359955</v>
      </c>
      <c r="BC124">
        <v>75786</v>
      </c>
      <c r="BD124">
        <v>319526</v>
      </c>
      <c r="BE124">
        <v>713852</v>
      </c>
      <c r="BF124">
        <v>11257</v>
      </c>
      <c r="BG124">
        <v>371736</v>
      </c>
    </row>
    <row r="125" spans="1:59" x14ac:dyDescent="0.25">
      <c r="A125" s="6" t="s">
        <v>216</v>
      </c>
      <c r="B125">
        <v>2823362</v>
      </c>
      <c r="C125">
        <v>2012358</v>
      </c>
      <c r="D125">
        <v>1104445</v>
      </c>
      <c r="E125">
        <v>506505</v>
      </c>
      <c r="F125">
        <v>97887</v>
      </c>
      <c r="G125">
        <v>303521</v>
      </c>
      <c r="H125">
        <v>811004</v>
      </c>
      <c r="I125">
        <v>2170</v>
      </c>
      <c r="J125">
        <v>52231</v>
      </c>
      <c r="K125">
        <v>19761</v>
      </c>
      <c r="L125">
        <v>0</v>
      </c>
      <c r="M125">
        <v>1453</v>
      </c>
      <c r="N125">
        <v>22971</v>
      </c>
      <c r="O125">
        <v>6255</v>
      </c>
      <c r="P125">
        <v>6488</v>
      </c>
      <c r="Q125">
        <v>3999</v>
      </c>
      <c r="R125">
        <v>6229</v>
      </c>
      <c r="S125">
        <v>0</v>
      </c>
      <c r="T125">
        <v>34514</v>
      </c>
      <c r="U125">
        <v>15588</v>
      </c>
      <c r="V125">
        <v>18926</v>
      </c>
      <c r="W125">
        <v>5135</v>
      </c>
      <c r="X125">
        <v>62821</v>
      </c>
      <c r="Y125">
        <v>126873</v>
      </c>
      <c r="Z125">
        <v>67</v>
      </c>
      <c r="AA125">
        <v>832</v>
      </c>
      <c r="AB125">
        <v>262584</v>
      </c>
      <c r="AC125">
        <v>219592</v>
      </c>
      <c r="AD125">
        <v>2125899</v>
      </c>
      <c r="AE125">
        <v>1425500</v>
      </c>
      <c r="AF125">
        <v>255988</v>
      </c>
      <c r="AG125">
        <v>14009</v>
      </c>
      <c r="AH125">
        <v>4508</v>
      </c>
      <c r="AI125">
        <v>237471</v>
      </c>
      <c r="AJ125">
        <v>312367</v>
      </c>
      <c r="AK125">
        <v>156193</v>
      </c>
      <c r="AL125">
        <v>50686</v>
      </c>
      <c r="AM125">
        <v>105487</v>
      </c>
      <c r="AN125">
        <v>4005</v>
      </c>
      <c r="AO125">
        <v>153059</v>
      </c>
      <c r="AP125">
        <v>22901</v>
      </c>
      <c r="AQ125">
        <v>677180</v>
      </c>
      <c r="AR125">
        <v>700399</v>
      </c>
      <c r="AS125">
        <v>684995</v>
      </c>
      <c r="AT125">
        <v>15404</v>
      </c>
      <c r="AU125">
        <v>1397862</v>
      </c>
      <c r="AV125">
        <v>50.105027540225393</v>
      </c>
      <c r="AW125">
        <v>81.14729506352478</v>
      </c>
      <c r="AX125">
        <v>40.658874539727073</v>
      </c>
      <c r="AY125">
        <v>2028613</v>
      </c>
      <c r="AZ125">
        <v>1217609</v>
      </c>
      <c r="BA125">
        <v>446699</v>
      </c>
      <c r="BB125">
        <v>367628</v>
      </c>
      <c r="BC125">
        <v>77283</v>
      </c>
      <c r="BD125">
        <v>325999</v>
      </c>
      <c r="BE125">
        <v>603113</v>
      </c>
      <c r="BF125">
        <v>11362</v>
      </c>
      <c r="BG125">
        <v>379233</v>
      </c>
    </row>
    <row r="126" spans="1:59" x14ac:dyDescent="0.25">
      <c r="A126" s="6" t="s">
        <v>215</v>
      </c>
      <c r="B126">
        <v>2888754</v>
      </c>
      <c r="C126">
        <v>2061492</v>
      </c>
      <c r="D126">
        <v>1132710</v>
      </c>
      <c r="E126">
        <v>526607</v>
      </c>
      <c r="F126">
        <v>100425</v>
      </c>
      <c r="G126">
        <v>301750</v>
      </c>
      <c r="H126">
        <v>827262</v>
      </c>
      <c r="I126">
        <v>1739</v>
      </c>
      <c r="J126">
        <v>54311</v>
      </c>
      <c r="K126">
        <v>21958</v>
      </c>
      <c r="L126">
        <v>0</v>
      </c>
      <c r="M126">
        <v>794</v>
      </c>
      <c r="N126">
        <v>25659</v>
      </c>
      <c r="O126">
        <v>6685</v>
      </c>
      <c r="P126">
        <v>8123</v>
      </c>
      <c r="Q126">
        <v>3555</v>
      </c>
      <c r="R126">
        <v>7296</v>
      </c>
      <c r="S126">
        <v>0</v>
      </c>
      <c r="T126">
        <v>34461</v>
      </c>
      <c r="U126">
        <v>14758</v>
      </c>
      <c r="V126">
        <v>19703</v>
      </c>
      <c r="W126">
        <v>5287</v>
      </c>
      <c r="X126">
        <v>69226</v>
      </c>
      <c r="Y126">
        <v>130649</v>
      </c>
      <c r="Z126">
        <v>71</v>
      </c>
      <c r="AA126">
        <v>851</v>
      </c>
      <c r="AB126">
        <v>269070</v>
      </c>
      <c r="AC126">
        <v>213186</v>
      </c>
      <c r="AD126">
        <v>2231361</v>
      </c>
      <c r="AE126">
        <v>1423647</v>
      </c>
      <c r="AF126">
        <v>262522</v>
      </c>
      <c r="AG126">
        <v>11658</v>
      </c>
      <c r="AH126">
        <v>5319</v>
      </c>
      <c r="AI126">
        <v>245545</v>
      </c>
      <c r="AJ126">
        <v>310171</v>
      </c>
      <c r="AK126">
        <v>152390</v>
      </c>
      <c r="AL126">
        <v>51207</v>
      </c>
      <c r="AM126">
        <v>106575</v>
      </c>
      <c r="AN126">
        <v>4164</v>
      </c>
      <c r="AO126">
        <v>153416</v>
      </c>
      <c r="AP126">
        <v>18582</v>
      </c>
      <c r="AQ126">
        <v>674792</v>
      </c>
      <c r="AR126">
        <v>807714</v>
      </c>
      <c r="AS126">
        <v>791700</v>
      </c>
      <c r="AT126">
        <v>16014</v>
      </c>
      <c r="AU126">
        <v>1465107</v>
      </c>
      <c r="AV126">
        <v>55.130036147630975</v>
      </c>
      <c r="AW126">
        <v>70.902945572036458</v>
      </c>
      <c r="AX126">
        <v>39.088819523598808</v>
      </c>
      <c r="AY126">
        <v>2052685</v>
      </c>
      <c r="AZ126">
        <v>1225423</v>
      </c>
      <c r="BA126">
        <v>454115</v>
      </c>
      <c r="BB126">
        <v>375154</v>
      </c>
      <c r="BC126">
        <v>78778</v>
      </c>
      <c r="BD126">
        <v>317376</v>
      </c>
      <c r="BE126">
        <v>629038</v>
      </c>
      <c r="BF126">
        <v>11453</v>
      </c>
      <c r="BG126">
        <v>386487</v>
      </c>
    </row>
    <row r="127" spans="1:59" x14ac:dyDescent="0.25">
      <c r="A127" s="6" t="s">
        <v>214</v>
      </c>
      <c r="B127">
        <v>2924241</v>
      </c>
      <c r="C127">
        <v>2096067</v>
      </c>
      <c r="D127">
        <v>1149771</v>
      </c>
      <c r="E127">
        <v>538611</v>
      </c>
      <c r="F127">
        <v>102047</v>
      </c>
      <c r="G127">
        <v>305638</v>
      </c>
      <c r="H127">
        <v>828174</v>
      </c>
      <c r="I127">
        <v>1760</v>
      </c>
      <c r="J127">
        <v>53584</v>
      </c>
      <c r="K127">
        <v>24292</v>
      </c>
      <c r="L127">
        <v>0</v>
      </c>
      <c r="M127">
        <v>813</v>
      </c>
      <c r="N127">
        <v>25362</v>
      </c>
      <c r="O127">
        <v>7267</v>
      </c>
      <c r="P127">
        <v>9192</v>
      </c>
      <c r="Q127">
        <v>3484</v>
      </c>
      <c r="R127">
        <v>5419</v>
      </c>
      <c r="S127">
        <v>0</v>
      </c>
      <c r="T127">
        <v>33811</v>
      </c>
      <c r="U127">
        <v>13728</v>
      </c>
      <c r="V127">
        <v>20083</v>
      </c>
      <c r="W127">
        <v>5331</v>
      </c>
      <c r="X127">
        <v>58781</v>
      </c>
      <c r="Y127">
        <v>131735</v>
      </c>
      <c r="Z127">
        <v>75</v>
      </c>
      <c r="AA127">
        <v>871</v>
      </c>
      <c r="AB127">
        <v>285011</v>
      </c>
      <c r="AC127">
        <v>206748</v>
      </c>
      <c r="AD127">
        <v>2169337</v>
      </c>
      <c r="AE127">
        <v>1451569</v>
      </c>
      <c r="AF127">
        <v>266725</v>
      </c>
      <c r="AG127">
        <v>11780</v>
      </c>
      <c r="AH127">
        <v>5920</v>
      </c>
      <c r="AI127">
        <v>249025</v>
      </c>
      <c r="AJ127">
        <v>306528</v>
      </c>
      <c r="AK127">
        <v>146912</v>
      </c>
      <c r="AL127">
        <v>51417</v>
      </c>
      <c r="AM127">
        <v>108200</v>
      </c>
      <c r="AN127">
        <v>4161</v>
      </c>
      <c r="AO127">
        <v>163619</v>
      </c>
      <c r="AP127">
        <v>20917</v>
      </c>
      <c r="AQ127">
        <v>689619</v>
      </c>
      <c r="AR127">
        <v>717768</v>
      </c>
      <c r="AS127">
        <v>701766</v>
      </c>
      <c r="AT127">
        <v>16002</v>
      </c>
      <c r="AU127">
        <v>1472672</v>
      </c>
      <c r="AV127">
        <v>48.739163325342247</v>
      </c>
      <c r="AW127">
        <v>79.866061651246781</v>
      </c>
      <c r="AX127">
        <v>38.926050229719699</v>
      </c>
      <c r="AY127">
        <v>2066266</v>
      </c>
      <c r="AZ127">
        <v>1238092</v>
      </c>
      <c r="BA127">
        <v>461583</v>
      </c>
      <c r="BB127">
        <v>382917</v>
      </c>
      <c r="BC127">
        <v>80343</v>
      </c>
      <c r="BD127">
        <v>313249</v>
      </c>
      <c r="BE127">
        <v>614697</v>
      </c>
      <c r="BF127">
        <v>11540</v>
      </c>
      <c r="BG127">
        <v>393826</v>
      </c>
    </row>
    <row r="128" spans="1:59" x14ac:dyDescent="0.25">
      <c r="A128" s="6" t="s">
        <v>213</v>
      </c>
      <c r="B128">
        <v>2970201</v>
      </c>
      <c r="C128">
        <v>2132839</v>
      </c>
      <c r="D128">
        <v>1170930</v>
      </c>
      <c r="E128">
        <v>551086</v>
      </c>
      <c r="F128">
        <v>103649</v>
      </c>
      <c r="G128">
        <v>307174</v>
      </c>
      <c r="H128">
        <v>837362</v>
      </c>
      <c r="I128">
        <v>2622</v>
      </c>
      <c r="J128">
        <v>58272</v>
      </c>
      <c r="K128">
        <v>24130</v>
      </c>
      <c r="L128">
        <v>0</v>
      </c>
      <c r="M128">
        <v>1189</v>
      </c>
      <c r="N128">
        <v>30745</v>
      </c>
      <c r="O128">
        <v>8371</v>
      </c>
      <c r="P128">
        <v>14264</v>
      </c>
      <c r="Q128">
        <v>3264</v>
      </c>
      <c r="R128">
        <v>4846</v>
      </c>
      <c r="S128">
        <v>0</v>
      </c>
      <c r="T128">
        <v>34256</v>
      </c>
      <c r="U128">
        <v>13044</v>
      </c>
      <c r="V128">
        <v>21212</v>
      </c>
      <c r="W128">
        <v>5484</v>
      </c>
      <c r="X128">
        <v>60832</v>
      </c>
      <c r="Y128">
        <v>135561</v>
      </c>
      <c r="Z128">
        <v>84</v>
      </c>
      <c r="AA128">
        <v>890</v>
      </c>
      <c r="AB128">
        <v>271441</v>
      </c>
      <c r="AC128">
        <v>211856</v>
      </c>
      <c r="AD128">
        <v>2229282</v>
      </c>
      <c r="AE128">
        <v>1457329</v>
      </c>
      <c r="AF128">
        <v>270946</v>
      </c>
      <c r="AG128">
        <v>9616</v>
      </c>
      <c r="AH128">
        <v>6678</v>
      </c>
      <c r="AI128">
        <v>254652</v>
      </c>
      <c r="AJ128">
        <v>309037</v>
      </c>
      <c r="AK128">
        <v>146873</v>
      </c>
      <c r="AL128">
        <v>52700</v>
      </c>
      <c r="AM128">
        <v>109465</v>
      </c>
      <c r="AN128">
        <v>4434</v>
      </c>
      <c r="AO128">
        <v>176372</v>
      </c>
      <c r="AP128">
        <v>22292</v>
      </c>
      <c r="AQ128">
        <v>674248</v>
      </c>
      <c r="AR128">
        <v>771953</v>
      </c>
      <c r="AS128">
        <v>754897</v>
      </c>
      <c r="AT128">
        <v>17056</v>
      </c>
      <c r="AU128">
        <v>1512872</v>
      </c>
      <c r="AV128">
        <v>51.025658620192701</v>
      </c>
      <c r="AW128">
        <v>75.131951141419819</v>
      </c>
      <c r="AX128">
        <v>38.336572904110874</v>
      </c>
      <c r="AY128">
        <v>2096125</v>
      </c>
      <c r="AZ128">
        <v>1258763</v>
      </c>
      <c r="BA128">
        <v>469289</v>
      </c>
      <c r="BB128">
        <v>391012</v>
      </c>
      <c r="BC128">
        <v>82006</v>
      </c>
      <c r="BD128">
        <v>316456</v>
      </c>
      <c r="BE128">
        <v>638796</v>
      </c>
      <c r="BF128">
        <v>11631</v>
      </c>
      <c r="BG128">
        <v>401190</v>
      </c>
    </row>
    <row r="129" spans="1:59" x14ac:dyDescent="0.25">
      <c r="A129" s="6" t="s">
        <v>212</v>
      </c>
      <c r="B129">
        <v>3046991</v>
      </c>
      <c r="C129">
        <v>2175056</v>
      </c>
      <c r="D129">
        <v>1189770</v>
      </c>
      <c r="E129">
        <v>565899</v>
      </c>
      <c r="F129">
        <v>105145</v>
      </c>
      <c r="G129">
        <v>314242</v>
      </c>
      <c r="H129">
        <v>871935</v>
      </c>
      <c r="I129">
        <v>3182</v>
      </c>
      <c r="J129">
        <v>58428</v>
      </c>
      <c r="K129">
        <v>24945</v>
      </c>
      <c r="L129">
        <v>0</v>
      </c>
      <c r="M129">
        <v>3107</v>
      </c>
      <c r="N129">
        <v>35755</v>
      </c>
      <c r="O129">
        <v>9324</v>
      </c>
      <c r="P129">
        <v>19259</v>
      </c>
      <c r="Q129">
        <v>3088</v>
      </c>
      <c r="R129">
        <v>4084</v>
      </c>
      <c r="S129">
        <v>0</v>
      </c>
      <c r="T129">
        <v>33220</v>
      </c>
      <c r="U129">
        <v>12914</v>
      </c>
      <c r="V129">
        <v>20306</v>
      </c>
      <c r="W129">
        <v>5626</v>
      </c>
      <c r="X129">
        <v>68056</v>
      </c>
      <c r="Y129">
        <v>139041</v>
      </c>
      <c r="Z129">
        <v>89</v>
      </c>
      <c r="AA129">
        <v>912</v>
      </c>
      <c r="AB129">
        <v>290075</v>
      </c>
      <c r="AC129">
        <v>209499</v>
      </c>
      <c r="AD129">
        <v>2361521</v>
      </c>
      <c r="AE129">
        <v>1475110</v>
      </c>
      <c r="AF129">
        <v>278936</v>
      </c>
      <c r="AG129">
        <v>10926</v>
      </c>
      <c r="AH129">
        <v>6985</v>
      </c>
      <c r="AI129">
        <v>261025</v>
      </c>
      <c r="AJ129">
        <v>303887</v>
      </c>
      <c r="AK129">
        <v>138832</v>
      </c>
      <c r="AL129">
        <v>55715</v>
      </c>
      <c r="AM129">
        <v>109340</v>
      </c>
      <c r="AN129">
        <v>4714</v>
      </c>
      <c r="AO129">
        <v>167962</v>
      </c>
      <c r="AP129">
        <v>25583</v>
      </c>
      <c r="AQ129">
        <v>694028</v>
      </c>
      <c r="AR129">
        <v>886411</v>
      </c>
      <c r="AS129">
        <v>868276</v>
      </c>
      <c r="AT129">
        <v>18135</v>
      </c>
      <c r="AU129">
        <v>1571881</v>
      </c>
      <c r="AV129">
        <v>56.391730328492336</v>
      </c>
      <c r="AW129">
        <v>65.75091933859963</v>
      </c>
      <c r="AX129">
        <v>37.078081121927617</v>
      </c>
      <c r="AY129">
        <v>2153950</v>
      </c>
      <c r="AZ129">
        <v>1282015</v>
      </c>
      <c r="BA129">
        <v>477377</v>
      </c>
      <c r="BB129">
        <v>399492</v>
      </c>
      <c r="BC129">
        <v>83867</v>
      </c>
      <c r="BD129">
        <v>321279</v>
      </c>
      <c r="BE129">
        <v>678840</v>
      </c>
      <c r="BF129">
        <v>11691</v>
      </c>
      <c r="BG129">
        <v>408812</v>
      </c>
    </row>
    <row r="130" spans="1:59" x14ac:dyDescent="0.25">
      <c r="A130" s="6" t="s">
        <v>211</v>
      </c>
      <c r="B130">
        <v>3138953</v>
      </c>
      <c r="C130">
        <v>2236703</v>
      </c>
      <c r="D130">
        <v>1225909</v>
      </c>
      <c r="E130">
        <v>577934</v>
      </c>
      <c r="F130">
        <v>107884</v>
      </c>
      <c r="G130">
        <v>324976</v>
      </c>
      <c r="H130">
        <v>902250</v>
      </c>
      <c r="I130">
        <v>3298</v>
      </c>
      <c r="J130">
        <v>59066</v>
      </c>
      <c r="K130">
        <v>26347</v>
      </c>
      <c r="L130">
        <v>0</v>
      </c>
      <c r="M130">
        <v>1329</v>
      </c>
      <c r="N130">
        <v>36008</v>
      </c>
      <c r="O130">
        <v>9073</v>
      </c>
      <c r="P130">
        <v>20432</v>
      </c>
      <c r="Q130">
        <v>3029</v>
      </c>
      <c r="R130">
        <v>3474</v>
      </c>
      <c r="S130">
        <v>0</v>
      </c>
      <c r="T130">
        <v>34104</v>
      </c>
      <c r="U130">
        <v>12785</v>
      </c>
      <c r="V130">
        <v>21319</v>
      </c>
      <c r="W130">
        <v>5700</v>
      </c>
      <c r="X130">
        <v>67776</v>
      </c>
      <c r="Y130">
        <v>140857</v>
      </c>
      <c r="Z130">
        <v>93</v>
      </c>
      <c r="AA130">
        <v>942</v>
      </c>
      <c r="AB130">
        <v>305080</v>
      </c>
      <c r="AC130">
        <v>221650</v>
      </c>
      <c r="AD130">
        <v>2410845</v>
      </c>
      <c r="AE130">
        <v>1504258</v>
      </c>
      <c r="AF130">
        <v>285306</v>
      </c>
      <c r="AG130">
        <v>11818</v>
      </c>
      <c r="AH130">
        <v>7487</v>
      </c>
      <c r="AI130">
        <v>266001</v>
      </c>
      <c r="AJ130">
        <v>310665</v>
      </c>
      <c r="AK130">
        <v>140841</v>
      </c>
      <c r="AL130">
        <v>58008</v>
      </c>
      <c r="AM130">
        <v>111816</v>
      </c>
      <c r="AN130">
        <v>4897</v>
      </c>
      <c r="AO130">
        <v>176210</v>
      </c>
      <c r="AP130">
        <v>22915</v>
      </c>
      <c r="AQ130">
        <v>704265</v>
      </c>
      <c r="AR130">
        <v>906587</v>
      </c>
      <c r="AS130">
        <v>887750</v>
      </c>
      <c r="AT130">
        <v>18837</v>
      </c>
      <c r="AU130">
        <v>1634695</v>
      </c>
      <c r="AV130">
        <v>55.459079173331375</v>
      </c>
      <c r="AW130">
        <v>65.737893992947036</v>
      </c>
      <c r="AX130">
        <v>36.457630676429154</v>
      </c>
      <c r="AY130">
        <v>2208970</v>
      </c>
      <c r="AZ130">
        <v>1306720</v>
      </c>
      <c r="BA130">
        <v>485634</v>
      </c>
      <c r="BB130">
        <v>408330</v>
      </c>
      <c r="BC130">
        <v>85860</v>
      </c>
      <c r="BD130">
        <v>326896</v>
      </c>
      <c r="BE130">
        <v>704712</v>
      </c>
      <c r="BF130">
        <v>11756</v>
      </c>
      <c r="BG130">
        <v>416498</v>
      </c>
    </row>
    <row r="131" spans="1:59" x14ac:dyDescent="0.25">
      <c r="A131" s="6" t="s">
        <v>210</v>
      </c>
      <c r="B131">
        <v>3218482</v>
      </c>
      <c r="C131">
        <v>2295750</v>
      </c>
      <c r="D131">
        <v>1258746</v>
      </c>
      <c r="E131">
        <v>592425</v>
      </c>
      <c r="F131">
        <v>110517</v>
      </c>
      <c r="G131">
        <v>334062</v>
      </c>
      <c r="H131">
        <v>922732</v>
      </c>
      <c r="I131">
        <v>2709</v>
      </c>
      <c r="J131">
        <v>58507</v>
      </c>
      <c r="K131">
        <v>25462</v>
      </c>
      <c r="L131">
        <v>0</v>
      </c>
      <c r="M131">
        <v>1961</v>
      </c>
      <c r="N131">
        <v>35022</v>
      </c>
      <c r="O131">
        <v>9486</v>
      </c>
      <c r="P131">
        <v>18534</v>
      </c>
      <c r="Q131">
        <v>3018</v>
      </c>
      <c r="R131">
        <v>3984</v>
      </c>
      <c r="S131">
        <v>0</v>
      </c>
      <c r="T131">
        <v>34442</v>
      </c>
      <c r="U131">
        <v>12658</v>
      </c>
      <c r="V131">
        <v>21784</v>
      </c>
      <c r="W131">
        <v>5812</v>
      </c>
      <c r="X131">
        <v>67108</v>
      </c>
      <c r="Y131">
        <v>143610</v>
      </c>
      <c r="Z131">
        <v>95</v>
      </c>
      <c r="AA131">
        <v>964</v>
      </c>
      <c r="AB131">
        <v>317988</v>
      </c>
      <c r="AC131">
        <v>229052</v>
      </c>
      <c r="AD131">
        <v>2457496</v>
      </c>
      <c r="AE131">
        <v>1540646</v>
      </c>
      <c r="AF131">
        <v>290926</v>
      </c>
      <c r="AG131">
        <v>10889</v>
      </c>
      <c r="AH131">
        <v>8360</v>
      </c>
      <c r="AI131">
        <v>271677</v>
      </c>
      <c r="AJ131">
        <v>313259</v>
      </c>
      <c r="AK131">
        <v>139509</v>
      </c>
      <c r="AL131">
        <v>59147</v>
      </c>
      <c r="AM131">
        <v>114602</v>
      </c>
      <c r="AN131">
        <v>5063</v>
      </c>
      <c r="AO131">
        <v>182625</v>
      </c>
      <c r="AP131">
        <v>26002</v>
      </c>
      <c r="AQ131">
        <v>722771</v>
      </c>
      <c r="AR131">
        <v>916850</v>
      </c>
      <c r="AS131">
        <v>897381</v>
      </c>
      <c r="AT131">
        <v>19469</v>
      </c>
      <c r="AU131">
        <v>1677836</v>
      </c>
      <c r="AV131">
        <v>54.644808313367925</v>
      </c>
      <c r="AW131">
        <v>65.897904061431106</v>
      </c>
      <c r="AX131">
        <v>36.009783356896122</v>
      </c>
      <c r="AY131">
        <v>2258920</v>
      </c>
      <c r="AZ131">
        <v>1336188</v>
      </c>
      <c r="BA131">
        <v>494139</v>
      </c>
      <c r="BB131">
        <v>417801</v>
      </c>
      <c r="BC131">
        <v>88006</v>
      </c>
      <c r="BD131">
        <v>336242</v>
      </c>
      <c r="BE131">
        <v>718274</v>
      </c>
      <c r="BF131">
        <v>11818</v>
      </c>
      <c r="BG131">
        <v>424356</v>
      </c>
    </row>
    <row r="132" spans="1:59" x14ac:dyDescent="0.25">
      <c r="A132" s="6" t="s">
        <v>209</v>
      </c>
      <c r="B132">
        <v>3340682</v>
      </c>
      <c r="C132">
        <v>2355293</v>
      </c>
      <c r="D132">
        <v>1292062</v>
      </c>
      <c r="E132">
        <v>609268</v>
      </c>
      <c r="F132">
        <v>113360</v>
      </c>
      <c r="G132">
        <v>340602</v>
      </c>
      <c r="H132">
        <v>985389</v>
      </c>
      <c r="I132">
        <v>3439</v>
      </c>
      <c r="J132">
        <v>62967</v>
      </c>
      <c r="K132">
        <v>28783</v>
      </c>
      <c r="L132">
        <v>0</v>
      </c>
      <c r="M132">
        <v>1459</v>
      </c>
      <c r="N132">
        <v>39154</v>
      </c>
      <c r="O132">
        <v>10511</v>
      </c>
      <c r="P132">
        <v>21547</v>
      </c>
      <c r="Q132">
        <v>2868</v>
      </c>
      <c r="R132">
        <v>4228</v>
      </c>
      <c r="S132">
        <v>0</v>
      </c>
      <c r="T132">
        <v>36031</v>
      </c>
      <c r="U132">
        <v>12531</v>
      </c>
      <c r="V132">
        <v>23500</v>
      </c>
      <c r="W132">
        <v>8244</v>
      </c>
      <c r="X132">
        <v>67205</v>
      </c>
      <c r="Y132">
        <v>203740</v>
      </c>
      <c r="Z132">
        <v>102</v>
      </c>
      <c r="AA132">
        <v>964</v>
      </c>
      <c r="AB132">
        <v>302449</v>
      </c>
      <c r="AC132">
        <v>230852</v>
      </c>
      <c r="AD132">
        <v>2521446</v>
      </c>
      <c r="AE132">
        <v>1559905</v>
      </c>
      <c r="AF132">
        <v>297550</v>
      </c>
      <c r="AG132">
        <v>11049</v>
      </c>
      <c r="AH132">
        <v>9163</v>
      </c>
      <c r="AI132">
        <v>277338</v>
      </c>
      <c r="AJ132">
        <v>322692</v>
      </c>
      <c r="AK132">
        <v>141923</v>
      </c>
      <c r="AL132">
        <v>63866</v>
      </c>
      <c r="AM132">
        <v>116902</v>
      </c>
      <c r="AN132">
        <v>8872</v>
      </c>
      <c r="AO132">
        <v>195180</v>
      </c>
      <c r="AP132">
        <v>27790</v>
      </c>
      <c r="AQ132">
        <v>707821</v>
      </c>
      <c r="AR132">
        <v>961541</v>
      </c>
      <c r="AS132">
        <v>927412</v>
      </c>
      <c r="AT132">
        <v>34129</v>
      </c>
      <c r="AU132">
        <v>1780777</v>
      </c>
      <c r="AV132">
        <v>53.995600457706715</v>
      </c>
      <c r="AW132">
        <v>64.504992029005138</v>
      </c>
      <c r="AX132">
        <v>34.829857771257181</v>
      </c>
      <c r="AY132">
        <v>2353473</v>
      </c>
      <c r="AZ132">
        <v>1368084</v>
      </c>
      <c r="BA132">
        <v>502809</v>
      </c>
      <c r="BB132">
        <v>428037</v>
      </c>
      <c r="BC132">
        <v>90294</v>
      </c>
      <c r="BD132">
        <v>346944</v>
      </c>
      <c r="BE132">
        <v>793568</v>
      </c>
      <c r="BF132">
        <v>11900</v>
      </c>
      <c r="BG132">
        <v>432303</v>
      </c>
    </row>
    <row r="133" spans="1:59" x14ac:dyDescent="0.25">
      <c r="A133" s="6" t="s">
        <v>208</v>
      </c>
      <c r="B133">
        <v>3428941</v>
      </c>
      <c r="C133">
        <v>2426145</v>
      </c>
      <c r="D133">
        <v>1331389</v>
      </c>
      <c r="E133">
        <v>627513</v>
      </c>
      <c r="F133">
        <v>115677</v>
      </c>
      <c r="G133">
        <v>351565</v>
      </c>
      <c r="H133">
        <v>1002796</v>
      </c>
      <c r="I133">
        <v>3897</v>
      </c>
      <c r="J133">
        <v>58578</v>
      </c>
      <c r="K133">
        <v>27955</v>
      </c>
      <c r="L133">
        <v>31</v>
      </c>
      <c r="M133">
        <v>1701</v>
      </c>
      <c r="N133">
        <v>39768</v>
      </c>
      <c r="O133">
        <v>10494</v>
      </c>
      <c r="P133">
        <v>22381</v>
      </c>
      <c r="Q133">
        <v>2789</v>
      </c>
      <c r="R133">
        <v>4104</v>
      </c>
      <c r="S133">
        <v>0</v>
      </c>
      <c r="T133">
        <v>34396</v>
      </c>
      <c r="U133">
        <v>13176</v>
      </c>
      <c r="V133">
        <v>21220</v>
      </c>
      <c r="W133">
        <v>8303</v>
      </c>
      <c r="X133">
        <v>64801</v>
      </c>
      <c r="Y133">
        <v>205216</v>
      </c>
      <c r="Z133">
        <v>107</v>
      </c>
      <c r="AA133">
        <v>941</v>
      </c>
      <c r="AB133">
        <v>325485</v>
      </c>
      <c r="AC133">
        <v>231617</v>
      </c>
      <c r="AD133">
        <v>2492720</v>
      </c>
      <c r="AE133">
        <v>1600867</v>
      </c>
      <c r="AF133">
        <v>306725</v>
      </c>
      <c r="AG133">
        <v>12083</v>
      </c>
      <c r="AH133">
        <v>11928</v>
      </c>
      <c r="AI133">
        <v>282714</v>
      </c>
      <c r="AJ133">
        <v>329223</v>
      </c>
      <c r="AK133">
        <v>143995</v>
      </c>
      <c r="AL133">
        <v>67140</v>
      </c>
      <c r="AM133">
        <v>118088</v>
      </c>
      <c r="AN133">
        <v>9034</v>
      </c>
      <c r="AO133">
        <v>196568</v>
      </c>
      <c r="AP133">
        <v>29197</v>
      </c>
      <c r="AQ133">
        <v>730120</v>
      </c>
      <c r="AR133">
        <v>891853</v>
      </c>
      <c r="AS133">
        <v>857111</v>
      </c>
      <c r="AT133">
        <v>34742</v>
      </c>
      <c r="AU133">
        <v>1828074</v>
      </c>
      <c r="AV133">
        <v>48.786493160155288</v>
      </c>
      <c r="AW133">
        <v>71.306406114628302</v>
      </c>
      <c r="AX133">
        <v>34.787894941865687</v>
      </c>
      <c r="AY133">
        <v>2400784</v>
      </c>
      <c r="AZ133">
        <v>1397988</v>
      </c>
      <c r="BA133">
        <v>511747</v>
      </c>
      <c r="BB133">
        <v>439931</v>
      </c>
      <c r="BC133">
        <v>92655</v>
      </c>
      <c r="BD133">
        <v>353655</v>
      </c>
      <c r="BE133">
        <v>799917</v>
      </c>
      <c r="BF133">
        <v>11990</v>
      </c>
      <c r="BG133">
        <v>440443</v>
      </c>
    </row>
    <row r="134" spans="1:59" x14ac:dyDescent="0.25">
      <c r="A134" s="6" t="s">
        <v>207</v>
      </c>
      <c r="B134">
        <v>3506943</v>
      </c>
      <c r="C134">
        <v>2483877</v>
      </c>
      <c r="D134">
        <v>1361526</v>
      </c>
      <c r="E134">
        <v>645622</v>
      </c>
      <c r="F134">
        <v>118568</v>
      </c>
      <c r="G134">
        <v>358162</v>
      </c>
      <c r="H134">
        <v>1023066</v>
      </c>
      <c r="I134">
        <v>4744</v>
      </c>
      <c r="J134">
        <v>60714</v>
      </c>
      <c r="K134">
        <v>29290</v>
      </c>
      <c r="L134">
        <v>74</v>
      </c>
      <c r="M134">
        <v>1848</v>
      </c>
      <c r="N134">
        <v>34028</v>
      </c>
      <c r="O134">
        <v>9442</v>
      </c>
      <c r="P134">
        <v>17508</v>
      </c>
      <c r="Q134">
        <v>2682</v>
      </c>
      <c r="R134">
        <v>4396</v>
      </c>
      <c r="S134">
        <v>0</v>
      </c>
      <c r="T134">
        <v>35962</v>
      </c>
      <c r="U134">
        <v>13829</v>
      </c>
      <c r="V134">
        <v>22133</v>
      </c>
      <c r="W134">
        <v>8437</v>
      </c>
      <c r="X134">
        <v>69475</v>
      </c>
      <c r="Y134">
        <v>208534</v>
      </c>
      <c r="Z134">
        <v>111</v>
      </c>
      <c r="AA134">
        <v>895</v>
      </c>
      <c r="AB134">
        <v>338436</v>
      </c>
      <c r="AC134">
        <v>230518</v>
      </c>
      <c r="AD134">
        <v>2540203</v>
      </c>
      <c r="AE134">
        <v>1622733</v>
      </c>
      <c r="AF134">
        <v>313376</v>
      </c>
      <c r="AG134">
        <v>12914</v>
      </c>
      <c r="AH134">
        <v>14079</v>
      </c>
      <c r="AI134">
        <v>286383</v>
      </c>
      <c r="AJ134">
        <v>341281</v>
      </c>
      <c r="AK134">
        <v>149397</v>
      </c>
      <c r="AL134">
        <v>70964</v>
      </c>
      <c r="AM134">
        <v>120920</v>
      </c>
      <c r="AN134">
        <v>9202</v>
      </c>
      <c r="AO134">
        <v>204530</v>
      </c>
      <c r="AP134">
        <v>23478</v>
      </c>
      <c r="AQ134">
        <v>730866</v>
      </c>
      <c r="AR134">
        <v>917470</v>
      </c>
      <c r="AS134">
        <v>882073</v>
      </c>
      <c r="AT134">
        <v>35397</v>
      </c>
      <c r="AU134">
        <v>1884210</v>
      </c>
      <c r="AV134">
        <v>48.692547511969323</v>
      </c>
      <c r="AW134">
        <v>71.354584242127501</v>
      </c>
      <c r="AX134">
        <v>34.744364834066097</v>
      </c>
      <c r="AY134">
        <v>2455722</v>
      </c>
      <c r="AZ134">
        <v>1432656</v>
      </c>
      <c r="BA134">
        <v>521313</v>
      </c>
      <c r="BB134">
        <v>452590</v>
      </c>
      <c r="BC134">
        <v>95138</v>
      </c>
      <c r="BD134">
        <v>363615</v>
      </c>
      <c r="BE134">
        <v>832989</v>
      </c>
      <c r="BF134">
        <v>12102</v>
      </c>
      <c r="BG134">
        <v>449111</v>
      </c>
    </row>
    <row r="135" spans="1:59" x14ac:dyDescent="0.25">
      <c r="A135" s="6" t="s">
        <v>206</v>
      </c>
      <c r="B135">
        <v>3602292</v>
      </c>
      <c r="C135">
        <v>2551267</v>
      </c>
      <c r="D135">
        <v>1396992</v>
      </c>
      <c r="E135">
        <v>665410</v>
      </c>
      <c r="F135">
        <v>121706</v>
      </c>
      <c r="G135">
        <v>367160</v>
      </c>
      <c r="H135">
        <v>1051025</v>
      </c>
      <c r="I135">
        <v>4914</v>
      </c>
      <c r="J135">
        <v>60460</v>
      </c>
      <c r="K135">
        <v>29897</v>
      </c>
      <c r="L135">
        <v>130</v>
      </c>
      <c r="M135">
        <v>2167</v>
      </c>
      <c r="N135">
        <v>33482</v>
      </c>
      <c r="O135">
        <v>8984</v>
      </c>
      <c r="P135">
        <v>17055</v>
      </c>
      <c r="Q135">
        <v>2375</v>
      </c>
      <c r="R135">
        <v>5068</v>
      </c>
      <c r="S135">
        <v>0</v>
      </c>
      <c r="T135">
        <v>37056</v>
      </c>
      <c r="U135">
        <v>14491</v>
      </c>
      <c r="V135">
        <v>22565</v>
      </c>
      <c r="W135">
        <v>8520</v>
      </c>
      <c r="X135">
        <v>69931</v>
      </c>
      <c r="Y135">
        <v>210540</v>
      </c>
      <c r="Z135">
        <v>113</v>
      </c>
      <c r="AA135">
        <v>841</v>
      </c>
      <c r="AB135">
        <v>355283</v>
      </c>
      <c r="AC135">
        <v>237691</v>
      </c>
      <c r="AD135">
        <v>2547895</v>
      </c>
      <c r="AE135">
        <v>1666491</v>
      </c>
      <c r="AF135">
        <v>321380</v>
      </c>
      <c r="AG135">
        <v>13175</v>
      </c>
      <c r="AH135">
        <v>15713</v>
      </c>
      <c r="AI135">
        <v>292492</v>
      </c>
      <c r="AJ135">
        <v>346879</v>
      </c>
      <c r="AK135">
        <v>150423</v>
      </c>
      <c r="AL135">
        <v>71302</v>
      </c>
      <c r="AM135">
        <v>125154</v>
      </c>
      <c r="AN135">
        <v>9385</v>
      </c>
      <c r="AO135">
        <v>210061</v>
      </c>
      <c r="AP135">
        <v>26812</v>
      </c>
      <c r="AQ135">
        <v>751974</v>
      </c>
      <c r="AR135">
        <v>881404</v>
      </c>
      <c r="AS135">
        <v>845309</v>
      </c>
      <c r="AT135">
        <v>36095</v>
      </c>
      <c r="AU135">
        <v>1935801</v>
      </c>
      <c r="AV135">
        <v>45.531743742157921</v>
      </c>
      <c r="AW135">
        <v>75.817573999456499</v>
      </c>
      <c r="AX135">
        <v>34.521063504953489</v>
      </c>
      <c r="AY135">
        <v>2518849</v>
      </c>
      <c r="AZ135">
        <v>1467824</v>
      </c>
      <c r="BA135">
        <v>531335</v>
      </c>
      <c r="BB135">
        <v>465926</v>
      </c>
      <c r="BC135">
        <v>97669</v>
      </c>
      <c r="BD135">
        <v>372894</v>
      </c>
      <c r="BE135">
        <v>852358</v>
      </c>
      <c r="BF135">
        <v>12220</v>
      </c>
      <c r="BG135">
        <v>458172</v>
      </c>
    </row>
    <row r="136" spans="1:59" x14ac:dyDescent="0.25">
      <c r="A136" s="6" t="s">
        <v>205</v>
      </c>
      <c r="B136">
        <v>3716624</v>
      </c>
      <c r="C136">
        <v>2619194</v>
      </c>
      <c r="D136">
        <v>1430747</v>
      </c>
      <c r="E136">
        <v>687076</v>
      </c>
      <c r="F136">
        <v>124876</v>
      </c>
      <c r="G136">
        <v>376495</v>
      </c>
      <c r="H136">
        <v>1097430</v>
      </c>
      <c r="I136">
        <v>5686</v>
      </c>
      <c r="J136">
        <v>66717</v>
      </c>
      <c r="K136">
        <v>35456</v>
      </c>
      <c r="L136">
        <v>200</v>
      </c>
      <c r="M136">
        <v>2115</v>
      </c>
      <c r="N136">
        <v>32988</v>
      </c>
      <c r="O136">
        <v>9390</v>
      </c>
      <c r="P136">
        <v>16556</v>
      </c>
      <c r="Q136">
        <v>2672</v>
      </c>
      <c r="R136">
        <v>4370</v>
      </c>
      <c r="S136">
        <v>0</v>
      </c>
      <c r="T136">
        <v>39516</v>
      </c>
      <c r="U136">
        <v>15155</v>
      </c>
      <c r="V136">
        <v>24361</v>
      </c>
      <c r="W136">
        <v>11302</v>
      </c>
      <c r="X136">
        <v>72035</v>
      </c>
      <c r="Y136">
        <v>224410</v>
      </c>
      <c r="Z136">
        <v>121</v>
      </c>
      <c r="AA136">
        <v>790</v>
      </c>
      <c r="AB136">
        <v>346406</v>
      </c>
      <c r="AC136">
        <v>259688</v>
      </c>
      <c r="AD136">
        <v>2572682</v>
      </c>
      <c r="AE136">
        <v>1713628</v>
      </c>
      <c r="AF136">
        <v>330331</v>
      </c>
      <c r="AG136">
        <v>12808</v>
      </c>
      <c r="AH136">
        <v>17377</v>
      </c>
      <c r="AI136">
        <v>300146</v>
      </c>
      <c r="AJ136">
        <v>364205</v>
      </c>
      <c r="AK136">
        <v>155505</v>
      </c>
      <c r="AL136">
        <v>77648</v>
      </c>
      <c r="AM136">
        <v>131052</v>
      </c>
      <c r="AN136">
        <v>10368</v>
      </c>
      <c r="AO136">
        <v>227047</v>
      </c>
      <c r="AP136">
        <v>29134</v>
      </c>
      <c r="AQ136">
        <v>752543</v>
      </c>
      <c r="AR136">
        <v>859054</v>
      </c>
      <c r="AS136">
        <v>819176</v>
      </c>
      <c r="AT136">
        <v>39878</v>
      </c>
      <c r="AU136">
        <v>2002996</v>
      </c>
      <c r="AV136">
        <v>42.888453659332129</v>
      </c>
      <c r="AW136">
        <v>80.848947915462318</v>
      </c>
      <c r="AX136">
        <v>34.674863560780643</v>
      </c>
      <c r="AY136">
        <v>2604874</v>
      </c>
      <c r="AZ136">
        <v>1507444</v>
      </c>
      <c r="BA136">
        <v>541744</v>
      </c>
      <c r="BB136">
        <v>480475</v>
      </c>
      <c r="BC136">
        <v>100190</v>
      </c>
      <c r="BD136">
        <v>385035</v>
      </c>
      <c r="BE136">
        <v>891246</v>
      </c>
      <c r="BF136">
        <v>12346</v>
      </c>
      <c r="BG136">
        <v>467577</v>
      </c>
    </row>
    <row r="137" spans="1:59" x14ac:dyDescent="0.25">
      <c r="A137" s="6" t="s">
        <v>204</v>
      </c>
      <c r="B137">
        <v>3820861</v>
      </c>
      <c r="C137">
        <v>2695322</v>
      </c>
      <c r="D137">
        <v>1466860</v>
      </c>
      <c r="E137">
        <v>708934</v>
      </c>
      <c r="F137">
        <v>128497</v>
      </c>
      <c r="G137">
        <v>391031</v>
      </c>
      <c r="H137">
        <v>1125539</v>
      </c>
      <c r="I137">
        <v>7097</v>
      </c>
      <c r="J137">
        <v>59929</v>
      </c>
      <c r="K137">
        <v>35080</v>
      </c>
      <c r="L137">
        <v>255</v>
      </c>
      <c r="M137">
        <v>2376</v>
      </c>
      <c r="N137">
        <v>31857</v>
      </c>
      <c r="O137">
        <v>10332</v>
      </c>
      <c r="P137">
        <v>14993</v>
      </c>
      <c r="Q137">
        <v>2897</v>
      </c>
      <c r="R137">
        <v>3635</v>
      </c>
      <c r="S137">
        <v>0</v>
      </c>
      <c r="T137">
        <v>38680</v>
      </c>
      <c r="U137">
        <v>15605</v>
      </c>
      <c r="V137">
        <v>23075</v>
      </c>
      <c r="W137">
        <v>11458</v>
      </c>
      <c r="X137">
        <v>67468</v>
      </c>
      <c r="Y137">
        <v>228662</v>
      </c>
      <c r="Z137">
        <v>128</v>
      </c>
      <c r="AA137">
        <v>738</v>
      </c>
      <c r="AB137">
        <v>366132</v>
      </c>
      <c r="AC137">
        <v>275679</v>
      </c>
      <c r="AD137">
        <v>2580499</v>
      </c>
      <c r="AE137">
        <v>1765757</v>
      </c>
      <c r="AF137">
        <v>336927</v>
      </c>
      <c r="AG137">
        <v>13719</v>
      </c>
      <c r="AH137">
        <v>18702</v>
      </c>
      <c r="AI137">
        <v>304506</v>
      </c>
      <c r="AJ137">
        <v>376303</v>
      </c>
      <c r="AK137">
        <v>163617</v>
      </c>
      <c r="AL137">
        <v>78546</v>
      </c>
      <c r="AM137">
        <v>134140</v>
      </c>
      <c r="AN137">
        <v>10622</v>
      </c>
      <c r="AO137">
        <v>229719</v>
      </c>
      <c r="AP137">
        <v>32136</v>
      </c>
      <c r="AQ137">
        <v>780050</v>
      </c>
      <c r="AR137">
        <v>814742</v>
      </c>
      <c r="AS137">
        <v>773891</v>
      </c>
      <c r="AT137">
        <v>40851</v>
      </c>
      <c r="AU137">
        <v>2055104</v>
      </c>
      <c r="AV137">
        <v>39.644802794018801</v>
      </c>
      <c r="AW137">
        <v>87.540620177512338</v>
      </c>
      <c r="AX137">
        <v>34.705306234035803</v>
      </c>
      <c r="AY137">
        <v>2675007</v>
      </c>
      <c r="AZ137">
        <v>1549468</v>
      </c>
      <c r="BA137">
        <v>552466</v>
      </c>
      <c r="BB137">
        <v>495182</v>
      </c>
      <c r="BC137">
        <v>102697</v>
      </c>
      <c r="BD137">
        <v>399123</v>
      </c>
      <c r="BE137">
        <v>909250</v>
      </c>
      <c r="BF137">
        <v>12483</v>
      </c>
      <c r="BG137">
        <v>477238</v>
      </c>
    </row>
    <row r="138" spans="1:59" x14ac:dyDescent="0.25">
      <c r="A138" s="6" t="s">
        <v>203</v>
      </c>
      <c r="B138">
        <v>3939160</v>
      </c>
      <c r="C138">
        <v>2788870</v>
      </c>
      <c r="D138">
        <v>1517556</v>
      </c>
      <c r="E138">
        <v>733107</v>
      </c>
      <c r="F138">
        <v>131814</v>
      </c>
      <c r="G138">
        <v>406393</v>
      </c>
      <c r="H138">
        <v>1150290</v>
      </c>
      <c r="I138">
        <v>7450</v>
      </c>
      <c r="J138">
        <v>62348</v>
      </c>
      <c r="K138">
        <v>35386</v>
      </c>
      <c r="L138">
        <v>268</v>
      </c>
      <c r="M138">
        <v>2272</v>
      </c>
      <c r="N138">
        <v>31087</v>
      </c>
      <c r="O138">
        <v>9330</v>
      </c>
      <c r="P138">
        <v>13970</v>
      </c>
      <c r="Q138">
        <v>3358</v>
      </c>
      <c r="R138">
        <v>4429</v>
      </c>
      <c r="S138">
        <v>0</v>
      </c>
      <c r="T138">
        <v>39764</v>
      </c>
      <c r="U138">
        <v>16057</v>
      </c>
      <c r="V138">
        <v>23707</v>
      </c>
      <c r="W138">
        <v>11594</v>
      </c>
      <c r="X138">
        <v>72135</v>
      </c>
      <c r="Y138">
        <v>231986</v>
      </c>
      <c r="Z138">
        <v>132</v>
      </c>
      <c r="AA138">
        <v>667</v>
      </c>
      <c r="AB138">
        <v>389338</v>
      </c>
      <c r="AC138">
        <v>265863</v>
      </c>
      <c r="AD138">
        <v>2670644</v>
      </c>
      <c r="AE138">
        <v>1794933</v>
      </c>
      <c r="AF138">
        <v>346165</v>
      </c>
      <c r="AG138">
        <v>14419</v>
      </c>
      <c r="AH138">
        <v>20838</v>
      </c>
      <c r="AI138">
        <v>310908</v>
      </c>
      <c r="AJ138">
        <v>390920</v>
      </c>
      <c r="AK138">
        <v>170004</v>
      </c>
      <c r="AL138">
        <v>82257</v>
      </c>
      <c r="AM138">
        <v>138659</v>
      </c>
      <c r="AN138">
        <v>11049</v>
      </c>
      <c r="AO138">
        <v>241512</v>
      </c>
      <c r="AP138">
        <v>27075</v>
      </c>
      <c r="AQ138">
        <v>778212</v>
      </c>
      <c r="AR138">
        <v>875711</v>
      </c>
      <c r="AS138">
        <v>833210</v>
      </c>
      <c r="AT138">
        <v>42501</v>
      </c>
      <c r="AU138">
        <v>2144227</v>
      </c>
      <c r="AV138">
        <v>40.840397570938237</v>
      </c>
      <c r="AW138">
        <v>84.169852768403715</v>
      </c>
      <c r="AX138">
        <v>34.375302505489437</v>
      </c>
      <c r="AY138">
        <v>2741106</v>
      </c>
      <c r="AZ138">
        <v>1590816</v>
      </c>
      <c r="BA138">
        <v>564961</v>
      </c>
      <c r="BB138">
        <v>511994</v>
      </c>
      <c r="BC138">
        <v>105346</v>
      </c>
      <c r="BD138">
        <v>408515</v>
      </c>
      <c r="BE138">
        <v>946173</v>
      </c>
      <c r="BF138">
        <v>12640</v>
      </c>
      <c r="BG138">
        <v>488596</v>
      </c>
    </row>
    <row r="139" spans="1:59" x14ac:dyDescent="0.25">
      <c r="A139" s="6" t="s">
        <v>202</v>
      </c>
      <c r="B139">
        <v>4065942</v>
      </c>
      <c r="C139">
        <v>2878314</v>
      </c>
      <c r="D139">
        <v>1566328</v>
      </c>
      <c r="E139">
        <v>758101</v>
      </c>
      <c r="F139">
        <v>135597</v>
      </c>
      <c r="G139">
        <v>418288</v>
      </c>
      <c r="H139">
        <v>1187628</v>
      </c>
      <c r="I139">
        <v>6457</v>
      </c>
      <c r="J139">
        <v>63256</v>
      </c>
      <c r="K139">
        <v>34266</v>
      </c>
      <c r="L139">
        <v>349</v>
      </c>
      <c r="M139">
        <v>2038</v>
      </c>
      <c r="N139">
        <v>29508</v>
      </c>
      <c r="O139">
        <v>9061</v>
      </c>
      <c r="P139">
        <v>12692</v>
      </c>
      <c r="Q139">
        <v>2779</v>
      </c>
      <c r="R139">
        <v>4976</v>
      </c>
      <c r="S139">
        <v>0</v>
      </c>
      <c r="T139">
        <v>40817</v>
      </c>
      <c r="U139">
        <v>16502</v>
      </c>
      <c r="V139">
        <v>24315</v>
      </c>
      <c r="W139">
        <v>11349</v>
      </c>
      <c r="X139">
        <v>77307</v>
      </c>
      <c r="Y139">
        <v>233865</v>
      </c>
      <c r="Z139">
        <v>137</v>
      </c>
      <c r="AA139">
        <v>615</v>
      </c>
      <c r="AB139">
        <v>415102</v>
      </c>
      <c r="AC139">
        <v>272562</v>
      </c>
      <c r="AD139">
        <v>2767475</v>
      </c>
      <c r="AE139">
        <v>1827269</v>
      </c>
      <c r="AF139">
        <v>354093</v>
      </c>
      <c r="AG139">
        <v>14992</v>
      </c>
      <c r="AH139">
        <v>23017</v>
      </c>
      <c r="AI139">
        <v>316084</v>
      </c>
      <c r="AJ139">
        <v>394491</v>
      </c>
      <c r="AK139">
        <v>169128</v>
      </c>
      <c r="AL139">
        <v>83421</v>
      </c>
      <c r="AM139">
        <v>141942</v>
      </c>
      <c r="AN139">
        <v>11542</v>
      </c>
      <c r="AO139">
        <v>247814</v>
      </c>
      <c r="AP139">
        <v>30596</v>
      </c>
      <c r="AQ139">
        <v>788733</v>
      </c>
      <c r="AR139">
        <v>940206</v>
      </c>
      <c r="AS139">
        <v>895811</v>
      </c>
      <c r="AT139">
        <v>44395</v>
      </c>
      <c r="AU139">
        <v>2238673</v>
      </c>
      <c r="AV139">
        <v>41.998367878765919</v>
      </c>
      <c r="AW139">
        <v>79.619137563503131</v>
      </c>
      <c r="AX139">
        <v>33.438738295820762</v>
      </c>
      <c r="AY139">
        <v>2822971</v>
      </c>
      <c r="AZ139">
        <v>1635343</v>
      </c>
      <c r="BA139">
        <v>578780</v>
      </c>
      <c r="BB139">
        <v>529262</v>
      </c>
      <c r="BC139">
        <v>108146</v>
      </c>
      <c r="BD139">
        <v>419155</v>
      </c>
      <c r="BE139">
        <v>995702</v>
      </c>
      <c r="BF139">
        <v>12816</v>
      </c>
      <c r="BG139">
        <v>501223</v>
      </c>
    </row>
    <row r="140" spans="1:59" x14ac:dyDescent="0.25">
      <c r="A140" s="6" t="s">
        <v>201</v>
      </c>
      <c r="B140">
        <v>4234679</v>
      </c>
      <c r="C140">
        <v>2979762</v>
      </c>
      <c r="D140">
        <v>1620823</v>
      </c>
      <c r="E140">
        <v>783664</v>
      </c>
      <c r="F140">
        <v>139760</v>
      </c>
      <c r="G140">
        <v>435516</v>
      </c>
      <c r="H140">
        <v>1254917</v>
      </c>
      <c r="I140">
        <v>8317</v>
      </c>
      <c r="J140">
        <v>73015</v>
      </c>
      <c r="K140">
        <v>38182</v>
      </c>
      <c r="L140">
        <v>610</v>
      </c>
      <c r="M140">
        <v>2509</v>
      </c>
      <c r="N140">
        <v>31966</v>
      </c>
      <c r="O140">
        <v>9512</v>
      </c>
      <c r="P140">
        <v>15070</v>
      </c>
      <c r="Q140">
        <v>2773</v>
      </c>
      <c r="R140">
        <v>4611</v>
      </c>
      <c r="S140">
        <v>0</v>
      </c>
      <c r="T140">
        <v>43474</v>
      </c>
      <c r="U140">
        <v>16976</v>
      </c>
      <c r="V140">
        <v>26498</v>
      </c>
      <c r="W140">
        <v>13023</v>
      </c>
      <c r="X140">
        <v>72345</v>
      </c>
      <c r="Y140">
        <v>259898</v>
      </c>
      <c r="Z140">
        <v>143</v>
      </c>
      <c r="AA140">
        <v>618</v>
      </c>
      <c r="AB140">
        <v>407281</v>
      </c>
      <c r="AC140">
        <v>303536</v>
      </c>
      <c r="AD140">
        <v>2803257</v>
      </c>
      <c r="AE140">
        <v>1897003</v>
      </c>
      <c r="AF140">
        <v>361647</v>
      </c>
      <c r="AG140">
        <v>15499</v>
      </c>
      <c r="AH140">
        <v>25041</v>
      </c>
      <c r="AI140">
        <v>321107</v>
      </c>
      <c r="AJ140">
        <v>407961</v>
      </c>
      <c r="AK140">
        <v>174642</v>
      </c>
      <c r="AL140">
        <v>89550</v>
      </c>
      <c r="AM140">
        <v>143770</v>
      </c>
      <c r="AN140">
        <v>12979</v>
      </c>
      <c r="AO140">
        <v>271823</v>
      </c>
      <c r="AP140">
        <v>34055</v>
      </c>
      <c r="AQ140">
        <v>808538</v>
      </c>
      <c r="AR140">
        <v>906254</v>
      </c>
      <c r="AS140">
        <v>856335</v>
      </c>
      <c r="AT140">
        <v>49919</v>
      </c>
      <c r="AU140">
        <v>2337676</v>
      </c>
      <c r="AV140">
        <v>38.767297486398157</v>
      </c>
      <c r="AW140">
        <v>84.92193383829553</v>
      </c>
      <c r="AX140">
        <v>32.92193872229425</v>
      </c>
      <c r="AY140">
        <v>2945431</v>
      </c>
      <c r="AZ140">
        <v>1690514</v>
      </c>
      <c r="BA140">
        <v>593534</v>
      </c>
      <c r="BB140">
        <v>547349</v>
      </c>
      <c r="BC140">
        <v>111204</v>
      </c>
      <c r="BD140">
        <v>438427</v>
      </c>
      <c r="BE140">
        <v>1048428</v>
      </c>
      <c r="BF140">
        <v>13014</v>
      </c>
      <c r="BG140">
        <v>514750</v>
      </c>
    </row>
    <row r="141" spans="1:59" x14ac:dyDescent="0.25">
      <c r="A141" s="6" t="s">
        <v>200</v>
      </c>
      <c r="B141">
        <v>4390019</v>
      </c>
      <c r="C141">
        <v>3090854</v>
      </c>
      <c r="D141">
        <v>1675601</v>
      </c>
      <c r="E141">
        <v>815011</v>
      </c>
      <c r="F141">
        <v>144045</v>
      </c>
      <c r="G141">
        <v>456196</v>
      </c>
      <c r="H141">
        <v>1299165</v>
      </c>
      <c r="I141">
        <v>12524</v>
      </c>
      <c r="J141">
        <v>70571</v>
      </c>
      <c r="K141">
        <v>36026</v>
      </c>
      <c r="L141">
        <v>1028</v>
      </c>
      <c r="M141">
        <v>3434</v>
      </c>
      <c r="N141">
        <v>31664</v>
      </c>
      <c r="O141">
        <v>8896</v>
      </c>
      <c r="P141">
        <v>14519</v>
      </c>
      <c r="Q141">
        <v>3364</v>
      </c>
      <c r="R141">
        <v>4885</v>
      </c>
      <c r="S141">
        <v>0</v>
      </c>
      <c r="T141">
        <v>42864</v>
      </c>
      <c r="U141">
        <v>17772</v>
      </c>
      <c r="V141">
        <v>25092</v>
      </c>
      <c r="W141">
        <v>13463</v>
      </c>
      <c r="X141">
        <v>76954</v>
      </c>
      <c r="Y141">
        <v>265044</v>
      </c>
      <c r="Z141">
        <v>149</v>
      </c>
      <c r="AA141">
        <v>680</v>
      </c>
      <c r="AB141">
        <v>438034</v>
      </c>
      <c r="AC141">
        <v>306730</v>
      </c>
      <c r="AD141">
        <v>2920495</v>
      </c>
      <c r="AE141">
        <v>1958791</v>
      </c>
      <c r="AF141">
        <v>370486</v>
      </c>
      <c r="AG141">
        <v>17665</v>
      </c>
      <c r="AH141">
        <v>27366</v>
      </c>
      <c r="AI141">
        <v>325455</v>
      </c>
      <c r="AJ141">
        <v>422267</v>
      </c>
      <c r="AK141">
        <v>181089</v>
      </c>
      <c r="AL141">
        <v>93963</v>
      </c>
      <c r="AM141">
        <v>147215</v>
      </c>
      <c r="AN141">
        <v>13211</v>
      </c>
      <c r="AO141">
        <v>275152</v>
      </c>
      <c r="AP141">
        <v>38940</v>
      </c>
      <c r="AQ141">
        <v>838735</v>
      </c>
      <c r="AR141">
        <v>961704</v>
      </c>
      <c r="AS141">
        <v>910897</v>
      </c>
      <c r="AT141">
        <v>50807</v>
      </c>
      <c r="AU141">
        <v>2431228</v>
      </c>
      <c r="AV141">
        <v>39.556314057868576</v>
      </c>
      <c r="AW141">
        <v>82.432139187334258</v>
      </c>
      <c r="AX141">
        <v>32.607115861561297</v>
      </c>
      <c r="AY141">
        <v>3046363</v>
      </c>
      <c r="AZ141">
        <v>1747198</v>
      </c>
      <c r="BA141">
        <v>608414</v>
      </c>
      <c r="BB141">
        <v>566830</v>
      </c>
      <c r="BC141">
        <v>114538</v>
      </c>
      <c r="BD141">
        <v>457416</v>
      </c>
      <c r="BE141">
        <v>1087572</v>
      </c>
      <c r="BF141">
        <v>13252</v>
      </c>
      <c r="BG141">
        <v>528363</v>
      </c>
    </row>
    <row r="142" spans="1:59" x14ac:dyDescent="0.25">
      <c r="A142" s="6" t="s">
        <v>199</v>
      </c>
      <c r="B142">
        <v>4541349</v>
      </c>
      <c r="C142">
        <v>3209557</v>
      </c>
      <c r="D142">
        <v>1736602</v>
      </c>
      <c r="E142">
        <v>845869</v>
      </c>
      <c r="F142">
        <v>149213</v>
      </c>
      <c r="G142">
        <v>477873</v>
      </c>
      <c r="H142">
        <v>1331792</v>
      </c>
      <c r="I142">
        <v>11273</v>
      </c>
      <c r="J142">
        <v>68771</v>
      </c>
      <c r="K142">
        <v>33981</v>
      </c>
      <c r="L142">
        <v>1581</v>
      </c>
      <c r="M142">
        <v>2949</v>
      </c>
      <c r="N142">
        <v>34343</v>
      </c>
      <c r="O142">
        <v>8604</v>
      </c>
      <c r="P142">
        <v>17689</v>
      </c>
      <c r="Q142">
        <v>3430</v>
      </c>
      <c r="R142">
        <v>4620</v>
      </c>
      <c r="S142">
        <v>0</v>
      </c>
      <c r="T142">
        <v>44358</v>
      </c>
      <c r="U142">
        <v>18576</v>
      </c>
      <c r="V142">
        <v>25782</v>
      </c>
      <c r="W142">
        <v>13984</v>
      </c>
      <c r="X142">
        <v>78445</v>
      </c>
      <c r="Y142">
        <v>271605</v>
      </c>
      <c r="Z142">
        <v>160</v>
      </c>
      <c r="AA142">
        <v>800</v>
      </c>
      <c r="AB142">
        <v>459209</v>
      </c>
      <c r="AC142">
        <v>310333</v>
      </c>
      <c r="AD142">
        <v>2977804</v>
      </c>
      <c r="AE142">
        <v>2003749</v>
      </c>
      <c r="AF142">
        <v>381010</v>
      </c>
      <c r="AG142">
        <v>20564</v>
      </c>
      <c r="AH142">
        <v>29681</v>
      </c>
      <c r="AI142">
        <v>330765</v>
      </c>
      <c r="AJ142">
        <v>437653</v>
      </c>
      <c r="AK142">
        <v>191031</v>
      </c>
      <c r="AL142">
        <v>99016</v>
      </c>
      <c r="AM142">
        <v>147606</v>
      </c>
      <c r="AN142">
        <v>13756</v>
      </c>
      <c r="AO142">
        <v>289137</v>
      </c>
      <c r="AP142">
        <v>34071</v>
      </c>
      <c r="AQ142">
        <v>848122</v>
      </c>
      <c r="AR142">
        <v>974055</v>
      </c>
      <c r="AS142">
        <v>921144</v>
      </c>
      <c r="AT142">
        <v>52911</v>
      </c>
      <c r="AU142">
        <v>2537600</v>
      </c>
      <c r="AV142">
        <v>38.384892582016917</v>
      </c>
      <c r="AW142">
        <v>84.046897924023142</v>
      </c>
      <c r="AX142">
        <v>32.261311486653703</v>
      </c>
      <c r="AY142">
        <v>3131857</v>
      </c>
      <c r="AZ142">
        <v>1800065</v>
      </c>
      <c r="BA142">
        <v>623837</v>
      </c>
      <c r="BB142">
        <v>585870</v>
      </c>
      <c r="BC142">
        <v>118062</v>
      </c>
      <c r="BD142">
        <v>472296</v>
      </c>
      <c r="BE142">
        <v>1128108</v>
      </c>
      <c r="BF142">
        <v>13510</v>
      </c>
      <c r="BG142">
        <v>542513</v>
      </c>
    </row>
    <row r="143" spans="1:59" x14ac:dyDescent="0.25">
      <c r="A143" s="6" t="s">
        <v>198</v>
      </c>
      <c r="B143">
        <v>4726235</v>
      </c>
      <c r="C143">
        <v>3330947</v>
      </c>
      <c r="D143">
        <v>1804868</v>
      </c>
      <c r="E143">
        <v>876174</v>
      </c>
      <c r="F143">
        <v>154421</v>
      </c>
      <c r="G143">
        <v>495484</v>
      </c>
      <c r="H143">
        <v>1395288</v>
      </c>
      <c r="I143">
        <v>9777</v>
      </c>
      <c r="J143">
        <v>68762</v>
      </c>
      <c r="K143">
        <v>37659</v>
      </c>
      <c r="L143">
        <v>2246</v>
      </c>
      <c r="M143">
        <v>2685</v>
      </c>
      <c r="N143">
        <v>28160</v>
      </c>
      <c r="O143">
        <v>7732</v>
      </c>
      <c r="P143">
        <v>13855</v>
      </c>
      <c r="Q143">
        <v>2570</v>
      </c>
      <c r="R143">
        <v>4003</v>
      </c>
      <c r="S143">
        <v>0</v>
      </c>
      <c r="T143">
        <v>45939</v>
      </c>
      <c r="U143">
        <v>19389</v>
      </c>
      <c r="V143">
        <v>26550</v>
      </c>
      <c r="W143">
        <v>14725</v>
      </c>
      <c r="X143">
        <v>83852</v>
      </c>
      <c r="Y143">
        <v>277424</v>
      </c>
      <c r="Z143">
        <v>166</v>
      </c>
      <c r="AA143">
        <v>939</v>
      </c>
      <c r="AB143">
        <v>490540</v>
      </c>
      <c r="AC143">
        <v>332414</v>
      </c>
      <c r="AD143">
        <v>3105537</v>
      </c>
      <c r="AE143">
        <v>2069338</v>
      </c>
      <c r="AF143">
        <v>390698</v>
      </c>
      <c r="AG143">
        <v>23828</v>
      </c>
      <c r="AH143">
        <v>32325</v>
      </c>
      <c r="AI143">
        <v>334545</v>
      </c>
      <c r="AJ143">
        <v>447273</v>
      </c>
      <c r="AK143">
        <v>199241</v>
      </c>
      <c r="AL143">
        <v>99700</v>
      </c>
      <c r="AM143">
        <v>148332</v>
      </c>
      <c r="AN143">
        <v>14309</v>
      </c>
      <c r="AO143">
        <v>305384</v>
      </c>
      <c r="AP143">
        <v>38687</v>
      </c>
      <c r="AQ143">
        <v>872987</v>
      </c>
      <c r="AR143">
        <v>1036199</v>
      </c>
      <c r="AS143">
        <v>981163</v>
      </c>
      <c r="AT143">
        <v>55036</v>
      </c>
      <c r="AU143">
        <v>2656897</v>
      </c>
      <c r="AV143">
        <v>39.000348126010437</v>
      </c>
      <c r="AW143">
        <v>80.869699734701101</v>
      </c>
      <c r="AX143">
        <v>31.539464424992779</v>
      </c>
      <c r="AY143">
        <v>3249833</v>
      </c>
      <c r="AZ143">
        <v>1854545</v>
      </c>
      <c r="BA143">
        <v>640615</v>
      </c>
      <c r="BB143">
        <v>605820</v>
      </c>
      <c r="BC143">
        <v>121769</v>
      </c>
      <c r="BD143">
        <v>486341</v>
      </c>
      <c r="BE143">
        <v>1180495</v>
      </c>
      <c r="BF143">
        <v>13781</v>
      </c>
      <c r="BG143">
        <v>557941</v>
      </c>
    </row>
    <row r="144" spans="1:59" x14ac:dyDescent="0.25">
      <c r="A144" s="6" t="s">
        <v>197</v>
      </c>
      <c r="B144">
        <v>4900537</v>
      </c>
      <c r="C144">
        <v>3440780</v>
      </c>
      <c r="D144">
        <v>1860176</v>
      </c>
      <c r="E144">
        <v>906981</v>
      </c>
      <c r="F144">
        <v>159871</v>
      </c>
      <c r="G144">
        <v>513752</v>
      </c>
      <c r="H144">
        <v>1459757</v>
      </c>
      <c r="I144">
        <v>10080</v>
      </c>
      <c r="J144">
        <v>79073</v>
      </c>
      <c r="K144">
        <v>40414</v>
      </c>
      <c r="L144">
        <v>3000</v>
      </c>
      <c r="M144">
        <v>3116</v>
      </c>
      <c r="N144">
        <v>29316</v>
      </c>
      <c r="O144">
        <v>9586</v>
      </c>
      <c r="P144">
        <v>13472</v>
      </c>
      <c r="Q144">
        <v>1800</v>
      </c>
      <c r="R144">
        <v>4458</v>
      </c>
      <c r="S144">
        <v>0</v>
      </c>
      <c r="T144">
        <v>48500</v>
      </c>
      <c r="U144">
        <v>20202</v>
      </c>
      <c r="V144">
        <v>28298</v>
      </c>
      <c r="W144">
        <v>16695</v>
      </c>
      <c r="X144">
        <v>83307</v>
      </c>
      <c r="Y144">
        <v>306867</v>
      </c>
      <c r="Z144">
        <v>176</v>
      </c>
      <c r="AA144">
        <v>1060</v>
      </c>
      <c r="AB144">
        <v>479655</v>
      </c>
      <c r="AC144">
        <v>358498</v>
      </c>
      <c r="AD144">
        <v>3214646</v>
      </c>
      <c r="AE144">
        <v>2136787</v>
      </c>
      <c r="AF144">
        <v>397935</v>
      </c>
      <c r="AG144">
        <v>24518</v>
      </c>
      <c r="AH144">
        <v>35028</v>
      </c>
      <c r="AI144">
        <v>338389</v>
      </c>
      <c r="AJ144">
        <v>457048</v>
      </c>
      <c r="AK144">
        <v>205212</v>
      </c>
      <c r="AL144">
        <v>105883</v>
      </c>
      <c r="AM144">
        <v>145952</v>
      </c>
      <c r="AN144">
        <v>16399</v>
      </c>
      <c r="AO144">
        <v>327378</v>
      </c>
      <c r="AP144">
        <v>40986</v>
      </c>
      <c r="AQ144">
        <v>897041</v>
      </c>
      <c r="AR144">
        <v>1077859</v>
      </c>
      <c r="AS144">
        <v>1014783</v>
      </c>
      <c r="AT144">
        <v>63076</v>
      </c>
      <c r="AU144">
        <v>2763750</v>
      </c>
      <c r="AV144">
        <v>38.999879097750039</v>
      </c>
      <c r="AW144">
        <v>79.322304098494115</v>
      </c>
      <c r="AX144">
        <v>30.935602695962327</v>
      </c>
      <c r="AY144">
        <v>3368798</v>
      </c>
      <c r="AZ144">
        <v>1909041</v>
      </c>
      <c r="BA144">
        <v>658510</v>
      </c>
      <c r="BB144">
        <v>625315</v>
      </c>
      <c r="BC144">
        <v>125578</v>
      </c>
      <c r="BD144">
        <v>499638</v>
      </c>
      <c r="BE144">
        <v>1232011</v>
      </c>
      <c r="BF144">
        <v>14043</v>
      </c>
      <c r="BG144">
        <v>574354</v>
      </c>
    </row>
    <row r="145" spans="1:59" x14ac:dyDescent="0.25">
      <c r="A145" s="6" t="s">
        <v>196</v>
      </c>
      <c r="B145">
        <v>5051514</v>
      </c>
      <c r="C145">
        <v>3567124</v>
      </c>
      <c r="D145">
        <v>1912088</v>
      </c>
      <c r="E145">
        <v>948473</v>
      </c>
      <c r="F145">
        <v>165568</v>
      </c>
      <c r="G145">
        <v>540995</v>
      </c>
      <c r="H145">
        <v>1484390</v>
      </c>
      <c r="I145">
        <v>9174</v>
      </c>
      <c r="J145">
        <v>76665</v>
      </c>
      <c r="K145">
        <v>38748</v>
      </c>
      <c r="L145">
        <v>3757</v>
      </c>
      <c r="M145">
        <v>2334</v>
      </c>
      <c r="N145">
        <v>34124</v>
      </c>
      <c r="O145">
        <v>10176</v>
      </c>
      <c r="P145">
        <v>14300</v>
      </c>
      <c r="Q145">
        <v>1933</v>
      </c>
      <c r="R145">
        <v>7715</v>
      </c>
      <c r="S145">
        <v>0</v>
      </c>
      <c r="T145">
        <v>47228</v>
      </c>
      <c r="U145">
        <v>22314</v>
      </c>
      <c r="V145">
        <v>24914</v>
      </c>
      <c r="W145">
        <v>17655</v>
      </c>
      <c r="X145">
        <v>80503</v>
      </c>
      <c r="Y145">
        <v>311833</v>
      </c>
      <c r="Z145">
        <v>192</v>
      </c>
      <c r="AA145">
        <v>1177</v>
      </c>
      <c r="AB145">
        <v>511553</v>
      </c>
      <c r="AC145">
        <v>349447</v>
      </c>
      <c r="AD145">
        <v>3243600</v>
      </c>
      <c r="AE145">
        <v>2221765</v>
      </c>
      <c r="AF145">
        <v>412546</v>
      </c>
      <c r="AG145">
        <v>31052</v>
      </c>
      <c r="AH145">
        <v>37147</v>
      </c>
      <c r="AI145">
        <v>344347</v>
      </c>
      <c r="AJ145">
        <v>466000</v>
      </c>
      <c r="AK145">
        <v>212470</v>
      </c>
      <c r="AL145">
        <v>109698</v>
      </c>
      <c r="AM145">
        <v>143831</v>
      </c>
      <c r="AN145">
        <v>16881</v>
      </c>
      <c r="AO145">
        <v>328407</v>
      </c>
      <c r="AP145">
        <v>46024</v>
      </c>
      <c r="AQ145">
        <v>951907</v>
      </c>
      <c r="AR145">
        <v>1021835</v>
      </c>
      <c r="AS145">
        <v>956911</v>
      </c>
      <c r="AT145">
        <v>64924</v>
      </c>
      <c r="AU145">
        <v>2829749</v>
      </c>
      <c r="AV145">
        <v>36.110450004953741</v>
      </c>
      <c r="AW145">
        <v>85.97726089049263</v>
      </c>
      <c r="AX145">
        <v>31.046775809489993</v>
      </c>
      <c r="AY145">
        <v>3462799</v>
      </c>
      <c r="AZ145">
        <v>1978409</v>
      </c>
      <c r="BA145">
        <v>677151</v>
      </c>
      <c r="BB145">
        <v>645599</v>
      </c>
      <c r="BC145">
        <v>129552</v>
      </c>
      <c r="BD145">
        <v>526107</v>
      </c>
      <c r="BE145">
        <v>1241034</v>
      </c>
      <c r="BF145">
        <v>14281</v>
      </c>
      <c r="BG145">
        <v>591433</v>
      </c>
    </row>
    <row r="146" spans="1:59" x14ac:dyDescent="0.25">
      <c r="A146" s="6" t="s">
        <v>195</v>
      </c>
      <c r="B146">
        <v>5182646</v>
      </c>
      <c r="C146">
        <v>3683536</v>
      </c>
      <c r="D146">
        <v>1970951</v>
      </c>
      <c r="E146">
        <v>987529</v>
      </c>
      <c r="F146">
        <v>171121</v>
      </c>
      <c r="G146">
        <v>553935</v>
      </c>
      <c r="H146">
        <v>1499110</v>
      </c>
      <c r="I146">
        <v>8564</v>
      </c>
      <c r="J146">
        <v>78363</v>
      </c>
      <c r="K146">
        <v>36770</v>
      </c>
      <c r="L146">
        <v>4432</v>
      </c>
      <c r="M146">
        <v>3023</v>
      </c>
      <c r="N146">
        <v>29518</v>
      </c>
      <c r="O146">
        <v>9757</v>
      </c>
      <c r="P146">
        <v>9914</v>
      </c>
      <c r="Q146">
        <v>1969</v>
      </c>
      <c r="R146">
        <v>7878</v>
      </c>
      <c r="S146">
        <v>0</v>
      </c>
      <c r="T146">
        <v>50187</v>
      </c>
      <c r="U146">
        <v>24427</v>
      </c>
      <c r="V146">
        <v>25760</v>
      </c>
      <c r="W146">
        <v>18631</v>
      </c>
      <c r="X146">
        <v>91998</v>
      </c>
      <c r="Y146">
        <v>313827</v>
      </c>
      <c r="Z146">
        <v>201</v>
      </c>
      <c r="AA146">
        <v>1304</v>
      </c>
      <c r="AB146">
        <v>510604</v>
      </c>
      <c r="AC146">
        <v>351688</v>
      </c>
      <c r="AD146">
        <v>3387185</v>
      </c>
      <c r="AE146">
        <v>2241852</v>
      </c>
      <c r="AF146">
        <v>431934</v>
      </c>
      <c r="AG146">
        <v>36334</v>
      </c>
      <c r="AH146">
        <v>40024</v>
      </c>
      <c r="AI146">
        <v>355576</v>
      </c>
      <c r="AJ146">
        <v>452178</v>
      </c>
      <c r="AK146">
        <v>201304</v>
      </c>
      <c r="AL146">
        <v>112178</v>
      </c>
      <c r="AM146">
        <v>138697</v>
      </c>
      <c r="AN146">
        <v>17867</v>
      </c>
      <c r="AO146">
        <v>321601</v>
      </c>
      <c r="AP146">
        <v>39592</v>
      </c>
      <c r="AQ146">
        <v>978680</v>
      </c>
      <c r="AR146">
        <v>1145333</v>
      </c>
      <c r="AS146">
        <v>1076609</v>
      </c>
      <c r="AT146">
        <v>68724</v>
      </c>
      <c r="AU146">
        <v>2940794</v>
      </c>
      <c r="AV146">
        <v>38.946385014372893</v>
      </c>
      <c r="AW146">
        <v>77.19259169305117</v>
      </c>
      <c r="AX146">
        <v>30.063723963348529</v>
      </c>
      <c r="AY146">
        <v>3527666</v>
      </c>
      <c r="AZ146">
        <v>2028556</v>
      </c>
      <c r="BA146">
        <v>695688</v>
      </c>
      <c r="BB146">
        <v>663353</v>
      </c>
      <c r="BC146">
        <v>133503</v>
      </c>
      <c r="BD146">
        <v>536012</v>
      </c>
      <c r="BE146">
        <v>1285814</v>
      </c>
      <c r="BF146">
        <v>14466</v>
      </c>
      <c r="BG146">
        <v>608396</v>
      </c>
    </row>
    <row r="147" spans="1:59" x14ac:dyDescent="0.25">
      <c r="A147" s="6" t="s">
        <v>194</v>
      </c>
      <c r="B147">
        <v>5382468</v>
      </c>
      <c r="C147">
        <v>3800650</v>
      </c>
      <c r="D147">
        <v>2034905</v>
      </c>
      <c r="E147">
        <v>1023989</v>
      </c>
      <c r="F147">
        <v>177017</v>
      </c>
      <c r="G147">
        <v>564739</v>
      </c>
      <c r="H147">
        <v>1581818</v>
      </c>
      <c r="I147">
        <v>8670</v>
      </c>
      <c r="J147">
        <v>78961</v>
      </c>
      <c r="K147">
        <v>37399</v>
      </c>
      <c r="L147">
        <v>5389</v>
      </c>
      <c r="M147">
        <v>3443</v>
      </c>
      <c r="N147">
        <v>31966</v>
      </c>
      <c r="O147">
        <v>9264</v>
      </c>
      <c r="P147">
        <v>13704</v>
      </c>
      <c r="Q147">
        <v>1679</v>
      </c>
      <c r="R147">
        <v>7319</v>
      </c>
      <c r="S147">
        <v>0</v>
      </c>
      <c r="T147">
        <v>53453</v>
      </c>
      <c r="U147">
        <v>26565</v>
      </c>
      <c r="V147">
        <v>26888</v>
      </c>
      <c r="W147">
        <v>19736</v>
      </c>
      <c r="X147">
        <v>103136</v>
      </c>
      <c r="Y147">
        <v>316504</v>
      </c>
      <c r="Z147">
        <v>206</v>
      </c>
      <c r="AA147">
        <v>1421</v>
      </c>
      <c r="AB147">
        <v>530436</v>
      </c>
      <c r="AC147">
        <v>391098</v>
      </c>
      <c r="AD147">
        <v>3596875</v>
      </c>
      <c r="AE147">
        <v>2311512</v>
      </c>
      <c r="AF147">
        <v>437794</v>
      </c>
      <c r="AG147">
        <v>32189</v>
      </c>
      <c r="AH147">
        <v>42743</v>
      </c>
      <c r="AI147">
        <v>362862</v>
      </c>
      <c r="AJ147">
        <v>457795</v>
      </c>
      <c r="AK147">
        <v>212205</v>
      </c>
      <c r="AL147">
        <v>109772</v>
      </c>
      <c r="AM147">
        <v>135818</v>
      </c>
      <c r="AN147">
        <v>18554</v>
      </c>
      <c r="AO147">
        <v>328719</v>
      </c>
      <c r="AP147">
        <v>42354</v>
      </c>
      <c r="AQ147">
        <v>1026296</v>
      </c>
      <c r="AR147">
        <v>1285363</v>
      </c>
      <c r="AS147">
        <v>1214006</v>
      </c>
      <c r="AT147">
        <v>71357</v>
      </c>
      <c r="AU147">
        <v>3070956</v>
      </c>
      <c r="AV147">
        <v>41.855463834204002</v>
      </c>
      <c r="AW147">
        <v>69.675939904615902</v>
      </c>
      <c r="AX147">
        <v>29.163187827918222</v>
      </c>
      <c r="AY147">
        <v>3648360</v>
      </c>
      <c r="AZ147">
        <v>2066542</v>
      </c>
      <c r="BA147">
        <v>714676</v>
      </c>
      <c r="BB147">
        <v>681633</v>
      </c>
      <c r="BC147">
        <v>137510</v>
      </c>
      <c r="BD147">
        <v>532723</v>
      </c>
      <c r="BE147">
        <v>1336848</v>
      </c>
      <c r="BF147">
        <v>14663</v>
      </c>
      <c r="BG147">
        <v>625657</v>
      </c>
    </row>
    <row r="148" spans="1:59" x14ac:dyDescent="0.25">
      <c r="A148" s="6" t="s">
        <v>193</v>
      </c>
      <c r="B148">
        <v>5585845</v>
      </c>
      <c r="C148">
        <v>3926581</v>
      </c>
      <c r="D148">
        <v>2112581</v>
      </c>
      <c r="E148">
        <v>1054348</v>
      </c>
      <c r="F148">
        <v>182934</v>
      </c>
      <c r="G148">
        <v>576718</v>
      </c>
      <c r="H148">
        <v>1659264</v>
      </c>
      <c r="I148">
        <v>9696</v>
      </c>
      <c r="J148">
        <v>78660</v>
      </c>
      <c r="K148">
        <v>45022</v>
      </c>
      <c r="L148">
        <v>6993</v>
      </c>
      <c r="M148">
        <v>3887</v>
      </c>
      <c r="N148">
        <v>34396</v>
      </c>
      <c r="O148">
        <v>9132</v>
      </c>
      <c r="P148">
        <v>13697</v>
      </c>
      <c r="Q148">
        <v>2205</v>
      </c>
      <c r="R148">
        <v>9362</v>
      </c>
      <c r="S148">
        <v>0</v>
      </c>
      <c r="T148">
        <v>58102</v>
      </c>
      <c r="U148">
        <v>28701</v>
      </c>
      <c r="V148">
        <v>29401</v>
      </c>
      <c r="W148">
        <v>22308</v>
      </c>
      <c r="X148">
        <v>113879</v>
      </c>
      <c r="Y148">
        <v>353802</v>
      </c>
      <c r="Z148">
        <v>220</v>
      </c>
      <c r="AA148">
        <v>1507</v>
      </c>
      <c r="AB148">
        <v>529353</v>
      </c>
      <c r="AC148">
        <v>401439</v>
      </c>
      <c r="AD148">
        <v>3806235</v>
      </c>
      <c r="AE148">
        <v>2371294</v>
      </c>
      <c r="AF148">
        <v>439987</v>
      </c>
      <c r="AG148">
        <v>28026</v>
      </c>
      <c r="AH148">
        <v>45892</v>
      </c>
      <c r="AI148">
        <v>366069</v>
      </c>
      <c r="AJ148">
        <v>482681</v>
      </c>
      <c r="AK148">
        <v>232227</v>
      </c>
      <c r="AL148">
        <v>114209</v>
      </c>
      <c r="AM148">
        <v>136245</v>
      </c>
      <c r="AN148">
        <v>22988</v>
      </c>
      <c r="AO148">
        <v>356520</v>
      </c>
      <c r="AP148">
        <v>43864</v>
      </c>
      <c r="AQ148">
        <v>1025254</v>
      </c>
      <c r="AR148">
        <v>1434941</v>
      </c>
      <c r="AS148">
        <v>1346523</v>
      </c>
      <c r="AT148">
        <v>88418</v>
      </c>
      <c r="AU148">
        <v>3214551</v>
      </c>
      <c r="AV148">
        <v>44.638922498358042</v>
      </c>
      <c r="AW148">
        <v>64.30008034232884</v>
      </c>
      <c r="AX148">
        <v>28.702863030394127</v>
      </c>
      <c r="AY148">
        <v>3769547</v>
      </c>
      <c r="AZ148">
        <v>2110283</v>
      </c>
      <c r="BA148">
        <v>734772</v>
      </c>
      <c r="BB148">
        <v>700433</v>
      </c>
      <c r="BC148">
        <v>141776</v>
      </c>
      <c r="BD148">
        <v>533302</v>
      </c>
      <c r="BE148">
        <v>1398253</v>
      </c>
      <c r="BF148">
        <v>14894</v>
      </c>
      <c r="BG148">
        <v>643776</v>
      </c>
    </row>
    <row r="149" spans="1:59" x14ac:dyDescent="0.25">
      <c r="A149" s="6" t="s">
        <v>192</v>
      </c>
      <c r="B149">
        <v>5841253</v>
      </c>
      <c r="C149">
        <v>4061017</v>
      </c>
      <c r="D149">
        <v>2184020</v>
      </c>
      <c r="E149">
        <v>1087379</v>
      </c>
      <c r="F149">
        <v>189303</v>
      </c>
      <c r="G149">
        <v>600315</v>
      </c>
      <c r="H149">
        <v>1780236</v>
      </c>
      <c r="I149">
        <v>9384</v>
      </c>
      <c r="J149">
        <v>73026</v>
      </c>
      <c r="K149">
        <v>51034</v>
      </c>
      <c r="L149">
        <v>9437</v>
      </c>
      <c r="M149">
        <v>3459</v>
      </c>
      <c r="N149">
        <v>28656</v>
      </c>
      <c r="O149">
        <v>8799</v>
      </c>
      <c r="P149">
        <v>12593</v>
      </c>
      <c r="Q149">
        <v>2243</v>
      </c>
      <c r="R149">
        <v>5021</v>
      </c>
      <c r="S149">
        <v>0</v>
      </c>
      <c r="T149">
        <v>58548</v>
      </c>
      <c r="U149">
        <v>30790</v>
      </c>
      <c r="V149">
        <v>27758</v>
      </c>
      <c r="W149">
        <v>23286</v>
      </c>
      <c r="X149">
        <v>115801</v>
      </c>
      <c r="Y149">
        <v>355334</v>
      </c>
      <c r="Z149">
        <v>230</v>
      </c>
      <c r="AA149">
        <v>1541</v>
      </c>
      <c r="AB149">
        <v>572031</v>
      </c>
      <c r="AC149">
        <v>478469</v>
      </c>
      <c r="AD149">
        <v>3961954</v>
      </c>
      <c r="AE149">
        <v>2520193</v>
      </c>
      <c r="AF149">
        <v>452914</v>
      </c>
      <c r="AG149">
        <v>31837</v>
      </c>
      <c r="AH149">
        <v>48925</v>
      </c>
      <c r="AI149">
        <v>372152</v>
      </c>
      <c r="AJ149">
        <v>487054</v>
      </c>
      <c r="AK149">
        <v>230238</v>
      </c>
      <c r="AL149">
        <v>119793</v>
      </c>
      <c r="AM149">
        <v>137022</v>
      </c>
      <c r="AN149">
        <v>23596</v>
      </c>
      <c r="AO149">
        <v>374568</v>
      </c>
      <c r="AP149">
        <v>46958</v>
      </c>
      <c r="AQ149">
        <v>1135103</v>
      </c>
      <c r="AR149">
        <v>1441761</v>
      </c>
      <c r="AS149">
        <v>1351007</v>
      </c>
      <c r="AT149">
        <v>90754</v>
      </c>
      <c r="AU149">
        <v>3321060</v>
      </c>
      <c r="AV149">
        <v>43.412677283132552</v>
      </c>
      <c r="AW149">
        <v>65.195800652584651</v>
      </c>
      <c r="AX149">
        <v>28.303242539460999</v>
      </c>
      <c r="AY149">
        <v>3975721</v>
      </c>
      <c r="AZ149">
        <v>2195485</v>
      </c>
      <c r="BA149">
        <v>755622</v>
      </c>
      <c r="BB149">
        <v>720481</v>
      </c>
      <c r="BC149">
        <v>146627</v>
      </c>
      <c r="BD149">
        <v>572755</v>
      </c>
      <c r="BE149">
        <v>1455528</v>
      </c>
      <c r="BF149">
        <v>15118</v>
      </c>
      <c r="BG149">
        <v>662369</v>
      </c>
    </row>
    <row r="150" spans="1:59" x14ac:dyDescent="0.25">
      <c r="A150" s="6" t="s">
        <v>191</v>
      </c>
      <c r="B150">
        <v>5986358</v>
      </c>
      <c r="C150">
        <v>4180119</v>
      </c>
      <c r="D150">
        <v>2254902</v>
      </c>
      <c r="E150">
        <v>1120370</v>
      </c>
      <c r="F150">
        <v>195658</v>
      </c>
      <c r="G150">
        <v>609188</v>
      </c>
      <c r="H150">
        <v>1806239</v>
      </c>
      <c r="I150">
        <v>9411</v>
      </c>
      <c r="J150">
        <v>68773</v>
      </c>
      <c r="K150">
        <v>50593</v>
      </c>
      <c r="L150">
        <v>12915</v>
      </c>
      <c r="M150">
        <v>2925</v>
      </c>
      <c r="N150">
        <v>32498</v>
      </c>
      <c r="O150">
        <v>8163</v>
      </c>
      <c r="P150">
        <v>17272</v>
      </c>
      <c r="Q150">
        <v>3864</v>
      </c>
      <c r="R150">
        <v>3199</v>
      </c>
      <c r="S150">
        <v>0</v>
      </c>
      <c r="T150">
        <v>61678</v>
      </c>
      <c r="U150">
        <v>32903</v>
      </c>
      <c r="V150">
        <v>28775</v>
      </c>
      <c r="W150">
        <v>24193</v>
      </c>
      <c r="X150">
        <v>113383</v>
      </c>
      <c r="Y150">
        <v>359895</v>
      </c>
      <c r="Z150">
        <v>244</v>
      </c>
      <c r="AA150">
        <v>1504</v>
      </c>
      <c r="AB150">
        <v>588802</v>
      </c>
      <c r="AC150">
        <v>479425</v>
      </c>
      <c r="AD150">
        <v>3978566</v>
      </c>
      <c r="AE150">
        <v>2568691</v>
      </c>
      <c r="AF150">
        <v>470467</v>
      </c>
      <c r="AG150">
        <v>37819</v>
      </c>
      <c r="AH150">
        <v>52894</v>
      </c>
      <c r="AI150">
        <v>379754</v>
      </c>
      <c r="AJ150">
        <v>509685</v>
      </c>
      <c r="AK150">
        <v>240650</v>
      </c>
      <c r="AL150">
        <v>126043</v>
      </c>
      <c r="AM150">
        <v>142992</v>
      </c>
      <c r="AN150">
        <v>24441</v>
      </c>
      <c r="AO150">
        <v>381680</v>
      </c>
      <c r="AP150">
        <v>41488</v>
      </c>
      <c r="AQ150">
        <v>1140930</v>
      </c>
      <c r="AR150">
        <v>1409875</v>
      </c>
      <c r="AS150">
        <v>1315862</v>
      </c>
      <c r="AT150">
        <v>94013</v>
      </c>
      <c r="AU150">
        <v>3417667</v>
      </c>
      <c r="AV150">
        <v>41.252562064514223</v>
      </c>
      <c r="AW150">
        <v>69.520518168797111</v>
      </c>
      <c r="AX150">
        <v>28.678994905154912</v>
      </c>
      <c r="AY150">
        <v>4056504</v>
      </c>
      <c r="AZ150">
        <v>2250265</v>
      </c>
      <c r="BA150">
        <v>778044</v>
      </c>
      <c r="BB150">
        <v>741064</v>
      </c>
      <c r="BC150">
        <v>151765</v>
      </c>
      <c r="BD150">
        <v>579392</v>
      </c>
      <c r="BE150">
        <v>1487813</v>
      </c>
      <c r="BF150">
        <v>15339</v>
      </c>
      <c r="BG150">
        <v>682182</v>
      </c>
    </row>
    <row r="151" spans="1:59" x14ac:dyDescent="0.25">
      <c r="A151" s="6" t="s">
        <v>190</v>
      </c>
      <c r="B151">
        <v>6114435</v>
      </c>
      <c r="C151">
        <v>4286397</v>
      </c>
      <c r="D151">
        <v>2316255</v>
      </c>
      <c r="E151">
        <v>1146340</v>
      </c>
      <c r="F151">
        <v>201971</v>
      </c>
      <c r="G151">
        <v>621831</v>
      </c>
      <c r="H151">
        <v>1828038</v>
      </c>
      <c r="I151">
        <v>10495</v>
      </c>
      <c r="J151">
        <v>64426</v>
      </c>
      <c r="K151">
        <v>49315</v>
      </c>
      <c r="L151">
        <v>16288</v>
      </c>
      <c r="M151">
        <v>1514</v>
      </c>
      <c r="N151">
        <v>36467</v>
      </c>
      <c r="O151">
        <v>8021</v>
      </c>
      <c r="P151">
        <v>19985</v>
      </c>
      <c r="Q151">
        <v>4475</v>
      </c>
      <c r="R151">
        <v>3986</v>
      </c>
      <c r="S151">
        <v>0</v>
      </c>
      <c r="T151">
        <v>63963</v>
      </c>
      <c r="U151">
        <v>35040</v>
      </c>
      <c r="V151">
        <v>28923</v>
      </c>
      <c r="W151">
        <v>26000</v>
      </c>
      <c r="X151">
        <v>101866</v>
      </c>
      <c r="Y151">
        <v>359587</v>
      </c>
      <c r="Z151">
        <v>257</v>
      </c>
      <c r="AA151">
        <v>1498</v>
      </c>
      <c r="AB151">
        <v>603446</v>
      </c>
      <c r="AC151">
        <v>492916</v>
      </c>
      <c r="AD151">
        <v>3891623</v>
      </c>
      <c r="AE151">
        <v>2658081</v>
      </c>
      <c r="AF151">
        <v>484375</v>
      </c>
      <c r="AG151">
        <v>44081</v>
      </c>
      <c r="AH151">
        <v>56029</v>
      </c>
      <c r="AI151">
        <v>384265</v>
      </c>
      <c r="AJ151">
        <v>532672</v>
      </c>
      <c r="AK151">
        <v>253893</v>
      </c>
      <c r="AL151">
        <v>130389</v>
      </c>
      <c r="AM151">
        <v>148391</v>
      </c>
      <c r="AN151">
        <v>25323</v>
      </c>
      <c r="AO151">
        <v>378052</v>
      </c>
      <c r="AP151">
        <v>44008</v>
      </c>
      <c r="AQ151">
        <v>1193651</v>
      </c>
      <c r="AR151">
        <v>1233542</v>
      </c>
      <c r="AS151">
        <v>1136139</v>
      </c>
      <c r="AT151">
        <v>97403</v>
      </c>
      <c r="AU151">
        <v>3456354</v>
      </c>
      <c r="AV151">
        <v>35.689110690358298</v>
      </c>
      <c r="AW151">
        <v>82.44934860663065</v>
      </c>
      <c r="AX151">
        <v>29.425439287699799</v>
      </c>
      <c r="AY151">
        <v>4137426</v>
      </c>
      <c r="AZ151">
        <v>2309388</v>
      </c>
      <c r="BA151">
        <v>801351</v>
      </c>
      <c r="BB151">
        <v>762449</v>
      </c>
      <c r="BC151">
        <v>157094</v>
      </c>
      <c r="BD151">
        <v>588494</v>
      </c>
      <c r="BE151">
        <v>1479345</v>
      </c>
      <c r="BF151">
        <v>15535</v>
      </c>
      <c r="BG151">
        <v>702902</v>
      </c>
    </row>
    <row r="152" spans="1:59" x14ac:dyDescent="0.25">
      <c r="A152" s="6" t="s">
        <v>189</v>
      </c>
      <c r="B152">
        <v>6268218</v>
      </c>
      <c r="C152">
        <v>4405193</v>
      </c>
      <c r="D152">
        <v>2397012</v>
      </c>
      <c r="E152">
        <v>1171874</v>
      </c>
      <c r="F152">
        <v>209699</v>
      </c>
      <c r="G152">
        <v>626608</v>
      </c>
      <c r="H152">
        <v>1863025</v>
      </c>
      <c r="I152">
        <v>12386</v>
      </c>
      <c r="J152">
        <v>57674</v>
      </c>
      <c r="K152">
        <v>54971</v>
      </c>
      <c r="L152">
        <v>18416</v>
      </c>
      <c r="M152">
        <v>1784</v>
      </c>
      <c r="N152">
        <v>43236</v>
      </c>
      <c r="O152">
        <v>8199</v>
      </c>
      <c r="P152">
        <v>18652</v>
      </c>
      <c r="Q152">
        <v>5779</v>
      </c>
      <c r="R152">
        <v>10606</v>
      </c>
      <c r="S152">
        <v>0</v>
      </c>
      <c r="T152">
        <v>67498</v>
      </c>
      <c r="U152">
        <v>37176</v>
      </c>
      <c r="V152">
        <v>30322</v>
      </c>
      <c r="W152">
        <v>28894</v>
      </c>
      <c r="X152">
        <v>109002</v>
      </c>
      <c r="Y152">
        <v>369351</v>
      </c>
      <c r="Z152">
        <v>271</v>
      </c>
      <c r="AA152">
        <v>1624</v>
      </c>
      <c r="AB152">
        <v>574123</v>
      </c>
      <c r="AC152">
        <v>523795</v>
      </c>
      <c r="AD152">
        <v>4026495</v>
      </c>
      <c r="AE152">
        <v>2685822</v>
      </c>
      <c r="AF152">
        <v>492918</v>
      </c>
      <c r="AG152">
        <v>42722</v>
      </c>
      <c r="AH152">
        <v>59323</v>
      </c>
      <c r="AI152">
        <v>390873</v>
      </c>
      <c r="AJ152">
        <v>548772</v>
      </c>
      <c r="AK152">
        <v>264405</v>
      </c>
      <c r="AL152">
        <v>141066</v>
      </c>
      <c r="AM152">
        <v>143301</v>
      </c>
      <c r="AN152">
        <v>29910</v>
      </c>
      <c r="AO152">
        <v>383423</v>
      </c>
      <c r="AP152">
        <v>39864</v>
      </c>
      <c r="AQ152">
        <v>1190935</v>
      </c>
      <c r="AR152">
        <v>1340673</v>
      </c>
      <c r="AS152">
        <v>1225637</v>
      </c>
      <c r="AT152">
        <v>115036</v>
      </c>
      <c r="AU152">
        <v>3582396</v>
      </c>
      <c r="AV152">
        <v>37.423920196116278</v>
      </c>
      <c r="AW152">
        <v>77.699035609082514</v>
      </c>
      <c r="AX152">
        <v>29.078025079495006</v>
      </c>
      <c r="AY152">
        <v>4232061</v>
      </c>
      <c r="AZ152">
        <v>2369036</v>
      </c>
      <c r="BA152">
        <v>826801</v>
      </c>
      <c r="BB152">
        <v>782972</v>
      </c>
      <c r="BC152">
        <v>162731</v>
      </c>
      <c r="BD152">
        <v>596532</v>
      </c>
      <c r="BE152">
        <v>1546239</v>
      </c>
      <c r="BF152">
        <v>15696</v>
      </c>
      <c r="BG152">
        <v>726148</v>
      </c>
    </row>
    <row r="153" spans="1:59" x14ac:dyDescent="0.25">
      <c r="A153" s="6" t="s">
        <v>188</v>
      </c>
      <c r="B153">
        <v>6404015</v>
      </c>
      <c r="C153">
        <v>4523286</v>
      </c>
      <c r="D153">
        <v>2488814</v>
      </c>
      <c r="E153">
        <v>1191574</v>
      </c>
      <c r="F153">
        <v>215713</v>
      </c>
      <c r="G153">
        <v>627186</v>
      </c>
      <c r="H153">
        <v>1880729</v>
      </c>
      <c r="I153">
        <v>10066</v>
      </c>
      <c r="J153">
        <v>53891</v>
      </c>
      <c r="K153">
        <v>54405</v>
      </c>
      <c r="L153">
        <v>19547</v>
      </c>
      <c r="M153">
        <v>1820</v>
      </c>
      <c r="N153">
        <v>36605</v>
      </c>
      <c r="O153">
        <v>7908</v>
      </c>
      <c r="P153">
        <v>16030</v>
      </c>
      <c r="Q153">
        <v>3809</v>
      </c>
      <c r="R153">
        <v>8858</v>
      </c>
      <c r="S153">
        <v>0</v>
      </c>
      <c r="T153">
        <v>65797</v>
      </c>
      <c r="U153">
        <v>37772</v>
      </c>
      <c r="V153">
        <v>28025</v>
      </c>
      <c r="W153">
        <v>30120</v>
      </c>
      <c r="X153">
        <v>100296</v>
      </c>
      <c r="Y153">
        <v>197927</v>
      </c>
      <c r="Z153">
        <v>288</v>
      </c>
      <c r="AA153">
        <v>1882</v>
      </c>
      <c r="AB153">
        <v>580813</v>
      </c>
      <c r="AC153">
        <v>727272</v>
      </c>
      <c r="AD153">
        <v>3911694</v>
      </c>
      <c r="AE153">
        <v>2748767</v>
      </c>
      <c r="AF153">
        <v>511578</v>
      </c>
      <c r="AG153">
        <v>49836</v>
      </c>
      <c r="AH153">
        <v>62963</v>
      </c>
      <c r="AI153">
        <v>398779</v>
      </c>
      <c r="AJ153">
        <v>561100</v>
      </c>
      <c r="AK153">
        <v>277275</v>
      </c>
      <c r="AL153">
        <v>141959</v>
      </c>
      <c r="AM153">
        <v>141865</v>
      </c>
      <c r="AN153">
        <v>31800</v>
      </c>
      <c r="AO153">
        <v>372047</v>
      </c>
      <c r="AP153">
        <v>39220</v>
      </c>
      <c r="AQ153">
        <v>1233022</v>
      </c>
      <c r="AR153">
        <v>1162927</v>
      </c>
      <c r="AS153">
        <v>1090438</v>
      </c>
      <c r="AT153">
        <v>72489</v>
      </c>
      <c r="AU153">
        <v>3655248</v>
      </c>
      <c r="AV153">
        <v>31.81526926480139</v>
      </c>
      <c r="AW153">
        <v>92.239461215134369</v>
      </c>
      <c r="AX153">
        <v>29.346232953997038</v>
      </c>
      <c r="AY153">
        <v>4312660</v>
      </c>
      <c r="AZ153">
        <v>2431931</v>
      </c>
      <c r="BA153">
        <v>851198</v>
      </c>
      <c r="BB153">
        <v>801989</v>
      </c>
      <c r="BC153">
        <v>168426</v>
      </c>
      <c r="BD153">
        <v>610318</v>
      </c>
      <c r="BE153">
        <v>1563893</v>
      </c>
      <c r="BF153">
        <v>15824</v>
      </c>
      <c r="BG153">
        <v>748683</v>
      </c>
    </row>
    <row r="154" spans="1:59" x14ac:dyDescent="0.25">
      <c r="A154" s="6" t="s">
        <v>187</v>
      </c>
      <c r="B154">
        <v>6464859</v>
      </c>
      <c r="C154">
        <v>4578149</v>
      </c>
      <c r="D154">
        <v>2514370</v>
      </c>
      <c r="E154">
        <v>1214455</v>
      </c>
      <c r="F154">
        <v>222209</v>
      </c>
      <c r="G154">
        <v>627115</v>
      </c>
      <c r="H154">
        <v>1886710</v>
      </c>
      <c r="I154">
        <v>11310</v>
      </c>
      <c r="J154">
        <v>53690</v>
      </c>
      <c r="K154">
        <v>50577</v>
      </c>
      <c r="L154">
        <v>19930</v>
      </c>
      <c r="M154">
        <v>2452</v>
      </c>
      <c r="N154">
        <v>31586</v>
      </c>
      <c r="O154">
        <v>8236</v>
      </c>
      <c r="P154">
        <v>12805</v>
      </c>
      <c r="Q154">
        <v>3837</v>
      </c>
      <c r="R154">
        <v>6708</v>
      </c>
      <c r="S154">
        <v>0</v>
      </c>
      <c r="T154">
        <v>67276</v>
      </c>
      <c r="U154">
        <v>38374</v>
      </c>
      <c r="V154">
        <v>28902</v>
      </c>
      <c r="W154">
        <v>29497</v>
      </c>
      <c r="X154">
        <v>98889</v>
      </c>
      <c r="Y154">
        <v>202781</v>
      </c>
      <c r="Z154">
        <v>288</v>
      </c>
      <c r="AA154">
        <v>2265</v>
      </c>
      <c r="AB154">
        <v>587005</v>
      </c>
      <c r="AC154">
        <v>729164</v>
      </c>
      <c r="AD154">
        <v>3919423</v>
      </c>
      <c r="AE154">
        <v>2772433</v>
      </c>
      <c r="AF154">
        <v>521903</v>
      </c>
      <c r="AG154">
        <v>51741</v>
      </c>
      <c r="AH154">
        <v>66287</v>
      </c>
      <c r="AI154">
        <v>403875</v>
      </c>
      <c r="AJ154">
        <v>580763</v>
      </c>
      <c r="AK154">
        <v>298004</v>
      </c>
      <c r="AL154">
        <v>144419</v>
      </c>
      <c r="AM154">
        <v>138341</v>
      </c>
      <c r="AN154">
        <v>32933</v>
      </c>
      <c r="AO154">
        <v>374910</v>
      </c>
      <c r="AP154">
        <v>33080</v>
      </c>
      <c r="AQ154">
        <v>1228844</v>
      </c>
      <c r="AR154">
        <v>1146990</v>
      </c>
      <c r="AS154">
        <v>1073656</v>
      </c>
      <c r="AT154">
        <v>73334</v>
      </c>
      <c r="AU154">
        <v>3692426</v>
      </c>
      <c r="AV154">
        <v>31.0633167879726</v>
      </c>
      <c r="AW154">
        <v>96.13566712818141</v>
      </c>
      <c r="AX154">
        <v>29.862926826257819</v>
      </c>
      <c r="AY154">
        <v>4356484</v>
      </c>
      <c r="AZ154">
        <v>2469774</v>
      </c>
      <c r="BA154">
        <v>874324</v>
      </c>
      <c r="BB154">
        <v>818958</v>
      </c>
      <c r="BC154">
        <v>174191</v>
      </c>
      <c r="BD154">
        <v>602301</v>
      </c>
      <c r="BE154">
        <v>1584051</v>
      </c>
      <c r="BF154">
        <v>15939</v>
      </c>
      <c r="BG154">
        <v>770230</v>
      </c>
    </row>
    <row r="155" spans="1:59" x14ac:dyDescent="0.25">
      <c r="A155" s="6" t="s">
        <v>186</v>
      </c>
      <c r="B155">
        <v>6561829</v>
      </c>
      <c r="C155">
        <v>4622378</v>
      </c>
      <c r="D155">
        <v>2537428</v>
      </c>
      <c r="E155">
        <v>1229330</v>
      </c>
      <c r="F155">
        <v>228520</v>
      </c>
      <c r="G155">
        <v>627100</v>
      </c>
      <c r="H155">
        <v>1939451</v>
      </c>
      <c r="I155">
        <v>8268</v>
      </c>
      <c r="J155">
        <v>54252</v>
      </c>
      <c r="K155">
        <v>58000</v>
      </c>
      <c r="L155">
        <v>19711</v>
      </c>
      <c r="M155">
        <v>3305</v>
      </c>
      <c r="N155">
        <v>33659</v>
      </c>
      <c r="O155">
        <v>7731</v>
      </c>
      <c r="P155">
        <v>15150</v>
      </c>
      <c r="Q155">
        <v>2506</v>
      </c>
      <c r="R155">
        <v>8272</v>
      </c>
      <c r="S155">
        <v>0</v>
      </c>
      <c r="T155">
        <v>68155</v>
      </c>
      <c r="U155">
        <v>38984</v>
      </c>
      <c r="V155">
        <v>29171</v>
      </c>
      <c r="W155">
        <v>27633</v>
      </c>
      <c r="X155">
        <v>109408</v>
      </c>
      <c r="Y155">
        <v>206557</v>
      </c>
      <c r="Z155">
        <v>292</v>
      </c>
      <c r="AA155">
        <v>2689</v>
      </c>
      <c r="AB155">
        <v>598450</v>
      </c>
      <c r="AC155">
        <v>749072</v>
      </c>
      <c r="AD155">
        <v>4046202</v>
      </c>
      <c r="AE155">
        <v>2798293</v>
      </c>
      <c r="AF155">
        <v>532166</v>
      </c>
      <c r="AG155">
        <v>49726</v>
      </c>
      <c r="AH155">
        <v>70589</v>
      </c>
      <c r="AI155">
        <v>411851</v>
      </c>
      <c r="AJ155">
        <v>591189</v>
      </c>
      <c r="AK155">
        <v>314086</v>
      </c>
      <c r="AL155">
        <v>145584</v>
      </c>
      <c r="AM155">
        <v>131519</v>
      </c>
      <c r="AN155">
        <v>33494</v>
      </c>
      <c r="AO155">
        <v>377195</v>
      </c>
      <c r="AP155">
        <v>34754</v>
      </c>
      <c r="AQ155">
        <v>1229495</v>
      </c>
      <c r="AR155">
        <v>1247909</v>
      </c>
      <c r="AS155">
        <v>1172793</v>
      </c>
      <c r="AT155">
        <v>75116</v>
      </c>
      <c r="AU155">
        <v>3763536</v>
      </c>
      <c r="AV155">
        <v>33.157887034860799</v>
      </c>
      <c r="AW155">
        <v>90.018993935355041</v>
      </c>
      <c r="AX155">
        <v>29.848396319003221</v>
      </c>
      <c r="AY155">
        <v>4446820</v>
      </c>
      <c r="AZ155">
        <v>2507369</v>
      </c>
      <c r="BA155">
        <v>895638</v>
      </c>
      <c r="BB155">
        <v>834565</v>
      </c>
      <c r="BC155">
        <v>179948</v>
      </c>
      <c r="BD155">
        <v>597218</v>
      </c>
      <c r="BE155">
        <v>1648527</v>
      </c>
      <c r="BF155">
        <v>16052</v>
      </c>
      <c r="BG155">
        <v>790041</v>
      </c>
    </row>
    <row r="156" spans="1:59" x14ac:dyDescent="0.25">
      <c r="A156" s="6" t="s">
        <v>185</v>
      </c>
      <c r="B156">
        <v>6617852</v>
      </c>
      <c r="C156">
        <v>4640163</v>
      </c>
      <c r="D156">
        <v>2546254</v>
      </c>
      <c r="E156">
        <v>1240519</v>
      </c>
      <c r="F156">
        <v>234876</v>
      </c>
      <c r="G156">
        <v>618514</v>
      </c>
      <c r="H156">
        <v>1977689</v>
      </c>
      <c r="I156">
        <v>10063</v>
      </c>
      <c r="J156">
        <v>68019</v>
      </c>
      <c r="K156">
        <v>63573</v>
      </c>
      <c r="L156">
        <v>19031</v>
      </c>
      <c r="M156">
        <v>2435</v>
      </c>
      <c r="N156">
        <v>44459</v>
      </c>
      <c r="O156">
        <v>7948</v>
      </c>
      <c r="P156">
        <v>21011</v>
      </c>
      <c r="Q156">
        <v>3322</v>
      </c>
      <c r="R156">
        <v>12178</v>
      </c>
      <c r="S156">
        <v>0</v>
      </c>
      <c r="T156">
        <v>70381</v>
      </c>
      <c r="U156">
        <v>39594</v>
      </c>
      <c r="V156">
        <v>30787</v>
      </c>
      <c r="W156">
        <v>31897</v>
      </c>
      <c r="X156">
        <v>128675</v>
      </c>
      <c r="Y156">
        <v>210743</v>
      </c>
      <c r="Z156">
        <v>302</v>
      </c>
      <c r="AA156">
        <v>3070</v>
      </c>
      <c r="AB156">
        <v>569115</v>
      </c>
      <c r="AC156">
        <v>755926</v>
      </c>
      <c r="AD156">
        <v>4267846</v>
      </c>
      <c r="AE156">
        <v>2794806</v>
      </c>
      <c r="AF156">
        <v>533603</v>
      </c>
      <c r="AG156">
        <v>37614</v>
      </c>
      <c r="AH156">
        <v>74466</v>
      </c>
      <c r="AI156">
        <v>421523</v>
      </c>
      <c r="AJ156">
        <v>599456</v>
      </c>
      <c r="AK156">
        <v>324269</v>
      </c>
      <c r="AL156">
        <v>145927</v>
      </c>
      <c r="AM156">
        <v>129260</v>
      </c>
      <c r="AN156">
        <v>27257</v>
      </c>
      <c r="AO156">
        <v>394163</v>
      </c>
      <c r="AP156">
        <v>35585</v>
      </c>
      <c r="AQ156">
        <v>1204742</v>
      </c>
      <c r="AR156">
        <v>1473040</v>
      </c>
      <c r="AS156">
        <v>1386479</v>
      </c>
      <c r="AT156">
        <v>86561</v>
      </c>
      <c r="AU156">
        <v>3823046</v>
      </c>
      <c r="AV156">
        <v>38.530530243572713</v>
      </c>
      <c r="AW156">
        <v>76.919798105919654</v>
      </c>
      <c r="AX156">
        <v>29.637606072496439</v>
      </c>
      <c r="AY156">
        <v>4515982</v>
      </c>
      <c r="AZ156">
        <v>2538293</v>
      </c>
      <c r="BA156">
        <v>916163</v>
      </c>
      <c r="BB156">
        <v>848643</v>
      </c>
      <c r="BC156">
        <v>185555</v>
      </c>
      <c r="BD156">
        <v>587932</v>
      </c>
      <c r="BE156">
        <v>1721176</v>
      </c>
      <c r="BF156">
        <v>16183</v>
      </c>
      <c r="BG156">
        <v>808922</v>
      </c>
    </row>
    <row r="157" spans="1:59" x14ac:dyDescent="0.25">
      <c r="A157" s="6" t="s">
        <v>184</v>
      </c>
      <c r="B157">
        <v>6709705</v>
      </c>
      <c r="C157">
        <v>4687197</v>
      </c>
      <c r="D157">
        <v>2585749</v>
      </c>
      <c r="E157">
        <v>1249246</v>
      </c>
      <c r="F157">
        <v>241207</v>
      </c>
      <c r="G157">
        <v>610995</v>
      </c>
      <c r="H157">
        <v>2022508</v>
      </c>
      <c r="I157">
        <v>11580</v>
      </c>
      <c r="J157">
        <v>61905</v>
      </c>
      <c r="K157">
        <v>63337</v>
      </c>
      <c r="L157">
        <v>17526</v>
      </c>
      <c r="M157">
        <v>3278</v>
      </c>
      <c r="N157">
        <v>49745</v>
      </c>
      <c r="O157">
        <v>8071</v>
      </c>
      <c r="P157">
        <v>24404</v>
      </c>
      <c r="Q157">
        <v>2830</v>
      </c>
      <c r="R157">
        <v>14440</v>
      </c>
      <c r="S157">
        <v>0</v>
      </c>
      <c r="T157">
        <v>68911</v>
      </c>
      <c r="U157">
        <v>40022</v>
      </c>
      <c r="V157">
        <v>28889</v>
      </c>
      <c r="W157">
        <v>28776</v>
      </c>
      <c r="X157">
        <v>141890</v>
      </c>
      <c r="Y157">
        <v>215580</v>
      </c>
      <c r="Z157">
        <v>303</v>
      </c>
      <c r="AA157">
        <v>3409</v>
      </c>
      <c r="AB157">
        <v>581521</v>
      </c>
      <c r="AC157">
        <v>774747</v>
      </c>
      <c r="AD157">
        <v>4430370</v>
      </c>
      <c r="AE157">
        <v>2809183</v>
      </c>
      <c r="AF157">
        <v>545830</v>
      </c>
      <c r="AG157">
        <v>41187</v>
      </c>
      <c r="AH157">
        <v>76920</v>
      </c>
      <c r="AI157">
        <v>427723</v>
      </c>
      <c r="AJ157">
        <v>617970</v>
      </c>
      <c r="AK157">
        <v>326586</v>
      </c>
      <c r="AL157">
        <v>145888</v>
      </c>
      <c r="AM157">
        <v>145496</v>
      </c>
      <c r="AN157">
        <v>26800</v>
      </c>
      <c r="AO157">
        <v>376759</v>
      </c>
      <c r="AP157">
        <v>41447</v>
      </c>
      <c r="AQ157">
        <v>1200377</v>
      </c>
      <c r="AR157">
        <v>1621187</v>
      </c>
      <c r="AS157">
        <v>1533804</v>
      </c>
      <c r="AT157">
        <v>87383</v>
      </c>
      <c r="AU157">
        <v>3900522</v>
      </c>
      <c r="AV157">
        <v>41.563331591536077</v>
      </c>
      <c r="AW157">
        <v>71.786916998140697</v>
      </c>
      <c r="AX157">
        <v>29.837034351278</v>
      </c>
      <c r="AY157">
        <v>4601120</v>
      </c>
      <c r="AZ157">
        <v>2578612</v>
      </c>
      <c r="BA157">
        <v>935124</v>
      </c>
      <c r="BB157">
        <v>861644</v>
      </c>
      <c r="BC157">
        <v>191259</v>
      </c>
      <c r="BD157">
        <v>590585</v>
      </c>
      <c r="BE157">
        <v>1791937</v>
      </c>
      <c r="BF157">
        <v>16353</v>
      </c>
      <c r="BG157">
        <v>826146</v>
      </c>
    </row>
    <row r="158" spans="1:59" x14ac:dyDescent="0.25">
      <c r="A158" s="6" t="s">
        <v>183</v>
      </c>
      <c r="B158">
        <v>6786372</v>
      </c>
      <c r="C158">
        <v>4698611</v>
      </c>
      <c r="D158">
        <v>2580931</v>
      </c>
      <c r="E158">
        <v>1255514</v>
      </c>
      <c r="F158">
        <v>246888</v>
      </c>
      <c r="G158">
        <v>615278</v>
      </c>
      <c r="H158">
        <v>2087761</v>
      </c>
      <c r="I158">
        <v>11545</v>
      </c>
      <c r="J158">
        <v>68535</v>
      </c>
      <c r="K158">
        <v>67829</v>
      </c>
      <c r="L158">
        <v>14825</v>
      </c>
      <c r="M158">
        <v>3899</v>
      </c>
      <c r="N158">
        <v>56051</v>
      </c>
      <c r="O158">
        <v>9343</v>
      </c>
      <c r="P158">
        <v>26870</v>
      </c>
      <c r="Q158">
        <v>3753</v>
      </c>
      <c r="R158">
        <v>16085</v>
      </c>
      <c r="S158">
        <v>0</v>
      </c>
      <c r="T158">
        <v>71201</v>
      </c>
      <c r="U158">
        <v>40456</v>
      </c>
      <c r="V158">
        <v>30745</v>
      </c>
      <c r="W158">
        <v>27745</v>
      </c>
      <c r="X158">
        <v>158078</v>
      </c>
      <c r="Y158">
        <v>220261</v>
      </c>
      <c r="Z158">
        <v>304</v>
      </c>
      <c r="AA158">
        <v>3707</v>
      </c>
      <c r="AB158">
        <v>602729</v>
      </c>
      <c r="AC158">
        <v>781052</v>
      </c>
      <c r="AD158">
        <v>4648267</v>
      </c>
      <c r="AE158">
        <v>2822980</v>
      </c>
      <c r="AF158">
        <v>557500</v>
      </c>
      <c r="AG158">
        <v>38849</v>
      </c>
      <c r="AH158">
        <v>79803</v>
      </c>
      <c r="AI158">
        <v>438848</v>
      </c>
      <c r="AJ158">
        <v>630082</v>
      </c>
      <c r="AK158">
        <v>326236</v>
      </c>
      <c r="AL158">
        <v>153678</v>
      </c>
      <c r="AM158">
        <v>150168</v>
      </c>
      <c r="AN158">
        <v>28549</v>
      </c>
      <c r="AO158">
        <v>380096</v>
      </c>
      <c r="AP158">
        <v>37404</v>
      </c>
      <c r="AQ158">
        <v>1189349</v>
      </c>
      <c r="AR158">
        <v>1825287</v>
      </c>
      <c r="AS158">
        <v>1736716</v>
      </c>
      <c r="AT158">
        <v>88571</v>
      </c>
      <c r="AU158">
        <v>3963392</v>
      </c>
      <c r="AV158">
        <v>46.053656160518166</v>
      </c>
      <c r="AW158">
        <v>65.062769542598858</v>
      </c>
      <c r="AX158">
        <v>29.963784173658819</v>
      </c>
      <c r="AY158">
        <v>4704359</v>
      </c>
      <c r="AZ158">
        <v>2616598</v>
      </c>
      <c r="BA158">
        <v>952525</v>
      </c>
      <c r="BB158">
        <v>875728</v>
      </c>
      <c r="BC158">
        <v>197219</v>
      </c>
      <c r="BD158">
        <v>591126</v>
      </c>
      <c r="BE158">
        <v>1881379</v>
      </c>
      <c r="BF158">
        <v>16557</v>
      </c>
      <c r="BG158">
        <v>841789</v>
      </c>
    </row>
    <row r="159" spans="1:59" x14ac:dyDescent="0.25">
      <c r="A159" s="6" t="s">
        <v>182</v>
      </c>
      <c r="B159">
        <v>6854690</v>
      </c>
      <c r="C159">
        <v>4734351</v>
      </c>
      <c r="D159">
        <v>2588533</v>
      </c>
      <c r="E159">
        <v>1262539</v>
      </c>
      <c r="F159">
        <v>254077</v>
      </c>
      <c r="G159">
        <v>629203</v>
      </c>
      <c r="H159">
        <v>2120339</v>
      </c>
      <c r="I159">
        <v>13176</v>
      </c>
      <c r="J159">
        <v>73516</v>
      </c>
      <c r="K159">
        <v>66597</v>
      </c>
      <c r="L159">
        <v>12259</v>
      </c>
      <c r="M159">
        <v>3847</v>
      </c>
      <c r="N159">
        <v>51430</v>
      </c>
      <c r="O159">
        <v>9943</v>
      </c>
      <c r="P159">
        <v>24105</v>
      </c>
      <c r="Q159">
        <v>3141</v>
      </c>
      <c r="R159">
        <v>14241</v>
      </c>
      <c r="S159">
        <v>0</v>
      </c>
      <c r="T159">
        <v>72761</v>
      </c>
      <c r="U159">
        <v>40895</v>
      </c>
      <c r="V159">
        <v>31866</v>
      </c>
      <c r="W159">
        <v>27674</v>
      </c>
      <c r="X159">
        <v>158269</v>
      </c>
      <c r="Y159">
        <v>225710</v>
      </c>
      <c r="Z159">
        <v>307</v>
      </c>
      <c r="AA159">
        <v>4044</v>
      </c>
      <c r="AB159">
        <v>630051</v>
      </c>
      <c r="AC159">
        <v>780698</v>
      </c>
      <c r="AD159">
        <v>4683563</v>
      </c>
      <c r="AE159">
        <v>2884628</v>
      </c>
      <c r="AF159">
        <v>565894</v>
      </c>
      <c r="AG159">
        <v>40547</v>
      </c>
      <c r="AH159">
        <v>81876</v>
      </c>
      <c r="AI159">
        <v>443471</v>
      </c>
      <c r="AJ159">
        <v>645343</v>
      </c>
      <c r="AK159">
        <v>332084</v>
      </c>
      <c r="AL159">
        <v>158128</v>
      </c>
      <c r="AM159">
        <v>155131</v>
      </c>
      <c r="AN159">
        <v>30398</v>
      </c>
      <c r="AO159">
        <v>376903</v>
      </c>
      <c r="AP159">
        <v>41038</v>
      </c>
      <c r="AQ159">
        <v>1225052</v>
      </c>
      <c r="AR159">
        <v>1798935</v>
      </c>
      <c r="AS159">
        <v>1709522</v>
      </c>
      <c r="AT159">
        <v>89413</v>
      </c>
      <c r="AU159">
        <v>3970062</v>
      </c>
      <c r="AV159">
        <v>45.312513618170499</v>
      </c>
      <c r="AW159">
        <v>67.330756148703273</v>
      </c>
      <c r="AX159">
        <v>30.509258049098339</v>
      </c>
      <c r="AY159">
        <v>4784137</v>
      </c>
      <c r="AZ159">
        <v>2663798</v>
      </c>
      <c r="BA159">
        <v>970367</v>
      </c>
      <c r="BB159">
        <v>891299</v>
      </c>
      <c r="BC159">
        <v>203550</v>
      </c>
      <c r="BD159">
        <v>598582</v>
      </c>
      <c r="BE159">
        <v>1899509</v>
      </c>
      <c r="BF159">
        <v>16791</v>
      </c>
      <c r="BG159">
        <v>857782</v>
      </c>
    </row>
    <row r="160" spans="1:59" x14ac:dyDescent="0.25">
      <c r="A160" s="6" t="s">
        <v>181</v>
      </c>
      <c r="B160">
        <v>6982071</v>
      </c>
      <c r="C160">
        <v>4794609</v>
      </c>
      <c r="D160">
        <v>2616850</v>
      </c>
      <c r="E160">
        <v>1277332</v>
      </c>
      <c r="F160">
        <v>260874</v>
      </c>
      <c r="G160">
        <v>639553</v>
      </c>
      <c r="H160">
        <v>2187462</v>
      </c>
      <c r="I160">
        <v>14393</v>
      </c>
      <c r="J160">
        <v>89573</v>
      </c>
      <c r="K160">
        <v>69974</v>
      </c>
      <c r="L160">
        <v>11153</v>
      </c>
      <c r="M160">
        <v>3248</v>
      </c>
      <c r="N160">
        <v>64787</v>
      </c>
      <c r="O160">
        <v>12188</v>
      </c>
      <c r="P160">
        <v>30144</v>
      </c>
      <c r="Q160">
        <v>4187</v>
      </c>
      <c r="R160">
        <v>18268</v>
      </c>
      <c r="S160">
        <v>0</v>
      </c>
      <c r="T160">
        <v>76700</v>
      </c>
      <c r="U160">
        <v>41335</v>
      </c>
      <c r="V160">
        <v>35365</v>
      </c>
      <c r="W160">
        <v>26988</v>
      </c>
      <c r="X160">
        <v>159277</v>
      </c>
      <c r="Y160">
        <v>262731</v>
      </c>
      <c r="Z160">
        <v>311</v>
      </c>
      <c r="AA160">
        <v>4501</v>
      </c>
      <c r="AB160">
        <v>626517</v>
      </c>
      <c r="AC160">
        <v>777309</v>
      </c>
      <c r="AD160">
        <v>4678125</v>
      </c>
      <c r="AE160">
        <v>2944675</v>
      </c>
      <c r="AF160">
        <v>568188</v>
      </c>
      <c r="AG160">
        <v>36775</v>
      </c>
      <c r="AH160">
        <v>83897</v>
      </c>
      <c r="AI160">
        <v>447516</v>
      </c>
      <c r="AJ160">
        <v>682020</v>
      </c>
      <c r="AK160">
        <v>353041</v>
      </c>
      <c r="AL160">
        <v>168609</v>
      </c>
      <c r="AM160">
        <v>160370</v>
      </c>
      <c r="AN160">
        <v>29770</v>
      </c>
      <c r="AO160">
        <v>401994</v>
      </c>
      <c r="AP160">
        <v>38646</v>
      </c>
      <c r="AQ160">
        <v>1224057</v>
      </c>
      <c r="AR160">
        <v>1733450</v>
      </c>
      <c r="AS160">
        <v>1630514</v>
      </c>
      <c r="AT160">
        <v>102936</v>
      </c>
      <c r="AU160">
        <v>4037396</v>
      </c>
      <c r="AV160">
        <v>42.934851206544209</v>
      </c>
      <c r="AW160">
        <v>72.122554367584243</v>
      </c>
      <c r="AX160">
        <v>30.965711404081247</v>
      </c>
      <c r="AY160">
        <v>4909717</v>
      </c>
      <c r="AZ160">
        <v>2722255</v>
      </c>
      <c r="BA160">
        <v>988906</v>
      </c>
      <c r="BB160">
        <v>910169</v>
      </c>
      <c r="BC160">
        <v>210333</v>
      </c>
      <c r="BD160">
        <v>612847</v>
      </c>
      <c r="BE160">
        <v>1965042</v>
      </c>
      <c r="BF160">
        <v>17035</v>
      </c>
      <c r="BG160">
        <v>874329</v>
      </c>
    </row>
    <row r="161" spans="1:59" x14ac:dyDescent="0.25">
      <c r="A161" s="6" t="s">
        <v>180</v>
      </c>
      <c r="B161">
        <v>7120149</v>
      </c>
      <c r="C161">
        <v>4855597</v>
      </c>
      <c r="D161">
        <v>2632617</v>
      </c>
      <c r="E161">
        <v>1291363</v>
      </c>
      <c r="F161">
        <v>268479</v>
      </c>
      <c r="G161">
        <v>663137</v>
      </c>
      <c r="H161">
        <v>2264552</v>
      </c>
      <c r="I161">
        <v>15541</v>
      </c>
      <c r="J161">
        <v>102485</v>
      </c>
      <c r="K161">
        <v>67460</v>
      </c>
      <c r="L161">
        <v>11509</v>
      </c>
      <c r="M161">
        <v>4127</v>
      </c>
      <c r="N161">
        <v>76853</v>
      </c>
      <c r="O161">
        <v>12632</v>
      </c>
      <c r="P161">
        <v>38101</v>
      </c>
      <c r="Q161">
        <v>2548</v>
      </c>
      <c r="R161">
        <v>23572</v>
      </c>
      <c r="S161">
        <v>0</v>
      </c>
      <c r="T161">
        <v>77354</v>
      </c>
      <c r="U161">
        <v>44278</v>
      </c>
      <c r="V161">
        <v>33076</v>
      </c>
      <c r="W161">
        <v>25313</v>
      </c>
      <c r="X161">
        <v>156938</v>
      </c>
      <c r="Y161">
        <v>268766</v>
      </c>
      <c r="Z161">
        <v>312</v>
      </c>
      <c r="AA161">
        <v>5034</v>
      </c>
      <c r="AB161">
        <v>662415</v>
      </c>
      <c r="AC161">
        <v>790445</v>
      </c>
      <c r="AD161">
        <v>4742661</v>
      </c>
      <c r="AE161">
        <v>3109428</v>
      </c>
      <c r="AF161">
        <v>584561</v>
      </c>
      <c r="AG161">
        <v>42518</v>
      </c>
      <c r="AH161">
        <v>85897</v>
      </c>
      <c r="AI161">
        <v>456146</v>
      </c>
      <c r="AJ161">
        <v>710826</v>
      </c>
      <c r="AK161">
        <v>368704</v>
      </c>
      <c r="AL161">
        <v>178987</v>
      </c>
      <c r="AM161">
        <v>163135</v>
      </c>
      <c r="AN161">
        <v>30089</v>
      </c>
      <c r="AO161">
        <v>410679</v>
      </c>
      <c r="AP161">
        <v>43234</v>
      </c>
      <c r="AQ161">
        <v>1330039</v>
      </c>
      <c r="AR161">
        <v>1633233</v>
      </c>
      <c r="AS161">
        <v>1527807</v>
      </c>
      <c r="AT161">
        <v>105426</v>
      </c>
      <c r="AU161">
        <v>4010721</v>
      </c>
      <c r="AV161">
        <v>40.721683436423966</v>
      </c>
      <c r="AW161">
        <v>79.314262606566615</v>
      </c>
      <c r="AX161">
        <v>32.298102938580051</v>
      </c>
      <c r="AY161">
        <v>5056644</v>
      </c>
      <c r="AZ161">
        <v>2792092</v>
      </c>
      <c r="BA161">
        <v>1008883</v>
      </c>
      <c r="BB161">
        <v>929142</v>
      </c>
      <c r="BC161">
        <v>217494</v>
      </c>
      <c r="BD161">
        <v>636573</v>
      </c>
      <c r="BE161">
        <v>1947216</v>
      </c>
      <c r="BF161">
        <v>17295</v>
      </c>
      <c r="BG161">
        <v>892221</v>
      </c>
    </row>
    <row r="162" spans="1:59" x14ac:dyDescent="0.25">
      <c r="A162" s="6" t="s">
        <v>179</v>
      </c>
      <c r="B162">
        <v>7283771</v>
      </c>
      <c r="C162">
        <v>4936651</v>
      </c>
      <c r="D162">
        <v>2669605</v>
      </c>
      <c r="E162">
        <v>1308654</v>
      </c>
      <c r="F162">
        <v>275793</v>
      </c>
      <c r="G162">
        <v>682600</v>
      </c>
      <c r="H162">
        <v>2347120</v>
      </c>
      <c r="I162">
        <v>16503</v>
      </c>
      <c r="J162">
        <v>97238</v>
      </c>
      <c r="K162">
        <v>65810</v>
      </c>
      <c r="L162">
        <v>13318</v>
      </c>
      <c r="M162">
        <v>5917</v>
      </c>
      <c r="N162">
        <v>74845</v>
      </c>
      <c r="O162">
        <v>11246</v>
      </c>
      <c r="P162">
        <v>37282</v>
      </c>
      <c r="Q162">
        <v>3291</v>
      </c>
      <c r="R162">
        <v>23026</v>
      </c>
      <c r="S162">
        <v>0</v>
      </c>
      <c r="T162">
        <v>81788</v>
      </c>
      <c r="U162">
        <v>47222</v>
      </c>
      <c r="V162">
        <v>34566</v>
      </c>
      <c r="W162">
        <v>23535</v>
      </c>
      <c r="X162">
        <v>154115</v>
      </c>
      <c r="Y162">
        <v>275475</v>
      </c>
      <c r="Z162">
        <v>314</v>
      </c>
      <c r="AA162">
        <v>5604</v>
      </c>
      <c r="AB162">
        <v>693100</v>
      </c>
      <c r="AC162">
        <v>839558</v>
      </c>
      <c r="AD162">
        <v>4817405</v>
      </c>
      <c r="AE162">
        <v>3251877</v>
      </c>
      <c r="AF162">
        <v>606582</v>
      </c>
      <c r="AG162">
        <v>53463</v>
      </c>
      <c r="AH162">
        <v>88116</v>
      </c>
      <c r="AI162">
        <v>465003</v>
      </c>
      <c r="AJ162">
        <v>748924</v>
      </c>
      <c r="AK162">
        <v>388805</v>
      </c>
      <c r="AL162">
        <v>190168</v>
      </c>
      <c r="AM162">
        <v>169951</v>
      </c>
      <c r="AN162">
        <v>34059</v>
      </c>
      <c r="AO162">
        <v>429080</v>
      </c>
      <c r="AP162">
        <v>39561</v>
      </c>
      <c r="AQ162">
        <v>1393671</v>
      </c>
      <c r="AR162">
        <v>1565528</v>
      </c>
      <c r="AS162">
        <v>1456011</v>
      </c>
      <c r="AT162">
        <v>109517</v>
      </c>
      <c r="AU162">
        <v>4031894</v>
      </c>
      <c r="AV162">
        <v>38.828596878660257</v>
      </c>
      <c r="AW162">
        <v>86.584614619191825</v>
      </c>
      <c r="AX162">
        <v>33.619590969427527</v>
      </c>
      <c r="AY162">
        <v>5205377</v>
      </c>
      <c r="AZ162">
        <v>2858257</v>
      </c>
      <c r="BA162">
        <v>1030355</v>
      </c>
      <c r="BB162">
        <v>949812</v>
      </c>
      <c r="BC162">
        <v>224981</v>
      </c>
      <c r="BD162">
        <v>653109</v>
      </c>
      <c r="BE162">
        <v>1953500</v>
      </c>
      <c r="BF162">
        <v>17557</v>
      </c>
      <c r="BG162">
        <v>911586</v>
      </c>
    </row>
    <row r="163" spans="1:59" x14ac:dyDescent="0.25">
      <c r="A163" s="6" t="s">
        <v>178</v>
      </c>
      <c r="B163">
        <v>7459192</v>
      </c>
      <c r="C163">
        <v>5020448</v>
      </c>
      <c r="D163">
        <v>2712824</v>
      </c>
      <c r="E163">
        <v>1325072</v>
      </c>
      <c r="F163">
        <v>284278</v>
      </c>
      <c r="G163">
        <v>698274</v>
      </c>
      <c r="H163">
        <v>2438744</v>
      </c>
      <c r="I163">
        <v>12418</v>
      </c>
      <c r="J163">
        <v>96723</v>
      </c>
      <c r="K163">
        <v>61132</v>
      </c>
      <c r="L163">
        <v>15272</v>
      </c>
      <c r="M163">
        <v>3928</v>
      </c>
      <c r="N163">
        <v>69308</v>
      </c>
      <c r="O163">
        <v>11189</v>
      </c>
      <c r="P163">
        <v>33740</v>
      </c>
      <c r="Q163">
        <v>3715</v>
      </c>
      <c r="R163">
        <v>20664</v>
      </c>
      <c r="S163">
        <v>0</v>
      </c>
      <c r="T163">
        <v>85177</v>
      </c>
      <c r="U163">
        <v>50197</v>
      </c>
      <c r="V163">
        <v>34980</v>
      </c>
      <c r="W163">
        <v>22369</v>
      </c>
      <c r="X163">
        <v>170467</v>
      </c>
      <c r="Y163">
        <v>280585</v>
      </c>
      <c r="Z163">
        <v>317</v>
      </c>
      <c r="AA163">
        <v>6295</v>
      </c>
      <c r="AB163">
        <v>717799</v>
      </c>
      <c r="AC163">
        <v>896954</v>
      </c>
      <c r="AD163">
        <v>4973183</v>
      </c>
      <c r="AE163">
        <v>3318219</v>
      </c>
      <c r="AF163">
        <v>630042</v>
      </c>
      <c r="AG163">
        <v>60349</v>
      </c>
      <c r="AH163">
        <v>90480</v>
      </c>
      <c r="AI163">
        <v>479213</v>
      </c>
      <c r="AJ163">
        <v>764807</v>
      </c>
      <c r="AK163">
        <v>391682</v>
      </c>
      <c r="AL163">
        <v>198699</v>
      </c>
      <c r="AM163">
        <v>174426</v>
      </c>
      <c r="AN163">
        <v>34848</v>
      </c>
      <c r="AO163">
        <v>428203</v>
      </c>
      <c r="AP163">
        <v>40087</v>
      </c>
      <c r="AQ163">
        <v>1420232</v>
      </c>
      <c r="AR163">
        <v>1654964</v>
      </c>
      <c r="AS163">
        <v>1543237</v>
      </c>
      <c r="AT163">
        <v>111727</v>
      </c>
      <c r="AU163">
        <v>4140973</v>
      </c>
      <c r="AV163">
        <v>39.96558355515559</v>
      </c>
      <c r="AW163">
        <v>84.28272959482986</v>
      </c>
      <c r="AX163">
        <v>33.684084718787567</v>
      </c>
      <c r="AY163">
        <v>5365687</v>
      </c>
      <c r="AZ163">
        <v>2926943</v>
      </c>
      <c r="BA163">
        <v>1052903</v>
      </c>
      <c r="BB163">
        <v>971184</v>
      </c>
      <c r="BC163">
        <v>232715</v>
      </c>
      <c r="BD163">
        <v>670141</v>
      </c>
      <c r="BE163">
        <v>2047468</v>
      </c>
      <c r="BF163">
        <v>17817</v>
      </c>
      <c r="BG163">
        <v>931854</v>
      </c>
    </row>
    <row r="164" spans="1:59" x14ac:dyDescent="0.25">
      <c r="A164" s="6" t="s">
        <v>177</v>
      </c>
      <c r="B164">
        <v>7543461</v>
      </c>
      <c r="C164">
        <v>5097458</v>
      </c>
      <c r="D164">
        <v>2755196</v>
      </c>
      <c r="E164">
        <v>1343028</v>
      </c>
      <c r="F164">
        <v>290589</v>
      </c>
      <c r="G164">
        <v>708645</v>
      </c>
      <c r="H164">
        <v>2446003</v>
      </c>
      <c r="I164">
        <v>13284</v>
      </c>
      <c r="J164">
        <v>102698</v>
      </c>
      <c r="K164">
        <v>69124</v>
      </c>
      <c r="L164">
        <v>16062</v>
      </c>
      <c r="M164">
        <v>3919</v>
      </c>
      <c r="N164">
        <v>74011</v>
      </c>
      <c r="O164">
        <v>9742</v>
      </c>
      <c r="P164">
        <v>36467</v>
      </c>
      <c r="Q164">
        <v>5319</v>
      </c>
      <c r="R164">
        <v>22483</v>
      </c>
      <c r="S164">
        <v>0</v>
      </c>
      <c r="T164">
        <v>91521</v>
      </c>
      <c r="U164">
        <v>53143</v>
      </c>
      <c r="V164">
        <v>38378</v>
      </c>
      <c r="W164">
        <v>24401</v>
      </c>
      <c r="X164">
        <v>175013</v>
      </c>
      <c r="Y164">
        <v>263661</v>
      </c>
      <c r="Z164">
        <v>314</v>
      </c>
      <c r="AA164">
        <v>7193</v>
      </c>
      <c r="AB164">
        <v>694120</v>
      </c>
      <c r="AC164">
        <v>910682</v>
      </c>
      <c r="AD164">
        <v>4994327</v>
      </c>
      <c r="AE164">
        <v>3328654</v>
      </c>
      <c r="AF164">
        <v>660216</v>
      </c>
      <c r="AG164">
        <v>58490</v>
      </c>
      <c r="AH164">
        <v>104439</v>
      </c>
      <c r="AI164">
        <v>497287</v>
      </c>
      <c r="AJ164">
        <v>802882</v>
      </c>
      <c r="AK164">
        <v>412301</v>
      </c>
      <c r="AL164">
        <v>214839</v>
      </c>
      <c r="AM164">
        <v>175742</v>
      </c>
      <c r="AN164">
        <v>35874</v>
      </c>
      <c r="AO164">
        <v>436676</v>
      </c>
      <c r="AP164">
        <v>42167</v>
      </c>
      <c r="AQ164">
        <v>1350839</v>
      </c>
      <c r="AR164">
        <v>1665673</v>
      </c>
      <c r="AS164">
        <v>1553653</v>
      </c>
      <c r="AT164">
        <v>112020</v>
      </c>
      <c r="AU164">
        <v>4214807</v>
      </c>
      <c r="AV164">
        <v>39.519553688534657</v>
      </c>
      <c r="AW164">
        <v>87.838236264619255</v>
      </c>
      <c r="AX164">
        <v>34.713278939658125</v>
      </c>
      <c r="AY164">
        <v>5435707</v>
      </c>
      <c r="AZ164">
        <v>2989704</v>
      </c>
      <c r="BA164">
        <v>1076052</v>
      </c>
      <c r="BB164">
        <v>993128</v>
      </c>
      <c r="BC164">
        <v>240593</v>
      </c>
      <c r="BD164">
        <v>679931</v>
      </c>
      <c r="BE164">
        <v>2107053</v>
      </c>
      <c r="BF164">
        <v>18089</v>
      </c>
      <c r="BG164">
        <v>952382</v>
      </c>
    </row>
    <row r="165" spans="1:59" x14ac:dyDescent="0.25">
      <c r="A165" s="6" t="s">
        <v>176</v>
      </c>
      <c r="B165">
        <v>7649725</v>
      </c>
      <c r="C165">
        <v>5139368</v>
      </c>
      <c r="D165">
        <v>2772640</v>
      </c>
      <c r="E165">
        <v>1358321</v>
      </c>
      <c r="F165">
        <v>298794</v>
      </c>
      <c r="G165">
        <v>709613</v>
      </c>
      <c r="H165">
        <v>2510357</v>
      </c>
      <c r="I165">
        <v>12568</v>
      </c>
      <c r="J165">
        <v>90366</v>
      </c>
      <c r="K165">
        <v>73050</v>
      </c>
      <c r="L165">
        <v>15820</v>
      </c>
      <c r="M165">
        <v>8081</v>
      </c>
      <c r="N165">
        <v>62817</v>
      </c>
      <c r="O165">
        <v>10202</v>
      </c>
      <c r="P165">
        <v>30156</v>
      </c>
      <c r="Q165">
        <v>4183</v>
      </c>
      <c r="R165">
        <v>18276</v>
      </c>
      <c r="S165">
        <v>0</v>
      </c>
      <c r="T165">
        <v>90071</v>
      </c>
      <c r="U165">
        <v>54565</v>
      </c>
      <c r="V165">
        <v>35506</v>
      </c>
      <c r="W165">
        <v>23485</v>
      </c>
      <c r="X165">
        <v>187569</v>
      </c>
      <c r="Y165">
        <v>267804</v>
      </c>
      <c r="Z165">
        <v>318</v>
      </c>
      <c r="AA165">
        <v>8651</v>
      </c>
      <c r="AB165">
        <v>724675</v>
      </c>
      <c r="AC165">
        <v>945082</v>
      </c>
      <c r="AD165">
        <v>5212552</v>
      </c>
      <c r="AE165">
        <v>3425515</v>
      </c>
      <c r="AF165">
        <v>685075</v>
      </c>
      <c r="AG165">
        <v>62972</v>
      </c>
      <c r="AH165">
        <v>106139</v>
      </c>
      <c r="AI165">
        <v>515964</v>
      </c>
      <c r="AJ165">
        <v>806549</v>
      </c>
      <c r="AK165">
        <v>423221</v>
      </c>
      <c r="AL165">
        <v>218787</v>
      </c>
      <c r="AM165">
        <v>164542</v>
      </c>
      <c r="AN165">
        <v>37203</v>
      </c>
      <c r="AO165">
        <v>433874</v>
      </c>
      <c r="AP165">
        <v>42555</v>
      </c>
      <c r="AQ165">
        <v>1420259</v>
      </c>
      <c r="AR165">
        <v>1787037</v>
      </c>
      <c r="AS165">
        <v>1671498</v>
      </c>
      <c r="AT165">
        <v>115539</v>
      </c>
      <c r="AU165">
        <v>4224210</v>
      </c>
      <c r="AV165">
        <v>42.304644863994895</v>
      </c>
      <c r="AW165">
        <v>83.469135881761986</v>
      </c>
      <c r="AX165">
        <v>35.311321505824743</v>
      </c>
      <c r="AY165">
        <v>5581926</v>
      </c>
      <c r="AZ165">
        <v>3071569</v>
      </c>
      <c r="BA165">
        <v>1100883</v>
      </c>
      <c r="BB165">
        <v>1013562</v>
      </c>
      <c r="BC165">
        <v>248442</v>
      </c>
      <c r="BD165">
        <v>708682</v>
      </c>
      <c r="BE165">
        <v>2156411</v>
      </c>
      <c r="BF165">
        <v>18376</v>
      </c>
      <c r="BG165">
        <v>974132</v>
      </c>
    </row>
    <row r="166" spans="1:59" x14ac:dyDescent="0.25">
      <c r="A166" s="6" t="s">
        <v>175</v>
      </c>
      <c r="B166">
        <v>7747728</v>
      </c>
      <c r="C166">
        <v>5190427</v>
      </c>
      <c r="D166">
        <v>2796190</v>
      </c>
      <c r="E166">
        <v>1376799</v>
      </c>
      <c r="F166">
        <v>305975</v>
      </c>
      <c r="G166">
        <v>711463</v>
      </c>
      <c r="H166">
        <v>2557301</v>
      </c>
      <c r="I166">
        <v>11895</v>
      </c>
      <c r="J166">
        <v>96506</v>
      </c>
      <c r="K166">
        <v>66808</v>
      </c>
      <c r="L166">
        <v>14675</v>
      </c>
      <c r="M166">
        <v>4225</v>
      </c>
      <c r="N166">
        <v>82688</v>
      </c>
      <c r="O166">
        <v>9798</v>
      </c>
      <c r="P166">
        <v>42730</v>
      </c>
      <c r="Q166">
        <v>3502</v>
      </c>
      <c r="R166">
        <v>26658</v>
      </c>
      <c r="S166">
        <v>0</v>
      </c>
      <c r="T166">
        <v>93112</v>
      </c>
      <c r="U166">
        <v>56021</v>
      </c>
      <c r="V166">
        <v>37091</v>
      </c>
      <c r="W166">
        <v>20429</v>
      </c>
      <c r="X166">
        <v>197608</v>
      </c>
      <c r="Y166">
        <v>274917</v>
      </c>
      <c r="Z166">
        <v>311</v>
      </c>
      <c r="AA166">
        <v>10112</v>
      </c>
      <c r="AB166">
        <v>736169</v>
      </c>
      <c r="AC166">
        <v>947846</v>
      </c>
      <c r="AD166">
        <v>5346949</v>
      </c>
      <c r="AE166">
        <v>3484736</v>
      </c>
      <c r="AF166">
        <v>717806</v>
      </c>
      <c r="AG166">
        <v>68886</v>
      </c>
      <c r="AH166">
        <v>110639</v>
      </c>
      <c r="AI166">
        <v>538281</v>
      </c>
      <c r="AJ166">
        <v>815047</v>
      </c>
      <c r="AK166">
        <v>425627</v>
      </c>
      <c r="AL166">
        <v>222247</v>
      </c>
      <c r="AM166">
        <v>167173</v>
      </c>
      <c r="AN166">
        <v>38896</v>
      </c>
      <c r="AO166">
        <v>437622</v>
      </c>
      <c r="AP166">
        <v>38470</v>
      </c>
      <c r="AQ166">
        <v>1436895</v>
      </c>
      <c r="AR166">
        <v>1862213</v>
      </c>
      <c r="AS166">
        <v>1744053</v>
      </c>
      <c r="AT166">
        <v>118160</v>
      </c>
      <c r="AU166">
        <v>4262992</v>
      </c>
      <c r="AV166">
        <v>43.683238061072274</v>
      </c>
      <c r="AW166">
        <v>82.313513991650495</v>
      </c>
      <c r="AX166">
        <v>35.957208273406721</v>
      </c>
      <c r="AY166">
        <v>5691116</v>
      </c>
      <c r="AZ166">
        <v>3133815</v>
      </c>
      <c r="BA166">
        <v>1126129</v>
      </c>
      <c r="BB166">
        <v>1034276</v>
      </c>
      <c r="BC166">
        <v>256312</v>
      </c>
      <c r="BD166">
        <v>717098</v>
      </c>
      <c r="BE166">
        <v>2206380</v>
      </c>
      <c r="BF166">
        <v>18674</v>
      </c>
      <c r="BG166">
        <v>995726</v>
      </c>
    </row>
    <row r="167" spans="1:59" x14ac:dyDescent="0.25">
      <c r="A167" s="6" t="s">
        <v>174</v>
      </c>
      <c r="B167">
        <v>7853425</v>
      </c>
      <c r="C167">
        <v>5248409</v>
      </c>
      <c r="D167">
        <v>2828738</v>
      </c>
      <c r="E167">
        <v>1395917</v>
      </c>
      <c r="F167">
        <v>313534</v>
      </c>
      <c r="G167">
        <v>710220</v>
      </c>
      <c r="H167">
        <v>2605016</v>
      </c>
      <c r="I167">
        <v>12514</v>
      </c>
      <c r="J167">
        <v>107016</v>
      </c>
      <c r="K167">
        <v>68688</v>
      </c>
      <c r="L167">
        <v>14413</v>
      </c>
      <c r="M167">
        <v>4794</v>
      </c>
      <c r="N167">
        <v>70885</v>
      </c>
      <c r="O167">
        <v>9326</v>
      </c>
      <c r="P167">
        <v>35913</v>
      </c>
      <c r="Q167">
        <v>3533</v>
      </c>
      <c r="R167">
        <v>22113</v>
      </c>
      <c r="S167">
        <v>0</v>
      </c>
      <c r="T167">
        <v>95597</v>
      </c>
      <c r="U167">
        <v>57497</v>
      </c>
      <c r="V167">
        <v>38100</v>
      </c>
      <c r="W167">
        <v>21043</v>
      </c>
      <c r="X167">
        <v>186046</v>
      </c>
      <c r="Y167">
        <v>277439</v>
      </c>
      <c r="Z167">
        <v>303</v>
      </c>
      <c r="AA167">
        <v>10393</v>
      </c>
      <c r="AB167">
        <v>746326</v>
      </c>
      <c r="AC167">
        <v>989559</v>
      </c>
      <c r="AD167">
        <v>5366742</v>
      </c>
      <c r="AE167">
        <v>3603519</v>
      </c>
      <c r="AF167">
        <v>742619</v>
      </c>
      <c r="AG167">
        <v>69036</v>
      </c>
      <c r="AH167">
        <v>116039</v>
      </c>
      <c r="AI167">
        <v>557544</v>
      </c>
      <c r="AJ167">
        <v>821712</v>
      </c>
      <c r="AK167">
        <v>434910</v>
      </c>
      <c r="AL167">
        <v>223552</v>
      </c>
      <c r="AM167">
        <v>163249</v>
      </c>
      <c r="AN167">
        <v>39870</v>
      </c>
      <c r="AO167">
        <v>434607</v>
      </c>
      <c r="AP167">
        <v>41296</v>
      </c>
      <c r="AQ167">
        <v>1523415</v>
      </c>
      <c r="AR167">
        <v>1763223</v>
      </c>
      <c r="AS167">
        <v>1642361</v>
      </c>
      <c r="AT167">
        <v>120862</v>
      </c>
      <c r="AU167">
        <v>4249906</v>
      </c>
      <c r="AV167">
        <v>41.488515872303267</v>
      </c>
      <c r="AW167">
        <v>88.719949397555865</v>
      </c>
      <c r="AX167">
        <v>36.808590287704391</v>
      </c>
      <c r="AY167">
        <v>5789658</v>
      </c>
      <c r="AZ167">
        <v>3184642</v>
      </c>
      <c r="BA167">
        <v>1150446</v>
      </c>
      <c r="BB167">
        <v>1053266</v>
      </c>
      <c r="BC167">
        <v>264098</v>
      </c>
      <c r="BD167">
        <v>716832</v>
      </c>
      <c r="BE167">
        <v>2186139</v>
      </c>
      <c r="BF167">
        <v>18987</v>
      </c>
      <c r="BG167">
        <v>1016431</v>
      </c>
    </row>
    <row r="168" spans="1:59" x14ac:dyDescent="0.25">
      <c r="A168" s="6" t="s">
        <v>173</v>
      </c>
      <c r="B168">
        <v>8139539</v>
      </c>
      <c r="C168">
        <v>5331604</v>
      </c>
      <c r="D168">
        <v>2872856</v>
      </c>
      <c r="E168">
        <v>1418255</v>
      </c>
      <c r="F168">
        <v>319916</v>
      </c>
      <c r="G168">
        <v>720577</v>
      </c>
      <c r="H168">
        <v>2807935</v>
      </c>
      <c r="I168">
        <v>16023</v>
      </c>
      <c r="J168">
        <v>125714</v>
      </c>
      <c r="K168">
        <v>69301</v>
      </c>
      <c r="L168">
        <v>14516</v>
      </c>
      <c r="M168">
        <v>3374</v>
      </c>
      <c r="N168">
        <v>81169</v>
      </c>
      <c r="O168">
        <v>10478</v>
      </c>
      <c r="P168">
        <v>41102</v>
      </c>
      <c r="Q168">
        <v>4017</v>
      </c>
      <c r="R168">
        <v>25572</v>
      </c>
      <c r="S168">
        <v>0</v>
      </c>
      <c r="T168">
        <v>102580</v>
      </c>
      <c r="U168">
        <v>60075</v>
      </c>
      <c r="V168">
        <v>42505</v>
      </c>
      <c r="W168">
        <v>20675</v>
      </c>
      <c r="X168">
        <v>214143</v>
      </c>
      <c r="Y168">
        <v>370692</v>
      </c>
      <c r="Z168">
        <v>296</v>
      </c>
      <c r="AA168">
        <v>10799</v>
      </c>
      <c r="AB168">
        <v>739342</v>
      </c>
      <c r="AC168">
        <v>1039311</v>
      </c>
      <c r="AD168">
        <v>5655243</v>
      </c>
      <c r="AE168">
        <v>3589890</v>
      </c>
      <c r="AF168">
        <v>780402</v>
      </c>
      <c r="AG168">
        <v>72207</v>
      </c>
      <c r="AH168">
        <v>127039</v>
      </c>
      <c r="AI168">
        <v>581156</v>
      </c>
      <c r="AJ168">
        <v>864685</v>
      </c>
      <c r="AK168">
        <v>454562</v>
      </c>
      <c r="AL168">
        <v>238234</v>
      </c>
      <c r="AM168">
        <v>171889</v>
      </c>
      <c r="AN168">
        <v>40132</v>
      </c>
      <c r="AO168">
        <v>479653</v>
      </c>
      <c r="AP168">
        <v>39009</v>
      </c>
      <c r="AQ168">
        <v>1386009</v>
      </c>
      <c r="AR168">
        <v>2065353</v>
      </c>
      <c r="AS168">
        <v>1917631</v>
      </c>
      <c r="AT168">
        <v>147722</v>
      </c>
      <c r="AU168">
        <v>4549649</v>
      </c>
      <c r="AV168">
        <v>45.395875365195998</v>
      </c>
      <c r="AW168">
        <v>79.651613564030981</v>
      </c>
      <c r="AX168">
        <v>36.158547219895048</v>
      </c>
      <c r="AY168">
        <v>6050968</v>
      </c>
      <c r="AZ168">
        <v>3243033</v>
      </c>
      <c r="BA168">
        <v>1173994</v>
      </c>
      <c r="BB168">
        <v>1072285</v>
      </c>
      <c r="BC168">
        <v>271961</v>
      </c>
      <c r="BD168">
        <v>724793</v>
      </c>
      <c r="BE168">
        <v>2461078</v>
      </c>
      <c r="BF168">
        <v>19313</v>
      </c>
      <c r="BG168">
        <v>1037023</v>
      </c>
    </row>
    <row r="169" spans="1:59" x14ac:dyDescent="0.25">
      <c r="A169" s="6" t="s">
        <v>172</v>
      </c>
      <c r="B169">
        <v>8178937</v>
      </c>
      <c r="C169">
        <v>5366688</v>
      </c>
      <c r="D169">
        <v>2892723</v>
      </c>
      <c r="E169">
        <v>1430812</v>
      </c>
      <c r="F169">
        <v>327801</v>
      </c>
      <c r="G169">
        <v>715352</v>
      </c>
      <c r="H169">
        <v>2812249</v>
      </c>
      <c r="I169">
        <v>17734</v>
      </c>
      <c r="J169">
        <v>115339</v>
      </c>
      <c r="K169">
        <v>74757</v>
      </c>
      <c r="L169">
        <v>16069</v>
      </c>
      <c r="M169">
        <v>3349</v>
      </c>
      <c r="N169">
        <v>69882</v>
      </c>
      <c r="O169">
        <v>11646</v>
      </c>
      <c r="P169">
        <v>33539</v>
      </c>
      <c r="Q169">
        <v>4167</v>
      </c>
      <c r="R169">
        <v>20530</v>
      </c>
      <c r="S169">
        <v>0</v>
      </c>
      <c r="T169">
        <v>98623</v>
      </c>
      <c r="U169">
        <v>58505</v>
      </c>
      <c r="V169">
        <v>40118</v>
      </c>
      <c r="W169">
        <v>24088</v>
      </c>
      <c r="X169">
        <v>247091</v>
      </c>
      <c r="Y169">
        <v>374288</v>
      </c>
      <c r="Z169">
        <v>280</v>
      </c>
      <c r="AA169">
        <v>12589</v>
      </c>
      <c r="AB169">
        <v>724905</v>
      </c>
      <c r="AC169">
        <v>1033255</v>
      </c>
      <c r="AD169">
        <v>5845621</v>
      </c>
      <c r="AE169">
        <v>3550572</v>
      </c>
      <c r="AF169">
        <v>810766</v>
      </c>
      <c r="AG169">
        <v>69514</v>
      </c>
      <c r="AH169">
        <v>124039</v>
      </c>
      <c r="AI169">
        <v>617213</v>
      </c>
      <c r="AJ169">
        <v>878671</v>
      </c>
      <c r="AK169">
        <v>461150</v>
      </c>
      <c r="AL169">
        <v>244321</v>
      </c>
      <c r="AM169">
        <v>173199</v>
      </c>
      <c r="AN169">
        <v>41811</v>
      </c>
      <c r="AO169">
        <v>444559</v>
      </c>
      <c r="AP169">
        <v>40329</v>
      </c>
      <c r="AQ169">
        <v>1334436</v>
      </c>
      <c r="AR169">
        <v>2295049</v>
      </c>
      <c r="AS169">
        <v>2137668</v>
      </c>
      <c r="AT169">
        <v>157381</v>
      </c>
      <c r="AU169">
        <v>4628365</v>
      </c>
      <c r="AV169">
        <v>49.586602359598757</v>
      </c>
      <c r="AW169">
        <v>73.61222249434627</v>
      </c>
      <c r="AX169">
        <v>36.501800056334602</v>
      </c>
      <c r="AY169">
        <v>6107219</v>
      </c>
      <c r="AZ169">
        <v>3294970</v>
      </c>
      <c r="BA169">
        <v>1195676</v>
      </c>
      <c r="BB169">
        <v>1089605</v>
      </c>
      <c r="BC169">
        <v>279771</v>
      </c>
      <c r="BD169">
        <v>729918</v>
      </c>
      <c r="BE169">
        <v>2556647</v>
      </c>
      <c r="BF169">
        <v>19667</v>
      </c>
      <c r="BG169">
        <v>1056360</v>
      </c>
    </row>
    <row r="170" spans="1:59" x14ac:dyDescent="0.25">
      <c r="A170" s="6" t="s">
        <v>171</v>
      </c>
      <c r="B170">
        <v>8268490</v>
      </c>
      <c r="C170">
        <v>5416023</v>
      </c>
      <c r="D170">
        <v>2911224</v>
      </c>
      <c r="E170">
        <v>1454038</v>
      </c>
      <c r="F170">
        <v>334714</v>
      </c>
      <c r="G170">
        <v>716047</v>
      </c>
      <c r="H170">
        <v>2852467</v>
      </c>
      <c r="I170">
        <v>18854</v>
      </c>
      <c r="J170">
        <v>112387</v>
      </c>
      <c r="K170">
        <v>80427</v>
      </c>
      <c r="L170">
        <v>16952</v>
      </c>
      <c r="M170">
        <v>2900</v>
      </c>
      <c r="N170">
        <v>80815</v>
      </c>
      <c r="O170">
        <v>10268</v>
      </c>
      <c r="P170">
        <v>40715</v>
      </c>
      <c r="Q170">
        <v>4518</v>
      </c>
      <c r="R170">
        <v>25314</v>
      </c>
      <c r="S170">
        <v>0</v>
      </c>
      <c r="T170">
        <v>98555</v>
      </c>
      <c r="U170">
        <v>56955</v>
      </c>
      <c r="V170">
        <v>41600</v>
      </c>
      <c r="W170">
        <v>23470</v>
      </c>
      <c r="X170">
        <v>264642</v>
      </c>
      <c r="Y170">
        <v>380217</v>
      </c>
      <c r="Z170">
        <v>284</v>
      </c>
      <c r="AA170">
        <v>13947</v>
      </c>
      <c r="AB170">
        <v>739512</v>
      </c>
      <c r="AC170">
        <v>1019505</v>
      </c>
      <c r="AD170">
        <v>6003464</v>
      </c>
      <c r="AE170">
        <v>3595514</v>
      </c>
      <c r="AF170">
        <v>846331</v>
      </c>
      <c r="AG170">
        <v>68654</v>
      </c>
      <c r="AH170">
        <v>120767</v>
      </c>
      <c r="AI170">
        <v>656910</v>
      </c>
      <c r="AJ170">
        <v>902550</v>
      </c>
      <c r="AK170">
        <v>470500</v>
      </c>
      <c r="AL170">
        <v>254864</v>
      </c>
      <c r="AM170">
        <v>177185</v>
      </c>
      <c r="AN170">
        <v>43400</v>
      </c>
      <c r="AO170">
        <v>439233</v>
      </c>
      <c r="AP170">
        <v>39574</v>
      </c>
      <c r="AQ170">
        <v>1324426</v>
      </c>
      <c r="AR170">
        <v>2407950</v>
      </c>
      <c r="AS170">
        <v>2245424</v>
      </c>
      <c r="AT170">
        <v>162526</v>
      </c>
      <c r="AU170">
        <v>4672976</v>
      </c>
      <c r="AV170">
        <v>51.529262715631674</v>
      </c>
      <c r="AW170">
        <v>72.62944136940979</v>
      </c>
      <c r="AX170">
        <v>37.425415652138845</v>
      </c>
      <c r="AY170">
        <v>6190088</v>
      </c>
      <c r="AZ170">
        <v>3337621</v>
      </c>
      <c r="BA170">
        <v>1213667</v>
      </c>
      <c r="BB170">
        <v>1106883</v>
      </c>
      <c r="BC170">
        <v>287455</v>
      </c>
      <c r="BD170">
        <v>729616</v>
      </c>
      <c r="BE170">
        <v>2594574</v>
      </c>
      <c r="BF170">
        <v>20054</v>
      </c>
      <c r="BG170">
        <v>1072584</v>
      </c>
    </row>
    <row r="171" spans="1:59" x14ac:dyDescent="0.25">
      <c r="A171" s="6" t="s">
        <v>170</v>
      </c>
      <c r="B171">
        <v>8395757</v>
      </c>
      <c r="C171">
        <v>5468539</v>
      </c>
      <c r="D171">
        <v>2935496</v>
      </c>
      <c r="E171">
        <v>1476731</v>
      </c>
      <c r="F171">
        <v>341555</v>
      </c>
      <c r="G171">
        <v>714757</v>
      </c>
      <c r="H171">
        <v>2927218</v>
      </c>
      <c r="I171">
        <v>18104</v>
      </c>
      <c r="J171">
        <v>103940</v>
      </c>
      <c r="K171">
        <v>92218</v>
      </c>
      <c r="L171">
        <v>18216</v>
      </c>
      <c r="M171">
        <v>3742</v>
      </c>
      <c r="N171">
        <v>78234</v>
      </c>
      <c r="O171">
        <v>9378</v>
      </c>
      <c r="P171">
        <v>38961</v>
      </c>
      <c r="Q171">
        <v>5750</v>
      </c>
      <c r="R171">
        <v>24145</v>
      </c>
      <c r="S171">
        <v>0</v>
      </c>
      <c r="T171">
        <v>97793</v>
      </c>
      <c r="U171">
        <v>55278</v>
      </c>
      <c r="V171">
        <v>42515</v>
      </c>
      <c r="W171">
        <v>23498</v>
      </c>
      <c r="X171">
        <v>248845</v>
      </c>
      <c r="Y171">
        <v>384997</v>
      </c>
      <c r="Z171">
        <v>270</v>
      </c>
      <c r="AA171">
        <v>14709</v>
      </c>
      <c r="AB171">
        <v>759201</v>
      </c>
      <c r="AC171">
        <v>1083451</v>
      </c>
      <c r="AD171">
        <v>5954127</v>
      </c>
      <c r="AE171">
        <v>3752619</v>
      </c>
      <c r="AF171">
        <v>878036</v>
      </c>
      <c r="AG171">
        <v>72779</v>
      </c>
      <c r="AH171">
        <v>119531</v>
      </c>
      <c r="AI171">
        <v>685726</v>
      </c>
      <c r="AJ171">
        <v>917434</v>
      </c>
      <c r="AK171">
        <v>472674</v>
      </c>
      <c r="AL171">
        <v>263030</v>
      </c>
      <c r="AM171">
        <v>181730</v>
      </c>
      <c r="AN171">
        <v>44548</v>
      </c>
      <c r="AO171">
        <v>445482</v>
      </c>
      <c r="AP171">
        <v>41274</v>
      </c>
      <c r="AQ171">
        <v>1425845</v>
      </c>
      <c r="AR171">
        <v>2201508</v>
      </c>
      <c r="AS171">
        <v>2032679</v>
      </c>
      <c r="AT171">
        <v>168829</v>
      </c>
      <c r="AU171">
        <v>4643138</v>
      </c>
      <c r="AV171">
        <v>47.414226926272519</v>
      </c>
      <c r="AW171">
        <v>81.556348116597263</v>
      </c>
      <c r="AX171">
        <v>38.669311968784207</v>
      </c>
      <c r="AY171">
        <v>6301224</v>
      </c>
      <c r="AZ171">
        <v>3374006</v>
      </c>
      <c r="BA171">
        <v>1230422</v>
      </c>
      <c r="BB171">
        <v>1123311</v>
      </c>
      <c r="BC171">
        <v>294939</v>
      </c>
      <c r="BD171">
        <v>725334</v>
      </c>
      <c r="BE171">
        <v>2548605</v>
      </c>
      <c r="BF171">
        <v>20444</v>
      </c>
      <c r="BG171">
        <v>1087682</v>
      </c>
    </row>
    <row r="172" spans="1:59" x14ac:dyDescent="0.25">
      <c r="A172" s="6" t="s">
        <v>169</v>
      </c>
      <c r="B172">
        <v>8601199</v>
      </c>
      <c r="C172">
        <v>5513361</v>
      </c>
      <c r="D172">
        <v>2956923</v>
      </c>
      <c r="E172">
        <v>1493379</v>
      </c>
      <c r="F172">
        <v>348148</v>
      </c>
      <c r="G172">
        <v>714911</v>
      </c>
      <c r="H172">
        <v>3087838</v>
      </c>
      <c r="I172">
        <v>19201</v>
      </c>
      <c r="J172">
        <v>123998</v>
      </c>
      <c r="K172">
        <v>85530</v>
      </c>
      <c r="L172">
        <v>18117</v>
      </c>
      <c r="M172">
        <v>5073</v>
      </c>
      <c r="N172">
        <v>77913</v>
      </c>
      <c r="O172">
        <v>10173</v>
      </c>
      <c r="P172">
        <v>40325</v>
      </c>
      <c r="Q172">
        <v>2360</v>
      </c>
      <c r="R172">
        <v>25055</v>
      </c>
      <c r="S172">
        <v>0</v>
      </c>
      <c r="T172">
        <v>100233</v>
      </c>
      <c r="U172">
        <v>53216</v>
      </c>
      <c r="V172">
        <v>47017</v>
      </c>
      <c r="W172">
        <v>24955</v>
      </c>
      <c r="X172">
        <v>265538</v>
      </c>
      <c r="Y172">
        <v>492660</v>
      </c>
      <c r="Z172">
        <v>256</v>
      </c>
      <c r="AA172">
        <v>15676</v>
      </c>
      <c r="AB172">
        <v>741486</v>
      </c>
      <c r="AC172">
        <v>1117202</v>
      </c>
      <c r="AD172">
        <v>6255749</v>
      </c>
      <c r="AE172">
        <v>3819053</v>
      </c>
      <c r="AF172">
        <v>892043</v>
      </c>
      <c r="AG172">
        <v>62865</v>
      </c>
      <c r="AH172">
        <v>117138</v>
      </c>
      <c r="AI172">
        <v>712040</v>
      </c>
      <c r="AJ172">
        <v>982938</v>
      </c>
      <c r="AK172">
        <v>520589</v>
      </c>
      <c r="AL172">
        <v>274200</v>
      </c>
      <c r="AM172">
        <v>188149</v>
      </c>
      <c r="AN172">
        <v>49532</v>
      </c>
      <c r="AO172">
        <v>477971</v>
      </c>
      <c r="AP172">
        <v>42784</v>
      </c>
      <c r="AQ172">
        <v>1373785</v>
      </c>
      <c r="AR172">
        <v>2436696</v>
      </c>
      <c r="AS172">
        <v>2241896</v>
      </c>
      <c r="AT172">
        <v>194800</v>
      </c>
      <c r="AU172">
        <v>4782146</v>
      </c>
      <c r="AV172">
        <v>50.954026435211766</v>
      </c>
      <c r="AW172">
        <v>76.947674072795493</v>
      </c>
      <c r="AX172">
        <v>39.207938188332797</v>
      </c>
      <c r="AY172">
        <v>6499096</v>
      </c>
      <c r="AZ172">
        <v>3411258</v>
      </c>
      <c r="BA172">
        <v>1247741</v>
      </c>
      <c r="BB172">
        <v>1139787</v>
      </c>
      <c r="BC172">
        <v>302253</v>
      </c>
      <c r="BD172">
        <v>721477</v>
      </c>
      <c r="BE172">
        <v>2680043</v>
      </c>
      <c r="BF172">
        <v>20820</v>
      </c>
      <c r="BG172">
        <v>1102974</v>
      </c>
    </row>
    <row r="173" spans="1:59" x14ac:dyDescent="0.25">
      <c r="A173" s="6" t="s">
        <v>168</v>
      </c>
      <c r="B173">
        <v>8754638</v>
      </c>
      <c r="C173">
        <v>5566367</v>
      </c>
      <c r="D173">
        <v>2975392</v>
      </c>
      <c r="E173">
        <v>1508576</v>
      </c>
      <c r="F173">
        <v>355483</v>
      </c>
      <c r="G173">
        <v>726916</v>
      </c>
      <c r="H173">
        <v>3188271</v>
      </c>
      <c r="I173">
        <v>16826</v>
      </c>
      <c r="J173">
        <v>124940</v>
      </c>
      <c r="K173">
        <v>81118</v>
      </c>
      <c r="L173">
        <v>18826</v>
      </c>
      <c r="M173">
        <v>5556</v>
      </c>
      <c r="N173">
        <v>75671</v>
      </c>
      <c r="O173">
        <v>12384</v>
      </c>
      <c r="P173">
        <v>37705</v>
      </c>
      <c r="Q173">
        <v>2274</v>
      </c>
      <c r="R173">
        <v>23308</v>
      </c>
      <c r="S173">
        <v>0</v>
      </c>
      <c r="T173">
        <v>98104</v>
      </c>
      <c r="U173">
        <v>53681</v>
      </c>
      <c r="V173">
        <v>44423</v>
      </c>
      <c r="W173">
        <v>26134</v>
      </c>
      <c r="X173">
        <v>321289</v>
      </c>
      <c r="Y173">
        <v>497641</v>
      </c>
      <c r="Z173">
        <v>239</v>
      </c>
      <c r="AA173">
        <v>16057</v>
      </c>
      <c r="AB173">
        <v>772240</v>
      </c>
      <c r="AC173">
        <v>1133630</v>
      </c>
      <c r="AD173">
        <v>6711263</v>
      </c>
      <c r="AE173">
        <v>3799110</v>
      </c>
      <c r="AF173">
        <v>918406</v>
      </c>
      <c r="AG173">
        <v>63593</v>
      </c>
      <c r="AH173">
        <v>117349</v>
      </c>
      <c r="AI173">
        <v>737464</v>
      </c>
      <c r="AJ173">
        <v>1002056</v>
      </c>
      <c r="AK173">
        <v>505739</v>
      </c>
      <c r="AL173">
        <v>278169</v>
      </c>
      <c r="AM173">
        <v>218149</v>
      </c>
      <c r="AN173">
        <v>55308</v>
      </c>
      <c r="AO173">
        <v>477734</v>
      </c>
      <c r="AP173">
        <v>43947</v>
      </c>
      <c r="AQ173">
        <v>1301659</v>
      </c>
      <c r="AR173">
        <v>2912153</v>
      </c>
      <c r="AS173">
        <v>2709357</v>
      </c>
      <c r="AT173">
        <v>202796</v>
      </c>
      <c r="AU173">
        <v>4955528</v>
      </c>
      <c r="AV173">
        <v>58.765741823158415</v>
      </c>
      <c r="AW173">
        <v>65.946480846328399</v>
      </c>
      <c r="AX173">
        <v>38.753938675611963</v>
      </c>
      <c r="AY173">
        <v>6658036</v>
      </c>
      <c r="AZ173">
        <v>3469765</v>
      </c>
      <c r="BA173">
        <v>1264553</v>
      </c>
      <c r="BB173">
        <v>1153536</v>
      </c>
      <c r="BC173">
        <v>309344</v>
      </c>
      <c r="BD173">
        <v>742332</v>
      </c>
      <c r="BE173">
        <v>2858926</v>
      </c>
      <c r="BF173">
        <v>21163</v>
      </c>
      <c r="BG173">
        <v>1117640</v>
      </c>
    </row>
    <row r="174" spans="1:59" x14ac:dyDescent="0.25">
      <c r="A174" s="6" t="s">
        <v>167</v>
      </c>
      <c r="B174">
        <v>8864375</v>
      </c>
      <c r="C174">
        <v>5624675</v>
      </c>
      <c r="D174">
        <v>3002850</v>
      </c>
      <c r="E174">
        <v>1517282</v>
      </c>
      <c r="F174">
        <v>363539</v>
      </c>
      <c r="G174">
        <v>741004</v>
      </c>
      <c r="H174">
        <v>3239700</v>
      </c>
      <c r="I174">
        <v>15896</v>
      </c>
      <c r="J174">
        <v>129056</v>
      </c>
      <c r="K174">
        <v>81792</v>
      </c>
      <c r="L174">
        <v>18518</v>
      </c>
      <c r="M174">
        <v>5532</v>
      </c>
      <c r="N174">
        <v>69549</v>
      </c>
      <c r="O174">
        <v>13815</v>
      </c>
      <c r="P174">
        <v>32734</v>
      </c>
      <c r="Q174">
        <v>3006</v>
      </c>
      <c r="R174">
        <v>19994</v>
      </c>
      <c r="S174">
        <v>0</v>
      </c>
      <c r="T174">
        <v>100580</v>
      </c>
      <c r="U174">
        <v>54009</v>
      </c>
      <c r="V174">
        <v>46571</v>
      </c>
      <c r="W174">
        <v>26169</v>
      </c>
      <c r="X174">
        <v>336338</v>
      </c>
      <c r="Y174">
        <v>505161</v>
      </c>
      <c r="Z174">
        <v>232</v>
      </c>
      <c r="AA174">
        <v>15039</v>
      </c>
      <c r="AB174">
        <v>788985</v>
      </c>
      <c r="AC174">
        <v>1146853</v>
      </c>
      <c r="AD174">
        <v>6836390</v>
      </c>
      <c r="AE174">
        <v>3840577</v>
      </c>
      <c r="AF174">
        <v>941146</v>
      </c>
      <c r="AG174">
        <v>67916</v>
      </c>
      <c r="AH174">
        <v>116146</v>
      </c>
      <c r="AI174">
        <v>757084</v>
      </c>
      <c r="AJ174">
        <v>1028256</v>
      </c>
      <c r="AK174">
        <v>509974</v>
      </c>
      <c r="AL174">
        <v>289192</v>
      </c>
      <c r="AM174">
        <v>229090</v>
      </c>
      <c r="AN174">
        <v>57155</v>
      </c>
      <c r="AO174">
        <v>473369</v>
      </c>
      <c r="AP174">
        <v>46928</v>
      </c>
      <c r="AQ174">
        <v>1293723</v>
      </c>
      <c r="AR174">
        <v>2995813</v>
      </c>
      <c r="AS174">
        <v>2784821</v>
      </c>
      <c r="AT174">
        <v>210992</v>
      </c>
      <c r="AU174">
        <v>5023798</v>
      </c>
      <c r="AV174">
        <v>59.632432315872897</v>
      </c>
      <c r="AW174">
        <v>65.738476428710868</v>
      </c>
      <c r="AX174">
        <v>39.201452461837079</v>
      </c>
      <c r="AY174">
        <v>6755732</v>
      </c>
      <c r="AZ174">
        <v>3516032</v>
      </c>
      <c r="BA174">
        <v>1281563</v>
      </c>
      <c r="BB174">
        <v>1167675</v>
      </c>
      <c r="BC174">
        <v>316235</v>
      </c>
      <c r="BD174">
        <v>750559</v>
      </c>
      <c r="BE174">
        <v>2915155</v>
      </c>
      <c r="BF174">
        <v>21490</v>
      </c>
      <c r="BG174">
        <v>1132600</v>
      </c>
    </row>
    <row r="175" spans="1:59" x14ac:dyDescent="0.25">
      <c r="A175" s="6" t="s">
        <v>166</v>
      </c>
      <c r="B175">
        <v>8985979</v>
      </c>
      <c r="C175">
        <v>5679297</v>
      </c>
      <c r="D175">
        <v>3032658</v>
      </c>
      <c r="E175">
        <v>1526657</v>
      </c>
      <c r="F175">
        <v>372036</v>
      </c>
      <c r="G175">
        <v>747946</v>
      </c>
      <c r="H175">
        <v>3306682</v>
      </c>
      <c r="I175">
        <v>15081</v>
      </c>
      <c r="J175">
        <v>129178</v>
      </c>
      <c r="K175">
        <v>80483</v>
      </c>
      <c r="L175">
        <v>18611</v>
      </c>
      <c r="M175">
        <v>5601</v>
      </c>
      <c r="N175">
        <v>70878</v>
      </c>
      <c r="O175">
        <v>16886</v>
      </c>
      <c r="P175">
        <v>31671</v>
      </c>
      <c r="Q175">
        <v>3036</v>
      </c>
      <c r="R175">
        <v>19285</v>
      </c>
      <c r="S175">
        <v>0</v>
      </c>
      <c r="T175">
        <v>102614</v>
      </c>
      <c r="U175">
        <v>54539</v>
      </c>
      <c r="V175">
        <v>48075</v>
      </c>
      <c r="W175">
        <v>26352</v>
      </c>
      <c r="X175">
        <v>357654</v>
      </c>
      <c r="Y175">
        <v>512466</v>
      </c>
      <c r="Z175">
        <v>221</v>
      </c>
      <c r="AA175">
        <v>14628</v>
      </c>
      <c r="AB175">
        <v>811164</v>
      </c>
      <c r="AC175">
        <v>1161751</v>
      </c>
      <c r="AD175">
        <v>7041263</v>
      </c>
      <c r="AE175">
        <v>3875199</v>
      </c>
      <c r="AF175">
        <v>963518</v>
      </c>
      <c r="AG175">
        <v>68108</v>
      </c>
      <c r="AH175">
        <v>116097</v>
      </c>
      <c r="AI175">
        <v>779313</v>
      </c>
      <c r="AJ175">
        <v>1046045</v>
      </c>
      <c r="AK175">
        <v>514072</v>
      </c>
      <c r="AL175">
        <v>293539</v>
      </c>
      <c r="AM175">
        <v>238434</v>
      </c>
      <c r="AN175">
        <v>68018</v>
      </c>
      <c r="AO175">
        <v>482992</v>
      </c>
      <c r="AP175">
        <v>47763</v>
      </c>
      <c r="AQ175">
        <v>1266863</v>
      </c>
      <c r="AR175">
        <v>3166064</v>
      </c>
      <c r="AS175">
        <v>2945570</v>
      </c>
      <c r="AT175">
        <v>220494</v>
      </c>
      <c r="AU175">
        <v>5110780</v>
      </c>
      <c r="AV175">
        <v>61.948748614027664</v>
      </c>
      <c r="AW175">
        <v>63.47194891422884</v>
      </c>
      <c r="AX175">
        <v>39.320078073299683</v>
      </c>
      <c r="AY175">
        <v>6875953</v>
      </c>
      <c r="AZ175">
        <v>3569271</v>
      </c>
      <c r="BA175">
        <v>1299908</v>
      </c>
      <c r="BB175">
        <v>1182291</v>
      </c>
      <c r="BC175">
        <v>322971</v>
      </c>
      <c r="BD175">
        <v>764101</v>
      </c>
      <c r="BE175">
        <v>3000754</v>
      </c>
      <c r="BF175">
        <v>21797</v>
      </c>
      <c r="BG175">
        <v>1148564</v>
      </c>
    </row>
    <row r="176" spans="1:59" x14ac:dyDescent="0.25">
      <c r="A176" s="6" t="s">
        <v>165</v>
      </c>
      <c r="B176">
        <v>9148880</v>
      </c>
      <c r="C176">
        <v>5804924</v>
      </c>
      <c r="D176">
        <v>3096102</v>
      </c>
      <c r="E176">
        <v>1555118</v>
      </c>
      <c r="F176">
        <v>382179</v>
      </c>
      <c r="G176">
        <v>771525</v>
      </c>
      <c r="H176">
        <v>3343956</v>
      </c>
      <c r="I176">
        <v>16262</v>
      </c>
      <c r="J176">
        <v>133651</v>
      </c>
      <c r="K176">
        <v>85943</v>
      </c>
      <c r="L176">
        <v>18940</v>
      </c>
      <c r="M176">
        <v>3362</v>
      </c>
      <c r="N176">
        <v>68768</v>
      </c>
      <c r="O176">
        <v>14966</v>
      </c>
      <c r="P176">
        <v>31790</v>
      </c>
      <c r="Q176">
        <v>2648</v>
      </c>
      <c r="R176">
        <v>19364</v>
      </c>
      <c r="S176">
        <v>0</v>
      </c>
      <c r="T176">
        <v>109168</v>
      </c>
      <c r="U176">
        <v>55140</v>
      </c>
      <c r="V176">
        <v>54028</v>
      </c>
      <c r="W176">
        <v>27104</v>
      </c>
      <c r="X176">
        <v>275803</v>
      </c>
      <c r="Y176">
        <v>538063</v>
      </c>
      <c r="Z176">
        <v>224</v>
      </c>
      <c r="AA176">
        <v>12817</v>
      </c>
      <c r="AB176">
        <v>805346</v>
      </c>
      <c r="AC176">
        <v>1248505</v>
      </c>
      <c r="AD176">
        <v>6691579</v>
      </c>
      <c r="AE176">
        <v>4169299</v>
      </c>
      <c r="AF176">
        <v>986175</v>
      </c>
      <c r="AG176">
        <v>73768</v>
      </c>
      <c r="AH176">
        <v>116224</v>
      </c>
      <c r="AI176">
        <v>796183</v>
      </c>
      <c r="AJ176">
        <v>1085339</v>
      </c>
      <c r="AK176">
        <v>525461</v>
      </c>
      <c r="AL176">
        <v>307345</v>
      </c>
      <c r="AM176">
        <v>252533</v>
      </c>
      <c r="AN176">
        <v>66301</v>
      </c>
      <c r="AO176">
        <v>522356</v>
      </c>
      <c r="AP176">
        <v>47866</v>
      </c>
      <c r="AQ176">
        <v>1461262</v>
      </c>
      <c r="AR176">
        <v>2522280</v>
      </c>
      <c r="AS176">
        <v>2287678</v>
      </c>
      <c r="AT176">
        <v>234602</v>
      </c>
      <c r="AU176">
        <v>4979581</v>
      </c>
      <c r="AV176">
        <v>50.652458569177149</v>
      </c>
      <c r="AW176">
        <v>82.128615043437904</v>
      </c>
      <c r="AX176">
        <v>41.600162708316383</v>
      </c>
      <c r="AY176">
        <v>6971682</v>
      </c>
      <c r="AZ176">
        <v>3627726</v>
      </c>
      <c r="BA176">
        <v>1319543</v>
      </c>
      <c r="BB176">
        <v>1195895</v>
      </c>
      <c r="BC176">
        <v>329682</v>
      </c>
      <c r="BD176">
        <v>782606</v>
      </c>
      <c r="BE176">
        <v>2802383</v>
      </c>
      <c r="BF176">
        <v>22091</v>
      </c>
      <c r="BG176">
        <v>1165050</v>
      </c>
    </row>
    <row r="177" spans="1:59" x14ac:dyDescent="0.25">
      <c r="A177" s="6" t="s">
        <v>164</v>
      </c>
      <c r="B177">
        <v>9317658</v>
      </c>
      <c r="C177">
        <v>5904036</v>
      </c>
      <c r="D177">
        <v>3154574</v>
      </c>
      <c r="E177">
        <v>1574518</v>
      </c>
      <c r="F177">
        <v>391758</v>
      </c>
      <c r="G177">
        <v>783186</v>
      </c>
      <c r="H177">
        <v>3413622</v>
      </c>
      <c r="I177">
        <v>18334</v>
      </c>
      <c r="J177">
        <v>128805</v>
      </c>
      <c r="K177">
        <v>81972</v>
      </c>
      <c r="L177">
        <v>19578</v>
      </c>
      <c r="M177">
        <v>3658</v>
      </c>
      <c r="N177">
        <v>66367</v>
      </c>
      <c r="O177">
        <v>12295</v>
      </c>
      <c r="P177">
        <v>31319</v>
      </c>
      <c r="Q177">
        <v>3702</v>
      </c>
      <c r="R177">
        <v>19051</v>
      </c>
      <c r="S177">
        <v>0</v>
      </c>
      <c r="T177">
        <v>110363</v>
      </c>
      <c r="U177">
        <v>59450</v>
      </c>
      <c r="V177">
        <v>50913</v>
      </c>
      <c r="W177">
        <v>28833</v>
      </c>
      <c r="X177">
        <v>270421</v>
      </c>
      <c r="Y177">
        <v>538954</v>
      </c>
      <c r="Z177">
        <v>215</v>
      </c>
      <c r="AA177">
        <v>12167</v>
      </c>
      <c r="AB177">
        <v>841376</v>
      </c>
      <c r="AC177">
        <v>1292579</v>
      </c>
      <c r="AD177">
        <v>6947812</v>
      </c>
      <c r="AE177">
        <v>4277084</v>
      </c>
      <c r="AF177">
        <v>1011324</v>
      </c>
      <c r="AG177">
        <v>73507</v>
      </c>
      <c r="AH177">
        <v>115753</v>
      </c>
      <c r="AI177">
        <v>822064</v>
      </c>
      <c r="AJ177">
        <v>1115255</v>
      </c>
      <c r="AK177">
        <v>529046</v>
      </c>
      <c r="AL177">
        <v>330501</v>
      </c>
      <c r="AM177">
        <v>255709</v>
      </c>
      <c r="AN177">
        <v>63262</v>
      </c>
      <c r="AO177">
        <v>524786</v>
      </c>
      <c r="AP177">
        <v>48823</v>
      </c>
      <c r="AQ177">
        <v>1513634</v>
      </c>
      <c r="AR177">
        <v>2670728</v>
      </c>
      <c r="AS177">
        <v>2420352</v>
      </c>
      <c r="AT177">
        <v>250376</v>
      </c>
      <c r="AU177">
        <v>5040574</v>
      </c>
      <c r="AV177">
        <v>52.984601886201283</v>
      </c>
      <c r="AW177">
        <v>79.625453301866528</v>
      </c>
      <c r="AX177">
        <v>42.189229432077077</v>
      </c>
      <c r="AY177">
        <v>7114688</v>
      </c>
      <c r="AZ177">
        <v>3701066</v>
      </c>
      <c r="BA177">
        <v>1339164</v>
      </c>
      <c r="BB177">
        <v>1210923</v>
      </c>
      <c r="BC177">
        <v>336328</v>
      </c>
      <c r="BD177">
        <v>814651</v>
      </c>
      <c r="BE177">
        <v>2837604</v>
      </c>
      <c r="BF177">
        <v>22361</v>
      </c>
      <c r="BG177">
        <v>1180706</v>
      </c>
    </row>
    <row r="178" spans="1:59" x14ac:dyDescent="0.25">
      <c r="A178" s="6" t="s">
        <v>163</v>
      </c>
      <c r="B178">
        <v>9467963</v>
      </c>
      <c r="C178">
        <v>5991517</v>
      </c>
      <c r="D178">
        <v>3199843</v>
      </c>
      <c r="E178">
        <v>1590911</v>
      </c>
      <c r="F178">
        <v>399212</v>
      </c>
      <c r="G178">
        <v>801551</v>
      </c>
      <c r="H178">
        <v>3476446</v>
      </c>
      <c r="I178">
        <v>25398</v>
      </c>
      <c r="J178">
        <v>135592</v>
      </c>
      <c r="K178">
        <v>74680</v>
      </c>
      <c r="L178">
        <v>17533</v>
      </c>
      <c r="M178">
        <v>3075</v>
      </c>
      <c r="N178">
        <v>64426</v>
      </c>
      <c r="O178">
        <v>15348</v>
      </c>
      <c r="P178">
        <v>26880</v>
      </c>
      <c r="Q178">
        <v>6107</v>
      </c>
      <c r="R178">
        <v>16091</v>
      </c>
      <c r="S178">
        <v>0</v>
      </c>
      <c r="T178">
        <v>116456</v>
      </c>
      <c r="U178">
        <v>63626</v>
      </c>
      <c r="V178">
        <v>52830</v>
      </c>
      <c r="W178">
        <v>28138</v>
      </c>
      <c r="X178">
        <v>266069</v>
      </c>
      <c r="Y178">
        <v>543200</v>
      </c>
      <c r="Z178">
        <v>216</v>
      </c>
      <c r="AA178">
        <v>11478</v>
      </c>
      <c r="AB178">
        <v>877010</v>
      </c>
      <c r="AC178">
        <v>1313175</v>
      </c>
      <c r="AD178">
        <v>7127666</v>
      </c>
      <c r="AE178">
        <v>4343457</v>
      </c>
      <c r="AF178">
        <v>1047566</v>
      </c>
      <c r="AG178">
        <v>77847</v>
      </c>
      <c r="AH178">
        <v>116168</v>
      </c>
      <c r="AI178">
        <v>853551</v>
      </c>
      <c r="AJ178">
        <v>1138667</v>
      </c>
      <c r="AK178">
        <v>545422</v>
      </c>
      <c r="AL178">
        <v>336235</v>
      </c>
      <c r="AM178">
        <v>257010</v>
      </c>
      <c r="AN178">
        <v>66278</v>
      </c>
      <c r="AO178">
        <v>534527</v>
      </c>
      <c r="AP178">
        <v>46307</v>
      </c>
      <c r="AQ178">
        <v>1510112</v>
      </c>
      <c r="AR178">
        <v>2784209</v>
      </c>
      <c r="AS178">
        <v>2516095</v>
      </c>
      <c r="AT178">
        <v>268114</v>
      </c>
      <c r="AU178">
        <v>5124506</v>
      </c>
      <c r="AV178">
        <v>54.331264677757936</v>
      </c>
      <c r="AW178">
        <v>78.522606711288987</v>
      </c>
      <c r="AX178">
        <v>42.66232528418535</v>
      </c>
      <c r="AY178">
        <v>7227531</v>
      </c>
      <c r="AZ178">
        <v>3751085</v>
      </c>
      <c r="BA178">
        <v>1360231</v>
      </c>
      <c r="BB178">
        <v>1226992</v>
      </c>
      <c r="BC178">
        <v>342869</v>
      </c>
      <c r="BD178">
        <v>820993</v>
      </c>
      <c r="BE178">
        <v>2884074</v>
      </c>
      <c r="BF178">
        <v>22621</v>
      </c>
      <c r="BG178">
        <v>1196920</v>
      </c>
    </row>
    <row r="179" spans="1:59" x14ac:dyDescent="0.25">
      <c r="A179" s="6" t="s">
        <v>162</v>
      </c>
      <c r="B179">
        <v>9591775</v>
      </c>
      <c r="C179">
        <v>6070402</v>
      </c>
      <c r="D179">
        <v>3241813</v>
      </c>
      <c r="E179">
        <v>1605944</v>
      </c>
      <c r="F179">
        <v>406121</v>
      </c>
      <c r="G179">
        <v>816524</v>
      </c>
      <c r="H179">
        <v>3521373</v>
      </c>
      <c r="I179">
        <v>26273</v>
      </c>
      <c r="J179">
        <v>133955</v>
      </c>
      <c r="K179">
        <v>78949</v>
      </c>
      <c r="L179">
        <v>16336</v>
      </c>
      <c r="M179">
        <v>3695</v>
      </c>
      <c r="N179">
        <v>62416</v>
      </c>
      <c r="O179">
        <v>13725</v>
      </c>
      <c r="P179">
        <v>26761</v>
      </c>
      <c r="Q179">
        <v>5918</v>
      </c>
      <c r="R179">
        <v>16012</v>
      </c>
      <c r="S179">
        <v>0</v>
      </c>
      <c r="T179">
        <v>121849</v>
      </c>
      <c r="U179">
        <v>68062</v>
      </c>
      <c r="V179">
        <v>53787</v>
      </c>
      <c r="W179">
        <v>27990</v>
      </c>
      <c r="X179">
        <v>245024</v>
      </c>
      <c r="Y179">
        <v>550938</v>
      </c>
      <c r="Z179">
        <v>226</v>
      </c>
      <c r="AA179">
        <v>10912</v>
      </c>
      <c r="AB179">
        <v>890081</v>
      </c>
      <c r="AC179">
        <v>1352729</v>
      </c>
      <c r="AD179">
        <v>7168404</v>
      </c>
      <c r="AE179">
        <v>4427547</v>
      </c>
      <c r="AF179">
        <v>1074802</v>
      </c>
      <c r="AG179">
        <v>80303</v>
      </c>
      <c r="AH179">
        <v>115932</v>
      </c>
      <c r="AI179">
        <v>878567</v>
      </c>
      <c r="AJ179">
        <v>1143547</v>
      </c>
      <c r="AK179">
        <v>546270</v>
      </c>
      <c r="AL179">
        <v>344464</v>
      </c>
      <c r="AM179">
        <v>252813</v>
      </c>
      <c r="AN179">
        <v>70320</v>
      </c>
      <c r="AO179">
        <v>531229</v>
      </c>
      <c r="AP179">
        <v>45149</v>
      </c>
      <c r="AQ179">
        <v>1562500</v>
      </c>
      <c r="AR179">
        <v>2740857</v>
      </c>
      <c r="AS179">
        <v>2460529</v>
      </c>
      <c r="AT179">
        <v>280328</v>
      </c>
      <c r="AU179">
        <v>5164228</v>
      </c>
      <c r="AV179">
        <v>53.073894707711446</v>
      </c>
      <c r="AW179">
        <v>80.936336024337777</v>
      </c>
      <c r="AX179">
        <v>42.956065761836562</v>
      </c>
      <c r="AY179">
        <v>7320177</v>
      </c>
      <c r="AZ179">
        <v>3798804</v>
      </c>
      <c r="BA179">
        <v>1381207</v>
      </c>
      <c r="BB179">
        <v>1243171</v>
      </c>
      <c r="BC179">
        <v>349468</v>
      </c>
      <c r="BD179">
        <v>824958</v>
      </c>
      <c r="BE179">
        <v>2892630</v>
      </c>
      <c r="BF179">
        <v>22877</v>
      </c>
      <c r="BG179">
        <v>1212812</v>
      </c>
    </row>
    <row r="180" spans="1:59" x14ac:dyDescent="0.25">
      <c r="A180" s="6" t="s">
        <v>161</v>
      </c>
      <c r="B180">
        <v>9978108</v>
      </c>
      <c r="C180">
        <v>6180699</v>
      </c>
      <c r="D180">
        <v>3297032</v>
      </c>
      <c r="E180">
        <v>1637331</v>
      </c>
      <c r="F180">
        <v>413067</v>
      </c>
      <c r="G180">
        <v>833268</v>
      </c>
      <c r="H180">
        <v>3797409</v>
      </c>
      <c r="I180">
        <v>21554</v>
      </c>
      <c r="J180">
        <v>145405</v>
      </c>
      <c r="K180">
        <v>82273</v>
      </c>
      <c r="L180">
        <v>15649</v>
      </c>
      <c r="M180">
        <v>4981</v>
      </c>
      <c r="N180">
        <v>64397</v>
      </c>
      <c r="O180">
        <v>13648</v>
      </c>
      <c r="P180">
        <v>27933</v>
      </c>
      <c r="Q180">
        <v>6022</v>
      </c>
      <c r="R180">
        <v>16794</v>
      </c>
      <c r="S180">
        <v>0</v>
      </c>
      <c r="T180">
        <v>133407</v>
      </c>
      <c r="U180">
        <v>72650</v>
      </c>
      <c r="V180">
        <v>60757</v>
      </c>
      <c r="W180">
        <v>30781</v>
      </c>
      <c r="X180">
        <v>230344</v>
      </c>
      <c r="Y180">
        <v>615657</v>
      </c>
      <c r="Z180">
        <v>231</v>
      </c>
      <c r="AA180">
        <v>10627</v>
      </c>
      <c r="AB180">
        <v>895916</v>
      </c>
      <c r="AC180">
        <v>1546187</v>
      </c>
      <c r="AD180">
        <v>7519907</v>
      </c>
      <c r="AE180">
        <v>4651419</v>
      </c>
      <c r="AF180">
        <v>1102799</v>
      </c>
      <c r="AG180">
        <v>85676</v>
      </c>
      <c r="AH180">
        <v>116409</v>
      </c>
      <c r="AI180">
        <v>900714</v>
      </c>
      <c r="AJ180">
        <v>1186962</v>
      </c>
      <c r="AK180">
        <v>568300</v>
      </c>
      <c r="AL180">
        <v>353269</v>
      </c>
      <c r="AM180">
        <v>265393</v>
      </c>
      <c r="AN180">
        <v>76451</v>
      </c>
      <c r="AO180">
        <v>576096</v>
      </c>
      <c r="AP180">
        <v>44371</v>
      </c>
      <c r="AQ180">
        <v>1664740</v>
      </c>
      <c r="AR180">
        <v>2868488</v>
      </c>
      <c r="AS180">
        <v>2559333</v>
      </c>
      <c r="AT180">
        <v>309155</v>
      </c>
      <c r="AU180">
        <v>5326689</v>
      </c>
      <c r="AV180">
        <v>53.851243267545811</v>
      </c>
      <c r="AW180">
        <v>79.824658851380036</v>
      </c>
      <c r="AX180">
        <v>42.986571225545205</v>
      </c>
      <c r="AY180">
        <v>7650917</v>
      </c>
      <c r="AZ180">
        <v>3853508</v>
      </c>
      <c r="BA180">
        <v>1401762</v>
      </c>
      <c r="BB180">
        <v>1260066</v>
      </c>
      <c r="BC180">
        <v>356735</v>
      </c>
      <c r="BD180">
        <v>834945</v>
      </c>
      <c r="BE180">
        <v>2999498</v>
      </c>
      <c r="BF180">
        <v>23146</v>
      </c>
      <c r="BG180">
        <v>1228696</v>
      </c>
    </row>
    <row r="181" spans="1:59" x14ac:dyDescent="0.25">
      <c r="A181" s="6" t="s">
        <v>160</v>
      </c>
      <c r="B181">
        <v>10384609</v>
      </c>
      <c r="C181">
        <v>6445632</v>
      </c>
      <c r="D181">
        <v>3510165</v>
      </c>
      <c r="E181">
        <v>1657681</v>
      </c>
      <c r="F181">
        <v>422672</v>
      </c>
      <c r="G181">
        <v>855114</v>
      </c>
      <c r="H181">
        <v>3938977</v>
      </c>
      <c r="I181">
        <v>18622</v>
      </c>
      <c r="J181">
        <v>138197</v>
      </c>
      <c r="K181">
        <v>74379</v>
      </c>
      <c r="L181">
        <v>16461</v>
      </c>
      <c r="M181">
        <v>3744</v>
      </c>
      <c r="N181">
        <v>82449</v>
      </c>
      <c r="O181">
        <v>14686</v>
      </c>
      <c r="P181">
        <v>37140</v>
      </c>
      <c r="Q181">
        <v>7692</v>
      </c>
      <c r="R181">
        <v>22931</v>
      </c>
      <c r="S181">
        <v>0</v>
      </c>
      <c r="T181">
        <v>121774</v>
      </c>
      <c r="U181">
        <v>69121</v>
      </c>
      <c r="V181">
        <v>52653</v>
      </c>
      <c r="W181">
        <v>35128</v>
      </c>
      <c r="X181">
        <v>243434</v>
      </c>
      <c r="Y181">
        <v>623683</v>
      </c>
      <c r="Z181">
        <v>202</v>
      </c>
      <c r="AA181">
        <v>10876</v>
      </c>
      <c r="AB181">
        <v>927042</v>
      </c>
      <c r="AC181">
        <v>1642986</v>
      </c>
      <c r="AD181">
        <v>7802439</v>
      </c>
      <c r="AE181">
        <v>4818619</v>
      </c>
      <c r="AF181">
        <v>1127636</v>
      </c>
      <c r="AG181">
        <v>96147</v>
      </c>
      <c r="AH181">
        <v>115626</v>
      </c>
      <c r="AI181">
        <v>915863</v>
      </c>
      <c r="AJ181">
        <v>1222755</v>
      </c>
      <c r="AK181">
        <v>571690</v>
      </c>
      <c r="AL181">
        <v>373997</v>
      </c>
      <c r="AM181">
        <v>277069</v>
      </c>
      <c r="AN181">
        <v>88918</v>
      </c>
      <c r="AO181">
        <v>577312</v>
      </c>
      <c r="AP181">
        <v>49134</v>
      </c>
      <c r="AQ181">
        <v>1752864</v>
      </c>
      <c r="AR181">
        <v>2983820</v>
      </c>
      <c r="AS181">
        <v>2670653</v>
      </c>
      <c r="AT181">
        <v>313167</v>
      </c>
      <c r="AU181">
        <v>5565990</v>
      </c>
      <c r="AV181">
        <v>53.608073268971587</v>
      </c>
      <c r="AW181">
        <v>78.771220791185968</v>
      </c>
      <c r="AX181">
        <v>42.227733756602355</v>
      </c>
      <c r="AY181">
        <v>7879997</v>
      </c>
      <c r="AZ181">
        <v>3941020</v>
      </c>
      <c r="BA181">
        <v>1430355</v>
      </c>
      <c r="BB181">
        <v>1276959</v>
      </c>
      <c r="BC181">
        <v>364384</v>
      </c>
      <c r="BD181">
        <v>869322</v>
      </c>
      <c r="BE181">
        <v>3061378</v>
      </c>
      <c r="BF181">
        <v>23419</v>
      </c>
      <c r="BG181">
        <v>1244831</v>
      </c>
    </row>
    <row r="182" spans="1:59" x14ac:dyDescent="0.25">
      <c r="A182" s="6" t="s">
        <v>159</v>
      </c>
      <c r="B182">
        <v>10449613</v>
      </c>
      <c r="C182">
        <v>6467900</v>
      </c>
      <c r="D182">
        <v>3496299</v>
      </c>
      <c r="E182">
        <v>1674283</v>
      </c>
      <c r="F182">
        <v>431350</v>
      </c>
      <c r="G182">
        <v>865968</v>
      </c>
      <c r="H182">
        <v>3981713</v>
      </c>
      <c r="I182">
        <v>17113</v>
      </c>
      <c r="J182">
        <v>139884</v>
      </c>
      <c r="K182">
        <v>80721</v>
      </c>
      <c r="L182">
        <v>16718</v>
      </c>
      <c r="M182">
        <v>3524</v>
      </c>
      <c r="N182">
        <v>88980</v>
      </c>
      <c r="O182">
        <v>17526</v>
      </c>
      <c r="P182">
        <v>39716</v>
      </c>
      <c r="Q182">
        <v>7090</v>
      </c>
      <c r="R182">
        <v>24648</v>
      </c>
      <c r="S182">
        <v>0</v>
      </c>
      <c r="T182">
        <v>120052</v>
      </c>
      <c r="U182">
        <v>65660</v>
      </c>
      <c r="V182">
        <v>54392</v>
      </c>
      <c r="W182">
        <v>35023</v>
      </c>
      <c r="X182">
        <v>261289</v>
      </c>
      <c r="Y182">
        <v>627617</v>
      </c>
      <c r="Z182">
        <v>169</v>
      </c>
      <c r="AA182">
        <v>11643</v>
      </c>
      <c r="AB182">
        <v>955263</v>
      </c>
      <c r="AC182">
        <v>1623717</v>
      </c>
      <c r="AD182">
        <v>8015895</v>
      </c>
      <c r="AE182">
        <v>4856300</v>
      </c>
      <c r="AF182">
        <v>1162621</v>
      </c>
      <c r="AG182">
        <v>110059</v>
      </c>
      <c r="AH182">
        <v>115090</v>
      </c>
      <c r="AI182">
        <v>937472</v>
      </c>
      <c r="AJ182">
        <v>1250365</v>
      </c>
      <c r="AK182">
        <v>580685</v>
      </c>
      <c r="AL182">
        <v>390399</v>
      </c>
      <c r="AM182">
        <v>279281</v>
      </c>
      <c r="AN182">
        <v>92560</v>
      </c>
      <c r="AO182">
        <v>581921</v>
      </c>
      <c r="AP182">
        <v>43378</v>
      </c>
      <c r="AQ182">
        <v>1725455</v>
      </c>
      <c r="AR182">
        <v>3159595</v>
      </c>
      <c r="AS182">
        <v>2837245</v>
      </c>
      <c r="AT182">
        <v>322350</v>
      </c>
      <c r="AU182">
        <v>5593313</v>
      </c>
      <c r="AV182">
        <v>56.488796357940473</v>
      </c>
      <c r="AW182">
        <v>76.370111280097419</v>
      </c>
      <c r="AX182">
        <v>43.140556639346762</v>
      </c>
      <c r="AY182">
        <v>7972227</v>
      </c>
      <c r="AZ182">
        <v>3990514</v>
      </c>
      <c r="BA182">
        <v>1446556</v>
      </c>
      <c r="BB182">
        <v>1294549</v>
      </c>
      <c r="BC182">
        <v>372372</v>
      </c>
      <c r="BD182">
        <v>877037</v>
      </c>
      <c r="BE182">
        <v>3115927</v>
      </c>
      <c r="BF182">
        <v>23688</v>
      </c>
      <c r="BG182">
        <v>1260763</v>
      </c>
    </row>
    <row r="183" spans="1:59" x14ac:dyDescent="0.25">
      <c r="A183" s="6" t="s">
        <v>158</v>
      </c>
      <c r="B183">
        <v>10495979</v>
      </c>
      <c r="C183">
        <v>6484504</v>
      </c>
      <c r="D183">
        <v>3476758</v>
      </c>
      <c r="E183">
        <v>1698815</v>
      </c>
      <c r="F183">
        <v>440845</v>
      </c>
      <c r="G183">
        <v>868086</v>
      </c>
      <c r="H183">
        <v>4011475</v>
      </c>
      <c r="I183">
        <v>13992</v>
      </c>
      <c r="J183">
        <v>141324</v>
      </c>
      <c r="K183">
        <v>73203</v>
      </c>
      <c r="L183">
        <v>17033</v>
      </c>
      <c r="M183">
        <v>2449</v>
      </c>
      <c r="N183">
        <v>93651</v>
      </c>
      <c r="O183">
        <v>14351</v>
      </c>
      <c r="P183">
        <v>44739</v>
      </c>
      <c r="Q183">
        <v>6564</v>
      </c>
      <c r="R183">
        <v>27997</v>
      </c>
      <c r="S183">
        <v>0</v>
      </c>
      <c r="T183">
        <v>117893</v>
      </c>
      <c r="U183">
        <v>62117</v>
      </c>
      <c r="V183">
        <v>55776</v>
      </c>
      <c r="W183">
        <v>35450</v>
      </c>
      <c r="X183">
        <v>285558</v>
      </c>
      <c r="Y183">
        <v>633029</v>
      </c>
      <c r="Z183">
        <v>165</v>
      </c>
      <c r="AA183">
        <v>12045</v>
      </c>
      <c r="AB183">
        <v>964676</v>
      </c>
      <c r="AC183">
        <v>1621007</v>
      </c>
      <c r="AD183">
        <v>8267097</v>
      </c>
      <c r="AE183">
        <v>4872931</v>
      </c>
      <c r="AF183">
        <v>1181428</v>
      </c>
      <c r="AG183">
        <v>113273</v>
      </c>
      <c r="AH183">
        <v>114688</v>
      </c>
      <c r="AI183">
        <v>953467</v>
      </c>
      <c r="AJ183">
        <v>1252171</v>
      </c>
      <c r="AK183">
        <v>584252</v>
      </c>
      <c r="AL183">
        <v>387529</v>
      </c>
      <c r="AM183">
        <v>280390</v>
      </c>
      <c r="AN183">
        <v>92871</v>
      </c>
      <c r="AO183">
        <v>577571</v>
      </c>
      <c r="AP183">
        <v>42076</v>
      </c>
      <c r="AQ183">
        <v>1726814</v>
      </c>
      <c r="AR183">
        <v>3394166</v>
      </c>
      <c r="AS183">
        <v>3057566</v>
      </c>
      <c r="AT183">
        <v>336600</v>
      </c>
      <c r="AU183">
        <v>5623048</v>
      </c>
      <c r="AV183">
        <v>60.361680357518473</v>
      </c>
      <c r="AW183">
        <v>71.699462247314543</v>
      </c>
      <c r="AX183">
        <v>43.27900021978364</v>
      </c>
      <c r="AY183">
        <v>8046790</v>
      </c>
      <c r="AZ183">
        <v>4035315</v>
      </c>
      <c r="BA183">
        <v>1464328</v>
      </c>
      <c r="BB183">
        <v>1313426</v>
      </c>
      <c r="BC183">
        <v>380719</v>
      </c>
      <c r="BD183">
        <v>876842</v>
      </c>
      <c r="BE183">
        <v>3173859</v>
      </c>
      <c r="BF183">
        <v>23956</v>
      </c>
      <c r="BG183">
        <v>1278267</v>
      </c>
    </row>
    <row r="184" spans="1:59" x14ac:dyDescent="0.25">
      <c r="A184" s="6" t="s">
        <v>157</v>
      </c>
      <c r="B184">
        <v>10591418</v>
      </c>
      <c r="C184">
        <v>6493857</v>
      </c>
      <c r="D184">
        <v>3446477</v>
      </c>
      <c r="E184">
        <v>1721471</v>
      </c>
      <c r="F184">
        <v>449106</v>
      </c>
      <c r="G184">
        <v>876803</v>
      </c>
      <c r="H184">
        <v>4097561</v>
      </c>
      <c r="I184">
        <v>14705</v>
      </c>
      <c r="J184">
        <v>153925</v>
      </c>
      <c r="K184">
        <v>80610</v>
      </c>
      <c r="L184">
        <v>16224</v>
      </c>
      <c r="M184">
        <v>2783</v>
      </c>
      <c r="N184">
        <v>107244</v>
      </c>
      <c r="O184">
        <v>14291</v>
      </c>
      <c r="P184">
        <v>51432</v>
      </c>
      <c r="Q184">
        <v>9170</v>
      </c>
      <c r="R184">
        <v>32351</v>
      </c>
      <c r="S184">
        <v>0</v>
      </c>
      <c r="T184">
        <v>122567</v>
      </c>
      <c r="U184">
        <v>58738</v>
      </c>
      <c r="V184">
        <v>63829</v>
      </c>
      <c r="W184">
        <v>42055</v>
      </c>
      <c r="X184">
        <v>287674</v>
      </c>
      <c r="Y184">
        <v>699734</v>
      </c>
      <c r="Z184">
        <v>166</v>
      </c>
      <c r="AA184">
        <v>11709</v>
      </c>
      <c r="AB184">
        <v>937992</v>
      </c>
      <c r="AC184">
        <v>1620173</v>
      </c>
      <c r="AD184">
        <v>8495857</v>
      </c>
      <c r="AE184">
        <v>4939677</v>
      </c>
      <c r="AF184">
        <v>1197917</v>
      </c>
      <c r="AG184">
        <v>107112</v>
      </c>
      <c r="AH184">
        <v>115490</v>
      </c>
      <c r="AI184">
        <v>975315</v>
      </c>
      <c r="AJ184">
        <v>1284119</v>
      </c>
      <c r="AK184">
        <v>608345</v>
      </c>
      <c r="AL184">
        <v>402431</v>
      </c>
      <c r="AM184">
        <v>273343</v>
      </c>
      <c r="AN184">
        <v>96187</v>
      </c>
      <c r="AO184">
        <v>597901</v>
      </c>
      <c r="AP184">
        <v>38289</v>
      </c>
      <c r="AQ184">
        <v>1725264</v>
      </c>
      <c r="AR184">
        <v>3556180</v>
      </c>
      <c r="AS184">
        <v>3140008</v>
      </c>
      <c r="AT184">
        <v>416172</v>
      </c>
      <c r="AU184">
        <v>5651741</v>
      </c>
      <c r="AV184">
        <v>62.921851216481457</v>
      </c>
      <c r="AW184">
        <v>69.794995603757329</v>
      </c>
      <c r="AX184">
        <v>43.916303290345958</v>
      </c>
      <c r="AY184">
        <v>8165073</v>
      </c>
      <c r="AZ184">
        <v>4067512</v>
      </c>
      <c r="BA184">
        <v>1483259</v>
      </c>
      <c r="BB184">
        <v>1330990</v>
      </c>
      <c r="BC184">
        <v>389373</v>
      </c>
      <c r="BD184">
        <v>863890</v>
      </c>
      <c r="BE184">
        <v>3225396</v>
      </c>
      <c r="BF184">
        <v>24210</v>
      </c>
      <c r="BG184">
        <v>1296944</v>
      </c>
    </row>
    <row r="185" spans="1:59" x14ac:dyDescent="0.25">
      <c r="A185" s="6" t="s">
        <v>156</v>
      </c>
      <c r="B185">
        <v>10619365</v>
      </c>
      <c r="C185">
        <v>6517113</v>
      </c>
      <c r="D185">
        <v>3432410</v>
      </c>
      <c r="E185">
        <v>1744658</v>
      </c>
      <c r="F185">
        <v>458829</v>
      </c>
      <c r="G185">
        <v>881215</v>
      </c>
      <c r="H185">
        <v>4102252</v>
      </c>
      <c r="I185">
        <v>15669</v>
      </c>
      <c r="J185">
        <v>144236</v>
      </c>
      <c r="K185">
        <v>69847</v>
      </c>
      <c r="L185">
        <v>19781</v>
      </c>
      <c r="M185">
        <v>2036</v>
      </c>
      <c r="N185">
        <v>87382</v>
      </c>
      <c r="O185">
        <v>11574</v>
      </c>
      <c r="P185">
        <v>44125</v>
      </c>
      <c r="Q185">
        <v>7046</v>
      </c>
      <c r="R185">
        <v>24637</v>
      </c>
      <c r="S185">
        <v>0</v>
      </c>
      <c r="T185">
        <v>116808</v>
      </c>
      <c r="U185">
        <v>58296</v>
      </c>
      <c r="V185">
        <v>58512</v>
      </c>
      <c r="W185">
        <v>42874</v>
      </c>
      <c r="X185">
        <v>278230</v>
      </c>
      <c r="Y185">
        <v>711776</v>
      </c>
      <c r="Z185">
        <v>162</v>
      </c>
      <c r="AA185">
        <v>11097</v>
      </c>
      <c r="AB185">
        <v>943706</v>
      </c>
      <c r="AC185">
        <v>1658648</v>
      </c>
      <c r="AD185">
        <v>8462659</v>
      </c>
      <c r="AE185">
        <v>5027324</v>
      </c>
      <c r="AF185">
        <v>1222979</v>
      </c>
      <c r="AG185">
        <v>126034</v>
      </c>
      <c r="AH185">
        <v>114943</v>
      </c>
      <c r="AI185">
        <v>982002</v>
      </c>
      <c r="AJ185">
        <v>1316096</v>
      </c>
      <c r="AK185">
        <v>602120</v>
      </c>
      <c r="AL185">
        <v>424819</v>
      </c>
      <c r="AM185">
        <v>289157</v>
      </c>
      <c r="AN185">
        <v>98824</v>
      </c>
      <c r="AO185">
        <v>588308</v>
      </c>
      <c r="AP185">
        <v>42256</v>
      </c>
      <c r="AQ185">
        <v>1758861</v>
      </c>
      <c r="AR185">
        <v>3435335</v>
      </c>
      <c r="AS185">
        <v>3006907</v>
      </c>
      <c r="AT185">
        <v>428428</v>
      </c>
      <c r="AU185">
        <v>5592041</v>
      </c>
      <c r="AV185">
        <v>61.432580425093967</v>
      </c>
      <c r="AW185">
        <v>73.910536917049626</v>
      </c>
      <c r="AX185">
        <v>45.40515003418529</v>
      </c>
      <c r="AY185">
        <v>8328918</v>
      </c>
      <c r="AZ185">
        <v>4226666</v>
      </c>
      <c r="BA185">
        <v>1591105</v>
      </c>
      <c r="BB185">
        <v>1349594</v>
      </c>
      <c r="BC185">
        <v>398230</v>
      </c>
      <c r="BD185">
        <v>887737</v>
      </c>
      <c r="BE185">
        <v>3301594</v>
      </c>
      <c r="BF185">
        <v>24464</v>
      </c>
      <c r="BG185">
        <v>1317862</v>
      </c>
    </row>
    <row r="186" spans="1:59" x14ac:dyDescent="0.25">
      <c r="A186" s="6" t="s">
        <v>155</v>
      </c>
      <c r="B186">
        <v>10652479</v>
      </c>
      <c r="C186">
        <v>6539433</v>
      </c>
      <c r="D186">
        <v>3421035</v>
      </c>
      <c r="E186">
        <v>1760119</v>
      </c>
      <c r="F186">
        <v>469837</v>
      </c>
      <c r="G186">
        <v>888442</v>
      </c>
      <c r="H186">
        <v>4113046</v>
      </c>
      <c r="I186">
        <v>15551</v>
      </c>
      <c r="J186">
        <v>144172</v>
      </c>
      <c r="K186">
        <v>70925</v>
      </c>
      <c r="L186">
        <v>21192</v>
      </c>
      <c r="M186">
        <v>1800</v>
      </c>
      <c r="N186">
        <v>87450</v>
      </c>
      <c r="O186">
        <v>12555</v>
      </c>
      <c r="P186">
        <v>45692</v>
      </c>
      <c r="Q186">
        <v>5292</v>
      </c>
      <c r="R186">
        <v>23911</v>
      </c>
      <c r="S186">
        <v>0</v>
      </c>
      <c r="T186">
        <v>117459</v>
      </c>
      <c r="U186">
        <v>57874</v>
      </c>
      <c r="V186">
        <v>59585</v>
      </c>
      <c r="W186">
        <v>41723</v>
      </c>
      <c r="X186">
        <v>294621</v>
      </c>
      <c r="Y186">
        <v>719576</v>
      </c>
      <c r="Z186">
        <v>159</v>
      </c>
      <c r="AA186">
        <v>11261</v>
      </c>
      <c r="AB186">
        <v>979042</v>
      </c>
      <c r="AC186">
        <v>1608115</v>
      </c>
      <c r="AD186">
        <v>8589249</v>
      </c>
      <c r="AE186">
        <v>5014239</v>
      </c>
      <c r="AF186">
        <v>1242767</v>
      </c>
      <c r="AG186">
        <v>128659</v>
      </c>
      <c r="AH186">
        <v>115278</v>
      </c>
      <c r="AI186">
        <v>998830</v>
      </c>
      <c r="AJ186">
        <v>1336469</v>
      </c>
      <c r="AK186">
        <v>604890</v>
      </c>
      <c r="AL186">
        <v>438658</v>
      </c>
      <c r="AM186">
        <v>292922</v>
      </c>
      <c r="AN186">
        <v>101537</v>
      </c>
      <c r="AO186">
        <v>593497</v>
      </c>
      <c r="AP186">
        <v>37130</v>
      </c>
      <c r="AQ186">
        <v>1702839</v>
      </c>
      <c r="AR186">
        <v>3575010</v>
      </c>
      <c r="AS186">
        <v>3136251</v>
      </c>
      <c r="AT186">
        <v>438759</v>
      </c>
      <c r="AU186">
        <v>5638240</v>
      </c>
      <c r="AV186">
        <v>63.40648420523123</v>
      </c>
      <c r="AW186">
        <v>72.146269089708795</v>
      </c>
      <c r="AX186">
        <v>45.745412715029822</v>
      </c>
      <c r="AY186">
        <v>8382534</v>
      </c>
      <c r="AZ186">
        <v>4269488</v>
      </c>
      <c r="BA186">
        <v>1614407</v>
      </c>
      <c r="BB186">
        <v>1366425</v>
      </c>
      <c r="BC186">
        <v>407257</v>
      </c>
      <c r="BD186">
        <v>881399</v>
      </c>
      <c r="BE186">
        <v>3368295</v>
      </c>
      <c r="BF186">
        <v>24695</v>
      </c>
      <c r="BG186">
        <v>1339992</v>
      </c>
    </row>
    <row r="187" spans="1:59" x14ac:dyDescent="0.25">
      <c r="A187" s="6" t="s">
        <v>154</v>
      </c>
      <c r="B187">
        <v>10765305</v>
      </c>
      <c r="C187">
        <v>6612047</v>
      </c>
      <c r="D187">
        <v>3436970</v>
      </c>
      <c r="E187">
        <v>1785750</v>
      </c>
      <c r="F187">
        <v>480322</v>
      </c>
      <c r="G187">
        <v>909005</v>
      </c>
      <c r="H187">
        <v>4153258</v>
      </c>
      <c r="I187">
        <v>14509</v>
      </c>
      <c r="J187">
        <v>138790</v>
      </c>
      <c r="K187">
        <v>72369</v>
      </c>
      <c r="L187">
        <v>24301</v>
      </c>
      <c r="M187">
        <v>2792</v>
      </c>
      <c r="N187">
        <v>77320</v>
      </c>
      <c r="O187">
        <v>12016</v>
      </c>
      <c r="P187">
        <v>36616</v>
      </c>
      <c r="Q187">
        <v>2886</v>
      </c>
      <c r="R187">
        <v>25802</v>
      </c>
      <c r="S187">
        <v>0</v>
      </c>
      <c r="T187">
        <v>117528</v>
      </c>
      <c r="U187">
        <v>57453</v>
      </c>
      <c r="V187">
        <v>60075</v>
      </c>
      <c r="W187">
        <v>46304</v>
      </c>
      <c r="X187">
        <v>253215</v>
      </c>
      <c r="Y187">
        <v>730834</v>
      </c>
      <c r="Z187">
        <v>157</v>
      </c>
      <c r="AA187">
        <v>9296</v>
      </c>
      <c r="AB187">
        <v>1012945</v>
      </c>
      <c r="AC187">
        <v>1652898</v>
      </c>
      <c r="AD187">
        <v>8306159</v>
      </c>
      <c r="AE187">
        <v>5194374</v>
      </c>
      <c r="AF187">
        <v>1252441</v>
      </c>
      <c r="AG187">
        <v>131811</v>
      </c>
      <c r="AH187">
        <v>115026</v>
      </c>
      <c r="AI187">
        <v>1005604</v>
      </c>
      <c r="AJ187">
        <v>1346388</v>
      </c>
      <c r="AK187">
        <v>596324</v>
      </c>
      <c r="AL187">
        <v>453159</v>
      </c>
      <c r="AM187">
        <v>296905</v>
      </c>
      <c r="AN187">
        <v>102448</v>
      </c>
      <c r="AO187">
        <v>616321</v>
      </c>
      <c r="AP187">
        <v>40934</v>
      </c>
      <c r="AQ187">
        <v>1835842</v>
      </c>
      <c r="AR187">
        <v>3111785</v>
      </c>
      <c r="AS187">
        <v>2654774</v>
      </c>
      <c r="AT187">
        <v>457011</v>
      </c>
      <c r="AU187">
        <v>5570931</v>
      </c>
      <c r="AV187">
        <v>55.857538659561754</v>
      </c>
      <c r="AW187">
        <v>83.515704474052527</v>
      </c>
      <c r="AX187">
        <v>46.649816913399235</v>
      </c>
      <c r="AY187">
        <v>8487185</v>
      </c>
      <c r="AZ187">
        <v>4333927</v>
      </c>
      <c r="BA187">
        <v>1649541</v>
      </c>
      <c r="BB187">
        <v>1384562</v>
      </c>
      <c r="BC187">
        <v>416067</v>
      </c>
      <c r="BD187">
        <v>883757</v>
      </c>
      <c r="BE187">
        <v>3292811</v>
      </c>
      <c r="BF187">
        <v>24912</v>
      </c>
      <c r="BG187">
        <v>1362706</v>
      </c>
    </row>
    <row r="188" spans="1:59" x14ac:dyDescent="0.25">
      <c r="A188" s="6" t="s">
        <v>153</v>
      </c>
      <c r="B188">
        <v>10734099</v>
      </c>
      <c r="C188">
        <v>6649558</v>
      </c>
      <c r="D188">
        <v>3436638</v>
      </c>
      <c r="E188">
        <v>1816047</v>
      </c>
      <c r="F188">
        <v>487059</v>
      </c>
      <c r="G188">
        <v>909813</v>
      </c>
      <c r="H188">
        <v>4084541</v>
      </c>
      <c r="I188">
        <v>14717</v>
      </c>
      <c r="J188">
        <v>159167</v>
      </c>
      <c r="K188">
        <v>74564</v>
      </c>
      <c r="L188">
        <v>26329</v>
      </c>
      <c r="M188">
        <v>2137</v>
      </c>
      <c r="N188">
        <v>79441</v>
      </c>
      <c r="O188">
        <v>13836</v>
      </c>
      <c r="P188">
        <v>37649</v>
      </c>
      <c r="Q188">
        <v>3285</v>
      </c>
      <c r="R188">
        <v>24671</v>
      </c>
      <c r="S188">
        <v>0</v>
      </c>
      <c r="T188">
        <v>123893</v>
      </c>
      <c r="U188">
        <v>56752</v>
      </c>
      <c r="V188">
        <v>67141</v>
      </c>
      <c r="W188">
        <v>37491</v>
      </c>
      <c r="X188">
        <v>274682</v>
      </c>
      <c r="Y188">
        <v>620444</v>
      </c>
      <c r="Z188">
        <v>158</v>
      </c>
      <c r="AA188">
        <v>9723</v>
      </c>
      <c r="AB188">
        <v>967178</v>
      </c>
      <c r="AC188">
        <v>1694617</v>
      </c>
      <c r="AD188">
        <v>8617833</v>
      </c>
      <c r="AE188">
        <v>5221715</v>
      </c>
      <c r="AF188">
        <v>1254454</v>
      </c>
      <c r="AG188">
        <v>116852</v>
      </c>
      <c r="AH188">
        <v>115153</v>
      </c>
      <c r="AI188">
        <v>1022449</v>
      </c>
      <c r="AJ188">
        <v>1359440</v>
      </c>
      <c r="AK188">
        <v>598122</v>
      </c>
      <c r="AL188">
        <v>463042</v>
      </c>
      <c r="AM188">
        <v>298276</v>
      </c>
      <c r="AN188">
        <v>104730</v>
      </c>
      <c r="AO188">
        <v>626310</v>
      </c>
      <c r="AP188">
        <v>38302</v>
      </c>
      <c r="AQ188">
        <v>1838479</v>
      </c>
      <c r="AR188">
        <v>3396118</v>
      </c>
      <c r="AS188">
        <v>2956992</v>
      </c>
      <c r="AT188">
        <v>439126</v>
      </c>
      <c r="AU188">
        <v>5512384</v>
      </c>
      <c r="AV188">
        <v>61.608884644393726</v>
      </c>
      <c r="AW188">
        <v>76.96711865278651</v>
      </c>
      <c r="AX188">
        <v>47.418583344908882</v>
      </c>
      <c r="AY188">
        <v>8456630</v>
      </c>
      <c r="AZ188">
        <v>4372089</v>
      </c>
      <c r="BA188">
        <v>1669880</v>
      </c>
      <c r="BB188">
        <v>1402118</v>
      </c>
      <c r="BC188">
        <v>424727</v>
      </c>
      <c r="BD188">
        <v>875364</v>
      </c>
      <c r="BE188">
        <v>3234915</v>
      </c>
      <c r="BF188">
        <v>25126</v>
      </c>
      <c r="BG188">
        <v>1383765</v>
      </c>
    </row>
    <row r="189" spans="1:59" x14ac:dyDescent="0.25">
      <c r="A189" s="6" t="s">
        <v>152</v>
      </c>
      <c r="B189">
        <v>10779422</v>
      </c>
      <c r="C189">
        <v>6662787</v>
      </c>
      <c r="D189">
        <v>3424829</v>
      </c>
      <c r="E189">
        <v>1841074</v>
      </c>
      <c r="F189">
        <v>500114</v>
      </c>
      <c r="G189">
        <v>896770</v>
      </c>
      <c r="H189">
        <v>4116635</v>
      </c>
      <c r="I189">
        <v>15349</v>
      </c>
      <c r="J189">
        <v>126388</v>
      </c>
      <c r="K189">
        <v>77964</v>
      </c>
      <c r="L189">
        <v>30192</v>
      </c>
      <c r="M189">
        <v>1324</v>
      </c>
      <c r="N189">
        <v>76700</v>
      </c>
      <c r="O189">
        <v>13845</v>
      </c>
      <c r="P189">
        <v>34502</v>
      </c>
      <c r="Q189">
        <v>2873</v>
      </c>
      <c r="R189">
        <v>25480</v>
      </c>
      <c r="S189">
        <v>0</v>
      </c>
      <c r="T189">
        <v>117349</v>
      </c>
      <c r="U189">
        <v>58163</v>
      </c>
      <c r="V189">
        <v>59186</v>
      </c>
      <c r="W189">
        <v>41684</v>
      </c>
      <c r="X189">
        <v>313678</v>
      </c>
      <c r="Y189">
        <v>627532</v>
      </c>
      <c r="Z189">
        <v>156</v>
      </c>
      <c r="AA189">
        <v>11775</v>
      </c>
      <c r="AB189">
        <v>950905</v>
      </c>
      <c r="AC189">
        <v>1725639</v>
      </c>
      <c r="AD189">
        <v>9036431</v>
      </c>
      <c r="AE189">
        <v>5188644</v>
      </c>
      <c r="AF189">
        <v>1276700</v>
      </c>
      <c r="AG189">
        <v>119851</v>
      </c>
      <c r="AH189">
        <v>114860</v>
      </c>
      <c r="AI189">
        <v>1041989</v>
      </c>
      <c r="AJ189">
        <v>1330702</v>
      </c>
      <c r="AK189">
        <v>585511</v>
      </c>
      <c r="AL189">
        <v>440808</v>
      </c>
      <c r="AM189">
        <v>304384</v>
      </c>
      <c r="AN189">
        <v>99439</v>
      </c>
      <c r="AO189">
        <v>587704</v>
      </c>
      <c r="AP189">
        <v>34609</v>
      </c>
      <c r="AQ189">
        <v>1859490</v>
      </c>
      <c r="AR189">
        <v>3847787</v>
      </c>
      <c r="AS189">
        <v>3397923</v>
      </c>
      <c r="AT189">
        <v>449864</v>
      </c>
      <c r="AU189">
        <v>5590778</v>
      </c>
      <c r="AV189">
        <v>68.823820329484619</v>
      </c>
      <c r="AW189">
        <v>67.763682982263063</v>
      </c>
      <c r="AX189">
        <v>46.637555424354275</v>
      </c>
      <c r="AY189">
        <v>8565612</v>
      </c>
      <c r="AZ189">
        <v>4448977</v>
      </c>
      <c r="BA189">
        <v>1697044</v>
      </c>
      <c r="BB189">
        <v>1417540</v>
      </c>
      <c r="BC189">
        <v>433751</v>
      </c>
      <c r="BD189">
        <v>900642</v>
      </c>
      <c r="BE189">
        <v>3376968</v>
      </c>
      <c r="BF189">
        <v>25338</v>
      </c>
      <c r="BG189">
        <v>1404061</v>
      </c>
    </row>
    <row r="190" spans="1:59" x14ac:dyDescent="0.25">
      <c r="A190" s="6" t="s">
        <v>151</v>
      </c>
      <c r="B190">
        <v>10798013</v>
      </c>
      <c r="C190">
        <v>6651136</v>
      </c>
      <c r="D190">
        <v>3407079</v>
      </c>
      <c r="E190">
        <v>1846533</v>
      </c>
      <c r="F190">
        <v>511096</v>
      </c>
      <c r="G190">
        <v>886428</v>
      </c>
      <c r="H190">
        <v>4146877</v>
      </c>
      <c r="I190">
        <v>12599</v>
      </c>
      <c r="J190">
        <v>133193</v>
      </c>
      <c r="K190">
        <v>81294</v>
      </c>
      <c r="L190">
        <v>30081</v>
      </c>
      <c r="M190">
        <v>1430</v>
      </c>
      <c r="N190">
        <v>81002</v>
      </c>
      <c r="O190">
        <v>15866</v>
      </c>
      <c r="P190">
        <v>34726</v>
      </c>
      <c r="Q190">
        <v>4955</v>
      </c>
      <c r="R190">
        <v>25455</v>
      </c>
      <c r="S190">
        <v>0</v>
      </c>
      <c r="T190">
        <v>117062</v>
      </c>
      <c r="U190">
        <v>59677</v>
      </c>
      <c r="V190">
        <v>57385</v>
      </c>
      <c r="W190">
        <v>36958</v>
      </c>
      <c r="X190">
        <v>311831</v>
      </c>
      <c r="Y190">
        <v>639468</v>
      </c>
      <c r="Z190">
        <v>161</v>
      </c>
      <c r="AA190">
        <v>12357</v>
      </c>
      <c r="AB190">
        <v>980610</v>
      </c>
      <c r="AC190">
        <v>1708831</v>
      </c>
      <c r="AD190">
        <v>9019314</v>
      </c>
      <c r="AE190">
        <v>5218632</v>
      </c>
      <c r="AF190">
        <v>1300855</v>
      </c>
      <c r="AG190">
        <v>119437</v>
      </c>
      <c r="AH190">
        <v>115537</v>
      </c>
      <c r="AI190">
        <v>1065881</v>
      </c>
      <c r="AJ190">
        <v>1309833</v>
      </c>
      <c r="AK190">
        <v>569526</v>
      </c>
      <c r="AL190">
        <v>434803</v>
      </c>
      <c r="AM190">
        <v>305503</v>
      </c>
      <c r="AN190">
        <v>105700</v>
      </c>
      <c r="AO190">
        <v>600650</v>
      </c>
      <c r="AP190">
        <v>27402</v>
      </c>
      <c r="AQ190">
        <v>1874192</v>
      </c>
      <c r="AR190">
        <v>3800682</v>
      </c>
      <c r="AS190">
        <v>3355984</v>
      </c>
      <c r="AT190">
        <v>444698</v>
      </c>
      <c r="AU190">
        <v>5579381</v>
      </c>
      <c r="AV190">
        <v>68.120133429444735</v>
      </c>
      <c r="AW190">
        <v>68.689981731751161</v>
      </c>
      <c r="AX190">
        <v>46.791707208330088</v>
      </c>
      <c r="AY190">
        <v>8620084</v>
      </c>
      <c r="AZ190">
        <v>4473207</v>
      </c>
      <c r="BA190">
        <v>1716626</v>
      </c>
      <c r="BB190">
        <v>1432241</v>
      </c>
      <c r="BC190">
        <v>443209</v>
      </c>
      <c r="BD190">
        <v>881131</v>
      </c>
      <c r="BE190">
        <v>3401452</v>
      </c>
      <c r="BF190">
        <v>25584</v>
      </c>
      <c r="BG190">
        <v>1423246</v>
      </c>
    </row>
    <row r="191" spans="1:59" x14ac:dyDescent="0.25">
      <c r="A191" s="6" t="s">
        <v>150</v>
      </c>
      <c r="B191">
        <v>10773160</v>
      </c>
      <c r="C191">
        <v>6568093</v>
      </c>
      <c r="D191">
        <v>3308042</v>
      </c>
      <c r="E191">
        <v>1851657</v>
      </c>
      <c r="F191">
        <v>520359</v>
      </c>
      <c r="G191">
        <v>888035</v>
      </c>
      <c r="H191">
        <v>4205067</v>
      </c>
      <c r="I191">
        <v>13578</v>
      </c>
      <c r="J191">
        <v>145376</v>
      </c>
      <c r="K191">
        <v>84043</v>
      </c>
      <c r="L191">
        <v>31041</v>
      </c>
      <c r="M191">
        <v>1635</v>
      </c>
      <c r="N191">
        <v>96531</v>
      </c>
      <c r="O191">
        <v>14318</v>
      </c>
      <c r="P191">
        <v>42221</v>
      </c>
      <c r="Q191">
        <v>3350</v>
      </c>
      <c r="R191">
        <v>36642</v>
      </c>
      <c r="S191">
        <v>0</v>
      </c>
      <c r="T191">
        <v>118397</v>
      </c>
      <c r="U191">
        <v>61154</v>
      </c>
      <c r="V191">
        <v>57243</v>
      </c>
      <c r="W191">
        <v>35902</v>
      </c>
      <c r="X191">
        <v>327479</v>
      </c>
      <c r="Y191">
        <v>649858</v>
      </c>
      <c r="Z191">
        <v>166</v>
      </c>
      <c r="AA191">
        <v>13606</v>
      </c>
      <c r="AB191">
        <v>995877</v>
      </c>
      <c r="AC191">
        <v>1691578</v>
      </c>
      <c r="AD191">
        <v>9239863</v>
      </c>
      <c r="AE191">
        <v>5256814</v>
      </c>
      <c r="AF191">
        <v>1308215</v>
      </c>
      <c r="AG191">
        <v>107016</v>
      </c>
      <c r="AH191">
        <v>115277</v>
      </c>
      <c r="AI191">
        <v>1085922</v>
      </c>
      <c r="AJ191">
        <v>1280716</v>
      </c>
      <c r="AK191">
        <v>557083</v>
      </c>
      <c r="AL191">
        <v>425172</v>
      </c>
      <c r="AM191">
        <v>298462</v>
      </c>
      <c r="AN191">
        <v>101449</v>
      </c>
      <c r="AO191">
        <v>616179</v>
      </c>
      <c r="AP191">
        <v>31379</v>
      </c>
      <c r="AQ191">
        <v>1918876</v>
      </c>
      <c r="AR191">
        <v>3983049</v>
      </c>
      <c r="AS191">
        <v>3538025</v>
      </c>
      <c r="AT191">
        <v>445024</v>
      </c>
      <c r="AU191">
        <v>5516346</v>
      </c>
      <c r="AV191">
        <v>72.204474810128332</v>
      </c>
      <c r="AW191">
        <v>64.998734462256948</v>
      </c>
      <c r="AX191">
        <v>46.931994851702513</v>
      </c>
      <c r="AY191">
        <v>8718905</v>
      </c>
      <c r="AZ191">
        <v>4513838</v>
      </c>
      <c r="BA191">
        <v>1733448</v>
      </c>
      <c r="BB191">
        <v>1447577</v>
      </c>
      <c r="BC191">
        <v>452350</v>
      </c>
      <c r="BD191">
        <v>880463</v>
      </c>
      <c r="BE191">
        <v>3462091</v>
      </c>
      <c r="BF191">
        <v>25844</v>
      </c>
      <c r="BG191">
        <v>1440170</v>
      </c>
    </row>
    <row r="192" spans="1:59" x14ac:dyDescent="0.25">
      <c r="A192" s="6" t="s">
        <v>149</v>
      </c>
      <c r="B192">
        <v>10752507</v>
      </c>
      <c r="C192">
        <v>6493751</v>
      </c>
      <c r="D192">
        <v>3209584</v>
      </c>
      <c r="E192">
        <v>1864110</v>
      </c>
      <c r="F192">
        <v>525147</v>
      </c>
      <c r="G192">
        <v>894910</v>
      </c>
      <c r="H192">
        <v>4258756</v>
      </c>
      <c r="I192">
        <v>16435</v>
      </c>
      <c r="J192">
        <v>164495</v>
      </c>
      <c r="K192">
        <v>77581</v>
      </c>
      <c r="L192">
        <v>32331</v>
      </c>
      <c r="M192">
        <v>1620</v>
      </c>
      <c r="N192">
        <v>108051</v>
      </c>
      <c r="O192">
        <v>14695</v>
      </c>
      <c r="P192">
        <v>43426</v>
      </c>
      <c r="Q192">
        <v>5112</v>
      </c>
      <c r="R192">
        <v>44818</v>
      </c>
      <c r="S192">
        <v>0</v>
      </c>
      <c r="T192">
        <v>125559</v>
      </c>
      <c r="U192">
        <v>62571</v>
      </c>
      <c r="V192">
        <v>62988</v>
      </c>
      <c r="W192">
        <v>35554</v>
      </c>
      <c r="X192">
        <v>353898</v>
      </c>
      <c r="Y192">
        <v>707348</v>
      </c>
      <c r="Z192">
        <v>175</v>
      </c>
      <c r="AA192">
        <v>14828</v>
      </c>
      <c r="AB192">
        <v>961380</v>
      </c>
      <c r="AC192">
        <v>1659501</v>
      </c>
      <c r="AD192">
        <v>9765830</v>
      </c>
      <c r="AE192">
        <v>5234966</v>
      </c>
      <c r="AF192">
        <v>1313573</v>
      </c>
      <c r="AG192">
        <v>98477</v>
      </c>
      <c r="AH192">
        <v>113984</v>
      </c>
      <c r="AI192">
        <v>1101112</v>
      </c>
      <c r="AJ192">
        <v>1242872</v>
      </c>
      <c r="AK192">
        <v>546966</v>
      </c>
      <c r="AL192">
        <v>405643</v>
      </c>
      <c r="AM192">
        <v>290263</v>
      </c>
      <c r="AN192">
        <v>98120</v>
      </c>
      <c r="AO192">
        <v>649415</v>
      </c>
      <c r="AP192">
        <v>28892</v>
      </c>
      <c r="AQ192">
        <v>1902094</v>
      </c>
      <c r="AR192">
        <v>4530864</v>
      </c>
      <c r="AS192">
        <v>4000417</v>
      </c>
      <c r="AT192">
        <v>530447</v>
      </c>
      <c r="AU192">
        <v>5517541</v>
      </c>
      <c r="AV192">
        <v>82.117447019074532</v>
      </c>
      <c r="AW192">
        <v>56.422913878266954</v>
      </c>
      <c r="AX192">
        <v>46.333056410603909</v>
      </c>
      <c r="AY192">
        <v>8798434</v>
      </c>
      <c r="AZ192">
        <v>4539678</v>
      </c>
      <c r="BA192">
        <v>1748688</v>
      </c>
      <c r="BB192">
        <v>1462539</v>
      </c>
      <c r="BC192">
        <v>461694</v>
      </c>
      <c r="BD192">
        <v>866757</v>
      </c>
      <c r="BE192">
        <v>3563468</v>
      </c>
      <c r="BF192">
        <v>26085</v>
      </c>
      <c r="BG192">
        <v>1456007</v>
      </c>
    </row>
    <row r="193" spans="1:59" x14ac:dyDescent="0.25">
      <c r="A193" s="6" t="s">
        <v>148</v>
      </c>
      <c r="B193">
        <v>10829400</v>
      </c>
      <c r="C193">
        <v>6452966</v>
      </c>
      <c r="D193">
        <v>3145431</v>
      </c>
      <c r="E193">
        <v>1885525</v>
      </c>
      <c r="F193">
        <v>529379</v>
      </c>
      <c r="G193">
        <v>892630</v>
      </c>
      <c r="H193">
        <v>4376434</v>
      </c>
      <c r="I193">
        <v>14978</v>
      </c>
      <c r="J193">
        <v>154598</v>
      </c>
      <c r="K193">
        <v>74167</v>
      </c>
      <c r="L193">
        <v>37900</v>
      </c>
      <c r="M193">
        <v>3211</v>
      </c>
      <c r="N193">
        <v>97079</v>
      </c>
      <c r="O193">
        <v>13853</v>
      </c>
      <c r="P193">
        <v>42011</v>
      </c>
      <c r="Q193">
        <v>7872</v>
      </c>
      <c r="R193">
        <v>33322</v>
      </c>
      <c r="S193">
        <v>21</v>
      </c>
      <c r="T193">
        <v>118789</v>
      </c>
      <c r="U193">
        <v>62757</v>
      </c>
      <c r="V193">
        <v>56032</v>
      </c>
      <c r="W193">
        <v>41861</v>
      </c>
      <c r="X193">
        <v>334622</v>
      </c>
      <c r="Y193">
        <v>715287</v>
      </c>
      <c r="Z193">
        <v>171</v>
      </c>
      <c r="AA193">
        <v>16197</v>
      </c>
      <c r="AB193">
        <v>977573</v>
      </c>
      <c r="AC193">
        <v>1790001</v>
      </c>
      <c r="AD193">
        <v>9968001</v>
      </c>
      <c r="AE193">
        <v>5510087</v>
      </c>
      <c r="AF193">
        <v>1345889</v>
      </c>
      <c r="AG193">
        <v>110434</v>
      </c>
      <c r="AH193">
        <v>114334</v>
      </c>
      <c r="AI193">
        <v>1121121</v>
      </c>
      <c r="AJ193">
        <v>1232427</v>
      </c>
      <c r="AK193">
        <v>541871</v>
      </c>
      <c r="AL193">
        <v>405603</v>
      </c>
      <c r="AM193">
        <v>284953</v>
      </c>
      <c r="AN193">
        <v>96259</v>
      </c>
      <c r="AO193">
        <v>627620</v>
      </c>
      <c r="AP193">
        <v>34543</v>
      </c>
      <c r="AQ193">
        <v>2173349</v>
      </c>
      <c r="AR193">
        <v>4457914</v>
      </c>
      <c r="AS193">
        <v>3914314</v>
      </c>
      <c r="AT193">
        <v>543600</v>
      </c>
      <c r="AU193">
        <v>5319313</v>
      </c>
      <c r="AV193">
        <v>83.806204309411712</v>
      </c>
      <c r="AW193">
        <v>57.836830516715928</v>
      </c>
      <c r="AX193">
        <v>48.470852348927139</v>
      </c>
      <c r="AY193">
        <v>8978751</v>
      </c>
      <c r="AZ193">
        <v>4602317</v>
      </c>
      <c r="BA193">
        <v>1761185</v>
      </c>
      <c r="BB193">
        <v>1476704</v>
      </c>
      <c r="BC193">
        <v>470546</v>
      </c>
      <c r="BD193">
        <v>893882</v>
      </c>
      <c r="BE193">
        <v>3468664</v>
      </c>
      <c r="BF193">
        <v>26321</v>
      </c>
      <c r="BG193">
        <v>1471124</v>
      </c>
    </row>
    <row r="194" spans="1:59" x14ac:dyDescent="0.25">
      <c r="A194" s="6" t="s">
        <v>147</v>
      </c>
      <c r="B194">
        <v>10809241</v>
      </c>
      <c r="C194">
        <v>6426159</v>
      </c>
      <c r="D194">
        <v>3090628</v>
      </c>
      <c r="E194">
        <v>1896030</v>
      </c>
      <c r="F194">
        <v>538891</v>
      </c>
      <c r="G194">
        <v>900610</v>
      </c>
      <c r="H194">
        <v>4383082</v>
      </c>
      <c r="I194">
        <v>14987</v>
      </c>
      <c r="J194">
        <v>153585</v>
      </c>
      <c r="K194">
        <v>73250</v>
      </c>
      <c r="L194">
        <v>40597</v>
      </c>
      <c r="M194">
        <v>3872</v>
      </c>
      <c r="N194">
        <v>120387</v>
      </c>
      <c r="O194">
        <v>14122</v>
      </c>
      <c r="P194">
        <v>57611</v>
      </c>
      <c r="Q194">
        <v>7727</v>
      </c>
      <c r="R194">
        <v>40878</v>
      </c>
      <c r="S194">
        <v>49</v>
      </c>
      <c r="T194">
        <v>120157</v>
      </c>
      <c r="U194">
        <v>63284</v>
      </c>
      <c r="V194">
        <v>56873</v>
      </c>
      <c r="W194">
        <v>42279</v>
      </c>
      <c r="X194">
        <v>330317</v>
      </c>
      <c r="Y194">
        <v>726010</v>
      </c>
      <c r="Z194">
        <v>162</v>
      </c>
      <c r="AA194">
        <v>17119</v>
      </c>
      <c r="AB194">
        <v>1019494</v>
      </c>
      <c r="AC194">
        <v>1720866</v>
      </c>
      <c r="AD194">
        <v>9945804</v>
      </c>
      <c r="AE194">
        <v>5520983</v>
      </c>
      <c r="AF194">
        <v>1366738</v>
      </c>
      <c r="AG194">
        <v>111996</v>
      </c>
      <c r="AH194">
        <v>115097</v>
      </c>
      <c r="AI194">
        <v>1139645</v>
      </c>
      <c r="AJ194">
        <v>1214014</v>
      </c>
      <c r="AK194">
        <v>530641</v>
      </c>
      <c r="AL194">
        <v>403709</v>
      </c>
      <c r="AM194">
        <v>279664</v>
      </c>
      <c r="AN194">
        <v>98492</v>
      </c>
      <c r="AO194">
        <v>646811</v>
      </c>
      <c r="AP194">
        <v>31419</v>
      </c>
      <c r="AQ194">
        <v>2163509</v>
      </c>
      <c r="AR194">
        <v>4424821</v>
      </c>
      <c r="AS194">
        <v>3876608</v>
      </c>
      <c r="AT194">
        <v>548213</v>
      </c>
      <c r="AU194">
        <v>5288258</v>
      </c>
      <c r="AV194">
        <v>83.6725698474133</v>
      </c>
      <c r="AW194">
        <v>58.324445597497473</v>
      </c>
      <c r="AX194">
        <v>48.801562480682648</v>
      </c>
      <c r="AY194">
        <v>9031402</v>
      </c>
      <c r="AZ194">
        <v>4648320</v>
      </c>
      <c r="BA194">
        <v>1780667</v>
      </c>
      <c r="BB194">
        <v>1494271</v>
      </c>
      <c r="BC194">
        <v>479248</v>
      </c>
      <c r="BD194">
        <v>894134</v>
      </c>
      <c r="BE194">
        <v>3510419</v>
      </c>
      <c r="BF194">
        <v>26547</v>
      </c>
      <c r="BG194">
        <v>1486127</v>
      </c>
    </row>
    <row r="195" spans="1:59" x14ac:dyDescent="0.25">
      <c r="A195" s="6" t="s">
        <v>146</v>
      </c>
      <c r="B195">
        <v>10779853</v>
      </c>
      <c r="C195">
        <v>6385876</v>
      </c>
      <c r="D195">
        <v>3021883</v>
      </c>
      <c r="E195">
        <v>1909304</v>
      </c>
      <c r="F195">
        <v>548139</v>
      </c>
      <c r="G195">
        <v>906550</v>
      </c>
      <c r="H195">
        <v>4393977</v>
      </c>
      <c r="I195">
        <v>15639</v>
      </c>
      <c r="J195">
        <v>151780</v>
      </c>
      <c r="K195">
        <v>74612</v>
      </c>
      <c r="L195">
        <v>44253</v>
      </c>
      <c r="M195">
        <v>3194</v>
      </c>
      <c r="N195">
        <v>115587</v>
      </c>
      <c r="O195">
        <v>14757</v>
      </c>
      <c r="P195">
        <v>52292</v>
      </c>
      <c r="Q195">
        <v>8462</v>
      </c>
      <c r="R195">
        <v>39984</v>
      </c>
      <c r="S195">
        <v>92</v>
      </c>
      <c r="T195">
        <v>121215</v>
      </c>
      <c r="U195">
        <v>63372</v>
      </c>
      <c r="V195">
        <v>57843</v>
      </c>
      <c r="W195">
        <v>41093</v>
      </c>
      <c r="X195">
        <v>329952</v>
      </c>
      <c r="Y195">
        <v>736376</v>
      </c>
      <c r="Z195">
        <v>170</v>
      </c>
      <c r="AA195">
        <v>18891</v>
      </c>
      <c r="AB195">
        <v>1031412</v>
      </c>
      <c r="AC195">
        <v>1709803</v>
      </c>
      <c r="AD195">
        <v>10073469</v>
      </c>
      <c r="AE195">
        <v>5550960</v>
      </c>
      <c r="AF195">
        <v>1379380</v>
      </c>
      <c r="AG195">
        <v>108216</v>
      </c>
      <c r="AH195">
        <v>116104</v>
      </c>
      <c r="AI195">
        <v>1155060</v>
      </c>
      <c r="AJ195">
        <v>1198019</v>
      </c>
      <c r="AK195">
        <v>522740</v>
      </c>
      <c r="AL195">
        <v>404866</v>
      </c>
      <c r="AM195">
        <v>270413</v>
      </c>
      <c r="AN195">
        <v>97055</v>
      </c>
      <c r="AO195">
        <v>655379</v>
      </c>
      <c r="AP195">
        <v>35418</v>
      </c>
      <c r="AQ195">
        <v>2185709</v>
      </c>
      <c r="AR195">
        <v>4522509</v>
      </c>
      <c r="AS195">
        <v>3973482</v>
      </c>
      <c r="AT195">
        <v>549027</v>
      </c>
      <c r="AU195">
        <v>5228893</v>
      </c>
      <c r="AV195">
        <v>86.49075801701062</v>
      </c>
      <c r="AW195">
        <v>56.990456168836637</v>
      </c>
      <c r="AX195">
        <v>49.291477537779002</v>
      </c>
      <c r="AY195">
        <v>9100166</v>
      </c>
      <c r="AZ195">
        <v>4706189</v>
      </c>
      <c r="BA195">
        <v>1797856</v>
      </c>
      <c r="BB195">
        <v>1512897</v>
      </c>
      <c r="BC195">
        <v>487726</v>
      </c>
      <c r="BD195">
        <v>907710</v>
      </c>
      <c r="BE195">
        <v>3549206</v>
      </c>
      <c r="BF195">
        <v>26755</v>
      </c>
      <c r="BG195">
        <v>1501478</v>
      </c>
    </row>
    <row r="196" spans="1:59" x14ac:dyDescent="0.25">
      <c r="A196" s="6" t="s">
        <v>145</v>
      </c>
      <c r="B196">
        <v>10687120</v>
      </c>
      <c r="C196">
        <v>6343988</v>
      </c>
      <c r="D196">
        <v>2955057</v>
      </c>
      <c r="E196">
        <v>1918294</v>
      </c>
      <c r="F196">
        <v>560211</v>
      </c>
      <c r="G196">
        <v>910426</v>
      </c>
      <c r="H196">
        <v>4343132</v>
      </c>
      <c r="I196">
        <v>15791</v>
      </c>
      <c r="J196">
        <v>158671</v>
      </c>
      <c r="K196">
        <v>75991</v>
      </c>
      <c r="L196">
        <v>47346</v>
      </c>
      <c r="M196">
        <v>5057</v>
      </c>
      <c r="N196">
        <v>132173</v>
      </c>
      <c r="O196">
        <v>17044</v>
      </c>
      <c r="P196">
        <v>60589</v>
      </c>
      <c r="Q196">
        <v>8585</v>
      </c>
      <c r="R196">
        <v>45813</v>
      </c>
      <c r="S196">
        <v>142</v>
      </c>
      <c r="T196">
        <v>129577</v>
      </c>
      <c r="U196">
        <v>63836</v>
      </c>
      <c r="V196">
        <v>65741</v>
      </c>
      <c r="W196">
        <v>42164</v>
      </c>
      <c r="X196">
        <v>335563</v>
      </c>
      <c r="Y196">
        <v>661560</v>
      </c>
      <c r="Z196">
        <v>172</v>
      </c>
      <c r="AA196">
        <v>21148</v>
      </c>
      <c r="AB196">
        <v>988942</v>
      </c>
      <c r="AC196">
        <v>1728977</v>
      </c>
      <c r="AD196">
        <v>10484446</v>
      </c>
      <c r="AE196">
        <v>5555794</v>
      </c>
      <c r="AF196">
        <v>1394296</v>
      </c>
      <c r="AG196">
        <v>107106</v>
      </c>
      <c r="AH196">
        <v>118285</v>
      </c>
      <c r="AI196">
        <v>1168905</v>
      </c>
      <c r="AJ196">
        <v>1180053</v>
      </c>
      <c r="AK196">
        <v>517439</v>
      </c>
      <c r="AL196">
        <v>411957</v>
      </c>
      <c r="AM196">
        <v>250657</v>
      </c>
      <c r="AN196">
        <v>100117</v>
      </c>
      <c r="AO196">
        <v>682817</v>
      </c>
      <c r="AP196">
        <v>35344</v>
      </c>
      <c r="AQ196">
        <v>2163167</v>
      </c>
      <c r="AR196">
        <v>4928652</v>
      </c>
      <c r="AS196">
        <v>4369261</v>
      </c>
      <c r="AT196">
        <v>559391</v>
      </c>
      <c r="AU196">
        <v>5131326</v>
      </c>
      <c r="AV196">
        <v>96.050255472816346</v>
      </c>
      <c r="AW196">
        <v>52.23230971199213</v>
      </c>
      <c r="AX196">
        <v>50.169266917721103</v>
      </c>
      <c r="AY196">
        <v>9089258</v>
      </c>
      <c r="AZ196">
        <v>4746126</v>
      </c>
      <c r="BA196">
        <v>1813895</v>
      </c>
      <c r="BB196">
        <v>1532990</v>
      </c>
      <c r="BC196">
        <v>496707</v>
      </c>
      <c r="BD196">
        <v>902534</v>
      </c>
      <c r="BE196">
        <v>3533464</v>
      </c>
      <c r="BF196">
        <v>26973</v>
      </c>
      <c r="BG196">
        <v>1517581</v>
      </c>
    </row>
    <row r="197" spans="1:59" x14ac:dyDescent="0.25">
      <c r="A197" s="6" t="s">
        <v>144</v>
      </c>
      <c r="B197">
        <v>10792531</v>
      </c>
      <c r="C197">
        <v>6360806</v>
      </c>
      <c r="D197">
        <v>2935170</v>
      </c>
      <c r="E197">
        <v>1937929</v>
      </c>
      <c r="F197">
        <v>564930</v>
      </c>
      <c r="G197">
        <v>922777</v>
      </c>
      <c r="H197">
        <v>4431725</v>
      </c>
      <c r="I197">
        <v>13489</v>
      </c>
      <c r="J197">
        <v>152194</v>
      </c>
      <c r="K197">
        <v>82120</v>
      </c>
      <c r="L197">
        <v>47510</v>
      </c>
      <c r="M197">
        <v>3905</v>
      </c>
      <c r="N197">
        <v>118615</v>
      </c>
      <c r="O197">
        <v>15860</v>
      </c>
      <c r="P197">
        <v>42943</v>
      </c>
      <c r="Q197">
        <v>15167</v>
      </c>
      <c r="R197">
        <v>44494</v>
      </c>
      <c r="S197">
        <v>151</v>
      </c>
      <c r="T197">
        <v>125173</v>
      </c>
      <c r="U197">
        <v>61822</v>
      </c>
      <c r="V197">
        <v>63351</v>
      </c>
      <c r="W197">
        <v>34864</v>
      </c>
      <c r="X197">
        <v>359409</v>
      </c>
      <c r="Y197">
        <v>675320</v>
      </c>
      <c r="Z197">
        <v>176</v>
      </c>
      <c r="AA197">
        <v>23483</v>
      </c>
      <c r="AB197">
        <v>1025995</v>
      </c>
      <c r="AC197">
        <v>1769472</v>
      </c>
      <c r="AD197">
        <v>10677542</v>
      </c>
      <c r="AE197">
        <v>5617184</v>
      </c>
      <c r="AF197">
        <v>1460069</v>
      </c>
      <c r="AG197">
        <v>113900</v>
      </c>
      <c r="AH197">
        <v>119327</v>
      </c>
      <c r="AI197">
        <v>1226842</v>
      </c>
      <c r="AJ197">
        <v>1158934</v>
      </c>
      <c r="AK197">
        <v>511445</v>
      </c>
      <c r="AL197">
        <v>405744</v>
      </c>
      <c r="AM197">
        <v>241745</v>
      </c>
      <c r="AN197">
        <v>103766</v>
      </c>
      <c r="AO197">
        <v>666438</v>
      </c>
      <c r="AP197">
        <v>41686</v>
      </c>
      <c r="AQ197">
        <v>2186291</v>
      </c>
      <c r="AR197">
        <v>5060358</v>
      </c>
      <c r="AS197">
        <v>4493617</v>
      </c>
      <c r="AT197">
        <v>566741</v>
      </c>
      <c r="AU197">
        <v>5175347</v>
      </c>
      <c r="AV197">
        <v>97.778138468397628</v>
      </c>
      <c r="AW197">
        <v>51.755282261728851</v>
      </c>
      <c r="AX197">
        <v>50.605351554583272</v>
      </c>
      <c r="AY197">
        <v>9249593</v>
      </c>
      <c r="AZ197">
        <v>4817868</v>
      </c>
      <c r="BA197">
        <v>1828861</v>
      </c>
      <c r="BB197">
        <v>1553830</v>
      </c>
      <c r="BC197">
        <v>505757</v>
      </c>
      <c r="BD197">
        <v>929420</v>
      </c>
      <c r="BE197">
        <v>3632409</v>
      </c>
      <c r="BF197">
        <v>27183</v>
      </c>
      <c r="BG197">
        <v>1533786</v>
      </c>
    </row>
    <row r="198" spans="1:59" x14ac:dyDescent="0.25">
      <c r="A198" s="6" t="s">
        <v>143</v>
      </c>
      <c r="B198">
        <v>10902226</v>
      </c>
      <c r="C198">
        <v>6389685</v>
      </c>
      <c r="D198">
        <v>2927616</v>
      </c>
      <c r="E198">
        <v>1956270</v>
      </c>
      <c r="F198">
        <v>573822</v>
      </c>
      <c r="G198">
        <v>931977</v>
      </c>
      <c r="H198">
        <v>4512541</v>
      </c>
      <c r="I198">
        <v>13667</v>
      </c>
      <c r="J198">
        <v>158090</v>
      </c>
      <c r="K198">
        <v>85412</v>
      </c>
      <c r="L198">
        <v>45896</v>
      </c>
      <c r="M198">
        <v>3071</v>
      </c>
      <c r="N198">
        <v>124767</v>
      </c>
      <c r="O198">
        <v>18076</v>
      </c>
      <c r="P198">
        <v>47830</v>
      </c>
      <c r="Q198">
        <v>11620</v>
      </c>
      <c r="R198">
        <v>47081</v>
      </c>
      <c r="S198">
        <v>160</v>
      </c>
      <c r="T198">
        <v>124374</v>
      </c>
      <c r="U198">
        <v>59821</v>
      </c>
      <c r="V198">
        <v>64553</v>
      </c>
      <c r="W198">
        <v>41650</v>
      </c>
      <c r="X198">
        <v>370027</v>
      </c>
      <c r="Y198">
        <v>683125</v>
      </c>
      <c r="Z198">
        <v>181</v>
      </c>
      <c r="AA198">
        <v>25215</v>
      </c>
      <c r="AB198">
        <v>1057388</v>
      </c>
      <c r="AC198">
        <v>1779678</v>
      </c>
      <c r="AD198">
        <v>10767312</v>
      </c>
      <c r="AE198">
        <v>5684960</v>
      </c>
      <c r="AF198">
        <v>1517140</v>
      </c>
      <c r="AG198">
        <v>124025</v>
      </c>
      <c r="AH198">
        <v>120705</v>
      </c>
      <c r="AI198">
        <v>1272410</v>
      </c>
      <c r="AJ198">
        <v>1143392</v>
      </c>
      <c r="AK198">
        <v>511136</v>
      </c>
      <c r="AL198">
        <v>398592</v>
      </c>
      <c r="AM198">
        <v>233664</v>
      </c>
      <c r="AN198">
        <v>109112</v>
      </c>
      <c r="AO198">
        <v>668865</v>
      </c>
      <c r="AP198">
        <v>38333</v>
      </c>
      <c r="AQ198">
        <v>2208118</v>
      </c>
      <c r="AR198">
        <v>5082352</v>
      </c>
      <c r="AS198">
        <v>4515232</v>
      </c>
      <c r="AT198">
        <v>567120</v>
      </c>
      <c r="AU198">
        <v>5217266</v>
      </c>
      <c r="AV198">
        <v>97.414094245539701</v>
      </c>
      <c r="AW198">
        <v>52.348435333739346</v>
      </c>
      <c r="AX198">
        <v>50.994754132074235</v>
      </c>
      <c r="AY198">
        <v>9388324</v>
      </c>
      <c r="AZ198">
        <v>4875783</v>
      </c>
      <c r="BA198">
        <v>1854348</v>
      </c>
      <c r="BB198">
        <v>1576555</v>
      </c>
      <c r="BC198">
        <v>514953</v>
      </c>
      <c r="BD198">
        <v>929927</v>
      </c>
      <c r="BE198">
        <v>3703364</v>
      </c>
      <c r="BF198">
        <v>27392</v>
      </c>
      <c r="BG198">
        <v>1549900</v>
      </c>
    </row>
    <row r="199" spans="1:59" x14ac:dyDescent="0.25">
      <c r="A199" s="6" t="s">
        <v>142</v>
      </c>
      <c r="B199">
        <v>11012151</v>
      </c>
      <c r="C199">
        <v>6424560</v>
      </c>
      <c r="D199">
        <v>2935616</v>
      </c>
      <c r="E199">
        <v>1973564</v>
      </c>
      <c r="F199">
        <v>579773</v>
      </c>
      <c r="G199">
        <v>935607</v>
      </c>
      <c r="H199">
        <v>4587591</v>
      </c>
      <c r="I199">
        <v>15278</v>
      </c>
      <c r="J199">
        <v>154034</v>
      </c>
      <c r="K199">
        <v>81130</v>
      </c>
      <c r="L199">
        <v>44699</v>
      </c>
      <c r="M199">
        <v>1963</v>
      </c>
      <c r="N199">
        <v>143305</v>
      </c>
      <c r="O199">
        <v>16698</v>
      </c>
      <c r="P199">
        <v>53078</v>
      </c>
      <c r="Q199">
        <v>17224</v>
      </c>
      <c r="R199">
        <v>56150</v>
      </c>
      <c r="S199">
        <v>155</v>
      </c>
      <c r="T199">
        <v>124449</v>
      </c>
      <c r="U199">
        <v>57841</v>
      </c>
      <c r="V199">
        <v>66608</v>
      </c>
      <c r="W199">
        <v>39106</v>
      </c>
      <c r="X199">
        <v>388666</v>
      </c>
      <c r="Y199">
        <v>700580</v>
      </c>
      <c r="Z199">
        <v>184</v>
      </c>
      <c r="AA199">
        <v>27899</v>
      </c>
      <c r="AB199">
        <v>1082549</v>
      </c>
      <c r="AC199">
        <v>1783749</v>
      </c>
      <c r="AD199">
        <v>10927300</v>
      </c>
      <c r="AE199">
        <v>5720945</v>
      </c>
      <c r="AF199">
        <v>1562042</v>
      </c>
      <c r="AG199">
        <v>123232</v>
      </c>
      <c r="AH199">
        <v>122697</v>
      </c>
      <c r="AI199">
        <v>1316113</v>
      </c>
      <c r="AJ199">
        <v>1126564</v>
      </c>
      <c r="AK199">
        <v>504252</v>
      </c>
      <c r="AL199">
        <v>390574</v>
      </c>
      <c r="AM199">
        <v>231738</v>
      </c>
      <c r="AN199">
        <v>113751</v>
      </c>
      <c r="AO199">
        <v>678048</v>
      </c>
      <c r="AP199">
        <v>41382</v>
      </c>
      <c r="AQ199">
        <v>2199158</v>
      </c>
      <c r="AR199">
        <v>5206355</v>
      </c>
      <c r="AS199">
        <v>4646190</v>
      </c>
      <c r="AT199">
        <v>560165</v>
      </c>
      <c r="AU199">
        <v>5291206</v>
      </c>
      <c r="AV199">
        <v>98.396380084623019</v>
      </c>
      <c r="AW199">
        <v>51.640854787666989</v>
      </c>
      <c r="AX199">
        <v>50.812731755821048</v>
      </c>
      <c r="AY199">
        <v>9523777</v>
      </c>
      <c r="AZ199">
        <v>4936186</v>
      </c>
      <c r="BA199">
        <v>1869993</v>
      </c>
      <c r="BB199">
        <v>1599064</v>
      </c>
      <c r="BC199">
        <v>523866</v>
      </c>
      <c r="BD199">
        <v>943263</v>
      </c>
      <c r="BE199">
        <v>3802832</v>
      </c>
      <c r="BF199">
        <v>27618</v>
      </c>
      <c r="BG199">
        <v>1566212</v>
      </c>
    </row>
    <row r="200" spans="1:59" x14ac:dyDescent="0.25">
      <c r="A200" s="6" t="s">
        <v>141</v>
      </c>
      <c r="B200">
        <v>11315603</v>
      </c>
      <c r="C200">
        <v>6481670</v>
      </c>
      <c r="D200">
        <v>2947191</v>
      </c>
      <c r="E200">
        <v>1997112</v>
      </c>
      <c r="F200">
        <v>594465</v>
      </c>
      <c r="G200">
        <v>942902</v>
      </c>
      <c r="H200">
        <v>4833933</v>
      </c>
      <c r="I200">
        <v>14502</v>
      </c>
      <c r="J200">
        <v>178018</v>
      </c>
      <c r="K200">
        <v>91982</v>
      </c>
      <c r="L200">
        <v>44812</v>
      </c>
      <c r="M200">
        <v>2506</v>
      </c>
      <c r="N200">
        <v>142181</v>
      </c>
      <c r="O200">
        <v>19411</v>
      </c>
      <c r="P200">
        <v>48839</v>
      </c>
      <c r="Q200">
        <v>19059</v>
      </c>
      <c r="R200">
        <v>54708</v>
      </c>
      <c r="S200">
        <v>164</v>
      </c>
      <c r="T200">
        <v>133060</v>
      </c>
      <c r="U200">
        <v>55831</v>
      </c>
      <c r="V200">
        <v>77229</v>
      </c>
      <c r="W200">
        <v>49516</v>
      </c>
      <c r="X200">
        <v>406967</v>
      </c>
      <c r="Y200">
        <v>841182</v>
      </c>
      <c r="Z200">
        <v>188</v>
      </c>
      <c r="AA200">
        <v>29776</v>
      </c>
      <c r="AB200">
        <v>1035046</v>
      </c>
      <c r="AC200">
        <v>1864197</v>
      </c>
      <c r="AD200">
        <v>11222702</v>
      </c>
      <c r="AE200">
        <v>5786041</v>
      </c>
      <c r="AF200">
        <v>1593863</v>
      </c>
      <c r="AG200">
        <v>117829</v>
      </c>
      <c r="AH200">
        <v>124864</v>
      </c>
      <c r="AI200">
        <v>1351170</v>
      </c>
      <c r="AJ200">
        <v>1128234</v>
      </c>
      <c r="AK200">
        <v>509967</v>
      </c>
      <c r="AL200">
        <v>384664</v>
      </c>
      <c r="AM200">
        <v>233603</v>
      </c>
      <c r="AN200">
        <v>118993</v>
      </c>
      <c r="AO200">
        <v>719258</v>
      </c>
      <c r="AP200">
        <v>40725</v>
      </c>
      <c r="AQ200">
        <v>2184968</v>
      </c>
      <c r="AR200">
        <v>5436661</v>
      </c>
      <c r="AS200">
        <v>4865339</v>
      </c>
      <c r="AT200">
        <v>571322</v>
      </c>
      <c r="AU200">
        <v>5529562</v>
      </c>
      <c r="AV200">
        <v>98.319918830406223</v>
      </c>
      <c r="AW200">
        <v>50.069286430852465</v>
      </c>
      <c r="AX200">
        <v>49.228081777777717</v>
      </c>
      <c r="AY200">
        <v>9821716</v>
      </c>
      <c r="AZ200">
        <v>4987783</v>
      </c>
      <c r="BA200">
        <v>1889627</v>
      </c>
      <c r="BB200">
        <v>1624809</v>
      </c>
      <c r="BC200">
        <v>532709</v>
      </c>
      <c r="BD200">
        <v>940638</v>
      </c>
      <c r="BE200">
        <v>4035675</v>
      </c>
      <c r="BF200">
        <v>27879</v>
      </c>
      <c r="BG200">
        <v>1583280</v>
      </c>
    </row>
    <row r="201" spans="1:59" x14ac:dyDescent="0.25">
      <c r="A201" s="6" t="s">
        <v>140</v>
      </c>
      <c r="B201">
        <v>11436539</v>
      </c>
      <c r="C201">
        <v>6573939</v>
      </c>
      <c r="D201">
        <v>2987485</v>
      </c>
      <c r="E201">
        <v>2031537</v>
      </c>
      <c r="F201">
        <v>602900</v>
      </c>
      <c r="G201">
        <v>952017</v>
      </c>
      <c r="H201">
        <v>4862600</v>
      </c>
      <c r="I201">
        <v>15730</v>
      </c>
      <c r="J201">
        <v>175081</v>
      </c>
      <c r="K201">
        <v>87310</v>
      </c>
      <c r="L201">
        <v>47195</v>
      </c>
      <c r="M201">
        <v>2579</v>
      </c>
      <c r="N201">
        <v>148719</v>
      </c>
      <c r="O201">
        <v>16511</v>
      </c>
      <c r="P201">
        <v>57537</v>
      </c>
      <c r="Q201">
        <v>22414</v>
      </c>
      <c r="R201">
        <v>52060</v>
      </c>
      <c r="S201">
        <v>197</v>
      </c>
      <c r="T201">
        <v>129120</v>
      </c>
      <c r="U201">
        <v>57415</v>
      </c>
      <c r="V201">
        <v>71705</v>
      </c>
      <c r="W201">
        <v>62335</v>
      </c>
      <c r="X201">
        <v>381249</v>
      </c>
      <c r="Y201">
        <v>856702</v>
      </c>
      <c r="Z201">
        <v>191</v>
      </c>
      <c r="AA201">
        <v>29526</v>
      </c>
      <c r="AB201">
        <v>1064540</v>
      </c>
      <c r="AC201">
        <v>1862323</v>
      </c>
      <c r="AD201">
        <v>11122979</v>
      </c>
      <c r="AE201">
        <v>5876746</v>
      </c>
      <c r="AF201">
        <v>1643978</v>
      </c>
      <c r="AG201">
        <v>129885</v>
      </c>
      <c r="AH201">
        <v>126947</v>
      </c>
      <c r="AI201">
        <v>1387146</v>
      </c>
      <c r="AJ201">
        <v>1156913</v>
      </c>
      <c r="AK201">
        <v>517285</v>
      </c>
      <c r="AL201">
        <v>409189</v>
      </c>
      <c r="AM201">
        <v>230439</v>
      </c>
      <c r="AN201">
        <v>118179</v>
      </c>
      <c r="AO201">
        <v>701141</v>
      </c>
      <c r="AP201">
        <v>45468</v>
      </c>
      <c r="AQ201">
        <v>2211067</v>
      </c>
      <c r="AR201">
        <v>5246233</v>
      </c>
      <c r="AS201">
        <v>4658750</v>
      </c>
      <c r="AT201">
        <v>587483</v>
      </c>
      <c r="AU201">
        <v>5559793</v>
      </c>
      <c r="AV201">
        <v>94.360221893537982</v>
      </c>
      <c r="AW201">
        <v>53.388620536018152</v>
      </c>
      <c r="AX201">
        <v>50.377620803685723</v>
      </c>
      <c r="AY201">
        <v>9923621</v>
      </c>
      <c r="AZ201">
        <v>5061021</v>
      </c>
      <c r="BA201">
        <v>1907626</v>
      </c>
      <c r="BB201">
        <v>1652170</v>
      </c>
      <c r="BC201">
        <v>541311</v>
      </c>
      <c r="BD201">
        <v>959914</v>
      </c>
      <c r="BE201">
        <v>4046875</v>
      </c>
      <c r="BF201">
        <v>28165</v>
      </c>
      <c r="BG201">
        <v>1598720</v>
      </c>
    </row>
    <row r="202" spans="1:59" x14ac:dyDescent="0.25">
      <c r="A202" s="6" t="s">
        <v>139</v>
      </c>
      <c r="B202">
        <v>11606149</v>
      </c>
      <c r="C202">
        <v>6683535</v>
      </c>
      <c r="D202">
        <v>3034744</v>
      </c>
      <c r="E202">
        <v>2063788</v>
      </c>
      <c r="F202">
        <v>612142</v>
      </c>
      <c r="G202">
        <v>972862</v>
      </c>
      <c r="H202">
        <v>4922614</v>
      </c>
      <c r="I202">
        <v>16080</v>
      </c>
      <c r="J202">
        <v>175125</v>
      </c>
      <c r="K202">
        <v>90287</v>
      </c>
      <c r="L202">
        <v>47676</v>
      </c>
      <c r="M202">
        <v>2514</v>
      </c>
      <c r="N202">
        <v>146132</v>
      </c>
      <c r="O202">
        <v>17880</v>
      </c>
      <c r="P202">
        <v>53152</v>
      </c>
      <c r="Q202">
        <v>24901</v>
      </c>
      <c r="R202">
        <v>49969</v>
      </c>
      <c r="S202">
        <v>230</v>
      </c>
      <c r="T202">
        <v>132123</v>
      </c>
      <c r="U202">
        <v>58867</v>
      </c>
      <c r="V202">
        <v>73256</v>
      </c>
      <c r="W202">
        <v>62901</v>
      </c>
      <c r="X202">
        <v>372317</v>
      </c>
      <c r="Y202">
        <v>871711</v>
      </c>
      <c r="Z202">
        <v>195</v>
      </c>
      <c r="AA202">
        <v>29114</v>
      </c>
      <c r="AB202">
        <v>1111514</v>
      </c>
      <c r="AC202">
        <v>1864925</v>
      </c>
      <c r="AD202">
        <v>11091988</v>
      </c>
      <c r="AE202">
        <v>5929121</v>
      </c>
      <c r="AF202">
        <v>1673960</v>
      </c>
      <c r="AG202">
        <v>135680</v>
      </c>
      <c r="AH202">
        <v>129467</v>
      </c>
      <c r="AI202">
        <v>1408813</v>
      </c>
      <c r="AJ202">
        <v>1174281</v>
      </c>
      <c r="AK202">
        <v>528488</v>
      </c>
      <c r="AL202">
        <v>411567</v>
      </c>
      <c r="AM202">
        <v>234226</v>
      </c>
      <c r="AN202">
        <v>118848</v>
      </c>
      <c r="AO202">
        <v>728065</v>
      </c>
      <c r="AP202">
        <v>41256</v>
      </c>
      <c r="AQ202">
        <v>2192711</v>
      </c>
      <c r="AR202">
        <v>5162867</v>
      </c>
      <c r="AS202">
        <v>4573094</v>
      </c>
      <c r="AT202">
        <v>589773</v>
      </c>
      <c r="AU202">
        <v>5677028</v>
      </c>
      <c r="AV202">
        <v>90.943127125498535</v>
      </c>
      <c r="AW202">
        <v>55.167816308515405</v>
      </c>
      <c r="AX202">
        <v>50.171337317814682</v>
      </c>
      <c r="AY202">
        <v>10045741</v>
      </c>
      <c r="AZ202">
        <v>5123127</v>
      </c>
      <c r="BA202">
        <v>1927214</v>
      </c>
      <c r="BB202">
        <v>1679165</v>
      </c>
      <c r="BC202">
        <v>549903</v>
      </c>
      <c r="BD202">
        <v>966845</v>
      </c>
      <c r="BE202">
        <v>4116620</v>
      </c>
      <c r="BF202">
        <v>28480</v>
      </c>
      <c r="BG202">
        <v>1615118</v>
      </c>
    </row>
    <row r="203" spans="1:59" x14ac:dyDescent="0.25">
      <c r="A203" s="6" t="s">
        <v>138</v>
      </c>
      <c r="B203">
        <v>11760763</v>
      </c>
      <c r="C203">
        <v>6781504</v>
      </c>
      <c r="D203">
        <v>3077947</v>
      </c>
      <c r="E203">
        <v>2088998</v>
      </c>
      <c r="F203">
        <v>624142</v>
      </c>
      <c r="G203">
        <v>990418</v>
      </c>
      <c r="H203">
        <v>4979259</v>
      </c>
      <c r="I203">
        <v>12638</v>
      </c>
      <c r="J203">
        <v>177254</v>
      </c>
      <c r="K203">
        <v>90528</v>
      </c>
      <c r="L203">
        <v>49330</v>
      </c>
      <c r="M203">
        <v>2696</v>
      </c>
      <c r="N203">
        <v>143811</v>
      </c>
      <c r="O203">
        <v>17818</v>
      </c>
      <c r="P203">
        <v>60794</v>
      </c>
      <c r="Q203">
        <v>14900</v>
      </c>
      <c r="R203">
        <v>50035</v>
      </c>
      <c r="S203">
        <v>264</v>
      </c>
      <c r="T203">
        <v>134907</v>
      </c>
      <c r="U203">
        <v>60166</v>
      </c>
      <c r="V203">
        <v>74741</v>
      </c>
      <c r="W203">
        <v>65033</v>
      </c>
      <c r="X203">
        <v>379788</v>
      </c>
      <c r="Y203">
        <v>887811</v>
      </c>
      <c r="Z203">
        <v>202</v>
      </c>
      <c r="AA203">
        <v>30922</v>
      </c>
      <c r="AB203">
        <v>1125020</v>
      </c>
      <c r="AC203">
        <v>1879319</v>
      </c>
      <c r="AD203">
        <v>11365647</v>
      </c>
      <c r="AE203">
        <v>5924004</v>
      </c>
      <c r="AF203">
        <v>1691955</v>
      </c>
      <c r="AG203">
        <v>138683</v>
      </c>
      <c r="AH203">
        <v>130445</v>
      </c>
      <c r="AI203">
        <v>1422827</v>
      </c>
      <c r="AJ203">
        <v>1190882</v>
      </c>
      <c r="AK203">
        <v>540578</v>
      </c>
      <c r="AL203">
        <v>412262</v>
      </c>
      <c r="AM203">
        <v>238042</v>
      </c>
      <c r="AN203">
        <v>121185</v>
      </c>
      <c r="AO203">
        <v>742957</v>
      </c>
      <c r="AP203">
        <v>42676</v>
      </c>
      <c r="AQ203">
        <v>2134349</v>
      </c>
      <c r="AR203">
        <v>5441643</v>
      </c>
      <c r="AS203">
        <v>4833579</v>
      </c>
      <c r="AT203">
        <v>608064</v>
      </c>
      <c r="AU203">
        <v>5836759</v>
      </c>
      <c r="AV203">
        <v>93.23055175548339</v>
      </c>
      <c r="AW203">
        <v>52.977327816692338</v>
      </c>
      <c r="AX203">
        <v>49.391055028813454</v>
      </c>
      <c r="AY203">
        <v>10175346</v>
      </c>
      <c r="AZ203">
        <v>5196087</v>
      </c>
      <c r="BA203">
        <v>1944193</v>
      </c>
      <c r="BB203">
        <v>1707330</v>
      </c>
      <c r="BC203">
        <v>558981</v>
      </c>
      <c r="BD203">
        <v>985583</v>
      </c>
      <c r="BE203">
        <v>4251342</v>
      </c>
      <c r="BF203">
        <v>28823</v>
      </c>
      <c r="BG203">
        <v>1631671</v>
      </c>
    </row>
    <row r="204" spans="1:59" x14ac:dyDescent="0.25">
      <c r="A204" s="6" t="s">
        <v>137</v>
      </c>
      <c r="B204">
        <v>11998547</v>
      </c>
      <c r="C204">
        <v>6891750</v>
      </c>
      <c r="D204">
        <v>3127500</v>
      </c>
      <c r="E204">
        <v>2109169</v>
      </c>
      <c r="F204">
        <v>638916</v>
      </c>
      <c r="G204">
        <v>1016165</v>
      </c>
      <c r="H204">
        <v>5106797</v>
      </c>
      <c r="I204">
        <v>15664</v>
      </c>
      <c r="J204">
        <v>185515</v>
      </c>
      <c r="K204">
        <v>96369</v>
      </c>
      <c r="L204">
        <v>52209</v>
      </c>
      <c r="M204">
        <v>2178</v>
      </c>
      <c r="N204">
        <v>146524</v>
      </c>
      <c r="O204">
        <v>18826</v>
      </c>
      <c r="P204">
        <v>50820</v>
      </c>
      <c r="Q204">
        <v>19875</v>
      </c>
      <c r="R204">
        <v>56706</v>
      </c>
      <c r="S204">
        <v>297</v>
      </c>
      <c r="T204">
        <v>147702</v>
      </c>
      <c r="U204">
        <v>61081</v>
      </c>
      <c r="V204">
        <v>86621</v>
      </c>
      <c r="W204">
        <v>52768</v>
      </c>
      <c r="X204">
        <v>369073</v>
      </c>
      <c r="Y204">
        <v>918843</v>
      </c>
      <c r="Z204">
        <v>199</v>
      </c>
      <c r="AA204">
        <v>31061</v>
      </c>
      <c r="AB204">
        <v>1106979</v>
      </c>
      <c r="AC204">
        <v>1981713</v>
      </c>
      <c r="AD204">
        <v>11430776</v>
      </c>
      <c r="AE204">
        <v>5995833</v>
      </c>
      <c r="AF204">
        <v>1711446</v>
      </c>
      <c r="AG204">
        <v>139238</v>
      </c>
      <c r="AH204">
        <v>131689</v>
      </c>
      <c r="AI204">
        <v>1440519</v>
      </c>
      <c r="AJ204">
        <v>1218687</v>
      </c>
      <c r="AK204">
        <v>559786</v>
      </c>
      <c r="AL204">
        <v>422135</v>
      </c>
      <c r="AM204">
        <v>236767</v>
      </c>
      <c r="AN204">
        <v>114500</v>
      </c>
      <c r="AO204">
        <v>796530</v>
      </c>
      <c r="AP204">
        <v>40315</v>
      </c>
      <c r="AQ204">
        <v>2114355</v>
      </c>
      <c r="AR204">
        <v>5434943</v>
      </c>
      <c r="AS204">
        <v>4831577</v>
      </c>
      <c r="AT204">
        <v>603366</v>
      </c>
      <c r="AU204">
        <v>6002714</v>
      </c>
      <c r="AV204">
        <v>90.541425758839395</v>
      </c>
      <c r="AW204">
        <v>53.91285963607865</v>
      </c>
      <c r="AX204">
        <v>48.813471781867449</v>
      </c>
      <c r="AY204">
        <v>10377666</v>
      </c>
      <c r="AZ204">
        <v>5270869</v>
      </c>
      <c r="BA204">
        <v>1966695</v>
      </c>
      <c r="BB204">
        <v>1739534</v>
      </c>
      <c r="BC204">
        <v>568654</v>
      </c>
      <c r="BD204">
        <v>995986</v>
      </c>
      <c r="BE204">
        <v>4381833</v>
      </c>
      <c r="BF204">
        <v>29212</v>
      </c>
      <c r="BG204">
        <v>1649532</v>
      </c>
    </row>
    <row r="205" spans="1:59" x14ac:dyDescent="0.25">
      <c r="A205" s="6" t="s">
        <v>136</v>
      </c>
      <c r="B205">
        <v>12159795</v>
      </c>
      <c r="C205">
        <v>6996869</v>
      </c>
      <c r="D205">
        <v>3148384</v>
      </c>
      <c r="E205">
        <v>2142580</v>
      </c>
      <c r="F205">
        <v>658984</v>
      </c>
      <c r="G205">
        <v>1046921</v>
      </c>
      <c r="H205">
        <v>5162926</v>
      </c>
      <c r="I205">
        <v>13850</v>
      </c>
      <c r="J205">
        <v>163852</v>
      </c>
      <c r="K205">
        <v>82205</v>
      </c>
      <c r="L205">
        <v>57503</v>
      </c>
      <c r="M205">
        <v>3707</v>
      </c>
      <c r="N205">
        <v>128196</v>
      </c>
      <c r="O205">
        <v>18211</v>
      </c>
      <c r="P205">
        <v>41270</v>
      </c>
      <c r="Q205">
        <v>21042</v>
      </c>
      <c r="R205">
        <v>47372</v>
      </c>
      <c r="S205">
        <v>301</v>
      </c>
      <c r="T205">
        <v>141113</v>
      </c>
      <c r="U205">
        <v>61366</v>
      </c>
      <c r="V205">
        <v>79747</v>
      </c>
      <c r="W205">
        <v>53837</v>
      </c>
      <c r="X205">
        <v>401714</v>
      </c>
      <c r="Y205">
        <v>937499</v>
      </c>
      <c r="Z205">
        <v>198</v>
      </c>
      <c r="AA205">
        <v>34725</v>
      </c>
      <c r="AB205">
        <v>1131862</v>
      </c>
      <c r="AC205">
        <v>2012665</v>
      </c>
      <c r="AD205">
        <v>11844854</v>
      </c>
      <c r="AE205">
        <v>6019227</v>
      </c>
      <c r="AF205">
        <v>1734179</v>
      </c>
      <c r="AG205">
        <v>149799</v>
      </c>
      <c r="AH205">
        <v>131748</v>
      </c>
      <c r="AI205">
        <v>1452632</v>
      </c>
      <c r="AJ205">
        <v>1267356</v>
      </c>
      <c r="AK205">
        <v>589647</v>
      </c>
      <c r="AL205">
        <v>438718</v>
      </c>
      <c r="AM205">
        <v>238991</v>
      </c>
      <c r="AN205">
        <v>111778</v>
      </c>
      <c r="AO205">
        <v>786451</v>
      </c>
      <c r="AP205">
        <v>49454</v>
      </c>
      <c r="AQ205">
        <v>2070009</v>
      </c>
      <c r="AR205">
        <v>5825627</v>
      </c>
      <c r="AS205">
        <v>5203193</v>
      </c>
      <c r="AT205">
        <v>622434</v>
      </c>
      <c r="AU205">
        <v>6140568</v>
      </c>
      <c r="AV205">
        <v>94.871137941096052</v>
      </c>
      <c r="AW205">
        <v>51.522945035304232</v>
      </c>
      <c r="AX205">
        <v>48.880404255758577</v>
      </c>
      <c r="AY205">
        <v>10533494</v>
      </c>
      <c r="AZ205">
        <v>5370568</v>
      </c>
      <c r="BA205">
        <v>1986297</v>
      </c>
      <c r="BB205">
        <v>1775641</v>
      </c>
      <c r="BC205">
        <v>579284</v>
      </c>
      <c r="BD205">
        <v>1029346</v>
      </c>
      <c r="BE205">
        <v>4514267</v>
      </c>
      <c r="BF205">
        <v>29641</v>
      </c>
      <c r="BG205">
        <v>1669615</v>
      </c>
    </row>
    <row r="206" spans="1:59" x14ac:dyDescent="0.25">
      <c r="A206" s="6" t="s">
        <v>135</v>
      </c>
      <c r="B206">
        <v>12372688</v>
      </c>
      <c r="C206">
        <v>7088808</v>
      </c>
      <c r="D206">
        <v>3165910</v>
      </c>
      <c r="E206">
        <v>2187674</v>
      </c>
      <c r="F206">
        <v>669460</v>
      </c>
      <c r="G206">
        <v>1065764</v>
      </c>
      <c r="H206">
        <v>5283880</v>
      </c>
      <c r="I206">
        <v>14454</v>
      </c>
      <c r="J206">
        <v>159423</v>
      </c>
      <c r="K206">
        <v>91827</v>
      </c>
      <c r="L206">
        <v>64388</v>
      </c>
      <c r="M206">
        <v>9019</v>
      </c>
      <c r="N206">
        <v>153320</v>
      </c>
      <c r="O206">
        <v>17386</v>
      </c>
      <c r="P206">
        <v>47962</v>
      </c>
      <c r="Q206">
        <v>24306</v>
      </c>
      <c r="R206">
        <v>63360</v>
      </c>
      <c r="S206">
        <v>306</v>
      </c>
      <c r="T206">
        <v>142276</v>
      </c>
      <c r="U206">
        <v>61771</v>
      </c>
      <c r="V206">
        <v>80505</v>
      </c>
      <c r="W206">
        <v>54493</v>
      </c>
      <c r="X206">
        <v>436328</v>
      </c>
      <c r="Y206">
        <v>951649</v>
      </c>
      <c r="Z206">
        <v>199</v>
      </c>
      <c r="AA206">
        <v>38408</v>
      </c>
      <c r="AB206">
        <v>1156199</v>
      </c>
      <c r="AC206">
        <v>2011897</v>
      </c>
      <c r="AD206">
        <v>12326212</v>
      </c>
      <c r="AE206">
        <v>6057489</v>
      </c>
      <c r="AF206">
        <v>1773316</v>
      </c>
      <c r="AG206">
        <v>162887</v>
      </c>
      <c r="AH206">
        <v>132761</v>
      </c>
      <c r="AI206">
        <v>1477668</v>
      </c>
      <c r="AJ206">
        <v>1296470</v>
      </c>
      <c r="AK206">
        <v>609977</v>
      </c>
      <c r="AL206">
        <v>445825</v>
      </c>
      <c r="AM206">
        <v>240668</v>
      </c>
      <c r="AN206">
        <v>113813</v>
      </c>
      <c r="AO206">
        <v>799388</v>
      </c>
      <c r="AP206">
        <v>40898</v>
      </c>
      <c r="AQ206">
        <v>2033604</v>
      </c>
      <c r="AR206">
        <v>6268723</v>
      </c>
      <c r="AS206">
        <v>5633101</v>
      </c>
      <c r="AT206">
        <v>635622</v>
      </c>
      <c r="AU206">
        <v>6315199</v>
      </c>
      <c r="AV206">
        <v>99.264062879131629</v>
      </c>
      <c r="AW206">
        <v>48.969875116897512</v>
      </c>
      <c r="AX206">
        <v>48.609487627869377</v>
      </c>
      <c r="AY206">
        <v>10734046</v>
      </c>
      <c r="AZ206">
        <v>5450166</v>
      </c>
      <c r="BA206">
        <v>2012678</v>
      </c>
      <c r="BB206">
        <v>1811148</v>
      </c>
      <c r="BC206">
        <v>590810</v>
      </c>
      <c r="BD206">
        <v>1035530</v>
      </c>
      <c r="BE206">
        <v>4676557</v>
      </c>
      <c r="BF206">
        <v>30099</v>
      </c>
      <c r="BG206">
        <v>1691221</v>
      </c>
    </row>
    <row r="207" spans="1:59" x14ac:dyDescent="0.25">
      <c r="A207" s="6" t="s">
        <v>134</v>
      </c>
      <c r="B207">
        <v>12600242</v>
      </c>
      <c r="C207">
        <v>7187667</v>
      </c>
      <c r="D207">
        <v>3208753</v>
      </c>
      <c r="E207">
        <v>2221714</v>
      </c>
      <c r="F207">
        <v>685209</v>
      </c>
      <c r="G207">
        <v>1071991</v>
      </c>
      <c r="H207">
        <v>5412575</v>
      </c>
      <c r="I207">
        <v>15856</v>
      </c>
      <c r="J207">
        <v>165359</v>
      </c>
      <c r="K207">
        <v>93237</v>
      </c>
      <c r="L207">
        <v>69660</v>
      </c>
      <c r="M207">
        <v>3771</v>
      </c>
      <c r="N207">
        <v>123030</v>
      </c>
      <c r="O207">
        <v>18004</v>
      </c>
      <c r="P207">
        <v>43647</v>
      </c>
      <c r="Q207">
        <v>20783</v>
      </c>
      <c r="R207">
        <v>40286</v>
      </c>
      <c r="S207">
        <v>310</v>
      </c>
      <c r="T207">
        <v>140363</v>
      </c>
      <c r="U207">
        <v>62083</v>
      </c>
      <c r="V207">
        <v>78280</v>
      </c>
      <c r="W207">
        <v>55553</v>
      </c>
      <c r="X207">
        <v>467322</v>
      </c>
      <c r="Y207">
        <v>971797</v>
      </c>
      <c r="Z207">
        <v>200</v>
      </c>
      <c r="AA207">
        <v>42323</v>
      </c>
      <c r="AB207">
        <v>1205810</v>
      </c>
      <c r="AC207">
        <v>2058294</v>
      </c>
      <c r="AD207">
        <v>12843439</v>
      </c>
      <c r="AE207">
        <v>6127481</v>
      </c>
      <c r="AF207">
        <v>1784090</v>
      </c>
      <c r="AG207">
        <v>163268</v>
      </c>
      <c r="AH207">
        <v>133510</v>
      </c>
      <c r="AI207">
        <v>1487312</v>
      </c>
      <c r="AJ207">
        <v>1306643</v>
      </c>
      <c r="AK207">
        <v>620021</v>
      </c>
      <c r="AL207">
        <v>445181</v>
      </c>
      <c r="AM207">
        <v>241441</v>
      </c>
      <c r="AN207">
        <v>115195</v>
      </c>
      <c r="AO207">
        <v>832922</v>
      </c>
      <c r="AP207">
        <v>42359</v>
      </c>
      <c r="AQ207">
        <v>2046272</v>
      </c>
      <c r="AR207">
        <v>6715958</v>
      </c>
      <c r="AS207">
        <v>6064628</v>
      </c>
      <c r="AT207">
        <v>651330</v>
      </c>
      <c r="AU207">
        <v>6472761</v>
      </c>
      <c r="AV207">
        <v>103.75723761111441</v>
      </c>
      <c r="AW207">
        <v>46.020735720539342</v>
      </c>
      <c r="AX207">
        <v>47.749844111943005</v>
      </c>
      <c r="AY207">
        <v>10937759</v>
      </c>
      <c r="AZ207">
        <v>5525184</v>
      </c>
      <c r="BA207">
        <v>2037670</v>
      </c>
      <c r="BB207">
        <v>1845486</v>
      </c>
      <c r="BC207">
        <v>603130</v>
      </c>
      <c r="BD207">
        <v>1038898</v>
      </c>
      <c r="BE207">
        <v>4810278</v>
      </c>
      <c r="BF207">
        <v>30589</v>
      </c>
      <c r="BG207">
        <v>1713559</v>
      </c>
    </row>
    <row r="208" spans="1:59" x14ac:dyDescent="0.25">
      <c r="A208" s="6" t="s">
        <v>133</v>
      </c>
      <c r="B208">
        <v>12998315</v>
      </c>
      <c r="C208">
        <v>7271087</v>
      </c>
      <c r="D208">
        <v>3249696</v>
      </c>
      <c r="E208">
        <v>2251824</v>
      </c>
      <c r="F208">
        <v>690603</v>
      </c>
      <c r="G208">
        <v>1078964</v>
      </c>
      <c r="H208">
        <v>5727228</v>
      </c>
      <c r="I208">
        <v>17403</v>
      </c>
      <c r="J208">
        <v>188079</v>
      </c>
      <c r="K208">
        <v>99688</v>
      </c>
      <c r="L208">
        <v>76969</v>
      </c>
      <c r="M208">
        <v>2440</v>
      </c>
      <c r="N208">
        <v>137852</v>
      </c>
      <c r="O208">
        <v>20142</v>
      </c>
      <c r="P208">
        <v>57098</v>
      </c>
      <c r="Q208">
        <v>23421</v>
      </c>
      <c r="R208">
        <v>36787</v>
      </c>
      <c r="S208">
        <v>404</v>
      </c>
      <c r="T208">
        <v>147235</v>
      </c>
      <c r="U208">
        <v>62174</v>
      </c>
      <c r="V208">
        <v>85061</v>
      </c>
      <c r="W208">
        <v>51139</v>
      </c>
      <c r="X208">
        <v>491714</v>
      </c>
      <c r="Y208">
        <v>1148264</v>
      </c>
      <c r="Z208">
        <v>206</v>
      </c>
      <c r="AA208">
        <v>45668</v>
      </c>
      <c r="AB208">
        <v>1184941</v>
      </c>
      <c r="AC208">
        <v>2135630</v>
      </c>
      <c r="AD208">
        <v>13513193</v>
      </c>
      <c r="AE208">
        <v>6252420</v>
      </c>
      <c r="AF208">
        <v>1797593</v>
      </c>
      <c r="AG208">
        <v>157351</v>
      </c>
      <c r="AH208">
        <v>134758</v>
      </c>
      <c r="AI208">
        <v>1505484</v>
      </c>
      <c r="AJ208">
        <v>1343829</v>
      </c>
      <c r="AK208">
        <v>636165</v>
      </c>
      <c r="AL208">
        <v>467293</v>
      </c>
      <c r="AM208">
        <v>240371</v>
      </c>
      <c r="AN208">
        <v>113366</v>
      </c>
      <c r="AO208">
        <v>877498</v>
      </c>
      <c r="AP208">
        <v>40309</v>
      </c>
      <c r="AQ208">
        <v>2079825</v>
      </c>
      <c r="AR208">
        <v>7260773</v>
      </c>
      <c r="AS208">
        <v>6449974</v>
      </c>
      <c r="AT208">
        <v>810799</v>
      </c>
      <c r="AU208">
        <v>6745895</v>
      </c>
      <c r="AV208">
        <v>107.6324649831308</v>
      </c>
      <c r="AW208">
        <v>43.265666846467489</v>
      </c>
      <c r="AX208">
        <v>46.567903718242142</v>
      </c>
      <c r="AY208">
        <v>11311920</v>
      </c>
      <c r="AZ208">
        <v>5584692</v>
      </c>
      <c r="BA208">
        <v>2057079</v>
      </c>
      <c r="BB208">
        <v>1880516</v>
      </c>
      <c r="BC208">
        <v>615597</v>
      </c>
      <c r="BD208">
        <v>1031500</v>
      </c>
      <c r="BE208">
        <v>5059500</v>
      </c>
      <c r="BF208">
        <v>31049</v>
      </c>
      <c r="BG208">
        <v>1735830</v>
      </c>
    </row>
    <row r="209" spans="1:59" x14ac:dyDescent="0.25">
      <c r="A209" s="6" t="s">
        <v>132</v>
      </c>
      <c r="B209">
        <v>13208964</v>
      </c>
      <c r="C209">
        <v>7347406</v>
      </c>
      <c r="D209">
        <v>3284654</v>
      </c>
      <c r="E209">
        <v>2276095</v>
      </c>
      <c r="F209">
        <v>706576</v>
      </c>
      <c r="G209">
        <v>1080081</v>
      </c>
      <c r="H209">
        <v>5861558</v>
      </c>
      <c r="I209">
        <v>20387</v>
      </c>
      <c r="J209">
        <v>158999</v>
      </c>
      <c r="K209">
        <v>95849</v>
      </c>
      <c r="L209">
        <v>84858</v>
      </c>
      <c r="M209">
        <v>2428</v>
      </c>
      <c r="N209">
        <v>124159</v>
      </c>
      <c r="O209">
        <v>17436</v>
      </c>
      <c r="P209">
        <v>57356</v>
      </c>
      <c r="Q209">
        <v>20853</v>
      </c>
      <c r="R209">
        <v>28016</v>
      </c>
      <c r="S209">
        <v>498</v>
      </c>
      <c r="T209">
        <v>137542</v>
      </c>
      <c r="U209">
        <v>60864</v>
      </c>
      <c r="V209">
        <v>76678</v>
      </c>
      <c r="W209">
        <v>49386</v>
      </c>
      <c r="X209">
        <v>521977</v>
      </c>
      <c r="Y209">
        <v>1174629</v>
      </c>
      <c r="Z209">
        <v>206</v>
      </c>
      <c r="AA209">
        <v>50177</v>
      </c>
      <c r="AB209">
        <v>1222302</v>
      </c>
      <c r="AC209">
        <v>2218659</v>
      </c>
      <c r="AD209">
        <v>13906134</v>
      </c>
      <c r="AE209">
        <v>6350802</v>
      </c>
      <c r="AF209">
        <v>1837097</v>
      </c>
      <c r="AG209">
        <v>174174</v>
      </c>
      <c r="AH209">
        <v>134937</v>
      </c>
      <c r="AI209">
        <v>1527986</v>
      </c>
      <c r="AJ209">
        <v>1352927</v>
      </c>
      <c r="AK209">
        <v>634193</v>
      </c>
      <c r="AL209">
        <v>474101</v>
      </c>
      <c r="AM209">
        <v>244633</v>
      </c>
      <c r="AN209">
        <v>120966</v>
      </c>
      <c r="AO209">
        <v>863816</v>
      </c>
      <c r="AP209">
        <v>49331</v>
      </c>
      <c r="AQ209">
        <v>2126665</v>
      </c>
      <c r="AR209">
        <v>7555332</v>
      </c>
      <c r="AS209">
        <v>6728661</v>
      </c>
      <c r="AT209">
        <v>826671</v>
      </c>
      <c r="AU209">
        <v>6858162</v>
      </c>
      <c r="AV209">
        <v>110.16554865912791</v>
      </c>
      <c r="AW209">
        <v>42.222160846982327</v>
      </c>
      <c r="AX209">
        <v>46.514275152817603</v>
      </c>
      <c r="AY209">
        <v>11548966</v>
      </c>
      <c r="AZ209">
        <v>5687408</v>
      </c>
      <c r="BA209">
        <v>2085664</v>
      </c>
      <c r="BB209">
        <v>1915801</v>
      </c>
      <c r="BC209">
        <v>629138</v>
      </c>
      <c r="BD209">
        <v>1056805</v>
      </c>
      <c r="BE209">
        <v>5198164</v>
      </c>
      <c r="BF209">
        <v>31483</v>
      </c>
      <c r="BG209">
        <v>1758860</v>
      </c>
    </row>
    <row r="210" spans="1:59" x14ac:dyDescent="0.25">
      <c r="A210" s="6" t="s">
        <v>131</v>
      </c>
      <c r="B210">
        <v>13386879</v>
      </c>
      <c r="C210">
        <v>7404535</v>
      </c>
      <c r="D210">
        <v>3299441</v>
      </c>
      <c r="E210">
        <v>2298635</v>
      </c>
      <c r="F210">
        <v>721369</v>
      </c>
      <c r="G210">
        <v>1085090</v>
      </c>
      <c r="H210">
        <v>5982344</v>
      </c>
      <c r="I210">
        <v>19844</v>
      </c>
      <c r="J210">
        <v>164724</v>
      </c>
      <c r="K210">
        <v>103832</v>
      </c>
      <c r="L210">
        <v>84764</v>
      </c>
      <c r="M210">
        <v>4322</v>
      </c>
      <c r="N210">
        <v>138943</v>
      </c>
      <c r="O210">
        <v>20928</v>
      </c>
      <c r="P210">
        <v>63106</v>
      </c>
      <c r="Q210">
        <v>22880</v>
      </c>
      <c r="R210">
        <v>31437</v>
      </c>
      <c r="S210">
        <v>592</v>
      </c>
      <c r="T210">
        <v>131713</v>
      </c>
      <c r="U210">
        <v>59696</v>
      </c>
      <c r="V210">
        <v>72017</v>
      </c>
      <c r="W210">
        <v>49650</v>
      </c>
      <c r="X210">
        <v>549214</v>
      </c>
      <c r="Y210">
        <v>1188650</v>
      </c>
      <c r="Z210">
        <v>210</v>
      </c>
      <c r="AA210">
        <v>54306</v>
      </c>
      <c r="AB210">
        <v>1269179</v>
      </c>
      <c r="AC210">
        <v>2222993</v>
      </c>
      <c r="AD210">
        <v>14307247</v>
      </c>
      <c r="AE210">
        <v>6423120</v>
      </c>
      <c r="AF210">
        <v>1873228</v>
      </c>
      <c r="AG210">
        <v>181726</v>
      </c>
      <c r="AH210">
        <v>137110</v>
      </c>
      <c r="AI210">
        <v>1554392</v>
      </c>
      <c r="AJ210">
        <v>1376514</v>
      </c>
      <c r="AK210">
        <v>643412</v>
      </c>
      <c r="AL210">
        <v>482210</v>
      </c>
      <c r="AM210">
        <v>250892</v>
      </c>
      <c r="AN210">
        <v>124082</v>
      </c>
      <c r="AO210">
        <v>889439</v>
      </c>
      <c r="AP210">
        <v>45602</v>
      </c>
      <c r="AQ210">
        <v>2114255</v>
      </c>
      <c r="AR210">
        <v>7884127</v>
      </c>
      <c r="AS210">
        <v>7035650</v>
      </c>
      <c r="AT210">
        <v>848477</v>
      </c>
      <c r="AU210">
        <v>6963759</v>
      </c>
      <c r="AV210">
        <v>113.2165369183588</v>
      </c>
      <c r="AW210">
        <v>41.218789072866599</v>
      </c>
      <c r="AX210">
        <v>46.666485547982447</v>
      </c>
      <c r="AY210">
        <v>11715870</v>
      </c>
      <c r="AZ210">
        <v>5733526</v>
      </c>
      <c r="BA210">
        <v>2099326</v>
      </c>
      <c r="BB210">
        <v>1951508</v>
      </c>
      <c r="BC210">
        <v>643221</v>
      </c>
      <c r="BD210">
        <v>1039471</v>
      </c>
      <c r="BE210">
        <v>5292750</v>
      </c>
      <c r="BF210">
        <v>31899</v>
      </c>
      <c r="BG210">
        <v>1782780</v>
      </c>
    </row>
    <row r="211" spans="1:59" x14ac:dyDescent="0.25">
      <c r="A211" s="6" t="s">
        <v>130</v>
      </c>
      <c r="B211">
        <v>13546539</v>
      </c>
      <c r="C211">
        <v>7453063</v>
      </c>
      <c r="D211">
        <v>3289631</v>
      </c>
      <c r="E211">
        <v>2335992</v>
      </c>
      <c r="F211">
        <v>733959</v>
      </c>
      <c r="G211">
        <v>1093481</v>
      </c>
      <c r="H211">
        <v>6093476</v>
      </c>
      <c r="I211">
        <v>20922</v>
      </c>
      <c r="J211">
        <v>177224</v>
      </c>
      <c r="K211">
        <v>112984</v>
      </c>
      <c r="L211">
        <v>88884</v>
      </c>
      <c r="M211">
        <v>4674</v>
      </c>
      <c r="N211">
        <v>135843</v>
      </c>
      <c r="O211">
        <v>23488</v>
      </c>
      <c r="P211">
        <v>52144</v>
      </c>
      <c r="Q211">
        <v>25926</v>
      </c>
      <c r="R211">
        <v>33603</v>
      </c>
      <c r="S211">
        <v>682</v>
      </c>
      <c r="T211">
        <v>127089</v>
      </c>
      <c r="U211">
        <v>58569</v>
      </c>
      <c r="V211">
        <v>68520</v>
      </c>
      <c r="W211">
        <v>53351</v>
      </c>
      <c r="X211">
        <v>569961</v>
      </c>
      <c r="Y211">
        <v>1206024</v>
      </c>
      <c r="Z211">
        <v>212</v>
      </c>
      <c r="AA211">
        <v>57743</v>
      </c>
      <c r="AB211">
        <v>1295612</v>
      </c>
      <c r="AC211">
        <v>2242953</v>
      </c>
      <c r="AD211">
        <v>14466975</v>
      </c>
      <c r="AE211">
        <v>6508237</v>
      </c>
      <c r="AF211">
        <v>1880751</v>
      </c>
      <c r="AG211">
        <v>172999</v>
      </c>
      <c r="AH211">
        <v>137084</v>
      </c>
      <c r="AI211">
        <v>1570668</v>
      </c>
      <c r="AJ211">
        <v>1400680</v>
      </c>
      <c r="AK211">
        <v>660819</v>
      </c>
      <c r="AL211">
        <v>488555</v>
      </c>
      <c r="AM211">
        <v>251306</v>
      </c>
      <c r="AN211">
        <v>124923</v>
      </c>
      <c r="AO211">
        <v>876673</v>
      </c>
      <c r="AP211">
        <v>49068</v>
      </c>
      <c r="AQ211">
        <v>2176142</v>
      </c>
      <c r="AR211">
        <v>7958738</v>
      </c>
      <c r="AS211">
        <v>7100424</v>
      </c>
      <c r="AT211">
        <v>858314</v>
      </c>
      <c r="AU211">
        <v>7038302</v>
      </c>
      <c r="AV211">
        <v>113.0775232318191</v>
      </c>
      <c r="AW211">
        <v>41.230549350425008</v>
      </c>
      <c r="AX211">
        <v>46.622484020333502</v>
      </c>
      <c r="AY211">
        <v>11918089</v>
      </c>
      <c r="AZ211">
        <v>5824613</v>
      </c>
      <c r="BA211">
        <v>2125260</v>
      </c>
      <c r="BB211">
        <v>1989551</v>
      </c>
      <c r="BC211">
        <v>657918</v>
      </c>
      <c r="BD211">
        <v>1051884</v>
      </c>
      <c r="BE211">
        <v>5409852</v>
      </c>
      <c r="BF211">
        <v>32328</v>
      </c>
      <c r="BG211">
        <v>1807283</v>
      </c>
    </row>
    <row r="212" spans="1:59" x14ac:dyDescent="0.25">
      <c r="A212" s="6" t="s">
        <v>129</v>
      </c>
      <c r="B212">
        <v>14080559</v>
      </c>
      <c r="C212">
        <v>7718821</v>
      </c>
      <c r="D212">
        <v>3498147</v>
      </c>
      <c r="E212">
        <v>2371476</v>
      </c>
      <c r="F212">
        <v>744688</v>
      </c>
      <c r="G212">
        <v>1104510</v>
      </c>
      <c r="H212">
        <v>6361738</v>
      </c>
      <c r="I212">
        <v>28208</v>
      </c>
      <c r="J212">
        <v>189301</v>
      </c>
      <c r="K212">
        <v>129670</v>
      </c>
      <c r="L212">
        <v>94627</v>
      </c>
      <c r="M212">
        <v>3904</v>
      </c>
      <c r="N212">
        <v>138732</v>
      </c>
      <c r="O212">
        <v>31534</v>
      </c>
      <c r="P212">
        <v>47095</v>
      </c>
      <c r="Q212">
        <v>28480</v>
      </c>
      <c r="R212">
        <v>31017</v>
      </c>
      <c r="S212">
        <v>606</v>
      </c>
      <c r="T212">
        <v>135609</v>
      </c>
      <c r="U212">
        <v>57864</v>
      </c>
      <c r="V212">
        <v>77745</v>
      </c>
      <c r="W212">
        <v>59367</v>
      </c>
      <c r="X212">
        <v>621908</v>
      </c>
      <c r="Y212">
        <v>1348740</v>
      </c>
      <c r="Z212">
        <v>153</v>
      </c>
      <c r="AA212">
        <v>62566</v>
      </c>
      <c r="AB212">
        <v>1273063</v>
      </c>
      <c r="AC212">
        <v>2275890</v>
      </c>
      <c r="AD212">
        <v>14959611</v>
      </c>
      <c r="AE212">
        <v>6570927</v>
      </c>
      <c r="AF212">
        <v>1889281</v>
      </c>
      <c r="AG212">
        <v>156405</v>
      </c>
      <c r="AH212">
        <v>137851</v>
      </c>
      <c r="AI212">
        <v>1595025</v>
      </c>
      <c r="AJ212">
        <v>1413320</v>
      </c>
      <c r="AK212">
        <v>669521</v>
      </c>
      <c r="AL212">
        <v>484638</v>
      </c>
      <c r="AM212">
        <v>259162</v>
      </c>
      <c r="AN212">
        <v>125607</v>
      </c>
      <c r="AO212">
        <v>927011</v>
      </c>
      <c r="AP212">
        <v>49872</v>
      </c>
      <c r="AQ212">
        <v>2165836</v>
      </c>
      <c r="AR212">
        <v>8388684</v>
      </c>
      <c r="AS212">
        <v>7403482</v>
      </c>
      <c r="AT212">
        <v>985202</v>
      </c>
      <c r="AU212">
        <v>7509632</v>
      </c>
      <c r="AV212">
        <v>111.7056539421428</v>
      </c>
      <c r="AW212">
        <v>39.369713654893154</v>
      </c>
      <c r="AX212">
        <v>43.978196093347513</v>
      </c>
      <c r="AY212">
        <v>12283452</v>
      </c>
      <c r="AZ212">
        <v>5921714</v>
      </c>
      <c r="BA212">
        <v>2153678</v>
      </c>
      <c r="BB212">
        <v>2027223</v>
      </c>
      <c r="BC212">
        <v>673124</v>
      </c>
      <c r="BD212">
        <v>1067689</v>
      </c>
      <c r="BE212">
        <v>5712525</v>
      </c>
      <c r="BF212">
        <v>32822</v>
      </c>
      <c r="BG212">
        <v>1833388</v>
      </c>
    </row>
    <row r="213" spans="1:59" x14ac:dyDescent="0.25">
      <c r="A213" s="6" t="s">
        <v>128</v>
      </c>
      <c r="B213">
        <v>14463684</v>
      </c>
      <c r="C213">
        <v>8036331</v>
      </c>
      <c r="D213">
        <v>3765175</v>
      </c>
      <c r="E213">
        <v>2394899</v>
      </c>
      <c r="F213">
        <v>766026</v>
      </c>
      <c r="G213">
        <v>1110231</v>
      </c>
      <c r="H213">
        <v>6427353</v>
      </c>
      <c r="I213">
        <v>28968</v>
      </c>
      <c r="J213">
        <v>191362</v>
      </c>
      <c r="K213">
        <v>132912</v>
      </c>
      <c r="L213">
        <v>103040</v>
      </c>
      <c r="M213">
        <v>3732</v>
      </c>
      <c r="N213">
        <v>131445</v>
      </c>
      <c r="O213">
        <v>26721</v>
      </c>
      <c r="P213">
        <v>54405</v>
      </c>
      <c r="Q213">
        <v>19272</v>
      </c>
      <c r="R213">
        <v>30361</v>
      </c>
      <c r="S213">
        <v>686</v>
      </c>
      <c r="T213">
        <v>134511</v>
      </c>
      <c r="U213">
        <v>64554</v>
      </c>
      <c r="V213">
        <v>69957</v>
      </c>
      <c r="W213">
        <v>60380</v>
      </c>
      <c r="X213">
        <v>655484</v>
      </c>
      <c r="Y213">
        <v>1376025</v>
      </c>
      <c r="Z213">
        <v>154</v>
      </c>
      <c r="AA213">
        <v>62961</v>
      </c>
      <c r="AB213">
        <v>1311149</v>
      </c>
      <c r="AC213">
        <v>2235230</v>
      </c>
      <c r="AD213">
        <v>15122282</v>
      </c>
      <c r="AE213">
        <v>6680714</v>
      </c>
      <c r="AF213">
        <v>1931085</v>
      </c>
      <c r="AG213">
        <v>168747</v>
      </c>
      <c r="AH213">
        <v>138652</v>
      </c>
      <c r="AI213">
        <v>1623686</v>
      </c>
      <c r="AJ213">
        <v>1443277</v>
      </c>
      <c r="AK213">
        <v>689072</v>
      </c>
      <c r="AL213">
        <v>490933</v>
      </c>
      <c r="AM213">
        <v>263272</v>
      </c>
      <c r="AN213">
        <v>135119</v>
      </c>
      <c r="AO213">
        <v>905003</v>
      </c>
      <c r="AP213">
        <v>62141</v>
      </c>
      <c r="AQ213">
        <v>2204089</v>
      </c>
      <c r="AR213">
        <v>8441568</v>
      </c>
      <c r="AS213">
        <v>7436807</v>
      </c>
      <c r="AT213">
        <v>1004761</v>
      </c>
      <c r="AU213">
        <v>7782970</v>
      </c>
      <c r="AV213">
        <v>108.4620347600676</v>
      </c>
      <c r="AW213">
        <v>39.973165306850703</v>
      </c>
      <c r="AX213">
        <v>43.355708449815694</v>
      </c>
      <c r="AY213">
        <v>12453399</v>
      </c>
      <c r="AZ213">
        <v>6026046</v>
      </c>
      <c r="BA213">
        <v>2173652</v>
      </c>
      <c r="BB213">
        <v>2064743</v>
      </c>
      <c r="BC213">
        <v>690204</v>
      </c>
      <c r="BD213">
        <v>1097447</v>
      </c>
      <c r="BE213">
        <v>5772685</v>
      </c>
      <c r="BF213">
        <v>33391</v>
      </c>
      <c r="BG213">
        <v>1859367</v>
      </c>
    </row>
    <row r="214" spans="1:59" x14ac:dyDescent="0.25">
      <c r="A214" s="6" t="s">
        <v>127</v>
      </c>
      <c r="B214">
        <v>14649348</v>
      </c>
      <c r="C214">
        <v>8119974</v>
      </c>
      <c r="D214">
        <v>3788763</v>
      </c>
      <c r="E214">
        <v>2422642</v>
      </c>
      <c r="F214">
        <v>786774</v>
      </c>
      <c r="G214">
        <v>1121795</v>
      </c>
      <c r="H214">
        <v>6529374</v>
      </c>
      <c r="I214">
        <v>33462</v>
      </c>
      <c r="J214">
        <v>184566</v>
      </c>
      <c r="K214">
        <v>146321</v>
      </c>
      <c r="L214">
        <v>104608</v>
      </c>
      <c r="M214">
        <v>3249</v>
      </c>
      <c r="N214">
        <v>114841</v>
      </c>
      <c r="O214">
        <v>25733</v>
      </c>
      <c r="P214">
        <v>40178</v>
      </c>
      <c r="Q214">
        <v>11823</v>
      </c>
      <c r="R214">
        <v>36262</v>
      </c>
      <c r="S214">
        <v>845</v>
      </c>
      <c r="T214">
        <v>139461</v>
      </c>
      <c r="U214">
        <v>71488</v>
      </c>
      <c r="V214">
        <v>67973</v>
      </c>
      <c r="W214">
        <v>61398</v>
      </c>
      <c r="X214">
        <v>789496</v>
      </c>
      <c r="Y214">
        <v>1397400</v>
      </c>
      <c r="Z214">
        <v>162</v>
      </c>
      <c r="AA214">
        <v>69664</v>
      </c>
      <c r="AB214">
        <v>1365473</v>
      </c>
      <c r="AC214">
        <v>2119273</v>
      </c>
      <c r="AD214">
        <v>16207838</v>
      </c>
      <c r="AE214">
        <v>6617702</v>
      </c>
      <c r="AF214">
        <v>1979805</v>
      </c>
      <c r="AG214">
        <v>179286</v>
      </c>
      <c r="AH214">
        <v>139800</v>
      </c>
      <c r="AI214">
        <v>1660719</v>
      </c>
      <c r="AJ214">
        <v>1469281</v>
      </c>
      <c r="AK214">
        <v>704488</v>
      </c>
      <c r="AL214">
        <v>491727</v>
      </c>
      <c r="AM214">
        <v>273066</v>
      </c>
      <c r="AN214">
        <v>141475</v>
      </c>
      <c r="AO214">
        <v>917933</v>
      </c>
      <c r="AP214">
        <v>57173</v>
      </c>
      <c r="AQ214">
        <v>2052035</v>
      </c>
      <c r="AR214">
        <v>9590136</v>
      </c>
      <c r="AS214">
        <v>8572225</v>
      </c>
      <c r="AT214">
        <v>1017911</v>
      </c>
      <c r="AU214">
        <v>8031646</v>
      </c>
      <c r="AV214">
        <v>119.40436853363501</v>
      </c>
      <c r="AW214">
        <v>35.964930380478712</v>
      </c>
      <c r="AX214">
        <v>42.943698014372046</v>
      </c>
      <c r="AY214">
        <v>12623399</v>
      </c>
      <c r="AZ214">
        <v>6094025</v>
      </c>
      <c r="BA214">
        <v>2189433</v>
      </c>
      <c r="BB214">
        <v>2103758</v>
      </c>
      <c r="BC214">
        <v>707969</v>
      </c>
      <c r="BD214">
        <v>1092865</v>
      </c>
      <c r="BE214">
        <v>6005697</v>
      </c>
      <c r="BF214">
        <v>34046</v>
      </c>
      <c r="BG214">
        <v>1884605</v>
      </c>
    </row>
    <row r="215" spans="1:59" x14ac:dyDescent="0.25">
      <c r="A215" s="6" t="s">
        <v>126</v>
      </c>
      <c r="B215">
        <v>14997181</v>
      </c>
      <c r="C215">
        <v>8332599</v>
      </c>
      <c r="D215">
        <v>3937450</v>
      </c>
      <c r="E215">
        <v>2456686</v>
      </c>
      <c r="F215">
        <v>805684</v>
      </c>
      <c r="G215">
        <v>1132780</v>
      </c>
      <c r="H215">
        <v>6664582</v>
      </c>
      <c r="I215">
        <v>33251</v>
      </c>
      <c r="J215">
        <v>188636</v>
      </c>
      <c r="K215">
        <v>141792</v>
      </c>
      <c r="L215">
        <v>112057</v>
      </c>
      <c r="M215">
        <v>4004</v>
      </c>
      <c r="N215">
        <v>107805</v>
      </c>
      <c r="O215">
        <v>28351</v>
      </c>
      <c r="P215">
        <v>36848</v>
      </c>
      <c r="Q215">
        <v>8394</v>
      </c>
      <c r="R215">
        <v>33371</v>
      </c>
      <c r="S215">
        <v>841</v>
      </c>
      <c r="T215">
        <v>146985</v>
      </c>
      <c r="U215">
        <v>78328</v>
      </c>
      <c r="V215">
        <v>68657</v>
      </c>
      <c r="W215">
        <v>61780</v>
      </c>
      <c r="X215">
        <v>869725</v>
      </c>
      <c r="Y215">
        <v>1418159</v>
      </c>
      <c r="Z215">
        <v>169</v>
      </c>
      <c r="AA215">
        <v>74632</v>
      </c>
      <c r="AB215">
        <v>1388629</v>
      </c>
      <c r="AC215">
        <v>2116958</v>
      </c>
      <c r="AD215">
        <v>16958781</v>
      </c>
      <c r="AE215">
        <v>6657775</v>
      </c>
      <c r="AF215">
        <v>2034658</v>
      </c>
      <c r="AG215">
        <v>176649</v>
      </c>
      <c r="AH215">
        <v>141682</v>
      </c>
      <c r="AI215">
        <v>1716327</v>
      </c>
      <c r="AJ215">
        <v>1499607</v>
      </c>
      <c r="AK215">
        <v>712474</v>
      </c>
      <c r="AL215">
        <v>500125</v>
      </c>
      <c r="AM215">
        <v>287009</v>
      </c>
      <c r="AN215">
        <v>141919</v>
      </c>
      <c r="AO215">
        <v>938196</v>
      </c>
      <c r="AP215">
        <v>64368</v>
      </c>
      <c r="AQ215">
        <v>1979027</v>
      </c>
      <c r="AR215">
        <v>10301006</v>
      </c>
      <c r="AS215">
        <v>9280705</v>
      </c>
      <c r="AT215">
        <v>1020301</v>
      </c>
      <c r="AU215">
        <v>8339406</v>
      </c>
      <c r="AV215">
        <v>123.5220534672514</v>
      </c>
      <c r="AW215">
        <v>34.309899622700769</v>
      </c>
      <c r="AX215">
        <v>42.380292556512735</v>
      </c>
      <c r="AY215">
        <v>12862057</v>
      </c>
      <c r="AZ215">
        <v>6197475</v>
      </c>
      <c r="BA215">
        <v>2228926</v>
      </c>
      <c r="BB215">
        <v>2145992</v>
      </c>
      <c r="BC215">
        <v>726027</v>
      </c>
      <c r="BD215">
        <v>1096530</v>
      </c>
      <c r="BE215">
        <v>6204282</v>
      </c>
      <c r="BF215">
        <v>34729</v>
      </c>
      <c r="BG215">
        <v>1911530</v>
      </c>
    </row>
    <row r="216" spans="1:59" x14ac:dyDescent="0.25">
      <c r="A216" s="6" t="s">
        <v>125</v>
      </c>
      <c r="B216">
        <v>15615794</v>
      </c>
      <c r="C216">
        <v>8735027</v>
      </c>
      <c r="D216">
        <v>4290699</v>
      </c>
      <c r="E216">
        <v>2480420</v>
      </c>
      <c r="F216">
        <v>816120</v>
      </c>
      <c r="G216">
        <v>1147788</v>
      </c>
      <c r="H216">
        <v>6880767</v>
      </c>
      <c r="I216">
        <v>23139</v>
      </c>
      <c r="J216">
        <v>178778</v>
      </c>
      <c r="K216">
        <v>164374</v>
      </c>
      <c r="L216">
        <v>118834</v>
      </c>
      <c r="M216">
        <v>4562</v>
      </c>
      <c r="N216">
        <v>99247</v>
      </c>
      <c r="O216">
        <v>36145</v>
      </c>
      <c r="P216">
        <v>26846</v>
      </c>
      <c r="Q216">
        <v>7971</v>
      </c>
      <c r="R216">
        <v>27380</v>
      </c>
      <c r="S216">
        <v>905</v>
      </c>
      <c r="T216">
        <v>169999</v>
      </c>
      <c r="U216">
        <v>85590</v>
      </c>
      <c r="V216">
        <v>84409</v>
      </c>
      <c r="W216">
        <v>64484</v>
      </c>
      <c r="X216">
        <v>916390</v>
      </c>
      <c r="Y216">
        <v>1577539</v>
      </c>
      <c r="Z216">
        <v>161</v>
      </c>
      <c r="AA216">
        <v>74492</v>
      </c>
      <c r="AB216">
        <v>1361106</v>
      </c>
      <c r="AC216">
        <v>2127662</v>
      </c>
      <c r="AD216">
        <v>17449709</v>
      </c>
      <c r="AE216">
        <v>6758602</v>
      </c>
      <c r="AF216">
        <v>2046083</v>
      </c>
      <c r="AG216">
        <v>168598</v>
      </c>
      <c r="AH216">
        <v>142002</v>
      </c>
      <c r="AI216">
        <v>1735483</v>
      </c>
      <c r="AJ216">
        <v>1569382</v>
      </c>
      <c r="AK216">
        <v>733262</v>
      </c>
      <c r="AL216">
        <v>534908</v>
      </c>
      <c r="AM216">
        <v>301213</v>
      </c>
      <c r="AN216">
        <v>147048</v>
      </c>
      <c r="AO216">
        <v>992089</v>
      </c>
      <c r="AP216">
        <v>59214</v>
      </c>
      <c r="AQ216">
        <v>1944786</v>
      </c>
      <c r="AR216">
        <v>10691107</v>
      </c>
      <c r="AS216">
        <v>9414870</v>
      </c>
      <c r="AT216">
        <v>1276237</v>
      </c>
      <c r="AU216">
        <v>8857192</v>
      </c>
      <c r="AV216">
        <v>120.7053805695121</v>
      </c>
      <c r="AW216">
        <v>33.817503390141312</v>
      </c>
      <c r="AX216">
        <v>40.819546166177744</v>
      </c>
      <c r="AY216">
        <v>13169209</v>
      </c>
      <c r="AZ216">
        <v>6288442</v>
      </c>
      <c r="BA216">
        <v>2261936</v>
      </c>
      <c r="BB216">
        <v>2184038</v>
      </c>
      <c r="BC216">
        <v>743467</v>
      </c>
      <c r="BD216">
        <v>1099001</v>
      </c>
      <c r="BE216">
        <v>6410607</v>
      </c>
      <c r="BF216">
        <v>35376</v>
      </c>
      <c r="BG216">
        <v>1939079</v>
      </c>
    </row>
    <row r="217" spans="1:59" x14ac:dyDescent="0.25">
      <c r="A217" s="6" t="s">
        <v>124</v>
      </c>
      <c r="B217">
        <v>15961298</v>
      </c>
      <c r="C217">
        <v>8877038</v>
      </c>
      <c r="D217">
        <v>4385249</v>
      </c>
      <c r="E217">
        <v>2500445</v>
      </c>
      <c r="F217">
        <v>833014</v>
      </c>
      <c r="G217">
        <v>1158330</v>
      </c>
      <c r="H217">
        <v>7084260</v>
      </c>
      <c r="I217">
        <v>27115</v>
      </c>
      <c r="J217">
        <v>191770</v>
      </c>
      <c r="K217">
        <v>205028</v>
      </c>
      <c r="L217">
        <v>130272</v>
      </c>
      <c r="M217">
        <v>3717</v>
      </c>
      <c r="N217">
        <v>91667</v>
      </c>
      <c r="O217">
        <v>32204</v>
      </c>
      <c r="P217">
        <v>21850</v>
      </c>
      <c r="Q217">
        <v>7283</v>
      </c>
      <c r="R217">
        <v>29203</v>
      </c>
      <c r="S217">
        <v>1127</v>
      </c>
      <c r="T217">
        <v>161451</v>
      </c>
      <c r="U217">
        <v>83154</v>
      </c>
      <c r="V217">
        <v>78297</v>
      </c>
      <c r="W217">
        <v>70432</v>
      </c>
      <c r="X217">
        <v>1072297</v>
      </c>
      <c r="Y217">
        <v>1618771</v>
      </c>
      <c r="Z217">
        <v>174</v>
      </c>
      <c r="AA217">
        <v>84641</v>
      </c>
      <c r="AB217">
        <v>1395370</v>
      </c>
      <c r="AC217">
        <v>2031555</v>
      </c>
      <c r="AD217">
        <v>18904904</v>
      </c>
      <c r="AE217">
        <v>6856025</v>
      </c>
      <c r="AF217">
        <v>2151561</v>
      </c>
      <c r="AG217">
        <v>193105</v>
      </c>
      <c r="AH217">
        <v>143842</v>
      </c>
      <c r="AI217">
        <v>1814614</v>
      </c>
      <c r="AJ217">
        <v>1593061</v>
      </c>
      <c r="AK217">
        <v>746950</v>
      </c>
      <c r="AL217">
        <v>550237</v>
      </c>
      <c r="AM217">
        <v>295874</v>
      </c>
      <c r="AN217">
        <v>151037</v>
      </c>
      <c r="AO217">
        <v>1003982</v>
      </c>
      <c r="AP217">
        <v>69045</v>
      </c>
      <c r="AQ217">
        <v>1887339</v>
      </c>
      <c r="AR217">
        <v>12048879</v>
      </c>
      <c r="AS217">
        <v>10751977</v>
      </c>
      <c r="AT217">
        <v>1296902</v>
      </c>
      <c r="AU217">
        <v>9105273</v>
      </c>
      <c r="AV217">
        <v>132.32858785877431</v>
      </c>
      <c r="AW217">
        <v>31.078593564550488</v>
      </c>
      <c r="AX217">
        <v>41.125863990337585</v>
      </c>
      <c r="AY217">
        <v>13502960</v>
      </c>
      <c r="AZ217">
        <v>6418700</v>
      </c>
      <c r="BA217">
        <v>2292638</v>
      </c>
      <c r="BB217">
        <v>2223389</v>
      </c>
      <c r="BC217">
        <v>760652</v>
      </c>
      <c r="BD217">
        <v>1142021</v>
      </c>
      <c r="BE217">
        <v>6646935</v>
      </c>
      <c r="BF217">
        <v>35992</v>
      </c>
      <c r="BG217">
        <v>1966792</v>
      </c>
    </row>
    <row r="218" spans="1:59" x14ac:dyDescent="0.25">
      <c r="A218" s="6" t="s">
        <v>123</v>
      </c>
      <c r="B218">
        <v>16367389</v>
      </c>
      <c r="C218">
        <v>9112881</v>
      </c>
      <c r="D218">
        <v>4578553</v>
      </c>
      <c r="E218">
        <v>2525628</v>
      </c>
      <c r="F218">
        <v>846284</v>
      </c>
      <c r="G218">
        <v>1162416</v>
      </c>
      <c r="H218">
        <v>7254508</v>
      </c>
      <c r="I218">
        <v>20577</v>
      </c>
      <c r="J218">
        <v>192645</v>
      </c>
      <c r="K218">
        <v>202999</v>
      </c>
      <c r="L218">
        <v>135402</v>
      </c>
      <c r="M218">
        <v>2491</v>
      </c>
      <c r="N218">
        <v>82588</v>
      </c>
      <c r="O218">
        <v>28870</v>
      </c>
      <c r="P218">
        <v>19024</v>
      </c>
      <c r="Q218">
        <v>7036</v>
      </c>
      <c r="R218">
        <v>26479</v>
      </c>
      <c r="S218">
        <v>1179</v>
      </c>
      <c r="T218">
        <v>157381</v>
      </c>
      <c r="U218">
        <v>80331</v>
      </c>
      <c r="V218">
        <v>77050</v>
      </c>
      <c r="W218">
        <v>83423</v>
      </c>
      <c r="X218">
        <v>1136358</v>
      </c>
      <c r="Y218">
        <v>1644628</v>
      </c>
      <c r="Z218">
        <v>191</v>
      </c>
      <c r="AA218">
        <v>88194</v>
      </c>
      <c r="AB218">
        <v>1432830</v>
      </c>
      <c r="AC218">
        <v>2074801</v>
      </c>
      <c r="AD218">
        <v>19342458</v>
      </c>
      <c r="AE218">
        <v>7095428</v>
      </c>
      <c r="AF218">
        <v>2252070</v>
      </c>
      <c r="AG218">
        <v>202491</v>
      </c>
      <c r="AH218">
        <v>145492</v>
      </c>
      <c r="AI218">
        <v>1904087</v>
      </c>
      <c r="AJ218">
        <v>1627755</v>
      </c>
      <c r="AK218">
        <v>777822</v>
      </c>
      <c r="AL218">
        <v>553909</v>
      </c>
      <c r="AM218">
        <v>296023</v>
      </c>
      <c r="AN218">
        <v>156045</v>
      </c>
      <c r="AO218">
        <v>1000609</v>
      </c>
      <c r="AP218">
        <v>59915</v>
      </c>
      <c r="AQ218">
        <v>1999034</v>
      </c>
      <c r="AR218">
        <v>12247030</v>
      </c>
      <c r="AS218">
        <v>10940801</v>
      </c>
      <c r="AT218">
        <v>1306229</v>
      </c>
      <c r="AU218">
        <v>9271961</v>
      </c>
      <c r="AV218">
        <v>132.0867237288474</v>
      </c>
      <c r="AW218">
        <v>31.679718536955807</v>
      </c>
      <c r="AX218">
        <v>41.844702301985294</v>
      </c>
      <c r="AY218">
        <v>13760923</v>
      </c>
      <c r="AZ218">
        <v>6506415</v>
      </c>
      <c r="BA218">
        <v>2323470</v>
      </c>
      <c r="BB218">
        <v>2261713</v>
      </c>
      <c r="BC218">
        <v>777574</v>
      </c>
      <c r="BD218">
        <v>1143658</v>
      </c>
      <c r="BE218">
        <v>6665495</v>
      </c>
      <c r="BF218">
        <v>36591</v>
      </c>
      <c r="BG218">
        <v>1997227</v>
      </c>
    </row>
    <row r="219" spans="1:59" x14ac:dyDescent="0.25">
      <c r="A219" s="6" t="s">
        <v>122</v>
      </c>
      <c r="B219">
        <v>16500128</v>
      </c>
      <c r="C219">
        <v>9194456</v>
      </c>
      <c r="D219">
        <v>4612381</v>
      </c>
      <c r="E219">
        <v>2554421</v>
      </c>
      <c r="F219">
        <v>861816</v>
      </c>
      <c r="G219">
        <v>1165838</v>
      </c>
      <c r="H219">
        <v>7305672</v>
      </c>
      <c r="I219">
        <v>18385</v>
      </c>
      <c r="J219">
        <v>189102</v>
      </c>
      <c r="K219">
        <v>201597</v>
      </c>
      <c r="L219">
        <v>149180</v>
      </c>
      <c r="M219">
        <v>3252</v>
      </c>
      <c r="N219">
        <v>86759</v>
      </c>
      <c r="O219">
        <v>31301</v>
      </c>
      <c r="P219">
        <v>20292</v>
      </c>
      <c r="Q219">
        <v>8288</v>
      </c>
      <c r="R219">
        <v>25803</v>
      </c>
      <c r="S219">
        <v>1075</v>
      </c>
      <c r="T219">
        <v>153309</v>
      </c>
      <c r="U219">
        <v>77618</v>
      </c>
      <c r="V219">
        <v>75691</v>
      </c>
      <c r="W219">
        <v>80990</v>
      </c>
      <c r="X219">
        <v>1048714</v>
      </c>
      <c r="Y219">
        <v>1668148</v>
      </c>
      <c r="Z219">
        <v>203</v>
      </c>
      <c r="AA219">
        <v>83020</v>
      </c>
      <c r="AB219">
        <v>1480470</v>
      </c>
      <c r="AC219">
        <v>2142543</v>
      </c>
      <c r="AD219">
        <v>18585689</v>
      </c>
      <c r="AE219">
        <v>7398322</v>
      </c>
      <c r="AF219">
        <v>2295087</v>
      </c>
      <c r="AG219">
        <v>216872</v>
      </c>
      <c r="AH219">
        <v>147009</v>
      </c>
      <c r="AI219">
        <v>1931206</v>
      </c>
      <c r="AJ219">
        <v>1669506</v>
      </c>
      <c r="AK219">
        <v>807680</v>
      </c>
      <c r="AL219">
        <v>558909</v>
      </c>
      <c r="AM219">
        <v>302916</v>
      </c>
      <c r="AN219">
        <v>161395</v>
      </c>
      <c r="AO219">
        <v>1022821</v>
      </c>
      <c r="AP219">
        <v>68559</v>
      </c>
      <c r="AQ219">
        <v>2180954</v>
      </c>
      <c r="AR219">
        <v>11187367</v>
      </c>
      <c r="AS219">
        <v>9878045</v>
      </c>
      <c r="AT219">
        <v>1309322</v>
      </c>
      <c r="AU219">
        <v>9101806</v>
      </c>
      <c r="AV219">
        <v>122.91371084242381</v>
      </c>
      <c r="AW219">
        <v>35.438120572838422</v>
      </c>
      <c r="AX219">
        <v>43.558309048888113</v>
      </c>
      <c r="AY219">
        <v>13924289</v>
      </c>
      <c r="AZ219">
        <v>6618617</v>
      </c>
      <c r="BA219">
        <v>2360644</v>
      </c>
      <c r="BB219">
        <v>2298403</v>
      </c>
      <c r="BC219">
        <v>794952</v>
      </c>
      <c r="BD219">
        <v>1164618</v>
      </c>
      <c r="BE219">
        <v>6525967</v>
      </c>
      <c r="BF219">
        <v>37202</v>
      </c>
      <c r="BG219">
        <v>2027725</v>
      </c>
    </row>
    <row r="220" spans="1:59" x14ac:dyDescent="0.25">
      <c r="A220" s="6" t="s">
        <v>121</v>
      </c>
      <c r="B220">
        <v>17457169</v>
      </c>
      <c r="C220">
        <v>9354189</v>
      </c>
      <c r="D220">
        <v>4706821</v>
      </c>
      <c r="E220">
        <v>2586099</v>
      </c>
      <c r="F220">
        <v>886940</v>
      </c>
      <c r="G220">
        <v>1174330</v>
      </c>
      <c r="H220">
        <v>8102980</v>
      </c>
      <c r="I220">
        <v>30518</v>
      </c>
      <c r="J220">
        <v>163220</v>
      </c>
      <c r="K220">
        <v>192588</v>
      </c>
      <c r="L220">
        <v>161719</v>
      </c>
      <c r="M220">
        <v>4208</v>
      </c>
      <c r="N220">
        <v>100255</v>
      </c>
      <c r="O220">
        <v>39433</v>
      </c>
      <c r="P220">
        <v>23615</v>
      </c>
      <c r="Q220">
        <v>10609</v>
      </c>
      <c r="R220">
        <v>25748</v>
      </c>
      <c r="S220">
        <v>850</v>
      </c>
      <c r="T220">
        <v>153578</v>
      </c>
      <c r="U220">
        <v>74229</v>
      </c>
      <c r="V220">
        <v>79349</v>
      </c>
      <c r="W220">
        <v>86871</v>
      </c>
      <c r="X220">
        <v>1303141</v>
      </c>
      <c r="Y220">
        <v>1897535</v>
      </c>
      <c r="Z220">
        <v>186</v>
      </c>
      <c r="AA220">
        <v>97645</v>
      </c>
      <c r="AB220">
        <v>1448432</v>
      </c>
      <c r="AC220">
        <v>2463084</v>
      </c>
      <c r="AD220">
        <v>21129396</v>
      </c>
      <c r="AE220">
        <v>7623422</v>
      </c>
      <c r="AF220">
        <v>2309478</v>
      </c>
      <c r="AG220">
        <v>192958</v>
      </c>
      <c r="AH220">
        <v>147763</v>
      </c>
      <c r="AI220">
        <v>1968757</v>
      </c>
      <c r="AJ220">
        <v>1752049</v>
      </c>
      <c r="AK220">
        <v>828739</v>
      </c>
      <c r="AL220">
        <v>595095</v>
      </c>
      <c r="AM220">
        <v>328214</v>
      </c>
      <c r="AN220">
        <v>171885</v>
      </c>
      <c r="AO220">
        <v>1049696</v>
      </c>
      <c r="AP220">
        <v>64058</v>
      </c>
      <c r="AQ220">
        <v>2276256</v>
      </c>
      <c r="AR220">
        <v>13505974</v>
      </c>
      <c r="AS220">
        <v>11821994</v>
      </c>
      <c r="AT220">
        <v>1683980</v>
      </c>
      <c r="AU220">
        <v>9833747</v>
      </c>
      <c r="AV220">
        <v>137.34310544648702</v>
      </c>
      <c r="AW220">
        <v>30.072079783285641</v>
      </c>
      <c r="AX220">
        <v>41.301928246709672</v>
      </c>
      <c r="AY220">
        <v>14780195</v>
      </c>
      <c r="AZ220">
        <v>6677215</v>
      </c>
      <c r="BA220">
        <v>2389154</v>
      </c>
      <c r="BB220">
        <v>2337684</v>
      </c>
      <c r="BC220">
        <v>813077</v>
      </c>
      <c r="BD220">
        <v>1137300</v>
      </c>
      <c r="BE220">
        <v>7156773</v>
      </c>
      <c r="BF220">
        <v>37861</v>
      </c>
      <c r="BG220">
        <v>2058098</v>
      </c>
    </row>
    <row r="221" spans="1:59" x14ac:dyDescent="0.25">
      <c r="A221" s="6" t="s">
        <v>120</v>
      </c>
      <c r="B221">
        <v>17702451</v>
      </c>
      <c r="C221">
        <v>9319670</v>
      </c>
      <c r="D221">
        <v>4599674</v>
      </c>
      <c r="E221">
        <v>2623791</v>
      </c>
      <c r="F221">
        <v>906824</v>
      </c>
      <c r="G221">
        <v>1189381</v>
      </c>
      <c r="H221">
        <v>8382781</v>
      </c>
      <c r="I221">
        <v>36235</v>
      </c>
      <c r="J221">
        <v>154251</v>
      </c>
      <c r="K221">
        <v>195635</v>
      </c>
      <c r="L221">
        <v>172938</v>
      </c>
      <c r="M221">
        <v>4775</v>
      </c>
      <c r="N221">
        <v>100327</v>
      </c>
      <c r="O221">
        <v>40493</v>
      </c>
      <c r="P221">
        <v>22992</v>
      </c>
      <c r="Q221">
        <v>11324</v>
      </c>
      <c r="R221">
        <v>24734</v>
      </c>
      <c r="S221">
        <v>784</v>
      </c>
      <c r="T221">
        <v>143438</v>
      </c>
      <c r="U221">
        <v>68168</v>
      </c>
      <c r="V221">
        <v>75270</v>
      </c>
      <c r="W221">
        <v>111859</v>
      </c>
      <c r="X221">
        <v>1476972</v>
      </c>
      <c r="Y221">
        <v>1935650</v>
      </c>
      <c r="Z221">
        <v>184</v>
      </c>
      <c r="AA221">
        <v>102125</v>
      </c>
      <c r="AB221">
        <v>1501928</v>
      </c>
      <c r="AC221">
        <v>2446464</v>
      </c>
      <c r="AD221">
        <v>21638084</v>
      </c>
      <c r="AE221">
        <v>7885000</v>
      </c>
      <c r="AF221">
        <v>2395716</v>
      </c>
      <c r="AG221">
        <v>223886</v>
      </c>
      <c r="AH221">
        <v>149143</v>
      </c>
      <c r="AI221">
        <v>2022687</v>
      </c>
      <c r="AJ221">
        <v>1803974</v>
      </c>
      <c r="AK221">
        <v>834563</v>
      </c>
      <c r="AL221">
        <v>628245</v>
      </c>
      <c r="AM221">
        <v>341166</v>
      </c>
      <c r="AN221">
        <v>187480</v>
      </c>
      <c r="AO221">
        <v>1052365</v>
      </c>
      <c r="AP221">
        <v>69320</v>
      </c>
      <c r="AQ221">
        <v>2376145</v>
      </c>
      <c r="AR221">
        <v>13753084</v>
      </c>
      <c r="AS221">
        <v>12072707</v>
      </c>
      <c r="AT221">
        <v>1680377</v>
      </c>
      <c r="AU221">
        <v>9817451</v>
      </c>
      <c r="AV221">
        <v>140.08814091550511</v>
      </c>
      <c r="AW221">
        <v>30.536353278307459</v>
      </c>
      <c r="AX221">
        <v>42.777809610971822</v>
      </c>
      <c r="AY221">
        <v>15187152</v>
      </c>
      <c r="AZ221">
        <v>6804371</v>
      </c>
      <c r="BA221">
        <v>2429691</v>
      </c>
      <c r="BB221">
        <v>2378291</v>
      </c>
      <c r="BC221">
        <v>831868</v>
      </c>
      <c r="BD221">
        <v>1164521</v>
      </c>
      <c r="BE221">
        <v>7302152</v>
      </c>
      <c r="BF221">
        <v>38548</v>
      </c>
      <c r="BG221">
        <v>2088155</v>
      </c>
    </row>
    <row r="222" spans="1:59" x14ac:dyDescent="0.25">
      <c r="A222" s="6" t="s">
        <v>119</v>
      </c>
      <c r="B222">
        <v>18143910</v>
      </c>
      <c r="C222">
        <v>9419411</v>
      </c>
      <c r="D222">
        <v>4629982</v>
      </c>
      <c r="E222">
        <v>2653859</v>
      </c>
      <c r="F222">
        <v>932293</v>
      </c>
      <c r="G222">
        <v>1203278</v>
      </c>
      <c r="H222">
        <v>8724499</v>
      </c>
      <c r="I222">
        <v>32343</v>
      </c>
      <c r="J222">
        <v>173087</v>
      </c>
      <c r="K222">
        <v>210997</v>
      </c>
      <c r="L222">
        <v>171667</v>
      </c>
      <c r="M222">
        <v>3434</v>
      </c>
      <c r="N222">
        <v>101694</v>
      </c>
      <c r="O222">
        <v>47355</v>
      </c>
      <c r="P222">
        <v>21103</v>
      </c>
      <c r="Q222">
        <v>11363</v>
      </c>
      <c r="R222">
        <v>21096</v>
      </c>
      <c r="S222">
        <v>777</v>
      </c>
      <c r="T222">
        <v>136467</v>
      </c>
      <c r="U222">
        <v>61601</v>
      </c>
      <c r="V222">
        <v>74866</v>
      </c>
      <c r="W222">
        <v>125774</v>
      </c>
      <c r="X222">
        <v>1696963</v>
      </c>
      <c r="Y222">
        <v>1966938</v>
      </c>
      <c r="Z222">
        <v>195</v>
      </c>
      <c r="AA222">
        <v>110629</v>
      </c>
      <c r="AB222">
        <v>1582779</v>
      </c>
      <c r="AC222">
        <v>2411532</v>
      </c>
      <c r="AD222">
        <v>22935835</v>
      </c>
      <c r="AE222">
        <v>8055147</v>
      </c>
      <c r="AF222">
        <v>2466609</v>
      </c>
      <c r="AG222">
        <v>232365</v>
      </c>
      <c r="AH222">
        <v>150297</v>
      </c>
      <c r="AI222">
        <v>2083947</v>
      </c>
      <c r="AJ222">
        <v>1806802</v>
      </c>
      <c r="AK222">
        <v>838442</v>
      </c>
      <c r="AL222">
        <v>616010</v>
      </c>
      <c r="AM222">
        <v>352350</v>
      </c>
      <c r="AN222">
        <v>196211</v>
      </c>
      <c r="AO222">
        <v>1094026</v>
      </c>
      <c r="AP222">
        <v>70936</v>
      </c>
      <c r="AQ222">
        <v>2420563</v>
      </c>
      <c r="AR222">
        <v>14880688</v>
      </c>
      <c r="AS222">
        <v>13123457</v>
      </c>
      <c r="AT222">
        <v>1757231</v>
      </c>
      <c r="AU222">
        <v>10088763</v>
      </c>
      <c r="AV222">
        <v>147.49764099372248</v>
      </c>
      <c r="AW222">
        <v>28.7178326981326</v>
      </c>
      <c r="AX222">
        <v>42.358125774269482</v>
      </c>
      <c r="AY222">
        <v>15636680</v>
      </c>
      <c r="AZ222">
        <v>6912181</v>
      </c>
      <c r="BA222">
        <v>2468339</v>
      </c>
      <c r="BB222">
        <v>2420387</v>
      </c>
      <c r="BC222">
        <v>852132</v>
      </c>
      <c r="BD222">
        <v>1171323</v>
      </c>
      <c r="BE222">
        <v>7581533</v>
      </c>
      <c r="BF222">
        <v>39277</v>
      </c>
      <c r="BG222">
        <v>2117595</v>
      </c>
    </row>
    <row r="223" spans="1:59" x14ac:dyDescent="0.25">
      <c r="A223" s="6" t="s">
        <v>118</v>
      </c>
      <c r="B223">
        <v>18624131</v>
      </c>
      <c r="C223">
        <v>9693692</v>
      </c>
      <c r="D223">
        <v>4832126</v>
      </c>
      <c r="E223">
        <v>2684140</v>
      </c>
      <c r="F223">
        <v>950811</v>
      </c>
      <c r="G223">
        <v>1226614</v>
      </c>
      <c r="H223">
        <v>8930439</v>
      </c>
      <c r="I223">
        <v>33490</v>
      </c>
      <c r="J223">
        <v>178700</v>
      </c>
      <c r="K223">
        <v>214705</v>
      </c>
      <c r="L223">
        <v>179286</v>
      </c>
      <c r="M223">
        <v>6089</v>
      </c>
      <c r="N223">
        <v>111411</v>
      </c>
      <c r="O223">
        <v>47618</v>
      </c>
      <c r="P223">
        <v>21191</v>
      </c>
      <c r="Q223">
        <v>12445</v>
      </c>
      <c r="R223">
        <v>29423</v>
      </c>
      <c r="S223">
        <v>734</v>
      </c>
      <c r="T223">
        <v>128792</v>
      </c>
      <c r="U223">
        <v>54927</v>
      </c>
      <c r="V223">
        <v>73865</v>
      </c>
      <c r="W223">
        <v>137487</v>
      </c>
      <c r="X223">
        <v>1698637</v>
      </c>
      <c r="Y223">
        <v>2014431</v>
      </c>
      <c r="Z223">
        <v>200</v>
      </c>
      <c r="AA223">
        <v>109252</v>
      </c>
      <c r="AB223">
        <v>1659489</v>
      </c>
      <c r="AC223">
        <v>2458470</v>
      </c>
      <c r="AD223">
        <v>22860282</v>
      </c>
      <c r="AE223">
        <v>8423201</v>
      </c>
      <c r="AF223">
        <v>2542876</v>
      </c>
      <c r="AG223">
        <v>239280</v>
      </c>
      <c r="AH223">
        <v>151977</v>
      </c>
      <c r="AI223">
        <v>2151619</v>
      </c>
      <c r="AJ223">
        <v>1868596</v>
      </c>
      <c r="AK223">
        <v>854571</v>
      </c>
      <c r="AL223">
        <v>615908</v>
      </c>
      <c r="AM223">
        <v>398117</v>
      </c>
      <c r="AN223">
        <v>210486</v>
      </c>
      <c r="AO223">
        <v>1163247</v>
      </c>
      <c r="AP223">
        <v>73587</v>
      </c>
      <c r="AQ223">
        <v>2564409</v>
      </c>
      <c r="AR223">
        <v>14437081</v>
      </c>
      <c r="AS223">
        <v>12668927</v>
      </c>
      <c r="AT223">
        <v>1768154</v>
      </c>
      <c r="AU223">
        <v>10200930</v>
      </c>
      <c r="AV223">
        <v>141.52710892286819</v>
      </c>
      <c r="AW223">
        <v>30.556536759439119</v>
      </c>
      <c r="AX223">
        <v>43.245783062587648</v>
      </c>
      <c r="AY223">
        <v>15938948</v>
      </c>
      <c r="AZ223">
        <v>7008509</v>
      </c>
      <c r="BA223">
        <v>2475475</v>
      </c>
      <c r="BB223">
        <v>2463792</v>
      </c>
      <c r="BC223">
        <v>873618</v>
      </c>
      <c r="BD223">
        <v>1195624</v>
      </c>
      <c r="BE223">
        <v>7515747</v>
      </c>
      <c r="BF223">
        <v>40045</v>
      </c>
      <c r="BG223">
        <v>2147067</v>
      </c>
    </row>
    <row r="224" spans="1:59" x14ac:dyDescent="0.25">
      <c r="A224" s="6" t="s">
        <v>117</v>
      </c>
      <c r="B224">
        <v>19596349</v>
      </c>
      <c r="C224">
        <v>9907802</v>
      </c>
      <c r="D224">
        <v>4939629</v>
      </c>
      <c r="E224">
        <v>2724829</v>
      </c>
      <c r="F224">
        <v>984814</v>
      </c>
      <c r="G224">
        <v>1258530</v>
      </c>
      <c r="H224">
        <v>9688547</v>
      </c>
      <c r="I224">
        <v>31460</v>
      </c>
      <c r="J224">
        <v>192794</v>
      </c>
      <c r="K224">
        <v>236877</v>
      </c>
      <c r="L224">
        <v>196783</v>
      </c>
      <c r="M224">
        <v>5793</v>
      </c>
      <c r="N224">
        <v>105469</v>
      </c>
      <c r="O224">
        <v>47604</v>
      </c>
      <c r="P224">
        <v>19420</v>
      </c>
      <c r="Q224">
        <v>12416</v>
      </c>
      <c r="R224">
        <v>25002</v>
      </c>
      <c r="S224">
        <v>1027</v>
      </c>
      <c r="T224">
        <v>124706</v>
      </c>
      <c r="U224">
        <v>48586</v>
      </c>
      <c r="V224">
        <v>76120</v>
      </c>
      <c r="W224">
        <v>142387</v>
      </c>
      <c r="X224">
        <v>2075021</v>
      </c>
      <c r="Y224">
        <v>2371426</v>
      </c>
      <c r="Z224">
        <v>192</v>
      </c>
      <c r="AA224">
        <v>127331</v>
      </c>
      <c r="AB224">
        <v>1657593</v>
      </c>
      <c r="AC224">
        <v>2420715</v>
      </c>
      <c r="AD224">
        <v>25937693</v>
      </c>
      <c r="AE224">
        <v>8494126</v>
      </c>
      <c r="AF224">
        <v>2559067</v>
      </c>
      <c r="AG224">
        <v>230326</v>
      </c>
      <c r="AH224">
        <v>152826</v>
      </c>
      <c r="AI224">
        <v>2175915</v>
      </c>
      <c r="AJ224">
        <v>1907721</v>
      </c>
      <c r="AK224">
        <v>867951</v>
      </c>
      <c r="AL224">
        <v>623177</v>
      </c>
      <c r="AM224">
        <v>416594</v>
      </c>
      <c r="AN224">
        <v>224574</v>
      </c>
      <c r="AO224">
        <v>1228170</v>
      </c>
      <c r="AP224">
        <v>71032</v>
      </c>
      <c r="AQ224">
        <v>2503562</v>
      </c>
      <c r="AR224">
        <v>17443567</v>
      </c>
      <c r="AS224">
        <v>15354322</v>
      </c>
      <c r="AT224">
        <v>2089245</v>
      </c>
      <c r="AU224">
        <v>11102223</v>
      </c>
      <c r="AV224">
        <v>157.1177797091346</v>
      </c>
      <c r="AW224">
        <v>25.607081056917231</v>
      </c>
      <c r="AX224">
        <v>40.233277204946738</v>
      </c>
      <c r="AY224">
        <v>16798996</v>
      </c>
      <c r="AZ224">
        <v>7110449</v>
      </c>
      <c r="BA224">
        <v>2511787</v>
      </c>
      <c r="BB224">
        <v>2504069</v>
      </c>
      <c r="BC224">
        <v>895759</v>
      </c>
      <c r="BD224">
        <v>1198834</v>
      </c>
      <c r="BE224">
        <v>8304870</v>
      </c>
      <c r="BF224">
        <v>40857</v>
      </c>
      <c r="BG224">
        <v>2177351</v>
      </c>
    </row>
    <row r="225" spans="1:59" x14ac:dyDescent="0.25">
      <c r="A225" s="6" t="s">
        <v>116</v>
      </c>
      <c r="B225">
        <v>19772004</v>
      </c>
      <c r="C225">
        <v>9797768</v>
      </c>
      <c r="D225">
        <v>4737949</v>
      </c>
      <c r="E225">
        <v>2769709</v>
      </c>
      <c r="F225">
        <v>1010575</v>
      </c>
      <c r="G225">
        <v>1279536</v>
      </c>
      <c r="H225">
        <v>9974236</v>
      </c>
      <c r="I225">
        <v>35750</v>
      </c>
      <c r="J225">
        <v>180475</v>
      </c>
      <c r="K225">
        <v>234409</v>
      </c>
      <c r="L225">
        <v>204332</v>
      </c>
      <c r="M225">
        <v>7995</v>
      </c>
      <c r="N225">
        <v>112516</v>
      </c>
      <c r="O225">
        <v>46046</v>
      </c>
      <c r="P225">
        <v>21881</v>
      </c>
      <c r="Q225">
        <v>15205</v>
      </c>
      <c r="R225">
        <v>28229</v>
      </c>
      <c r="S225">
        <v>1155</v>
      </c>
      <c r="T225">
        <v>120931</v>
      </c>
      <c r="U225">
        <v>49102</v>
      </c>
      <c r="V225">
        <v>71829</v>
      </c>
      <c r="W225">
        <v>133741</v>
      </c>
      <c r="X225">
        <v>2074707</v>
      </c>
      <c r="Y225">
        <v>2411788</v>
      </c>
      <c r="Z225">
        <v>184</v>
      </c>
      <c r="AA225">
        <v>132886</v>
      </c>
      <c r="AB225">
        <v>1740248</v>
      </c>
      <c r="AC225">
        <v>2584274</v>
      </c>
      <c r="AD225">
        <v>27073204</v>
      </c>
      <c r="AE225">
        <v>8695057</v>
      </c>
      <c r="AF225">
        <v>2634270</v>
      </c>
      <c r="AG225">
        <v>260797</v>
      </c>
      <c r="AH225">
        <v>153262</v>
      </c>
      <c r="AI225">
        <v>2220211</v>
      </c>
      <c r="AJ225">
        <v>1966397</v>
      </c>
      <c r="AK225">
        <v>883458</v>
      </c>
      <c r="AL225">
        <v>659166</v>
      </c>
      <c r="AM225">
        <v>423773</v>
      </c>
      <c r="AN225">
        <v>230796</v>
      </c>
      <c r="AO225">
        <v>1276515</v>
      </c>
      <c r="AP225">
        <v>82756</v>
      </c>
      <c r="AQ225">
        <v>2504323</v>
      </c>
      <c r="AR225">
        <v>18378147</v>
      </c>
      <c r="AS225">
        <v>16259507</v>
      </c>
      <c r="AT225">
        <v>2118640</v>
      </c>
      <c r="AU225">
        <v>11076947</v>
      </c>
      <c r="AV225">
        <v>165.9134615473663</v>
      </c>
      <c r="AW225">
        <v>25.033358761968781</v>
      </c>
      <c r="AX225">
        <v>41.53371206355331</v>
      </c>
      <c r="AY225">
        <v>17233834</v>
      </c>
      <c r="AZ225">
        <v>7259598</v>
      </c>
      <c r="BA225">
        <v>2551675</v>
      </c>
      <c r="BB225">
        <v>2548069</v>
      </c>
      <c r="BC225">
        <v>918996</v>
      </c>
      <c r="BD225">
        <v>1240858</v>
      </c>
      <c r="BE225">
        <v>8538777</v>
      </c>
      <c r="BF225">
        <v>41722</v>
      </c>
      <c r="BG225">
        <v>2209229</v>
      </c>
    </row>
    <row r="226" spans="1:59" x14ac:dyDescent="0.25">
      <c r="A226" s="6" t="s">
        <v>115</v>
      </c>
      <c r="B226">
        <v>20536774</v>
      </c>
      <c r="C226">
        <v>10240013</v>
      </c>
      <c r="D226">
        <v>5085833</v>
      </c>
      <c r="E226">
        <v>2814795</v>
      </c>
      <c r="F226">
        <v>1036396</v>
      </c>
      <c r="G226">
        <v>1302989</v>
      </c>
      <c r="H226">
        <v>10296761</v>
      </c>
      <c r="I226">
        <v>29742</v>
      </c>
      <c r="J226">
        <v>196362</v>
      </c>
      <c r="K226">
        <v>249797</v>
      </c>
      <c r="L226">
        <v>197260</v>
      </c>
      <c r="M226">
        <v>5943</v>
      </c>
      <c r="N226">
        <v>124591</v>
      </c>
      <c r="O226">
        <v>49284</v>
      </c>
      <c r="P226">
        <v>23978</v>
      </c>
      <c r="Q226">
        <v>18089</v>
      </c>
      <c r="R226">
        <v>32062</v>
      </c>
      <c r="S226">
        <v>1178</v>
      </c>
      <c r="T226">
        <v>123662</v>
      </c>
      <c r="U226">
        <v>49369</v>
      </c>
      <c r="V226">
        <v>74293</v>
      </c>
      <c r="W226">
        <v>132903</v>
      </c>
      <c r="X226">
        <v>1973307</v>
      </c>
      <c r="Y226">
        <v>2461166</v>
      </c>
      <c r="Z226">
        <v>195</v>
      </c>
      <c r="AA226">
        <v>128352</v>
      </c>
      <c r="AB226">
        <v>1851019</v>
      </c>
      <c r="AC226">
        <v>2822462</v>
      </c>
      <c r="AD226">
        <v>26924028</v>
      </c>
      <c r="AE226">
        <v>9119033</v>
      </c>
      <c r="AF226">
        <v>2703105</v>
      </c>
      <c r="AG226">
        <v>296844</v>
      </c>
      <c r="AH226">
        <v>153380</v>
      </c>
      <c r="AI226">
        <v>2252881</v>
      </c>
      <c r="AJ226">
        <v>2018334</v>
      </c>
      <c r="AK226">
        <v>903938</v>
      </c>
      <c r="AL226">
        <v>680060</v>
      </c>
      <c r="AM226">
        <v>434336</v>
      </c>
      <c r="AN226">
        <v>240679</v>
      </c>
      <c r="AO226">
        <v>1359541</v>
      </c>
      <c r="AP226">
        <v>80244</v>
      </c>
      <c r="AQ226">
        <v>2717130</v>
      </c>
      <c r="AR226">
        <v>17804995</v>
      </c>
      <c r="AS226">
        <v>15608459</v>
      </c>
      <c r="AT226">
        <v>2196536</v>
      </c>
      <c r="AU226">
        <v>11417741</v>
      </c>
      <c r="AV226">
        <v>155.94148272803389</v>
      </c>
      <c r="AW226">
        <v>26.517497682854152</v>
      </c>
      <c r="AX226">
        <v>41.351779069014803</v>
      </c>
      <c r="AY226">
        <v>17665082</v>
      </c>
      <c r="AZ226">
        <v>7368321</v>
      </c>
      <c r="BA226">
        <v>2589671</v>
      </c>
      <c r="BB226">
        <v>2595299</v>
      </c>
      <c r="BC226">
        <v>942286</v>
      </c>
      <c r="BD226">
        <v>1241065</v>
      </c>
      <c r="BE226">
        <v>8546049</v>
      </c>
      <c r="BF226">
        <v>42622</v>
      </c>
      <c r="BG226">
        <v>2243629</v>
      </c>
    </row>
    <row r="227" spans="1:59" x14ac:dyDescent="0.25">
      <c r="A227" s="6" t="s">
        <v>114</v>
      </c>
      <c r="B227">
        <v>21319235</v>
      </c>
      <c r="C227">
        <v>10681552</v>
      </c>
      <c r="D227">
        <v>5437494</v>
      </c>
      <c r="E227">
        <v>2860650</v>
      </c>
      <c r="F227">
        <v>1061943</v>
      </c>
      <c r="G227">
        <v>1321465</v>
      </c>
      <c r="H227">
        <v>10637683</v>
      </c>
      <c r="I227">
        <v>13998</v>
      </c>
      <c r="J227">
        <v>220774</v>
      </c>
      <c r="K227">
        <v>265311</v>
      </c>
      <c r="L227">
        <v>202859</v>
      </c>
      <c r="M227">
        <v>5763</v>
      </c>
      <c r="N227">
        <v>128395</v>
      </c>
      <c r="O227">
        <v>58245</v>
      </c>
      <c r="P227">
        <v>23141</v>
      </c>
      <c r="Q227">
        <v>18933</v>
      </c>
      <c r="R227">
        <v>26918</v>
      </c>
      <c r="S227">
        <v>1158</v>
      </c>
      <c r="T227">
        <v>124365</v>
      </c>
      <c r="U227">
        <v>49061</v>
      </c>
      <c r="V227">
        <v>75304</v>
      </c>
      <c r="W227">
        <v>139202</v>
      </c>
      <c r="X227">
        <v>1908758</v>
      </c>
      <c r="Y227">
        <v>2488038</v>
      </c>
      <c r="Z227">
        <v>205</v>
      </c>
      <c r="AA227">
        <v>128479</v>
      </c>
      <c r="AB227">
        <v>1932418</v>
      </c>
      <c r="AC227">
        <v>3079118</v>
      </c>
      <c r="AD227">
        <v>26977787</v>
      </c>
      <c r="AE227">
        <v>9474472</v>
      </c>
      <c r="AF227">
        <v>2754174</v>
      </c>
      <c r="AG227">
        <v>307039</v>
      </c>
      <c r="AH227">
        <v>153937</v>
      </c>
      <c r="AI227">
        <v>2293198</v>
      </c>
      <c r="AJ227">
        <v>2014537</v>
      </c>
      <c r="AK227">
        <v>909341</v>
      </c>
      <c r="AL227">
        <v>666715</v>
      </c>
      <c r="AM227">
        <v>438481</v>
      </c>
      <c r="AN227">
        <v>276953</v>
      </c>
      <c r="AO227">
        <v>1447654</v>
      </c>
      <c r="AP227">
        <v>80356</v>
      </c>
      <c r="AQ227">
        <v>2900798</v>
      </c>
      <c r="AR227">
        <v>17503315</v>
      </c>
      <c r="AS227">
        <v>15276548</v>
      </c>
      <c r="AT227">
        <v>2226767</v>
      </c>
      <c r="AU227">
        <v>11844763</v>
      </c>
      <c r="AV227">
        <v>147.7726067831295</v>
      </c>
      <c r="AW227">
        <v>27.244614192066141</v>
      </c>
      <c r="AX227">
        <v>40.260076599622593</v>
      </c>
      <c r="AY227">
        <v>18156441</v>
      </c>
      <c r="AZ227">
        <v>7518758</v>
      </c>
      <c r="BA227">
        <v>2633953</v>
      </c>
      <c r="BB227">
        <v>2641406</v>
      </c>
      <c r="BC227">
        <v>965595</v>
      </c>
      <c r="BD227">
        <v>1277804</v>
      </c>
      <c r="BE227">
        <v>8681969</v>
      </c>
      <c r="BF227">
        <v>43518</v>
      </c>
      <c r="BG227">
        <v>2280553</v>
      </c>
    </row>
    <row r="228" spans="1:59" x14ac:dyDescent="0.25">
      <c r="A228" s="6" t="s">
        <v>113</v>
      </c>
      <c r="B228">
        <v>21984847</v>
      </c>
      <c r="C228">
        <v>10888965</v>
      </c>
      <c r="D228">
        <v>5570249</v>
      </c>
      <c r="E228">
        <v>2893562</v>
      </c>
      <c r="F228">
        <v>1085157</v>
      </c>
      <c r="G228">
        <v>1339997</v>
      </c>
      <c r="H228">
        <v>11095882</v>
      </c>
      <c r="I228">
        <v>24029</v>
      </c>
      <c r="J228">
        <v>227700</v>
      </c>
      <c r="K228">
        <v>272343</v>
      </c>
      <c r="L228">
        <v>213914</v>
      </c>
      <c r="M228">
        <v>4204</v>
      </c>
      <c r="N228">
        <v>124661</v>
      </c>
      <c r="O228">
        <v>57765</v>
      </c>
      <c r="P228">
        <v>18105</v>
      </c>
      <c r="Q228">
        <v>15423</v>
      </c>
      <c r="R228">
        <v>31938</v>
      </c>
      <c r="S228">
        <v>1430</v>
      </c>
      <c r="T228">
        <v>130954</v>
      </c>
      <c r="U228">
        <v>49464</v>
      </c>
      <c r="V228">
        <v>81490</v>
      </c>
      <c r="W228">
        <v>131195</v>
      </c>
      <c r="X228">
        <v>1717546</v>
      </c>
      <c r="Y228">
        <v>2250325</v>
      </c>
      <c r="Z228">
        <v>210</v>
      </c>
      <c r="AA228">
        <v>118041</v>
      </c>
      <c r="AB228">
        <v>1939233</v>
      </c>
      <c r="AC228">
        <v>3941527</v>
      </c>
      <c r="AD228">
        <v>25294516</v>
      </c>
      <c r="AE228">
        <v>9887587</v>
      </c>
      <c r="AF228">
        <v>2751414</v>
      </c>
      <c r="AG228">
        <v>278402</v>
      </c>
      <c r="AH228">
        <v>154187</v>
      </c>
      <c r="AI228">
        <v>2318825</v>
      </c>
      <c r="AJ228">
        <v>2065067</v>
      </c>
      <c r="AK228">
        <v>918905</v>
      </c>
      <c r="AL228">
        <v>700932</v>
      </c>
      <c r="AM228">
        <v>445230</v>
      </c>
      <c r="AN228">
        <v>280845</v>
      </c>
      <c r="AO228">
        <v>1541422</v>
      </c>
      <c r="AP228">
        <v>77992</v>
      </c>
      <c r="AQ228">
        <v>3170847</v>
      </c>
      <c r="AR228">
        <v>15406929</v>
      </c>
      <c r="AS228">
        <v>13357952</v>
      </c>
      <c r="AT228">
        <v>2048977</v>
      </c>
      <c r="AU228">
        <v>12097260</v>
      </c>
      <c r="AV228">
        <v>127.3588274066696</v>
      </c>
      <c r="AW228">
        <v>31.261787999284447</v>
      </c>
      <c r="AX228">
        <v>39.814646622247643</v>
      </c>
      <c r="AY228">
        <v>18708075</v>
      </c>
      <c r="AZ228">
        <v>7612193</v>
      </c>
      <c r="BA228">
        <v>2667670</v>
      </c>
      <c r="BB228">
        <v>2685131</v>
      </c>
      <c r="BC228">
        <v>989241</v>
      </c>
      <c r="BD228">
        <v>1270151</v>
      </c>
      <c r="BE228">
        <v>8820488</v>
      </c>
      <c r="BF228">
        <v>44406</v>
      </c>
      <c r="BG228">
        <v>2318612</v>
      </c>
    </row>
    <row r="229" spans="1:59" x14ac:dyDescent="0.25">
      <c r="A229" s="6" t="s">
        <v>112</v>
      </c>
      <c r="B229">
        <v>21985621</v>
      </c>
      <c r="C229">
        <v>10907421</v>
      </c>
      <c r="D229">
        <v>5561569</v>
      </c>
      <c r="E229">
        <v>2909504</v>
      </c>
      <c r="F229">
        <v>1101100</v>
      </c>
      <c r="G229">
        <v>1335248</v>
      </c>
      <c r="H229">
        <v>11078200</v>
      </c>
      <c r="I229">
        <v>16928</v>
      </c>
      <c r="J229">
        <v>164208</v>
      </c>
      <c r="K229">
        <v>254457</v>
      </c>
      <c r="L229">
        <v>246450</v>
      </c>
      <c r="M229">
        <v>3349</v>
      </c>
      <c r="N229">
        <v>113209</v>
      </c>
      <c r="O229">
        <v>54671</v>
      </c>
      <c r="P229">
        <v>16108</v>
      </c>
      <c r="Q229">
        <v>14284</v>
      </c>
      <c r="R229">
        <v>26641</v>
      </c>
      <c r="S229">
        <v>1505</v>
      </c>
      <c r="T229">
        <v>125408</v>
      </c>
      <c r="U229">
        <v>49979</v>
      </c>
      <c r="V229">
        <v>75429</v>
      </c>
      <c r="W229">
        <v>135394</v>
      </c>
      <c r="X229">
        <v>1457214</v>
      </c>
      <c r="Y229">
        <v>2283166</v>
      </c>
      <c r="Z229">
        <v>208</v>
      </c>
      <c r="AA229">
        <v>106246</v>
      </c>
      <c r="AB229">
        <v>1947028</v>
      </c>
      <c r="AC229">
        <v>4224935</v>
      </c>
      <c r="AD229">
        <v>24075367</v>
      </c>
      <c r="AE229">
        <v>10195118</v>
      </c>
      <c r="AF229">
        <v>2811293</v>
      </c>
      <c r="AG229">
        <v>235619</v>
      </c>
      <c r="AH229">
        <v>154669</v>
      </c>
      <c r="AI229">
        <v>2421005</v>
      </c>
      <c r="AJ229">
        <v>2026186</v>
      </c>
      <c r="AK229">
        <v>904932</v>
      </c>
      <c r="AL229">
        <v>705194</v>
      </c>
      <c r="AM229">
        <v>416060</v>
      </c>
      <c r="AN229">
        <v>305180</v>
      </c>
      <c r="AO229">
        <v>1506208</v>
      </c>
      <c r="AP229">
        <v>82860</v>
      </c>
      <c r="AQ229">
        <v>3463391</v>
      </c>
      <c r="AR229">
        <v>13880249</v>
      </c>
      <c r="AS229">
        <v>11810852</v>
      </c>
      <c r="AT229">
        <v>2069397</v>
      </c>
      <c r="AU229">
        <v>11790503</v>
      </c>
      <c r="AV229">
        <v>117.72398156428979</v>
      </c>
      <c r="AW229">
        <v>34.851531596424657</v>
      </c>
      <c r="AX229">
        <v>41.028610631447606</v>
      </c>
      <c r="AY229">
        <v>18829767</v>
      </c>
      <c r="AZ229">
        <v>7751567</v>
      </c>
      <c r="BA229">
        <v>2708200</v>
      </c>
      <c r="BB229">
        <v>2722613</v>
      </c>
      <c r="BC229">
        <v>1010825</v>
      </c>
      <c r="BD229">
        <v>1309929</v>
      </c>
      <c r="BE229">
        <v>8634649</v>
      </c>
      <c r="BF229">
        <v>45291</v>
      </c>
      <c r="BG229">
        <v>2354655</v>
      </c>
    </row>
    <row r="230" spans="1:59" x14ac:dyDescent="0.25">
      <c r="A230" s="6" t="s">
        <v>111</v>
      </c>
      <c r="B230">
        <v>22180024</v>
      </c>
      <c r="C230">
        <v>10992042</v>
      </c>
      <c r="D230">
        <v>5619025</v>
      </c>
      <c r="E230">
        <v>2934839</v>
      </c>
      <c r="F230">
        <v>1113625</v>
      </c>
      <c r="G230">
        <v>1324553</v>
      </c>
      <c r="H230">
        <v>11187982</v>
      </c>
      <c r="I230">
        <v>17093</v>
      </c>
      <c r="J230">
        <v>169914</v>
      </c>
      <c r="K230">
        <v>250584</v>
      </c>
      <c r="L230">
        <v>259403</v>
      </c>
      <c r="M230">
        <v>3196</v>
      </c>
      <c r="N230">
        <v>111844</v>
      </c>
      <c r="O230">
        <v>56427</v>
      </c>
      <c r="P230">
        <v>16063</v>
      </c>
      <c r="Q230">
        <v>14828</v>
      </c>
      <c r="R230">
        <v>23426</v>
      </c>
      <c r="S230">
        <v>1100</v>
      </c>
      <c r="T230">
        <v>123428</v>
      </c>
      <c r="U230">
        <v>50216</v>
      </c>
      <c r="V230">
        <v>73212</v>
      </c>
      <c r="W230">
        <v>132651</v>
      </c>
      <c r="X230">
        <v>1482561</v>
      </c>
      <c r="Y230">
        <v>2315551</v>
      </c>
      <c r="Z230">
        <v>258</v>
      </c>
      <c r="AA230">
        <v>112361</v>
      </c>
      <c r="AB230">
        <v>1951662</v>
      </c>
      <c r="AC230">
        <v>4257476</v>
      </c>
      <c r="AD230">
        <v>25043123</v>
      </c>
      <c r="AE230">
        <v>10252521</v>
      </c>
      <c r="AF230">
        <v>2902655</v>
      </c>
      <c r="AG230">
        <v>206256</v>
      </c>
      <c r="AH230">
        <v>155816</v>
      </c>
      <c r="AI230">
        <v>2540583</v>
      </c>
      <c r="AJ230">
        <v>2025778</v>
      </c>
      <c r="AK230">
        <v>869496</v>
      </c>
      <c r="AL230">
        <v>727112</v>
      </c>
      <c r="AM230">
        <v>429169</v>
      </c>
      <c r="AN230">
        <v>314628</v>
      </c>
      <c r="AO230">
        <v>1479788</v>
      </c>
      <c r="AP230">
        <v>77568</v>
      </c>
      <c r="AQ230">
        <v>3452104</v>
      </c>
      <c r="AR230">
        <v>14790602</v>
      </c>
      <c r="AS230">
        <v>12676646</v>
      </c>
      <c r="AT230">
        <v>2113956</v>
      </c>
      <c r="AU230">
        <v>11927503</v>
      </c>
      <c r="AV230">
        <v>124.00417353764689</v>
      </c>
      <c r="AW230">
        <v>33.32137922516867</v>
      </c>
      <c r="AX230">
        <v>41.319900919515597</v>
      </c>
      <c r="AY230">
        <v>19004274</v>
      </c>
      <c r="AZ230">
        <v>7816292</v>
      </c>
      <c r="BA230">
        <v>2744642</v>
      </c>
      <c r="BB230">
        <v>2751611</v>
      </c>
      <c r="BC230">
        <v>1030173</v>
      </c>
      <c r="BD230">
        <v>1289866</v>
      </c>
      <c r="BE230">
        <v>8751753</v>
      </c>
      <c r="BF230">
        <v>46189</v>
      </c>
      <c r="BG230">
        <v>2391930</v>
      </c>
    </row>
    <row r="231" spans="1:59" x14ac:dyDescent="0.25">
      <c r="A231" s="6" t="s">
        <v>110</v>
      </c>
      <c r="B231">
        <v>22199412</v>
      </c>
      <c r="C231">
        <v>11064401</v>
      </c>
      <c r="D231">
        <v>5691149</v>
      </c>
      <c r="E231">
        <v>2948546</v>
      </c>
      <c r="F231">
        <v>1119809</v>
      </c>
      <c r="G231">
        <v>1304897</v>
      </c>
      <c r="H231">
        <v>11135011</v>
      </c>
      <c r="I231">
        <v>14369</v>
      </c>
      <c r="J231">
        <v>168264</v>
      </c>
      <c r="K231">
        <v>251814</v>
      </c>
      <c r="L231">
        <v>285024</v>
      </c>
      <c r="M231">
        <v>3496</v>
      </c>
      <c r="N231">
        <v>117077</v>
      </c>
      <c r="O231">
        <v>56538</v>
      </c>
      <c r="P231">
        <v>16864</v>
      </c>
      <c r="Q231">
        <v>16203</v>
      </c>
      <c r="R231">
        <v>26337</v>
      </c>
      <c r="S231">
        <v>1135</v>
      </c>
      <c r="T231">
        <v>120659</v>
      </c>
      <c r="U231">
        <v>50835</v>
      </c>
      <c r="V231">
        <v>69824</v>
      </c>
      <c r="W231">
        <v>137425</v>
      </c>
      <c r="X231">
        <v>1213521</v>
      </c>
      <c r="Y231">
        <v>2344200</v>
      </c>
      <c r="Z231">
        <v>270</v>
      </c>
      <c r="AA231">
        <v>99260</v>
      </c>
      <c r="AB231">
        <v>1909069</v>
      </c>
      <c r="AC231">
        <v>4470563</v>
      </c>
      <c r="AD231">
        <v>23252951</v>
      </c>
      <c r="AE231">
        <v>10474971</v>
      </c>
      <c r="AF231">
        <v>2922508</v>
      </c>
      <c r="AG231">
        <v>189571</v>
      </c>
      <c r="AH231">
        <v>156406</v>
      </c>
      <c r="AI231">
        <v>2576531</v>
      </c>
      <c r="AJ231">
        <v>2024692</v>
      </c>
      <c r="AK231">
        <v>843261</v>
      </c>
      <c r="AL231">
        <v>729225</v>
      </c>
      <c r="AM231">
        <v>452206</v>
      </c>
      <c r="AN231">
        <v>323789</v>
      </c>
      <c r="AO231">
        <v>1451015</v>
      </c>
      <c r="AP231">
        <v>103125</v>
      </c>
      <c r="AQ231">
        <v>3649842</v>
      </c>
      <c r="AR231">
        <v>12777980</v>
      </c>
      <c r="AS231">
        <v>10653423</v>
      </c>
      <c r="AT231">
        <v>2124557</v>
      </c>
      <c r="AU231">
        <v>11724441</v>
      </c>
      <c r="AV231">
        <v>108.98583235931559</v>
      </c>
      <c r="AW231">
        <v>38.716605197942386</v>
      </c>
      <c r="AX231">
        <v>42.195614436247553</v>
      </c>
      <c r="AY231">
        <v>19022276</v>
      </c>
      <c r="AZ231">
        <v>7887265</v>
      </c>
      <c r="BA231">
        <v>2793424</v>
      </c>
      <c r="BB231">
        <v>2774497</v>
      </c>
      <c r="BC231">
        <v>1047189</v>
      </c>
      <c r="BD231">
        <v>1272155</v>
      </c>
      <c r="BE231">
        <v>8547305</v>
      </c>
      <c r="BF231">
        <v>47097</v>
      </c>
      <c r="BG231">
        <v>2430002</v>
      </c>
    </row>
    <row r="232" spans="1:59" x14ac:dyDescent="0.25">
      <c r="A232" s="6" t="s">
        <v>109</v>
      </c>
      <c r="B232">
        <v>21589227</v>
      </c>
      <c r="C232">
        <v>10824670</v>
      </c>
      <c r="D232">
        <v>5453768</v>
      </c>
      <c r="E232">
        <v>2967393</v>
      </c>
      <c r="F232">
        <v>1130541</v>
      </c>
      <c r="G232">
        <v>1272968</v>
      </c>
      <c r="H232">
        <v>10764557</v>
      </c>
      <c r="I232">
        <v>15517</v>
      </c>
      <c r="J232">
        <v>174562</v>
      </c>
      <c r="K232">
        <v>281120</v>
      </c>
      <c r="L232">
        <v>314064</v>
      </c>
      <c r="M232">
        <v>3980</v>
      </c>
      <c r="N232">
        <v>124868</v>
      </c>
      <c r="O232">
        <v>60169</v>
      </c>
      <c r="P232">
        <v>16852</v>
      </c>
      <c r="Q232">
        <v>17539</v>
      </c>
      <c r="R232">
        <v>29331</v>
      </c>
      <c r="S232">
        <v>977</v>
      </c>
      <c r="T232">
        <v>125048</v>
      </c>
      <c r="U232">
        <v>51995</v>
      </c>
      <c r="V232">
        <v>73053</v>
      </c>
      <c r="W232">
        <v>137668</v>
      </c>
      <c r="X232">
        <v>1286722</v>
      </c>
      <c r="Y232">
        <v>1904942</v>
      </c>
      <c r="Z232">
        <v>282</v>
      </c>
      <c r="AA232">
        <v>108960</v>
      </c>
      <c r="AB232">
        <v>1817916</v>
      </c>
      <c r="AC232">
        <v>4468908</v>
      </c>
      <c r="AD232">
        <v>24221203</v>
      </c>
      <c r="AE232">
        <v>10394436</v>
      </c>
      <c r="AF232">
        <v>2955471</v>
      </c>
      <c r="AG232">
        <v>177726</v>
      </c>
      <c r="AH232">
        <v>157687</v>
      </c>
      <c r="AI232">
        <v>2620058</v>
      </c>
      <c r="AJ232">
        <v>2000710</v>
      </c>
      <c r="AK232">
        <v>811191</v>
      </c>
      <c r="AL232">
        <v>703037</v>
      </c>
      <c r="AM232">
        <v>486482</v>
      </c>
      <c r="AN232">
        <v>333019</v>
      </c>
      <c r="AO232">
        <v>1437691</v>
      </c>
      <c r="AP232">
        <v>81045</v>
      </c>
      <c r="AQ232">
        <v>3586500</v>
      </c>
      <c r="AR232">
        <v>13826767</v>
      </c>
      <c r="AS232">
        <v>12005252</v>
      </c>
      <c r="AT232">
        <v>1821515</v>
      </c>
      <c r="AU232">
        <v>11194791</v>
      </c>
      <c r="AV232">
        <v>123.5107158827808</v>
      </c>
      <c r="AW232">
        <v>35.84482843372956</v>
      </c>
      <c r="AX232">
        <v>44.272204205453932</v>
      </c>
      <c r="AY232">
        <v>18664216</v>
      </c>
      <c r="AZ232">
        <v>7899659</v>
      </c>
      <c r="BA232">
        <v>2834780</v>
      </c>
      <c r="BB232">
        <v>2793674</v>
      </c>
      <c r="BC232">
        <v>1061657</v>
      </c>
      <c r="BD232">
        <v>1209548</v>
      </c>
      <c r="BE232">
        <v>8269780</v>
      </c>
      <c r="BF232">
        <v>47989</v>
      </c>
      <c r="BG232">
        <v>2461648</v>
      </c>
    </row>
    <row r="233" spans="1:59" x14ac:dyDescent="0.25">
      <c r="A233" s="6" t="s">
        <v>108</v>
      </c>
      <c r="B233">
        <v>21797291</v>
      </c>
      <c r="C233">
        <v>10998478</v>
      </c>
      <c r="D233">
        <v>5627982</v>
      </c>
      <c r="E233">
        <v>2973612</v>
      </c>
      <c r="F233">
        <v>1138754</v>
      </c>
      <c r="G233">
        <v>1258129</v>
      </c>
      <c r="H233">
        <v>10798813</v>
      </c>
      <c r="I233">
        <v>16672</v>
      </c>
      <c r="J233">
        <v>180548</v>
      </c>
      <c r="K233">
        <v>276810</v>
      </c>
      <c r="L233">
        <v>310972</v>
      </c>
      <c r="M233">
        <v>2673</v>
      </c>
      <c r="N233">
        <v>124424</v>
      </c>
      <c r="O233">
        <v>54667</v>
      </c>
      <c r="P233">
        <v>20664</v>
      </c>
      <c r="Q233">
        <v>18325</v>
      </c>
      <c r="R233">
        <v>29835</v>
      </c>
      <c r="S233">
        <v>933</v>
      </c>
      <c r="T233">
        <v>120599</v>
      </c>
      <c r="U233">
        <v>52296</v>
      </c>
      <c r="V233">
        <v>68303</v>
      </c>
      <c r="W233">
        <v>144935</v>
      </c>
      <c r="X233">
        <v>1285382</v>
      </c>
      <c r="Y233">
        <v>1938488</v>
      </c>
      <c r="Z233">
        <v>284</v>
      </c>
      <c r="AA233">
        <v>109114</v>
      </c>
      <c r="AB233">
        <v>1855375</v>
      </c>
      <c r="AC233">
        <v>4432537</v>
      </c>
      <c r="AD233">
        <v>24380265</v>
      </c>
      <c r="AE233">
        <v>10482854</v>
      </c>
      <c r="AF233">
        <v>2982797</v>
      </c>
      <c r="AG233">
        <v>162983</v>
      </c>
      <c r="AH233">
        <v>157500</v>
      </c>
      <c r="AI233">
        <v>2662314</v>
      </c>
      <c r="AJ233">
        <v>1981173</v>
      </c>
      <c r="AK233">
        <v>796870</v>
      </c>
      <c r="AL233">
        <v>698317</v>
      </c>
      <c r="AM233">
        <v>485986</v>
      </c>
      <c r="AN233">
        <v>338358</v>
      </c>
      <c r="AO233">
        <v>1440835</v>
      </c>
      <c r="AP233">
        <v>85067</v>
      </c>
      <c r="AQ233">
        <v>3654625</v>
      </c>
      <c r="AR233">
        <v>13897411</v>
      </c>
      <c r="AS233">
        <v>12057605</v>
      </c>
      <c r="AT233">
        <v>1839806</v>
      </c>
      <c r="AU233">
        <v>11314437</v>
      </c>
      <c r="AV233">
        <v>122.82901198332381</v>
      </c>
      <c r="AW233">
        <v>35.718662530285314</v>
      </c>
      <c r="AX233">
        <v>43.872880279607131</v>
      </c>
      <c r="AY233">
        <v>18762114</v>
      </c>
      <c r="AZ233">
        <v>7963301</v>
      </c>
      <c r="BA233">
        <v>2863266</v>
      </c>
      <c r="BB233">
        <v>2808072</v>
      </c>
      <c r="BC233">
        <v>1074314</v>
      </c>
      <c r="BD233">
        <v>1217649</v>
      </c>
      <c r="BE233">
        <v>8279260</v>
      </c>
      <c r="BF233">
        <v>48907</v>
      </c>
      <c r="BG233">
        <v>2491047</v>
      </c>
    </row>
    <row r="234" spans="1:59" x14ac:dyDescent="0.25">
      <c r="A234" s="6" t="s">
        <v>107</v>
      </c>
      <c r="B234">
        <v>21774358</v>
      </c>
      <c r="C234">
        <v>10986761</v>
      </c>
      <c r="D234">
        <v>5586305</v>
      </c>
      <c r="E234">
        <v>2979992</v>
      </c>
      <c r="F234">
        <v>1147222</v>
      </c>
      <c r="G234">
        <v>1273242</v>
      </c>
      <c r="H234">
        <v>10787597</v>
      </c>
      <c r="I234">
        <v>18500</v>
      </c>
      <c r="J234">
        <v>180239</v>
      </c>
      <c r="K234">
        <v>279564</v>
      </c>
      <c r="L234">
        <v>305105</v>
      </c>
      <c r="M234">
        <v>5667</v>
      </c>
      <c r="N234">
        <v>127959</v>
      </c>
      <c r="O234">
        <v>55218</v>
      </c>
      <c r="P234">
        <v>25139</v>
      </c>
      <c r="Q234">
        <v>18964</v>
      </c>
      <c r="R234">
        <v>27818</v>
      </c>
      <c r="S234">
        <v>820</v>
      </c>
      <c r="T234">
        <v>121853</v>
      </c>
      <c r="U234">
        <v>52986</v>
      </c>
      <c r="V234">
        <v>68867</v>
      </c>
      <c r="W234">
        <v>153196</v>
      </c>
      <c r="X234">
        <v>1108373</v>
      </c>
      <c r="Y234">
        <v>1963358</v>
      </c>
      <c r="Z234">
        <v>302</v>
      </c>
      <c r="AA234">
        <v>99863</v>
      </c>
      <c r="AB234">
        <v>1875524</v>
      </c>
      <c r="AC234">
        <v>4548094</v>
      </c>
      <c r="AD234">
        <v>22960786</v>
      </c>
      <c r="AE234">
        <v>10625701</v>
      </c>
      <c r="AF234">
        <v>2995238</v>
      </c>
      <c r="AG234">
        <v>141454</v>
      </c>
      <c r="AH234">
        <v>158317</v>
      </c>
      <c r="AI234">
        <v>2695467</v>
      </c>
      <c r="AJ234">
        <v>1968970</v>
      </c>
      <c r="AK234">
        <v>750064</v>
      </c>
      <c r="AL234">
        <v>716089</v>
      </c>
      <c r="AM234">
        <v>502817</v>
      </c>
      <c r="AN234">
        <v>318183</v>
      </c>
      <c r="AO234">
        <v>1441265</v>
      </c>
      <c r="AP234">
        <v>88580</v>
      </c>
      <c r="AQ234">
        <v>3813466</v>
      </c>
      <c r="AR234">
        <v>12335085</v>
      </c>
      <c r="AS234">
        <v>10468854</v>
      </c>
      <c r="AT234">
        <v>1866231</v>
      </c>
      <c r="AU234">
        <v>11148657</v>
      </c>
      <c r="AV234">
        <v>110.6418937932451</v>
      </c>
      <c r="AW234">
        <v>40.244615122476795</v>
      </c>
      <c r="AX234">
        <v>44.527404321311025</v>
      </c>
      <c r="AY234">
        <v>18791454</v>
      </c>
      <c r="AZ234">
        <v>8003857</v>
      </c>
      <c r="BA234">
        <v>2898076</v>
      </c>
      <c r="BB234">
        <v>2819639</v>
      </c>
      <c r="BC234">
        <v>1086304</v>
      </c>
      <c r="BD234">
        <v>1199838</v>
      </c>
      <c r="BE234">
        <v>8165753</v>
      </c>
      <c r="BF234">
        <v>49853</v>
      </c>
      <c r="BG234">
        <v>2517216</v>
      </c>
    </row>
    <row r="235" spans="1:59" x14ac:dyDescent="0.25">
      <c r="A235" s="6" t="s">
        <v>106</v>
      </c>
      <c r="B235">
        <v>21823395</v>
      </c>
      <c r="C235">
        <v>11108741</v>
      </c>
      <c r="D235">
        <v>5691261</v>
      </c>
      <c r="E235">
        <v>2963937</v>
      </c>
      <c r="F235">
        <v>1159939</v>
      </c>
      <c r="G235">
        <v>1293604</v>
      </c>
      <c r="H235">
        <v>10714654</v>
      </c>
      <c r="I235">
        <v>20000</v>
      </c>
      <c r="J235">
        <v>174787</v>
      </c>
      <c r="K235">
        <v>263917</v>
      </c>
      <c r="L235">
        <v>302591</v>
      </c>
      <c r="M235">
        <v>5282</v>
      </c>
      <c r="N235">
        <v>140785</v>
      </c>
      <c r="O235">
        <v>60256</v>
      </c>
      <c r="P235">
        <v>28351</v>
      </c>
      <c r="Q235">
        <v>18126</v>
      </c>
      <c r="R235">
        <v>33223</v>
      </c>
      <c r="S235">
        <v>829</v>
      </c>
      <c r="T235">
        <v>123389</v>
      </c>
      <c r="U235">
        <v>53829</v>
      </c>
      <c r="V235">
        <v>69560</v>
      </c>
      <c r="W235">
        <v>153130</v>
      </c>
      <c r="X235">
        <v>912525</v>
      </c>
      <c r="Y235">
        <v>1996396</v>
      </c>
      <c r="Z235">
        <v>312</v>
      </c>
      <c r="AA235">
        <v>87756</v>
      </c>
      <c r="AB235">
        <v>1832497</v>
      </c>
      <c r="AC235">
        <v>4701287</v>
      </c>
      <c r="AD235">
        <v>21345992</v>
      </c>
      <c r="AE235">
        <v>10749051</v>
      </c>
      <c r="AF235">
        <v>2979760</v>
      </c>
      <c r="AG235">
        <v>136423</v>
      </c>
      <c r="AH235">
        <v>159165</v>
      </c>
      <c r="AI235">
        <v>2684172</v>
      </c>
      <c r="AJ235">
        <v>1976004</v>
      </c>
      <c r="AK235">
        <v>730144</v>
      </c>
      <c r="AL235">
        <v>726205</v>
      </c>
      <c r="AM235">
        <v>519655</v>
      </c>
      <c r="AN235">
        <v>305659</v>
      </c>
      <c r="AO235">
        <v>1441937</v>
      </c>
      <c r="AP235">
        <v>101055</v>
      </c>
      <c r="AQ235">
        <v>3944636</v>
      </c>
      <c r="AR235">
        <v>10596941</v>
      </c>
      <c r="AS235">
        <v>8704958</v>
      </c>
      <c r="AT235">
        <v>1891983</v>
      </c>
      <c r="AU235">
        <v>11074344</v>
      </c>
      <c r="AV235">
        <v>95.68910692509705</v>
      </c>
      <c r="AW235">
        <v>46.76598571715256</v>
      </c>
      <c r="AX235">
        <v>44.749954077461723</v>
      </c>
      <c r="AY235">
        <v>18793077</v>
      </c>
      <c r="AZ235">
        <v>8078423</v>
      </c>
      <c r="BA235">
        <v>2919074</v>
      </c>
      <c r="BB235">
        <v>2829927</v>
      </c>
      <c r="BC235">
        <v>1097884</v>
      </c>
      <c r="BD235">
        <v>1231538</v>
      </c>
      <c r="BE235">
        <v>8044026</v>
      </c>
      <c r="BF235">
        <v>50799</v>
      </c>
      <c r="BG235">
        <v>2541082</v>
      </c>
    </row>
    <row r="236" spans="1:59" x14ac:dyDescent="0.25">
      <c r="A236" s="6" t="s">
        <v>105</v>
      </c>
      <c r="B236">
        <v>21799921</v>
      </c>
      <c r="C236">
        <v>11394121</v>
      </c>
      <c r="D236">
        <v>5943203</v>
      </c>
      <c r="E236">
        <v>2973703</v>
      </c>
      <c r="F236">
        <v>1164513</v>
      </c>
      <c r="G236">
        <v>1312702</v>
      </c>
      <c r="H236">
        <v>10405800</v>
      </c>
      <c r="I236">
        <v>20587</v>
      </c>
      <c r="J236">
        <v>161595</v>
      </c>
      <c r="K236">
        <v>291301</v>
      </c>
      <c r="L236">
        <v>319714</v>
      </c>
      <c r="M236">
        <v>6171</v>
      </c>
      <c r="N236">
        <v>145920</v>
      </c>
      <c r="O236">
        <v>64789</v>
      </c>
      <c r="P236">
        <v>31354</v>
      </c>
      <c r="Q236">
        <v>16883</v>
      </c>
      <c r="R236">
        <v>32131</v>
      </c>
      <c r="S236">
        <v>763</v>
      </c>
      <c r="T236">
        <v>128994</v>
      </c>
      <c r="U236">
        <v>54196</v>
      </c>
      <c r="V236">
        <v>74798</v>
      </c>
      <c r="W236">
        <v>158343</v>
      </c>
      <c r="X236">
        <v>984329</v>
      </c>
      <c r="Y236">
        <v>1596736</v>
      </c>
      <c r="Z236">
        <v>323</v>
      </c>
      <c r="AA236">
        <v>90918</v>
      </c>
      <c r="AB236">
        <v>1719534</v>
      </c>
      <c r="AC236">
        <v>4781335</v>
      </c>
      <c r="AD236">
        <v>21455937</v>
      </c>
      <c r="AE236">
        <v>10750388</v>
      </c>
      <c r="AF236">
        <v>2974326</v>
      </c>
      <c r="AG236">
        <v>119813</v>
      </c>
      <c r="AH236">
        <v>160622</v>
      </c>
      <c r="AI236">
        <v>2693891</v>
      </c>
      <c r="AJ236">
        <v>1997530</v>
      </c>
      <c r="AK236">
        <v>708528</v>
      </c>
      <c r="AL236">
        <v>734905</v>
      </c>
      <c r="AM236">
        <v>554097</v>
      </c>
      <c r="AN236">
        <v>308096</v>
      </c>
      <c r="AO236">
        <v>1457412</v>
      </c>
      <c r="AP236">
        <v>92954</v>
      </c>
      <c r="AQ236">
        <v>3920070</v>
      </c>
      <c r="AR236">
        <v>10705549</v>
      </c>
      <c r="AS236">
        <v>9306500</v>
      </c>
      <c r="AT236">
        <v>1399049</v>
      </c>
      <c r="AU236">
        <v>11049533</v>
      </c>
      <c r="AV236">
        <v>96.886893346056823</v>
      </c>
      <c r="AW236">
        <v>46.441855133815231</v>
      </c>
      <c r="AX236">
        <v>44.996070651429775</v>
      </c>
      <c r="AY236">
        <v>18532928</v>
      </c>
      <c r="AZ236">
        <v>8127128</v>
      </c>
      <c r="BA236">
        <v>2949024</v>
      </c>
      <c r="BB236">
        <v>2838047</v>
      </c>
      <c r="BC236">
        <v>1108441</v>
      </c>
      <c r="BD236">
        <v>1231616</v>
      </c>
      <c r="BE236">
        <v>7782540</v>
      </c>
      <c r="BF236">
        <v>51786</v>
      </c>
      <c r="BG236">
        <v>2564934</v>
      </c>
    </row>
    <row r="237" spans="1:59" x14ac:dyDescent="0.25">
      <c r="A237" s="6" t="s">
        <v>104</v>
      </c>
      <c r="B237">
        <v>22075326</v>
      </c>
      <c r="C237">
        <v>11659199</v>
      </c>
      <c r="D237">
        <v>6176019</v>
      </c>
      <c r="E237">
        <v>2961598</v>
      </c>
      <c r="F237">
        <v>1173296</v>
      </c>
      <c r="G237">
        <v>1348286</v>
      </c>
      <c r="H237">
        <v>10416127</v>
      </c>
      <c r="I237">
        <v>21933</v>
      </c>
      <c r="J237">
        <v>172507</v>
      </c>
      <c r="K237">
        <v>303994</v>
      </c>
      <c r="L237">
        <v>311854</v>
      </c>
      <c r="M237">
        <v>5717</v>
      </c>
      <c r="N237">
        <v>147400</v>
      </c>
      <c r="O237">
        <v>61894</v>
      </c>
      <c r="P237">
        <v>34525</v>
      </c>
      <c r="Q237">
        <v>17944</v>
      </c>
      <c r="R237">
        <v>32334</v>
      </c>
      <c r="S237">
        <v>703</v>
      </c>
      <c r="T237">
        <v>126924</v>
      </c>
      <c r="U237">
        <v>54481</v>
      </c>
      <c r="V237">
        <v>72443</v>
      </c>
      <c r="W237">
        <v>149567</v>
      </c>
      <c r="X237">
        <v>922711</v>
      </c>
      <c r="Y237">
        <v>1627325</v>
      </c>
      <c r="Z237">
        <v>323</v>
      </c>
      <c r="AA237">
        <v>89812</v>
      </c>
      <c r="AB237">
        <v>1799889</v>
      </c>
      <c r="AC237">
        <v>4736171</v>
      </c>
      <c r="AD237">
        <v>21250525</v>
      </c>
      <c r="AE237">
        <v>10780684</v>
      </c>
      <c r="AF237">
        <v>2983466</v>
      </c>
      <c r="AG237">
        <v>119825</v>
      </c>
      <c r="AH237">
        <v>160774</v>
      </c>
      <c r="AI237">
        <v>2702867</v>
      </c>
      <c r="AJ237">
        <v>1981829</v>
      </c>
      <c r="AK237">
        <v>684398</v>
      </c>
      <c r="AL237">
        <v>733774</v>
      </c>
      <c r="AM237">
        <v>563656</v>
      </c>
      <c r="AN237">
        <v>297488</v>
      </c>
      <c r="AO237">
        <v>1417649</v>
      </c>
      <c r="AP237">
        <v>97214</v>
      </c>
      <c r="AQ237">
        <v>4003038</v>
      </c>
      <c r="AR237">
        <v>10469841</v>
      </c>
      <c r="AS237">
        <v>9041830</v>
      </c>
      <c r="AT237">
        <v>1428011</v>
      </c>
      <c r="AU237">
        <v>11294642</v>
      </c>
      <c r="AV237">
        <v>92.697416242869849</v>
      </c>
      <c r="AW237">
        <v>47.424739912473242</v>
      </c>
      <c r="AX237">
        <v>43.961508558763747</v>
      </c>
      <c r="AY237">
        <v>18609995</v>
      </c>
      <c r="AZ237">
        <v>8193868</v>
      </c>
      <c r="BA237">
        <v>2981814</v>
      </c>
      <c r="BB237">
        <v>2845820</v>
      </c>
      <c r="BC237">
        <v>1119320</v>
      </c>
      <c r="BD237">
        <v>1246914</v>
      </c>
      <c r="BE237">
        <v>7829311</v>
      </c>
      <c r="BF237">
        <v>52826</v>
      </c>
      <c r="BG237">
        <v>2589148</v>
      </c>
    </row>
    <row r="238" spans="1:59" x14ac:dyDescent="0.25">
      <c r="A238" s="6" t="s">
        <v>103</v>
      </c>
      <c r="B238">
        <v>22096574</v>
      </c>
      <c r="C238">
        <v>11623732</v>
      </c>
      <c r="D238">
        <v>6130525</v>
      </c>
      <c r="E238">
        <v>2961832</v>
      </c>
      <c r="F238">
        <v>1191419</v>
      </c>
      <c r="G238">
        <v>1339956</v>
      </c>
      <c r="H238">
        <v>10472842</v>
      </c>
      <c r="I238">
        <v>30297</v>
      </c>
      <c r="J238">
        <v>190869</v>
      </c>
      <c r="K238">
        <v>325301</v>
      </c>
      <c r="L238">
        <v>307481</v>
      </c>
      <c r="M238">
        <v>6221</v>
      </c>
      <c r="N238">
        <v>150337</v>
      </c>
      <c r="O238">
        <v>70005</v>
      </c>
      <c r="P238">
        <v>36575</v>
      </c>
      <c r="Q238">
        <v>12192</v>
      </c>
      <c r="R238">
        <v>30865</v>
      </c>
      <c r="S238">
        <v>700</v>
      </c>
      <c r="T238">
        <v>127428</v>
      </c>
      <c r="U238">
        <v>55021</v>
      </c>
      <c r="V238">
        <v>72407</v>
      </c>
      <c r="W238">
        <v>158464</v>
      </c>
      <c r="X238">
        <v>1030006</v>
      </c>
      <c r="Y238">
        <v>1660922</v>
      </c>
      <c r="Z238">
        <v>350</v>
      </c>
      <c r="AA238">
        <v>100865</v>
      </c>
      <c r="AB238">
        <v>1797930</v>
      </c>
      <c r="AC238">
        <v>4586371</v>
      </c>
      <c r="AD238">
        <v>22398424</v>
      </c>
      <c r="AE238">
        <v>10576611</v>
      </c>
      <c r="AF238">
        <v>3011544</v>
      </c>
      <c r="AG238">
        <v>100995</v>
      </c>
      <c r="AH238">
        <v>161893</v>
      </c>
      <c r="AI238">
        <v>2748656</v>
      </c>
      <c r="AJ238">
        <v>1966937</v>
      </c>
      <c r="AK238">
        <v>652300</v>
      </c>
      <c r="AL238">
        <v>737110</v>
      </c>
      <c r="AM238">
        <v>577527</v>
      </c>
      <c r="AN238">
        <v>293618</v>
      </c>
      <c r="AO238">
        <v>1395469</v>
      </c>
      <c r="AP238">
        <v>96413</v>
      </c>
      <c r="AQ238">
        <v>3812630</v>
      </c>
      <c r="AR238">
        <v>11821813</v>
      </c>
      <c r="AS238">
        <v>10391734</v>
      </c>
      <c r="AT238">
        <v>1430079</v>
      </c>
      <c r="AU238">
        <v>11519963</v>
      </c>
      <c r="AV238">
        <v>102.6202342446712</v>
      </c>
      <c r="AW238">
        <v>42.112667641056547</v>
      </c>
      <c r="AX238">
        <v>43.216118179932067</v>
      </c>
      <c r="AY238">
        <v>18735833</v>
      </c>
      <c r="AZ238">
        <v>8262991</v>
      </c>
      <c r="BA238">
        <v>3011609</v>
      </c>
      <c r="BB238">
        <v>2857024</v>
      </c>
      <c r="BC238">
        <v>1130666</v>
      </c>
      <c r="BD238">
        <v>1263692</v>
      </c>
      <c r="BE238">
        <v>8159222</v>
      </c>
      <c r="BF238">
        <v>53886</v>
      </c>
      <c r="BG238">
        <v>2614622</v>
      </c>
    </row>
    <row r="239" spans="1:59" x14ac:dyDescent="0.25">
      <c r="A239" s="6" t="s">
        <v>102</v>
      </c>
      <c r="B239">
        <v>22004234</v>
      </c>
      <c r="C239">
        <v>11513380</v>
      </c>
      <c r="D239">
        <v>6000889</v>
      </c>
      <c r="E239">
        <v>2957512</v>
      </c>
      <c r="F239">
        <v>1210343</v>
      </c>
      <c r="G239">
        <v>1344636</v>
      </c>
      <c r="H239">
        <v>10490854</v>
      </c>
      <c r="I239">
        <v>34513</v>
      </c>
      <c r="J239">
        <v>211277</v>
      </c>
      <c r="K239">
        <v>337052</v>
      </c>
      <c r="L239">
        <v>299347</v>
      </c>
      <c r="M239">
        <v>7241</v>
      </c>
      <c r="N239">
        <v>163107</v>
      </c>
      <c r="O239">
        <v>80487</v>
      </c>
      <c r="P239">
        <v>35355</v>
      </c>
      <c r="Q239">
        <v>11785</v>
      </c>
      <c r="R239">
        <v>34611</v>
      </c>
      <c r="S239">
        <v>869</v>
      </c>
      <c r="T239">
        <v>128911</v>
      </c>
      <c r="U239">
        <v>55855</v>
      </c>
      <c r="V239">
        <v>73056</v>
      </c>
      <c r="W239">
        <v>161730</v>
      </c>
      <c r="X239">
        <v>1021911</v>
      </c>
      <c r="Y239">
        <v>1694528</v>
      </c>
      <c r="Z239">
        <v>373</v>
      </c>
      <c r="AA239">
        <v>105180</v>
      </c>
      <c r="AB239">
        <v>1783467</v>
      </c>
      <c r="AC239">
        <v>4542217</v>
      </c>
      <c r="AD239">
        <v>22763977</v>
      </c>
      <c r="AE239">
        <v>10529845</v>
      </c>
      <c r="AF239">
        <v>3045379</v>
      </c>
      <c r="AG239">
        <v>103978</v>
      </c>
      <c r="AH239">
        <v>162518</v>
      </c>
      <c r="AI239">
        <v>2778883</v>
      </c>
      <c r="AJ239">
        <v>1956542</v>
      </c>
      <c r="AK239">
        <v>636610</v>
      </c>
      <c r="AL239">
        <v>723124</v>
      </c>
      <c r="AM239">
        <v>596808</v>
      </c>
      <c r="AN239">
        <v>278477</v>
      </c>
      <c r="AO239">
        <v>1391531</v>
      </c>
      <c r="AP239">
        <v>98972</v>
      </c>
      <c r="AQ239">
        <v>3758945</v>
      </c>
      <c r="AR239">
        <v>12234132</v>
      </c>
      <c r="AS239">
        <v>10787342</v>
      </c>
      <c r="AT239">
        <v>1446790</v>
      </c>
      <c r="AU239">
        <v>11474389</v>
      </c>
      <c r="AV239">
        <v>106.6212077220893</v>
      </c>
      <c r="AW239">
        <v>40.884963490985882</v>
      </c>
      <c r="AX239">
        <v>43.592041850824415</v>
      </c>
      <c r="AY239">
        <v>18809999</v>
      </c>
      <c r="AZ239">
        <v>8319145</v>
      </c>
      <c r="BA239">
        <v>3038786</v>
      </c>
      <c r="BB239">
        <v>2870680</v>
      </c>
      <c r="BC239">
        <v>1142916</v>
      </c>
      <c r="BD239">
        <v>1266763</v>
      </c>
      <c r="BE239">
        <v>8280154</v>
      </c>
      <c r="BF239">
        <v>55022</v>
      </c>
      <c r="BG239">
        <v>2640226</v>
      </c>
    </row>
    <row r="240" spans="1:59" x14ac:dyDescent="0.25">
      <c r="A240" s="6" t="s">
        <v>101</v>
      </c>
      <c r="B240">
        <v>22712976</v>
      </c>
      <c r="C240">
        <v>11665928</v>
      </c>
      <c r="D240">
        <v>6096106</v>
      </c>
      <c r="E240">
        <v>2980244</v>
      </c>
      <c r="F240">
        <v>1225681</v>
      </c>
      <c r="G240">
        <v>1363898</v>
      </c>
      <c r="H240">
        <v>11047048</v>
      </c>
      <c r="I240">
        <v>38145</v>
      </c>
      <c r="J240">
        <v>204455</v>
      </c>
      <c r="K240">
        <v>362778</v>
      </c>
      <c r="L240">
        <v>293559</v>
      </c>
      <c r="M240">
        <v>5986</v>
      </c>
      <c r="N240">
        <v>157048</v>
      </c>
      <c r="O240">
        <v>75679</v>
      </c>
      <c r="P240">
        <v>33690</v>
      </c>
      <c r="Q240">
        <v>11230</v>
      </c>
      <c r="R240">
        <v>35404</v>
      </c>
      <c r="S240">
        <v>1045</v>
      </c>
      <c r="T240">
        <v>115962</v>
      </c>
      <c r="U240">
        <v>56897</v>
      </c>
      <c r="V240">
        <v>59065</v>
      </c>
      <c r="W240">
        <v>154364</v>
      </c>
      <c r="X240">
        <v>1106509</v>
      </c>
      <c r="Y240">
        <v>2177117</v>
      </c>
      <c r="Z240">
        <v>416</v>
      </c>
      <c r="AA240">
        <v>114880</v>
      </c>
      <c r="AB240">
        <v>1701793</v>
      </c>
      <c r="AC240">
        <v>4614036</v>
      </c>
      <c r="AD240">
        <v>24131884</v>
      </c>
      <c r="AE240">
        <v>10397164</v>
      </c>
      <c r="AF240">
        <v>3032939</v>
      </c>
      <c r="AG240">
        <v>82481</v>
      </c>
      <c r="AH240">
        <v>163914</v>
      </c>
      <c r="AI240">
        <v>2786544</v>
      </c>
      <c r="AJ240">
        <v>1973607</v>
      </c>
      <c r="AK240">
        <v>628789</v>
      </c>
      <c r="AL240">
        <v>737795</v>
      </c>
      <c r="AM240">
        <v>607023</v>
      </c>
      <c r="AN240">
        <v>266249</v>
      </c>
      <c r="AO240">
        <v>1402680</v>
      </c>
      <c r="AP240">
        <v>81222</v>
      </c>
      <c r="AQ240">
        <v>3640467</v>
      </c>
      <c r="AR240">
        <v>13734720</v>
      </c>
      <c r="AS240">
        <v>11955105</v>
      </c>
      <c r="AT240">
        <v>1779615</v>
      </c>
      <c r="AU240">
        <v>12315812</v>
      </c>
      <c r="AV240">
        <v>111.5210238422428</v>
      </c>
      <c r="AW240">
        <v>36.451752002385192</v>
      </c>
      <c r="AX240">
        <v>40.651367041495206</v>
      </c>
      <c r="AY240">
        <v>19413904</v>
      </c>
      <c r="AZ240">
        <v>8366856</v>
      </c>
      <c r="BA240">
        <v>3056204</v>
      </c>
      <c r="BB240">
        <v>2886051</v>
      </c>
      <c r="BC240">
        <v>1155372</v>
      </c>
      <c r="BD240">
        <v>1269229</v>
      </c>
      <c r="BE240">
        <v>9016740</v>
      </c>
      <c r="BF240">
        <v>56192</v>
      </c>
      <c r="BG240">
        <v>2666398</v>
      </c>
    </row>
    <row r="241" spans="1:59" x14ac:dyDescent="0.25">
      <c r="A241" s="6" t="s">
        <v>100</v>
      </c>
      <c r="B241">
        <v>23359217</v>
      </c>
      <c r="C241">
        <v>12121838</v>
      </c>
      <c r="D241">
        <v>6477566</v>
      </c>
      <c r="E241">
        <v>3007871</v>
      </c>
      <c r="F241">
        <v>1238467</v>
      </c>
      <c r="G241">
        <v>1397935</v>
      </c>
      <c r="H241">
        <v>11237379</v>
      </c>
      <c r="I241">
        <v>41699</v>
      </c>
      <c r="J241">
        <v>222037</v>
      </c>
      <c r="K241">
        <v>369694</v>
      </c>
      <c r="L241">
        <v>295004</v>
      </c>
      <c r="M241">
        <v>5183</v>
      </c>
      <c r="N241">
        <v>160190</v>
      </c>
      <c r="O241">
        <v>78983</v>
      </c>
      <c r="P241">
        <v>34925</v>
      </c>
      <c r="Q241">
        <v>11642</v>
      </c>
      <c r="R241">
        <v>33487</v>
      </c>
      <c r="S241">
        <v>1153</v>
      </c>
      <c r="T241">
        <v>116464</v>
      </c>
      <c r="U241">
        <v>60461</v>
      </c>
      <c r="V241">
        <v>56003</v>
      </c>
      <c r="W241">
        <v>159798</v>
      </c>
      <c r="X241">
        <v>1122544</v>
      </c>
      <c r="Y241">
        <v>2232998</v>
      </c>
      <c r="Z241">
        <v>408</v>
      </c>
      <c r="AA241">
        <v>117914</v>
      </c>
      <c r="AB241">
        <v>1805212</v>
      </c>
      <c r="AC241">
        <v>4588234</v>
      </c>
      <c r="AD241">
        <v>24667402</v>
      </c>
      <c r="AE241">
        <v>10529318</v>
      </c>
      <c r="AF241">
        <v>3085419</v>
      </c>
      <c r="AG241">
        <v>91623</v>
      </c>
      <c r="AH241">
        <v>196556</v>
      </c>
      <c r="AI241">
        <v>2797240</v>
      </c>
      <c r="AJ241">
        <v>1988586</v>
      </c>
      <c r="AK241">
        <v>594848</v>
      </c>
      <c r="AL241">
        <v>745825</v>
      </c>
      <c r="AM241">
        <v>647913</v>
      </c>
      <c r="AN241">
        <v>273548</v>
      </c>
      <c r="AO241">
        <v>1436135</v>
      </c>
      <c r="AP241">
        <v>90747</v>
      </c>
      <c r="AQ241">
        <v>3654883</v>
      </c>
      <c r="AR241">
        <v>14138084</v>
      </c>
      <c r="AS241">
        <v>12343810</v>
      </c>
      <c r="AT241">
        <v>1794274</v>
      </c>
      <c r="AU241">
        <v>12829899</v>
      </c>
      <c r="AV241">
        <v>110.196373969832</v>
      </c>
      <c r="AW241">
        <v>35.88891465872608</v>
      </c>
      <c r="AX241">
        <v>39.548282611043646</v>
      </c>
      <c r="AY241">
        <v>19715108</v>
      </c>
      <c r="AZ241">
        <v>8477729</v>
      </c>
      <c r="BA241">
        <v>3088548</v>
      </c>
      <c r="BB241">
        <v>2898106</v>
      </c>
      <c r="BC241">
        <v>1167002</v>
      </c>
      <c r="BD241">
        <v>1324073</v>
      </c>
      <c r="BE241">
        <v>9185790</v>
      </c>
      <c r="BF241">
        <v>57372</v>
      </c>
      <c r="BG241">
        <v>2691616</v>
      </c>
    </row>
    <row r="242" spans="1:59" x14ac:dyDescent="0.25">
      <c r="A242" s="6" t="s">
        <v>99</v>
      </c>
      <c r="B242">
        <v>23986653</v>
      </c>
      <c r="C242">
        <v>12553895</v>
      </c>
      <c r="D242">
        <v>6812716</v>
      </c>
      <c r="E242">
        <v>3057661</v>
      </c>
      <c r="F242">
        <v>1249850</v>
      </c>
      <c r="G242">
        <v>1433668</v>
      </c>
      <c r="H242">
        <v>11432758</v>
      </c>
      <c r="I242">
        <v>47625</v>
      </c>
      <c r="J242">
        <v>245120</v>
      </c>
      <c r="K242">
        <v>360406</v>
      </c>
      <c r="L242">
        <v>295646</v>
      </c>
      <c r="M242">
        <v>4829</v>
      </c>
      <c r="N242">
        <v>158009</v>
      </c>
      <c r="O242">
        <v>78886</v>
      </c>
      <c r="P242">
        <v>34008</v>
      </c>
      <c r="Q242">
        <v>11336</v>
      </c>
      <c r="R242">
        <v>32561</v>
      </c>
      <c r="S242">
        <v>1218</v>
      </c>
      <c r="T242">
        <v>120375</v>
      </c>
      <c r="U242">
        <v>64275</v>
      </c>
      <c r="V242">
        <v>56100</v>
      </c>
      <c r="W242">
        <v>166055</v>
      </c>
      <c r="X242">
        <v>1138964</v>
      </c>
      <c r="Y242">
        <v>2290847</v>
      </c>
      <c r="Z242">
        <v>447</v>
      </c>
      <c r="AA242">
        <v>118146</v>
      </c>
      <c r="AB242">
        <v>1860975</v>
      </c>
      <c r="AC242">
        <v>4625314</v>
      </c>
      <c r="AD242">
        <v>25119108</v>
      </c>
      <c r="AE242">
        <v>10657252</v>
      </c>
      <c r="AF242">
        <v>3080640</v>
      </c>
      <c r="AG242">
        <v>98673</v>
      </c>
      <c r="AH242">
        <v>202672</v>
      </c>
      <c r="AI242">
        <v>2779295</v>
      </c>
      <c r="AJ242">
        <v>2021483</v>
      </c>
      <c r="AK242">
        <v>598516</v>
      </c>
      <c r="AL242">
        <v>756167</v>
      </c>
      <c r="AM242">
        <v>666800</v>
      </c>
      <c r="AN242">
        <v>265254</v>
      </c>
      <c r="AO242">
        <v>1443397</v>
      </c>
      <c r="AP242">
        <v>92174</v>
      </c>
      <c r="AQ242">
        <v>3754304</v>
      </c>
      <c r="AR242">
        <v>14461856</v>
      </c>
      <c r="AS242">
        <v>12641166</v>
      </c>
      <c r="AT242">
        <v>1820690</v>
      </c>
      <c r="AU242">
        <v>13329401</v>
      </c>
      <c r="AV242">
        <v>108.4959203143224</v>
      </c>
      <c r="AW242">
        <v>35.27986073692032</v>
      </c>
      <c r="AX242">
        <v>38.277209592132998</v>
      </c>
      <c r="AY242">
        <v>19995728</v>
      </c>
      <c r="AZ242">
        <v>8562970</v>
      </c>
      <c r="BA242">
        <v>3118285</v>
      </c>
      <c r="BB242">
        <v>2914735</v>
      </c>
      <c r="BC242">
        <v>1178544</v>
      </c>
      <c r="BD242">
        <v>1351406</v>
      </c>
      <c r="BE242">
        <v>9338476</v>
      </c>
      <c r="BF242">
        <v>58593</v>
      </c>
      <c r="BG242">
        <v>2717948</v>
      </c>
    </row>
    <row r="243" spans="1:59" x14ac:dyDescent="0.25">
      <c r="A243" s="6" t="s">
        <v>98</v>
      </c>
      <c r="B243">
        <v>24650112</v>
      </c>
      <c r="C243">
        <v>13057865</v>
      </c>
      <c r="D243">
        <v>7251340</v>
      </c>
      <c r="E243">
        <v>3079010</v>
      </c>
      <c r="F243">
        <v>1260277</v>
      </c>
      <c r="G243">
        <v>1467238</v>
      </c>
      <c r="H243">
        <v>11592247</v>
      </c>
      <c r="I243">
        <v>44697</v>
      </c>
      <c r="J243">
        <v>261585</v>
      </c>
      <c r="K243">
        <v>384213</v>
      </c>
      <c r="L243">
        <v>296208</v>
      </c>
      <c r="M243">
        <v>5719</v>
      </c>
      <c r="N243">
        <v>161033</v>
      </c>
      <c r="O243">
        <v>85624</v>
      </c>
      <c r="P243">
        <v>31880</v>
      </c>
      <c r="Q243">
        <v>10627</v>
      </c>
      <c r="R243">
        <v>31750</v>
      </c>
      <c r="S243">
        <v>1152</v>
      </c>
      <c r="T243">
        <v>122240</v>
      </c>
      <c r="U243">
        <v>68136</v>
      </c>
      <c r="V243">
        <v>54104</v>
      </c>
      <c r="W243">
        <v>168939</v>
      </c>
      <c r="X243">
        <v>1114543</v>
      </c>
      <c r="Y243">
        <v>2338421</v>
      </c>
      <c r="Z243">
        <v>482</v>
      </c>
      <c r="AA243">
        <v>116560</v>
      </c>
      <c r="AB243">
        <v>1883098</v>
      </c>
      <c r="AC243">
        <v>4694509</v>
      </c>
      <c r="AD243">
        <v>25030651</v>
      </c>
      <c r="AE243">
        <v>10827466</v>
      </c>
      <c r="AF243">
        <v>3087679</v>
      </c>
      <c r="AG243">
        <v>105121</v>
      </c>
      <c r="AH243">
        <v>204012</v>
      </c>
      <c r="AI243">
        <v>2778546</v>
      </c>
      <c r="AJ243">
        <v>2065702</v>
      </c>
      <c r="AK243">
        <v>610150</v>
      </c>
      <c r="AL243">
        <v>759268</v>
      </c>
      <c r="AM243">
        <v>696285</v>
      </c>
      <c r="AN243">
        <v>263561</v>
      </c>
      <c r="AO243">
        <v>1471093</v>
      </c>
      <c r="AP243">
        <v>100406</v>
      </c>
      <c r="AQ243">
        <v>3839025</v>
      </c>
      <c r="AR243">
        <v>14203185</v>
      </c>
      <c r="AS243">
        <v>12361191</v>
      </c>
      <c r="AT243">
        <v>1841994</v>
      </c>
      <c r="AU243">
        <v>13822646</v>
      </c>
      <c r="AV243">
        <v>102.7530105462897</v>
      </c>
      <c r="AW243">
        <v>36.283276415140762</v>
      </c>
      <c r="AX243">
        <v>37.282158841389048</v>
      </c>
      <c r="AY243">
        <v>20250240</v>
      </c>
      <c r="AZ243">
        <v>8657993</v>
      </c>
      <c r="BA243">
        <v>3148412</v>
      </c>
      <c r="BB243">
        <v>2934725</v>
      </c>
      <c r="BC243">
        <v>1191602</v>
      </c>
      <c r="BD243">
        <v>1383254</v>
      </c>
      <c r="BE243">
        <v>9422774</v>
      </c>
      <c r="BF243">
        <v>59822</v>
      </c>
      <c r="BG243">
        <v>2746470</v>
      </c>
    </row>
    <row r="244" spans="1:59" x14ac:dyDescent="0.25">
      <c r="A244" s="6" t="s">
        <v>97</v>
      </c>
      <c r="B244">
        <v>25307400</v>
      </c>
      <c r="C244">
        <v>13180600</v>
      </c>
      <c r="D244">
        <v>7279147</v>
      </c>
      <c r="E244">
        <v>3129204</v>
      </c>
      <c r="F244">
        <v>1278650</v>
      </c>
      <c r="G244">
        <v>1493599</v>
      </c>
      <c r="H244">
        <v>12126800</v>
      </c>
      <c r="I244">
        <v>53705</v>
      </c>
      <c r="J244">
        <v>235523</v>
      </c>
      <c r="K244">
        <v>370456</v>
      </c>
      <c r="L244">
        <v>305966</v>
      </c>
      <c r="M244">
        <v>6422</v>
      </c>
      <c r="N244">
        <v>173582</v>
      </c>
      <c r="O244">
        <v>95023</v>
      </c>
      <c r="P244">
        <v>34014</v>
      </c>
      <c r="Q244">
        <v>11338</v>
      </c>
      <c r="R244">
        <v>31813</v>
      </c>
      <c r="S244">
        <v>1394</v>
      </c>
      <c r="T244">
        <v>131518</v>
      </c>
      <c r="U244">
        <v>72307</v>
      </c>
      <c r="V244">
        <v>59211</v>
      </c>
      <c r="W244">
        <v>162684</v>
      </c>
      <c r="X244">
        <v>1213832</v>
      </c>
      <c r="Y244">
        <v>2682900</v>
      </c>
      <c r="Z244">
        <v>487</v>
      </c>
      <c r="AA244">
        <v>125553</v>
      </c>
      <c r="AB244">
        <v>1830643</v>
      </c>
      <c r="AC244">
        <v>4833529</v>
      </c>
      <c r="AD244">
        <v>26430061</v>
      </c>
      <c r="AE244">
        <v>10930831</v>
      </c>
      <c r="AF244">
        <v>3085125</v>
      </c>
      <c r="AG244">
        <v>97782</v>
      </c>
      <c r="AH244">
        <v>205525</v>
      </c>
      <c r="AI244">
        <v>2781818</v>
      </c>
      <c r="AJ244">
        <v>2147660</v>
      </c>
      <c r="AK244">
        <v>634957</v>
      </c>
      <c r="AL244">
        <v>793245</v>
      </c>
      <c r="AM244">
        <v>719459</v>
      </c>
      <c r="AN244">
        <v>262887</v>
      </c>
      <c r="AO244">
        <v>1499936</v>
      </c>
      <c r="AP244">
        <v>87996</v>
      </c>
      <c r="AQ244">
        <v>3847227</v>
      </c>
      <c r="AR244">
        <v>15499230</v>
      </c>
      <c r="AS244">
        <v>13534810</v>
      </c>
      <c r="AT244">
        <v>1964420</v>
      </c>
      <c r="AU244">
        <v>14376569</v>
      </c>
      <c r="AV244">
        <v>107.80896620387681</v>
      </c>
      <c r="AW244">
        <v>33.761581708706998</v>
      </c>
      <c r="AX244">
        <v>36.398012214234178</v>
      </c>
      <c r="AY244">
        <v>20863606</v>
      </c>
      <c r="AZ244">
        <v>8736806</v>
      </c>
      <c r="BA244">
        <v>3183074</v>
      </c>
      <c r="BB244">
        <v>2958519</v>
      </c>
      <c r="BC244">
        <v>1205593</v>
      </c>
      <c r="BD244">
        <v>1389620</v>
      </c>
      <c r="BE244">
        <v>9932775</v>
      </c>
      <c r="BF244">
        <v>61071</v>
      </c>
      <c r="BG244">
        <v>2776805</v>
      </c>
    </row>
    <row r="245" spans="1:59" x14ac:dyDescent="0.25">
      <c r="A245" s="6" t="s">
        <v>96</v>
      </c>
      <c r="B245">
        <v>25882180</v>
      </c>
      <c r="C245">
        <v>13572967</v>
      </c>
      <c r="D245">
        <v>7554459</v>
      </c>
      <c r="E245">
        <v>3183332</v>
      </c>
      <c r="F245">
        <v>1297448</v>
      </c>
      <c r="G245">
        <v>1537728</v>
      </c>
      <c r="H245">
        <v>12309213</v>
      </c>
      <c r="I245">
        <v>61301</v>
      </c>
      <c r="J245">
        <v>234769</v>
      </c>
      <c r="K245">
        <v>362506</v>
      </c>
      <c r="L245">
        <v>307646</v>
      </c>
      <c r="M245">
        <v>6190</v>
      </c>
      <c r="N245">
        <v>190736</v>
      </c>
      <c r="O245">
        <v>90942</v>
      </c>
      <c r="P245">
        <v>49230</v>
      </c>
      <c r="Q245">
        <v>16410</v>
      </c>
      <c r="R245">
        <v>32636</v>
      </c>
      <c r="S245">
        <v>1518</v>
      </c>
      <c r="T245">
        <v>127807</v>
      </c>
      <c r="U245">
        <v>72457</v>
      </c>
      <c r="V245">
        <v>55350</v>
      </c>
      <c r="W245">
        <v>163942</v>
      </c>
      <c r="X245">
        <v>1137185</v>
      </c>
      <c r="Y245">
        <v>2736282</v>
      </c>
      <c r="Z245">
        <v>475</v>
      </c>
      <c r="AA245">
        <v>124068</v>
      </c>
      <c r="AB245">
        <v>1944055</v>
      </c>
      <c r="AC245">
        <v>4912251</v>
      </c>
      <c r="AD245">
        <v>26665998</v>
      </c>
      <c r="AE245">
        <v>11191225</v>
      </c>
      <c r="AF245">
        <v>3097305</v>
      </c>
      <c r="AG245">
        <v>112001</v>
      </c>
      <c r="AH245">
        <v>208480</v>
      </c>
      <c r="AI245">
        <v>2776824</v>
      </c>
      <c r="AJ245">
        <v>2187864</v>
      </c>
      <c r="AK245">
        <v>631156</v>
      </c>
      <c r="AL245">
        <v>819713</v>
      </c>
      <c r="AM245">
        <v>736995</v>
      </c>
      <c r="AN245">
        <v>264266</v>
      </c>
      <c r="AO245">
        <v>1536003</v>
      </c>
      <c r="AP245">
        <v>99689</v>
      </c>
      <c r="AQ245">
        <v>4006098</v>
      </c>
      <c r="AR245">
        <v>15474773</v>
      </c>
      <c r="AS245">
        <v>13484129</v>
      </c>
      <c r="AT245">
        <v>1990644</v>
      </c>
      <c r="AU245">
        <v>14690955</v>
      </c>
      <c r="AV245">
        <v>105.33537858960871</v>
      </c>
      <c r="AW245">
        <v>34.153453856949071</v>
      </c>
      <c r="AX245">
        <v>35.975669921644602</v>
      </c>
      <c r="AY245">
        <v>21196429</v>
      </c>
      <c r="AZ245">
        <v>8887216</v>
      </c>
      <c r="BA245">
        <v>3220871</v>
      </c>
      <c r="BB245">
        <v>2983014</v>
      </c>
      <c r="BC245">
        <v>1221487</v>
      </c>
      <c r="BD245">
        <v>1461844</v>
      </c>
      <c r="BE245">
        <v>10005204</v>
      </c>
      <c r="BF245">
        <v>62352</v>
      </c>
      <c r="BG245">
        <v>2808665</v>
      </c>
    </row>
    <row r="246" spans="1:59" x14ac:dyDescent="0.25">
      <c r="A246" s="6" t="s">
        <v>95</v>
      </c>
      <c r="B246">
        <v>26384467</v>
      </c>
      <c r="C246">
        <v>13811898</v>
      </c>
      <c r="D246">
        <v>7720117</v>
      </c>
      <c r="E246">
        <v>3222108</v>
      </c>
      <c r="F246">
        <v>1321683</v>
      </c>
      <c r="G246">
        <v>1547990</v>
      </c>
      <c r="H246">
        <v>12572569</v>
      </c>
      <c r="I246">
        <v>57496</v>
      </c>
      <c r="J246">
        <v>278710</v>
      </c>
      <c r="K246">
        <v>343199</v>
      </c>
      <c r="L246">
        <v>313360</v>
      </c>
      <c r="M246">
        <v>8459</v>
      </c>
      <c r="N246">
        <v>192879</v>
      </c>
      <c r="O246">
        <v>90215</v>
      </c>
      <c r="P246">
        <v>52929</v>
      </c>
      <c r="Q246">
        <v>17643</v>
      </c>
      <c r="R246">
        <v>30113</v>
      </c>
      <c r="S246">
        <v>1979</v>
      </c>
      <c r="T246">
        <v>129676</v>
      </c>
      <c r="U246">
        <v>73660</v>
      </c>
      <c r="V246">
        <v>56016</v>
      </c>
      <c r="W246">
        <v>160764</v>
      </c>
      <c r="X246">
        <v>1101851</v>
      </c>
      <c r="Y246">
        <v>2770784</v>
      </c>
      <c r="Z246">
        <v>481</v>
      </c>
      <c r="AA246">
        <v>125722</v>
      </c>
      <c r="AB246">
        <v>2031068</v>
      </c>
      <c r="AC246">
        <v>5058120</v>
      </c>
      <c r="AD246">
        <v>27165990</v>
      </c>
      <c r="AE246">
        <v>11399267</v>
      </c>
      <c r="AF246">
        <v>3095249</v>
      </c>
      <c r="AG246">
        <v>110679</v>
      </c>
      <c r="AH246">
        <v>222473</v>
      </c>
      <c r="AI246">
        <v>2762097</v>
      </c>
      <c r="AJ246">
        <v>2284081</v>
      </c>
      <c r="AK246">
        <v>637640</v>
      </c>
      <c r="AL246">
        <v>849659</v>
      </c>
      <c r="AM246">
        <v>796783</v>
      </c>
      <c r="AN246">
        <v>241978</v>
      </c>
      <c r="AO246">
        <v>1589494</v>
      </c>
      <c r="AP246">
        <v>98061</v>
      </c>
      <c r="AQ246">
        <v>4090404</v>
      </c>
      <c r="AR246">
        <v>15766723</v>
      </c>
      <c r="AS246">
        <v>13759903</v>
      </c>
      <c r="AT246">
        <v>2006820</v>
      </c>
      <c r="AU246">
        <v>14985200</v>
      </c>
      <c r="AV246">
        <v>105.21529917439121</v>
      </c>
      <c r="AW246">
        <v>34.11825133719514</v>
      </c>
      <c r="AX246">
        <v>35.897620217500595</v>
      </c>
      <c r="AY246">
        <v>21566977</v>
      </c>
      <c r="AZ246">
        <v>8994408</v>
      </c>
      <c r="BA246">
        <v>3262670</v>
      </c>
      <c r="BB246">
        <v>3010546</v>
      </c>
      <c r="BC246">
        <v>1238629</v>
      </c>
      <c r="BD246">
        <v>1482563</v>
      </c>
      <c r="BE246">
        <v>10167710</v>
      </c>
      <c r="BF246">
        <v>63663</v>
      </c>
      <c r="BG246">
        <v>2842068</v>
      </c>
    </row>
    <row r="247" spans="1:59" x14ac:dyDescent="0.25">
      <c r="A247" s="6" t="s">
        <v>94</v>
      </c>
      <c r="B247">
        <v>27072102</v>
      </c>
      <c r="C247">
        <v>14230423</v>
      </c>
      <c r="D247">
        <v>8073764</v>
      </c>
      <c r="E247">
        <v>3231981</v>
      </c>
      <c r="F247">
        <v>1341059</v>
      </c>
      <c r="G247">
        <v>1583619</v>
      </c>
      <c r="H247">
        <v>12841679</v>
      </c>
      <c r="I247">
        <v>51419</v>
      </c>
      <c r="J247">
        <v>315583</v>
      </c>
      <c r="K247">
        <v>351596</v>
      </c>
      <c r="L247">
        <v>329218</v>
      </c>
      <c r="M247">
        <v>11692</v>
      </c>
      <c r="N247">
        <v>198471</v>
      </c>
      <c r="O247">
        <v>99352</v>
      </c>
      <c r="P247">
        <v>48484</v>
      </c>
      <c r="Q247">
        <v>16161</v>
      </c>
      <c r="R247">
        <v>32331</v>
      </c>
      <c r="S247">
        <v>2143</v>
      </c>
      <c r="T247">
        <v>131805</v>
      </c>
      <c r="U247">
        <v>74008</v>
      </c>
      <c r="V247">
        <v>57797</v>
      </c>
      <c r="W247">
        <v>168904</v>
      </c>
      <c r="X247">
        <v>1089399</v>
      </c>
      <c r="Y247">
        <v>2750257</v>
      </c>
      <c r="Z247">
        <v>521</v>
      </c>
      <c r="AA247">
        <v>131207</v>
      </c>
      <c r="AB247">
        <v>2108390</v>
      </c>
      <c r="AC247">
        <v>5203217</v>
      </c>
      <c r="AD247">
        <v>27819721</v>
      </c>
      <c r="AE247">
        <v>11532703</v>
      </c>
      <c r="AF247">
        <v>3109291</v>
      </c>
      <c r="AG247">
        <v>116493</v>
      </c>
      <c r="AH247">
        <v>234107</v>
      </c>
      <c r="AI247">
        <v>2758691</v>
      </c>
      <c r="AJ247">
        <v>2317325</v>
      </c>
      <c r="AK247">
        <v>610741</v>
      </c>
      <c r="AL247">
        <v>859401</v>
      </c>
      <c r="AM247">
        <v>847184</v>
      </c>
      <c r="AN247">
        <v>258843</v>
      </c>
      <c r="AO247">
        <v>1655679</v>
      </c>
      <c r="AP247">
        <v>96934</v>
      </c>
      <c r="AQ247">
        <v>4094631</v>
      </c>
      <c r="AR247">
        <v>16287018</v>
      </c>
      <c r="AS247">
        <v>14256787</v>
      </c>
      <c r="AT247">
        <v>2030231</v>
      </c>
      <c r="AU247">
        <v>15539399</v>
      </c>
      <c r="AV247">
        <v>104.81111941284369</v>
      </c>
      <c r="AW247">
        <v>33.318661539891622</v>
      </c>
      <c r="AX247">
        <v>34.921662133337051</v>
      </c>
      <c r="AY247">
        <v>21958639</v>
      </c>
      <c r="AZ247">
        <v>9116960</v>
      </c>
      <c r="BA247">
        <v>3309256</v>
      </c>
      <c r="BB247">
        <v>3041622</v>
      </c>
      <c r="BC247">
        <v>1256598</v>
      </c>
      <c r="BD247">
        <v>1509484</v>
      </c>
      <c r="BE247">
        <v>10425936</v>
      </c>
      <c r="BF247">
        <v>65026</v>
      </c>
      <c r="BG247">
        <v>2877216</v>
      </c>
    </row>
    <row r="248" spans="1:59" x14ac:dyDescent="0.25">
      <c r="A248" s="6" t="s">
        <v>93</v>
      </c>
      <c r="B248">
        <v>27907890</v>
      </c>
      <c r="C248">
        <v>14602956</v>
      </c>
      <c r="D248">
        <v>8356428</v>
      </c>
      <c r="E248">
        <v>3262634</v>
      </c>
      <c r="F248">
        <v>1365208</v>
      </c>
      <c r="G248">
        <v>1618687</v>
      </c>
      <c r="H248">
        <v>13304934</v>
      </c>
      <c r="I248">
        <v>63571</v>
      </c>
      <c r="J248">
        <v>336173</v>
      </c>
      <c r="K248">
        <v>380360</v>
      </c>
      <c r="L248">
        <v>359020</v>
      </c>
      <c r="M248">
        <v>14560</v>
      </c>
      <c r="N248">
        <v>215089</v>
      </c>
      <c r="O248">
        <v>110974</v>
      </c>
      <c r="P248">
        <v>52117</v>
      </c>
      <c r="Q248">
        <v>17372</v>
      </c>
      <c r="R248">
        <v>32113</v>
      </c>
      <c r="S248">
        <v>2513</v>
      </c>
      <c r="T248">
        <v>134342</v>
      </c>
      <c r="U248">
        <v>74759</v>
      </c>
      <c r="V248">
        <v>59583</v>
      </c>
      <c r="W248">
        <v>158934</v>
      </c>
      <c r="X248">
        <v>1058806</v>
      </c>
      <c r="Y248">
        <v>2905296</v>
      </c>
      <c r="Z248">
        <v>529</v>
      </c>
      <c r="AA248">
        <v>134404</v>
      </c>
      <c r="AB248">
        <v>2108248</v>
      </c>
      <c r="AC248">
        <v>5435602</v>
      </c>
      <c r="AD248">
        <v>27993467</v>
      </c>
      <c r="AE248">
        <v>11703371</v>
      </c>
      <c r="AF248">
        <v>3092412</v>
      </c>
      <c r="AG248">
        <v>90071</v>
      </c>
      <c r="AH248">
        <v>250091</v>
      </c>
      <c r="AI248">
        <v>2752250</v>
      </c>
      <c r="AJ248">
        <v>2435089</v>
      </c>
      <c r="AK248">
        <v>613221</v>
      </c>
      <c r="AL248">
        <v>903561</v>
      </c>
      <c r="AM248">
        <v>918307</v>
      </c>
      <c r="AN248">
        <v>276048</v>
      </c>
      <c r="AO248">
        <v>1699382</v>
      </c>
      <c r="AP248">
        <v>86222</v>
      </c>
      <c r="AQ248">
        <v>4114218</v>
      </c>
      <c r="AR248">
        <v>16290096</v>
      </c>
      <c r="AS248">
        <v>14245010</v>
      </c>
      <c r="AT248">
        <v>2045086</v>
      </c>
      <c r="AU248">
        <v>16204519</v>
      </c>
      <c r="AV248">
        <v>100.528103294188</v>
      </c>
      <c r="AW248">
        <v>33.931667692045366</v>
      </c>
      <c r="AX248">
        <v>34.110861946899995</v>
      </c>
      <c r="AY248">
        <v>22527531</v>
      </c>
      <c r="AZ248">
        <v>9222597</v>
      </c>
      <c r="BA248">
        <v>3356869</v>
      </c>
      <c r="BB248">
        <v>3073034</v>
      </c>
      <c r="BC248">
        <v>1273381</v>
      </c>
      <c r="BD248">
        <v>1519313</v>
      </c>
      <c r="BE248">
        <v>10824160</v>
      </c>
      <c r="BF248">
        <v>66410</v>
      </c>
      <c r="BG248">
        <v>2914692</v>
      </c>
    </row>
    <row r="249" spans="1:59" x14ac:dyDescent="0.25">
      <c r="A249" s="6" t="s">
        <v>92</v>
      </c>
      <c r="B249">
        <v>28607505</v>
      </c>
      <c r="C249">
        <v>14945639</v>
      </c>
      <c r="D249">
        <v>8607519</v>
      </c>
      <c r="E249">
        <v>3310465</v>
      </c>
      <c r="F249">
        <v>1388429</v>
      </c>
      <c r="G249">
        <v>1639226</v>
      </c>
      <c r="H249">
        <v>13661866</v>
      </c>
      <c r="I249">
        <v>41996</v>
      </c>
      <c r="J249">
        <v>315537</v>
      </c>
      <c r="K249">
        <v>375331</v>
      </c>
      <c r="L249">
        <v>363225</v>
      </c>
      <c r="M249">
        <v>10103</v>
      </c>
      <c r="N249">
        <v>208952</v>
      </c>
      <c r="O249">
        <v>105397</v>
      </c>
      <c r="P249">
        <v>50010</v>
      </c>
      <c r="Q249">
        <v>16670</v>
      </c>
      <c r="R249">
        <v>34480</v>
      </c>
      <c r="S249">
        <v>2395</v>
      </c>
      <c r="T249">
        <v>125610</v>
      </c>
      <c r="U249">
        <v>72490</v>
      </c>
      <c r="V249">
        <v>53120</v>
      </c>
      <c r="W249">
        <v>160028</v>
      </c>
      <c r="X249">
        <v>1043745</v>
      </c>
      <c r="Y249">
        <v>3144016</v>
      </c>
      <c r="Z249">
        <v>538</v>
      </c>
      <c r="AA249">
        <v>146510</v>
      </c>
      <c r="AB249">
        <v>2167880</v>
      </c>
      <c r="AC249">
        <v>5558395</v>
      </c>
      <c r="AD249">
        <v>29263904</v>
      </c>
      <c r="AE249">
        <v>11888077</v>
      </c>
      <c r="AF249">
        <v>3118424</v>
      </c>
      <c r="AG249">
        <v>96494</v>
      </c>
      <c r="AH249">
        <v>257498</v>
      </c>
      <c r="AI249">
        <v>2764432</v>
      </c>
      <c r="AJ249">
        <v>2491205</v>
      </c>
      <c r="AK249">
        <v>624188</v>
      </c>
      <c r="AL249">
        <v>922012</v>
      </c>
      <c r="AM249">
        <v>945005</v>
      </c>
      <c r="AN249">
        <v>282956</v>
      </c>
      <c r="AO249">
        <v>1708719</v>
      </c>
      <c r="AP249">
        <v>98139</v>
      </c>
      <c r="AQ249">
        <v>4188634</v>
      </c>
      <c r="AR249">
        <v>17375827</v>
      </c>
      <c r="AS249">
        <v>15248147</v>
      </c>
      <c r="AT249">
        <v>2127680</v>
      </c>
      <c r="AU249">
        <v>16719428</v>
      </c>
      <c r="AV249">
        <v>103.92596364822759</v>
      </c>
      <c r="AW249">
        <v>32.284096100166288</v>
      </c>
      <c r="AX249">
        <v>33.551557977217691</v>
      </c>
      <c r="AY249">
        <v>23040763</v>
      </c>
      <c r="AZ249">
        <v>9378897</v>
      </c>
      <c r="BA249">
        <v>3403621</v>
      </c>
      <c r="BB249">
        <v>3111718</v>
      </c>
      <c r="BC249">
        <v>1291137</v>
      </c>
      <c r="BD249">
        <v>1572421</v>
      </c>
      <c r="BE249">
        <v>11152686</v>
      </c>
      <c r="BF249">
        <v>67801</v>
      </c>
      <c r="BG249">
        <v>2957371</v>
      </c>
    </row>
    <row r="250" spans="1:59" x14ac:dyDescent="0.25">
      <c r="A250" s="6" t="s">
        <v>91</v>
      </c>
      <c r="B250">
        <v>29318412</v>
      </c>
      <c r="C250">
        <v>15458753</v>
      </c>
      <c r="D250">
        <v>9010870</v>
      </c>
      <c r="E250">
        <v>3357513</v>
      </c>
      <c r="F250">
        <v>1405118</v>
      </c>
      <c r="G250">
        <v>1685252</v>
      </c>
      <c r="H250">
        <v>13859659</v>
      </c>
      <c r="I250">
        <v>53045</v>
      </c>
      <c r="J250">
        <v>278925</v>
      </c>
      <c r="K250">
        <v>355438</v>
      </c>
      <c r="L250">
        <v>377091</v>
      </c>
      <c r="M250">
        <v>12154</v>
      </c>
      <c r="N250">
        <v>211831</v>
      </c>
      <c r="O250">
        <v>118946</v>
      </c>
      <c r="P250">
        <v>44880</v>
      </c>
      <c r="Q250">
        <v>14960</v>
      </c>
      <c r="R250">
        <v>30718</v>
      </c>
      <c r="S250">
        <v>2327</v>
      </c>
      <c r="T250">
        <v>120613</v>
      </c>
      <c r="U250">
        <v>70555</v>
      </c>
      <c r="V250">
        <v>50058</v>
      </c>
      <c r="W250">
        <v>152763</v>
      </c>
      <c r="X250">
        <v>970391</v>
      </c>
      <c r="Y250">
        <v>3155716</v>
      </c>
      <c r="Z250">
        <v>548</v>
      </c>
      <c r="AA250">
        <v>149921</v>
      </c>
      <c r="AB250">
        <v>2235216</v>
      </c>
      <c r="AC250">
        <v>5786007</v>
      </c>
      <c r="AD250">
        <v>29026549</v>
      </c>
      <c r="AE250">
        <v>12169564</v>
      </c>
      <c r="AF250">
        <v>3178279</v>
      </c>
      <c r="AG250">
        <v>111671</v>
      </c>
      <c r="AH250">
        <v>274049</v>
      </c>
      <c r="AI250">
        <v>2792559</v>
      </c>
      <c r="AJ250">
        <v>2560806</v>
      </c>
      <c r="AK250">
        <v>621143</v>
      </c>
      <c r="AL250">
        <v>974198</v>
      </c>
      <c r="AM250">
        <v>965465</v>
      </c>
      <c r="AN250">
        <v>297905</v>
      </c>
      <c r="AO250">
        <v>1760837</v>
      </c>
      <c r="AP250">
        <v>95147</v>
      </c>
      <c r="AQ250">
        <v>4276590</v>
      </c>
      <c r="AR250">
        <v>16856985</v>
      </c>
      <c r="AS250">
        <v>14756270</v>
      </c>
      <c r="AT250">
        <v>2100715</v>
      </c>
      <c r="AU250">
        <v>17148848</v>
      </c>
      <c r="AV250">
        <v>98.298060504716048</v>
      </c>
      <c r="AW250">
        <v>34.04573956813509</v>
      </c>
      <c r="AX250">
        <v>33.466301679963486</v>
      </c>
      <c r="AY250">
        <v>23397671</v>
      </c>
      <c r="AZ250">
        <v>9538012</v>
      </c>
      <c r="BA250">
        <v>3461712</v>
      </c>
      <c r="BB250">
        <v>3151224</v>
      </c>
      <c r="BC250">
        <v>1309786</v>
      </c>
      <c r="BD250">
        <v>1615290</v>
      </c>
      <c r="BE250">
        <v>11228107</v>
      </c>
      <c r="BF250">
        <v>69098</v>
      </c>
      <c r="BG250">
        <v>3003199</v>
      </c>
    </row>
    <row r="251" spans="1:59" x14ac:dyDescent="0.25">
      <c r="A251" s="6" t="s">
        <v>90</v>
      </c>
      <c r="B251">
        <v>29952444</v>
      </c>
      <c r="C251">
        <v>15823603</v>
      </c>
      <c r="D251">
        <v>9265623</v>
      </c>
      <c r="E251">
        <v>3424348</v>
      </c>
      <c r="F251">
        <v>1424474</v>
      </c>
      <c r="G251">
        <v>1709158</v>
      </c>
      <c r="H251">
        <v>14128841</v>
      </c>
      <c r="I251">
        <v>43697</v>
      </c>
      <c r="J251">
        <v>276087</v>
      </c>
      <c r="K251">
        <v>356342</v>
      </c>
      <c r="L251">
        <v>398615</v>
      </c>
      <c r="M251">
        <v>12668</v>
      </c>
      <c r="N251">
        <v>208094</v>
      </c>
      <c r="O251">
        <v>118689</v>
      </c>
      <c r="P251">
        <v>44794</v>
      </c>
      <c r="Q251">
        <v>14931</v>
      </c>
      <c r="R251">
        <v>27313</v>
      </c>
      <c r="S251">
        <v>2367</v>
      </c>
      <c r="T251">
        <v>116998</v>
      </c>
      <c r="U251">
        <v>68674</v>
      </c>
      <c r="V251">
        <v>48324</v>
      </c>
      <c r="W251">
        <v>153617</v>
      </c>
      <c r="X251">
        <v>964281</v>
      </c>
      <c r="Y251">
        <v>3314585</v>
      </c>
      <c r="Z251">
        <v>566</v>
      </c>
      <c r="AA251">
        <v>159532</v>
      </c>
      <c r="AB251">
        <v>2217738</v>
      </c>
      <c r="AC251">
        <v>5906021</v>
      </c>
      <c r="AD251">
        <v>29643748</v>
      </c>
      <c r="AE251">
        <v>12268834</v>
      </c>
      <c r="AF251">
        <v>3200375</v>
      </c>
      <c r="AG251">
        <v>110579</v>
      </c>
      <c r="AH251">
        <v>281839</v>
      </c>
      <c r="AI251">
        <v>2807957</v>
      </c>
      <c r="AJ251">
        <v>2590808</v>
      </c>
      <c r="AK251">
        <v>630038</v>
      </c>
      <c r="AL251">
        <v>967008</v>
      </c>
      <c r="AM251">
        <v>993762</v>
      </c>
      <c r="AN251">
        <v>310960</v>
      </c>
      <c r="AO251">
        <v>1777183</v>
      </c>
      <c r="AP251">
        <v>94466</v>
      </c>
      <c r="AQ251">
        <v>4295042</v>
      </c>
      <c r="AR251">
        <v>17374914</v>
      </c>
      <c r="AS251">
        <v>15158540</v>
      </c>
      <c r="AT251">
        <v>2216374</v>
      </c>
      <c r="AU251">
        <v>17683610</v>
      </c>
      <c r="AV251">
        <v>98.254338118274958</v>
      </c>
      <c r="AW251">
        <v>33.330713468459315</v>
      </c>
      <c r="AX251">
        <v>32.748871908533417</v>
      </c>
      <c r="AY251">
        <v>23814038</v>
      </c>
      <c r="AZ251">
        <v>9685197</v>
      </c>
      <c r="BA251">
        <v>3517068</v>
      </c>
      <c r="BB251">
        <v>3191154</v>
      </c>
      <c r="BC251">
        <v>1330448</v>
      </c>
      <c r="BD251">
        <v>1646527</v>
      </c>
      <c r="BE251">
        <v>11545204</v>
      </c>
      <c r="BF251">
        <v>70314</v>
      </c>
      <c r="BG251">
        <v>3050974</v>
      </c>
    </row>
    <row r="252" spans="1:59" x14ac:dyDescent="0.25">
      <c r="A252" s="6" t="s">
        <v>89</v>
      </c>
      <c r="B252">
        <v>30708140</v>
      </c>
      <c r="C252">
        <v>16135320</v>
      </c>
      <c r="D252">
        <v>9479233</v>
      </c>
      <c r="E252">
        <v>3486061</v>
      </c>
      <c r="F252">
        <v>1449999</v>
      </c>
      <c r="G252">
        <v>1720027</v>
      </c>
      <c r="H252">
        <v>14572820</v>
      </c>
      <c r="I252">
        <v>49336</v>
      </c>
      <c r="J252">
        <v>262603</v>
      </c>
      <c r="K252">
        <v>386992</v>
      </c>
      <c r="L252">
        <v>428003</v>
      </c>
      <c r="M252">
        <v>15533</v>
      </c>
      <c r="N252">
        <v>213883</v>
      </c>
      <c r="O252">
        <v>122669</v>
      </c>
      <c r="P252">
        <v>45463</v>
      </c>
      <c r="Q252">
        <v>15154</v>
      </c>
      <c r="R252">
        <v>28131</v>
      </c>
      <c r="S252">
        <v>2466</v>
      </c>
      <c r="T252">
        <v>115170</v>
      </c>
      <c r="U252">
        <v>66877</v>
      </c>
      <c r="V252">
        <v>48293</v>
      </c>
      <c r="W252">
        <v>147594</v>
      </c>
      <c r="X252">
        <v>964060</v>
      </c>
      <c r="Y252">
        <v>3600319</v>
      </c>
      <c r="Z252">
        <v>580</v>
      </c>
      <c r="AA252">
        <v>173221</v>
      </c>
      <c r="AB252">
        <v>2099243</v>
      </c>
      <c r="AC252">
        <v>6116283</v>
      </c>
      <c r="AD252">
        <v>30714516</v>
      </c>
      <c r="AE252">
        <v>12365797</v>
      </c>
      <c r="AF252">
        <v>3246725</v>
      </c>
      <c r="AG252">
        <v>112517</v>
      </c>
      <c r="AH252">
        <v>304090</v>
      </c>
      <c r="AI252">
        <v>2830118</v>
      </c>
      <c r="AJ252">
        <v>2691227</v>
      </c>
      <c r="AK252">
        <v>631317</v>
      </c>
      <c r="AL252">
        <v>1028421</v>
      </c>
      <c r="AM252">
        <v>1031488</v>
      </c>
      <c r="AN252">
        <v>322943</v>
      </c>
      <c r="AO252">
        <v>1812989</v>
      </c>
      <c r="AP252">
        <v>85421</v>
      </c>
      <c r="AQ252">
        <v>4206492</v>
      </c>
      <c r="AR252">
        <v>18348719</v>
      </c>
      <c r="AS252">
        <v>16004112</v>
      </c>
      <c r="AT252">
        <v>2344607</v>
      </c>
      <c r="AU252">
        <v>18342343</v>
      </c>
      <c r="AV252">
        <v>100.0347634070048</v>
      </c>
      <c r="AW252">
        <v>32.361668409999211</v>
      </c>
      <c r="AX252">
        <v>32.372918428502118</v>
      </c>
      <c r="AY252">
        <v>24345363</v>
      </c>
      <c r="AZ252">
        <v>9772543</v>
      </c>
      <c r="BA252">
        <v>3576096</v>
      </c>
      <c r="BB252">
        <v>3229834</v>
      </c>
      <c r="BC252">
        <v>1352456</v>
      </c>
      <c r="BD252">
        <v>1614157</v>
      </c>
      <c r="BE252">
        <v>11979566</v>
      </c>
      <c r="BF252">
        <v>71506</v>
      </c>
      <c r="BG252">
        <v>3099844</v>
      </c>
    </row>
    <row r="253" spans="1:59" x14ac:dyDescent="0.25">
      <c r="A253" s="6" t="s">
        <v>88</v>
      </c>
      <c r="B253">
        <v>31436501</v>
      </c>
      <c r="C253">
        <v>16538283</v>
      </c>
      <c r="D253">
        <v>9764255</v>
      </c>
      <c r="E253">
        <v>3540599</v>
      </c>
      <c r="F253">
        <v>1482688</v>
      </c>
      <c r="G253">
        <v>1750740</v>
      </c>
      <c r="H253">
        <v>14898218</v>
      </c>
      <c r="I253">
        <v>45306</v>
      </c>
      <c r="J253">
        <v>252160</v>
      </c>
      <c r="K253">
        <v>360421</v>
      </c>
      <c r="L253">
        <v>442716</v>
      </c>
      <c r="M253">
        <v>13914</v>
      </c>
      <c r="N253">
        <v>192555</v>
      </c>
      <c r="O253">
        <v>109057</v>
      </c>
      <c r="P253">
        <v>39167</v>
      </c>
      <c r="Q253">
        <v>13056</v>
      </c>
      <c r="R253">
        <v>28420</v>
      </c>
      <c r="S253">
        <v>2855</v>
      </c>
      <c r="T253">
        <v>111577</v>
      </c>
      <c r="U253">
        <v>63762</v>
      </c>
      <c r="V253">
        <v>47815</v>
      </c>
      <c r="W253">
        <v>143216</v>
      </c>
      <c r="X253">
        <v>974300</v>
      </c>
      <c r="Y253">
        <v>3769925</v>
      </c>
      <c r="Z253">
        <v>624</v>
      </c>
      <c r="AA253">
        <v>174805</v>
      </c>
      <c r="AB253">
        <v>2180375</v>
      </c>
      <c r="AC253">
        <v>6236324</v>
      </c>
      <c r="AD253">
        <v>31732731</v>
      </c>
      <c r="AE253">
        <v>12629535</v>
      </c>
      <c r="AF253">
        <v>3308892</v>
      </c>
      <c r="AG253">
        <v>126169</v>
      </c>
      <c r="AH253">
        <v>318629</v>
      </c>
      <c r="AI253">
        <v>2864094</v>
      </c>
      <c r="AJ253">
        <v>2743858</v>
      </c>
      <c r="AK253">
        <v>630617</v>
      </c>
      <c r="AL253">
        <v>1082131</v>
      </c>
      <c r="AM253">
        <v>1031110</v>
      </c>
      <c r="AN253">
        <v>320571</v>
      </c>
      <c r="AO253">
        <v>1825123</v>
      </c>
      <c r="AP253">
        <v>73230</v>
      </c>
      <c r="AQ253">
        <v>4357861</v>
      </c>
      <c r="AR253">
        <v>19103196</v>
      </c>
      <c r="AS253">
        <v>16676587</v>
      </c>
      <c r="AT253">
        <v>2426609</v>
      </c>
      <c r="AU253">
        <v>18806966</v>
      </c>
      <c r="AV253">
        <v>101.57510958202191</v>
      </c>
      <c r="AW253">
        <v>31.68448827939887</v>
      </c>
      <c r="AX253">
        <v>32.183553690302297</v>
      </c>
      <c r="AY253">
        <v>24825288</v>
      </c>
      <c r="AZ253">
        <v>9927070</v>
      </c>
      <c r="BA253">
        <v>3628560</v>
      </c>
      <c r="BB253">
        <v>3268493</v>
      </c>
      <c r="BC253">
        <v>1374096</v>
      </c>
      <c r="BD253">
        <v>1655921</v>
      </c>
      <c r="BE253">
        <v>12195753</v>
      </c>
      <c r="BF253">
        <v>72674</v>
      </c>
      <c r="BG253">
        <v>3151632</v>
      </c>
    </row>
    <row r="254" spans="1:59" x14ac:dyDescent="0.25">
      <c r="A254" s="6" t="s">
        <v>87</v>
      </c>
      <c r="B254">
        <v>32548695</v>
      </c>
      <c r="C254">
        <v>17116812</v>
      </c>
      <c r="D254">
        <v>10228768</v>
      </c>
      <c r="E254">
        <v>3591272</v>
      </c>
      <c r="F254">
        <v>1509092</v>
      </c>
      <c r="G254">
        <v>1787681</v>
      </c>
      <c r="H254">
        <v>15431883</v>
      </c>
      <c r="I254">
        <v>55824</v>
      </c>
      <c r="J254">
        <v>289820</v>
      </c>
      <c r="K254">
        <v>331493</v>
      </c>
      <c r="L254">
        <v>460558</v>
      </c>
      <c r="M254">
        <v>8695</v>
      </c>
      <c r="N254">
        <v>190807</v>
      </c>
      <c r="O254">
        <v>114501</v>
      </c>
      <c r="P254">
        <v>33119</v>
      </c>
      <c r="Q254">
        <v>11040</v>
      </c>
      <c r="R254">
        <v>29455</v>
      </c>
      <c r="S254">
        <v>2692</v>
      </c>
      <c r="T254">
        <v>107478</v>
      </c>
      <c r="U254">
        <v>58394</v>
      </c>
      <c r="V254">
        <v>49084</v>
      </c>
      <c r="W254">
        <v>130747</v>
      </c>
      <c r="X254">
        <v>1039857</v>
      </c>
      <c r="Y254">
        <v>4032196</v>
      </c>
      <c r="Z254">
        <v>675</v>
      </c>
      <c r="AA254">
        <v>181888</v>
      </c>
      <c r="AB254">
        <v>2265597</v>
      </c>
      <c r="AC254">
        <v>6336248</v>
      </c>
      <c r="AD254">
        <v>32912884</v>
      </c>
      <c r="AE254">
        <v>12884161</v>
      </c>
      <c r="AF254">
        <v>3415987</v>
      </c>
      <c r="AG254">
        <v>154347</v>
      </c>
      <c r="AH254">
        <v>346672</v>
      </c>
      <c r="AI254">
        <v>2914968</v>
      </c>
      <c r="AJ254">
        <v>2847356</v>
      </c>
      <c r="AK254">
        <v>634189</v>
      </c>
      <c r="AL254">
        <v>1160439</v>
      </c>
      <c r="AM254">
        <v>1052727</v>
      </c>
      <c r="AN254">
        <v>332060</v>
      </c>
      <c r="AO254">
        <v>1859504</v>
      </c>
      <c r="AP254">
        <v>63114</v>
      </c>
      <c r="AQ254">
        <v>4366140</v>
      </c>
      <c r="AR254">
        <v>20028723</v>
      </c>
      <c r="AS254">
        <v>17410539</v>
      </c>
      <c r="AT254">
        <v>2618184</v>
      </c>
      <c r="AU254">
        <v>19664534</v>
      </c>
      <c r="AV254">
        <v>101.852007259522</v>
      </c>
      <c r="AW254">
        <v>31.271803016087592</v>
      </c>
      <c r="AX254">
        <v>31.850959078128941</v>
      </c>
      <c r="AY254">
        <v>25506187</v>
      </c>
      <c r="AZ254">
        <v>10074304</v>
      </c>
      <c r="BA254">
        <v>3717196</v>
      </c>
      <c r="BB254">
        <v>3307420</v>
      </c>
      <c r="BC254">
        <v>1395607</v>
      </c>
      <c r="BD254">
        <v>1654081</v>
      </c>
      <c r="BE254">
        <v>12622026</v>
      </c>
      <c r="BF254">
        <v>73813</v>
      </c>
      <c r="BG254">
        <v>3207422</v>
      </c>
    </row>
    <row r="255" spans="1:59" x14ac:dyDescent="0.25">
      <c r="A255" s="6" t="s">
        <v>86</v>
      </c>
      <c r="B255">
        <v>33197889</v>
      </c>
      <c r="C255">
        <v>17413488</v>
      </c>
      <c r="D255">
        <v>10459381</v>
      </c>
      <c r="E255">
        <v>3618300</v>
      </c>
      <c r="F255">
        <v>1530607</v>
      </c>
      <c r="G255">
        <v>1805200</v>
      </c>
      <c r="H255">
        <v>15784401</v>
      </c>
      <c r="I255">
        <v>56965</v>
      </c>
      <c r="J255">
        <v>318238</v>
      </c>
      <c r="K255">
        <v>289046</v>
      </c>
      <c r="L255">
        <v>518735</v>
      </c>
      <c r="M255">
        <v>7643</v>
      </c>
      <c r="N255">
        <v>164918</v>
      </c>
      <c r="O255">
        <v>79935</v>
      </c>
      <c r="P255">
        <v>38968</v>
      </c>
      <c r="Q255">
        <v>12989</v>
      </c>
      <c r="R255">
        <v>30464</v>
      </c>
      <c r="S255">
        <v>2562</v>
      </c>
      <c r="T255">
        <v>104258</v>
      </c>
      <c r="U255">
        <v>54113</v>
      </c>
      <c r="V255">
        <v>50145</v>
      </c>
      <c r="W255">
        <v>128428</v>
      </c>
      <c r="X255">
        <v>1065175</v>
      </c>
      <c r="Y255">
        <v>4193250</v>
      </c>
      <c r="Z255">
        <v>694</v>
      </c>
      <c r="AA255">
        <v>183739</v>
      </c>
      <c r="AB255">
        <v>2302048</v>
      </c>
      <c r="AC255">
        <v>6451264</v>
      </c>
      <c r="AD255">
        <v>33466185</v>
      </c>
      <c r="AE255">
        <v>13157437</v>
      </c>
      <c r="AF255">
        <v>3427761</v>
      </c>
      <c r="AG255">
        <v>131416</v>
      </c>
      <c r="AH255">
        <v>358892</v>
      </c>
      <c r="AI255">
        <v>2937453</v>
      </c>
      <c r="AJ255">
        <v>3034609</v>
      </c>
      <c r="AK255">
        <v>691947</v>
      </c>
      <c r="AL255">
        <v>1250536</v>
      </c>
      <c r="AM255">
        <v>1092126</v>
      </c>
      <c r="AN255">
        <v>348388</v>
      </c>
      <c r="AO255">
        <v>1864257</v>
      </c>
      <c r="AP255">
        <v>51882</v>
      </c>
      <c r="AQ255">
        <v>4430540</v>
      </c>
      <c r="AR255">
        <v>20308748</v>
      </c>
      <c r="AS255">
        <v>17597115</v>
      </c>
      <c r="AT255">
        <v>2711633</v>
      </c>
      <c r="AU255">
        <v>20040452</v>
      </c>
      <c r="AV255">
        <v>101.3387714677706</v>
      </c>
      <c r="AW255">
        <v>31.820622087259647</v>
      </c>
      <c r="AX255">
        <v>32.246627496631</v>
      </c>
      <c r="AY255">
        <v>26004077</v>
      </c>
      <c r="AZ255">
        <v>10219676</v>
      </c>
      <c r="BA255">
        <v>3775265</v>
      </c>
      <c r="BB255">
        <v>3345767</v>
      </c>
      <c r="BC255">
        <v>1416580</v>
      </c>
      <c r="BD255">
        <v>1682064</v>
      </c>
      <c r="BE255">
        <v>12846640</v>
      </c>
      <c r="BF255">
        <v>74891</v>
      </c>
      <c r="BG255">
        <v>3267601</v>
      </c>
    </row>
    <row r="256" spans="1:59" x14ac:dyDescent="0.25">
      <c r="A256" s="6" t="s">
        <v>85</v>
      </c>
      <c r="B256">
        <v>33428127</v>
      </c>
      <c r="C256">
        <v>17450407</v>
      </c>
      <c r="D256">
        <v>10402008</v>
      </c>
      <c r="E256">
        <v>3640080</v>
      </c>
      <c r="F256">
        <v>1552430</v>
      </c>
      <c r="G256">
        <v>1855888</v>
      </c>
      <c r="H256">
        <v>15977720</v>
      </c>
      <c r="I256">
        <v>50250</v>
      </c>
      <c r="J256">
        <v>311604</v>
      </c>
      <c r="K256">
        <v>261335</v>
      </c>
      <c r="L256">
        <v>565641</v>
      </c>
      <c r="M256">
        <v>8050</v>
      </c>
      <c r="N256">
        <v>152455</v>
      </c>
      <c r="O256">
        <v>69462</v>
      </c>
      <c r="P256">
        <v>38319</v>
      </c>
      <c r="Q256">
        <v>12773</v>
      </c>
      <c r="R256">
        <v>29188</v>
      </c>
      <c r="S256">
        <v>2713</v>
      </c>
      <c r="T256">
        <v>100055</v>
      </c>
      <c r="U256">
        <v>50631</v>
      </c>
      <c r="V256">
        <v>49424</v>
      </c>
      <c r="W256">
        <v>151391</v>
      </c>
      <c r="X256">
        <v>1033221</v>
      </c>
      <c r="Y256">
        <v>4188219</v>
      </c>
      <c r="Z256">
        <v>712</v>
      </c>
      <c r="AA256">
        <v>178028</v>
      </c>
      <c r="AB256">
        <v>2262207</v>
      </c>
      <c r="AC256">
        <v>6714552</v>
      </c>
      <c r="AD256">
        <v>33024322</v>
      </c>
      <c r="AE256">
        <v>13493877</v>
      </c>
      <c r="AF256">
        <v>3465245</v>
      </c>
      <c r="AG256">
        <v>123814</v>
      </c>
      <c r="AH256">
        <v>375356</v>
      </c>
      <c r="AI256">
        <v>2966075</v>
      </c>
      <c r="AJ256">
        <v>3166757</v>
      </c>
      <c r="AK256">
        <v>739935</v>
      </c>
      <c r="AL256">
        <v>1315943</v>
      </c>
      <c r="AM256">
        <v>1110878</v>
      </c>
      <c r="AN256">
        <v>384157</v>
      </c>
      <c r="AO256">
        <v>1898892</v>
      </c>
      <c r="AP256">
        <v>35828</v>
      </c>
      <c r="AQ256">
        <v>4542998</v>
      </c>
      <c r="AR256">
        <v>19530445</v>
      </c>
      <c r="AS256">
        <v>16902934</v>
      </c>
      <c r="AT256">
        <v>2627511</v>
      </c>
      <c r="AU256">
        <v>19934250</v>
      </c>
      <c r="AV256">
        <v>97.974316572414736</v>
      </c>
      <c r="AW256">
        <v>33.957248241531438</v>
      </c>
      <c r="AX256">
        <v>33.269381891438755</v>
      </c>
      <c r="AY256">
        <v>26310191</v>
      </c>
      <c r="AZ256">
        <v>10332471</v>
      </c>
      <c r="BA256">
        <v>3844966</v>
      </c>
      <c r="BB256">
        <v>3384826</v>
      </c>
      <c r="BC256">
        <v>1439093</v>
      </c>
      <c r="BD256">
        <v>1663586</v>
      </c>
      <c r="BE256">
        <v>12816314</v>
      </c>
      <c r="BF256">
        <v>75885</v>
      </c>
      <c r="BG256">
        <v>3331203</v>
      </c>
    </row>
    <row r="257" spans="1:59" x14ac:dyDescent="0.25">
      <c r="A257" s="6" t="s">
        <v>84</v>
      </c>
      <c r="B257">
        <v>32164416</v>
      </c>
      <c r="C257">
        <v>16825828</v>
      </c>
      <c r="D257">
        <v>9669429</v>
      </c>
      <c r="E257">
        <v>3654662</v>
      </c>
      <c r="F257">
        <v>1581922</v>
      </c>
      <c r="G257">
        <v>1919814</v>
      </c>
      <c r="H257">
        <v>15338588</v>
      </c>
      <c r="I257">
        <v>55037</v>
      </c>
      <c r="J257">
        <v>293526</v>
      </c>
      <c r="K257">
        <v>198425</v>
      </c>
      <c r="L257">
        <v>652124</v>
      </c>
      <c r="M257">
        <v>7100</v>
      </c>
      <c r="N257">
        <v>112416</v>
      </c>
      <c r="O257">
        <v>52866</v>
      </c>
      <c r="P257">
        <v>27239</v>
      </c>
      <c r="Q257">
        <v>9080</v>
      </c>
      <c r="R257">
        <v>20814</v>
      </c>
      <c r="S257">
        <v>2417</v>
      </c>
      <c r="T257">
        <v>95545</v>
      </c>
      <c r="U257">
        <v>49442</v>
      </c>
      <c r="V257">
        <v>46103</v>
      </c>
      <c r="W257">
        <v>157766</v>
      </c>
      <c r="X257">
        <v>987843</v>
      </c>
      <c r="Y257">
        <v>3827562</v>
      </c>
      <c r="Z257">
        <v>435</v>
      </c>
      <c r="AA257">
        <v>161150</v>
      </c>
      <c r="AB257">
        <v>2295248</v>
      </c>
      <c r="AC257">
        <v>6494411</v>
      </c>
      <c r="AD257">
        <v>31815400</v>
      </c>
      <c r="AE257">
        <v>13763493</v>
      </c>
      <c r="AF257">
        <v>3510852</v>
      </c>
      <c r="AG257">
        <v>139956</v>
      </c>
      <c r="AH257">
        <v>385407</v>
      </c>
      <c r="AI257">
        <v>2985489</v>
      </c>
      <c r="AJ257">
        <v>3235213</v>
      </c>
      <c r="AK257">
        <v>779258</v>
      </c>
      <c r="AL257">
        <v>1332350</v>
      </c>
      <c r="AM257">
        <v>1123605</v>
      </c>
      <c r="AN257">
        <v>407313</v>
      </c>
      <c r="AO257">
        <v>1856758</v>
      </c>
      <c r="AP257">
        <v>55007</v>
      </c>
      <c r="AQ257">
        <v>4698350</v>
      </c>
      <c r="AR257">
        <v>18051907</v>
      </c>
      <c r="AS257">
        <v>15623377</v>
      </c>
      <c r="AT257">
        <v>2428530</v>
      </c>
      <c r="AU257">
        <v>18400923</v>
      </c>
      <c r="AV257">
        <v>98.103270421882343</v>
      </c>
      <c r="AW257">
        <v>37.370373592274127</v>
      </c>
      <c r="AX257">
        <v>36.661558662896397</v>
      </c>
      <c r="AY257">
        <v>25863577</v>
      </c>
      <c r="AZ257">
        <v>10524989</v>
      </c>
      <c r="BA257">
        <v>3921508</v>
      </c>
      <c r="BB257">
        <v>3422550</v>
      </c>
      <c r="BC257">
        <v>1462862</v>
      </c>
      <c r="BD257">
        <v>1718069</v>
      </c>
      <c r="BE257">
        <v>12100084</v>
      </c>
      <c r="BF257">
        <v>76786</v>
      </c>
      <c r="BG257">
        <v>3395941</v>
      </c>
    </row>
    <row r="258" spans="1:59" x14ac:dyDescent="0.25">
      <c r="A258" s="6" t="s">
        <v>83</v>
      </c>
      <c r="B258">
        <v>32226270</v>
      </c>
      <c r="C258">
        <v>17156055</v>
      </c>
      <c r="D258">
        <v>9870185</v>
      </c>
      <c r="E258">
        <v>3669157</v>
      </c>
      <c r="F258">
        <v>1606395</v>
      </c>
      <c r="G258">
        <v>2010318</v>
      </c>
      <c r="H258">
        <v>15070215</v>
      </c>
      <c r="I258">
        <v>36837</v>
      </c>
      <c r="J258">
        <v>281624</v>
      </c>
      <c r="K258">
        <v>227939</v>
      </c>
      <c r="L258">
        <v>660757</v>
      </c>
      <c r="M258">
        <v>8056</v>
      </c>
      <c r="N258">
        <v>119669</v>
      </c>
      <c r="O258">
        <v>58271</v>
      </c>
      <c r="P258">
        <v>28797</v>
      </c>
      <c r="Q258">
        <v>9599</v>
      </c>
      <c r="R258">
        <v>20463</v>
      </c>
      <c r="S258">
        <v>2539</v>
      </c>
      <c r="T258">
        <v>95140</v>
      </c>
      <c r="U258">
        <v>48443</v>
      </c>
      <c r="V258">
        <v>46697</v>
      </c>
      <c r="W258">
        <v>167109</v>
      </c>
      <c r="X258">
        <v>1011226</v>
      </c>
      <c r="Y258">
        <v>3734602</v>
      </c>
      <c r="Z258">
        <v>417</v>
      </c>
      <c r="AA258">
        <v>155506</v>
      </c>
      <c r="AB258">
        <v>2313176</v>
      </c>
      <c r="AC258">
        <v>6258157</v>
      </c>
      <c r="AD258">
        <v>31809839</v>
      </c>
      <c r="AE258">
        <v>13952584</v>
      </c>
      <c r="AF258">
        <v>3613980</v>
      </c>
      <c r="AG258">
        <v>139827</v>
      </c>
      <c r="AH258">
        <v>412707</v>
      </c>
      <c r="AI258">
        <v>3061446</v>
      </c>
      <c r="AJ258">
        <v>3263273</v>
      </c>
      <c r="AK258">
        <v>782296</v>
      </c>
      <c r="AL258">
        <v>1362497</v>
      </c>
      <c r="AM258">
        <v>1118480</v>
      </c>
      <c r="AN258">
        <v>441073</v>
      </c>
      <c r="AO258">
        <v>1817609</v>
      </c>
      <c r="AP258">
        <v>37941</v>
      </c>
      <c r="AQ258">
        <v>4778708</v>
      </c>
      <c r="AR258">
        <v>17857255</v>
      </c>
      <c r="AS258">
        <v>15450959</v>
      </c>
      <c r="AT258">
        <v>2406296</v>
      </c>
      <c r="AU258">
        <v>18273686</v>
      </c>
      <c r="AV258">
        <v>97.72114405569593</v>
      </c>
      <c r="AW258">
        <v>38.512374483633394</v>
      </c>
      <c r="AX258">
        <v>37.634732948420471</v>
      </c>
      <c r="AY258">
        <v>25757854</v>
      </c>
      <c r="AZ258">
        <v>10687639</v>
      </c>
      <c r="BA258">
        <v>4002965</v>
      </c>
      <c r="BB258">
        <v>3458434</v>
      </c>
      <c r="BC258">
        <v>1487146</v>
      </c>
      <c r="BD258">
        <v>1739094</v>
      </c>
      <c r="BE258">
        <v>11805270</v>
      </c>
      <c r="BF258">
        <v>77658</v>
      </c>
      <c r="BG258">
        <v>3463190</v>
      </c>
    </row>
    <row r="259" spans="1:59" x14ac:dyDescent="0.25">
      <c r="A259" s="6" t="s">
        <v>82</v>
      </c>
      <c r="B259">
        <v>31136065</v>
      </c>
      <c r="C259">
        <v>17019272</v>
      </c>
      <c r="D259">
        <v>9686116</v>
      </c>
      <c r="E259">
        <v>3723660</v>
      </c>
      <c r="F259">
        <v>1628040</v>
      </c>
      <c r="G259">
        <v>1981456</v>
      </c>
      <c r="H259">
        <v>14116793</v>
      </c>
      <c r="I259">
        <v>31580</v>
      </c>
      <c r="J259">
        <v>264834</v>
      </c>
      <c r="K259">
        <v>195910</v>
      </c>
      <c r="L259">
        <v>690980</v>
      </c>
      <c r="M259">
        <v>5300</v>
      </c>
      <c r="N259">
        <v>118037</v>
      </c>
      <c r="O259">
        <v>56981</v>
      </c>
      <c r="P259">
        <v>25505</v>
      </c>
      <c r="Q259">
        <v>8502</v>
      </c>
      <c r="R259">
        <v>24071</v>
      </c>
      <c r="S259">
        <v>2978</v>
      </c>
      <c r="T259">
        <v>93359</v>
      </c>
      <c r="U259">
        <v>47023</v>
      </c>
      <c r="V259">
        <v>46336</v>
      </c>
      <c r="W259">
        <v>150371</v>
      </c>
      <c r="X259">
        <v>971814</v>
      </c>
      <c r="Y259">
        <v>3067072</v>
      </c>
      <c r="Z259">
        <v>385</v>
      </c>
      <c r="AA259">
        <v>135848</v>
      </c>
      <c r="AB259">
        <v>2245395</v>
      </c>
      <c r="AC259">
        <v>6145908</v>
      </c>
      <c r="AD259">
        <v>30202036</v>
      </c>
      <c r="AE259">
        <v>14128145</v>
      </c>
      <c r="AF259">
        <v>3647049</v>
      </c>
      <c r="AG259">
        <v>146538</v>
      </c>
      <c r="AH259">
        <v>427156</v>
      </c>
      <c r="AI259">
        <v>3073355</v>
      </c>
      <c r="AJ259">
        <v>3285175</v>
      </c>
      <c r="AK259">
        <v>808580</v>
      </c>
      <c r="AL259">
        <v>1393785</v>
      </c>
      <c r="AM259">
        <v>1082811</v>
      </c>
      <c r="AN259">
        <v>433640</v>
      </c>
      <c r="AO259">
        <v>1745659</v>
      </c>
      <c r="AP259">
        <v>54068</v>
      </c>
      <c r="AQ259">
        <v>4962554</v>
      </c>
      <c r="AR259">
        <v>16073891</v>
      </c>
      <c r="AS259">
        <v>13834196</v>
      </c>
      <c r="AT259">
        <v>2239695</v>
      </c>
      <c r="AU259">
        <v>17007920</v>
      </c>
      <c r="AV259">
        <v>94.508271652558079</v>
      </c>
      <c r="AW259">
        <v>43.127233325138654</v>
      </c>
      <c r="AX259">
        <v>40.758802827154597</v>
      </c>
      <c r="AY259">
        <v>24925265</v>
      </c>
      <c r="AZ259">
        <v>10808472</v>
      </c>
      <c r="BA259">
        <v>4078058</v>
      </c>
      <c r="BB259">
        <v>3489269</v>
      </c>
      <c r="BC259">
        <v>1507952</v>
      </c>
      <c r="BD259">
        <v>1733193</v>
      </c>
      <c r="BE259">
        <v>10797120</v>
      </c>
      <c r="BF259">
        <v>78456</v>
      </c>
      <c r="BG259">
        <v>3530514</v>
      </c>
    </row>
    <row r="260" spans="1:59" x14ac:dyDescent="0.25">
      <c r="A260" s="6" t="s">
        <v>81</v>
      </c>
      <c r="B260">
        <v>29789908</v>
      </c>
      <c r="C260">
        <v>16684289</v>
      </c>
      <c r="D260">
        <v>9421142</v>
      </c>
      <c r="E260">
        <v>3825487</v>
      </c>
      <c r="F260">
        <v>1631698</v>
      </c>
      <c r="G260">
        <v>1805962</v>
      </c>
      <c r="H260">
        <v>13105619</v>
      </c>
      <c r="I260">
        <v>24704</v>
      </c>
      <c r="J260">
        <v>179358</v>
      </c>
      <c r="K260">
        <v>151888</v>
      </c>
      <c r="L260">
        <v>798998</v>
      </c>
      <c r="M260">
        <v>7178</v>
      </c>
      <c r="N260">
        <v>126993</v>
      </c>
      <c r="O260">
        <v>57286</v>
      </c>
      <c r="P260">
        <v>30455</v>
      </c>
      <c r="Q260">
        <v>10152</v>
      </c>
      <c r="R260">
        <v>26164</v>
      </c>
      <c r="S260">
        <v>2936</v>
      </c>
      <c r="T260">
        <v>92062</v>
      </c>
      <c r="U260">
        <v>45120</v>
      </c>
      <c r="V260">
        <v>46942</v>
      </c>
      <c r="W260">
        <v>141565</v>
      </c>
      <c r="X260">
        <v>791594</v>
      </c>
      <c r="Y260">
        <v>2378648</v>
      </c>
      <c r="Z260">
        <v>422</v>
      </c>
      <c r="AA260">
        <v>106333</v>
      </c>
      <c r="AB260">
        <v>2093967</v>
      </c>
      <c r="AC260">
        <v>6211909</v>
      </c>
      <c r="AD260">
        <v>27304915</v>
      </c>
      <c r="AE260">
        <v>14527178</v>
      </c>
      <c r="AF260">
        <v>3660606</v>
      </c>
      <c r="AG260">
        <v>131477</v>
      </c>
      <c r="AH260">
        <v>440228</v>
      </c>
      <c r="AI260">
        <v>3088901</v>
      </c>
      <c r="AJ260">
        <v>3232507</v>
      </c>
      <c r="AK260">
        <v>805495</v>
      </c>
      <c r="AL260">
        <v>1383914</v>
      </c>
      <c r="AM260">
        <v>1043097</v>
      </c>
      <c r="AN260">
        <v>422721</v>
      </c>
      <c r="AO260">
        <v>1668971</v>
      </c>
      <c r="AP260">
        <v>38954</v>
      </c>
      <c r="AQ260">
        <v>5503419</v>
      </c>
      <c r="AR260">
        <v>12777737</v>
      </c>
      <c r="AS260">
        <v>11036339</v>
      </c>
      <c r="AT260">
        <v>1741398</v>
      </c>
      <c r="AU260">
        <v>15262730</v>
      </c>
      <c r="AV260">
        <v>83.71855442904365</v>
      </c>
      <c r="AW260">
        <v>53.946270893649505</v>
      </c>
      <c r="AX260">
        <v>45.163038160539273</v>
      </c>
      <c r="AY260">
        <v>23882804</v>
      </c>
      <c r="AZ260">
        <v>10777185</v>
      </c>
      <c r="BA260">
        <v>4119113</v>
      </c>
      <c r="BB260">
        <v>3503636</v>
      </c>
      <c r="BC260">
        <v>1524916</v>
      </c>
      <c r="BD260">
        <v>1629520</v>
      </c>
      <c r="BE260">
        <v>9355626</v>
      </c>
      <c r="BF260">
        <v>79082</v>
      </c>
      <c r="BG260">
        <v>3595573</v>
      </c>
    </row>
    <row r="261" spans="1:59" x14ac:dyDescent="0.25">
      <c r="A261" s="6" t="s">
        <v>80</v>
      </c>
      <c r="B261">
        <v>28875638</v>
      </c>
      <c r="C261">
        <v>16103865</v>
      </c>
      <c r="D261">
        <v>8907290</v>
      </c>
      <c r="E261">
        <v>3829946</v>
      </c>
      <c r="F261">
        <v>1628469</v>
      </c>
      <c r="G261">
        <v>1738161</v>
      </c>
      <c r="H261">
        <v>12771773</v>
      </c>
      <c r="I261">
        <v>25736</v>
      </c>
      <c r="J261">
        <v>195373</v>
      </c>
      <c r="K261">
        <v>153930</v>
      </c>
      <c r="L261">
        <v>804807</v>
      </c>
      <c r="M261">
        <v>7469</v>
      </c>
      <c r="N261">
        <v>127408</v>
      </c>
      <c r="O261">
        <v>49862</v>
      </c>
      <c r="P261">
        <v>41105</v>
      </c>
      <c r="Q261">
        <v>9702</v>
      </c>
      <c r="R261">
        <v>22318</v>
      </c>
      <c r="S261">
        <v>4421</v>
      </c>
      <c r="T261">
        <v>91539</v>
      </c>
      <c r="U261">
        <v>47850</v>
      </c>
      <c r="V261">
        <v>43689</v>
      </c>
      <c r="W261">
        <v>161709</v>
      </c>
      <c r="X261">
        <v>678830</v>
      </c>
      <c r="Y261">
        <v>2167294</v>
      </c>
      <c r="Z261">
        <v>460</v>
      </c>
      <c r="AA261">
        <v>108583</v>
      </c>
      <c r="AB261">
        <v>2101539</v>
      </c>
      <c r="AC261">
        <v>6147096</v>
      </c>
      <c r="AD261">
        <v>25911243</v>
      </c>
      <c r="AE261">
        <v>14450022</v>
      </c>
      <c r="AF261">
        <v>3740265</v>
      </c>
      <c r="AG261">
        <v>106921</v>
      </c>
      <c r="AH261">
        <v>447655</v>
      </c>
      <c r="AI261">
        <v>3185689</v>
      </c>
      <c r="AJ261">
        <v>3087010</v>
      </c>
      <c r="AK261">
        <v>744194</v>
      </c>
      <c r="AL261">
        <v>1308772</v>
      </c>
      <c r="AM261">
        <v>1034044</v>
      </c>
      <c r="AN261">
        <v>405316</v>
      </c>
      <c r="AO261">
        <v>1581848</v>
      </c>
      <c r="AP261">
        <v>40221</v>
      </c>
      <c r="AQ261">
        <v>5595362</v>
      </c>
      <c r="AR261">
        <v>11461221</v>
      </c>
      <c r="AS261">
        <v>9942848</v>
      </c>
      <c r="AT261">
        <v>1518373</v>
      </c>
      <c r="AU261">
        <v>14425616</v>
      </c>
      <c r="AV261">
        <v>79.45047753162865</v>
      </c>
      <c r="AW261">
        <v>59.568477931181683</v>
      </c>
      <c r="AX261">
        <v>47.327440174646682</v>
      </c>
      <c r="AY261">
        <v>23587284</v>
      </c>
      <c r="AZ261">
        <v>10815511</v>
      </c>
      <c r="BA261">
        <v>4175032</v>
      </c>
      <c r="BB261">
        <v>3502245</v>
      </c>
      <c r="BC261">
        <v>1536269</v>
      </c>
      <c r="BD261">
        <v>1601965</v>
      </c>
      <c r="BE261">
        <v>9137262</v>
      </c>
      <c r="BF261">
        <v>79567</v>
      </c>
      <c r="BG261">
        <v>3651680</v>
      </c>
    </row>
    <row r="262" spans="1:59" x14ac:dyDescent="0.25">
      <c r="A262" s="6" t="s">
        <v>79</v>
      </c>
      <c r="B262">
        <v>27907037</v>
      </c>
      <c r="C262">
        <v>14596133</v>
      </c>
      <c r="D262">
        <v>7442606</v>
      </c>
      <c r="E262">
        <v>3818284</v>
      </c>
      <c r="F262">
        <v>1627416</v>
      </c>
      <c r="G262">
        <v>1707827</v>
      </c>
      <c r="H262">
        <v>13310904</v>
      </c>
      <c r="I262">
        <v>26241</v>
      </c>
      <c r="J262">
        <v>211210</v>
      </c>
      <c r="K262">
        <v>149233</v>
      </c>
      <c r="L262">
        <v>780168</v>
      </c>
      <c r="M262">
        <v>7904</v>
      </c>
      <c r="N262">
        <v>138700</v>
      </c>
      <c r="O262">
        <v>55949</v>
      </c>
      <c r="P262">
        <v>41890</v>
      </c>
      <c r="Q262">
        <v>13963</v>
      </c>
      <c r="R262">
        <v>22025</v>
      </c>
      <c r="S262">
        <v>4873</v>
      </c>
      <c r="T262">
        <v>89683</v>
      </c>
      <c r="U262">
        <v>46278</v>
      </c>
      <c r="V262">
        <v>43405</v>
      </c>
      <c r="W262">
        <v>172496</v>
      </c>
      <c r="X262">
        <v>758642</v>
      </c>
      <c r="Y262">
        <v>2630397</v>
      </c>
      <c r="Z262">
        <v>444</v>
      </c>
      <c r="AA262">
        <v>129437</v>
      </c>
      <c r="AB262">
        <v>2121900</v>
      </c>
      <c r="AC262">
        <v>6094449</v>
      </c>
      <c r="AD262">
        <v>27316196</v>
      </c>
      <c r="AE262">
        <v>14245853</v>
      </c>
      <c r="AF262">
        <v>3795197</v>
      </c>
      <c r="AG262">
        <v>86180</v>
      </c>
      <c r="AH262">
        <v>458473</v>
      </c>
      <c r="AI262">
        <v>3250544</v>
      </c>
      <c r="AJ262">
        <v>2984312</v>
      </c>
      <c r="AK262">
        <v>679157</v>
      </c>
      <c r="AL262">
        <v>1283508</v>
      </c>
      <c r="AM262">
        <v>1021648</v>
      </c>
      <c r="AN262">
        <v>403465</v>
      </c>
      <c r="AO262">
        <v>1560598</v>
      </c>
      <c r="AP262">
        <v>34647</v>
      </c>
      <c r="AQ262">
        <v>5467634</v>
      </c>
      <c r="AR262">
        <v>13070343</v>
      </c>
      <c r="AS262">
        <v>11329521</v>
      </c>
      <c r="AT262">
        <v>1740822</v>
      </c>
      <c r="AU262">
        <v>13661184</v>
      </c>
      <c r="AV262">
        <v>95.675041019312985</v>
      </c>
      <c r="AW262">
        <v>51.869405494991938</v>
      </c>
      <c r="AX262">
        <v>49.626074983807314</v>
      </c>
      <c r="AY262">
        <v>24099412</v>
      </c>
      <c r="AZ262">
        <v>10788508</v>
      </c>
      <c r="BA262">
        <v>4212000</v>
      </c>
      <c r="BB262">
        <v>3495716</v>
      </c>
      <c r="BC262">
        <v>1548619</v>
      </c>
      <c r="BD262">
        <v>1532173</v>
      </c>
      <c r="BE262">
        <v>9853559</v>
      </c>
      <c r="BF262">
        <v>79973</v>
      </c>
      <c r="BG262">
        <v>3697806</v>
      </c>
    </row>
    <row r="263" spans="1:59" x14ac:dyDescent="0.25">
      <c r="A263" s="6" t="s">
        <v>78</v>
      </c>
      <c r="B263">
        <v>28331625</v>
      </c>
      <c r="C263">
        <v>14380642</v>
      </c>
      <c r="D263">
        <v>7263440</v>
      </c>
      <c r="E263">
        <v>3796106</v>
      </c>
      <c r="F263">
        <v>1641163</v>
      </c>
      <c r="G263">
        <v>1679933</v>
      </c>
      <c r="H263">
        <v>13950983</v>
      </c>
      <c r="I263">
        <v>26260</v>
      </c>
      <c r="J263">
        <v>298368</v>
      </c>
      <c r="K263">
        <v>212428</v>
      </c>
      <c r="L263">
        <v>740313</v>
      </c>
      <c r="M263">
        <v>8997</v>
      </c>
      <c r="N263">
        <v>132872</v>
      </c>
      <c r="O263">
        <v>49698</v>
      </c>
      <c r="P263">
        <v>40835</v>
      </c>
      <c r="Q263">
        <v>13612</v>
      </c>
      <c r="R263">
        <v>24081</v>
      </c>
      <c r="S263">
        <v>4646</v>
      </c>
      <c r="T263">
        <v>88543</v>
      </c>
      <c r="U263">
        <v>45794</v>
      </c>
      <c r="V263">
        <v>42749</v>
      </c>
      <c r="W263">
        <v>179444</v>
      </c>
      <c r="X263">
        <v>845283</v>
      </c>
      <c r="Y263">
        <v>3152658</v>
      </c>
      <c r="Z263">
        <v>410</v>
      </c>
      <c r="AA263">
        <v>151868</v>
      </c>
      <c r="AB263">
        <v>2114745</v>
      </c>
      <c r="AC263">
        <v>5998794</v>
      </c>
      <c r="AD263">
        <v>29004782</v>
      </c>
      <c r="AE263">
        <v>14037240</v>
      </c>
      <c r="AF263">
        <v>3813474</v>
      </c>
      <c r="AG263">
        <v>72901</v>
      </c>
      <c r="AH263">
        <v>466531</v>
      </c>
      <c r="AI263">
        <v>3274042</v>
      </c>
      <c r="AJ263">
        <v>2844636</v>
      </c>
      <c r="AK263">
        <v>607064</v>
      </c>
      <c r="AL263">
        <v>1251085</v>
      </c>
      <c r="AM263">
        <v>986487</v>
      </c>
      <c r="AN263">
        <v>413767</v>
      </c>
      <c r="AO263">
        <v>1549190</v>
      </c>
      <c r="AP263">
        <v>41742</v>
      </c>
      <c r="AQ263">
        <v>5374431</v>
      </c>
      <c r="AR263">
        <v>14967542</v>
      </c>
      <c r="AS263">
        <v>12954523</v>
      </c>
      <c r="AT263">
        <v>2013019</v>
      </c>
      <c r="AU263">
        <v>14294385</v>
      </c>
      <c r="AV263">
        <v>104.70924185662889</v>
      </c>
      <c r="AW263">
        <v>44.483658917671789</v>
      </c>
      <c r="AX263">
        <v>46.578502002782848</v>
      </c>
      <c r="AY263">
        <v>24763745</v>
      </c>
      <c r="AZ263">
        <v>10812762</v>
      </c>
      <c r="BA263">
        <v>4256521</v>
      </c>
      <c r="BB263">
        <v>3491467</v>
      </c>
      <c r="BC263">
        <v>1561404</v>
      </c>
      <c r="BD263">
        <v>1503370</v>
      </c>
      <c r="BE263">
        <v>10726505</v>
      </c>
      <c r="BF263">
        <v>80403</v>
      </c>
      <c r="BG263">
        <v>3736902</v>
      </c>
    </row>
    <row r="264" spans="1:59" x14ac:dyDescent="0.25">
      <c r="A264" s="6" t="s">
        <v>77</v>
      </c>
      <c r="B264">
        <v>28225921</v>
      </c>
      <c r="C264">
        <v>13952401</v>
      </c>
      <c r="D264">
        <v>6815221</v>
      </c>
      <c r="E264">
        <v>3765496</v>
      </c>
      <c r="F264">
        <v>1669582</v>
      </c>
      <c r="G264">
        <v>1702103</v>
      </c>
      <c r="H264">
        <v>14273520</v>
      </c>
      <c r="I264">
        <v>31528</v>
      </c>
      <c r="J264">
        <v>364004</v>
      </c>
      <c r="K264">
        <v>228801</v>
      </c>
      <c r="L264">
        <v>725069</v>
      </c>
      <c r="M264">
        <v>7852</v>
      </c>
      <c r="N264">
        <v>145413</v>
      </c>
      <c r="O264">
        <v>55987</v>
      </c>
      <c r="P264">
        <v>42964</v>
      </c>
      <c r="Q264">
        <v>14321</v>
      </c>
      <c r="R264">
        <v>27101</v>
      </c>
      <c r="S264">
        <v>5040</v>
      </c>
      <c r="T264">
        <v>88287</v>
      </c>
      <c r="U264">
        <v>45067</v>
      </c>
      <c r="V264">
        <v>43220</v>
      </c>
      <c r="W264">
        <v>180383</v>
      </c>
      <c r="X264">
        <v>863153</v>
      </c>
      <c r="Y264">
        <v>3285535</v>
      </c>
      <c r="Z264">
        <v>444</v>
      </c>
      <c r="AA264">
        <v>162039</v>
      </c>
      <c r="AB264">
        <v>2064452</v>
      </c>
      <c r="AC264">
        <v>6126560</v>
      </c>
      <c r="AD264">
        <v>29724588</v>
      </c>
      <c r="AE264">
        <v>13973572</v>
      </c>
      <c r="AF264">
        <v>3840214</v>
      </c>
      <c r="AG264">
        <v>58410</v>
      </c>
      <c r="AH264">
        <v>477653</v>
      </c>
      <c r="AI264">
        <v>3304151</v>
      </c>
      <c r="AJ264">
        <v>2651711</v>
      </c>
      <c r="AK264">
        <v>567270</v>
      </c>
      <c r="AL264">
        <v>1138577</v>
      </c>
      <c r="AM264">
        <v>945864</v>
      </c>
      <c r="AN264">
        <v>405516</v>
      </c>
      <c r="AO264">
        <v>1582043</v>
      </c>
      <c r="AP264">
        <v>35700</v>
      </c>
      <c r="AQ264">
        <v>5458388</v>
      </c>
      <c r="AR264">
        <v>15751016</v>
      </c>
      <c r="AS264">
        <v>13630156</v>
      </c>
      <c r="AT264">
        <v>2120860</v>
      </c>
      <c r="AU264">
        <v>14252349</v>
      </c>
      <c r="AV264">
        <v>110.515230019008</v>
      </c>
      <c r="AW264">
        <v>41.215913360945855</v>
      </c>
      <c r="AX264">
        <v>45.549861455284351</v>
      </c>
      <c r="AY264">
        <v>25133388</v>
      </c>
      <c r="AZ264">
        <v>10859868</v>
      </c>
      <c r="BA264">
        <v>4298039</v>
      </c>
      <c r="BB264">
        <v>3491538</v>
      </c>
      <c r="BC264">
        <v>1577552</v>
      </c>
      <c r="BD264">
        <v>1492739</v>
      </c>
      <c r="BE264">
        <v>11159816</v>
      </c>
      <c r="BF264">
        <v>80772</v>
      </c>
      <c r="BG264">
        <v>3770923</v>
      </c>
    </row>
    <row r="265" spans="1:59" x14ac:dyDescent="0.25">
      <c r="A265" s="6" t="s">
        <v>76</v>
      </c>
      <c r="B265">
        <v>28610332</v>
      </c>
      <c r="C265">
        <v>14173833</v>
      </c>
      <c r="D265">
        <v>7020707</v>
      </c>
      <c r="E265">
        <v>3733713</v>
      </c>
      <c r="F265">
        <v>1682014</v>
      </c>
      <c r="G265">
        <v>1737399</v>
      </c>
      <c r="H265">
        <v>14436499</v>
      </c>
      <c r="I265">
        <v>38111</v>
      </c>
      <c r="J265">
        <v>412921</v>
      </c>
      <c r="K265">
        <v>210549</v>
      </c>
      <c r="L265">
        <v>637096</v>
      </c>
      <c r="M265">
        <v>8996</v>
      </c>
      <c r="N265">
        <v>146077</v>
      </c>
      <c r="O265">
        <v>57137</v>
      </c>
      <c r="P265">
        <v>42376</v>
      </c>
      <c r="Q265">
        <v>17459</v>
      </c>
      <c r="R265">
        <v>24009</v>
      </c>
      <c r="S265">
        <v>5096</v>
      </c>
      <c r="T265">
        <v>89299</v>
      </c>
      <c r="U265">
        <v>44456</v>
      </c>
      <c r="V265">
        <v>44843</v>
      </c>
      <c r="W265">
        <v>158135</v>
      </c>
      <c r="X265">
        <v>892125</v>
      </c>
      <c r="Y265">
        <v>3398168</v>
      </c>
      <c r="Z265">
        <v>459</v>
      </c>
      <c r="AA265">
        <v>168312</v>
      </c>
      <c r="AB265">
        <v>2148168</v>
      </c>
      <c r="AC265">
        <v>6128083</v>
      </c>
      <c r="AD265">
        <v>30445583</v>
      </c>
      <c r="AE265">
        <v>14017344</v>
      </c>
      <c r="AF265">
        <v>3913001</v>
      </c>
      <c r="AG265">
        <v>73617</v>
      </c>
      <c r="AH265">
        <v>486787</v>
      </c>
      <c r="AI265">
        <v>3352597</v>
      </c>
      <c r="AJ265">
        <v>2548546</v>
      </c>
      <c r="AK265">
        <v>518416</v>
      </c>
      <c r="AL265">
        <v>1103731</v>
      </c>
      <c r="AM265">
        <v>926399</v>
      </c>
      <c r="AN265">
        <v>416207</v>
      </c>
      <c r="AO265">
        <v>1619159</v>
      </c>
      <c r="AP265">
        <v>49464</v>
      </c>
      <c r="AQ265">
        <v>5470967</v>
      </c>
      <c r="AR265">
        <v>16428239</v>
      </c>
      <c r="AS265">
        <v>14204582</v>
      </c>
      <c r="AT265">
        <v>2223657</v>
      </c>
      <c r="AU265">
        <v>14592989</v>
      </c>
      <c r="AV265">
        <v>112.5762459489857</v>
      </c>
      <c r="AW265">
        <v>39.331950279254677</v>
      </c>
      <c r="AX265">
        <v>44.278433082906517</v>
      </c>
      <c r="AY265">
        <v>25352645</v>
      </c>
      <c r="AZ265">
        <v>10916146</v>
      </c>
      <c r="BA265">
        <v>4311480</v>
      </c>
      <c r="BB265">
        <v>3498802</v>
      </c>
      <c r="BC265">
        <v>1591654</v>
      </c>
      <c r="BD265">
        <v>1514210</v>
      </c>
      <c r="BE265">
        <v>11335301</v>
      </c>
      <c r="BF265">
        <v>81042</v>
      </c>
      <c r="BG265">
        <v>3801728</v>
      </c>
    </row>
    <row r="266" spans="1:59" x14ac:dyDescent="0.25">
      <c r="A266" s="6" t="s">
        <v>75</v>
      </c>
      <c r="B266">
        <v>28875594</v>
      </c>
      <c r="C266">
        <v>14836475</v>
      </c>
      <c r="D266">
        <v>7627087</v>
      </c>
      <c r="E266">
        <v>3756241</v>
      </c>
      <c r="F266">
        <v>1704461</v>
      </c>
      <c r="G266">
        <v>1748685</v>
      </c>
      <c r="H266">
        <v>14039119</v>
      </c>
      <c r="I266">
        <v>38657</v>
      </c>
      <c r="J266">
        <v>428444</v>
      </c>
      <c r="K266">
        <v>215201</v>
      </c>
      <c r="L266">
        <v>586159</v>
      </c>
      <c r="M266">
        <v>9221</v>
      </c>
      <c r="N266">
        <v>153260</v>
      </c>
      <c r="O266">
        <v>63594</v>
      </c>
      <c r="P266">
        <v>45011</v>
      </c>
      <c r="Q266">
        <v>18337</v>
      </c>
      <c r="R266">
        <v>21606</v>
      </c>
      <c r="S266">
        <v>4712</v>
      </c>
      <c r="T266">
        <v>88547</v>
      </c>
      <c r="U266">
        <v>44067</v>
      </c>
      <c r="V266">
        <v>44480</v>
      </c>
      <c r="W266">
        <v>145280</v>
      </c>
      <c r="X266">
        <v>774768</v>
      </c>
      <c r="Y266">
        <v>2985529</v>
      </c>
      <c r="Z266">
        <v>427</v>
      </c>
      <c r="AA266">
        <v>157789</v>
      </c>
      <c r="AB266">
        <v>2215741</v>
      </c>
      <c r="AC266">
        <v>6240096</v>
      </c>
      <c r="AD266">
        <v>28947665</v>
      </c>
      <c r="AE266">
        <v>14246844</v>
      </c>
      <c r="AF266">
        <v>3957915</v>
      </c>
      <c r="AG266">
        <v>81979</v>
      </c>
      <c r="AH266">
        <v>497499</v>
      </c>
      <c r="AI266">
        <v>3378437</v>
      </c>
      <c r="AJ266">
        <v>2435417</v>
      </c>
      <c r="AK266">
        <v>482788</v>
      </c>
      <c r="AL266">
        <v>1071876</v>
      </c>
      <c r="AM266">
        <v>880752</v>
      </c>
      <c r="AN266">
        <v>414624</v>
      </c>
      <c r="AO266">
        <v>1660536</v>
      </c>
      <c r="AP266">
        <v>43875</v>
      </c>
      <c r="AQ266">
        <v>5734477</v>
      </c>
      <c r="AR266">
        <v>14700821</v>
      </c>
      <c r="AS266">
        <v>12749554</v>
      </c>
      <c r="AT266">
        <v>1951267</v>
      </c>
      <c r="AU266">
        <v>14628750</v>
      </c>
      <c r="AV266">
        <v>100.4926678426966</v>
      </c>
      <c r="AW266">
        <v>43.489622639046921</v>
      </c>
      <c r="AX266">
        <v>43.703882024699602</v>
      </c>
      <c r="AY266">
        <v>25123942</v>
      </c>
      <c r="AZ266">
        <v>11084823</v>
      </c>
      <c r="BA266">
        <v>4448349</v>
      </c>
      <c r="BB266">
        <v>3514228</v>
      </c>
      <c r="BC266">
        <v>1605455</v>
      </c>
      <c r="BD266">
        <v>1516791</v>
      </c>
      <c r="BE266">
        <v>10877098</v>
      </c>
      <c r="BF266">
        <v>81291</v>
      </c>
      <c r="BG266">
        <v>3835478</v>
      </c>
    </row>
    <row r="267" spans="1:59" x14ac:dyDescent="0.25">
      <c r="A267" s="6" t="s">
        <v>74</v>
      </c>
      <c r="B267">
        <v>29521534</v>
      </c>
      <c r="C267">
        <v>14850017</v>
      </c>
      <c r="D267">
        <v>7538707</v>
      </c>
      <c r="E267">
        <v>3799882</v>
      </c>
      <c r="F267">
        <v>1713229</v>
      </c>
      <c r="G267">
        <v>1798200</v>
      </c>
      <c r="H267">
        <v>14671517</v>
      </c>
      <c r="I267">
        <v>35791</v>
      </c>
      <c r="J267">
        <v>486063</v>
      </c>
      <c r="K267">
        <v>205539</v>
      </c>
      <c r="L267">
        <v>568165</v>
      </c>
      <c r="M267">
        <v>11547</v>
      </c>
      <c r="N267">
        <v>165273</v>
      </c>
      <c r="O267">
        <v>70683</v>
      </c>
      <c r="P267">
        <v>46889</v>
      </c>
      <c r="Q267">
        <v>18963</v>
      </c>
      <c r="R267">
        <v>23695</v>
      </c>
      <c r="S267">
        <v>5043</v>
      </c>
      <c r="T267">
        <v>87852</v>
      </c>
      <c r="U267">
        <v>43673</v>
      </c>
      <c r="V267">
        <v>44179</v>
      </c>
      <c r="W267">
        <v>141027</v>
      </c>
      <c r="X267">
        <v>845055</v>
      </c>
      <c r="Y267">
        <v>3464889</v>
      </c>
      <c r="Z267">
        <v>502</v>
      </c>
      <c r="AA267">
        <v>174166</v>
      </c>
      <c r="AB267">
        <v>2221506</v>
      </c>
      <c r="AC267">
        <v>6264142</v>
      </c>
      <c r="AD267">
        <v>30649300</v>
      </c>
      <c r="AE267">
        <v>14310651</v>
      </c>
      <c r="AF267">
        <v>4046850</v>
      </c>
      <c r="AG267">
        <v>97938</v>
      </c>
      <c r="AH267">
        <v>499500</v>
      </c>
      <c r="AI267">
        <v>3449412</v>
      </c>
      <c r="AJ267">
        <v>2395041</v>
      </c>
      <c r="AK267">
        <v>475135</v>
      </c>
      <c r="AL267">
        <v>1061279</v>
      </c>
      <c r="AM267">
        <v>858627</v>
      </c>
      <c r="AN267">
        <v>417616</v>
      </c>
      <c r="AO267">
        <v>1689181</v>
      </c>
      <c r="AP267">
        <v>47060</v>
      </c>
      <c r="AQ267">
        <v>5714904</v>
      </c>
      <c r="AR267">
        <v>16338649</v>
      </c>
      <c r="AS267">
        <v>14138816</v>
      </c>
      <c r="AT267">
        <v>2199833</v>
      </c>
      <c r="AU267">
        <v>15210883</v>
      </c>
      <c r="AV267">
        <v>107.4142042913405</v>
      </c>
      <c r="AW267">
        <v>39.427315960432487</v>
      </c>
      <c r="AX267">
        <v>42.350537712331246</v>
      </c>
      <c r="AY267">
        <v>25827548</v>
      </c>
      <c r="AZ267">
        <v>11156031</v>
      </c>
      <c r="BA267">
        <v>4449700</v>
      </c>
      <c r="BB267">
        <v>3537487</v>
      </c>
      <c r="BC267">
        <v>1620746</v>
      </c>
      <c r="BD267">
        <v>1548098</v>
      </c>
      <c r="BE267">
        <v>11516897</v>
      </c>
      <c r="BF267">
        <v>81429</v>
      </c>
      <c r="BG267">
        <v>3869359</v>
      </c>
    </row>
    <row r="268" spans="1:59" x14ac:dyDescent="0.25">
      <c r="A268" s="6" t="s">
        <v>73</v>
      </c>
      <c r="B268">
        <v>28269566</v>
      </c>
      <c r="C268">
        <v>15063625</v>
      </c>
      <c r="D268">
        <v>7618249</v>
      </c>
      <c r="E268">
        <v>3844060</v>
      </c>
      <c r="F268">
        <v>1740922</v>
      </c>
      <c r="G268">
        <v>1860394</v>
      </c>
      <c r="H268">
        <v>13205941</v>
      </c>
      <c r="I268">
        <v>63991</v>
      </c>
      <c r="J268">
        <v>489675</v>
      </c>
      <c r="K268">
        <v>235240</v>
      </c>
      <c r="L268">
        <v>555140</v>
      </c>
      <c r="M268">
        <v>22034</v>
      </c>
      <c r="N268">
        <v>216876</v>
      </c>
      <c r="O268">
        <v>123511</v>
      </c>
      <c r="P268">
        <v>48024</v>
      </c>
      <c r="Q268">
        <v>16008</v>
      </c>
      <c r="R268">
        <v>23935</v>
      </c>
      <c r="S268">
        <v>5398</v>
      </c>
      <c r="T268">
        <v>88256</v>
      </c>
      <c r="U268">
        <v>43864</v>
      </c>
      <c r="V268">
        <v>44392</v>
      </c>
      <c r="W268">
        <v>151286</v>
      </c>
      <c r="X268">
        <v>917209</v>
      </c>
      <c r="Y268">
        <v>3703940</v>
      </c>
      <c r="Z268">
        <v>565</v>
      </c>
      <c r="AA268">
        <v>185670</v>
      </c>
      <c r="AB268">
        <v>2202562</v>
      </c>
      <c r="AC268">
        <v>4373497</v>
      </c>
      <c r="AD268">
        <v>32236744</v>
      </c>
      <c r="AE268">
        <v>14272172</v>
      </c>
      <c r="AF268">
        <v>4087293</v>
      </c>
      <c r="AG268">
        <v>82928</v>
      </c>
      <c r="AH268">
        <v>510900</v>
      </c>
      <c r="AI268">
        <v>3493465</v>
      </c>
      <c r="AJ268">
        <v>2302817</v>
      </c>
      <c r="AK268">
        <v>498880</v>
      </c>
      <c r="AL268">
        <v>946393</v>
      </c>
      <c r="AM268">
        <v>857544</v>
      </c>
      <c r="AN268">
        <v>406300</v>
      </c>
      <c r="AO268">
        <v>1738907</v>
      </c>
      <c r="AP268">
        <v>78398</v>
      </c>
      <c r="AQ268">
        <v>5658457</v>
      </c>
      <c r="AR268">
        <v>17964572</v>
      </c>
      <c r="AS268">
        <v>15541361</v>
      </c>
      <c r="AT268">
        <v>2423211</v>
      </c>
      <c r="AU268">
        <v>13997393</v>
      </c>
      <c r="AV268">
        <v>128.3422671420708</v>
      </c>
      <c r="AW268">
        <v>35.570621793027478</v>
      </c>
      <c r="AX268">
        <v>45.652142445702992</v>
      </c>
      <c r="AY268">
        <v>24440426</v>
      </c>
      <c r="AZ268">
        <v>11234485</v>
      </c>
      <c r="BA268">
        <v>4473772</v>
      </c>
      <c r="BB268">
        <v>3563303</v>
      </c>
      <c r="BC268">
        <v>1637878</v>
      </c>
      <c r="BD268">
        <v>1559532</v>
      </c>
      <c r="BE268">
        <v>10168254</v>
      </c>
      <c r="BF268">
        <v>81609</v>
      </c>
      <c r="BG268">
        <v>3905319</v>
      </c>
    </row>
    <row r="269" spans="1:59" x14ac:dyDescent="0.25">
      <c r="A269" s="6" t="s">
        <v>72</v>
      </c>
      <c r="B269">
        <v>29011696</v>
      </c>
      <c r="C269">
        <v>15479505</v>
      </c>
      <c r="D269">
        <v>7889356</v>
      </c>
      <c r="E269">
        <v>3878113</v>
      </c>
      <c r="F269">
        <v>1773293</v>
      </c>
      <c r="G269">
        <v>1938743</v>
      </c>
      <c r="H269">
        <v>13532191</v>
      </c>
      <c r="I269">
        <v>74765</v>
      </c>
      <c r="J269">
        <v>453320</v>
      </c>
      <c r="K269">
        <v>208903</v>
      </c>
      <c r="L269">
        <v>535697</v>
      </c>
      <c r="M269">
        <v>23204</v>
      </c>
      <c r="N269">
        <v>212686</v>
      </c>
      <c r="O269">
        <v>129229</v>
      </c>
      <c r="P269">
        <v>41312</v>
      </c>
      <c r="Q269">
        <v>13771</v>
      </c>
      <c r="R269">
        <v>23080</v>
      </c>
      <c r="S269">
        <v>5294</v>
      </c>
      <c r="T269">
        <v>86768</v>
      </c>
      <c r="U269">
        <v>43484</v>
      </c>
      <c r="V269">
        <v>43284</v>
      </c>
      <c r="W269">
        <v>150610</v>
      </c>
      <c r="X269">
        <v>973102</v>
      </c>
      <c r="Y269">
        <v>3972437</v>
      </c>
      <c r="Z269">
        <v>647</v>
      </c>
      <c r="AA269">
        <v>189340</v>
      </c>
      <c r="AB269">
        <v>2298920</v>
      </c>
      <c r="AC269">
        <v>4351792</v>
      </c>
      <c r="AD269">
        <v>33458793</v>
      </c>
      <c r="AE269">
        <v>14380110</v>
      </c>
      <c r="AF269">
        <v>4149810</v>
      </c>
      <c r="AG269">
        <v>110460</v>
      </c>
      <c r="AH269">
        <v>513517</v>
      </c>
      <c r="AI269">
        <v>3525833</v>
      </c>
      <c r="AJ269">
        <v>2273949</v>
      </c>
      <c r="AK269">
        <v>512937</v>
      </c>
      <c r="AL269">
        <v>942507</v>
      </c>
      <c r="AM269">
        <v>818504</v>
      </c>
      <c r="AN269">
        <v>397704</v>
      </c>
      <c r="AO269">
        <v>1768658</v>
      </c>
      <c r="AP269">
        <v>102670</v>
      </c>
      <c r="AQ269">
        <v>5687319</v>
      </c>
      <c r="AR269">
        <v>19078683</v>
      </c>
      <c r="AS269">
        <v>16533202</v>
      </c>
      <c r="AT269">
        <v>2545481</v>
      </c>
      <c r="AU269">
        <v>14631586</v>
      </c>
      <c r="AV269">
        <v>130.3938114076428</v>
      </c>
      <c r="AW269">
        <v>33.669822107725182</v>
      </c>
      <c r="AX269">
        <v>43.903364340436006</v>
      </c>
      <c r="AY269">
        <v>24935624</v>
      </c>
      <c r="AZ269">
        <v>11403433</v>
      </c>
      <c r="BA269">
        <v>4525733</v>
      </c>
      <c r="BB269">
        <v>3592106</v>
      </c>
      <c r="BC269">
        <v>1655681</v>
      </c>
      <c r="BD269">
        <v>1629913</v>
      </c>
      <c r="BE269">
        <v>10555514</v>
      </c>
      <c r="BF269">
        <v>81807</v>
      </c>
      <c r="BG269">
        <v>3936718</v>
      </c>
    </row>
    <row r="270" spans="1:59" x14ac:dyDescent="0.25">
      <c r="A270" s="6" t="s">
        <v>71</v>
      </c>
      <c r="B270">
        <v>29085316</v>
      </c>
      <c r="C270">
        <v>15478213</v>
      </c>
      <c r="D270">
        <v>7763118</v>
      </c>
      <c r="E270">
        <v>3929335</v>
      </c>
      <c r="F270">
        <v>1798379</v>
      </c>
      <c r="G270">
        <v>1987381</v>
      </c>
      <c r="H270">
        <v>13607103</v>
      </c>
      <c r="I270">
        <v>79608</v>
      </c>
      <c r="J270">
        <v>537752</v>
      </c>
      <c r="K270">
        <v>198719</v>
      </c>
      <c r="L270">
        <v>523446</v>
      </c>
      <c r="M270">
        <v>23193</v>
      </c>
      <c r="N270">
        <v>218595</v>
      </c>
      <c r="O270">
        <v>125792</v>
      </c>
      <c r="P270">
        <v>48750</v>
      </c>
      <c r="Q270">
        <v>16250</v>
      </c>
      <c r="R270">
        <v>22866</v>
      </c>
      <c r="S270">
        <v>4937</v>
      </c>
      <c r="T270">
        <v>91065</v>
      </c>
      <c r="U270">
        <v>47406</v>
      </c>
      <c r="V270">
        <v>43659</v>
      </c>
      <c r="W270">
        <v>158460</v>
      </c>
      <c r="X270">
        <v>975429</v>
      </c>
      <c r="Y270">
        <v>4016156</v>
      </c>
      <c r="Z270">
        <v>578</v>
      </c>
      <c r="AA270">
        <v>186158</v>
      </c>
      <c r="AB270">
        <v>2358709</v>
      </c>
      <c r="AC270">
        <v>4239235</v>
      </c>
      <c r="AD270">
        <v>33517437</v>
      </c>
      <c r="AE270">
        <v>14486692</v>
      </c>
      <c r="AF270">
        <v>4208534</v>
      </c>
      <c r="AG270">
        <v>106911</v>
      </c>
      <c r="AH270">
        <v>518238</v>
      </c>
      <c r="AI270">
        <v>3583385</v>
      </c>
      <c r="AJ270">
        <v>2304616</v>
      </c>
      <c r="AK270">
        <v>536514</v>
      </c>
      <c r="AL270">
        <v>978346</v>
      </c>
      <c r="AM270">
        <v>789756</v>
      </c>
      <c r="AN270">
        <v>399112</v>
      </c>
      <c r="AO270">
        <v>1788065</v>
      </c>
      <c r="AP270">
        <v>86907</v>
      </c>
      <c r="AQ270">
        <v>5699458</v>
      </c>
      <c r="AR270">
        <v>19030745</v>
      </c>
      <c r="AS270">
        <v>16484678</v>
      </c>
      <c r="AT270">
        <v>2546067</v>
      </c>
      <c r="AU270">
        <v>14598624</v>
      </c>
      <c r="AV270">
        <v>130.35985579525209</v>
      </c>
      <c r="AW270">
        <v>34.224355523751903</v>
      </c>
      <c r="AX270">
        <v>44.614820507617353</v>
      </c>
      <c r="AY270">
        <v>25122120</v>
      </c>
      <c r="AZ270">
        <v>11515017</v>
      </c>
      <c r="BA270">
        <v>4560839</v>
      </c>
      <c r="BB270">
        <v>3622846</v>
      </c>
      <c r="BC270">
        <v>1674307</v>
      </c>
      <c r="BD270">
        <v>1657025</v>
      </c>
      <c r="BE270">
        <v>10635428</v>
      </c>
      <c r="BF270">
        <v>82038</v>
      </c>
      <c r="BG270">
        <v>3973706</v>
      </c>
    </row>
    <row r="271" spans="1:59" x14ac:dyDescent="0.25">
      <c r="A271" s="6" t="s">
        <v>70</v>
      </c>
      <c r="B271">
        <v>28278437</v>
      </c>
      <c r="C271">
        <v>15445871</v>
      </c>
      <c r="D271">
        <v>7668492</v>
      </c>
      <c r="E271">
        <v>3970475</v>
      </c>
      <c r="F271">
        <v>1818184</v>
      </c>
      <c r="G271">
        <v>1988719</v>
      </c>
      <c r="H271">
        <v>12832566</v>
      </c>
      <c r="I271">
        <v>58199</v>
      </c>
      <c r="J271">
        <v>535235</v>
      </c>
      <c r="K271">
        <v>182011</v>
      </c>
      <c r="L271">
        <v>508102</v>
      </c>
      <c r="M271">
        <v>22223</v>
      </c>
      <c r="N271">
        <v>188319</v>
      </c>
      <c r="O271">
        <v>106651</v>
      </c>
      <c r="P271">
        <v>40857</v>
      </c>
      <c r="Q271">
        <v>13619</v>
      </c>
      <c r="R271">
        <v>22629</v>
      </c>
      <c r="S271">
        <v>4563</v>
      </c>
      <c r="T271">
        <v>90480</v>
      </c>
      <c r="U271">
        <v>46430</v>
      </c>
      <c r="V271">
        <v>44050</v>
      </c>
      <c r="W271">
        <v>149680</v>
      </c>
      <c r="X271">
        <v>840928</v>
      </c>
      <c r="Y271">
        <v>3318203</v>
      </c>
      <c r="Z271">
        <v>510</v>
      </c>
      <c r="AA271">
        <v>161246</v>
      </c>
      <c r="AB271">
        <v>2331826</v>
      </c>
      <c r="AC271">
        <v>4445604</v>
      </c>
      <c r="AD271">
        <v>31171373</v>
      </c>
      <c r="AE271">
        <v>14816572</v>
      </c>
      <c r="AF271">
        <v>4267548</v>
      </c>
      <c r="AG271">
        <v>124685</v>
      </c>
      <c r="AH271">
        <v>517022</v>
      </c>
      <c r="AI271">
        <v>3625841</v>
      </c>
      <c r="AJ271">
        <v>2346010</v>
      </c>
      <c r="AK271">
        <v>588217</v>
      </c>
      <c r="AL271">
        <v>987795</v>
      </c>
      <c r="AM271">
        <v>769998</v>
      </c>
      <c r="AN271">
        <v>413221</v>
      </c>
      <c r="AO271">
        <v>1772949</v>
      </c>
      <c r="AP271">
        <v>99887</v>
      </c>
      <c r="AQ271">
        <v>5916957</v>
      </c>
      <c r="AR271">
        <v>16354801</v>
      </c>
      <c r="AS271">
        <v>14157872</v>
      </c>
      <c r="AT271">
        <v>2196929</v>
      </c>
      <c r="AU271">
        <v>13461864</v>
      </c>
      <c r="AV271">
        <v>121.4898673584506</v>
      </c>
      <c r="AW271">
        <v>40.438024396653283</v>
      </c>
      <c r="AX271">
        <v>49.128102201871968</v>
      </c>
      <c r="AY271">
        <v>24461616</v>
      </c>
      <c r="AZ271">
        <v>11629050</v>
      </c>
      <c r="BA271">
        <v>4595177</v>
      </c>
      <c r="BB271">
        <v>3661614</v>
      </c>
      <c r="BC271">
        <v>1693936</v>
      </c>
      <c r="BD271">
        <v>1678323</v>
      </c>
      <c r="BE271">
        <v>9645044</v>
      </c>
      <c r="BF271">
        <v>82300</v>
      </c>
      <c r="BG271">
        <v>4015766</v>
      </c>
    </row>
    <row r="272" spans="1:59" x14ac:dyDescent="0.25">
      <c r="A272" s="6" t="s">
        <v>69</v>
      </c>
      <c r="B272">
        <v>28988901</v>
      </c>
      <c r="C272">
        <v>15981934</v>
      </c>
      <c r="D272">
        <v>8126465</v>
      </c>
      <c r="E272">
        <v>4023175</v>
      </c>
      <c r="F272">
        <v>1831473</v>
      </c>
      <c r="G272">
        <v>2000821</v>
      </c>
      <c r="H272">
        <v>13006967</v>
      </c>
      <c r="I272">
        <v>52528</v>
      </c>
      <c r="J272">
        <v>582807</v>
      </c>
      <c r="K272">
        <v>195351</v>
      </c>
      <c r="L272">
        <v>515830</v>
      </c>
      <c r="M272">
        <v>22906</v>
      </c>
      <c r="N272">
        <v>207993</v>
      </c>
      <c r="O272">
        <v>123604</v>
      </c>
      <c r="P272">
        <v>42968</v>
      </c>
      <c r="Q272">
        <v>14323</v>
      </c>
      <c r="R272">
        <v>22291</v>
      </c>
      <c r="S272">
        <v>4807</v>
      </c>
      <c r="T272">
        <v>91199</v>
      </c>
      <c r="U272">
        <v>46182</v>
      </c>
      <c r="V272">
        <v>45017</v>
      </c>
      <c r="W272">
        <v>159780</v>
      </c>
      <c r="X272">
        <v>940555</v>
      </c>
      <c r="Y272">
        <v>3552983</v>
      </c>
      <c r="Z272">
        <v>526</v>
      </c>
      <c r="AA272">
        <v>165891</v>
      </c>
      <c r="AB272">
        <v>2289401</v>
      </c>
      <c r="AC272">
        <v>4229217</v>
      </c>
      <c r="AD272">
        <v>32963150</v>
      </c>
      <c r="AE272">
        <v>15002960</v>
      </c>
      <c r="AF272">
        <v>4302755</v>
      </c>
      <c r="AG272">
        <v>116307</v>
      </c>
      <c r="AH272">
        <v>519594</v>
      </c>
      <c r="AI272">
        <v>3666854</v>
      </c>
      <c r="AJ272">
        <v>2423004</v>
      </c>
      <c r="AK272">
        <v>643093</v>
      </c>
      <c r="AL272">
        <v>1006059</v>
      </c>
      <c r="AM272">
        <v>773852</v>
      </c>
      <c r="AN272">
        <v>429192</v>
      </c>
      <c r="AO272">
        <v>1762612</v>
      </c>
      <c r="AP272">
        <v>91745</v>
      </c>
      <c r="AQ272">
        <v>5993652</v>
      </c>
      <c r="AR272">
        <v>17960190</v>
      </c>
      <c r="AS272">
        <v>15541075</v>
      </c>
      <c r="AT272">
        <v>2419115</v>
      </c>
      <c r="AU272">
        <v>13985941</v>
      </c>
      <c r="AV272">
        <v>128.41602936335352</v>
      </c>
      <c r="AW272">
        <v>37.448151277365668</v>
      </c>
      <c r="AX272">
        <v>48.089428940374944</v>
      </c>
      <c r="AY272">
        <v>24755180</v>
      </c>
      <c r="AZ272">
        <v>11748213</v>
      </c>
      <c r="BA272">
        <v>4649433</v>
      </c>
      <c r="BB272">
        <v>3702852</v>
      </c>
      <c r="BC272">
        <v>1714543</v>
      </c>
      <c r="BD272">
        <v>1681385</v>
      </c>
      <c r="BE272">
        <v>9752220</v>
      </c>
      <c r="BF272">
        <v>82597</v>
      </c>
      <c r="BG272">
        <v>4061203</v>
      </c>
    </row>
    <row r="273" spans="1:59" x14ac:dyDescent="0.25">
      <c r="A273" s="6" t="s">
        <v>68</v>
      </c>
      <c r="B273">
        <v>29554930</v>
      </c>
      <c r="C273">
        <v>16127723</v>
      </c>
      <c r="D273">
        <v>8159049</v>
      </c>
      <c r="E273">
        <v>4069338</v>
      </c>
      <c r="F273">
        <v>1860711</v>
      </c>
      <c r="G273">
        <v>2038625</v>
      </c>
      <c r="H273">
        <v>13427207</v>
      </c>
      <c r="I273">
        <v>48491</v>
      </c>
      <c r="J273">
        <v>511247</v>
      </c>
      <c r="K273">
        <v>177363</v>
      </c>
      <c r="L273">
        <v>492186</v>
      </c>
      <c r="M273">
        <v>26299</v>
      </c>
      <c r="N273">
        <v>191375</v>
      </c>
      <c r="O273">
        <v>112071</v>
      </c>
      <c r="P273">
        <v>38931</v>
      </c>
      <c r="Q273">
        <v>12977</v>
      </c>
      <c r="R273">
        <v>22438</v>
      </c>
      <c r="S273">
        <v>4958</v>
      </c>
      <c r="T273">
        <v>88720</v>
      </c>
      <c r="U273">
        <v>45201</v>
      </c>
      <c r="V273">
        <v>43519</v>
      </c>
      <c r="W273">
        <v>187446</v>
      </c>
      <c r="X273">
        <v>1046924</v>
      </c>
      <c r="Y273">
        <v>3904335</v>
      </c>
      <c r="Z273">
        <v>632</v>
      </c>
      <c r="AA273">
        <v>179519</v>
      </c>
      <c r="AB273">
        <v>2339710</v>
      </c>
      <c r="AC273">
        <v>4232960</v>
      </c>
      <c r="AD273">
        <v>34735428</v>
      </c>
      <c r="AE273">
        <v>15089337</v>
      </c>
      <c r="AF273">
        <v>4400327</v>
      </c>
      <c r="AG273">
        <v>127583</v>
      </c>
      <c r="AH273">
        <v>520704</v>
      </c>
      <c r="AI273">
        <v>3752040</v>
      </c>
      <c r="AJ273">
        <v>2372986</v>
      </c>
      <c r="AK273">
        <v>645784</v>
      </c>
      <c r="AL273">
        <v>991535</v>
      </c>
      <c r="AM273">
        <v>735667</v>
      </c>
      <c r="AN273">
        <v>414607</v>
      </c>
      <c r="AO273">
        <v>1791247</v>
      </c>
      <c r="AP273">
        <v>110778</v>
      </c>
      <c r="AQ273">
        <v>5999392</v>
      </c>
      <c r="AR273">
        <v>19646091</v>
      </c>
      <c r="AS273">
        <v>16926227</v>
      </c>
      <c r="AT273">
        <v>2719864</v>
      </c>
      <c r="AU273">
        <v>14465593</v>
      </c>
      <c r="AV273">
        <v>135.8125486809291</v>
      </c>
      <c r="AW273">
        <v>34.476644688971994</v>
      </c>
      <c r="AX273">
        <v>46.823609851761042</v>
      </c>
      <c r="AY273">
        <v>25364237</v>
      </c>
      <c r="AZ273">
        <v>11937030</v>
      </c>
      <c r="BA273">
        <v>4704272</v>
      </c>
      <c r="BB273">
        <v>3747025</v>
      </c>
      <c r="BC273">
        <v>1734170</v>
      </c>
      <c r="BD273">
        <v>1751563</v>
      </c>
      <c r="BE273">
        <v>10274900</v>
      </c>
      <c r="BF273">
        <v>82960</v>
      </c>
      <c r="BG273">
        <v>4110671</v>
      </c>
    </row>
    <row r="274" spans="1:59" x14ac:dyDescent="0.25">
      <c r="A274" s="6" t="s">
        <v>67</v>
      </c>
      <c r="B274">
        <v>29595261</v>
      </c>
      <c r="C274">
        <v>16188529</v>
      </c>
      <c r="D274">
        <v>8162548</v>
      </c>
      <c r="E274">
        <v>4105663</v>
      </c>
      <c r="F274">
        <v>1881223</v>
      </c>
      <c r="G274">
        <v>2039095</v>
      </c>
      <c r="H274">
        <v>13406732</v>
      </c>
      <c r="I274">
        <v>43135</v>
      </c>
      <c r="J274">
        <v>570772</v>
      </c>
      <c r="K274">
        <v>164188</v>
      </c>
      <c r="L274">
        <v>476564</v>
      </c>
      <c r="M274">
        <v>26202</v>
      </c>
      <c r="N274">
        <v>188316</v>
      </c>
      <c r="O274">
        <v>109188</v>
      </c>
      <c r="P274">
        <v>38547</v>
      </c>
      <c r="Q274">
        <v>12849</v>
      </c>
      <c r="R274">
        <v>22720</v>
      </c>
      <c r="S274">
        <v>5012</v>
      </c>
      <c r="T274">
        <v>88170</v>
      </c>
      <c r="U274">
        <v>44586</v>
      </c>
      <c r="V274">
        <v>43584</v>
      </c>
      <c r="W274">
        <v>193689</v>
      </c>
      <c r="X274">
        <v>1006139</v>
      </c>
      <c r="Y274">
        <v>3669157</v>
      </c>
      <c r="Z274">
        <v>551</v>
      </c>
      <c r="AA274">
        <v>172791</v>
      </c>
      <c r="AB274">
        <v>2351621</v>
      </c>
      <c r="AC274">
        <v>4455437</v>
      </c>
      <c r="AD274">
        <v>34432830</v>
      </c>
      <c r="AE274">
        <v>15329850</v>
      </c>
      <c r="AF274">
        <v>4479796</v>
      </c>
      <c r="AG274">
        <v>132081</v>
      </c>
      <c r="AH274">
        <v>531637</v>
      </c>
      <c r="AI274">
        <v>3816078</v>
      </c>
      <c r="AJ274">
        <v>2366780</v>
      </c>
      <c r="AK274">
        <v>679354</v>
      </c>
      <c r="AL274">
        <v>986227</v>
      </c>
      <c r="AM274">
        <v>701198</v>
      </c>
      <c r="AN274">
        <v>420032</v>
      </c>
      <c r="AO274">
        <v>1778882</v>
      </c>
      <c r="AP274">
        <v>100024</v>
      </c>
      <c r="AQ274">
        <v>6184336</v>
      </c>
      <c r="AR274">
        <v>19102980</v>
      </c>
      <c r="AS274">
        <v>16453604</v>
      </c>
      <c r="AT274">
        <v>2649376</v>
      </c>
      <c r="AU274">
        <v>14265412</v>
      </c>
      <c r="AV274">
        <v>133.9111718702278</v>
      </c>
      <c r="AW274">
        <v>35.840354740447765</v>
      </c>
      <c r="AX274">
        <v>47.99423903538036</v>
      </c>
      <c r="AY274">
        <v>25466423</v>
      </c>
      <c r="AZ274">
        <v>12059691</v>
      </c>
      <c r="BA274">
        <v>4756520</v>
      </c>
      <c r="BB274">
        <v>3794226</v>
      </c>
      <c r="BC274">
        <v>1753748</v>
      </c>
      <c r="BD274">
        <v>1755197</v>
      </c>
      <c r="BE274">
        <v>10136573</v>
      </c>
      <c r="BF274">
        <v>83345</v>
      </c>
      <c r="BG274">
        <v>4163000</v>
      </c>
    </row>
    <row r="275" spans="1:59" x14ac:dyDescent="0.25">
      <c r="A275" s="6" t="s">
        <v>66</v>
      </c>
      <c r="B275">
        <v>30261671</v>
      </c>
      <c r="C275">
        <v>16493706</v>
      </c>
      <c r="D275">
        <v>8347430</v>
      </c>
      <c r="E275">
        <v>4152979</v>
      </c>
      <c r="F275">
        <v>1903510</v>
      </c>
      <c r="G275">
        <v>2089787</v>
      </c>
      <c r="H275">
        <v>13767965</v>
      </c>
      <c r="I275">
        <v>49706</v>
      </c>
      <c r="J275">
        <v>600532</v>
      </c>
      <c r="K275">
        <v>169606</v>
      </c>
      <c r="L275">
        <v>480953</v>
      </c>
      <c r="M275">
        <v>20661</v>
      </c>
      <c r="N275">
        <v>191775</v>
      </c>
      <c r="O275">
        <v>111150</v>
      </c>
      <c r="P275">
        <v>39439</v>
      </c>
      <c r="Q275">
        <v>13146</v>
      </c>
      <c r="R275">
        <v>22961</v>
      </c>
      <c r="S275">
        <v>5079</v>
      </c>
      <c r="T275">
        <v>88310</v>
      </c>
      <c r="U275">
        <v>44685</v>
      </c>
      <c r="V275">
        <v>43625</v>
      </c>
      <c r="W275">
        <v>196143</v>
      </c>
      <c r="X275">
        <v>1057400</v>
      </c>
      <c r="Y275">
        <v>3980065</v>
      </c>
      <c r="Z275">
        <v>555</v>
      </c>
      <c r="AA275">
        <v>179295</v>
      </c>
      <c r="AB275">
        <v>2377737</v>
      </c>
      <c r="AC275">
        <v>4375227</v>
      </c>
      <c r="AD275">
        <v>35932397</v>
      </c>
      <c r="AE275">
        <v>15506885</v>
      </c>
      <c r="AF275">
        <v>4593639</v>
      </c>
      <c r="AG275">
        <v>136003</v>
      </c>
      <c r="AH275">
        <v>530548</v>
      </c>
      <c r="AI275">
        <v>3927088</v>
      </c>
      <c r="AJ275">
        <v>2392952</v>
      </c>
      <c r="AK275">
        <v>684910</v>
      </c>
      <c r="AL275">
        <v>1026919</v>
      </c>
      <c r="AM275">
        <v>681123</v>
      </c>
      <c r="AN275">
        <v>427718</v>
      </c>
      <c r="AO275">
        <v>1833542</v>
      </c>
      <c r="AP275">
        <v>99318</v>
      </c>
      <c r="AQ275">
        <v>6159716</v>
      </c>
      <c r="AR275">
        <v>20425512</v>
      </c>
      <c r="AS275">
        <v>17621362</v>
      </c>
      <c r="AT275">
        <v>2804150</v>
      </c>
      <c r="AU275">
        <v>14754786</v>
      </c>
      <c r="AV275">
        <v>138.43312951996128</v>
      </c>
      <c r="AW275">
        <v>34.205218789751498</v>
      </c>
      <c r="AX275">
        <v>47.35135482980283</v>
      </c>
      <c r="AY275">
        <v>25980256</v>
      </c>
      <c r="AZ275">
        <v>12212291</v>
      </c>
      <c r="BA275">
        <v>4806336</v>
      </c>
      <c r="BB275">
        <v>3838528</v>
      </c>
      <c r="BC275">
        <v>1772407</v>
      </c>
      <c r="BD275">
        <v>1795020</v>
      </c>
      <c r="BE275">
        <v>10473371</v>
      </c>
      <c r="BF275">
        <v>83773</v>
      </c>
      <c r="BG275">
        <v>4214122</v>
      </c>
    </row>
    <row r="276" spans="1:59" x14ac:dyDescent="0.25">
      <c r="A276" s="6" t="s">
        <v>65</v>
      </c>
      <c r="B276">
        <v>30489945</v>
      </c>
      <c r="C276">
        <v>16711065</v>
      </c>
      <c r="D276">
        <v>8504800</v>
      </c>
      <c r="E276">
        <v>4199753</v>
      </c>
      <c r="F276">
        <v>1907266</v>
      </c>
      <c r="G276">
        <v>2099247</v>
      </c>
      <c r="H276">
        <v>13778880</v>
      </c>
      <c r="I276">
        <v>53621</v>
      </c>
      <c r="J276">
        <v>626691</v>
      </c>
      <c r="K276">
        <v>209082</v>
      </c>
      <c r="L276">
        <v>504912</v>
      </c>
      <c r="M276">
        <v>18273</v>
      </c>
      <c r="N276">
        <v>192241</v>
      </c>
      <c r="O276">
        <v>112132</v>
      </c>
      <c r="P276">
        <v>39437</v>
      </c>
      <c r="Q276">
        <v>13146</v>
      </c>
      <c r="R276">
        <v>22915</v>
      </c>
      <c r="S276">
        <v>4611</v>
      </c>
      <c r="T276">
        <v>90170</v>
      </c>
      <c r="U276">
        <v>45944</v>
      </c>
      <c r="V276">
        <v>44226</v>
      </c>
      <c r="W276">
        <v>197789</v>
      </c>
      <c r="X276">
        <v>1040110</v>
      </c>
      <c r="Y276">
        <v>4124887</v>
      </c>
      <c r="Z276">
        <v>552</v>
      </c>
      <c r="AA276">
        <v>179281</v>
      </c>
      <c r="AB276">
        <v>2344826</v>
      </c>
      <c r="AC276">
        <v>4196445</v>
      </c>
      <c r="AD276">
        <v>35918689</v>
      </c>
      <c r="AE276">
        <v>15710322</v>
      </c>
      <c r="AF276">
        <v>4712425</v>
      </c>
      <c r="AG276">
        <v>130329</v>
      </c>
      <c r="AH276">
        <v>533082</v>
      </c>
      <c r="AI276">
        <v>4049014</v>
      </c>
      <c r="AJ276">
        <v>2422378</v>
      </c>
      <c r="AK276">
        <v>728460</v>
      </c>
      <c r="AL276">
        <v>1010834</v>
      </c>
      <c r="AM276">
        <v>683084</v>
      </c>
      <c r="AN276">
        <v>407218</v>
      </c>
      <c r="AO276">
        <v>1830684</v>
      </c>
      <c r="AP276">
        <v>93102</v>
      </c>
      <c r="AQ276">
        <v>6244515</v>
      </c>
      <c r="AR276">
        <v>20208367</v>
      </c>
      <c r="AS276">
        <v>17412420</v>
      </c>
      <c r="AT276">
        <v>2795947</v>
      </c>
      <c r="AU276">
        <v>14779624</v>
      </c>
      <c r="AV276">
        <v>136.73126824938191</v>
      </c>
      <c r="AW276">
        <v>35.306182970904885</v>
      </c>
      <c r="AX276">
        <v>48.274591746565562</v>
      </c>
      <c r="AY276">
        <v>26098830</v>
      </c>
      <c r="AZ276">
        <v>12319950</v>
      </c>
      <c r="BA276">
        <v>4860618</v>
      </c>
      <c r="BB276">
        <v>3882981</v>
      </c>
      <c r="BC276">
        <v>1791096</v>
      </c>
      <c r="BD276">
        <v>1785255</v>
      </c>
      <c r="BE276">
        <v>10388508</v>
      </c>
      <c r="BF276">
        <v>84277</v>
      </c>
      <c r="BG276">
        <v>4262743</v>
      </c>
    </row>
    <row r="277" spans="1:59" x14ac:dyDescent="0.25">
      <c r="A277" s="6" t="s">
        <v>64</v>
      </c>
      <c r="B277">
        <v>31038029</v>
      </c>
      <c r="C277">
        <v>16911166</v>
      </c>
      <c r="D277">
        <v>8614990</v>
      </c>
      <c r="E277">
        <v>4235585</v>
      </c>
      <c r="F277">
        <v>1918851</v>
      </c>
      <c r="G277">
        <v>2141740</v>
      </c>
      <c r="H277">
        <v>14126863</v>
      </c>
      <c r="I277">
        <v>83188</v>
      </c>
      <c r="J277">
        <v>620384</v>
      </c>
      <c r="K277">
        <v>207248</v>
      </c>
      <c r="L277">
        <v>493518</v>
      </c>
      <c r="M277">
        <v>18561</v>
      </c>
      <c r="N277">
        <v>182853</v>
      </c>
      <c r="O277">
        <v>112897</v>
      </c>
      <c r="P277">
        <v>32639</v>
      </c>
      <c r="Q277">
        <v>10880</v>
      </c>
      <c r="R277">
        <v>22838</v>
      </c>
      <c r="S277">
        <v>3599</v>
      </c>
      <c r="T277">
        <v>82455</v>
      </c>
      <c r="U277">
        <v>44547</v>
      </c>
      <c r="V277">
        <v>37908</v>
      </c>
      <c r="W277">
        <v>170774</v>
      </c>
      <c r="X277">
        <v>1146896</v>
      </c>
      <c r="Y277">
        <v>4354505</v>
      </c>
      <c r="Z277">
        <v>624</v>
      </c>
      <c r="AA277">
        <v>189348</v>
      </c>
      <c r="AB277">
        <v>2443148</v>
      </c>
      <c r="AC277">
        <v>4133361</v>
      </c>
      <c r="AD277">
        <v>38552477</v>
      </c>
      <c r="AE277">
        <v>15873485</v>
      </c>
      <c r="AF277">
        <v>4771359</v>
      </c>
      <c r="AG277">
        <v>140086</v>
      </c>
      <c r="AH277">
        <v>536087</v>
      </c>
      <c r="AI277">
        <v>4095186</v>
      </c>
      <c r="AJ277">
        <v>2410910</v>
      </c>
      <c r="AK277">
        <v>705338</v>
      </c>
      <c r="AL277">
        <v>1033838</v>
      </c>
      <c r="AM277">
        <v>671734</v>
      </c>
      <c r="AN277">
        <v>409669</v>
      </c>
      <c r="AO277">
        <v>1831548</v>
      </c>
      <c r="AP277">
        <v>106315</v>
      </c>
      <c r="AQ277">
        <v>6343684</v>
      </c>
      <c r="AR277">
        <v>22678992</v>
      </c>
      <c r="AS277">
        <v>19601206</v>
      </c>
      <c r="AT277">
        <v>3077786</v>
      </c>
      <c r="AU277">
        <v>15164544</v>
      </c>
      <c r="AV277">
        <v>149.55274266666589</v>
      </c>
      <c r="AW277">
        <v>31.66925918359841</v>
      </c>
      <c r="AX277">
        <v>47.36224569128639</v>
      </c>
      <c r="AY277">
        <v>26611985</v>
      </c>
      <c r="AZ277">
        <v>12485122</v>
      </c>
      <c r="BA277">
        <v>4906697</v>
      </c>
      <c r="BB277">
        <v>3927459</v>
      </c>
      <c r="BC277">
        <v>1811687</v>
      </c>
      <c r="BD277">
        <v>1839279</v>
      </c>
      <c r="BE277">
        <v>10738500</v>
      </c>
      <c r="BF277">
        <v>84851</v>
      </c>
      <c r="BG277">
        <v>4309230</v>
      </c>
    </row>
    <row r="278" spans="1:59" x14ac:dyDescent="0.25">
      <c r="A278" s="6" t="s">
        <v>63</v>
      </c>
      <c r="B278">
        <v>31534148</v>
      </c>
      <c r="C278">
        <v>17439767</v>
      </c>
      <c r="D278">
        <v>9078473</v>
      </c>
      <c r="E278">
        <v>4263622</v>
      </c>
      <c r="F278">
        <v>1945947</v>
      </c>
      <c r="G278">
        <v>2151726</v>
      </c>
      <c r="H278">
        <v>14094381</v>
      </c>
      <c r="I278">
        <v>98696</v>
      </c>
      <c r="J278">
        <v>570333</v>
      </c>
      <c r="K278">
        <v>191683</v>
      </c>
      <c r="L278">
        <v>499451</v>
      </c>
      <c r="M278">
        <v>16334</v>
      </c>
      <c r="N278">
        <v>180393</v>
      </c>
      <c r="O278">
        <v>103353</v>
      </c>
      <c r="P278">
        <v>37330</v>
      </c>
      <c r="Q278">
        <v>12443</v>
      </c>
      <c r="R278">
        <v>21929</v>
      </c>
      <c r="S278">
        <v>5338</v>
      </c>
      <c r="T278">
        <v>86677</v>
      </c>
      <c r="U278">
        <v>48820</v>
      </c>
      <c r="V278">
        <v>37857</v>
      </c>
      <c r="W278">
        <v>186667</v>
      </c>
      <c r="X278">
        <v>1176561</v>
      </c>
      <c r="Y278">
        <v>4320402</v>
      </c>
      <c r="Z278">
        <v>574</v>
      </c>
      <c r="AA278">
        <v>188970</v>
      </c>
      <c r="AB278">
        <v>2563791</v>
      </c>
      <c r="AC278">
        <v>4013849</v>
      </c>
      <c r="AD278">
        <v>39280886</v>
      </c>
      <c r="AE278">
        <v>16150316</v>
      </c>
      <c r="AF278">
        <v>4847352</v>
      </c>
      <c r="AG278">
        <v>147246</v>
      </c>
      <c r="AH278">
        <v>540181</v>
      </c>
      <c r="AI278">
        <v>4159925</v>
      </c>
      <c r="AJ278">
        <v>2492786</v>
      </c>
      <c r="AK278">
        <v>726923</v>
      </c>
      <c r="AL278">
        <v>1076967</v>
      </c>
      <c r="AM278">
        <v>688896</v>
      </c>
      <c r="AN278">
        <v>411960</v>
      </c>
      <c r="AO278">
        <v>1857970</v>
      </c>
      <c r="AP278">
        <v>83694</v>
      </c>
      <c r="AQ278">
        <v>6456554</v>
      </c>
      <c r="AR278">
        <v>23130570</v>
      </c>
      <c r="AS278">
        <v>19956772</v>
      </c>
      <c r="AT278">
        <v>3173798</v>
      </c>
      <c r="AU278">
        <v>15383832</v>
      </c>
      <c r="AV278">
        <v>150.35635799250781</v>
      </c>
      <c r="AW278">
        <v>31.733492231549207</v>
      </c>
      <c r="AX278">
        <v>47.713323183192792</v>
      </c>
      <c r="AY278">
        <v>26678454</v>
      </c>
      <c r="AZ278">
        <v>12584073</v>
      </c>
      <c r="BA278">
        <v>4949867</v>
      </c>
      <c r="BB278">
        <v>3967402</v>
      </c>
      <c r="BC278">
        <v>1830465</v>
      </c>
      <c r="BD278">
        <v>1836339</v>
      </c>
      <c r="BE278">
        <v>10528138</v>
      </c>
      <c r="BF278">
        <v>85488</v>
      </c>
      <c r="BG278">
        <v>4357643</v>
      </c>
    </row>
    <row r="279" spans="1:59" x14ac:dyDescent="0.25">
      <c r="A279" s="6" t="s">
        <v>62</v>
      </c>
      <c r="B279">
        <v>32933098</v>
      </c>
      <c r="C279">
        <v>18116205</v>
      </c>
      <c r="D279">
        <v>9671351</v>
      </c>
      <c r="E279">
        <v>4294902</v>
      </c>
      <c r="F279">
        <v>1973816</v>
      </c>
      <c r="G279">
        <v>2176137</v>
      </c>
      <c r="H279">
        <v>14816893</v>
      </c>
      <c r="I279">
        <v>99460</v>
      </c>
      <c r="J279">
        <v>608338</v>
      </c>
      <c r="K279">
        <v>209659</v>
      </c>
      <c r="L279">
        <v>523947</v>
      </c>
      <c r="M279">
        <v>26188</v>
      </c>
      <c r="N279">
        <v>190288</v>
      </c>
      <c r="O279">
        <v>113827</v>
      </c>
      <c r="P279">
        <v>37376</v>
      </c>
      <c r="Q279">
        <v>12459</v>
      </c>
      <c r="R279">
        <v>21411</v>
      </c>
      <c r="S279">
        <v>5215</v>
      </c>
      <c r="T279">
        <v>85966</v>
      </c>
      <c r="U279">
        <v>48172</v>
      </c>
      <c r="V279">
        <v>37794</v>
      </c>
      <c r="W279">
        <v>173327</v>
      </c>
      <c r="X279">
        <v>1234370</v>
      </c>
      <c r="Y279">
        <v>4783382</v>
      </c>
      <c r="Z279">
        <v>563</v>
      </c>
      <c r="AA279">
        <v>198748</v>
      </c>
      <c r="AB279">
        <v>2614401</v>
      </c>
      <c r="AC279">
        <v>4068256</v>
      </c>
      <c r="AD279">
        <v>40896435</v>
      </c>
      <c r="AE279">
        <v>16501142</v>
      </c>
      <c r="AF279">
        <v>4987148</v>
      </c>
      <c r="AG279">
        <v>171169</v>
      </c>
      <c r="AH279">
        <v>536526</v>
      </c>
      <c r="AI279">
        <v>4279453</v>
      </c>
      <c r="AJ279">
        <v>2511829</v>
      </c>
      <c r="AK279">
        <v>738570</v>
      </c>
      <c r="AL279">
        <v>1067852</v>
      </c>
      <c r="AM279">
        <v>705407</v>
      </c>
      <c r="AN279">
        <v>416167</v>
      </c>
      <c r="AO279">
        <v>1923229</v>
      </c>
      <c r="AP279">
        <v>80643</v>
      </c>
      <c r="AQ279">
        <v>6582126</v>
      </c>
      <c r="AR279">
        <v>24395293</v>
      </c>
      <c r="AS279">
        <v>21040262</v>
      </c>
      <c r="AT279">
        <v>3355031</v>
      </c>
      <c r="AU279">
        <v>16431956</v>
      </c>
      <c r="AV279">
        <v>148.4625020431352</v>
      </c>
      <c r="AW279">
        <v>30.739442514275542</v>
      </c>
      <c r="AX279">
        <v>45.636545470804712</v>
      </c>
      <c r="AY279">
        <v>27551514</v>
      </c>
      <c r="AZ279">
        <v>12734621</v>
      </c>
      <c r="BA279">
        <v>5011993</v>
      </c>
      <c r="BB279">
        <v>4005757</v>
      </c>
      <c r="BC279">
        <v>1850870</v>
      </c>
      <c r="BD279">
        <v>1866001</v>
      </c>
      <c r="BE279">
        <v>11050372</v>
      </c>
      <c r="BF279">
        <v>86177</v>
      </c>
      <c r="BG279">
        <v>4410219</v>
      </c>
    </row>
    <row r="280" spans="1:59" x14ac:dyDescent="0.25">
      <c r="A280" s="6" t="s">
        <v>61</v>
      </c>
      <c r="B280">
        <v>33653158</v>
      </c>
      <c r="C280">
        <v>18211279</v>
      </c>
      <c r="D280">
        <v>9671175</v>
      </c>
      <c r="E280">
        <v>4321474</v>
      </c>
      <c r="F280">
        <v>2013748</v>
      </c>
      <c r="G280">
        <v>2204882</v>
      </c>
      <c r="H280">
        <v>15441879</v>
      </c>
      <c r="I280">
        <v>122171</v>
      </c>
      <c r="J280">
        <v>671058</v>
      </c>
      <c r="K280">
        <v>248237</v>
      </c>
      <c r="L280">
        <v>535492</v>
      </c>
      <c r="M280">
        <v>22643</v>
      </c>
      <c r="N280">
        <v>184184</v>
      </c>
      <c r="O280">
        <v>106504</v>
      </c>
      <c r="P280">
        <v>38822</v>
      </c>
      <c r="Q280">
        <v>12941</v>
      </c>
      <c r="R280">
        <v>21167</v>
      </c>
      <c r="S280">
        <v>4750</v>
      </c>
      <c r="T280">
        <v>88023</v>
      </c>
      <c r="U280">
        <v>49908</v>
      </c>
      <c r="V280">
        <v>38115</v>
      </c>
      <c r="W280">
        <v>168794</v>
      </c>
      <c r="X280">
        <v>1359761</v>
      </c>
      <c r="Y280">
        <v>5111076</v>
      </c>
      <c r="Z280">
        <v>596</v>
      </c>
      <c r="AA280">
        <v>209809</v>
      </c>
      <c r="AB280">
        <v>2616645</v>
      </c>
      <c r="AC280">
        <v>4103390</v>
      </c>
      <c r="AD280">
        <v>42954562</v>
      </c>
      <c r="AE280">
        <v>16675072</v>
      </c>
      <c r="AF280">
        <v>5021781</v>
      </c>
      <c r="AG280">
        <v>144511</v>
      </c>
      <c r="AH280">
        <v>535310</v>
      </c>
      <c r="AI280">
        <v>4341960</v>
      </c>
      <c r="AJ280">
        <v>2580832</v>
      </c>
      <c r="AK280">
        <v>781713</v>
      </c>
      <c r="AL280">
        <v>1086297</v>
      </c>
      <c r="AM280">
        <v>712822</v>
      </c>
      <c r="AN280">
        <v>418959</v>
      </c>
      <c r="AO280">
        <v>1931206</v>
      </c>
      <c r="AP280">
        <v>83191</v>
      </c>
      <c r="AQ280">
        <v>6639103</v>
      </c>
      <c r="AR280">
        <v>26279490</v>
      </c>
      <c r="AS280">
        <v>22576046</v>
      </c>
      <c r="AT280">
        <v>3703444</v>
      </c>
      <c r="AU280">
        <v>16978087</v>
      </c>
      <c r="AV280">
        <v>154.7847573040489</v>
      </c>
      <c r="AW280">
        <v>28.929835356606102</v>
      </c>
      <c r="AX280">
        <v>44.778975445183669</v>
      </c>
      <c r="AY280">
        <v>28295593</v>
      </c>
      <c r="AZ280">
        <v>12853714</v>
      </c>
      <c r="BA280">
        <v>5070211</v>
      </c>
      <c r="BB280">
        <v>4050950</v>
      </c>
      <c r="BC280">
        <v>1872693</v>
      </c>
      <c r="BD280">
        <v>1859860</v>
      </c>
      <c r="BE280">
        <v>11620521</v>
      </c>
      <c r="BF280">
        <v>86886</v>
      </c>
      <c r="BG280">
        <v>4464592</v>
      </c>
    </row>
    <row r="281" spans="1:59" x14ac:dyDescent="0.25">
      <c r="A281" s="6" t="s">
        <v>60</v>
      </c>
      <c r="B281">
        <v>33785817</v>
      </c>
      <c r="C281">
        <v>18225051</v>
      </c>
      <c r="D281">
        <v>9565659</v>
      </c>
      <c r="E281">
        <v>4355120</v>
      </c>
      <c r="F281">
        <v>2044196</v>
      </c>
      <c r="G281">
        <v>2260076</v>
      </c>
      <c r="H281">
        <v>15560766</v>
      </c>
      <c r="I281">
        <v>108869</v>
      </c>
      <c r="J281">
        <v>617001</v>
      </c>
      <c r="K281">
        <v>191652</v>
      </c>
      <c r="L281">
        <v>521153</v>
      </c>
      <c r="M281">
        <v>23186</v>
      </c>
      <c r="N281">
        <v>194449</v>
      </c>
      <c r="O281">
        <v>116600</v>
      </c>
      <c r="P281">
        <v>38909</v>
      </c>
      <c r="Q281">
        <v>12970</v>
      </c>
      <c r="R281">
        <v>21335</v>
      </c>
      <c r="S281">
        <v>4635</v>
      </c>
      <c r="T281">
        <v>88615</v>
      </c>
      <c r="U281">
        <v>51403</v>
      </c>
      <c r="V281">
        <v>37212</v>
      </c>
      <c r="W281">
        <v>221842</v>
      </c>
      <c r="X281">
        <v>1386292</v>
      </c>
      <c r="Y281">
        <v>5161578</v>
      </c>
      <c r="Z281">
        <v>750</v>
      </c>
      <c r="AA281">
        <v>218919</v>
      </c>
      <c r="AB281">
        <v>2663828</v>
      </c>
      <c r="AC281">
        <v>4162632</v>
      </c>
      <c r="AD281">
        <v>43855081</v>
      </c>
      <c r="AE281">
        <v>16857520</v>
      </c>
      <c r="AF281">
        <v>5129372</v>
      </c>
      <c r="AG281">
        <v>180154</v>
      </c>
      <c r="AH281">
        <v>534867</v>
      </c>
      <c r="AI281">
        <v>4414351</v>
      </c>
      <c r="AJ281">
        <v>2610871</v>
      </c>
      <c r="AK281">
        <v>796713</v>
      </c>
      <c r="AL281">
        <v>1116057</v>
      </c>
      <c r="AM281">
        <v>698100</v>
      </c>
      <c r="AN281">
        <v>412449</v>
      </c>
      <c r="AO281">
        <v>1970827</v>
      </c>
      <c r="AP281">
        <v>98508</v>
      </c>
      <c r="AQ281">
        <v>6635493</v>
      </c>
      <c r="AR281">
        <v>26997561</v>
      </c>
      <c r="AS281">
        <v>23367900</v>
      </c>
      <c r="AT281">
        <v>3629661</v>
      </c>
      <c r="AU281">
        <v>16928297</v>
      </c>
      <c r="AV281">
        <v>159.48184765079469</v>
      </c>
      <c r="AW281">
        <v>28.670154707063791</v>
      </c>
      <c r="AX281">
        <v>45.723692451166606</v>
      </c>
      <c r="AY281">
        <v>28632492</v>
      </c>
      <c r="AZ281">
        <v>13071726</v>
      </c>
      <c r="BA281">
        <v>5137580</v>
      </c>
      <c r="BB281">
        <v>4098065</v>
      </c>
      <c r="BC281">
        <v>1895506</v>
      </c>
      <c r="BD281">
        <v>1940575</v>
      </c>
      <c r="BE281">
        <v>11774972</v>
      </c>
      <c r="BF281">
        <v>87635</v>
      </c>
      <c r="BG281">
        <v>4523522</v>
      </c>
    </row>
    <row r="282" spans="1:59" x14ac:dyDescent="0.25">
      <c r="A282" s="6" t="s">
        <v>59</v>
      </c>
      <c r="B282">
        <v>34782206</v>
      </c>
      <c r="C282">
        <v>18802730</v>
      </c>
      <c r="D282">
        <v>10047032</v>
      </c>
      <c r="E282">
        <v>4403202</v>
      </c>
      <c r="F282">
        <v>2063690</v>
      </c>
      <c r="G282">
        <v>2288806</v>
      </c>
      <c r="H282">
        <v>15979476</v>
      </c>
      <c r="I282">
        <v>128031</v>
      </c>
      <c r="J282">
        <v>678093</v>
      </c>
      <c r="K282">
        <v>167071</v>
      </c>
      <c r="L282">
        <v>511125</v>
      </c>
      <c r="M282">
        <v>27703</v>
      </c>
      <c r="N282">
        <v>185745</v>
      </c>
      <c r="O282">
        <v>105470</v>
      </c>
      <c r="P282">
        <v>40664</v>
      </c>
      <c r="Q282">
        <v>13555</v>
      </c>
      <c r="R282">
        <v>21363</v>
      </c>
      <c r="S282">
        <v>4693</v>
      </c>
      <c r="T282">
        <v>89672</v>
      </c>
      <c r="U282">
        <v>52066</v>
      </c>
      <c r="V282">
        <v>37606</v>
      </c>
      <c r="W282">
        <v>221702</v>
      </c>
      <c r="X282">
        <v>1460674</v>
      </c>
      <c r="Y282">
        <v>5406744</v>
      </c>
      <c r="Z282">
        <v>705</v>
      </c>
      <c r="AA282">
        <v>232131</v>
      </c>
      <c r="AB282">
        <v>2759445</v>
      </c>
      <c r="AC282">
        <v>4110635</v>
      </c>
      <c r="AD282">
        <v>45301593</v>
      </c>
      <c r="AE282">
        <v>17015318</v>
      </c>
      <c r="AF282">
        <v>5225785</v>
      </c>
      <c r="AG282">
        <v>185778</v>
      </c>
      <c r="AH282">
        <v>534513</v>
      </c>
      <c r="AI282">
        <v>4505494</v>
      </c>
      <c r="AJ282">
        <v>2630520</v>
      </c>
      <c r="AK282">
        <v>831547</v>
      </c>
      <c r="AL282">
        <v>1104232</v>
      </c>
      <c r="AM282">
        <v>694741</v>
      </c>
      <c r="AN282">
        <v>425788</v>
      </c>
      <c r="AO282">
        <v>2016708</v>
      </c>
      <c r="AP282">
        <v>84810</v>
      </c>
      <c r="AQ282">
        <v>6631707</v>
      </c>
      <c r="AR282">
        <v>28286275</v>
      </c>
      <c r="AS282">
        <v>24454206</v>
      </c>
      <c r="AT282">
        <v>3832069</v>
      </c>
      <c r="AU282">
        <v>17766888</v>
      </c>
      <c r="AV282">
        <v>159.20782142354028</v>
      </c>
      <c r="AW282">
        <v>27.77426462377511</v>
      </c>
      <c r="AX282">
        <v>44.218801623921422</v>
      </c>
      <c r="AY282">
        <v>29203072</v>
      </c>
      <c r="AZ282">
        <v>13223596</v>
      </c>
      <c r="BA282">
        <v>5205687</v>
      </c>
      <c r="BB282">
        <v>4150996</v>
      </c>
      <c r="BC282">
        <v>1920930</v>
      </c>
      <c r="BD282">
        <v>1945983</v>
      </c>
      <c r="BE282">
        <v>12187754</v>
      </c>
      <c r="BF282">
        <v>88455</v>
      </c>
      <c r="BG282">
        <v>4587071</v>
      </c>
    </row>
    <row r="283" spans="1:59" x14ac:dyDescent="0.25">
      <c r="A283" s="6" t="s">
        <v>58</v>
      </c>
      <c r="B283">
        <v>35050645</v>
      </c>
      <c r="C283">
        <v>19105943</v>
      </c>
      <c r="D283">
        <v>10272496</v>
      </c>
      <c r="E283">
        <v>4449254</v>
      </c>
      <c r="F283">
        <v>2091213</v>
      </c>
      <c r="G283">
        <v>2292980</v>
      </c>
      <c r="H283">
        <v>15944702</v>
      </c>
      <c r="I283">
        <v>118642</v>
      </c>
      <c r="J283">
        <v>709399</v>
      </c>
      <c r="K283">
        <v>150745</v>
      </c>
      <c r="L283">
        <v>523187</v>
      </c>
      <c r="M283">
        <v>41545</v>
      </c>
      <c r="N283">
        <v>184138</v>
      </c>
      <c r="O283">
        <v>103087</v>
      </c>
      <c r="P283">
        <v>41380</v>
      </c>
      <c r="Q283">
        <v>13793</v>
      </c>
      <c r="R283">
        <v>21335</v>
      </c>
      <c r="S283">
        <v>4543</v>
      </c>
      <c r="T283">
        <v>90045</v>
      </c>
      <c r="U283">
        <v>52084</v>
      </c>
      <c r="V283">
        <v>37961</v>
      </c>
      <c r="W283">
        <v>228170</v>
      </c>
      <c r="X283">
        <v>1479025</v>
      </c>
      <c r="Y283">
        <v>5178435</v>
      </c>
      <c r="Z283">
        <v>698</v>
      </c>
      <c r="AA283">
        <v>234548</v>
      </c>
      <c r="AB283">
        <v>2763319</v>
      </c>
      <c r="AC283">
        <v>4242806</v>
      </c>
      <c r="AD283">
        <v>45485338</v>
      </c>
      <c r="AE283">
        <v>17354910</v>
      </c>
      <c r="AF283">
        <v>5297141</v>
      </c>
      <c r="AG283">
        <v>207060</v>
      </c>
      <c r="AH283">
        <v>532518</v>
      </c>
      <c r="AI283">
        <v>4557563</v>
      </c>
      <c r="AJ283">
        <v>2678409</v>
      </c>
      <c r="AK283">
        <v>841186</v>
      </c>
      <c r="AL283">
        <v>1144531</v>
      </c>
      <c r="AM283">
        <v>692692</v>
      </c>
      <c r="AN283">
        <v>465869</v>
      </c>
      <c r="AO283">
        <v>2081998</v>
      </c>
      <c r="AP283">
        <v>104861</v>
      </c>
      <c r="AQ283">
        <v>6726632</v>
      </c>
      <c r="AR283">
        <v>28130428</v>
      </c>
      <c r="AS283">
        <v>24257649</v>
      </c>
      <c r="AT283">
        <v>3872779</v>
      </c>
      <c r="AU283">
        <v>17695735</v>
      </c>
      <c r="AV283">
        <v>158.96727890832631</v>
      </c>
      <c r="AW283">
        <v>28.35204026491817</v>
      </c>
      <c r="AX283">
        <v>45.070466924133434</v>
      </c>
      <c r="AY283">
        <v>29338090</v>
      </c>
      <c r="AZ283">
        <v>13393388</v>
      </c>
      <c r="BA283">
        <v>5275116</v>
      </c>
      <c r="BB283">
        <v>4208302</v>
      </c>
      <c r="BC283">
        <v>1947579</v>
      </c>
      <c r="BD283">
        <v>1962391</v>
      </c>
      <c r="BE283">
        <v>11983180</v>
      </c>
      <c r="BF283">
        <v>89341</v>
      </c>
      <c r="BG283">
        <v>4650958</v>
      </c>
    </row>
    <row r="284" spans="1:59" x14ac:dyDescent="0.25">
      <c r="A284" s="6" t="s">
        <v>57</v>
      </c>
      <c r="B284">
        <v>35528993</v>
      </c>
      <c r="C284">
        <v>19468925</v>
      </c>
      <c r="D284">
        <v>10595611</v>
      </c>
      <c r="E284">
        <v>4497223</v>
      </c>
      <c r="F284">
        <v>2116253</v>
      </c>
      <c r="G284">
        <v>2259838</v>
      </c>
      <c r="H284">
        <v>16060068</v>
      </c>
      <c r="I284">
        <v>112862</v>
      </c>
      <c r="J284">
        <v>790778</v>
      </c>
      <c r="K284">
        <v>160676</v>
      </c>
      <c r="L284">
        <v>557351</v>
      </c>
      <c r="M284">
        <v>50432</v>
      </c>
      <c r="N284">
        <v>213614</v>
      </c>
      <c r="O284">
        <v>131589</v>
      </c>
      <c r="P284">
        <v>41679</v>
      </c>
      <c r="Q284">
        <v>13893</v>
      </c>
      <c r="R284">
        <v>21223</v>
      </c>
      <c r="S284">
        <v>5230</v>
      </c>
      <c r="T284">
        <v>92146</v>
      </c>
      <c r="U284">
        <v>54461</v>
      </c>
      <c r="V284">
        <v>37685</v>
      </c>
      <c r="W284">
        <v>218088</v>
      </c>
      <c r="X284">
        <v>1553751</v>
      </c>
      <c r="Y284">
        <v>5072306</v>
      </c>
      <c r="Z284">
        <v>728</v>
      </c>
      <c r="AA284">
        <v>242444</v>
      </c>
      <c r="AB284">
        <v>2720773</v>
      </c>
      <c r="AC284">
        <v>4274119</v>
      </c>
      <c r="AD284">
        <v>47123571</v>
      </c>
      <c r="AE284">
        <v>17803831</v>
      </c>
      <c r="AF284">
        <v>5372563</v>
      </c>
      <c r="AG284">
        <v>182012</v>
      </c>
      <c r="AH284">
        <v>535313</v>
      </c>
      <c r="AI284">
        <v>4655238</v>
      </c>
      <c r="AJ284">
        <v>2770057</v>
      </c>
      <c r="AK284">
        <v>888929</v>
      </c>
      <c r="AL284">
        <v>1168598</v>
      </c>
      <c r="AM284">
        <v>712530</v>
      </c>
      <c r="AN284">
        <v>465888</v>
      </c>
      <c r="AO284">
        <v>2079753</v>
      </c>
      <c r="AP284">
        <v>95409</v>
      </c>
      <c r="AQ284">
        <v>7020161</v>
      </c>
      <c r="AR284">
        <v>29319740</v>
      </c>
      <c r="AS284">
        <v>25239902</v>
      </c>
      <c r="AT284">
        <v>4079838</v>
      </c>
      <c r="AU284">
        <v>17725161</v>
      </c>
      <c r="AV284">
        <v>165.41310818425401</v>
      </c>
      <c r="AW284">
        <v>27.771801461678962</v>
      </c>
      <c r="AX284">
        <v>45.938199996523245</v>
      </c>
      <c r="AY284">
        <v>29587488</v>
      </c>
      <c r="AZ284">
        <v>13527420</v>
      </c>
      <c r="BA284">
        <v>5340569</v>
      </c>
      <c r="BB284">
        <v>4261386</v>
      </c>
      <c r="BC284">
        <v>1974781</v>
      </c>
      <c r="BD284">
        <v>1950684</v>
      </c>
      <c r="BE284">
        <v>11783657</v>
      </c>
      <c r="BF284">
        <v>90301</v>
      </c>
      <c r="BG284">
        <v>4715078</v>
      </c>
    </row>
    <row r="285" spans="1:59" x14ac:dyDescent="0.25">
      <c r="A285" s="6" t="s">
        <v>56</v>
      </c>
      <c r="B285">
        <v>36336142</v>
      </c>
      <c r="C285">
        <v>20011718</v>
      </c>
      <c r="D285">
        <v>11068729</v>
      </c>
      <c r="E285">
        <v>4536068</v>
      </c>
      <c r="F285">
        <v>2155549</v>
      </c>
      <c r="G285">
        <v>2251371</v>
      </c>
      <c r="H285">
        <v>16324424</v>
      </c>
      <c r="I285">
        <v>85895</v>
      </c>
      <c r="J285">
        <v>741945</v>
      </c>
      <c r="K285">
        <v>140012</v>
      </c>
      <c r="L285">
        <v>542656</v>
      </c>
      <c r="M285">
        <v>49903</v>
      </c>
      <c r="N285">
        <v>202557</v>
      </c>
      <c r="O285">
        <v>128850</v>
      </c>
      <c r="P285">
        <v>34613</v>
      </c>
      <c r="Q285">
        <v>11538</v>
      </c>
      <c r="R285">
        <v>21602</v>
      </c>
      <c r="S285">
        <v>5954</v>
      </c>
      <c r="T285">
        <v>97056</v>
      </c>
      <c r="U285">
        <v>60455</v>
      </c>
      <c r="V285">
        <v>36601</v>
      </c>
      <c r="W285">
        <v>219992</v>
      </c>
      <c r="X285">
        <v>1549779</v>
      </c>
      <c r="Y285">
        <v>5226732</v>
      </c>
      <c r="Z285">
        <v>806</v>
      </c>
      <c r="AA285">
        <v>250370</v>
      </c>
      <c r="AB285">
        <v>2696350</v>
      </c>
      <c r="AC285">
        <v>4520371</v>
      </c>
      <c r="AD285">
        <v>47803996</v>
      </c>
      <c r="AE285">
        <v>18086697</v>
      </c>
      <c r="AF285">
        <v>5501386</v>
      </c>
      <c r="AG285">
        <v>188286</v>
      </c>
      <c r="AH285">
        <v>541287</v>
      </c>
      <c r="AI285">
        <v>4771813</v>
      </c>
      <c r="AJ285">
        <v>2827392</v>
      </c>
      <c r="AK285">
        <v>912324</v>
      </c>
      <c r="AL285">
        <v>1188761</v>
      </c>
      <c r="AM285">
        <v>726308</v>
      </c>
      <c r="AN285">
        <v>496996</v>
      </c>
      <c r="AO285">
        <v>2033302</v>
      </c>
      <c r="AP285">
        <v>110474</v>
      </c>
      <c r="AQ285">
        <v>7117147</v>
      </c>
      <c r="AR285">
        <v>29717299</v>
      </c>
      <c r="AS285">
        <v>25454072</v>
      </c>
      <c r="AT285">
        <v>4263227</v>
      </c>
      <c r="AU285">
        <v>18249444</v>
      </c>
      <c r="AV285">
        <v>162.8394733637632</v>
      </c>
      <c r="AW285">
        <v>28.026700271641261</v>
      </c>
      <c r="AX285">
        <v>45.638531123581025</v>
      </c>
      <c r="AY285">
        <v>30050230</v>
      </c>
      <c r="AZ285">
        <v>13725806</v>
      </c>
      <c r="BA285">
        <v>5403627</v>
      </c>
      <c r="BB285">
        <v>4313115</v>
      </c>
      <c r="BC285">
        <v>1999237</v>
      </c>
      <c r="BD285">
        <v>2009827</v>
      </c>
      <c r="BE285">
        <v>11963533</v>
      </c>
      <c r="BF285">
        <v>91317</v>
      </c>
      <c r="BG285">
        <v>4775368</v>
      </c>
    </row>
    <row r="286" spans="1:59" x14ac:dyDescent="0.25">
      <c r="A286" s="6" t="s">
        <v>55</v>
      </c>
      <c r="B286">
        <v>37117625</v>
      </c>
      <c r="C286">
        <v>20374074</v>
      </c>
      <c r="D286">
        <v>11334679</v>
      </c>
      <c r="E286">
        <v>4567903</v>
      </c>
      <c r="F286">
        <v>2180406</v>
      </c>
      <c r="G286">
        <v>2291086</v>
      </c>
      <c r="H286">
        <v>16743551</v>
      </c>
      <c r="I286">
        <v>97445</v>
      </c>
      <c r="J286">
        <v>731164</v>
      </c>
      <c r="K286">
        <v>148328</v>
      </c>
      <c r="L286">
        <v>539736</v>
      </c>
      <c r="M286">
        <v>54099</v>
      </c>
      <c r="N286">
        <v>197796</v>
      </c>
      <c r="O286">
        <v>128522</v>
      </c>
      <c r="P286">
        <v>32123</v>
      </c>
      <c r="Q286">
        <v>10708</v>
      </c>
      <c r="R286">
        <v>21607</v>
      </c>
      <c r="S286">
        <v>4836</v>
      </c>
      <c r="T286">
        <v>104725</v>
      </c>
      <c r="U286">
        <v>66686</v>
      </c>
      <c r="V286">
        <v>38039</v>
      </c>
      <c r="W286">
        <v>219449</v>
      </c>
      <c r="X286">
        <v>1535465</v>
      </c>
      <c r="Y286">
        <v>5270906</v>
      </c>
      <c r="Z286">
        <v>772</v>
      </c>
      <c r="AA286">
        <v>252566</v>
      </c>
      <c r="AB286">
        <v>2781433</v>
      </c>
      <c r="AC286">
        <v>4809667</v>
      </c>
      <c r="AD286">
        <v>48042184</v>
      </c>
      <c r="AE286">
        <v>18609911</v>
      </c>
      <c r="AF286">
        <v>5668109</v>
      </c>
      <c r="AG286">
        <v>177555</v>
      </c>
      <c r="AH286">
        <v>549777</v>
      </c>
      <c r="AI286">
        <v>4940777</v>
      </c>
      <c r="AJ286">
        <v>2890311</v>
      </c>
      <c r="AK286">
        <v>951074</v>
      </c>
      <c r="AL286">
        <v>1183542</v>
      </c>
      <c r="AM286">
        <v>755695</v>
      </c>
      <c r="AN286">
        <v>512275</v>
      </c>
      <c r="AO286">
        <v>2079893</v>
      </c>
      <c r="AP286">
        <v>101473</v>
      </c>
      <c r="AQ286">
        <v>7357850</v>
      </c>
      <c r="AR286">
        <v>29432273</v>
      </c>
      <c r="AS286">
        <v>25147992</v>
      </c>
      <c r="AT286">
        <v>4284281</v>
      </c>
      <c r="AU286">
        <v>18507713</v>
      </c>
      <c r="AV286">
        <v>159.02706265491321</v>
      </c>
      <c r="AW286">
        <v>29.078351184453339</v>
      </c>
      <c r="AX286">
        <v>46.242447757116317</v>
      </c>
      <c r="AY286">
        <v>30603027</v>
      </c>
      <c r="AZ286">
        <v>13859476</v>
      </c>
      <c r="BA286">
        <v>5461201</v>
      </c>
      <c r="BB286">
        <v>4362497</v>
      </c>
      <c r="BC286">
        <v>2022369</v>
      </c>
      <c r="BD286">
        <v>2013409</v>
      </c>
      <c r="BE286">
        <v>11993116</v>
      </c>
      <c r="BF286">
        <v>92404</v>
      </c>
      <c r="BG286">
        <v>4834054</v>
      </c>
    </row>
    <row r="287" spans="1:59" x14ac:dyDescent="0.25">
      <c r="A287" s="6" t="s">
        <v>54</v>
      </c>
      <c r="B287">
        <v>36996749</v>
      </c>
      <c r="C287">
        <v>20418329</v>
      </c>
      <c r="D287">
        <v>11356070</v>
      </c>
      <c r="E287">
        <v>4590101</v>
      </c>
      <c r="F287">
        <v>2188701</v>
      </c>
      <c r="G287">
        <v>2283456</v>
      </c>
      <c r="H287">
        <v>16578420</v>
      </c>
      <c r="I287">
        <v>93866</v>
      </c>
      <c r="J287">
        <v>803199</v>
      </c>
      <c r="K287">
        <v>154289</v>
      </c>
      <c r="L287">
        <v>550128</v>
      </c>
      <c r="M287">
        <v>61040</v>
      </c>
      <c r="N287">
        <v>204630</v>
      </c>
      <c r="O287">
        <v>135588</v>
      </c>
      <c r="P287">
        <v>31503</v>
      </c>
      <c r="Q287">
        <v>10501</v>
      </c>
      <c r="R287">
        <v>21917</v>
      </c>
      <c r="S287">
        <v>5121</v>
      </c>
      <c r="T287">
        <v>111368</v>
      </c>
      <c r="U287">
        <v>73106</v>
      </c>
      <c r="V287">
        <v>38262</v>
      </c>
      <c r="W287">
        <v>189632</v>
      </c>
      <c r="X287">
        <v>1418991</v>
      </c>
      <c r="Y287">
        <v>4819115</v>
      </c>
      <c r="Z287">
        <v>777</v>
      </c>
      <c r="AA287">
        <v>239211</v>
      </c>
      <c r="AB287">
        <v>2796095</v>
      </c>
      <c r="AC287">
        <v>5136079</v>
      </c>
      <c r="AD287">
        <v>46410849</v>
      </c>
      <c r="AE287">
        <v>19145255</v>
      </c>
      <c r="AF287">
        <v>5787987</v>
      </c>
      <c r="AG287">
        <v>201257</v>
      </c>
      <c r="AH287">
        <v>551041</v>
      </c>
      <c r="AI287">
        <v>5035689</v>
      </c>
      <c r="AJ287">
        <v>2874255</v>
      </c>
      <c r="AK287">
        <v>947943</v>
      </c>
      <c r="AL287">
        <v>1155473</v>
      </c>
      <c r="AM287">
        <v>770838</v>
      </c>
      <c r="AN287">
        <v>505805</v>
      </c>
      <c r="AO287">
        <v>2117063</v>
      </c>
      <c r="AP287">
        <v>93886</v>
      </c>
      <c r="AQ287">
        <v>7766260</v>
      </c>
      <c r="AR287">
        <v>27265594</v>
      </c>
      <c r="AS287">
        <v>23244502</v>
      </c>
      <c r="AT287">
        <v>4021092</v>
      </c>
      <c r="AU287">
        <v>17851493</v>
      </c>
      <c r="AV287">
        <v>152.73564857078941</v>
      </c>
      <c r="AW287">
        <v>31.769861906545714</v>
      </c>
      <c r="AX287">
        <v>48.523904633006737</v>
      </c>
      <c r="AY287">
        <v>30568893</v>
      </c>
      <c r="AZ287">
        <v>13990473</v>
      </c>
      <c r="BA287">
        <v>5526050</v>
      </c>
      <c r="BB287">
        <v>4411787</v>
      </c>
      <c r="BC287">
        <v>2045916</v>
      </c>
      <c r="BD287">
        <v>2006720</v>
      </c>
      <c r="BE287">
        <v>11423638</v>
      </c>
      <c r="BF287">
        <v>93578</v>
      </c>
      <c r="BG287">
        <v>4888753</v>
      </c>
    </row>
    <row r="288" spans="1:59" x14ac:dyDescent="0.25">
      <c r="A288" s="6" t="s">
        <v>53</v>
      </c>
      <c r="B288">
        <v>37095672</v>
      </c>
      <c r="C288">
        <v>20358995</v>
      </c>
      <c r="D288">
        <v>11288311</v>
      </c>
      <c r="E288">
        <v>4615911</v>
      </c>
      <c r="F288">
        <v>2184292</v>
      </c>
      <c r="G288">
        <v>2270481</v>
      </c>
      <c r="H288">
        <v>16736677</v>
      </c>
      <c r="I288">
        <v>93857</v>
      </c>
      <c r="J288">
        <v>837876</v>
      </c>
      <c r="K288">
        <v>171575</v>
      </c>
      <c r="L288">
        <v>576361</v>
      </c>
      <c r="M288">
        <v>64591</v>
      </c>
      <c r="N288">
        <v>216373</v>
      </c>
      <c r="O288">
        <v>139396</v>
      </c>
      <c r="P288">
        <v>37425</v>
      </c>
      <c r="Q288">
        <v>12475</v>
      </c>
      <c r="R288">
        <v>22267</v>
      </c>
      <c r="S288">
        <v>4810</v>
      </c>
      <c r="T288">
        <v>115178</v>
      </c>
      <c r="U288">
        <v>78086</v>
      </c>
      <c r="V288">
        <v>37092</v>
      </c>
      <c r="W288">
        <v>211134</v>
      </c>
      <c r="X288">
        <v>1499935</v>
      </c>
      <c r="Y288">
        <v>4969661</v>
      </c>
      <c r="Z288">
        <v>806</v>
      </c>
      <c r="AA288">
        <v>248200</v>
      </c>
      <c r="AB288">
        <v>2754199</v>
      </c>
      <c r="AC288">
        <v>4976931</v>
      </c>
      <c r="AD288">
        <v>47867727</v>
      </c>
      <c r="AE288">
        <v>19268890</v>
      </c>
      <c r="AF288">
        <v>5816909</v>
      </c>
      <c r="AG288">
        <v>179017</v>
      </c>
      <c r="AH288">
        <v>548785</v>
      </c>
      <c r="AI288">
        <v>5089107</v>
      </c>
      <c r="AJ288">
        <v>2935315</v>
      </c>
      <c r="AK288">
        <v>988295</v>
      </c>
      <c r="AL288">
        <v>1131250</v>
      </c>
      <c r="AM288">
        <v>815770</v>
      </c>
      <c r="AN288">
        <v>507867</v>
      </c>
      <c r="AO288">
        <v>2104094</v>
      </c>
      <c r="AP288">
        <v>74206</v>
      </c>
      <c r="AQ288">
        <v>7830499</v>
      </c>
      <c r="AR288">
        <v>28598837</v>
      </c>
      <c r="AS288">
        <v>24321172</v>
      </c>
      <c r="AT288">
        <v>4277665</v>
      </c>
      <c r="AU288">
        <v>17826782</v>
      </c>
      <c r="AV288">
        <v>160.42624255098099</v>
      </c>
      <c r="AW288">
        <v>30.603424930508247</v>
      </c>
      <c r="AX288">
        <v>49.095924707924553</v>
      </c>
      <c r="AY288">
        <v>30858008</v>
      </c>
      <c r="AZ288">
        <v>14121331</v>
      </c>
      <c r="BA288">
        <v>5585296</v>
      </c>
      <c r="BB288">
        <v>4456755</v>
      </c>
      <c r="BC288">
        <v>2071528</v>
      </c>
      <c r="BD288">
        <v>2007752</v>
      </c>
      <c r="BE288">
        <v>11589118</v>
      </c>
      <c r="BF288">
        <v>94803</v>
      </c>
      <c r="BG288">
        <v>4939473</v>
      </c>
    </row>
    <row r="289" spans="1:59" x14ac:dyDescent="0.25">
      <c r="A289" s="6" t="s">
        <v>52</v>
      </c>
      <c r="B289">
        <v>36979343</v>
      </c>
      <c r="C289">
        <v>20235855</v>
      </c>
      <c r="D289">
        <v>11123057</v>
      </c>
      <c r="E289">
        <v>4644365</v>
      </c>
      <c r="F289">
        <v>2194073</v>
      </c>
      <c r="G289">
        <v>2274360</v>
      </c>
      <c r="H289">
        <v>16743488</v>
      </c>
      <c r="I289">
        <v>76374</v>
      </c>
      <c r="J289">
        <v>756825</v>
      </c>
      <c r="K289">
        <v>178547</v>
      </c>
      <c r="L289">
        <v>551850</v>
      </c>
      <c r="M289">
        <v>56522</v>
      </c>
      <c r="N289">
        <v>226247</v>
      </c>
      <c r="O289">
        <v>138410</v>
      </c>
      <c r="P289">
        <v>45979</v>
      </c>
      <c r="Q289">
        <v>15326</v>
      </c>
      <c r="R289">
        <v>21867</v>
      </c>
      <c r="S289">
        <v>4665</v>
      </c>
      <c r="T289">
        <v>106884</v>
      </c>
      <c r="U289">
        <v>71180</v>
      </c>
      <c r="V289">
        <v>35704</v>
      </c>
      <c r="W289">
        <v>196681</v>
      </c>
      <c r="X289">
        <v>1527627</v>
      </c>
      <c r="Y289">
        <v>5009200</v>
      </c>
      <c r="Z289">
        <v>898</v>
      </c>
      <c r="AA289">
        <v>247352</v>
      </c>
      <c r="AB289">
        <v>2766030</v>
      </c>
      <c r="AC289">
        <v>5042451</v>
      </c>
      <c r="AD289">
        <v>48460552</v>
      </c>
      <c r="AE289">
        <v>19378849</v>
      </c>
      <c r="AF289">
        <v>5963956</v>
      </c>
      <c r="AG289">
        <v>184673</v>
      </c>
      <c r="AH289">
        <v>552678</v>
      </c>
      <c r="AI289">
        <v>5226605</v>
      </c>
      <c r="AJ289">
        <v>2976063</v>
      </c>
      <c r="AK289">
        <v>1017060</v>
      </c>
      <c r="AL289">
        <v>1155564</v>
      </c>
      <c r="AM289">
        <v>803439</v>
      </c>
      <c r="AN289">
        <v>494452</v>
      </c>
      <c r="AO289">
        <v>2083400</v>
      </c>
      <c r="AP289">
        <v>79163</v>
      </c>
      <c r="AQ289">
        <v>7781815</v>
      </c>
      <c r="AR289">
        <v>29081703</v>
      </c>
      <c r="AS289">
        <v>24741637</v>
      </c>
      <c r="AT289">
        <v>4340066</v>
      </c>
      <c r="AU289">
        <v>17600494</v>
      </c>
      <c r="AV289">
        <v>165.2323138131579</v>
      </c>
      <c r="AW289">
        <v>30.74104272330213</v>
      </c>
      <c r="AX289">
        <v>50.794136182003491</v>
      </c>
      <c r="AY289">
        <v>31048990</v>
      </c>
      <c r="AZ289">
        <v>14305502</v>
      </c>
      <c r="BA289">
        <v>5660448</v>
      </c>
      <c r="BB289">
        <v>4499025</v>
      </c>
      <c r="BC289">
        <v>2099922</v>
      </c>
      <c r="BD289">
        <v>2046107</v>
      </c>
      <c r="BE289">
        <v>11670141</v>
      </c>
      <c r="BF289">
        <v>96110</v>
      </c>
      <c r="BG289">
        <v>4986065</v>
      </c>
    </row>
    <row r="290" spans="1:59" x14ac:dyDescent="0.25">
      <c r="A290" s="6" t="s">
        <v>51</v>
      </c>
      <c r="B290">
        <v>37869201</v>
      </c>
      <c r="C290">
        <v>20779150</v>
      </c>
      <c r="D290">
        <v>11547771</v>
      </c>
      <c r="E290">
        <v>4670174</v>
      </c>
      <c r="F290">
        <v>2241207</v>
      </c>
      <c r="G290">
        <v>2319997</v>
      </c>
      <c r="H290">
        <v>17090051</v>
      </c>
      <c r="I290">
        <v>89387</v>
      </c>
      <c r="J290">
        <v>827123</v>
      </c>
      <c r="K290">
        <v>155667</v>
      </c>
      <c r="L290">
        <v>513195</v>
      </c>
      <c r="M290">
        <v>54066</v>
      </c>
      <c r="N290">
        <v>221738</v>
      </c>
      <c r="O290">
        <v>147987</v>
      </c>
      <c r="P290">
        <v>35391</v>
      </c>
      <c r="Q290">
        <v>11797</v>
      </c>
      <c r="R290">
        <v>21766</v>
      </c>
      <c r="S290">
        <v>4797</v>
      </c>
      <c r="T290">
        <v>102970</v>
      </c>
      <c r="U290">
        <v>66598</v>
      </c>
      <c r="V290">
        <v>36372</v>
      </c>
      <c r="W290">
        <v>186884</v>
      </c>
      <c r="X290">
        <v>1573044</v>
      </c>
      <c r="Y290">
        <v>4972478</v>
      </c>
      <c r="Z290">
        <v>932</v>
      </c>
      <c r="AA290">
        <v>250271</v>
      </c>
      <c r="AB290">
        <v>2895882</v>
      </c>
      <c r="AC290">
        <v>5246414</v>
      </c>
      <c r="AD290">
        <v>49485497</v>
      </c>
      <c r="AE290">
        <v>19716679</v>
      </c>
      <c r="AF290">
        <v>6059638</v>
      </c>
      <c r="AG290">
        <v>185663</v>
      </c>
      <c r="AH290">
        <v>564440</v>
      </c>
      <c r="AI290">
        <v>5309535</v>
      </c>
      <c r="AJ290">
        <v>2931871</v>
      </c>
      <c r="AK290">
        <v>1011342</v>
      </c>
      <c r="AL290">
        <v>1123501</v>
      </c>
      <c r="AM290">
        <v>797028</v>
      </c>
      <c r="AN290">
        <v>521616</v>
      </c>
      <c r="AO290">
        <v>2159510</v>
      </c>
      <c r="AP290">
        <v>61840</v>
      </c>
      <c r="AQ290">
        <v>7982204</v>
      </c>
      <c r="AR290">
        <v>29768818</v>
      </c>
      <c r="AS290">
        <v>25234195</v>
      </c>
      <c r="AT290">
        <v>4534623</v>
      </c>
      <c r="AU290">
        <v>18152522</v>
      </c>
      <c r="AV290">
        <v>163.9927406191309</v>
      </c>
      <c r="AW290">
        <v>30.204453061670367</v>
      </c>
      <c r="AX290">
        <v>49.533110364852242</v>
      </c>
      <c r="AY290">
        <v>31516216</v>
      </c>
      <c r="AZ290">
        <v>14426165</v>
      </c>
      <c r="BA290">
        <v>5710291</v>
      </c>
      <c r="BB290">
        <v>4535899</v>
      </c>
      <c r="BC290">
        <v>2131304</v>
      </c>
      <c r="BD290">
        <v>2048671</v>
      </c>
      <c r="BE290">
        <v>11799537</v>
      </c>
      <c r="BF290">
        <v>97452</v>
      </c>
      <c r="BG290">
        <v>5034385</v>
      </c>
    </row>
    <row r="291" spans="1:59" x14ac:dyDescent="0.25">
      <c r="A291" s="6" t="s">
        <v>50</v>
      </c>
      <c r="B291">
        <v>38882101</v>
      </c>
      <c r="C291">
        <v>21212779</v>
      </c>
      <c r="D291">
        <v>11923072</v>
      </c>
      <c r="E291">
        <v>4699672</v>
      </c>
      <c r="F291">
        <v>2270828</v>
      </c>
      <c r="G291">
        <v>2319207</v>
      </c>
      <c r="H291">
        <v>17669322</v>
      </c>
      <c r="I291">
        <v>96159</v>
      </c>
      <c r="J291">
        <v>958522</v>
      </c>
      <c r="K291">
        <v>168311</v>
      </c>
      <c r="L291">
        <v>483875</v>
      </c>
      <c r="M291">
        <v>100293</v>
      </c>
      <c r="N291">
        <v>239584</v>
      </c>
      <c r="O291">
        <v>161276</v>
      </c>
      <c r="P291">
        <v>39201</v>
      </c>
      <c r="Q291">
        <v>13067</v>
      </c>
      <c r="R291">
        <v>20837</v>
      </c>
      <c r="S291">
        <v>5203</v>
      </c>
      <c r="T291">
        <v>97228</v>
      </c>
      <c r="U291">
        <v>60254</v>
      </c>
      <c r="V291">
        <v>36974</v>
      </c>
      <c r="W291">
        <v>179330</v>
      </c>
      <c r="X291">
        <v>1642010</v>
      </c>
      <c r="Y291">
        <v>5272732</v>
      </c>
      <c r="Z291">
        <v>875</v>
      </c>
      <c r="AA291">
        <v>257706</v>
      </c>
      <c r="AB291">
        <v>2914601</v>
      </c>
      <c r="AC291">
        <v>5258096</v>
      </c>
      <c r="AD291">
        <v>50605517</v>
      </c>
      <c r="AE291">
        <v>19935235</v>
      </c>
      <c r="AF291">
        <v>6135694</v>
      </c>
      <c r="AG291">
        <v>176268</v>
      </c>
      <c r="AH291">
        <v>568488</v>
      </c>
      <c r="AI291">
        <v>5390938</v>
      </c>
      <c r="AJ291">
        <v>2948229</v>
      </c>
      <c r="AK291">
        <v>1001503</v>
      </c>
      <c r="AL291">
        <v>1129371</v>
      </c>
      <c r="AM291">
        <v>817355</v>
      </c>
      <c r="AN291">
        <v>458170</v>
      </c>
      <c r="AO291">
        <v>2240433</v>
      </c>
      <c r="AP291">
        <v>64117</v>
      </c>
      <c r="AQ291">
        <v>8088593</v>
      </c>
      <c r="AR291">
        <v>30670282</v>
      </c>
      <c r="AS291">
        <v>25819275</v>
      </c>
      <c r="AT291">
        <v>4851007</v>
      </c>
      <c r="AU291">
        <v>18946866</v>
      </c>
      <c r="AV291">
        <v>161.87522318595171</v>
      </c>
      <c r="AW291">
        <v>29.617994756411139</v>
      </c>
      <c r="AX291">
        <v>47.944195115144005</v>
      </c>
      <c r="AY291">
        <v>32207589</v>
      </c>
      <c r="AZ291">
        <v>14538267</v>
      </c>
      <c r="BA291">
        <v>5760369</v>
      </c>
      <c r="BB291">
        <v>4571497</v>
      </c>
      <c r="BC291">
        <v>2163676</v>
      </c>
      <c r="BD291">
        <v>2042725</v>
      </c>
      <c r="BE291">
        <v>12272354</v>
      </c>
      <c r="BF291">
        <v>98810</v>
      </c>
      <c r="BG291">
        <v>5085540</v>
      </c>
    </row>
    <row r="292" spans="1:59" x14ac:dyDescent="0.25">
      <c r="A292" s="6" t="s">
        <v>49</v>
      </c>
      <c r="B292">
        <v>39296694</v>
      </c>
      <c r="C292">
        <v>21420290</v>
      </c>
      <c r="D292">
        <v>12003671</v>
      </c>
      <c r="E292">
        <v>4734456</v>
      </c>
      <c r="F292">
        <v>2324950</v>
      </c>
      <c r="G292">
        <v>2357213</v>
      </c>
      <c r="H292">
        <v>17876404</v>
      </c>
      <c r="I292">
        <v>97587</v>
      </c>
      <c r="J292">
        <v>994846</v>
      </c>
      <c r="K292">
        <v>189039</v>
      </c>
      <c r="L292">
        <v>463847</v>
      </c>
      <c r="M292">
        <v>90280</v>
      </c>
      <c r="N292">
        <v>211927</v>
      </c>
      <c r="O292">
        <v>132530</v>
      </c>
      <c r="P292">
        <v>41185</v>
      </c>
      <c r="Q292">
        <v>13728</v>
      </c>
      <c r="R292">
        <v>19251</v>
      </c>
      <c r="S292">
        <v>5233</v>
      </c>
      <c r="T292">
        <v>88863</v>
      </c>
      <c r="U292">
        <v>50663</v>
      </c>
      <c r="V292">
        <v>38200</v>
      </c>
      <c r="W292">
        <v>178517</v>
      </c>
      <c r="X292">
        <v>1712941</v>
      </c>
      <c r="Y292">
        <v>5268081</v>
      </c>
      <c r="Z292">
        <v>902</v>
      </c>
      <c r="AA292">
        <v>256039</v>
      </c>
      <c r="AB292">
        <v>2953031</v>
      </c>
      <c r="AC292">
        <v>5370504</v>
      </c>
      <c r="AD292">
        <v>51099193</v>
      </c>
      <c r="AE292">
        <v>20249995</v>
      </c>
      <c r="AF292">
        <v>6133105</v>
      </c>
      <c r="AG292">
        <v>180783</v>
      </c>
      <c r="AH292">
        <v>570300</v>
      </c>
      <c r="AI292">
        <v>5382022</v>
      </c>
      <c r="AJ292">
        <v>2904559</v>
      </c>
      <c r="AK292">
        <v>975013</v>
      </c>
      <c r="AL292">
        <v>1109080</v>
      </c>
      <c r="AM292">
        <v>820466</v>
      </c>
      <c r="AN292">
        <v>467240</v>
      </c>
      <c r="AO292">
        <v>2288325</v>
      </c>
      <c r="AP292">
        <v>66113</v>
      </c>
      <c r="AQ292">
        <v>8390652</v>
      </c>
      <c r="AR292">
        <v>30849198</v>
      </c>
      <c r="AS292">
        <v>25843184</v>
      </c>
      <c r="AT292">
        <v>5006014</v>
      </c>
      <c r="AU292">
        <v>19046699</v>
      </c>
      <c r="AV292">
        <v>161.96611251304259</v>
      </c>
      <c r="AW292">
        <v>29.296270283783901</v>
      </c>
      <c r="AX292">
        <v>47.450030089958517</v>
      </c>
      <c r="AY292">
        <v>32521255</v>
      </c>
      <c r="AZ292">
        <v>14644851</v>
      </c>
      <c r="BA292">
        <v>5813323</v>
      </c>
      <c r="BB292">
        <v>4607983</v>
      </c>
      <c r="BC292">
        <v>2195738</v>
      </c>
      <c r="BD292">
        <v>2027807</v>
      </c>
      <c r="BE292">
        <v>12271261</v>
      </c>
      <c r="BF292">
        <v>100195</v>
      </c>
      <c r="BG292">
        <v>5137234</v>
      </c>
    </row>
    <row r="293" spans="1:59" x14ac:dyDescent="0.25">
      <c r="A293" s="6" t="s">
        <v>48</v>
      </c>
      <c r="B293">
        <v>39666258</v>
      </c>
      <c r="C293">
        <v>21373138</v>
      </c>
      <c r="D293">
        <v>11840572</v>
      </c>
      <c r="E293">
        <v>4786569</v>
      </c>
      <c r="F293">
        <v>2360761</v>
      </c>
      <c r="G293">
        <v>2385236</v>
      </c>
      <c r="H293">
        <v>18293120</v>
      </c>
      <c r="I293">
        <v>87663</v>
      </c>
      <c r="J293">
        <v>936408</v>
      </c>
      <c r="K293">
        <v>181737</v>
      </c>
      <c r="L293">
        <v>463813</v>
      </c>
      <c r="M293">
        <v>81450</v>
      </c>
      <c r="N293">
        <v>212283</v>
      </c>
      <c r="O293">
        <v>135989</v>
      </c>
      <c r="P293">
        <v>38683</v>
      </c>
      <c r="Q293">
        <v>12894</v>
      </c>
      <c r="R293">
        <v>18653</v>
      </c>
      <c r="S293">
        <v>6064</v>
      </c>
      <c r="T293">
        <v>91785</v>
      </c>
      <c r="U293">
        <v>55043</v>
      </c>
      <c r="V293">
        <v>36742</v>
      </c>
      <c r="W293">
        <v>191491</v>
      </c>
      <c r="X293">
        <v>1786453</v>
      </c>
      <c r="Y293">
        <v>5653532</v>
      </c>
      <c r="Z293">
        <v>1030</v>
      </c>
      <c r="AA293">
        <v>269675</v>
      </c>
      <c r="AB293">
        <v>2944732</v>
      </c>
      <c r="AC293">
        <v>5391068</v>
      </c>
      <c r="AD293">
        <v>52786133</v>
      </c>
      <c r="AE293">
        <v>20179689</v>
      </c>
      <c r="AF293">
        <v>6273381</v>
      </c>
      <c r="AG293">
        <v>195512</v>
      </c>
      <c r="AH293">
        <v>570949</v>
      </c>
      <c r="AI293">
        <v>5506920</v>
      </c>
      <c r="AJ293">
        <v>2938687</v>
      </c>
      <c r="AK293">
        <v>958475</v>
      </c>
      <c r="AL293">
        <v>1190131</v>
      </c>
      <c r="AM293">
        <v>790081</v>
      </c>
      <c r="AN293">
        <v>476535</v>
      </c>
      <c r="AO293">
        <v>2232614</v>
      </c>
      <c r="AP293">
        <v>90006</v>
      </c>
      <c r="AQ293">
        <v>8168465</v>
      </c>
      <c r="AR293">
        <v>32606444</v>
      </c>
      <c r="AS293">
        <v>27247821</v>
      </c>
      <c r="AT293">
        <v>5358623</v>
      </c>
      <c r="AU293">
        <v>19486569</v>
      </c>
      <c r="AV293">
        <v>167.32777989767732</v>
      </c>
      <c r="AW293">
        <v>28.252293077569281</v>
      </c>
      <c r="AX293">
        <v>47.273934776881838</v>
      </c>
      <c r="AY293">
        <v>33128199</v>
      </c>
      <c r="AZ293">
        <v>14835079</v>
      </c>
      <c r="BA293">
        <v>5878320</v>
      </c>
      <c r="BB293">
        <v>4644896</v>
      </c>
      <c r="BC293">
        <v>2227987</v>
      </c>
      <c r="BD293">
        <v>2083876</v>
      </c>
      <c r="BE293">
        <v>12948510</v>
      </c>
      <c r="BF293">
        <v>101618</v>
      </c>
      <c r="BG293">
        <v>5186836</v>
      </c>
    </row>
    <row r="294" spans="1:59" x14ac:dyDescent="0.25">
      <c r="A294" s="6" t="s">
        <v>47</v>
      </c>
      <c r="B294">
        <v>41000314</v>
      </c>
      <c r="C294">
        <v>22347589</v>
      </c>
      <c r="D294">
        <v>12719991</v>
      </c>
      <c r="E294">
        <v>4830996</v>
      </c>
      <c r="F294">
        <v>2407395</v>
      </c>
      <c r="G294">
        <v>2389206</v>
      </c>
      <c r="H294">
        <v>18652725</v>
      </c>
      <c r="I294">
        <v>102936</v>
      </c>
      <c r="J294">
        <v>975316</v>
      </c>
      <c r="K294">
        <v>172120</v>
      </c>
      <c r="L294">
        <v>469833</v>
      </c>
      <c r="M294">
        <v>54700</v>
      </c>
      <c r="N294">
        <v>226234</v>
      </c>
      <c r="O294">
        <v>145288</v>
      </c>
      <c r="P294">
        <v>42263</v>
      </c>
      <c r="Q294">
        <v>14088</v>
      </c>
      <c r="R294">
        <v>18300</v>
      </c>
      <c r="S294">
        <v>6295</v>
      </c>
      <c r="T294">
        <v>92227</v>
      </c>
      <c r="U294">
        <v>55550</v>
      </c>
      <c r="V294">
        <v>36677</v>
      </c>
      <c r="W294">
        <v>168245</v>
      </c>
      <c r="X294">
        <v>1810517</v>
      </c>
      <c r="Y294">
        <v>5922158</v>
      </c>
      <c r="Z294">
        <v>959</v>
      </c>
      <c r="AA294">
        <v>278805</v>
      </c>
      <c r="AB294">
        <v>3012292</v>
      </c>
      <c r="AC294">
        <v>5366383</v>
      </c>
      <c r="AD294">
        <v>53426062</v>
      </c>
      <c r="AE294">
        <v>20230092</v>
      </c>
      <c r="AF294">
        <v>6360277</v>
      </c>
      <c r="AG294">
        <v>194666</v>
      </c>
      <c r="AH294">
        <v>580812</v>
      </c>
      <c r="AI294">
        <v>5584799</v>
      </c>
      <c r="AJ294">
        <v>2979787</v>
      </c>
      <c r="AK294">
        <v>946473</v>
      </c>
      <c r="AL294">
        <v>1248524</v>
      </c>
      <c r="AM294">
        <v>784790</v>
      </c>
      <c r="AN294">
        <v>472849</v>
      </c>
      <c r="AO294">
        <v>2256169</v>
      </c>
      <c r="AP294">
        <v>74445</v>
      </c>
      <c r="AQ294">
        <v>8086565</v>
      </c>
      <c r="AR294">
        <v>33195970</v>
      </c>
      <c r="AS294">
        <v>27666296</v>
      </c>
      <c r="AT294">
        <v>5529674</v>
      </c>
      <c r="AU294">
        <v>20770222</v>
      </c>
      <c r="AV294">
        <v>159.8248201787672</v>
      </c>
      <c r="AW294">
        <v>28.13613774188412</v>
      </c>
      <c r="AX294">
        <v>44.96853155121655</v>
      </c>
      <c r="AY294">
        <v>33605592</v>
      </c>
      <c r="AZ294">
        <v>14952867</v>
      </c>
      <c r="BA294">
        <v>5926612</v>
      </c>
      <c r="BB294">
        <v>4685474</v>
      </c>
      <c r="BC294">
        <v>2258614</v>
      </c>
      <c r="BD294">
        <v>2082167</v>
      </c>
      <c r="BE294">
        <v>13375500</v>
      </c>
      <c r="BF294">
        <v>103052</v>
      </c>
      <c r="BG294">
        <v>5236417</v>
      </c>
    </row>
    <row r="295" spans="1:59" x14ac:dyDescent="0.25">
      <c r="A295" s="6" t="s">
        <v>46</v>
      </c>
      <c r="B295">
        <v>41688424</v>
      </c>
      <c r="C295">
        <v>22224171</v>
      </c>
      <c r="D295">
        <v>12495631</v>
      </c>
      <c r="E295">
        <v>4871295</v>
      </c>
      <c r="F295">
        <v>2451150</v>
      </c>
      <c r="G295">
        <v>2406095</v>
      </c>
      <c r="H295">
        <v>19464253</v>
      </c>
      <c r="I295">
        <v>228192</v>
      </c>
      <c r="J295">
        <v>987538</v>
      </c>
      <c r="K295">
        <v>176229</v>
      </c>
      <c r="L295">
        <v>502353</v>
      </c>
      <c r="M295">
        <v>39821</v>
      </c>
      <c r="N295">
        <v>208127</v>
      </c>
      <c r="O295">
        <v>127454</v>
      </c>
      <c r="P295">
        <v>42195</v>
      </c>
      <c r="Q295">
        <v>14065</v>
      </c>
      <c r="R295">
        <v>17661</v>
      </c>
      <c r="S295">
        <v>6752</v>
      </c>
      <c r="T295">
        <v>93007</v>
      </c>
      <c r="U295">
        <v>56429</v>
      </c>
      <c r="V295">
        <v>36578</v>
      </c>
      <c r="W295">
        <v>175683</v>
      </c>
      <c r="X295">
        <v>1859513</v>
      </c>
      <c r="Y295">
        <v>6320371</v>
      </c>
      <c r="Z295">
        <v>1105</v>
      </c>
      <c r="AA295">
        <v>290128</v>
      </c>
      <c r="AB295">
        <v>3080486</v>
      </c>
      <c r="AC295">
        <v>5501700</v>
      </c>
      <c r="AD295">
        <v>54733475</v>
      </c>
      <c r="AE295">
        <v>20504417</v>
      </c>
      <c r="AF295">
        <v>6443013</v>
      </c>
      <c r="AG295">
        <v>206063</v>
      </c>
      <c r="AH295">
        <v>575388</v>
      </c>
      <c r="AI295">
        <v>5661562</v>
      </c>
      <c r="AJ295">
        <v>2955233</v>
      </c>
      <c r="AK295">
        <v>922709</v>
      </c>
      <c r="AL295">
        <v>1270360</v>
      </c>
      <c r="AM295">
        <v>762164</v>
      </c>
      <c r="AN295">
        <v>470025</v>
      </c>
      <c r="AO295">
        <v>2319419</v>
      </c>
      <c r="AP295">
        <v>69590</v>
      </c>
      <c r="AQ295">
        <v>8247137</v>
      </c>
      <c r="AR295">
        <v>34229058</v>
      </c>
      <c r="AS295">
        <v>28435282</v>
      </c>
      <c r="AT295">
        <v>5793776</v>
      </c>
      <c r="AU295">
        <v>21184007</v>
      </c>
      <c r="AV295">
        <v>161.5797123345279</v>
      </c>
      <c r="AW295">
        <v>27.456922718792359</v>
      </c>
      <c r="AX295">
        <v>44.364816744938317</v>
      </c>
      <c r="AY295">
        <v>34585790</v>
      </c>
      <c r="AZ295">
        <v>15121537</v>
      </c>
      <c r="BA295">
        <v>5978935</v>
      </c>
      <c r="BB295">
        <v>4728542</v>
      </c>
      <c r="BC295">
        <v>2290117</v>
      </c>
      <c r="BD295">
        <v>2123943</v>
      </c>
      <c r="BE295">
        <v>14081373</v>
      </c>
      <c r="BF295">
        <v>104486</v>
      </c>
      <c r="BG295">
        <v>5284310</v>
      </c>
    </row>
    <row r="296" spans="1:59" x14ac:dyDescent="0.25">
      <c r="A296" s="6" t="s">
        <v>45</v>
      </c>
      <c r="B296">
        <v>42360172</v>
      </c>
      <c r="C296">
        <v>22588031</v>
      </c>
      <c r="D296">
        <v>12718472</v>
      </c>
      <c r="E296">
        <v>4921584</v>
      </c>
      <c r="F296">
        <v>2496496</v>
      </c>
      <c r="G296">
        <v>2451478</v>
      </c>
      <c r="H296">
        <v>19772141</v>
      </c>
      <c r="I296">
        <v>216550</v>
      </c>
      <c r="J296">
        <v>950449</v>
      </c>
      <c r="K296">
        <v>181313</v>
      </c>
      <c r="L296">
        <v>532543</v>
      </c>
      <c r="M296">
        <v>39551</v>
      </c>
      <c r="N296">
        <v>243351</v>
      </c>
      <c r="O296">
        <v>123727</v>
      </c>
      <c r="P296">
        <v>71295</v>
      </c>
      <c r="Q296">
        <v>23765</v>
      </c>
      <c r="R296">
        <v>17247</v>
      </c>
      <c r="S296">
        <v>7317</v>
      </c>
      <c r="T296">
        <v>101511</v>
      </c>
      <c r="U296">
        <v>65268</v>
      </c>
      <c r="V296">
        <v>36243</v>
      </c>
      <c r="W296">
        <v>154811</v>
      </c>
      <c r="X296">
        <v>1949283</v>
      </c>
      <c r="Y296">
        <v>6564342</v>
      </c>
      <c r="Z296">
        <v>1179</v>
      </c>
      <c r="AA296">
        <v>300875</v>
      </c>
      <c r="AB296">
        <v>3116388</v>
      </c>
      <c r="AC296">
        <v>5419995</v>
      </c>
      <c r="AD296">
        <v>56517508</v>
      </c>
      <c r="AE296">
        <v>20388967</v>
      </c>
      <c r="AF296">
        <v>6501176</v>
      </c>
      <c r="AG296">
        <v>206670</v>
      </c>
      <c r="AH296">
        <v>588140</v>
      </c>
      <c r="AI296">
        <v>5706366</v>
      </c>
      <c r="AJ296">
        <v>3085422</v>
      </c>
      <c r="AK296">
        <v>927749</v>
      </c>
      <c r="AL296">
        <v>1364856</v>
      </c>
      <c r="AM296">
        <v>792818</v>
      </c>
      <c r="AN296">
        <v>471938</v>
      </c>
      <c r="AO296">
        <v>2369669</v>
      </c>
      <c r="AP296">
        <v>286554</v>
      </c>
      <c r="AQ296">
        <v>7674208</v>
      </c>
      <c r="AR296">
        <v>36128541</v>
      </c>
      <c r="AS296">
        <v>29974314</v>
      </c>
      <c r="AT296">
        <v>6154227</v>
      </c>
      <c r="AU296">
        <v>21971204</v>
      </c>
      <c r="AV296">
        <v>164.4358712548898</v>
      </c>
      <c r="AW296">
        <v>26.534695052337447</v>
      </c>
      <c r="AX296">
        <v>43.632556994139215</v>
      </c>
      <c r="AY296">
        <v>34990060</v>
      </c>
      <c r="AZ296">
        <v>15217919</v>
      </c>
      <c r="BA296">
        <v>6027970</v>
      </c>
      <c r="BB296">
        <v>4776648</v>
      </c>
      <c r="BC296">
        <v>2323510</v>
      </c>
      <c r="BD296">
        <v>2089791</v>
      </c>
      <c r="BE296">
        <v>14601093</v>
      </c>
      <c r="BF296">
        <v>105970</v>
      </c>
      <c r="BG296">
        <v>5334387</v>
      </c>
    </row>
    <row r="297" spans="1:59" x14ac:dyDescent="0.25">
      <c r="A297" s="6" t="s">
        <v>44</v>
      </c>
      <c r="B297">
        <v>42672714</v>
      </c>
      <c r="C297">
        <v>22888217</v>
      </c>
      <c r="D297">
        <v>12857140</v>
      </c>
      <c r="E297">
        <v>4979759</v>
      </c>
      <c r="F297">
        <v>2551734</v>
      </c>
      <c r="G297">
        <v>2499584</v>
      </c>
      <c r="H297">
        <v>19784497</v>
      </c>
      <c r="I297">
        <v>210858</v>
      </c>
      <c r="J297">
        <v>947579</v>
      </c>
      <c r="K297">
        <v>180031</v>
      </c>
      <c r="L297">
        <v>501908</v>
      </c>
      <c r="M297">
        <v>30983</v>
      </c>
      <c r="N297">
        <v>242474</v>
      </c>
      <c r="O297">
        <v>127799</v>
      </c>
      <c r="P297">
        <v>67136</v>
      </c>
      <c r="Q297">
        <v>22379</v>
      </c>
      <c r="R297">
        <v>17335</v>
      </c>
      <c r="S297">
        <v>7825</v>
      </c>
      <c r="T297">
        <v>98725</v>
      </c>
      <c r="U297">
        <v>63531</v>
      </c>
      <c r="V297">
        <v>35194</v>
      </c>
      <c r="W297">
        <v>198216</v>
      </c>
      <c r="X297">
        <v>1915449</v>
      </c>
      <c r="Y297">
        <v>6212949</v>
      </c>
      <c r="Z297">
        <v>1344</v>
      </c>
      <c r="AA297">
        <v>296662</v>
      </c>
      <c r="AB297">
        <v>3206257</v>
      </c>
      <c r="AC297">
        <v>5741062</v>
      </c>
      <c r="AD297">
        <v>56530086</v>
      </c>
      <c r="AE297">
        <v>20744641</v>
      </c>
      <c r="AF297">
        <v>6602380</v>
      </c>
      <c r="AG297">
        <v>242010</v>
      </c>
      <c r="AH297">
        <v>585369</v>
      </c>
      <c r="AI297">
        <v>5775001</v>
      </c>
      <c r="AJ297">
        <v>3091083</v>
      </c>
      <c r="AK297">
        <v>931201</v>
      </c>
      <c r="AL297">
        <v>1358917</v>
      </c>
      <c r="AM297">
        <v>800965</v>
      </c>
      <c r="AN297">
        <v>462033</v>
      </c>
      <c r="AO297">
        <v>2386792</v>
      </c>
      <c r="AP297">
        <v>294136</v>
      </c>
      <c r="AQ297">
        <v>7908217</v>
      </c>
      <c r="AR297">
        <v>35785445</v>
      </c>
      <c r="AS297">
        <v>29696334</v>
      </c>
      <c r="AT297">
        <v>6089111</v>
      </c>
      <c r="AU297">
        <v>21928073</v>
      </c>
      <c r="AV297">
        <v>163.19466373615049</v>
      </c>
      <c r="AW297">
        <v>27.087724666916358</v>
      </c>
      <c r="AX297">
        <v>44.205721183948448</v>
      </c>
      <c r="AY297">
        <v>35221870</v>
      </c>
      <c r="AZ297">
        <v>15437373</v>
      </c>
      <c r="BA297">
        <v>6093979</v>
      </c>
      <c r="BB297">
        <v>4828270</v>
      </c>
      <c r="BC297">
        <v>2360002</v>
      </c>
      <c r="BD297">
        <v>2155122</v>
      </c>
      <c r="BE297">
        <v>14477229</v>
      </c>
      <c r="BF297">
        <v>107445</v>
      </c>
      <c r="BG297">
        <v>5392209</v>
      </c>
    </row>
    <row r="298" spans="1:59" x14ac:dyDescent="0.25">
      <c r="A298" s="6" t="s">
        <v>43</v>
      </c>
      <c r="B298">
        <v>43094719</v>
      </c>
      <c r="C298">
        <v>23110750</v>
      </c>
      <c r="D298">
        <v>12949060</v>
      </c>
      <c r="E298">
        <v>5039474</v>
      </c>
      <c r="F298">
        <v>2598508</v>
      </c>
      <c r="G298">
        <v>2523708</v>
      </c>
      <c r="H298">
        <v>19983969</v>
      </c>
      <c r="I298">
        <v>222249</v>
      </c>
      <c r="J298">
        <v>995444</v>
      </c>
      <c r="K298">
        <v>179454</v>
      </c>
      <c r="L298">
        <v>486451</v>
      </c>
      <c r="M298">
        <v>16497</v>
      </c>
      <c r="N298">
        <v>241594</v>
      </c>
      <c r="O298">
        <v>133908</v>
      </c>
      <c r="P298">
        <v>60598</v>
      </c>
      <c r="Q298">
        <v>20199</v>
      </c>
      <c r="R298">
        <v>17834</v>
      </c>
      <c r="S298">
        <v>9055</v>
      </c>
      <c r="T298">
        <v>98201</v>
      </c>
      <c r="U298">
        <v>62775</v>
      </c>
      <c r="V298">
        <v>35426</v>
      </c>
      <c r="W298">
        <v>201287</v>
      </c>
      <c r="X298">
        <v>1961404</v>
      </c>
      <c r="Y298">
        <v>6102572</v>
      </c>
      <c r="Z298">
        <v>1250</v>
      </c>
      <c r="AA298">
        <v>297661</v>
      </c>
      <c r="AB298">
        <v>3364394</v>
      </c>
      <c r="AC298">
        <v>5815511</v>
      </c>
      <c r="AD298">
        <v>58067889</v>
      </c>
      <c r="AE298">
        <v>21010296</v>
      </c>
      <c r="AF298">
        <v>6611625</v>
      </c>
      <c r="AG298">
        <v>240837</v>
      </c>
      <c r="AH298">
        <v>588843</v>
      </c>
      <c r="AI298">
        <v>5781945</v>
      </c>
      <c r="AJ298">
        <v>3456801</v>
      </c>
      <c r="AK298">
        <v>952370</v>
      </c>
      <c r="AL298">
        <v>1664962</v>
      </c>
      <c r="AM298">
        <v>839469</v>
      </c>
      <c r="AN298">
        <v>418852</v>
      </c>
      <c r="AO298">
        <v>2503078</v>
      </c>
      <c r="AP298">
        <v>266406</v>
      </c>
      <c r="AQ298">
        <v>7753534</v>
      </c>
      <c r="AR298">
        <v>37057593</v>
      </c>
      <c r="AS298">
        <v>30816380</v>
      </c>
      <c r="AT298">
        <v>6241213</v>
      </c>
      <c r="AU298">
        <v>22084423</v>
      </c>
      <c r="AV298">
        <v>167.79968903360302</v>
      </c>
      <c r="AW298">
        <v>27.169670524844872</v>
      </c>
      <c r="AX298">
        <v>45.590622652144177</v>
      </c>
      <c r="AY298">
        <v>35599304</v>
      </c>
      <c r="AZ298">
        <v>15615335</v>
      </c>
      <c r="BA298">
        <v>6161117</v>
      </c>
      <c r="BB298">
        <v>4878971</v>
      </c>
      <c r="BC298">
        <v>2400237</v>
      </c>
      <c r="BD298">
        <v>2175010</v>
      </c>
      <c r="BE298">
        <v>14589008</v>
      </c>
      <c r="BF298">
        <v>108961</v>
      </c>
      <c r="BG298">
        <v>5451650</v>
      </c>
    </row>
    <row r="299" spans="1:59" x14ac:dyDescent="0.25">
      <c r="A299" s="6" t="s">
        <v>42</v>
      </c>
      <c r="B299">
        <v>43642370</v>
      </c>
      <c r="C299">
        <v>23342189</v>
      </c>
      <c r="D299">
        <v>13031911</v>
      </c>
      <c r="E299">
        <v>5119795</v>
      </c>
      <c r="F299">
        <v>2634254</v>
      </c>
      <c r="G299">
        <v>2556229</v>
      </c>
      <c r="H299">
        <v>20300181</v>
      </c>
      <c r="I299">
        <v>132993</v>
      </c>
      <c r="J299">
        <v>1145408</v>
      </c>
      <c r="K299">
        <v>188264</v>
      </c>
      <c r="L299">
        <v>473856</v>
      </c>
      <c r="M299">
        <v>13118</v>
      </c>
      <c r="N299">
        <v>239958</v>
      </c>
      <c r="O299">
        <v>141763</v>
      </c>
      <c r="P299">
        <v>52529</v>
      </c>
      <c r="Q299">
        <v>17510</v>
      </c>
      <c r="R299">
        <v>18064</v>
      </c>
      <c r="S299">
        <v>10092</v>
      </c>
      <c r="T299">
        <v>99022</v>
      </c>
      <c r="U299">
        <v>63367</v>
      </c>
      <c r="V299">
        <v>35655</v>
      </c>
      <c r="W299">
        <v>197960</v>
      </c>
      <c r="X299">
        <v>2091549</v>
      </c>
      <c r="Y299">
        <v>6143491</v>
      </c>
      <c r="Z299">
        <v>1202</v>
      </c>
      <c r="AA299">
        <v>304271</v>
      </c>
      <c r="AB299">
        <v>3523569</v>
      </c>
      <c r="AC299">
        <v>5745520</v>
      </c>
      <c r="AD299">
        <v>60654938</v>
      </c>
      <c r="AE299">
        <v>21352506</v>
      </c>
      <c r="AF299">
        <v>6659258</v>
      </c>
      <c r="AG299">
        <v>223580</v>
      </c>
      <c r="AH299">
        <v>583504</v>
      </c>
      <c r="AI299">
        <v>5852174</v>
      </c>
      <c r="AJ299">
        <v>3486433</v>
      </c>
      <c r="AK299">
        <v>941598</v>
      </c>
      <c r="AL299">
        <v>1702014</v>
      </c>
      <c r="AM299">
        <v>842821</v>
      </c>
      <c r="AN299">
        <v>418119</v>
      </c>
      <c r="AO299">
        <v>2653107</v>
      </c>
      <c r="AP299">
        <v>275221</v>
      </c>
      <c r="AQ299">
        <v>7860369</v>
      </c>
      <c r="AR299">
        <v>39302432</v>
      </c>
      <c r="AS299">
        <v>32584248</v>
      </c>
      <c r="AT299">
        <v>6718184</v>
      </c>
      <c r="AU299">
        <v>22289864</v>
      </c>
      <c r="AV299">
        <v>176.32423534432888</v>
      </c>
      <c r="AW299">
        <v>25.814409841766089</v>
      </c>
      <c r="AX299">
        <v>45.517060762145249</v>
      </c>
      <c r="AY299">
        <v>36130045</v>
      </c>
      <c r="AZ299">
        <v>15829864</v>
      </c>
      <c r="BA299">
        <v>6229588</v>
      </c>
      <c r="BB299">
        <v>4928105</v>
      </c>
      <c r="BC299">
        <v>2440330</v>
      </c>
      <c r="BD299">
        <v>2231841</v>
      </c>
      <c r="BE299">
        <v>14777539</v>
      </c>
      <c r="BF299">
        <v>110476</v>
      </c>
      <c r="BG299">
        <v>5511499</v>
      </c>
    </row>
    <row r="300" spans="1:59" x14ac:dyDescent="0.25">
      <c r="A300" s="6" t="s">
        <v>41</v>
      </c>
      <c r="B300">
        <v>43042148</v>
      </c>
      <c r="C300">
        <v>23323052</v>
      </c>
      <c r="D300">
        <v>12914594</v>
      </c>
      <c r="E300">
        <v>5167558</v>
      </c>
      <c r="F300">
        <v>2661389</v>
      </c>
      <c r="G300">
        <v>2579511</v>
      </c>
      <c r="H300">
        <v>19719096</v>
      </c>
      <c r="I300">
        <v>106290</v>
      </c>
      <c r="J300">
        <v>1200677</v>
      </c>
      <c r="K300">
        <v>187155</v>
      </c>
      <c r="L300">
        <v>480766</v>
      </c>
      <c r="M300">
        <v>14579</v>
      </c>
      <c r="N300">
        <v>263220</v>
      </c>
      <c r="O300">
        <v>162126</v>
      </c>
      <c r="P300">
        <v>54404</v>
      </c>
      <c r="Q300">
        <v>18135</v>
      </c>
      <c r="R300">
        <v>18549</v>
      </c>
      <c r="S300">
        <v>10006</v>
      </c>
      <c r="T300">
        <v>98020</v>
      </c>
      <c r="U300">
        <v>61534</v>
      </c>
      <c r="V300">
        <v>36486</v>
      </c>
      <c r="W300">
        <v>196770</v>
      </c>
      <c r="X300">
        <v>1789868</v>
      </c>
      <c r="Y300">
        <v>5214635</v>
      </c>
      <c r="Z300">
        <v>1248</v>
      </c>
      <c r="AA300">
        <v>269891</v>
      </c>
      <c r="AB300">
        <v>3512687</v>
      </c>
      <c r="AC300">
        <v>6383290</v>
      </c>
      <c r="AD300">
        <v>55540036</v>
      </c>
      <c r="AE300">
        <v>21907811</v>
      </c>
      <c r="AF300">
        <v>6670453</v>
      </c>
      <c r="AG300">
        <v>196467</v>
      </c>
      <c r="AH300">
        <v>585495</v>
      </c>
      <c r="AI300">
        <v>5888491</v>
      </c>
      <c r="AJ300">
        <v>3613143</v>
      </c>
      <c r="AK300">
        <v>1034697</v>
      </c>
      <c r="AL300">
        <v>1709710</v>
      </c>
      <c r="AM300">
        <v>868736</v>
      </c>
      <c r="AN300">
        <v>408188</v>
      </c>
      <c r="AO300">
        <v>2690361</v>
      </c>
      <c r="AP300">
        <v>275257</v>
      </c>
      <c r="AQ300">
        <v>8250409</v>
      </c>
      <c r="AR300">
        <v>33632225</v>
      </c>
      <c r="AS300">
        <v>27819017</v>
      </c>
      <c r="AT300">
        <v>5813208</v>
      </c>
      <c r="AU300">
        <v>21134337</v>
      </c>
      <c r="AV300">
        <v>159.13546364885309</v>
      </c>
      <c r="AW300">
        <v>30.57661493772768</v>
      </c>
      <c r="AX300">
        <v>48.6582379492774</v>
      </c>
      <c r="AY300">
        <v>35683039</v>
      </c>
      <c r="AZ300">
        <v>15963943</v>
      </c>
      <c r="BA300">
        <v>6298919</v>
      </c>
      <c r="BB300">
        <v>4975726</v>
      </c>
      <c r="BC300">
        <v>2480926</v>
      </c>
      <c r="BD300">
        <v>2208372</v>
      </c>
      <c r="BE300">
        <v>13775228</v>
      </c>
      <c r="BF300">
        <v>111970</v>
      </c>
      <c r="BG300">
        <v>5568664</v>
      </c>
    </row>
    <row r="301" spans="1:59" x14ac:dyDescent="0.25">
      <c r="A301" s="6" t="s">
        <v>40</v>
      </c>
      <c r="B301">
        <v>45322706</v>
      </c>
      <c r="C301">
        <v>24047081</v>
      </c>
      <c r="D301">
        <v>13482722</v>
      </c>
      <c r="E301">
        <v>5232542</v>
      </c>
      <c r="F301">
        <v>2716626</v>
      </c>
      <c r="G301">
        <v>2615191</v>
      </c>
      <c r="H301">
        <v>21275625</v>
      </c>
      <c r="I301">
        <v>110718</v>
      </c>
      <c r="J301">
        <v>1105250</v>
      </c>
      <c r="K301">
        <v>204339</v>
      </c>
      <c r="L301">
        <v>490291</v>
      </c>
      <c r="M301">
        <v>12880</v>
      </c>
      <c r="N301">
        <v>281646</v>
      </c>
      <c r="O301">
        <v>168856</v>
      </c>
      <c r="P301">
        <v>62347</v>
      </c>
      <c r="Q301">
        <v>20782</v>
      </c>
      <c r="R301">
        <v>20018</v>
      </c>
      <c r="S301">
        <v>9643</v>
      </c>
      <c r="T301">
        <v>97066</v>
      </c>
      <c r="U301">
        <v>61868</v>
      </c>
      <c r="V301">
        <v>35198</v>
      </c>
      <c r="W301">
        <v>103778</v>
      </c>
      <c r="X301">
        <v>2026146</v>
      </c>
      <c r="Y301">
        <v>5776189</v>
      </c>
      <c r="Z301">
        <v>1339</v>
      </c>
      <c r="AA301">
        <v>297314</v>
      </c>
      <c r="AB301">
        <v>3670835</v>
      </c>
      <c r="AC301">
        <v>7097834</v>
      </c>
      <c r="AD301">
        <v>61393466</v>
      </c>
      <c r="AE301">
        <v>22861745</v>
      </c>
      <c r="AF301">
        <v>6814895</v>
      </c>
      <c r="AG301">
        <v>241104</v>
      </c>
      <c r="AH301">
        <v>588598</v>
      </c>
      <c r="AI301">
        <v>5985193</v>
      </c>
      <c r="AJ301">
        <v>3704696</v>
      </c>
      <c r="AK301">
        <v>1059723</v>
      </c>
      <c r="AL301">
        <v>1758548</v>
      </c>
      <c r="AM301">
        <v>886425</v>
      </c>
      <c r="AN301">
        <v>386441</v>
      </c>
      <c r="AO301">
        <v>2709790</v>
      </c>
      <c r="AP301">
        <v>301822</v>
      </c>
      <c r="AQ301">
        <v>8944100</v>
      </c>
      <c r="AR301">
        <v>38531721</v>
      </c>
      <c r="AS301">
        <v>31943823</v>
      </c>
      <c r="AT301">
        <v>6587898</v>
      </c>
      <c r="AU301">
        <v>22460961</v>
      </c>
      <c r="AV301">
        <v>171.5497462907955</v>
      </c>
      <c r="AW301">
        <v>27.301119990644761</v>
      </c>
      <c r="AX301">
        <v>46.83500207849675</v>
      </c>
      <c r="AY301">
        <v>37492575</v>
      </c>
      <c r="AZ301">
        <v>16216950</v>
      </c>
      <c r="BA301">
        <v>6365058</v>
      </c>
      <c r="BB301">
        <v>5020299</v>
      </c>
      <c r="BC301">
        <v>2519945</v>
      </c>
      <c r="BD301">
        <v>2311648</v>
      </c>
      <c r="BE301">
        <v>14630830</v>
      </c>
      <c r="BF301">
        <v>113462</v>
      </c>
      <c r="BG301">
        <v>5626248</v>
      </c>
    </row>
    <row r="302" spans="1:59" x14ac:dyDescent="0.25">
      <c r="A302" s="6" t="s">
        <v>39</v>
      </c>
      <c r="B302">
        <v>46946682</v>
      </c>
      <c r="C302">
        <v>24774438</v>
      </c>
      <c r="D302">
        <v>14111303</v>
      </c>
      <c r="E302">
        <v>5275837</v>
      </c>
      <c r="F302">
        <v>2768228</v>
      </c>
      <c r="G302">
        <v>2619070</v>
      </c>
      <c r="H302">
        <v>22172244</v>
      </c>
      <c r="I302">
        <v>128879</v>
      </c>
      <c r="J302">
        <v>1225283</v>
      </c>
      <c r="K302">
        <v>211944</v>
      </c>
      <c r="L302">
        <v>513557</v>
      </c>
      <c r="M302">
        <v>12132</v>
      </c>
      <c r="N302">
        <v>285118</v>
      </c>
      <c r="O302">
        <v>178111</v>
      </c>
      <c r="P302">
        <v>56379</v>
      </c>
      <c r="Q302">
        <v>18793</v>
      </c>
      <c r="R302">
        <v>21424</v>
      </c>
      <c r="S302">
        <v>10411</v>
      </c>
      <c r="T302">
        <v>99077</v>
      </c>
      <c r="U302">
        <v>63862</v>
      </c>
      <c r="V302">
        <v>35215</v>
      </c>
      <c r="W302">
        <v>103163</v>
      </c>
      <c r="X302">
        <v>2105393</v>
      </c>
      <c r="Y302">
        <v>5935894</v>
      </c>
      <c r="Z302">
        <v>1322</v>
      </c>
      <c r="AA302">
        <v>307158</v>
      </c>
      <c r="AB302">
        <v>3856003</v>
      </c>
      <c r="AC302">
        <v>7387321</v>
      </c>
      <c r="AD302">
        <v>62893984</v>
      </c>
      <c r="AE302">
        <v>23304806</v>
      </c>
      <c r="AF302">
        <v>6901913</v>
      </c>
      <c r="AG302">
        <v>236578</v>
      </c>
      <c r="AH302">
        <v>592471</v>
      </c>
      <c r="AI302">
        <v>6072864</v>
      </c>
      <c r="AJ302">
        <v>3748314</v>
      </c>
      <c r="AK302">
        <v>1069772</v>
      </c>
      <c r="AL302">
        <v>1782377</v>
      </c>
      <c r="AM302">
        <v>896165</v>
      </c>
      <c r="AN302">
        <v>381994</v>
      </c>
      <c r="AO302">
        <v>2791484</v>
      </c>
      <c r="AP302">
        <v>260276</v>
      </c>
      <c r="AQ302">
        <v>9220825</v>
      </c>
      <c r="AR302">
        <v>39589178</v>
      </c>
      <c r="AS302">
        <v>32735663</v>
      </c>
      <c r="AT302">
        <v>6853515</v>
      </c>
      <c r="AU302">
        <v>23641876</v>
      </c>
      <c r="AV302">
        <v>167.4536223941619</v>
      </c>
      <c r="AW302">
        <v>26.901865100049648</v>
      </c>
      <c r="AX302">
        <v>45.048147601623967</v>
      </c>
      <c r="AY302">
        <v>38571101</v>
      </c>
      <c r="AZ302">
        <v>16398857</v>
      </c>
      <c r="BA302">
        <v>6458363</v>
      </c>
      <c r="BB302">
        <v>5062795</v>
      </c>
      <c r="BC302">
        <v>2558871</v>
      </c>
      <c r="BD302">
        <v>2318828</v>
      </c>
      <c r="BE302">
        <v>15266295</v>
      </c>
      <c r="BF302">
        <v>115013</v>
      </c>
      <c r="BG302">
        <v>5687182</v>
      </c>
    </row>
    <row r="303" spans="1:59" x14ac:dyDescent="0.25">
      <c r="A303" s="6" t="s">
        <v>38</v>
      </c>
      <c r="B303">
        <v>47607305</v>
      </c>
      <c r="C303">
        <v>24792993</v>
      </c>
      <c r="D303">
        <v>14069084</v>
      </c>
      <c r="E303">
        <v>5301840</v>
      </c>
      <c r="F303">
        <v>2802375</v>
      </c>
      <c r="G303">
        <v>2619694</v>
      </c>
      <c r="H303">
        <v>22814312</v>
      </c>
      <c r="I303">
        <v>114639</v>
      </c>
      <c r="J303">
        <v>1457661</v>
      </c>
      <c r="K303">
        <v>192091</v>
      </c>
      <c r="L303">
        <v>554776</v>
      </c>
      <c r="M303">
        <v>11012</v>
      </c>
      <c r="N303">
        <v>316040</v>
      </c>
      <c r="O303">
        <v>207804</v>
      </c>
      <c r="P303">
        <v>56134</v>
      </c>
      <c r="Q303">
        <v>18711</v>
      </c>
      <c r="R303">
        <v>22804</v>
      </c>
      <c r="S303">
        <v>10587</v>
      </c>
      <c r="T303">
        <v>101043</v>
      </c>
      <c r="U303">
        <v>65808</v>
      </c>
      <c r="V303">
        <v>35235</v>
      </c>
      <c r="W303">
        <v>58830</v>
      </c>
      <c r="X303">
        <v>2132960</v>
      </c>
      <c r="Y303">
        <v>5824222</v>
      </c>
      <c r="Z303">
        <v>1258</v>
      </c>
      <c r="AA303">
        <v>308822</v>
      </c>
      <c r="AB303">
        <v>3960589</v>
      </c>
      <c r="AC303">
        <v>7780369</v>
      </c>
      <c r="AD303">
        <v>63720572</v>
      </c>
      <c r="AE303">
        <v>23889474</v>
      </c>
      <c r="AF303">
        <v>6992505</v>
      </c>
      <c r="AG303">
        <v>216317</v>
      </c>
      <c r="AH303">
        <v>593939</v>
      </c>
      <c r="AI303">
        <v>6182249</v>
      </c>
      <c r="AJ303">
        <v>3815911</v>
      </c>
      <c r="AK303">
        <v>1055078</v>
      </c>
      <c r="AL303">
        <v>1810025</v>
      </c>
      <c r="AM303">
        <v>950808</v>
      </c>
      <c r="AN303">
        <v>384749</v>
      </c>
      <c r="AO303">
        <v>2881917</v>
      </c>
      <c r="AP303">
        <v>270274</v>
      </c>
      <c r="AQ303">
        <v>9544118</v>
      </c>
      <c r="AR303">
        <v>39831098</v>
      </c>
      <c r="AS303">
        <v>32916877</v>
      </c>
      <c r="AT303">
        <v>6914221</v>
      </c>
      <c r="AU303">
        <v>23717831</v>
      </c>
      <c r="AV303">
        <v>167.93735568490641</v>
      </c>
      <c r="AW303">
        <v>27.135621317551049</v>
      </c>
      <c r="AX303">
        <v>45.570844889364977</v>
      </c>
      <c r="AY303">
        <v>39457730</v>
      </c>
      <c r="AZ303">
        <v>16643418</v>
      </c>
      <c r="BA303">
        <v>6551046</v>
      </c>
      <c r="BB303">
        <v>5099705</v>
      </c>
      <c r="BC303">
        <v>2598335</v>
      </c>
      <c r="BD303">
        <v>2394332</v>
      </c>
      <c r="BE303">
        <v>15568256</v>
      </c>
      <c r="BF303">
        <v>116620</v>
      </c>
      <c r="BG303">
        <v>5752038</v>
      </c>
    </row>
    <row r="304" spans="1:59" x14ac:dyDescent="0.25">
      <c r="A304" s="6" t="s">
        <v>37</v>
      </c>
      <c r="B304">
        <v>48865886</v>
      </c>
      <c r="C304">
        <v>24815973</v>
      </c>
      <c r="D304">
        <v>14022654</v>
      </c>
      <c r="E304">
        <v>5323273</v>
      </c>
      <c r="F304">
        <v>2827357</v>
      </c>
      <c r="G304">
        <v>2642689</v>
      </c>
      <c r="H304">
        <v>24049913</v>
      </c>
      <c r="I304">
        <v>130983</v>
      </c>
      <c r="J304">
        <v>1341232</v>
      </c>
      <c r="K304">
        <v>201454</v>
      </c>
      <c r="L304">
        <v>589092</v>
      </c>
      <c r="M304">
        <v>13384</v>
      </c>
      <c r="N304">
        <v>337625</v>
      </c>
      <c r="O304">
        <v>217568</v>
      </c>
      <c r="P304">
        <v>63629</v>
      </c>
      <c r="Q304">
        <v>21210</v>
      </c>
      <c r="R304">
        <v>24226</v>
      </c>
      <c r="S304">
        <v>10992</v>
      </c>
      <c r="T304">
        <v>103274</v>
      </c>
      <c r="U304">
        <v>67448</v>
      </c>
      <c r="V304">
        <v>35826</v>
      </c>
      <c r="W304">
        <v>72078</v>
      </c>
      <c r="X304">
        <v>2317738</v>
      </c>
      <c r="Y304">
        <v>6214598</v>
      </c>
      <c r="Z304">
        <v>1324</v>
      </c>
      <c r="AA304">
        <v>326381</v>
      </c>
      <c r="AB304">
        <v>4053223</v>
      </c>
      <c r="AC304">
        <v>8347527</v>
      </c>
      <c r="AD304">
        <v>67101882</v>
      </c>
      <c r="AE304">
        <v>24383669</v>
      </c>
      <c r="AF304">
        <v>6987189</v>
      </c>
      <c r="AG304">
        <v>194530</v>
      </c>
      <c r="AH304">
        <v>601495</v>
      </c>
      <c r="AI304">
        <v>6191164</v>
      </c>
      <c r="AJ304">
        <v>3880017</v>
      </c>
      <c r="AK304">
        <v>1059172</v>
      </c>
      <c r="AL304">
        <v>1837757</v>
      </c>
      <c r="AM304">
        <v>983088</v>
      </c>
      <c r="AN304">
        <v>392335</v>
      </c>
      <c r="AO304">
        <v>2920483</v>
      </c>
      <c r="AP304">
        <v>267738</v>
      </c>
      <c r="AQ304">
        <v>9935906</v>
      </c>
      <c r="AR304">
        <v>42718213</v>
      </c>
      <c r="AS304">
        <v>35220455</v>
      </c>
      <c r="AT304">
        <v>7497758</v>
      </c>
      <c r="AU304">
        <v>24482217</v>
      </c>
      <c r="AV304">
        <v>174.4866995857503</v>
      </c>
      <c r="AW304">
        <v>25.439281377711353</v>
      </c>
      <c r="AX304">
        <v>44.388162474300941</v>
      </c>
      <c r="AY304">
        <v>40802523</v>
      </c>
      <c r="AZ304">
        <v>16752610</v>
      </c>
      <c r="BA304">
        <v>6632431</v>
      </c>
      <c r="BB304">
        <v>5130691</v>
      </c>
      <c r="BC304">
        <v>2639933</v>
      </c>
      <c r="BD304">
        <v>2349555</v>
      </c>
      <c r="BE304">
        <v>16418854</v>
      </c>
      <c r="BF304">
        <v>118233</v>
      </c>
      <c r="BG304">
        <v>5814895</v>
      </c>
    </row>
    <row r="305" spans="1:59" x14ac:dyDescent="0.25">
      <c r="A305" s="6" t="s">
        <v>36</v>
      </c>
      <c r="B305">
        <v>47644686</v>
      </c>
      <c r="C305">
        <v>25059378</v>
      </c>
      <c r="D305">
        <v>14225661</v>
      </c>
      <c r="E305">
        <v>5366551</v>
      </c>
      <c r="F305">
        <v>2881814</v>
      </c>
      <c r="G305">
        <v>2585352</v>
      </c>
      <c r="H305">
        <v>22585308</v>
      </c>
      <c r="I305">
        <v>109832</v>
      </c>
      <c r="J305">
        <v>1649231</v>
      </c>
      <c r="K305">
        <v>293826</v>
      </c>
      <c r="L305">
        <v>705607</v>
      </c>
      <c r="M305">
        <v>26913</v>
      </c>
      <c r="N305">
        <v>376859</v>
      </c>
      <c r="O305">
        <v>222463</v>
      </c>
      <c r="P305">
        <v>91502</v>
      </c>
      <c r="Q305">
        <v>30501</v>
      </c>
      <c r="R305">
        <v>21757</v>
      </c>
      <c r="S305">
        <v>10636</v>
      </c>
      <c r="T305">
        <v>104945</v>
      </c>
      <c r="U305">
        <v>70224</v>
      </c>
      <c r="V305">
        <v>34721</v>
      </c>
      <c r="W305">
        <v>36791</v>
      </c>
      <c r="X305">
        <v>1832349</v>
      </c>
      <c r="Y305">
        <v>4747961</v>
      </c>
      <c r="Z305">
        <v>1389</v>
      </c>
      <c r="AA305">
        <v>276629</v>
      </c>
      <c r="AB305">
        <v>3916900</v>
      </c>
      <c r="AC305">
        <v>8506076</v>
      </c>
      <c r="AD305">
        <v>59073752</v>
      </c>
      <c r="AE305">
        <v>24952395</v>
      </c>
      <c r="AF305">
        <v>7232678</v>
      </c>
      <c r="AG305">
        <v>243129</v>
      </c>
      <c r="AH305">
        <v>604791</v>
      </c>
      <c r="AI305">
        <v>6384758</v>
      </c>
      <c r="AJ305">
        <v>4434153</v>
      </c>
      <c r="AK305">
        <v>1524705</v>
      </c>
      <c r="AL305">
        <v>1924149</v>
      </c>
      <c r="AM305">
        <v>985299</v>
      </c>
      <c r="AN305">
        <v>379227</v>
      </c>
      <c r="AO305">
        <v>2754846</v>
      </c>
      <c r="AP305">
        <v>291816</v>
      </c>
      <c r="AQ305">
        <v>9859676</v>
      </c>
      <c r="AR305">
        <v>34121357</v>
      </c>
      <c r="AS305">
        <v>28120406</v>
      </c>
      <c r="AT305">
        <v>6000951</v>
      </c>
      <c r="AU305">
        <v>22692290</v>
      </c>
      <c r="AV305">
        <v>150.36541756864941</v>
      </c>
      <c r="AW305">
        <v>34.192165156703183</v>
      </c>
      <c r="AX305">
        <v>51.41319191363899</v>
      </c>
      <c r="AY305">
        <v>39397423</v>
      </c>
      <c r="AZ305">
        <v>16812115</v>
      </c>
      <c r="BA305">
        <v>6674652</v>
      </c>
      <c r="BB305">
        <v>5149647</v>
      </c>
      <c r="BC305">
        <v>2683150</v>
      </c>
      <c r="BD305">
        <v>2304666</v>
      </c>
      <c r="BE305">
        <v>14445028</v>
      </c>
      <c r="BF305">
        <v>119932</v>
      </c>
      <c r="BG305">
        <v>5875367</v>
      </c>
    </row>
    <row r="306" spans="1:59" x14ac:dyDescent="0.25">
      <c r="A306" s="6" t="s">
        <v>35</v>
      </c>
      <c r="B306">
        <v>48281087</v>
      </c>
      <c r="C306">
        <v>24754966</v>
      </c>
      <c r="D306">
        <v>13910278</v>
      </c>
      <c r="E306">
        <v>5379170</v>
      </c>
      <c r="F306">
        <v>2966612</v>
      </c>
      <c r="G306">
        <v>2498905</v>
      </c>
      <c r="H306">
        <v>23526121</v>
      </c>
      <c r="I306">
        <v>141387</v>
      </c>
      <c r="J306">
        <v>1947062</v>
      </c>
      <c r="K306">
        <v>318606</v>
      </c>
      <c r="L306">
        <v>756437</v>
      </c>
      <c r="M306">
        <v>31246</v>
      </c>
      <c r="N306">
        <v>390021</v>
      </c>
      <c r="O306">
        <v>209581</v>
      </c>
      <c r="P306">
        <v>111208</v>
      </c>
      <c r="Q306">
        <v>37069</v>
      </c>
      <c r="R306">
        <v>20102</v>
      </c>
      <c r="S306">
        <v>12061</v>
      </c>
      <c r="T306">
        <v>107349</v>
      </c>
      <c r="U306">
        <v>72424</v>
      </c>
      <c r="V306">
        <v>34925</v>
      </c>
      <c r="W306">
        <v>57629</v>
      </c>
      <c r="X306">
        <v>2165023</v>
      </c>
      <c r="Y306">
        <v>5617274</v>
      </c>
      <c r="Z306">
        <v>1304</v>
      </c>
      <c r="AA306">
        <v>321158</v>
      </c>
      <c r="AB306">
        <v>3664252</v>
      </c>
      <c r="AC306">
        <v>8007373</v>
      </c>
      <c r="AD306">
        <v>66521878</v>
      </c>
      <c r="AE306">
        <v>24663673</v>
      </c>
      <c r="AF306">
        <v>7635974</v>
      </c>
      <c r="AG306">
        <v>166104</v>
      </c>
      <c r="AH306">
        <v>606460</v>
      </c>
      <c r="AI306">
        <v>6863410</v>
      </c>
      <c r="AJ306">
        <v>4484638</v>
      </c>
      <c r="AK306">
        <v>1542909</v>
      </c>
      <c r="AL306">
        <v>1958107</v>
      </c>
      <c r="AM306">
        <v>983622</v>
      </c>
      <c r="AN306">
        <v>363666</v>
      </c>
      <c r="AO306">
        <v>2567466</v>
      </c>
      <c r="AP306">
        <v>318697</v>
      </c>
      <c r="AQ306">
        <v>9293232</v>
      </c>
      <c r="AR306">
        <v>41858205</v>
      </c>
      <c r="AS306">
        <v>34665405</v>
      </c>
      <c r="AT306">
        <v>7192800</v>
      </c>
      <c r="AU306">
        <v>23617414</v>
      </c>
      <c r="AV306">
        <v>177.23449927087921</v>
      </c>
      <c r="AW306">
        <v>28.956359104297722</v>
      </c>
      <c r="AX306">
        <v>51.320658065579714</v>
      </c>
      <c r="AY306">
        <v>40350037</v>
      </c>
      <c r="AZ306">
        <v>16823916</v>
      </c>
      <c r="BA306">
        <v>6705282</v>
      </c>
      <c r="BB306">
        <v>5146342</v>
      </c>
      <c r="BC306">
        <v>2722136</v>
      </c>
      <c r="BD306">
        <v>2250156</v>
      </c>
      <c r="BE306">
        <v>15686364</v>
      </c>
      <c r="BF306">
        <v>121412</v>
      </c>
      <c r="BG306">
        <v>5920856</v>
      </c>
    </row>
    <row r="307" spans="1:59" x14ac:dyDescent="0.25">
      <c r="A307" s="6" t="s">
        <v>34</v>
      </c>
      <c r="B307">
        <v>49317822</v>
      </c>
      <c r="C307">
        <v>25162269</v>
      </c>
      <c r="D307">
        <v>14174118</v>
      </c>
      <c r="E307">
        <v>5389378</v>
      </c>
      <c r="F307">
        <v>3016733</v>
      </c>
      <c r="G307">
        <v>2582040</v>
      </c>
      <c r="H307">
        <v>24155553</v>
      </c>
      <c r="I307">
        <v>153262</v>
      </c>
      <c r="J307">
        <v>1922582</v>
      </c>
      <c r="K307">
        <v>313457</v>
      </c>
      <c r="L307">
        <v>721629</v>
      </c>
      <c r="M307">
        <v>28682</v>
      </c>
      <c r="N307">
        <v>377710</v>
      </c>
      <c r="O307">
        <v>221839</v>
      </c>
      <c r="P307">
        <v>94063</v>
      </c>
      <c r="Q307">
        <v>31354</v>
      </c>
      <c r="R307">
        <v>18197</v>
      </c>
      <c r="S307">
        <v>12257</v>
      </c>
      <c r="T307">
        <v>114245</v>
      </c>
      <c r="U307">
        <v>79158</v>
      </c>
      <c r="V307">
        <v>35087</v>
      </c>
      <c r="W307">
        <v>36530</v>
      </c>
      <c r="X307">
        <v>2312758</v>
      </c>
      <c r="Y307">
        <v>5928596</v>
      </c>
      <c r="Z307">
        <v>1301</v>
      </c>
      <c r="AA307">
        <v>342140</v>
      </c>
      <c r="AB307">
        <v>3823312</v>
      </c>
      <c r="AC307">
        <v>8079349</v>
      </c>
      <c r="AD307">
        <v>70437117</v>
      </c>
      <c r="AE307">
        <v>24398055</v>
      </c>
      <c r="AF307">
        <v>7657854</v>
      </c>
      <c r="AG307">
        <v>122229</v>
      </c>
      <c r="AH307">
        <v>607973</v>
      </c>
      <c r="AI307">
        <v>6927652</v>
      </c>
      <c r="AJ307">
        <v>4303770</v>
      </c>
      <c r="AK307">
        <v>1325894</v>
      </c>
      <c r="AL307">
        <v>1993319</v>
      </c>
      <c r="AM307">
        <v>984557</v>
      </c>
      <c r="AN307">
        <v>359819</v>
      </c>
      <c r="AO307">
        <v>2699888</v>
      </c>
      <c r="AP307">
        <v>271156</v>
      </c>
      <c r="AQ307">
        <v>9105567</v>
      </c>
      <c r="AR307">
        <v>46039062</v>
      </c>
      <c r="AS307">
        <v>38228809</v>
      </c>
      <c r="AT307">
        <v>7810253</v>
      </c>
      <c r="AU307">
        <v>24919768</v>
      </c>
      <c r="AV307">
        <v>184.74916282717982</v>
      </c>
      <c r="AW307">
        <v>25.981468270059569</v>
      </c>
      <c r="AX307">
        <v>48.000545119144391</v>
      </c>
      <c r="AY307">
        <v>40981669</v>
      </c>
      <c r="AZ307">
        <v>16826116</v>
      </c>
      <c r="BA307">
        <v>6721374</v>
      </c>
      <c r="BB307">
        <v>5161868</v>
      </c>
      <c r="BC307">
        <v>2764535</v>
      </c>
      <c r="BD307">
        <v>2178339</v>
      </c>
      <c r="BE307">
        <v>16583614</v>
      </c>
      <c r="BF307">
        <v>123271</v>
      </c>
      <c r="BG307">
        <v>5964025</v>
      </c>
    </row>
    <row r="308" spans="1:59" x14ac:dyDescent="0.25">
      <c r="A308" s="6" t="s">
        <v>33</v>
      </c>
      <c r="B308">
        <v>51025385</v>
      </c>
      <c r="C308">
        <v>25815179</v>
      </c>
      <c r="D308">
        <v>14631305</v>
      </c>
      <c r="E308">
        <v>5403749</v>
      </c>
      <c r="F308">
        <v>3107017</v>
      </c>
      <c r="G308">
        <v>2673108</v>
      </c>
      <c r="H308">
        <v>25210206</v>
      </c>
      <c r="I308">
        <v>135012</v>
      </c>
      <c r="J308">
        <v>1785474</v>
      </c>
      <c r="K308">
        <v>278135</v>
      </c>
      <c r="L308">
        <v>711198</v>
      </c>
      <c r="M308">
        <v>36991</v>
      </c>
      <c r="N308">
        <v>377229</v>
      </c>
      <c r="O308">
        <v>250853</v>
      </c>
      <c r="P308">
        <v>72901</v>
      </c>
      <c r="Q308">
        <v>24300</v>
      </c>
      <c r="R308">
        <v>16282</v>
      </c>
      <c r="S308">
        <v>12893</v>
      </c>
      <c r="T308">
        <v>117637</v>
      </c>
      <c r="U308">
        <v>81811</v>
      </c>
      <c r="V308">
        <v>35826</v>
      </c>
      <c r="W308">
        <v>33623</v>
      </c>
      <c r="X308">
        <v>2543177</v>
      </c>
      <c r="Y308">
        <v>6763156</v>
      </c>
      <c r="Z308">
        <v>1401</v>
      </c>
      <c r="AA308">
        <v>375704</v>
      </c>
      <c r="AB308">
        <v>3916190</v>
      </c>
      <c r="AC308">
        <v>8135279</v>
      </c>
      <c r="AD308">
        <v>76807048</v>
      </c>
      <c r="AE308">
        <v>24168040</v>
      </c>
      <c r="AF308">
        <v>7682658</v>
      </c>
      <c r="AG308">
        <v>132202</v>
      </c>
      <c r="AH308">
        <v>607053</v>
      </c>
      <c r="AI308">
        <v>6943403</v>
      </c>
      <c r="AJ308">
        <v>4220404</v>
      </c>
      <c r="AK308">
        <v>1207523</v>
      </c>
      <c r="AL308">
        <v>2025853</v>
      </c>
      <c r="AM308">
        <v>987028</v>
      </c>
      <c r="AN308">
        <v>321100</v>
      </c>
      <c r="AO308">
        <v>2764601</v>
      </c>
      <c r="AP308">
        <v>275391</v>
      </c>
      <c r="AQ308">
        <v>8903886</v>
      </c>
      <c r="AR308">
        <v>52639008</v>
      </c>
      <c r="AS308">
        <v>43920797</v>
      </c>
      <c r="AT308">
        <v>8718211</v>
      </c>
      <c r="AU308">
        <v>26857345</v>
      </c>
      <c r="AV308">
        <v>195.99482832615601</v>
      </c>
      <c r="AW308">
        <v>22.612626543819619</v>
      </c>
      <c r="AX308">
        <v>44.319578574594061</v>
      </c>
      <c r="AY308">
        <v>42121933</v>
      </c>
      <c r="AZ308">
        <v>16911727</v>
      </c>
      <c r="BA308">
        <v>6754363</v>
      </c>
      <c r="BB308">
        <v>5185244</v>
      </c>
      <c r="BC308">
        <v>2811866</v>
      </c>
      <c r="BD308">
        <v>2160254</v>
      </c>
      <c r="BE308">
        <v>17953893</v>
      </c>
      <c r="BF308">
        <v>125336</v>
      </c>
      <c r="BG308">
        <v>6008206</v>
      </c>
    </row>
    <row r="309" spans="1:59" x14ac:dyDescent="0.25">
      <c r="A309" s="6" t="s">
        <v>32</v>
      </c>
      <c r="B309">
        <v>52266335</v>
      </c>
      <c r="C309">
        <v>26299416</v>
      </c>
      <c r="D309">
        <v>14831908</v>
      </c>
      <c r="E309">
        <v>5517088</v>
      </c>
      <c r="F309">
        <v>3147094</v>
      </c>
      <c r="G309">
        <v>2803326</v>
      </c>
      <c r="H309">
        <v>25966919</v>
      </c>
      <c r="I309">
        <v>162856</v>
      </c>
      <c r="J309">
        <v>1788994</v>
      </c>
      <c r="K309">
        <v>279332</v>
      </c>
      <c r="L309">
        <v>745947</v>
      </c>
      <c r="M309">
        <v>22385</v>
      </c>
      <c r="N309">
        <v>350867</v>
      </c>
      <c r="O309">
        <v>236758</v>
      </c>
      <c r="P309">
        <v>60954</v>
      </c>
      <c r="Q309">
        <v>20318</v>
      </c>
      <c r="R309">
        <v>18898</v>
      </c>
      <c r="S309">
        <v>13939</v>
      </c>
      <c r="T309">
        <v>121775</v>
      </c>
      <c r="U309">
        <v>87045</v>
      </c>
      <c r="V309">
        <v>34730</v>
      </c>
      <c r="W309">
        <v>40428</v>
      </c>
      <c r="X309">
        <v>2691108</v>
      </c>
      <c r="Y309">
        <v>7157241</v>
      </c>
      <c r="Z309">
        <v>1536</v>
      </c>
      <c r="AA309">
        <v>392883</v>
      </c>
      <c r="AB309">
        <v>4067059</v>
      </c>
      <c r="AC309">
        <v>8144508</v>
      </c>
      <c r="AD309">
        <v>80226343</v>
      </c>
      <c r="AE309">
        <v>24401750</v>
      </c>
      <c r="AF309">
        <v>7827376</v>
      </c>
      <c r="AG309">
        <v>144023</v>
      </c>
      <c r="AH309">
        <v>608510</v>
      </c>
      <c r="AI309">
        <v>7074843</v>
      </c>
      <c r="AJ309">
        <v>4268576</v>
      </c>
      <c r="AK309">
        <v>1212097</v>
      </c>
      <c r="AL309">
        <v>2081297</v>
      </c>
      <c r="AM309">
        <v>975182</v>
      </c>
      <c r="AN309">
        <v>323715</v>
      </c>
      <c r="AO309">
        <v>2806012</v>
      </c>
      <c r="AP309">
        <v>277142</v>
      </c>
      <c r="AQ309">
        <v>8898929</v>
      </c>
      <c r="AR309">
        <v>55824593</v>
      </c>
      <c r="AS309">
        <v>46581654</v>
      </c>
      <c r="AT309">
        <v>9242939</v>
      </c>
      <c r="AU309">
        <v>27864584</v>
      </c>
      <c r="AV309">
        <v>200.34245781658339</v>
      </c>
      <c r="AW309">
        <v>21.667783867532449</v>
      </c>
      <c r="AX309">
        <v>43.409770754599663</v>
      </c>
      <c r="AY309">
        <v>43121937</v>
      </c>
      <c r="AZ309">
        <v>17155018</v>
      </c>
      <c r="BA309">
        <v>6812041</v>
      </c>
      <c r="BB309">
        <v>5211502</v>
      </c>
      <c r="BC309">
        <v>2863078</v>
      </c>
      <c r="BD309">
        <v>2268397</v>
      </c>
      <c r="BE309">
        <v>18720187</v>
      </c>
      <c r="BF309">
        <v>127524</v>
      </c>
      <c r="BG309">
        <v>6053115</v>
      </c>
    </row>
    <row r="310" spans="1:59" x14ac:dyDescent="0.25">
      <c r="A310" s="6" t="s">
        <v>31</v>
      </c>
      <c r="B310">
        <v>53821333</v>
      </c>
      <c r="C310">
        <v>26947922</v>
      </c>
      <c r="D310">
        <v>15290115</v>
      </c>
      <c r="E310">
        <v>5547546</v>
      </c>
      <c r="F310">
        <v>3205962</v>
      </c>
      <c r="G310">
        <v>2904299</v>
      </c>
      <c r="H310">
        <v>26873411</v>
      </c>
      <c r="I310">
        <v>198049</v>
      </c>
      <c r="J310">
        <v>1814887</v>
      </c>
      <c r="K310">
        <v>290115</v>
      </c>
      <c r="L310">
        <v>759871</v>
      </c>
      <c r="M310">
        <v>36507</v>
      </c>
      <c r="N310">
        <v>384405</v>
      </c>
      <c r="O310">
        <v>271888</v>
      </c>
      <c r="P310">
        <v>55627</v>
      </c>
      <c r="Q310">
        <v>18542</v>
      </c>
      <c r="R310">
        <v>21903</v>
      </c>
      <c r="S310">
        <v>16445</v>
      </c>
      <c r="T310">
        <v>123719</v>
      </c>
      <c r="U310">
        <v>88764</v>
      </c>
      <c r="V310">
        <v>34955</v>
      </c>
      <c r="W310">
        <v>30913</v>
      </c>
      <c r="X310">
        <v>2885874</v>
      </c>
      <c r="Y310">
        <v>7664285</v>
      </c>
      <c r="Z310">
        <v>1512</v>
      </c>
      <c r="AA310">
        <v>420445</v>
      </c>
      <c r="AB310">
        <v>4248326</v>
      </c>
      <c r="AC310">
        <v>8014503</v>
      </c>
      <c r="AD310">
        <v>84736205</v>
      </c>
      <c r="AE310">
        <v>24475266</v>
      </c>
      <c r="AF310">
        <v>7872828</v>
      </c>
      <c r="AG310">
        <v>131976</v>
      </c>
      <c r="AH310">
        <v>613503</v>
      </c>
      <c r="AI310">
        <v>7127349</v>
      </c>
      <c r="AJ310">
        <v>4427057</v>
      </c>
      <c r="AK310">
        <v>1141020</v>
      </c>
      <c r="AL310">
        <v>2291666</v>
      </c>
      <c r="AM310">
        <v>994371</v>
      </c>
      <c r="AN310">
        <v>294804</v>
      </c>
      <c r="AO310">
        <v>2904104</v>
      </c>
      <c r="AP310">
        <v>253255</v>
      </c>
      <c r="AQ310">
        <v>8723218</v>
      </c>
      <c r="AR310">
        <v>60260939</v>
      </c>
      <c r="AS310">
        <v>50203931</v>
      </c>
      <c r="AT310">
        <v>10057008</v>
      </c>
      <c r="AU310">
        <v>29346067</v>
      </c>
      <c r="AV310">
        <v>205.345881083064</v>
      </c>
      <c r="AW310">
        <v>20.41104143121898</v>
      </c>
      <c r="AX310">
        <v>41.913232865165853</v>
      </c>
      <c r="AY310">
        <v>44232885</v>
      </c>
      <c r="AZ310">
        <v>17359474</v>
      </c>
      <c r="BA310">
        <v>6869776</v>
      </c>
      <c r="BB310">
        <v>5241870</v>
      </c>
      <c r="BC310">
        <v>2917679</v>
      </c>
      <c r="BD310">
        <v>2330149</v>
      </c>
      <c r="BE310">
        <v>19757619</v>
      </c>
      <c r="BF310">
        <v>129739</v>
      </c>
      <c r="BG310">
        <v>6100471</v>
      </c>
    </row>
    <row r="311" spans="1:59" x14ac:dyDescent="0.25">
      <c r="A311" s="6" t="s">
        <v>30</v>
      </c>
      <c r="B311">
        <v>55605401</v>
      </c>
      <c r="C311">
        <v>28302544</v>
      </c>
      <c r="D311">
        <v>16345775</v>
      </c>
      <c r="E311">
        <v>5676913</v>
      </c>
      <c r="F311">
        <v>3282205</v>
      </c>
      <c r="G311">
        <v>2997650</v>
      </c>
      <c r="H311">
        <v>27302857</v>
      </c>
      <c r="I311">
        <v>165924</v>
      </c>
      <c r="J311">
        <v>2003258</v>
      </c>
      <c r="K311">
        <v>321779</v>
      </c>
      <c r="L311">
        <v>767935</v>
      </c>
      <c r="M311">
        <v>27355</v>
      </c>
      <c r="N311">
        <v>395979</v>
      </c>
      <c r="O311">
        <v>254007</v>
      </c>
      <c r="P311">
        <v>73636</v>
      </c>
      <c r="Q311">
        <v>24545</v>
      </c>
      <c r="R311">
        <v>24445</v>
      </c>
      <c r="S311">
        <v>19346</v>
      </c>
      <c r="T311">
        <v>125895</v>
      </c>
      <c r="U311">
        <v>90800</v>
      </c>
      <c r="V311">
        <v>35095</v>
      </c>
      <c r="W311">
        <v>10344</v>
      </c>
      <c r="X311">
        <v>2867443</v>
      </c>
      <c r="Y311">
        <v>7605228</v>
      </c>
      <c r="Z311">
        <v>1433</v>
      </c>
      <c r="AA311">
        <v>423094</v>
      </c>
      <c r="AB311">
        <v>4299621</v>
      </c>
      <c r="AC311">
        <v>8287569</v>
      </c>
      <c r="AD311">
        <v>84824758</v>
      </c>
      <c r="AE311">
        <v>24642724</v>
      </c>
      <c r="AF311">
        <v>7941060</v>
      </c>
      <c r="AG311">
        <v>122448</v>
      </c>
      <c r="AH311">
        <v>616009</v>
      </c>
      <c r="AI311">
        <v>7202603</v>
      </c>
      <c r="AJ311">
        <v>4480493</v>
      </c>
      <c r="AK311">
        <v>1076378</v>
      </c>
      <c r="AL311">
        <v>2384940</v>
      </c>
      <c r="AM311">
        <v>1019176</v>
      </c>
      <c r="AN311">
        <v>315090</v>
      </c>
      <c r="AO311">
        <v>2995336</v>
      </c>
      <c r="AP311">
        <v>252183</v>
      </c>
      <c r="AQ311">
        <v>8658562</v>
      </c>
      <c r="AR311">
        <v>60182034</v>
      </c>
      <c r="AS311">
        <v>50053687</v>
      </c>
      <c r="AT311">
        <v>10128347</v>
      </c>
      <c r="AU311">
        <v>30962676</v>
      </c>
      <c r="AV311">
        <v>194.36961365447229</v>
      </c>
      <c r="AW311">
        <v>20.639968742043113</v>
      </c>
      <c r="AX311">
        <v>40.117827502313027</v>
      </c>
      <c r="AY311">
        <v>44875726</v>
      </c>
      <c r="AZ311">
        <v>17572869</v>
      </c>
      <c r="BA311">
        <v>6908595</v>
      </c>
      <c r="BB311">
        <v>5269718</v>
      </c>
      <c r="BC311">
        <v>2973174</v>
      </c>
      <c r="BD311">
        <v>2421382</v>
      </c>
      <c r="BE311">
        <v>20233002</v>
      </c>
      <c r="BF311">
        <v>132013</v>
      </c>
      <c r="BG311">
        <v>6149169</v>
      </c>
    </row>
    <row r="312" spans="1:59" x14ac:dyDescent="0.25">
      <c r="A312" s="6" t="s">
        <v>29</v>
      </c>
      <c r="B312">
        <v>57579296</v>
      </c>
      <c r="C312">
        <v>29343329</v>
      </c>
      <c r="D312">
        <v>16995793</v>
      </c>
      <c r="E312">
        <v>5827307</v>
      </c>
      <c r="F312">
        <v>3359442</v>
      </c>
      <c r="G312">
        <v>3160787</v>
      </c>
      <c r="H312">
        <v>28235967</v>
      </c>
      <c r="I312">
        <v>166295</v>
      </c>
      <c r="J312">
        <v>2049837</v>
      </c>
      <c r="K312">
        <v>283717</v>
      </c>
      <c r="L312">
        <v>811479</v>
      </c>
      <c r="M312">
        <v>26733</v>
      </c>
      <c r="N312">
        <v>409561</v>
      </c>
      <c r="O312">
        <v>256252</v>
      </c>
      <c r="P312">
        <v>79668</v>
      </c>
      <c r="Q312">
        <v>26556</v>
      </c>
      <c r="R312">
        <v>27263</v>
      </c>
      <c r="S312">
        <v>19822</v>
      </c>
      <c r="T312">
        <v>149032</v>
      </c>
      <c r="U312">
        <v>113222</v>
      </c>
      <c r="V312">
        <v>35810</v>
      </c>
      <c r="W312">
        <v>-29736</v>
      </c>
      <c r="X312">
        <v>3144897</v>
      </c>
      <c r="Y312">
        <v>7979964</v>
      </c>
      <c r="Z312">
        <v>1564</v>
      </c>
      <c r="AA312">
        <v>444368</v>
      </c>
      <c r="AB312">
        <v>4414261</v>
      </c>
      <c r="AC312">
        <v>8383995</v>
      </c>
      <c r="AD312">
        <v>89824590</v>
      </c>
      <c r="AE312">
        <v>25012923</v>
      </c>
      <c r="AF312">
        <v>7931210</v>
      </c>
      <c r="AG312">
        <v>138243</v>
      </c>
      <c r="AH312">
        <v>618630</v>
      </c>
      <c r="AI312">
        <v>7174337</v>
      </c>
      <c r="AJ312">
        <v>4702927</v>
      </c>
      <c r="AK312">
        <v>1122755</v>
      </c>
      <c r="AL312">
        <v>2491258</v>
      </c>
      <c r="AM312">
        <v>1088914</v>
      </c>
      <c r="AN312">
        <v>311860</v>
      </c>
      <c r="AO312">
        <v>3194373</v>
      </c>
      <c r="AP312">
        <v>249846</v>
      </c>
      <c r="AQ312">
        <v>8622707</v>
      </c>
      <c r="AR312">
        <v>64811667</v>
      </c>
      <c r="AS312">
        <v>53553495</v>
      </c>
      <c r="AT312">
        <v>11258172</v>
      </c>
      <c r="AU312">
        <v>32566374</v>
      </c>
      <c r="AV312">
        <v>199.01407490464248</v>
      </c>
      <c r="AW312">
        <v>19.493615283016073</v>
      </c>
      <c r="AX312">
        <v>38.795038120964435</v>
      </c>
      <c r="AY312">
        <v>46030595</v>
      </c>
      <c r="AZ312">
        <v>17794628</v>
      </c>
      <c r="BA312">
        <v>6973452</v>
      </c>
      <c r="BB312">
        <v>5300108</v>
      </c>
      <c r="BC312">
        <v>3031498</v>
      </c>
      <c r="BD312">
        <v>2489570</v>
      </c>
      <c r="BE312">
        <v>21017672</v>
      </c>
      <c r="BF312">
        <v>134360</v>
      </c>
      <c r="BG312">
        <v>6201073</v>
      </c>
    </row>
    <row r="313" spans="1:59" x14ac:dyDescent="0.25">
      <c r="A313" s="6" t="s">
        <v>28</v>
      </c>
      <c r="B313">
        <v>57623695</v>
      </c>
      <c r="C313">
        <v>29517711</v>
      </c>
      <c r="D313">
        <v>16752702</v>
      </c>
      <c r="E313">
        <v>5956864</v>
      </c>
      <c r="F313">
        <v>3445001</v>
      </c>
      <c r="G313">
        <v>3363144</v>
      </c>
      <c r="H313">
        <v>28105984</v>
      </c>
      <c r="I313">
        <v>187779</v>
      </c>
      <c r="J313">
        <v>2025485</v>
      </c>
      <c r="K313">
        <v>276224</v>
      </c>
      <c r="L313">
        <v>765024</v>
      </c>
      <c r="M313">
        <v>30326</v>
      </c>
      <c r="N313">
        <v>373217</v>
      </c>
      <c r="O313">
        <v>223769</v>
      </c>
      <c r="P313">
        <v>74676</v>
      </c>
      <c r="Q313">
        <v>24892</v>
      </c>
      <c r="R313">
        <v>26560</v>
      </c>
      <c r="S313">
        <v>23320</v>
      </c>
      <c r="T313">
        <v>150539</v>
      </c>
      <c r="U313">
        <v>115813</v>
      </c>
      <c r="V313">
        <v>34726</v>
      </c>
      <c r="W313">
        <v>-63893</v>
      </c>
      <c r="X313">
        <v>2946674</v>
      </c>
      <c r="Y313">
        <v>7529696</v>
      </c>
      <c r="Z313">
        <v>1937</v>
      </c>
      <c r="AA313">
        <v>415127</v>
      </c>
      <c r="AB313">
        <v>4554232</v>
      </c>
      <c r="AC313">
        <v>8913617</v>
      </c>
      <c r="AD313">
        <v>87640186</v>
      </c>
      <c r="AE313">
        <v>26043905</v>
      </c>
      <c r="AF313">
        <v>8032261</v>
      </c>
      <c r="AG313">
        <v>188731</v>
      </c>
      <c r="AH313">
        <v>622810</v>
      </c>
      <c r="AI313">
        <v>7220720</v>
      </c>
      <c r="AJ313">
        <v>5005534</v>
      </c>
      <c r="AK313">
        <v>1270606</v>
      </c>
      <c r="AL313">
        <v>2609095</v>
      </c>
      <c r="AM313">
        <v>1125834</v>
      </c>
      <c r="AN313">
        <v>320485</v>
      </c>
      <c r="AO313">
        <v>3318501</v>
      </c>
      <c r="AP313">
        <v>308557</v>
      </c>
      <c r="AQ313">
        <v>9058567</v>
      </c>
      <c r="AR313">
        <v>61596281</v>
      </c>
      <c r="AS313">
        <v>50883774</v>
      </c>
      <c r="AT313">
        <v>10712507</v>
      </c>
      <c r="AU313">
        <v>31579790</v>
      </c>
      <c r="AV313">
        <v>195.04968442127429</v>
      </c>
      <c r="AW313">
        <v>21.166530010508701</v>
      </c>
      <c r="AX313">
        <v>41.285249988431538</v>
      </c>
      <c r="AY313">
        <v>46295801</v>
      </c>
      <c r="AZ313">
        <v>18189817</v>
      </c>
      <c r="BA313">
        <v>7049713</v>
      </c>
      <c r="BB313">
        <v>5342597</v>
      </c>
      <c r="BC313">
        <v>3093021</v>
      </c>
      <c r="BD313">
        <v>2704486</v>
      </c>
      <c r="BE313">
        <v>20251896</v>
      </c>
      <c r="BF313">
        <v>136821</v>
      </c>
      <c r="BG313">
        <v>6257367</v>
      </c>
    </row>
    <row r="314" spans="1:59" x14ac:dyDescent="0.25">
      <c r="A314" s="6" t="s">
        <v>27</v>
      </c>
      <c r="B314">
        <v>56910289</v>
      </c>
      <c r="C314">
        <v>29910237</v>
      </c>
      <c r="D314">
        <v>16762265</v>
      </c>
      <c r="E314">
        <v>6088553</v>
      </c>
      <c r="F314">
        <v>3534448</v>
      </c>
      <c r="G314">
        <v>3524971</v>
      </c>
      <c r="H314">
        <v>27000052</v>
      </c>
      <c r="I314">
        <v>164326</v>
      </c>
      <c r="J314">
        <v>1899133</v>
      </c>
      <c r="K314">
        <v>259516</v>
      </c>
      <c r="L314">
        <v>738626</v>
      </c>
      <c r="M314">
        <v>25187</v>
      </c>
      <c r="N314">
        <v>399815</v>
      </c>
      <c r="O314">
        <v>247126</v>
      </c>
      <c r="P314">
        <v>80177</v>
      </c>
      <c r="Q314">
        <v>26726</v>
      </c>
      <c r="R314">
        <v>26662</v>
      </c>
      <c r="S314">
        <v>19124</v>
      </c>
      <c r="T314">
        <v>162437</v>
      </c>
      <c r="U314">
        <v>127453</v>
      </c>
      <c r="V314">
        <v>34984</v>
      </c>
      <c r="W314">
        <v>-39859</v>
      </c>
      <c r="X314">
        <v>2429344</v>
      </c>
      <c r="Y314">
        <v>6373386</v>
      </c>
      <c r="Z314">
        <v>1781</v>
      </c>
      <c r="AA314">
        <v>360696</v>
      </c>
      <c r="AB314">
        <v>4739248</v>
      </c>
      <c r="AC314">
        <v>9486416</v>
      </c>
      <c r="AD314">
        <v>78096341</v>
      </c>
      <c r="AE314">
        <v>27029238</v>
      </c>
      <c r="AF314">
        <v>7996515</v>
      </c>
      <c r="AG314">
        <v>188120</v>
      </c>
      <c r="AH314">
        <v>626012</v>
      </c>
      <c r="AI314">
        <v>7182383</v>
      </c>
      <c r="AJ314">
        <v>5240356</v>
      </c>
      <c r="AK314">
        <v>1392599</v>
      </c>
      <c r="AL314">
        <v>2665810</v>
      </c>
      <c r="AM314">
        <v>1181947</v>
      </c>
      <c r="AN314">
        <v>331134</v>
      </c>
      <c r="AO314">
        <v>3507007</v>
      </c>
      <c r="AP314">
        <v>282161</v>
      </c>
      <c r="AQ314">
        <v>9672065</v>
      </c>
      <c r="AR314">
        <v>51067103</v>
      </c>
      <c r="AS314">
        <v>42092358</v>
      </c>
      <c r="AT314">
        <v>8974745</v>
      </c>
      <c r="AU314">
        <v>29881051</v>
      </c>
      <c r="AV314">
        <v>170.90129692061493</v>
      </c>
      <c r="AW314">
        <v>25.920544156435351</v>
      </c>
      <c r="AX314">
        <v>44.29854613222868</v>
      </c>
      <c r="AY314">
        <v>45479522</v>
      </c>
      <c r="AZ314">
        <v>18479470</v>
      </c>
      <c r="BA314">
        <v>7101889</v>
      </c>
      <c r="BB314">
        <v>5390412</v>
      </c>
      <c r="BC314">
        <v>3157277</v>
      </c>
      <c r="BD314">
        <v>2829892</v>
      </c>
      <c r="BE314">
        <v>18450284</v>
      </c>
      <c r="BF314">
        <v>139251</v>
      </c>
      <c r="BG314">
        <v>6317441</v>
      </c>
    </row>
    <row r="315" spans="1:59" x14ac:dyDescent="0.25">
      <c r="A315" s="6" t="s">
        <v>26</v>
      </c>
      <c r="B315">
        <v>57305217</v>
      </c>
      <c r="C315">
        <v>30338461</v>
      </c>
      <c r="D315">
        <v>17036893</v>
      </c>
      <c r="E315">
        <v>6181748</v>
      </c>
      <c r="F315">
        <v>3611037</v>
      </c>
      <c r="G315">
        <v>3508783</v>
      </c>
      <c r="H315">
        <v>26966756</v>
      </c>
      <c r="I315">
        <v>169005</v>
      </c>
      <c r="J315">
        <v>1851429</v>
      </c>
      <c r="K315">
        <v>295861</v>
      </c>
      <c r="L315">
        <v>725046</v>
      </c>
      <c r="M315">
        <v>25554</v>
      </c>
      <c r="N315">
        <v>360711</v>
      </c>
      <c r="O315">
        <v>210459</v>
      </c>
      <c r="P315">
        <v>79168</v>
      </c>
      <c r="Q315">
        <v>26389</v>
      </c>
      <c r="R315">
        <v>26523</v>
      </c>
      <c r="S315">
        <v>18172</v>
      </c>
      <c r="T315">
        <v>157516</v>
      </c>
      <c r="U315">
        <v>122424</v>
      </c>
      <c r="V315">
        <v>35092</v>
      </c>
      <c r="W315">
        <v>-65026</v>
      </c>
      <c r="X315">
        <v>2270125</v>
      </c>
      <c r="Y315">
        <v>5868183</v>
      </c>
      <c r="Z315">
        <v>1732</v>
      </c>
      <c r="AA315">
        <v>339681</v>
      </c>
      <c r="AB315">
        <v>4801254</v>
      </c>
      <c r="AC315">
        <v>10165685</v>
      </c>
      <c r="AD315">
        <v>76660202</v>
      </c>
      <c r="AE315">
        <v>27987654</v>
      </c>
      <c r="AF315">
        <v>8005229</v>
      </c>
      <c r="AG315">
        <v>198824</v>
      </c>
      <c r="AH315">
        <v>620296</v>
      </c>
      <c r="AI315">
        <v>7186109</v>
      </c>
      <c r="AJ315">
        <v>5305416</v>
      </c>
      <c r="AK315">
        <v>1416812</v>
      </c>
      <c r="AL315">
        <v>2671040</v>
      </c>
      <c r="AM315">
        <v>1217563</v>
      </c>
      <c r="AN315">
        <v>362430</v>
      </c>
      <c r="AO315">
        <v>3551520</v>
      </c>
      <c r="AP315">
        <v>287627</v>
      </c>
      <c r="AQ315">
        <v>10475432</v>
      </c>
      <c r="AR315">
        <v>48672548</v>
      </c>
      <c r="AS315">
        <v>40170458</v>
      </c>
      <c r="AT315">
        <v>8502090</v>
      </c>
      <c r="AU315">
        <v>29317563</v>
      </c>
      <c r="AV315">
        <v>166.01839517799931</v>
      </c>
      <c r="AW315">
        <v>27.347335298453849</v>
      </c>
      <c r="AX315">
        <v>45.401607186439612</v>
      </c>
      <c r="AY315">
        <v>45724301</v>
      </c>
      <c r="AZ315">
        <v>18757545</v>
      </c>
      <c r="BA315">
        <v>7186794</v>
      </c>
      <c r="BB315">
        <v>5442976</v>
      </c>
      <c r="BC315">
        <v>3222500</v>
      </c>
      <c r="BD315">
        <v>2905275</v>
      </c>
      <c r="BE315">
        <v>17736647</v>
      </c>
      <c r="BF315">
        <v>141459</v>
      </c>
      <c r="BG315">
        <v>6381340</v>
      </c>
    </row>
    <row r="316" spans="1:59" x14ac:dyDescent="0.25">
      <c r="A316" s="6" t="s">
        <v>25</v>
      </c>
      <c r="B316">
        <v>59077792</v>
      </c>
      <c r="C316">
        <v>30554588</v>
      </c>
      <c r="D316">
        <v>17093370</v>
      </c>
      <c r="E316">
        <v>6282640</v>
      </c>
      <c r="F316">
        <v>3686944</v>
      </c>
      <c r="G316">
        <v>3491634</v>
      </c>
      <c r="H316">
        <v>28523204</v>
      </c>
      <c r="I316">
        <v>201006</v>
      </c>
      <c r="J316">
        <v>1995328</v>
      </c>
      <c r="K316">
        <v>301006</v>
      </c>
      <c r="L316">
        <v>738031</v>
      </c>
      <c r="M316">
        <v>30093</v>
      </c>
      <c r="N316">
        <v>382168</v>
      </c>
      <c r="O316">
        <v>216872</v>
      </c>
      <c r="P316">
        <v>88981</v>
      </c>
      <c r="Q316">
        <v>29660</v>
      </c>
      <c r="R316">
        <v>28199</v>
      </c>
      <c r="S316">
        <v>18456</v>
      </c>
      <c r="T316">
        <v>154429</v>
      </c>
      <c r="U316">
        <v>118638</v>
      </c>
      <c r="V316">
        <v>35791</v>
      </c>
      <c r="W316">
        <v>-59871</v>
      </c>
      <c r="X316">
        <v>2397646</v>
      </c>
      <c r="Y316">
        <v>6693780</v>
      </c>
      <c r="Z316">
        <v>1681</v>
      </c>
      <c r="AA316">
        <v>358455</v>
      </c>
      <c r="AB316">
        <v>4876777</v>
      </c>
      <c r="AC316">
        <v>10452675</v>
      </c>
      <c r="AD316">
        <v>79399379</v>
      </c>
      <c r="AE316">
        <v>28604729</v>
      </c>
      <c r="AF316">
        <v>8009396</v>
      </c>
      <c r="AG316">
        <v>197553</v>
      </c>
      <c r="AH316">
        <v>619364</v>
      </c>
      <c r="AI316">
        <v>7192479</v>
      </c>
      <c r="AJ316">
        <v>5330125</v>
      </c>
      <c r="AK316">
        <v>1474660</v>
      </c>
      <c r="AL316">
        <v>2608411</v>
      </c>
      <c r="AM316">
        <v>1247054</v>
      </c>
      <c r="AN316">
        <v>381661</v>
      </c>
      <c r="AO316">
        <v>3595291</v>
      </c>
      <c r="AP316">
        <v>265597</v>
      </c>
      <c r="AQ316">
        <v>11022659</v>
      </c>
      <c r="AR316">
        <v>50794650</v>
      </c>
      <c r="AS316">
        <v>41664874</v>
      </c>
      <c r="AT316">
        <v>9129776</v>
      </c>
      <c r="AU316">
        <v>30473063</v>
      </c>
      <c r="AV316">
        <v>166.68705351393319</v>
      </c>
      <c r="AW316">
        <v>26.261665900250208</v>
      </c>
      <c r="AX316">
        <v>43.774797092800405</v>
      </c>
      <c r="AY316">
        <v>47492476</v>
      </c>
      <c r="AZ316">
        <v>18969272</v>
      </c>
      <c r="BA316">
        <v>7259422</v>
      </c>
      <c r="BB316">
        <v>5496202</v>
      </c>
      <c r="BC316">
        <v>3288479</v>
      </c>
      <c r="BD316">
        <v>2925169</v>
      </c>
      <c r="BE316">
        <v>18887747</v>
      </c>
      <c r="BF316">
        <v>143456</v>
      </c>
      <c r="BG316">
        <v>6449552</v>
      </c>
    </row>
    <row r="317" spans="1:59" x14ac:dyDescent="0.25">
      <c r="A317" s="6" t="s">
        <v>24</v>
      </c>
      <c r="B317">
        <v>59972821</v>
      </c>
      <c r="C317">
        <v>30705469</v>
      </c>
      <c r="D317">
        <v>17017604</v>
      </c>
      <c r="E317">
        <v>6429471</v>
      </c>
      <c r="F317">
        <v>3784310</v>
      </c>
      <c r="G317">
        <v>3474084</v>
      </c>
      <c r="H317">
        <v>29267352</v>
      </c>
      <c r="I317">
        <v>197481</v>
      </c>
      <c r="J317">
        <v>1953257</v>
      </c>
      <c r="K317">
        <v>282430</v>
      </c>
      <c r="L317">
        <v>805324</v>
      </c>
      <c r="M317">
        <v>32577</v>
      </c>
      <c r="N317">
        <v>383480</v>
      </c>
      <c r="O317">
        <v>216896</v>
      </c>
      <c r="P317">
        <v>89920</v>
      </c>
      <c r="Q317">
        <v>29973</v>
      </c>
      <c r="R317">
        <v>28739</v>
      </c>
      <c r="S317">
        <v>17952</v>
      </c>
      <c r="T317">
        <v>159734</v>
      </c>
      <c r="U317">
        <v>125007</v>
      </c>
      <c r="V317">
        <v>34727</v>
      </c>
      <c r="W317">
        <v>-21006</v>
      </c>
      <c r="X317">
        <v>2601056</v>
      </c>
      <c r="Y317">
        <v>7259532</v>
      </c>
      <c r="Z317">
        <v>2050</v>
      </c>
      <c r="AA317">
        <v>375289</v>
      </c>
      <c r="AB317">
        <v>4847264</v>
      </c>
      <c r="AC317">
        <v>10388884</v>
      </c>
      <c r="AD317">
        <v>83788243</v>
      </c>
      <c r="AE317">
        <v>28712464</v>
      </c>
      <c r="AF317">
        <v>8176232</v>
      </c>
      <c r="AG317">
        <v>206192</v>
      </c>
      <c r="AH317">
        <v>619592</v>
      </c>
      <c r="AI317">
        <v>7350448</v>
      </c>
      <c r="AJ317">
        <v>5351976</v>
      </c>
      <c r="AK317">
        <v>1491420</v>
      </c>
      <c r="AL317">
        <v>2600640</v>
      </c>
      <c r="AM317">
        <v>1259915</v>
      </c>
      <c r="AN317">
        <v>373479</v>
      </c>
      <c r="AO317">
        <v>3476612</v>
      </c>
      <c r="AP317">
        <v>298776</v>
      </c>
      <c r="AQ317">
        <v>11035390</v>
      </c>
      <c r="AR317">
        <v>55075779</v>
      </c>
      <c r="AS317">
        <v>45255659</v>
      </c>
      <c r="AT317">
        <v>9820120</v>
      </c>
      <c r="AU317">
        <v>31260357</v>
      </c>
      <c r="AV317">
        <v>176.18410123090729</v>
      </c>
      <c r="AW317">
        <v>24.562898272850568</v>
      </c>
      <c r="AX317">
        <v>43.275921558283834</v>
      </c>
      <c r="AY317">
        <v>48505609</v>
      </c>
      <c r="AZ317">
        <v>19238257</v>
      </c>
      <c r="BA317">
        <v>7345336</v>
      </c>
      <c r="BB317">
        <v>5547927</v>
      </c>
      <c r="BC317">
        <v>3354773</v>
      </c>
      <c r="BD317">
        <v>2990221</v>
      </c>
      <c r="BE317">
        <v>19793145</v>
      </c>
      <c r="BF317">
        <v>145357</v>
      </c>
      <c r="BG317">
        <v>6528134</v>
      </c>
    </row>
    <row r="318" spans="1:59" x14ac:dyDescent="0.25">
      <c r="A318" s="6" t="s">
        <v>23</v>
      </c>
      <c r="B318">
        <v>61039877</v>
      </c>
      <c r="C318">
        <v>31176657</v>
      </c>
      <c r="D318">
        <v>17433286</v>
      </c>
      <c r="E318">
        <v>6437527</v>
      </c>
      <c r="F318">
        <v>3871469</v>
      </c>
      <c r="G318">
        <v>3434375</v>
      </c>
      <c r="H318">
        <v>29863220</v>
      </c>
      <c r="I318">
        <v>224333</v>
      </c>
      <c r="J318">
        <v>1910632</v>
      </c>
      <c r="K318">
        <v>398882</v>
      </c>
      <c r="L318">
        <v>834765</v>
      </c>
      <c r="M318">
        <v>32417</v>
      </c>
      <c r="N318">
        <v>394165</v>
      </c>
      <c r="O318">
        <v>210077</v>
      </c>
      <c r="P318">
        <v>103416</v>
      </c>
      <c r="Q318">
        <v>34472</v>
      </c>
      <c r="R318">
        <v>28662</v>
      </c>
      <c r="S318">
        <v>17538</v>
      </c>
      <c r="T318">
        <v>160441</v>
      </c>
      <c r="U318">
        <v>125437</v>
      </c>
      <c r="V318">
        <v>35004</v>
      </c>
      <c r="W318">
        <v>-63565</v>
      </c>
      <c r="X318">
        <v>2831119</v>
      </c>
      <c r="Y318">
        <v>7474640</v>
      </c>
      <c r="Z318">
        <v>1923</v>
      </c>
      <c r="AA318">
        <v>389817</v>
      </c>
      <c r="AB318">
        <v>4864060</v>
      </c>
      <c r="AC318">
        <v>10409591</v>
      </c>
      <c r="AD318">
        <v>88227264</v>
      </c>
      <c r="AE318">
        <v>28873501</v>
      </c>
      <c r="AF318">
        <v>8195383</v>
      </c>
      <c r="AG318">
        <v>192674</v>
      </c>
      <c r="AH318">
        <v>622273</v>
      </c>
      <c r="AI318">
        <v>7380436</v>
      </c>
      <c r="AJ318">
        <v>5350009</v>
      </c>
      <c r="AK318">
        <v>1485423</v>
      </c>
      <c r="AL318">
        <v>2604134</v>
      </c>
      <c r="AM318">
        <v>1260452</v>
      </c>
      <c r="AN318">
        <v>368007</v>
      </c>
      <c r="AO318">
        <v>3492347</v>
      </c>
      <c r="AP318">
        <v>246651</v>
      </c>
      <c r="AQ318">
        <v>11221103</v>
      </c>
      <c r="AR318">
        <v>59353763</v>
      </c>
      <c r="AS318">
        <v>48733726</v>
      </c>
      <c r="AT318">
        <v>10620037</v>
      </c>
      <c r="AU318">
        <v>32166376</v>
      </c>
      <c r="AV318">
        <v>184.52113609224739</v>
      </c>
      <c r="AW318">
        <v>22.821455056954431</v>
      </c>
      <c r="AX318">
        <v>42.110408143873983</v>
      </c>
      <c r="AY318">
        <v>49229845</v>
      </c>
      <c r="AZ318">
        <v>19366625</v>
      </c>
      <c r="BA318">
        <v>7424513</v>
      </c>
      <c r="BB318">
        <v>5600658</v>
      </c>
      <c r="BC318">
        <v>3420856</v>
      </c>
      <c r="BD318">
        <v>2920598</v>
      </c>
      <c r="BE318">
        <v>20356344</v>
      </c>
      <c r="BF318">
        <v>147217</v>
      </c>
      <c r="BG318">
        <v>6611286</v>
      </c>
    </row>
    <row r="319" spans="1:59" x14ac:dyDescent="0.25">
      <c r="A319" s="6" t="s">
        <v>22</v>
      </c>
      <c r="B319">
        <v>60668931</v>
      </c>
      <c r="C319">
        <v>30977968</v>
      </c>
      <c r="D319">
        <v>17061159</v>
      </c>
      <c r="E319">
        <v>6497123</v>
      </c>
      <c r="F319">
        <v>3950924</v>
      </c>
      <c r="G319">
        <v>3468762</v>
      </c>
      <c r="H319">
        <v>29690963</v>
      </c>
      <c r="I319">
        <v>233039</v>
      </c>
      <c r="J319">
        <v>2066248</v>
      </c>
      <c r="K319">
        <v>422519</v>
      </c>
      <c r="L319">
        <v>867350</v>
      </c>
      <c r="M319">
        <v>32110</v>
      </c>
      <c r="N319">
        <v>434247</v>
      </c>
      <c r="O319">
        <v>244719</v>
      </c>
      <c r="P319">
        <v>108248</v>
      </c>
      <c r="Q319">
        <v>36083</v>
      </c>
      <c r="R319">
        <v>27381</v>
      </c>
      <c r="S319">
        <v>17816</v>
      </c>
      <c r="T319">
        <v>160429</v>
      </c>
      <c r="U319">
        <v>125341</v>
      </c>
      <c r="V319">
        <v>35088</v>
      </c>
      <c r="W319">
        <v>-44773</v>
      </c>
      <c r="X319">
        <v>2741513</v>
      </c>
      <c r="Y319">
        <v>7106580</v>
      </c>
      <c r="Z319">
        <v>1872</v>
      </c>
      <c r="AA319">
        <v>375153</v>
      </c>
      <c r="AB319">
        <v>4947090</v>
      </c>
      <c r="AC319">
        <v>10347586</v>
      </c>
      <c r="AD319">
        <v>86160767</v>
      </c>
      <c r="AE319">
        <v>29212263</v>
      </c>
      <c r="AF319">
        <v>8213739</v>
      </c>
      <c r="AG319">
        <v>203151</v>
      </c>
      <c r="AH319">
        <v>619169</v>
      </c>
      <c r="AI319">
        <v>7391419</v>
      </c>
      <c r="AJ319">
        <v>5347667</v>
      </c>
      <c r="AK319">
        <v>1472609</v>
      </c>
      <c r="AL319">
        <v>2606758</v>
      </c>
      <c r="AM319">
        <v>1268301</v>
      </c>
      <c r="AN319">
        <v>372298</v>
      </c>
      <c r="AO319">
        <v>3615035</v>
      </c>
      <c r="AP319">
        <v>249937</v>
      </c>
      <c r="AQ319">
        <v>11413587</v>
      </c>
      <c r="AR319">
        <v>56948504</v>
      </c>
      <c r="AS319">
        <v>46733435</v>
      </c>
      <c r="AT319">
        <v>10215069</v>
      </c>
      <c r="AU319">
        <v>31456668</v>
      </c>
      <c r="AV319">
        <v>181.03794201404531</v>
      </c>
      <c r="AW319">
        <v>23.813454666176071</v>
      </c>
      <c r="AX319">
        <v>43.111388250092816</v>
      </c>
      <c r="AY319">
        <v>49264965</v>
      </c>
      <c r="AZ319">
        <v>19574002</v>
      </c>
      <c r="BA319">
        <v>7534104</v>
      </c>
      <c r="BB319">
        <v>5649917</v>
      </c>
      <c r="BC319">
        <v>3486650</v>
      </c>
      <c r="BD319">
        <v>2903331</v>
      </c>
      <c r="BE319">
        <v>20052702</v>
      </c>
      <c r="BF319">
        <v>149152</v>
      </c>
      <c r="BG319">
        <v>6696675</v>
      </c>
    </row>
    <row r="320" spans="1:59" x14ac:dyDescent="0.25">
      <c r="A320" s="6" t="s">
        <v>21</v>
      </c>
      <c r="B320">
        <v>60669506</v>
      </c>
      <c r="C320">
        <v>30011970</v>
      </c>
      <c r="D320">
        <v>15956768</v>
      </c>
      <c r="E320">
        <v>6540905</v>
      </c>
      <c r="F320">
        <v>4043815</v>
      </c>
      <c r="G320">
        <v>3470482</v>
      </c>
      <c r="H320">
        <v>30657536</v>
      </c>
      <c r="I320">
        <v>236494</v>
      </c>
      <c r="J320">
        <v>2036804</v>
      </c>
      <c r="K320">
        <v>411390</v>
      </c>
      <c r="L320">
        <v>894814</v>
      </c>
      <c r="M320">
        <v>29146</v>
      </c>
      <c r="N320">
        <v>384353</v>
      </c>
      <c r="O320">
        <v>202753</v>
      </c>
      <c r="P320">
        <v>101812</v>
      </c>
      <c r="Q320">
        <v>33937</v>
      </c>
      <c r="R320">
        <v>29187</v>
      </c>
      <c r="S320">
        <v>16664</v>
      </c>
      <c r="T320">
        <v>162537</v>
      </c>
      <c r="U320">
        <v>126758</v>
      </c>
      <c r="V320">
        <v>35779</v>
      </c>
      <c r="W320">
        <v>-59212</v>
      </c>
      <c r="X320">
        <v>3064728</v>
      </c>
      <c r="Y320">
        <v>7863353</v>
      </c>
      <c r="Z320">
        <v>1908</v>
      </c>
      <c r="AA320">
        <v>407399</v>
      </c>
      <c r="AB320">
        <v>4893405</v>
      </c>
      <c r="AC320">
        <v>10330417</v>
      </c>
      <c r="AD320">
        <v>91738109</v>
      </c>
      <c r="AE320">
        <v>29132904</v>
      </c>
      <c r="AF320">
        <v>8238569</v>
      </c>
      <c r="AG320">
        <v>217959</v>
      </c>
      <c r="AH320">
        <v>617960</v>
      </c>
      <c r="AI320">
        <v>7402650</v>
      </c>
      <c r="AJ320">
        <v>5348215</v>
      </c>
      <c r="AK320">
        <v>1482577</v>
      </c>
      <c r="AL320">
        <v>2586548</v>
      </c>
      <c r="AM320">
        <v>1279091</v>
      </c>
      <c r="AN320">
        <v>366036</v>
      </c>
      <c r="AO320">
        <v>3558956</v>
      </c>
      <c r="AP320">
        <v>235666</v>
      </c>
      <c r="AQ320">
        <v>11385461</v>
      </c>
      <c r="AR320">
        <v>62605205</v>
      </c>
      <c r="AS320">
        <v>51282717</v>
      </c>
      <c r="AT320">
        <v>11322488</v>
      </c>
      <c r="AU320">
        <v>31536602</v>
      </c>
      <c r="AV320">
        <v>198.51601402124749</v>
      </c>
      <c r="AW320">
        <v>21.702323794220071</v>
      </c>
      <c r="AX320">
        <v>43.082588146270446</v>
      </c>
      <c r="AY320">
        <v>50304863</v>
      </c>
      <c r="AZ320">
        <v>19647327</v>
      </c>
      <c r="BA320">
        <v>7623876</v>
      </c>
      <c r="BB320">
        <v>5696562</v>
      </c>
      <c r="BC320">
        <v>3553640</v>
      </c>
      <c r="BD320">
        <v>2773249</v>
      </c>
      <c r="BE320">
        <v>21171959</v>
      </c>
      <c r="BF320">
        <v>151125</v>
      </c>
      <c r="BG320">
        <v>6785680</v>
      </c>
    </row>
    <row r="321" spans="1:59" x14ac:dyDescent="0.25">
      <c r="A321" s="6" t="s">
        <v>20</v>
      </c>
      <c r="B321">
        <v>61689074</v>
      </c>
      <c r="C321">
        <v>30142889</v>
      </c>
      <c r="D321">
        <v>15889691</v>
      </c>
      <c r="E321">
        <v>6626515</v>
      </c>
      <c r="F321">
        <v>4120081</v>
      </c>
      <c r="G321">
        <v>3506602</v>
      </c>
      <c r="H321">
        <v>31546185</v>
      </c>
      <c r="I321">
        <v>254238</v>
      </c>
      <c r="J321">
        <v>2126221</v>
      </c>
      <c r="K321">
        <v>414381</v>
      </c>
      <c r="L321">
        <v>905169</v>
      </c>
      <c r="M321">
        <v>28703</v>
      </c>
      <c r="N321">
        <v>385553</v>
      </c>
      <c r="O321">
        <v>196103</v>
      </c>
      <c r="P321">
        <v>108227</v>
      </c>
      <c r="Q321">
        <v>36076</v>
      </c>
      <c r="R321">
        <v>28901</v>
      </c>
      <c r="S321">
        <v>16246</v>
      </c>
      <c r="T321">
        <v>160884</v>
      </c>
      <c r="U321">
        <v>126158</v>
      </c>
      <c r="V321">
        <v>34726</v>
      </c>
      <c r="W321">
        <v>-39135</v>
      </c>
      <c r="X321">
        <v>3390074</v>
      </c>
      <c r="Y321">
        <v>8383327</v>
      </c>
      <c r="Z321">
        <v>1980</v>
      </c>
      <c r="AA321">
        <v>431647</v>
      </c>
      <c r="AB321">
        <v>4846517</v>
      </c>
      <c r="AC321">
        <v>10256626</v>
      </c>
      <c r="AD321">
        <v>97769702</v>
      </c>
      <c r="AE321">
        <v>29435620</v>
      </c>
      <c r="AF321">
        <v>8369468</v>
      </c>
      <c r="AG321">
        <v>232234</v>
      </c>
      <c r="AH321">
        <v>622871</v>
      </c>
      <c r="AI321">
        <v>7514363</v>
      </c>
      <c r="AJ321">
        <v>5379708</v>
      </c>
      <c r="AK321">
        <v>1492514</v>
      </c>
      <c r="AL321">
        <v>2607062</v>
      </c>
      <c r="AM321">
        <v>1280131</v>
      </c>
      <c r="AN321">
        <v>368265</v>
      </c>
      <c r="AO321">
        <v>3503289</v>
      </c>
      <c r="AP321">
        <v>261964</v>
      </c>
      <c r="AQ321">
        <v>11552926</v>
      </c>
      <c r="AR321">
        <v>68334082</v>
      </c>
      <c r="AS321">
        <v>55812810</v>
      </c>
      <c r="AT321">
        <v>12521272</v>
      </c>
      <c r="AU321">
        <v>32253454</v>
      </c>
      <c r="AV321">
        <v>211.86593214839439</v>
      </c>
      <c r="AW321">
        <v>20.120524327169992</v>
      </c>
      <c r="AX321">
        <v>42.628536418903153</v>
      </c>
      <c r="AY321">
        <v>51335397</v>
      </c>
      <c r="AZ321">
        <v>19789212</v>
      </c>
      <c r="BA321">
        <v>7724593</v>
      </c>
      <c r="BB321">
        <v>5743495</v>
      </c>
      <c r="BC321">
        <v>3623836</v>
      </c>
      <c r="BD321">
        <v>2697288</v>
      </c>
      <c r="BE321">
        <v>21899777</v>
      </c>
      <c r="BF321">
        <v>153204</v>
      </c>
      <c r="BG321">
        <v>6873987</v>
      </c>
    </row>
    <row r="324" spans="1:59" x14ac:dyDescent="0.25">
      <c r="B324">
        <v>1</v>
      </c>
      <c r="C324">
        <f>B324+1</f>
        <v>2</v>
      </c>
      <c r="D324">
        <f t="shared" ref="D324:BG324" si="0">C324+1</f>
        <v>3</v>
      </c>
      <c r="E324">
        <f t="shared" si="0"/>
        <v>4</v>
      </c>
      <c r="F324">
        <f t="shared" si="0"/>
        <v>5</v>
      </c>
      <c r="G324">
        <f t="shared" si="0"/>
        <v>6</v>
      </c>
      <c r="H324">
        <f t="shared" si="0"/>
        <v>7</v>
      </c>
      <c r="I324">
        <f t="shared" si="0"/>
        <v>8</v>
      </c>
      <c r="J324">
        <f t="shared" si="0"/>
        <v>9</v>
      </c>
      <c r="K324">
        <f t="shared" si="0"/>
        <v>10</v>
      </c>
      <c r="L324">
        <f t="shared" si="0"/>
        <v>11</v>
      </c>
      <c r="M324">
        <f t="shared" si="0"/>
        <v>12</v>
      </c>
      <c r="N324">
        <f t="shared" si="0"/>
        <v>13</v>
      </c>
      <c r="O324">
        <f t="shared" si="0"/>
        <v>14</v>
      </c>
      <c r="P324">
        <f t="shared" si="0"/>
        <v>15</v>
      </c>
      <c r="Q324">
        <f t="shared" si="0"/>
        <v>16</v>
      </c>
      <c r="R324">
        <f t="shared" si="0"/>
        <v>17</v>
      </c>
      <c r="S324">
        <f t="shared" si="0"/>
        <v>18</v>
      </c>
      <c r="T324">
        <f t="shared" si="0"/>
        <v>19</v>
      </c>
      <c r="U324">
        <f t="shared" si="0"/>
        <v>20</v>
      </c>
      <c r="V324">
        <f t="shared" si="0"/>
        <v>21</v>
      </c>
      <c r="W324">
        <f t="shared" si="0"/>
        <v>22</v>
      </c>
      <c r="X324">
        <f t="shared" si="0"/>
        <v>23</v>
      </c>
      <c r="Y324">
        <f t="shared" si="0"/>
        <v>24</v>
      </c>
      <c r="Z324">
        <f t="shared" si="0"/>
        <v>25</v>
      </c>
      <c r="AA324">
        <f t="shared" si="0"/>
        <v>26</v>
      </c>
      <c r="AB324">
        <f t="shared" si="0"/>
        <v>27</v>
      </c>
      <c r="AC324">
        <f t="shared" si="0"/>
        <v>28</v>
      </c>
      <c r="AD324">
        <f t="shared" si="0"/>
        <v>29</v>
      </c>
      <c r="AE324">
        <f t="shared" si="0"/>
        <v>30</v>
      </c>
      <c r="AF324">
        <f t="shared" si="0"/>
        <v>31</v>
      </c>
      <c r="AG324">
        <f t="shared" si="0"/>
        <v>32</v>
      </c>
      <c r="AH324">
        <f t="shared" si="0"/>
        <v>33</v>
      </c>
      <c r="AI324">
        <f t="shared" si="0"/>
        <v>34</v>
      </c>
      <c r="AJ324">
        <f t="shared" si="0"/>
        <v>35</v>
      </c>
      <c r="AK324">
        <f t="shared" si="0"/>
        <v>36</v>
      </c>
      <c r="AL324">
        <f t="shared" si="0"/>
        <v>37</v>
      </c>
      <c r="AM324">
        <f t="shared" si="0"/>
        <v>38</v>
      </c>
      <c r="AN324">
        <f t="shared" si="0"/>
        <v>39</v>
      </c>
      <c r="AO324">
        <f t="shared" si="0"/>
        <v>40</v>
      </c>
      <c r="AP324">
        <f t="shared" si="0"/>
        <v>41</v>
      </c>
      <c r="AQ324">
        <f t="shared" si="0"/>
        <v>42</v>
      </c>
      <c r="AR324">
        <f t="shared" si="0"/>
        <v>43</v>
      </c>
      <c r="AS324">
        <f t="shared" si="0"/>
        <v>44</v>
      </c>
      <c r="AT324">
        <f t="shared" si="0"/>
        <v>45</v>
      </c>
      <c r="AU324">
        <f t="shared" si="0"/>
        <v>46</v>
      </c>
      <c r="AV324">
        <f t="shared" si="0"/>
        <v>47</v>
      </c>
      <c r="AW324">
        <f t="shared" si="0"/>
        <v>48</v>
      </c>
      <c r="AX324">
        <f t="shared" si="0"/>
        <v>49</v>
      </c>
      <c r="AY324">
        <f t="shared" si="0"/>
        <v>50</v>
      </c>
      <c r="AZ324">
        <f t="shared" si="0"/>
        <v>51</v>
      </c>
      <c r="BA324">
        <f t="shared" si="0"/>
        <v>52</v>
      </c>
      <c r="BB324">
        <f t="shared" si="0"/>
        <v>53</v>
      </c>
      <c r="BC324">
        <f t="shared" si="0"/>
        <v>54</v>
      </c>
      <c r="BD324">
        <f t="shared" si="0"/>
        <v>55</v>
      </c>
      <c r="BE324">
        <f t="shared" si="0"/>
        <v>56</v>
      </c>
      <c r="BF324">
        <f t="shared" si="0"/>
        <v>57</v>
      </c>
      <c r="BG324">
        <f t="shared" si="0"/>
        <v>58</v>
      </c>
    </row>
    <row r="325" spans="1:59" s="10" customFormat="1" ht="250.8" x14ac:dyDescent="0.25">
      <c r="B325" s="10" t="str">
        <f>B2</f>
        <v>Nonfinancial corporate business; total assets</v>
      </c>
      <c r="C325" s="10" t="str">
        <f t="shared" ref="C325:BG325" si="1">C2</f>
        <v>Nonfinancial corporate business; nonfinancial assets</v>
      </c>
      <c r="D325" s="10" t="str">
        <f t="shared" si="1"/>
        <v>Nonfinancial corporate business; real estate at market value</v>
      </c>
      <c r="E325" s="10" t="str">
        <f t="shared" si="1"/>
        <v xml:space="preserve">Nonfinancial corporate business; equipment, current cost basis </v>
      </c>
      <c r="F325" s="10" t="str">
        <f t="shared" si="1"/>
        <v>Nonfinancial corporate business; nonresidential intellectual property products, current cost basis</v>
      </c>
      <c r="G325" s="10" t="str">
        <f t="shared" si="1"/>
        <v>Nonfinancial corporate business; inventories excluding IVA, current cost basis</v>
      </c>
      <c r="H325" s="10" t="str">
        <f t="shared" si="1"/>
        <v>Nonfinancial corporate business; total financial assets</v>
      </c>
      <c r="I325" s="10" t="str">
        <f t="shared" si="1"/>
        <v>Nonfinancial corporate business; private foreign deposits; asset</v>
      </c>
      <c r="J325" s="10" t="str">
        <f t="shared" si="1"/>
        <v>Nonfinancial corporate business; checkable deposits and currency; asset</v>
      </c>
      <c r="K325" s="10" t="str">
        <f t="shared" si="1"/>
        <v>Nonfinancial corporate business; total time and savings deposits; asset</v>
      </c>
      <c r="L325" s="10" t="str">
        <f t="shared" si="1"/>
        <v>Nonfinancial corporate business; money market fund shares; asset</v>
      </c>
      <c r="M325" s="10" t="str">
        <f t="shared" si="1"/>
        <v>Nonfinancial corporate business; security repurchase agreements; asset</v>
      </c>
      <c r="N325" s="10" t="str">
        <f t="shared" si="1"/>
        <v>Nonfinancial corporate business; debt securities; asset</v>
      </c>
      <c r="O325" s="10" t="str">
        <f t="shared" si="1"/>
        <v>Nonfinancial corporate business; commercial paper; asset</v>
      </c>
      <c r="P325" s="10" t="str">
        <f t="shared" si="1"/>
        <v>Nonfinancial corporate business; Treasury securities; asset</v>
      </c>
      <c r="Q325" s="10" t="str">
        <f t="shared" si="1"/>
        <v>Nonfinancial corporate business; agency- and GSE-backed securities; asset</v>
      </c>
      <c r="R325" s="10" t="str">
        <f t="shared" si="1"/>
        <v>Nonfinancial corporate business; municipal securities; asset</v>
      </c>
      <c r="S325" s="10" t="str">
        <f t="shared" si="1"/>
        <v>Equity real estate investment trusts; corporate and foreign bonds; asset</v>
      </c>
      <c r="T325" s="10" t="str">
        <f t="shared" si="1"/>
        <v>Nonfinancial corporate business; loans; asset</v>
      </c>
      <c r="U325" s="10" t="str">
        <f t="shared" si="1"/>
        <v>Nonfinancial corporate business; total mortgages; asset</v>
      </c>
      <c r="V325" s="10" t="str">
        <f t="shared" si="1"/>
        <v>Nonfinancial corporate business; consumer credit; asset</v>
      </c>
      <c r="W325" s="10" t="str">
        <f t="shared" si="1"/>
        <v>Nonfinancial corporate business; U.S. direct investment abroad: intercompany debt (market value)</v>
      </c>
      <c r="X325" s="10" t="str">
        <f t="shared" si="1"/>
        <v>Nonfinancial corporate business; corporate equities; asset</v>
      </c>
      <c r="Y325" s="10" t="str">
        <f t="shared" si="1"/>
        <v>Nonfinancial corporate business; U.S. direct investment abroad: equity; asset (market value)</v>
      </c>
      <c r="Z325" s="10" t="str">
        <f t="shared" si="1"/>
        <v xml:space="preserve">Nonfinancial corporate business; equity in Fannie Mae and Farm Credit System; asset </v>
      </c>
      <c r="AA325" s="10" t="str">
        <f t="shared" si="1"/>
        <v>Nonfinancial corporate business; mutual fund shares; asset</v>
      </c>
      <c r="AB325" s="10" t="str">
        <f t="shared" si="1"/>
        <v>Nonfinancial corporate business; trade receivables; asset</v>
      </c>
      <c r="AC325" s="10" t="str">
        <f t="shared" si="1"/>
        <v>Nonfinancial corporate business; total miscellaneous assets</v>
      </c>
      <c r="AD325" s="10" t="str">
        <f t="shared" si="1"/>
        <v>Nonfinancial corporate business; total liabilities and equity</v>
      </c>
      <c r="AE325" s="10" t="str">
        <f t="shared" si="1"/>
        <v>Nonfinancial corporate business; total liabilities</v>
      </c>
      <c r="AF325" s="10" t="str">
        <f t="shared" si="1"/>
        <v>Nonfinancial corporate business; debt securities; liability</v>
      </c>
      <c r="AG325" s="10" t="str">
        <f t="shared" si="1"/>
        <v>Nonfinancial corporate business; commercial paper; liability</v>
      </c>
      <c r="AH325" s="10" t="str">
        <f t="shared" si="1"/>
        <v>Nonfinancial corporate business; municipal securities; liability</v>
      </c>
      <c r="AI325" s="10" t="str">
        <f t="shared" si="1"/>
        <v>Nonfinancial corporate business; corporate bonds; liability</v>
      </c>
      <c r="AJ325" s="10" t="str">
        <f t="shared" si="1"/>
        <v>Nonfinancial corporate business; loans; liability</v>
      </c>
      <c r="AK325" s="10" t="str">
        <f t="shared" si="1"/>
        <v>Nonfinancial corporate business; depository institution loans n.e.c.; liability</v>
      </c>
      <c r="AL325" s="10" t="str">
        <f t="shared" si="1"/>
        <v>Nonfinancial corporate business; other loans and advances; liability</v>
      </c>
      <c r="AM325" s="10" t="str">
        <f t="shared" si="1"/>
        <v>Nonfinancial corporate business; total mortgages; liability</v>
      </c>
      <c r="AN325" s="10" t="str">
        <f t="shared" si="1"/>
        <v>Nonfinancial corporate business; foreign direct investment in U.S.: intercompany debt; liability (market value)</v>
      </c>
      <c r="AO325" s="10" t="str">
        <f t="shared" si="1"/>
        <v>Nonfinancial corporate business; trade payables; liability</v>
      </c>
      <c r="AP325" s="10" t="str">
        <f t="shared" si="1"/>
        <v>Nonfinancial corporate business; total taxes payable; liability</v>
      </c>
      <c r="AQ325" s="10" t="str">
        <f t="shared" si="1"/>
        <v>Nonfinancial corporate business; total miscellaneous liabilities</v>
      </c>
      <c r="AR325" s="10" t="str">
        <f t="shared" si="1"/>
        <v>Nonfinancial corporate business; equity and investment fund shares excluding mutual fund shares and money market fund shares; liability</v>
      </c>
      <c r="AS325" s="10" t="str">
        <f t="shared" si="1"/>
        <v>Nonfinancial corporate business; corporate equities; liability</v>
      </c>
      <c r="AT325" s="10" t="str">
        <f t="shared" si="1"/>
        <v>Nonfinancial corporate business; foreign direct investment in U.S.; liability (market value)</v>
      </c>
      <c r="AU325" s="10" t="str">
        <f t="shared" si="1"/>
        <v>Nonfinancial corporate business; net worth</v>
      </c>
      <c r="AV325" s="10" t="str">
        <f t="shared" si="1"/>
        <v>Nonfinancial corporate business; corporate equities as a percentage of net worth</v>
      </c>
      <c r="AW325" s="10" t="str">
        <f t="shared" si="1"/>
        <v xml:space="preserve">Nonfinancial corporate business; debt as a percentage of the market value of corporate equities </v>
      </c>
      <c r="AX325" s="10" t="str">
        <f t="shared" si="1"/>
        <v>Nonfinancial corporate business; debt as a percentage of net worth (market value)</v>
      </c>
      <c r="AY325" s="10" t="str">
        <f t="shared" si="1"/>
        <v>Nonfinancial corporate business; total assets at historical cost</v>
      </c>
      <c r="AZ325" s="10" t="str">
        <f t="shared" si="1"/>
        <v>Nonfinancial corporate business; nonfinancial assets at historical cost</v>
      </c>
      <c r="BA325" s="10" t="str">
        <f t="shared" si="1"/>
        <v>Nonfinancial corporate business; real estate, historical cost basis</v>
      </c>
      <c r="BB325" s="10" t="str">
        <f t="shared" si="1"/>
        <v>Nonfinancial corporate business; nonresidential equipment, historical cost basis</v>
      </c>
      <c r="BC325" s="10" t="str">
        <f t="shared" si="1"/>
        <v>Nonfinancial corporate business; nonresidential intellectual property products, historical cost basis</v>
      </c>
      <c r="BD325" s="10" t="str">
        <f t="shared" si="1"/>
        <v>Nonfinancial corporate business; inventories, historical cost basis (SOI)</v>
      </c>
      <c r="BE325" s="10" t="str">
        <f t="shared" si="1"/>
        <v>Nonfinancial corporate business; net worth at historical cost</v>
      </c>
      <c r="BF325" s="10" t="str">
        <f t="shared" si="1"/>
        <v>Nonfinancial corporate business; residential structures, historical cost basis</v>
      </c>
      <c r="BG325" s="10" t="str">
        <f t="shared" si="1"/>
        <v>Nonfinancial corporate business; nonresidential structures, historical cost basis</v>
      </c>
    </row>
  </sheetData>
  <hyperlinks>
    <hyperlink ref="A1" r:id="rId1" display="https://www.federalreserve.gov//datadownload/Download.aspx?rel=Z1&amp;series=cb90b82304ad6f34f5b30c48df599194&amp;filetype=spreadsheetml&amp;label=include&amp;layout=seriescolumn&amp;from=12/01/1945&amp;to=03/31/2024" xr:uid="{B28E29CC-4431-4AC3-A78A-C755E2DCA0EB}"/>
  </hyperlinks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61849-410E-44B9-A670-7E40E81F1900}">
  <dimension ref="A1:Z2476"/>
  <sheetViews>
    <sheetView showGridLines="0" zoomScale="97" zoomScaleNormal="100" workbookViewId="0">
      <pane xSplit="1" ySplit="8" topLeftCell="B700" activePane="bottomRight" state="frozen"/>
      <selection pane="topRight" activeCell="B1" sqref="B1"/>
      <selection pane="bottomLeft" activeCell="A9" sqref="A9"/>
      <selection pane="bottomRight" activeCell="B713" sqref="B713"/>
    </sheetView>
  </sheetViews>
  <sheetFormatPr defaultColWidth="11.6640625" defaultRowHeight="13.2" x14ac:dyDescent="0.25"/>
  <cols>
    <col min="1" max="1" width="11.6640625" style="22"/>
    <col min="2" max="2" width="11.88671875" style="29" bestFit="1" customWidth="1"/>
    <col min="3" max="3" width="11.88671875" style="56" bestFit="1" customWidth="1"/>
    <col min="4" max="5" width="11.88671875" style="29" bestFit="1" customWidth="1"/>
    <col min="6" max="6" width="11.88671875" style="56" bestFit="1" customWidth="1"/>
    <col min="7" max="7" width="11.88671875" style="26" bestFit="1" customWidth="1"/>
    <col min="8" max="9" width="11.88671875" style="56" bestFit="1" customWidth="1"/>
    <col min="10" max="10" width="15.109375" style="58" customWidth="1"/>
    <col min="11" max="11" width="11.88671875" style="56" bestFit="1" customWidth="1"/>
    <col min="12" max="12" width="12.33203125" style="58" bestFit="1" customWidth="1"/>
    <col min="13" max="13" width="11.88671875" style="57" bestFit="1" customWidth="1"/>
    <col min="14" max="14" width="2.44140625" style="57" customWidth="1"/>
    <col min="15" max="16" width="14.6640625" style="50" customWidth="1"/>
    <col min="17" max="17" width="12" style="18" bestFit="1" customWidth="1"/>
    <col min="18" max="19" width="11.88671875" style="14" customWidth="1"/>
    <col min="20" max="21" width="16.33203125" style="19" customWidth="1"/>
    <col min="22" max="22" width="16.33203125" style="20" customWidth="1"/>
    <col min="23" max="23" width="11.6640625" style="20"/>
    <col min="24" max="24" width="14.5546875" style="21" bestFit="1" customWidth="1"/>
    <col min="25" max="257" width="11.6640625" style="22"/>
    <col min="258" max="265" width="11.88671875" style="22" bestFit="1" customWidth="1"/>
    <col min="266" max="266" width="15.109375" style="22" customWidth="1"/>
    <col min="267" max="267" width="11.88671875" style="22" bestFit="1" customWidth="1"/>
    <col min="268" max="268" width="12.33203125" style="22" bestFit="1" customWidth="1"/>
    <col min="269" max="269" width="11.88671875" style="22" bestFit="1" customWidth="1"/>
    <col min="270" max="270" width="2.44140625" style="22" customWidth="1"/>
    <col min="271" max="272" width="14.6640625" style="22" customWidth="1"/>
    <col min="273" max="273" width="12" style="22" bestFit="1" customWidth="1"/>
    <col min="274" max="275" width="11.88671875" style="22" customWidth="1"/>
    <col min="276" max="278" width="16.33203125" style="22" customWidth="1"/>
    <col min="279" max="279" width="11.6640625" style="22"/>
    <col min="280" max="280" width="14.5546875" style="22" bestFit="1" customWidth="1"/>
    <col min="281" max="513" width="11.6640625" style="22"/>
    <col min="514" max="521" width="11.88671875" style="22" bestFit="1" customWidth="1"/>
    <col min="522" max="522" width="15.109375" style="22" customWidth="1"/>
    <col min="523" max="523" width="11.88671875" style="22" bestFit="1" customWidth="1"/>
    <col min="524" max="524" width="12.33203125" style="22" bestFit="1" customWidth="1"/>
    <col min="525" max="525" width="11.88671875" style="22" bestFit="1" customWidth="1"/>
    <col min="526" max="526" width="2.44140625" style="22" customWidth="1"/>
    <col min="527" max="528" width="14.6640625" style="22" customWidth="1"/>
    <col min="529" max="529" width="12" style="22" bestFit="1" customWidth="1"/>
    <col min="530" max="531" width="11.88671875" style="22" customWidth="1"/>
    <col min="532" max="534" width="16.33203125" style="22" customWidth="1"/>
    <col min="535" max="535" width="11.6640625" style="22"/>
    <col min="536" max="536" width="14.5546875" style="22" bestFit="1" customWidth="1"/>
    <col min="537" max="769" width="11.6640625" style="22"/>
    <col min="770" max="777" width="11.88671875" style="22" bestFit="1" customWidth="1"/>
    <col min="778" max="778" width="15.109375" style="22" customWidth="1"/>
    <col min="779" max="779" width="11.88671875" style="22" bestFit="1" customWidth="1"/>
    <col min="780" max="780" width="12.33203125" style="22" bestFit="1" customWidth="1"/>
    <col min="781" max="781" width="11.88671875" style="22" bestFit="1" customWidth="1"/>
    <col min="782" max="782" width="2.44140625" style="22" customWidth="1"/>
    <col min="783" max="784" width="14.6640625" style="22" customWidth="1"/>
    <col min="785" max="785" width="12" style="22" bestFit="1" customWidth="1"/>
    <col min="786" max="787" width="11.88671875" style="22" customWidth="1"/>
    <col min="788" max="790" width="16.33203125" style="22" customWidth="1"/>
    <col min="791" max="791" width="11.6640625" style="22"/>
    <col min="792" max="792" width="14.5546875" style="22" bestFit="1" customWidth="1"/>
    <col min="793" max="1025" width="11.6640625" style="22"/>
    <col min="1026" max="1033" width="11.88671875" style="22" bestFit="1" customWidth="1"/>
    <col min="1034" max="1034" width="15.109375" style="22" customWidth="1"/>
    <col min="1035" max="1035" width="11.88671875" style="22" bestFit="1" customWidth="1"/>
    <col min="1036" max="1036" width="12.33203125" style="22" bestFit="1" customWidth="1"/>
    <col min="1037" max="1037" width="11.88671875" style="22" bestFit="1" customWidth="1"/>
    <col min="1038" max="1038" width="2.44140625" style="22" customWidth="1"/>
    <col min="1039" max="1040" width="14.6640625" style="22" customWidth="1"/>
    <col min="1041" max="1041" width="12" style="22" bestFit="1" customWidth="1"/>
    <col min="1042" max="1043" width="11.88671875" style="22" customWidth="1"/>
    <col min="1044" max="1046" width="16.33203125" style="22" customWidth="1"/>
    <col min="1047" max="1047" width="11.6640625" style="22"/>
    <col min="1048" max="1048" width="14.5546875" style="22" bestFit="1" customWidth="1"/>
    <col min="1049" max="1281" width="11.6640625" style="22"/>
    <col min="1282" max="1289" width="11.88671875" style="22" bestFit="1" customWidth="1"/>
    <col min="1290" max="1290" width="15.109375" style="22" customWidth="1"/>
    <col min="1291" max="1291" width="11.88671875" style="22" bestFit="1" customWidth="1"/>
    <col min="1292" max="1292" width="12.33203125" style="22" bestFit="1" customWidth="1"/>
    <col min="1293" max="1293" width="11.88671875" style="22" bestFit="1" customWidth="1"/>
    <col min="1294" max="1294" width="2.44140625" style="22" customWidth="1"/>
    <col min="1295" max="1296" width="14.6640625" style="22" customWidth="1"/>
    <col min="1297" max="1297" width="12" style="22" bestFit="1" customWidth="1"/>
    <col min="1298" max="1299" width="11.88671875" style="22" customWidth="1"/>
    <col min="1300" max="1302" width="16.33203125" style="22" customWidth="1"/>
    <col min="1303" max="1303" width="11.6640625" style="22"/>
    <col min="1304" max="1304" width="14.5546875" style="22" bestFit="1" customWidth="1"/>
    <col min="1305" max="1537" width="11.6640625" style="22"/>
    <col min="1538" max="1545" width="11.88671875" style="22" bestFit="1" customWidth="1"/>
    <col min="1546" max="1546" width="15.109375" style="22" customWidth="1"/>
    <col min="1547" max="1547" width="11.88671875" style="22" bestFit="1" customWidth="1"/>
    <col min="1548" max="1548" width="12.33203125" style="22" bestFit="1" customWidth="1"/>
    <col min="1549" max="1549" width="11.88671875" style="22" bestFit="1" customWidth="1"/>
    <col min="1550" max="1550" width="2.44140625" style="22" customWidth="1"/>
    <col min="1551" max="1552" width="14.6640625" style="22" customWidth="1"/>
    <col min="1553" max="1553" width="12" style="22" bestFit="1" customWidth="1"/>
    <col min="1554" max="1555" width="11.88671875" style="22" customWidth="1"/>
    <col min="1556" max="1558" width="16.33203125" style="22" customWidth="1"/>
    <col min="1559" max="1559" width="11.6640625" style="22"/>
    <col min="1560" max="1560" width="14.5546875" style="22" bestFit="1" customWidth="1"/>
    <col min="1561" max="1793" width="11.6640625" style="22"/>
    <col min="1794" max="1801" width="11.88671875" style="22" bestFit="1" customWidth="1"/>
    <col min="1802" max="1802" width="15.109375" style="22" customWidth="1"/>
    <col min="1803" max="1803" width="11.88671875" style="22" bestFit="1" customWidth="1"/>
    <col min="1804" max="1804" width="12.33203125" style="22" bestFit="1" customWidth="1"/>
    <col min="1805" max="1805" width="11.88671875" style="22" bestFit="1" customWidth="1"/>
    <col min="1806" max="1806" width="2.44140625" style="22" customWidth="1"/>
    <col min="1807" max="1808" width="14.6640625" style="22" customWidth="1"/>
    <col min="1809" max="1809" width="12" style="22" bestFit="1" customWidth="1"/>
    <col min="1810" max="1811" width="11.88671875" style="22" customWidth="1"/>
    <col min="1812" max="1814" width="16.33203125" style="22" customWidth="1"/>
    <col min="1815" max="1815" width="11.6640625" style="22"/>
    <col min="1816" max="1816" width="14.5546875" style="22" bestFit="1" customWidth="1"/>
    <col min="1817" max="2049" width="11.6640625" style="22"/>
    <col min="2050" max="2057" width="11.88671875" style="22" bestFit="1" customWidth="1"/>
    <col min="2058" max="2058" width="15.109375" style="22" customWidth="1"/>
    <col min="2059" max="2059" width="11.88671875" style="22" bestFit="1" customWidth="1"/>
    <col min="2060" max="2060" width="12.33203125" style="22" bestFit="1" customWidth="1"/>
    <col min="2061" max="2061" width="11.88671875" style="22" bestFit="1" customWidth="1"/>
    <col min="2062" max="2062" width="2.44140625" style="22" customWidth="1"/>
    <col min="2063" max="2064" width="14.6640625" style="22" customWidth="1"/>
    <col min="2065" max="2065" width="12" style="22" bestFit="1" customWidth="1"/>
    <col min="2066" max="2067" width="11.88671875" style="22" customWidth="1"/>
    <col min="2068" max="2070" width="16.33203125" style="22" customWidth="1"/>
    <col min="2071" max="2071" width="11.6640625" style="22"/>
    <col min="2072" max="2072" width="14.5546875" style="22" bestFit="1" customWidth="1"/>
    <col min="2073" max="2305" width="11.6640625" style="22"/>
    <col min="2306" max="2313" width="11.88671875" style="22" bestFit="1" customWidth="1"/>
    <col min="2314" max="2314" width="15.109375" style="22" customWidth="1"/>
    <col min="2315" max="2315" width="11.88671875" style="22" bestFit="1" customWidth="1"/>
    <col min="2316" max="2316" width="12.33203125" style="22" bestFit="1" customWidth="1"/>
    <col min="2317" max="2317" width="11.88671875" style="22" bestFit="1" customWidth="1"/>
    <col min="2318" max="2318" width="2.44140625" style="22" customWidth="1"/>
    <col min="2319" max="2320" width="14.6640625" style="22" customWidth="1"/>
    <col min="2321" max="2321" width="12" style="22" bestFit="1" customWidth="1"/>
    <col min="2322" max="2323" width="11.88671875" style="22" customWidth="1"/>
    <col min="2324" max="2326" width="16.33203125" style="22" customWidth="1"/>
    <col min="2327" max="2327" width="11.6640625" style="22"/>
    <col min="2328" max="2328" width="14.5546875" style="22" bestFit="1" customWidth="1"/>
    <col min="2329" max="2561" width="11.6640625" style="22"/>
    <col min="2562" max="2569" width="11.88671875" style="22" bestFit="1" customWidth="1"/>
    <col min="2570" max="2570" width="15.109375" style="22" customWidth="1"/>
    <col min="2571" max="2571" width="11.88671875" style="22" bestFit="1" customWidth="1"/>
    <col min="2572" max="2572" width="12.33203125" style="22" bestFit="1" customWidth="1"/>
    <col min="2573" max="2573" width="11.88671875" style="22" bestFit="1" customWidth="1"/>
    <col min="2574" max="2574" width="2.44140625" style="22" customWidth="1"/>
    <col min="2575" max="2576" width="14.6640625" style="22" customWidth="1"/>
    <col min="2577" max="2577" width="12" style="22" bestFit="1" customWidth="1"/>
    <col min="2578" max="2579" width="11.88671875" style="22" customWidth="1"/>
    <col min="2580" max="2582" width="16.33203125" style="22" customWidth="1"/>
    <col min="2583" max="2583" width="11.6640625" style="22"/>
    <col min="2584" max="2584" width="14.5546875" style="22" bestFit="1" customWidth="1"/>
    <col min="2585" max="2817" width="11.6640625" style="22"/>
    <col min="2818" max="2825" width="11.88671875" style="22" bestFit="1" customWidth="1"/>
    <col min="2826" max="2826" width="15.109375" style="22" customWidth="1"/>
    <col min="2827" max="2827" width="11.88671875" style="22" bestFit="1" customWidth="1"/>
    <col min="2828" max="2828" width="12.33203125" style="22" bestFit="1" customWidth="1"/>
    <col min="2829" max="2829" width="11.88671875" style="22" bestFit="1" customWidth="1"/>
    <col min="2830" max="2830" width="2.44140625" style="22" customWidth="1"/>
    <col min="2831" max="2832" width="14.6640625" style="22" customWidth="1"/>
    <col min="2833" max="2833" width="12" style="22" bestFit="1" customWidth="1"/>
    <col min="2834" max="2835" width="11.88671875" style="22" customWidth="1"/>
    <col min="2836" max="2838" width="16.33203125" style="22" customWidth="1"/>
    <col min="2839" max="2839" width="11.6640625" style="22"/>
    <col min="2840" max="2840" width="14.5546875" style="22" bestFit="1" customWidth="1"/>
    <col min="2841" max="3073" width="11.6640625" style="22"/>
    <col min="3074" max="3081" width="11.88671875" style="22" bestFit="1" customWidth="1"/>
    <col min="3082" max="3082" width="15.109375" style="22" customWidth="1"/>
    <col min="3083" max="3083" width="11.88671875" style="22" bestFit="1" customWidth="1"/>
    <col min="3084" max="3084" width="12.33203125" style="22" bestFit="1" customWidth="1"/>
    <col min="3085" max="3085" width="11.88671875" style="22" bestFit="1" customWidth="1"/>
    <col min="3086" max="3086" width="2.44140625" style="22" customWidth="1"/>
    <col min="3087" max="3088" width="14.6640625" style="22" customWidth="1"/>
    <col min="3089" max="3089" width="12" style="22" bestFit="1" customWidth="1"/>
    <col min="3090" max="3091" width="11.88671875" style="22" customWidth="1"/>
    <col min="3092" max="3094" width="16.33203125" style="22" customWidth="1"/>
    <col min="3095" max="3095" width="11.6640625" style="22"/>
    <col min="3096" max="3096" width="14.5546875" style="22" bestFit="1" customWidth="1"/>
    <col min="3097" max="3329" width="11.6640625" style="22"/>
    <col min="3330" max="3337" width="11.88671875" style="22" bestFit="1" customWidth="1"/>
    <col min="3338" max="3338" width="15.109375" style="22" customWidth="1"/>
    <col min="3339" max="3339" width="11.88671875" style="22" bestFit="1" customWidth="1"/>
    <col min="3340" max="3340" width="12.33203125" style="22" bestFit="1" customWidth="1"/>
    <col min="3341" max="3341" width="11.88671875" style="22" bestFit="1" customWidth="1"/>
    <col min="3342" max="3342" width="2.44140625" style="22" customWidth="1"/>
    <col min="3343" max="3344" width="14.6640625" style="22" customWidth="1"/>
    <col min="3345" max="3345" width="12" style="22" bestFit="1" customWidth="1"/>
    <col min="3346" max="3347" width="11.88671875" style="22" customWidth="1"/>
    <col min="3348" max="3350" width="16.33203125" style="22" customWidth="1"/>
    <col min="3351" max="3351" width="11.6640625" style="22"/>
    <col min="3352" max="3352" width="14.5546875" style="22" bestFit="1" customWidth="1"/>
    <col min="3353" max="3585" width="11.6640625" style="22"/>
    <col min="3586" max="3593" width="11.88671875" style="22" bestFit="1" customWidth="1"/>
    <col min="3594" max="3594" width="15.109375" style="22" customWidth="1"/>
    <col min="3595" max="3595" width="11.88671875" style="22" bestFit="1" customWidth="1"/>
    <col min="3596" max="3596" width="12.33203125" style="22" bestFit="1" customWidth="1"/>
    <col min="3597" max="3597" width="11.88671875" style="22" bestFit="1" customWidth="1"/>
    <col min="3598" max="3598" width="2.44140625" style="22" customWidth="1"/>
    <col min="3599" max="3600" width="14.6640625" style="22" customWidth="1"/>
    <col min="3601" max="3601" width="12" style="22" bestFit="1" customWidth="1"/>
    <col min="3602" max="3603" width="11.88671875" style="22" customWidth="1"/>
    <col min="3604" max="3606" width="16.33203125" style="22" customWidth="1"/>
    <col min="3607" max="3607" width="11.6640625" style="22"/>
    <col min="3608" max="3608" width="14.5546875" style="22" bestFit="1" customWidth="1"/>
    <col min="3609" max="3841" width="11.6640625" style="22"/>
    <col min="3842" max="3849" width="11.88671875" style="22" bestFit="1" customWidth="1"/>
    <col min="3850" max="3850" width="15.109375" style="22" customWidth="1"/>
    <col min="3851" max="3851" width="11.88671875" style="22" bestFit="1" customWidth="1"/>
    <col min="3852" max="3852" width="12.33203125" style="22" bestFit="1" customWidth="1"/>
    <col min="3853" max="3853" width="11.88671875" style="22" bestFit="1" customWidth="1"/>
    <col min="3854" max="3854" width="2.44140625" style="22" customWidth="1"/>
    <col min="3855" max="3856" width="14.6640625" style="22" customWidth="1"/>
    <col min="3857" max="3857" width="12" style="22" bestFit="1" customWidth="1"/>
    <col min="3858" max="3859" width="11.88671875" style="22" customWidth="1"/>
    <col min="3860" max="3862" width="16.33203125" style="22" customWidth="1"/>
    <col min="3863" max="3863" width="11.6640625" style="22"/>
    <col min="3864" max="3864" width="14.5546875" style="22" bestFit="1" customWidth="1"/>
    <col min="3865" max="4097" width="11.6640625" style="22"/>
    <col min="4098" max="4105" width="11.88671875" style="22" bestFit="1" customWidth="1"/>
    <col min="4106" max="4106" width="15.109375" style="22" customWidth="1"/>
    <col min="4107" max="4107" width="11.88671875" style="22" bestFit="1" customWidth="1"/>
    <col min="4108" max="4108" width="12.33203125" style="22" bestFit="1" customWidth="1"/>
    <col min="4109" max="4109" width="11.88671875" style="22" bestFit="1" customWidth="1"/>
    <col min="4110" max="4110" width="2.44140625" style="22" customWidth="1"/>
    <col min="4111" max="4112" width="14.6640625" style="22" customWidth="1"/>
    <col min="4113" max="4113" width="12" style="22" bestFit="1" customWidth="1"/>
    <col min="4114" max="4115" width="11.88671875" style="22" customWidth="1"/>
    <col min="4116" max="4118" width="16.33203125" style="22" customWidth="1"/>
    <col min="4119" max="4119" width="11.6640625" style="22"/>
    <col min="4120" max="4120" width="14.5546875" style="22" bestFit="1" customWidth="1"/>
    <col min="4121" max="4353" width="11.6640625" style="22"/>
    <col min="4354" max="4361" width="11.88671875" style="22" bestFit="1" customWidth="1"/>
    <col min="4362" max="4362" width="15.109375" style="22" customWidth="1"/>
    <col min="4363" max="4363" width="11.88671875" style="22" bestFit="1" customWidth="1"/>
    <col min="4364" max="4364" width="12.33203125" style="22" bestFit="1" customWidth="1"/>
    <col min="4365" max="4365" width="11.88671875" style="22" bestFit="1" customWidth="1"/>
    <col min="4366" max="4366" width="2.44140625" style="22" customWidth="1"/>
    <col min="4367" max="4368" width="14.6640625" style="22" customWidth="1"/>
    <col min="4369" max="4369" width="12" style="22" bestFit="1" customWidth="1"/>
    <col min="4370" max="4371" width="11.88671875" style="22" customWidth="1"/>
    <col min="4372" max="4374" width="16.33203125" style="22" customWidth="1"/>
    <col min="4375" max="4375" width="11.6640625" style="22"/>
    <col min="4376" max="4376" width="14.5546875" style="22" bestFit="1" customWidth="1"/>
    <col min="4377" max="4609" width="11.6640625" style="22"/>
    <col min="4610" max="4617" width="11.88671875" style="22" bestFit="1" customWidth="1"/>
    <col min="4618" max="4618" width="15.109375" style="22" customWidth="1"/>
    <col min="4619" max="4619" width="11.88671875" style="22" bestFit="1" customWidth="1"/>
    <col min="4620" max="4620" width="12.33203125" style="22" bestFit="1" customWidth="1"/>
    <col min="4621" max="4621" width="11.88671875" style="22" bestFit="1" customWidth="1"/>
    <col min="4622" max="4622" width="2.44140625" style="22" customWidth="1"/>
    <col min="4623" max="4624" width="14.6640625" style="22" customWidth="1"/>
    <col min="4625" max="4625" width="12" style="22" bestFit="1" customWidth="1"/>
    <col min="4626" max="4627" width="11.88671875" style="22" customWidth="1"/>
    <col min="4628" max="4630" width="16.33203125" style="22" customWidth="1"/>
    <col min="4631" max="4631" width="11.6640625" style="22"/>
    <col min="4632" max="4632" width="14.5546875" style="22" bestFit="1" customWidth="1"/>
    <col min="4633" max="4865" width="11.6640625" style="22"/>
    <col min="4866" max="4873" width="11.88671875" style="22" bestFit="1" customWidth="1"/>
    <col min="4874" max="4874" width="15.109375" style="22" customWidth="1"/>
    <col min="4875" max="4875" width="11.88671875" style="22" bestFit="1" customWidth="1"/>
    <col min="4876" max="4876" width="12.33203125" style="22" bestFit="1" customWidth="1"/>
    <col min="4877" max="4877" width="11.88671875" style="22" bestFit="1" customWidth="1"/>
    <col min="4878" max="4878" width="2.44140625" style="22" customWidth="1"/>
    <col min="4879" max="4880" width="14.6640625" style="22" customWidth="1"/>
    <col min="4881" max="4881" width="12" style="22" bestFit="1" customWidth="1"/>
    <col min="4882" max="4883" width="11.88671875" style="22" customWidth="1"/>
    <col min="4884" max="4886" width="16.33203125" style="22" customWidth="1"/>
    <col min="4887" max="4887" width="11.6640625" style="22"/>
    <col min="4888" max="4888" width="14.5546875" style="22" bestFit="1" customWidth="1"/>
    <col min="4889" max="5121" width="11.6640625" style="22"/>
    <col min="5122" max="5129" width="11.88671875" style="22" bestFit="1" customWidth="1"/>
    <col min="5130" max="5130" width="15.109375" style="22" customWidth="1"/>
    <col min="5131" max="5131" width="11.88671875" style="22" bestFit="1" customWidth="1"/>
    <col min="5132" max="5132" width="12.33203125" style="22" bestFit="1" customWidth="1"/>
    <col min="5133" max="5133" width="11.88671875" style="22" bestFit="1" customWidth="1"/>
    <col min="5134" max="5134" width="2.44140625" style="22" customWidth="1"/>
    <col min="5135" max="5136" width="14.6640625" style="22" customWidth="1"/>
    <col min="5137" max="5137" width="12" style="22" bestFit="1" customWidth="1"/>
    <col min="5138" max="5139" width="11.88671875" style="22" customWidth="1"/>
    <col min="5140" max="5142" width="16.33203125" style="22" customWidth="1"/>
    <col min="5143" max="5143" width="11.6640625" style="22"/>
    <col min="5144" max="5144" width="14.5546875" style="22" bestFit="1" customWidth="1"/>
    <col min="5145" max="5377" width="11.6640625" style="22"/>
    <col min="5378" max="5385" width="11.88671875" style="22" bestFit="1" customWidth="1"/>
    <col min="5386" max="5386" width="15.109375" style="22" customWidth="1"/>
    <col min="5387" max="5387" width="11.88671875" style="22" bestFit="1" customWidth="1"/>
    <col min="5388" max="5388" width="12.33203125" style="22" bestFit="1" customWidth="1"/>
    <col min="5389" max="5389" width="11.88671875" style="22" bestFit="1" customWidth="1"/>
    <col min="5390" max="5390" width="2.44140625" style="22" customWidth="1"/>
    <col min="5391" max="5392" width="14.6640625" style="22" customWidth="1"/>
    <col min="5393" max="5393" width="12" style="22" bestFit="1" customWidth="1"/>
    <col min="5394" max="5395" width="11.88671875" style="22" customWidth="1"/>
    <col min="5396" max="5398" width="16.33203125" style="22" customWidth="1"/>
    <col min="5399" max="5399" width="11.6640625" style="22"/>
    <col min="5400" max="5400" width="14.5546875" style="22" bestFit="1" customWidth="1"/>
    <col min="5401" max="5633" width="11.6640625" style="22"/>
    <col min="5634" max="5641" width="11.88671875" style="22" bestFit="1" customWidth="1"/>
    <col min="5642" max="5642" width="15.109375" style="22" customWidth="1"/>
    <col min="5643" max="5643" width="11.88671875" style="22" bestFit="1" customWidth="1"/>
    <col min="5644" max="5644" width="12.33203125" style="22" bestFit="1" customWidth="1"/>
    <col min="5645" max="5645" width="11.88671875" style="22" bestFit="1" customWidth="1"/>
    <col min="5646" max="5646" width="2.44140625" style="22" customWidth="1"/>
    <col min="5647" max="5648" width="14.6640625" style="22" customWidth="1"/>
    <col min="5649" max="5649" width="12" style="22" bestFit="1" customWidth="1"/>
    <col min="5650" max="5651" width="11.88671875" style="22" customWidth="1"/>
    <col min="5652" max="5654" width="16.33203125" style="22" customWidth="1"/>
    <col min="5655" max="5655" width="11.6640625" style="22"/>
    <col min="5656" max="5656" width="14.5546875" style="22" bestFit="1" customWidth="1"/>
    <col min="5657" max="5889" width="11.6640625" style="22"/>
    <col min="5890" max="5897" width="11.88671875" style="22" bestFit="1" customWidth="1"/>
    <col min="5898" max="5898" width="15.109375" style="22" customWidth="1"/>
    <col min="5899" max="5899" width="11.88671875" style="22" bestFit="1" customWidth="1"/>
    <col min="5900" max="5900" width="12.33203125" style="22" bestFit="1" customWidth="1"/>
    <col min="5901" max="5901" width="11.88671875" style="22" bestFit="1" customWidth="1"/>
    <col min="5902" max="5902" width="2.44140625" style="22" customWidth="1"/>
    <col min="5903" max="5904" width="14.6640625" style="22" customWidth="1"/>
    <col min="5905" max="5905" width="12" style="22" bestFit="1" customWidth="1"/>
    <col min="5906" max="5907" width="11.88671875" style="22" customWidth="1"/>
    <col min="5908" max="5910" width="16.33203125" style="22" customWidth="1"/>
    <col min="5911" max="5911" width="11.6640625" style="22"/>
    <col min="5912" max="5912" width="14.5546875" style="22" bestFit="1" customWidth="1"/>
    <col min="5913" max="6145" width="11.6640625" style="22"/>
    <col min="6146" max="6153" width="11.88671875" style="22" bestFit="1" customWidth="1"/>
    <col min="6154" max="6154" width="15.109375" style="22" customWidth="1"/>
    <col min="6155" max="6155" width="11.88671875" style="22" bestFit="1" customWidth="1"/>
    <col min="6156" max="6156" width="12.33203125" style="22" bestFit="1" customWidth="1"/>
    <col min="6157" max="6157" width="11.88671875" style="22" bestFit="1" customWidth="1"/>
    <col min="6158" max="6158" width="2.44140625" style="22" customWidth="1"/>
    <col min="6159" max="6160" width="14.6640625" style="22" customWidth="1"/>
    <col min="6161" max="6161" width="12" style="22" bestFit="1" customWidth="1"/>
    <col min="6162" max="6163" width="11.88671875" style="22" customWidth="1"/>
    <col min="6164" max="6166" width="16.33203125" style="22" customWidth="1"/>
    <col min="6167" max="6167" width="11.6640625" style="22"/>
    <col min="6168" max="6168" width="14.5546875" style="22" bestFit="1" customWidth="1"/>
    <col min="6169" max="6401" width="11.6640625" style="22"/>
    <col min="6402" max="6409" width="11.88671875" style="22" bestFit="1" customWidth="1"/>
    <col min="6410" max="6410" width="15.109375" style="22" customWidth="1"/>
    <col min="6411" max="6411" width="11.88671875" style="22" bestFit="1" customWidth="1"/>
    <col min="6412" max="6412" width="12.33203125" style="22" bestFit="1" customWidth="1"/>
    <col min="6413" max="6413" width="11.88671875" style="22" bestFit="1" customWidth="1"/>
    <col min="6414" max="6414" width="2.44140625" style="22" customWidth="1"/>
    <col min="6415" max="6416" width="14.6640625" style="22" customWidth="1"/>
    <col min="6417" max="6417" width="12" style="22" bestFit="1" customWidth="1"/>
    <col min="6418" max="6419" width="11.88671875" style="22" customWidth="1"/>
    <col min="6420" max="6422" width="16.33203125" style="22" customWidth="1"/>
    <col min="6423" max="6423" width="11.6640625" style="22"/>
    <col min="6424" max="6424" width="14.5546875" style="22" bestFit="1" customWidth="1"/>
    <col min="6425" max="6657" width="11.6640625" style="22"/>
    <col min="6658" max="6665" width="11.88671875" style="22" bestFit="1" customWidth="1"/>
    <col min="6666" max="6666" width="15.109375" style="22" customWidth="1"/>
    <col min="6667" max="6667" width="11.88671875" style="22" bestFit="1" customWidth="1"/>
    <col min="6668" max="6668" width="12.33203125" style="22" bestFit="1" customWidth="1"/>
    <col min="6669" max="6669" width="11.88671875" style="22" bestFit="1" customWidth="1"/>
    <col min="6670" max="6670" width="2.44140625" style="22" customWidth="1"/>
    <col min="6671" max="6672" width="14.6640625" style="22" customWidth="1"/>
    <col min="6673" max="6673" width="12" style="22" bestFit="1" customWidth="1"/>
    <col min="6674" max="6675" width="11.88671875" style="22" customWidth="1"/>
    <col min="6676" max="6678" width="16.33203125" style="22" customWidth="1"/>
    <col min="6679" max="6679" width="11.6640625" style="22"/>
    <col min="6680" max="6680" width="14.5546875" style="22" bestFit="1" customWidth="1"/>
    <col min="6681" max="6913" width="11.6640625" style="22"/>
    <col min="6914" max="6921" width="11.88671875" style="22" bestFit="1" customWidth="1"/>
    <col min="6922" max="6922" width="15.109375" style="22" customWidth="1"/>
    <col min="6923" max="6923" width="11.88671875" style="22" bestFit="1" customWidth="1"/>
    <col min="6924" max="6924" width="12.33203125" style="22" bestFit="1" customWidth="1"/>
    <col min="6925" max="6925" width="11.88671875" style="22" bestFit="1" customWidth="1"/>
    <col min="6926" max="6926" width="2.44140625" style="22" customWidth="1"/>
    <col min="6927" max="6928" width="14.6640625" style="22" customWidth="1"/>
    <col min="6929" max="6929" width="12" style="22" bestFit="1" customWidth="1"/>
    <col min="6930" max="6931" width="11.88671875" style="22" customWidth="1"/>
    <col min="6932" max="6934" width="16.33203125" style="22" customWidth="1"/>
    <col min="6935" max="6935" width="11.6640625" style="22"/>
    <col min="6936" max="6936" width="14.5546875" style="22" bestFit="1" customWidth="1"/>
    <col min="6937" max="7169" width="11.6640625" style="22"/>
    <col min="7170" max="7177" width="11.88671875" style="22" bestFit="1" customWidth="1"/>
    <col min="7178" max="7178" width="15.109375" style="22" customWidth="1"/>
    <col min="7179" max="7179" width="11.88671875" style="22" bestFit="1" customWidth="1"/>
    <col min="7180" max="7180" width="12.33203125" style="22" bestFit="1" customWidth="1"/>
    <col min="7181" max="7181" width="11.88671875" style="22" bestFit="1" customWidth="1"/>
    <col min="7182" max="7182" width="2.44140625" style="22" customWidth="1"/>
    <col min="7183" max="7184" width="14.6640625" style="22" customWidth="1"/>
    <col min="7185" max="7185" width="12" style="22" bestFit="1" customWidth="1"/>
    <col min="7186" max="7187" width="11.88671875" style="22" customWidth="1"/>
    <col min="7188" max="7190" width="16.33203125" style="22" customWidth="1"/>
    <col min="7191" max="7191" width="11.6640625" style="22"/>
    <col min="7192" max="7192" width="14.5546875" style="22" bestFit="1" customWidth="1"/>
    <col min="7193" max="7425" width="11.6640625" style="22"/>
    <col min="7426" max="7433" width="11.88671875" style="22" bestFit="1" customWidth="1"/>
    <col min="7434" max="7434" width="15.109375" style="22" customWidth="1"/>
    <col min="7435" max="7435" width="11.88671875" style="22" bestFit="1" customWidth="1"/>
    <col min="7436" max="7436" width="12.33203125" style="22" bestFit="1" customWidth="1"/>
    <col min="7437" max="7437" width="11.88671875" style="22" bestFit="1" customWidth="1"/>
    <col min="7438" max="7438" width="2.44140625" style="22" customWidth="1"/>
    <col min="7439" max="7440" width="14.6640625" style="22" customWidth="1"/>
    <col min="7441" max="7441" width="12" style="22" bestFit="1" customWidth="1"/>
    <col min="7442" max="7443" width="11.88671875" style="22" customWidth="1"/>
    <col min="7444" max="7446" width="16.33203125" style="22" customWidth="1"/>
    <col min="7447" max="7447" width="11.6640625" style="22"/>
    <col min="7448" max="7448" width="14.5546875" style="22" bestFit="1" customWidth="1"/>
    <col min="7449" max="7681" width="11.6640625" style="22"/>
    <col min="7682" max="7689" width="11.88671875" style="22" bestFit="1" customWidth="1"/>
    <col min="7690" max="7690" width="15.109375" style="22" customWidth="1"/>
    <col min="7691" max="7691" width="11.88671875" style="22" bestFit="1" customWidth="1"/>
    <col min="7692" max="7692" width="12.33203125" style="22" bestFit="1" customWidth="1"/>
    <col min="7693" max="7693" width="11.88671875" style="22" bestFit="1" customWidth="1"/>
    <col min="7694" max="7694" width="2.44140625" style="22" customWidth="1"/>
    <col min="7695" max="7696" width="14.6640625" style="22" customWidth="1"/>
    <col min="7697" max="7697" width="12" style="22" bestFit="1" customWidth="1"/>
    <col min="7698" max="7699" width="11.88671875" style="22" customWidth="1"/>
    <col min="7700" max="7702" width="16.33203125" style="22" customWidth="1"/>
    <col min="7703" max="7703" width="11.6640625" style="22"/>
    <col min="7704" max="7704" width="14.5546875" style="22" bestFit="1" customWidth="1"/>
    <col min="7705" max="7937" width="11.6640625" style="22"/>
    <col min="7938" max="7945" width="11.88671875" style="22" bestFit="1" customWidth="1"/>
    <col min="7946" max="7946" width="15.109375" style="22" customWidth="1"/>
    <col min="7947" max="7947" width="11.88671875" style="22" bestFit="1" customWidth="1"/>
    <col min="7948" max="7948" width="12.33203125" style="22" bestFit="1" customWidth="1"/>
    <col min="7949" max="7949" width="11.88671875" style="22" bestFit="1" customWidth="1"/>
    <col min="7950" max="7950" width="2.44140625" style="22" customWidth="1"/>
    <col min="7951" max="7952" width="14.6640625" style="22" customWidth="1"/>
    <col min="7953" max="7953" width="12" style="22" bestFit="1" customWidth="1"/>
    <col min="7954" max="7955" width="11.88671875" style="22" customWidth="1"/>
    <col min="7956" max="7958" width="16.33203125" style="22" customWidth="1"/>
    <col min="7959" max="7959" width="11.6640625" style="22"/>
    <col min="7960" max="7960" width="14.5546875" style="22" bestFit="1" customWidth="1"/>
    <col min="7961" max="8193" width="11.6640625" style="22"/>
    <col min="8194" max="8201" width="11.88671875" style="22" bestFit="1" customWidth="1"/>
    <col min="8202" max="8202" width="15.109375" style="22" customWidth="1"/>
    <col min="8203" max="8203" width="11.88671875" style="22" bestFit="1" customWidth="1"/>
    <col min="8204" max="8204" width="12.33203125" style="22" bestFit="1" customWidth="1"/>
    <col min="8205" max="8205" width="11.88671875" style="22" bestFit="1" customWidth="1"/>
    <col min="8206" max="8206" width="2.44140625" style="22" customWidth="1"/>
    <col min="8207" max="8208" width="14.6640625" style="22" customWidth="1"/>
    <col min="8209" max="8209" width="12" style="22" bestFit="1" customWidth="1"/>
    <col min="8210" max="8211" width="11.88671875" style="22" customWidth="1"/>
    <col min="8212" max="8214" width="16.33203125" style="22" customWidth="1"/>
    <col min="8215" max="8215" width="11.6640625" style="22"/>
    <col min="8216" max="8216" width="14.5546875" style="22" bestFit="1" customWidth="1"/>
    <col min="8217" max="8449" width="11.6640625" style="22"/>
    <col min="8450" max="8457" width="11.88671875" style="22" bestFit="1" customWidth="1"/>
    <col min="8458" max="8458" width="15.109375" style="22" customWidth="1"/>
    <col min="8459" max="8459" width="11.88671875" style="22" bestFit="1" customWidth="1"/>
    <col min="8460" max="8460" width="12.33203125" style="22" bestFit="1" customWidth="1"/>
    <col min="8461" max="8461" width="11.88671875" style="22" bestFit="1" customWidth="1"/>
    <col min="8462" max="8462" width="2.44140625" style="22" customWidth="1"/>
    <col min="8463" max="8464" width="14.6640625" style="22" customWidth="1"/>
    <col min="8465" max="8465" width="12" style="22" bestFit="1" customWidth="1"/>
    <col min="8466" max="8467" width="11.88671875" style="22" customWidth="1"/>
    <col min="8468" max="8470" width="16.33203125" style="22" customWidth="1"/>
    <col min="8471" max="8471" width="11.6640625" style="22"/>
    <col min="8472" max="8472" width="14.5546875" style="22" bestFit="1" customWidth="1"/>
    <col min="8473" max="8705" width="11.6640625" style="22"/>
    <col min="8706" max="8713" width="11.88671875" style="22" bestFit="1" customWidth="1"/>
    <col min="8714" max="8714" width="15.109375" style="22" customWidth="1"/>
    <col min="8715" max="8715" width="11.88671875" style="22" bestFit="1" customWidth="1"/>
    <col min="8716" max="8716" width="12.33203125" style="22" bestFit="1" customWidth="1"/>
    <col min="8717" max="8717" width="11.88671875" style="22" bestFit="1" customWidth="1"/>
    <col min="8718" max="8718" width="2.44140625" style="22" customWidth="1"/>
    <col min="8719" max="8720" width="14.6640625" style="22" customWidth="1"/>
    <col min="8721" max="8721" width="12" style="22" bestFit="1" customWidth="1"/>
    <col min="8722" max="8723" width="11.88671875" style="22" customWidth="1"/>
    <col min="8724" max="8726" width="16.33203125" style="22" customWidth="1"/>
    <col min="8727" max="8727" width="11.6640625" style="22"/>
    <col min="8728" max="8728" width="14.5546875" style="22" bestFit="1" customWidth="1"/>
    <col min="8729" max="8961" width="11.6640625" style="22"/>
    <col min="8962" max="8969" width="11.88671875" style="22" bestFit="1" customWidth="1"/>
    <col min="8970" max="8970" width="15.109375" style="22" customWidth="1"/>
    <col min="8971" max="8971" width="11.88671875" style="22" bestFit="1" customWidth="1"/>
    <col min="8972" max="8972" width="12.33203125" style="22" bestFit="1" customWidth="1"/>
    <col min="8973" max="8973" width="11.88671875" style="22" bestFit="1" customWidth="1"/>
    <col min="8974" max="8974" width="2.44140625" style="22" customWidth="1"/>
    <col min="8975" max="8976" width="14.6640625" style="22" customWidth="1"/>
    <col min="8977" max="8977" width="12" style="22" bestFit="1" customWidth="1"/>
    <col min="8978" max="8979" width="11.88671875" style="22" customWidth="1"/>
    <col min="8980" max="8982" width="16.33203125" style="22" customWidth="1"/>
    <col min="8983" max="8983" width="11.6640625" style="22"/>
    <col min="8984" max="8984" width="14.5546875" style="22" bestFit="1" customWidth="1"/>
    <col min="8985" max="9217" width="11.6640625" style="22"/>
    <col min="9218" max="9225" width="11.88671875" style="22" bestFit="1" customWidth="1"/>
    <col min="9226" max="9226" width="15.109375" style="22" customWidth="1"/>
    <col min="9227" max="9227" width="11.88671875" style="22" bestFit="1" customWidth="1"/>
    <col min="9228" max="9228" width="12.33203125" style="22" bestFit="1" customWidth="1"/>
    <col min="9229" max="9229" width="11.88671875" style="22" bestFit="1" customWidth="1"/>
    <col min="9230" max="9230" width="2.44140625" style="22" customWidth="1"/>
    <col min="9231" max="9232" width="14.6640625" style="22" customWidth="1"/>
    <col min="9233" max="9233" width="12" style="22" bestFit="1" customWidth="1"/>
    <col min="9234" max="9235" width="11.88671875" style="22" customWidth="1"/>
    <col min="9236" max="9238" width="16.33203125" style="22" customWidth="1"/>
    <col min="9239" max="9239" width="11.6640625" style="22"/>
    <col min="9240" max="9240" width="14.5546875" style="22" bestFit="1" customWidth="1"/>
    <col min="9241" max="9473" width="11.6640625" style="22"/>
    <col min="9474" max="9481" width="11.88671875" style="22" bestFit="1" customWidth="1"/>
    <col min="9482" max="9482" width="15.109375" style="22" customWidth="1"/>
    <col min="9483" max="9483" width="11.88671875" style="22" bestFit="1" customWidth="1"/>
    <col min="9484" max="9484" width="12.33203125" style="22" bestFit="1" customWidth="1"/>
    <col min="9485" max="9485" width="11.88671875" style="22" bestFit="1" customWidth="1"/>
    <col min="9486" max="9486" width="2.44140625" style="22" customWidth="1"/>
    <col min="9487" max="9488" width="14.6640625" style="22" customWidth="1"/>
    <col min="9489" max="9489" width="12" style="22" bestFit="1" customWidth="1"/>
    <col min="9490" max="9491" width="11.88671875" style="22" customWidth="1"/>
    <col min="9492" max="9494" width="16.33203125" style="22" customWidth="1"/>
    <col min="9495" max="9495" width="11.6640625" style="22"/>
    <col min="9496" max="9496" width="14.5546875" style="22" bestFit="1" customWidth="1"/>
    <col min="9497" max="9729" width="11.6640625" style="22"/>
    <col min="9730" max="9737" width="11.88671875" style="22" bestFit="1" customWidth="1"/>
    <col min="9738" max="9738" width="15.109375" style="22" customWidth="1"/>
    <col min="9739" max="9739" width="11.88671875" style="22" bestFit="1" customWidth="1"/>
    <col min="9740" max="9740" width="12.33203125" style="22" bestFit="1" customWidth="1"/>
    <col min="9741" max="9741" width="11.88671875" style="22" bestFit="1" customWidth="1"/>
    <col min="9742" max="9742" width="2.44140625" style="22" customWidth="1"/>
    <col min="9743" max="9744" width="14.6640625" style="22" customWidth="1"/>
    <col min="9745" max="9745" width="12" style="22" bestFit="1" customWidth="1"/>
    <col min="9746" max="9747" width="11.88671875" style="22" customWidth="1"/>
    <col min="9748" max="9750" width="16.33203125" style="22" customWidth="1"/>
    <col min="9751" max="9751" width="11.6640625" style="22"/>
    <col min="9752" max="9752" width="14.5546875" style="22" bestFit="1" customWidth="1"/>
    <col min="9753" max="9985" width="11.6640625" style="22"/>
    <col min="9986" max="9993" width="11.88671875" style="22" bestFit="1" customWidth="1"/>
    <col min="9994" max="9994" width="15.109375" style="22" customWidth="1"/>
    <col min="9995" max="9995" width="11.88671875" style="22" bestFit="1" customWidth="1"/>
    <col min="9996" max="9996" width="12.33203125" style="22" bestFit="1" customWidth="1"/>
    <col min="9997" max="9997" width="11.88671875" style="22" bestFit="1" customWidth="1"/>
    <col min="9998" max="9998" width="2.44140625" style="22" customWidth="1"/>
    <col min="9999" max="10000" width="14.6640625" style="22" customWidth="1"/>
    <col min="10001" max="10001" width="12" style="22" bestFit="1" customWidth="1"/>
    <col min="10002" max="10003" width="11.88671875" style="22" customWidth="1"/>
    <col min="10004" max="10006" width="16.33203125" style="22" customWidth="1"/>
    <col min="10007" max="10007" width="11.6640625" style="22"/>
    <col min="10008" max="10008" width="14.5546875" style="22" bestFit="1" customWidth="1"/>
    <col min="10009" max="10241" width="11.6640625" style="22"/>
    <col min="10242" max="10249" width="11.88671875" style="22" bestFit="1" customWidth="1"/>
    <col min="10250" max="10250" width="15.109375" style="22" customWidth="1"/>
    <col min="10251" max="10251" width="11.88671875" style="22" bestFit="1" customWidth="1"/>
    <col min="10252" max="10252" width="12.33203125" style="22" bestFit="1" customWidth="1"/>
    <col min="10253" max="10253" width="11.88671875" style="22" bestFit="1" customWidth="1"/>
    <col min="10254" max="10254" width="2.44140625" style="22" customWidth="1"/>
    <col min="10255" max="10256" width="14.6640625" style="22" customWidth="1"/>
    <col min="10257" max="10257" width="12" style="22" bestFit="1" customWidth="1"/>
    <col min="10258" max="10259" width="11.88671875" style="22" customWidth="1"/>
    <col min="10260" max="10262" width="16.33203125" style="22" customWidth="1"/>
    <col min="10263" max="10263" width="11.6640625" style="22"/>
    <col min="10264" max="10264" width="14.5546875" style="22" bestFit="1" customWidth="1"/>
    <col min="10265" max="10497" width="11.6640625" style="22"/>
    <col min="10498" max="10505" width="11.88671875" style="22" bestFit="1" customWidth="1"/>
    <col min="10506" max="10506" width="15.109375" style="22" customWidth="1"/>
    <col min="10507" max="10507" width="11.88671875" style="22" bestFit="1" customWidth="1"/>
    <col min="10508" max="10508" width="12.33203125" style="22" bestFit="1" customWidth="1"/>
    <col min="10509" max="10509" width="11.88671875" style="22" bestFit="1" customWidth="1"/>
    <col min="10510" max="10510" width="2.44140625" style="22" customWidth="1"/>
    <col min="10511" max="10512" width="14.6640625" style="22" customWidth="1"/>
    <col min="10513" max="10513" width="12" style="22" bestFit="1" customWidth="1"/>
    <col min="10514" max="10515" width="11.88671875" style="22" customWidth="1"/>
    <col min="10516" max="10518" width="16.33203125" style="22" customWidth="1"/>
    <col min="10519" max="10519" width="11.6640625" style="22"/>
    <col min="10520" max="10520" width="14.5546875" style="22" bestFit="1" customWidth="1"/>
    <col min="10521" max="10753" width="11.6640625" style="22"/>
    <col min="10754" max="10761" width="11.88671875" style="22" bestFit="1" customWidth="1"/>
    <col min="10762" max="10762" width="15.109375" style="22" customWidth="1"/>
    <col min="10763" max="10763" width="11.88671875" style="22" bestFit="1" customWidth="1"/>
    <col min="10764" max="10764" width="12.33203125" style="22" bestFit="1" customWidth="1"/>
    <col min="10765" max="10765" width="11.88671875" style="22" bestFit="1" customWidth="1"/>
    <col min="10766" max="10766" width="2.44140625" style="22" customWidth="1"/>
    <col min="10767" max="10768" width="14.6640625" style="22" customWidth="1"/>
    <col min="10769" max="10769" width="12" style="22" bestFit="1" customWidth="1"/>
    <col min="10770" max="10771" width="11.88671875" style="22" customWidth="1"/>
    <col min="10772" max="10774" width="16.33203125" style="22" customWidth="1"/>
    <col min="10775" max="10775" width="11.6640625" style="22"/>
    <col min="10776" max="10776" width="14.5546875" style="22" bestFit="1" customWidth="1"/>
    <col min="10777" max="11009" width="11.6640625" style="22"/>
    <col min="11010" max="11017" width="11.88671875" style="22" bestFit="1" customWidth="1"/>
    <col min="11018" max="11018" width="15.109375" style="22" customWidth="1"/>
    <col min="11019" max="11019" width="11.88671875" style="22" bestFit="1" customWidth="1"/>
    <col min="11020" max="11020" width="12.33203125" style="22" bestFit="1" customWidth="1"/>
    <col min="11021" max="11021" width="11.88671875" style="22" bestFit="1" customWidth="1"/>
    <col min="11022" max="11022" width="2.44140625" style="22" customWidth="1"/>
    <col min="11023" max="11024" width="14.6640625" style="22" customWidth="1"/>
    <col min="11025" max="11025" width="12" style="22" bestFit="1" customWidth="1"/>
    <col min="11026" max="11027" width="11.88671875" style="22" customWidth="1"/>
    <col min="11028" max="11030" width="16.33203125" style="22" customWidth="1"/>
    <col min="11031" max="11031" width="11.6640625" style="22"/>
    <col min="11032" max="11032" width="14.5546875" style="22" bestFit="1" customWidth="1"/>
    <col min="11033" max="11265" width="11.6640625" style="22"/>
    <col min="11266" max="11273" width="11.88671875" style="22" bestFit="1" customWidth="1"/>
    <col min="11274" max="11274" width="15.109375" style="22" customWidth="1"/>
    <col min="11275" max="11275" width="11.88671875" style="22" bestFit="1" customWidth="1"/>
    <col min="11276" max="11276" width="12.33203125" style="22" bestFit="1" customWidth="1"/>
    <col min="11277" max="11277" width="11.88671875" style="22" bestFit="1" customWidth="1"/>
    <col min="11278" max="11278" width="2.44140625" style="22" customWidth="1"/>
    <col min="11279" max="11280" width="14.6640625" style="22" customWidth="1"/>
    <col min="11281" max="11281" width="12" style="22" bestFit="1" customWidth="1"/>
    <col min="11282" max="11283" width="11.88671875" style="22" customWidth="1"/>
    <col min="11284" max="11286" width="16.33203125" style="22" customWidth="1"/>
    <col min="11287" max="11287" width="11.6640625" style="22"/>
    <col min="11288" max="11288" width="14.5546875" style="22" bestFit="1" customWidth="1"/>
    <col min="11289" max="11521" width="11.6640625" style="22"/>
    <col min="11522" max="11529" width="11.88671875" style="22" bestFit="1" customWidth="1"/>
    <col min="11530" max="11530" width="15.109375" style="22" customWidth="1"/>
    <col min="11531" max="11531" width="11.88671875" style="22" bestFit="1" customWidth="1"/>
    <col min="11532" max="11532" width="12.33203125" style="22" bestFit="1" customWidth="1"/>
    <col min="11533" max="11533" width="11.88671875" style="22" bestFit="1" customWidth="1"/>
    <col min="11534" max="11534" width="2.44140625" style="22" customWidth="1"/>
    <col min="11535" max="11536" width="14.6640625" style="22" customWidth="1"/>
    <col min="11537" max="11537" width="12" style="22" bestFit="1" customWidth="1"/>
    <col min="11538" max="11539" width="11.88671875" style="22" customWidth="1"/>
    <col min="11540" max="11542" width="16.33203125" style="22" customWidth="1"/>
    <col min="11543" max="11543" width="11.6640625" style="22"/>
    <col min="11544" max="11544" width="14.5546875" style="22" bestFit="1" customWidth="1"/>
    <col min="11545" max="11777" width="11.6640625" style="22"/>
    <col min="11778" max="11785" width="11.88671875" style="22" bestFit="1" customWidth="1"/>
    <col min="11786" max="11786" width="15.109375" style="22" customWidth="1"/>
    <col min="11787" max="11787" width="11.88671875" style="22" bestFit="1" customWidth="1"/>
    <col min="11788" max="11788" width="12.33203125" style="22" bestFit="1" customWidth="1"/>
    <col min="11789" max="11789" width="11.88671875" style="22" bestFit="1" customWidth="1"/>
    <col min="11790" max="11790" width="2.44140625" style="22" customWidth="1"/>
    <col min="11791" max="11792" width="14.6640625" style="22" customWidth="1"/>
    <col min="11793" max="11793" width="12" style="22" bestFit="1" customWidth="1"/>
    <col min="11794" max="11795" width="11.88671875" style="22" customWidth="1"/>
    <col min="11796" max="11798" width="16.33203125" style="22" customWidth="1"/>
    <col min="11799" max="11799" width="11.6640625" style="22"/>
    <col min="11800" max="11800" width="14.5546875" style="22" bestFit="1" customWidth="1"/>
    <col min="11801" max="12033" width="11.6640625" style="22"/>
    <col min="12034" max="12041" width="11.88671875" style="22" bestFit="1" customWidth="1"/>
    <col min="12042" max="12042" width="15.109375" style="22" customWidth="1"/>
    <col min="12043" max="12043" width="11.88671875" style="22" bestFit="1" customWidth="1"/>
    <col min="12044" max="12044" width="12.33203125" style="22" bestFit="1" customWidth="1"/>
    <col min="12045" max="12045" width="11.88671875" style="22" bestFit="1" customWidth="1"/>
    <col min="12046" max="12046" width="2.44140625" style="22" customWidth="1"/>
    <col min="12047" max="12048" width="14.6640625" style="22" customWidth="1"/>
    <col min="12049" max="12049" width="12" style="22" bestFit="1" customWidth="1"/>
    <col min="12050" max="12051" width="11.88671875" style="22" customWidth="1"/>
    <col min="12052" max="12054" width="16.33203125" style="22" customWidth="1"/>
    <col min="12055" max="12055" width="11.6640625" style="22"/>
    <col min="12056" max="12056" width="14.5546875" style="22" bestFit="1" customWidth="1"/>
    <col min="12057" max="12289" width="11.6640625" style="22"/>
    <col min="12290" max="12297" width="11.88671875" style="22" bestFit="1" customWidth="1"/>
    <col min="12298" max="12298" width="15.109375" style="22" customWidth="1"/>
    <col min="12299" max="12299" width="11.88671875" style="22" bestFit="1" customWidth="1"/>
    <col min="12300" max="12300" width="12.33203125" style="22" bestFit="1" customWidth="1"/>
    <col min="12301" max="12301" width="11.88671875" style="22" bestFit="1" customWidth="1"/>
    <col min="12302" max="12302" width="2.44140625" style="22" customWidth="1"/>
    <col min="12303" max="12304" width="14.6640625" style="22" customWidth="1"/>
    <col min="12305" max="12305" width="12" style="22" bestFit="1" customWidth="1"/>
    <col min="12306" max="12307" width="11.88671875" style="22" customWidth="1"/>
    <col min="12308" max="12310" width="16.33203125" style="22" customWidth="1"/>
    <col min="12311" max="12311" width="11.6640625" style="22"/>
    <col min="12312" max="12312" width="14.5546875" style="22" bestFit="1" customWidth="1"/>
    <col min="12313" max="12545" width="11.6640625" style="22"/>
    <col min="12546" max="12553" width="11.88671875" style="22" bestFit="1" customWidth="1"/>
    <col min="12554" max="12554" width="15.109375" style="22" customWidth="1"/>
    <col min="12555" max="12555" width="11.88671875" style="22" bestFit="1" customWidth="1"/>
    <col min="12556" max="12556" width="12.33203125" style="22" bestFit="1" customWidth="1"/>
    <col min="12557" max="12557" width="11.88671875" style="22" bestFit="1" customWidth="1"/>
    <col min="12558" max="12558" width="2.44140625" style="22" customWidth="1"/>
    <col min="12559" max="12560" width="14.6640625" style="22" customWidth="1"/>
    <col min="12561" max="12561" width="12" style="22" bestFit="1" customWidth="1"/>
    <col min="12562" max="12563" width="11.88671875" style="22" customWidth="1"/>
    <col min="12564" max="12566" width="16.33203125" style="22" customWidth="1"/>
    <col min="12567" max="12567" width="11.6640625" style="22"/>
    <col min="12568" max="12568" width="14.5546875" style="22" bestFit="1" customWidth="1"/>
    <col min="12569" max="12801" width="11.6640625" style="22"/>
    <col min="12802" max="12809" width="11.88671875" style="22" bestFit="1" customWidth="1"/>
    <col min="12810" max="12810" width="15.109375" style="22" customWidth="1"/>
    <col min="12811" max="12811" width="11.88671875" style="22" bestFit="1" customWidth="1"/>
    <col min="12812" max="12812" width="12.33203125" style="22" bestFit="1" customWidth="1"/>
    <col min="12813" max="12813" width="11.88671875" style="22" bestFit="1" customWidth="1"/>
    <col min="12814" max="12814" width="2.44140625" style="22" customWidth="1"/>
    <col min="12815" max="12816" width="14.6640625" style="22" customWidth="1"/>
    <col min="12817" max="12817" width="12" style="22" bestFit="1" customWidth="1"/>
    <col min="12818" max="12819" width="11.88671875" style="22" customWidth="1"/>
    <col min="12820" max="12822" width="16.33203125" style="22" customWidth="1"/>
    <col min="12823" max="12823" width="11.6640625" style="22"/>
    <col min="12824" max="12824" width="14.5546875" style="22" bestFit="1" customWidth="1"/>
    <col min="12825" max="13057" width="11.6640625" style="22"/>
    <col min="13058" max="13065" width="11.88671875" style="22" bestFit="1" customWidth="1"/>
    <col min="13066" max="13066" width="15.109375" style="22" customWidth="1"/>
    <col min="13067" max="13067" width="11.88671875" style="22" bestFit="1" customWidth="1"/>
    <col min="13068" max="13068" width="12.33203125" style="22" bestFit="1" customWidth="1"/>
    <col min="13069" max="13069" width="11.88671875" style="22" bestFit="1" customWidth="1"/>
    <col min="13070" max="13070" width="2.44140625" style="22" customWidth="1"/>
    <col min="13071" max="13072" width="14.6640625" style="22" customWidth="1"/>
    <col min="13073" max="13073" width="12" style="22" bestFit="1" customWidth="1"/>
    <col min="13074" max="13075" width="11.88671875" style="22" customWidth="1"/>
    <col min="13076" max="13078" width="16.33203125" style="22" customWidth="1"/>
    <col min="13079" max="13079" width="11.6640625" style="22"/>
    <col min="13080" max="13080" width="14.5546875" style="22" bestFit="1" customWidth="1"/>
    <col min="13081" max="13313" width="11.6640625" style="22"/>
    <col min="13314" max="13321" width="11.88671875" style="22" bestFit="1" customWidth="1"/>
    <col min="13322" max="13322" width="15.109375" style="22" customWidth="1"/>
    <col min="13323" max="13323" width="11.88671875" style="22" bestFit="1" customWidth="1"/>
    <col min="13324" max="13324" width="12.33203125" style="22" bestFit="1" customWidth="1"/>
    <col min="13325" max="13325" width="11.88671875" style="22" bestFit="1" customWidth="1"/>
    <col min="13326" max="13326" width="2.44140625" style="22" customWidth="1"/>
    <col min="13327" max="13328" width="14.6640625" style="22" customWidth="1"/>
    <col min="13329" max="13329" width="12" style="22" bestFit="1" customWidth="1"/>
    <col min="13330" max="13331" width="11.88671875" style="22" customWidth="1"/>
    <col min="13332" max="13334" width="16.33203125" style="22" customWidth="1"/>
    <col min="13335" max="13335" width="11.6640625" style="22"/>
    <col min="13336" max="13336" width="14.5546875" style="22" bestFit="1" customWidth="1"/>
    <col min="13337" max="13569" width="11.6640625" style="22"/>
    <col min="13570" max="13577" width="11.88671875" style="22" bestFit="1" customWidth="1"/>
    <col min="13578" max="13578" width="15.109375" style="22" customWidth="1"/>
    <col min="13579" max="13579" width="11.88671875" style="22" bestFit="1" customWidth="1"/>
    <col min="13580" max="13580" width="12.33203125" style="22" bestFit="1" customWidth="1"/>
    <col min="13581" max="13581" width="11.88671875" style="22" bestFit="1" customWidth="1"/>
    <col min="13582" max="13582" width="2.44140625" style="22" customWidth="1"/>
    <col min="13583" max="13584" width="14.6640625" style="22" customWidth="1"/>
    <col min="13585" max="13585" width="12" style="22" bestFit="1" customWidth="1"/>
    <col min="13586" max="13587" width="11.88671875" style="22" customWidth="1"/>
    <col min="13588" max="13590" width="16.33203125" style="22" customWidth="1"/>
    <col min="13591" max="13591" width="11.6640625" style="22"/>
    <col min="13592" max="13592" width="14.5546875" style="22" bestFit="1" customWidth="1"/>
    <col min="13593" max="13825" width="11.6640625" style="22"/>
    <col min="13826" max="13833" width="11.88671875" style="22" bestFit="1" customWidth="1"/>
    <col min="13834" max="13834" width="15.109375" style="22" customWidth="1"/>
    <col min="13835" max="13835" width="11.88671875" style="22" bestFit="1" customWidth="1"/>
    <col min="13836" max="13836" width="12.33203125" style="22" bestFit="1" customWidth="1"/>
    <col min="13837" max="13837" width="11.88671875" style="22" bestFit="1" customWidth="1"/>
    <col min="13838" max="13838" width="2.44140625" style="22" customWidth="1"/>
    <col min="13839" max="13840" width="14.6640625" style="22" customWidth="1"/>
    <col min="13841" max="13841" width="12" style="22" bestFit="1" customWidth="1"/>
    <col min="13842" max="13843" width="11.88671875" style="22" customWidth="1"/>
    <col min="13844" max="13846" width="16.33203125" style="22" customWidth="1"/>
    <col min="13847" max="13847" width="11.6640625" style="22"/>
    <col min="13848" max="13848" width="14.5546875" style="22" bestFit="1" customWidth="1"/>
    <col min="13849" max="14081" width="11.6640625" style="22"/>
    <col min="14082" max="14089" width="11.88671875" style="22" bestFit="1" customWidth="1"/>
    <col min="14090" max="14090" width="15.109375" style="22" customWidth="1"/>
    <col min="14091" max="14091" width="11.88671875" style="22" bestFit="1" customWidth="1"/>
    <col min="14092" max="14092" width="12.33203125" style="22" bestFit="1" customWidth="1"/>
    <col min="14093" max="14093" width="11.88671875" style="22" bestFit="1" customWidth="1"/>
    <col min="14094" max="14094" width="2.44140625" style="22" customWidth="1"/>
    <col min="14095" max="14096" width="14.6640625" style="22" customWidth="1"/>
    <col min="14097" max="14097" width="12" style="22" bestFit="1" customWidth="1"/>
    <col min="14098" max="14099" width="11.88671875" style="22" customWidth="1"/>
    <col min="14100" max="14102" width="16.33203125" style="22" customWidth="1"/>
    <col min="14103" max="14103" width="11.6640625" style="22"/>
    <col min="14104" max="14104" width="14.5546875" style="22" bestFit="1" customWidth="1"/>
    <col min="14105" max="14337" width="11.6640625" style="22"/>
    <col min="14338" max="14345" width="11.88671875" style="22" bestFit="1" customWidth="1"/>
    <col min="14346" max="14346" width="15.109375" style="22" customWidth="1"/>
    <col min="14347" max="14347" width="11.88671875" style="22" bestFit="1" customWidth="1"/>
    <col min="14348" max="14348" width="12.33203125" style="22" bestFit="1" customWidth="1"/>
    <col min="14349" max="14349" width="11.88671875" style="22" bestFit="1" customWidth="1"/>
    <col min="14350" max="14350" width="2.44140625" style="22" customWidth="1"/>
    <col min="14351" max="14352" width="14.6640625" style="22" customWidth="1"/>
    <col min="14353" max="14353" width="12" style="22" bestFit="1" customWidth="1"/>
    <col min="14354" max="14355" width="11.88671875" style="22" customWidth="1"/>
    <col min="14356" max="14358" width="16.33203125" style="22" customWidth="1"/>
    <col min="14359" max="14359" width="11.6640625" style="22"/>
    <col min="14360" max="14360" width="14.5546875" style="22" bestFit="1" customWidth="1"/>
    <col min="14361" max="14593" width="11.6640625" style="22"/>
    <col min="14594" max="14601" width="11.88671875" style="22" bestFit="1" customWidth="1"/>
    <col min="14602" max="14602" width="15.109375" style="22" customWidth="1"/>
    <col min="14603" max="14603" width="11.88671875" style="22" bestFit="1" customWidth="1"/>
    <col min="14604" max="14604" width="12.33203125" style="22" bestFit="1" customWidth="1"/>
    <col min="14605" max="14605" width="11.88671875" style="22" bestFit="1" customWidth="1"/>
    <col min="14606" max="14606" width="2.44140625" style="22" customWidth="1"/>
    <col min="14607" max="14608" width="14.6640625" style="22" customWidth="1"/>
    <col min="14609" max="14609" width="12" style="22" bestFit="1" customWidth="1"/>
    <col min="14610" max="14611" width="11.88671875" style="22" customWidth="1"/>
    <col min="14612" max="14614" width="16.33203125" style="22" customWidth="1"/>
    <col min="14615" max="14615" width="11.6640625" style="22"/>
    <col min="14616" max="14616" width="14.5546875" style="22" bestFit="1" customWidth="1"/>
    <col min="14617" max="14849" width="11.6640625" style="22"/>
    <col min="14850" max="14857" width="11.88671875" style="22" bestFit="1" customWidth="1"/>
    <col min="14858" max="14858" width="15.109375" style="22" customWidth="1"/>
    <col min="14859" max="14859" width="11.88671875" style="22" bestFit="1" customWidth="1"/>
    <col min="14860" max="14860" width="12.33203125" style="22" bestFit="1" customWidth="1"/>
    <col min="14861" max="14861" width="11.88671875" style="22" bestFit="1" customWidth="1"/>
    <col min="14862" max="14862" width="2.44140625" style="22" customWidth="1"/>
    <col min="14863" max="14864" width="14.6640625" style="22" customWidth="1"/>
    <col min="14865" max="14865" width="12" style="22" bestFit="1" customWidth="1"/>
    <col min="14866" max="14867" width="11.88671875" style="22" customWidth="1"/>
    <col min="14868" max="14870" width="16.33203125" style="22" customWidth="1"/>
    <col min="14871" max="14871" width="11.6640625" style="22"/>
    <col min="14872" max="14872" width="14.5546875" style="22" bestFit="1" customWidth="1"/>
    <col min="14873" max="15105" width="11.6640625" style="22"/>
    <col min="15106" max="15113" width="11.88671875" style="22" bestFit="1" customWidth="1"/>
    <col min="15114" max="15114" width="15.109375" style="22" customWidth="1"/>
    <col min="15115" max="15115" width="11.88671875" style="22" bestFit="1" customWidth="1"/>
    <col min="15116" max="15116" width="12.33203125" style="22" bestFit="1" customWidth="1"/>
    <col min="15117" max="15117" width="11.88671875" style="22" bestFit="1" customWidth="1"/>
    <col min="15118" max="15118" width="2.44140625" style="22" customWidth="1"/>
    <col min="15119" max="15120" width="14.6640625" style="22" customWidth="1"/>
    <col min="15121" max="15121" width="12" style="22" bestFit="1" customWidth="1"/>
    <col min="15122" max="15123" width="11.88671875" style="22" customWidth="1"/>
    <col min="15124" max="15126" width="16.33203125" style="22" customWidth="1"/>
    <col min="15127" max="15127" width="11.6640625" style="22"/>
    <col min="15128" max="15128" width="14.5546875" style="22" bestFit="1" customWidth="1"/>
    <col min="15129" max="15361" width="11.6640625" style="22"/>
    <col min="15362" max="15369" width="11.88671875" style="22" bestFit="1" customWidth="1"/>
    <col min="15370" max="15370" width="15.109375" style="22" customWidth="1"/>
    <col min="15371" max="15371" width="11.88671875" style="22" bestFit="1" customWidth="1"/>
    <col min="15372" max="15372" width="12.33203125" style="22" bestFit="1" customWidth="1"/>
    <col min="15373" max="15373" width="11.88671875" style="22" bestFit="1" customWidth="1"/>
    <col min="15374" max="15374" width="2.44140625" style="22" customWidth="1"/>
    <col min="15375" max="15376" width="14.6640625" style="22" customWidth="1"/>
    <col min="15377" max="15377" width="12" style="22" bestFit="1" customWidth="1"/>
    <col min="15378" max="15379" width="11.88671875" style="22" customWidth="1"/>
    <col min="15380" max="15382" width="16.33203125" style="22" customWidth="1"/>
    <col min="15383" max="15383" width="11.6640625" style="22"/>
    <col min="15384" max="15384" width="14.5546875" style="22" bestFit="1" customWidth="1"/>
    <col min="15385" max="15617" width="11.6640625" style="22"/>
    <col min="15618" max="15625" width="11.88671875" style="22" bestFit="1" customWidth="1"/>
    <col min="15626" max="15626" width="15.109375" style="22" customWidth="1"/>
    <col min="15627" max="15627" width="11.88671875" style="22" bestFit="1" customWidth="1"/>
    <col min="15628" max="15628" width="12.33203125" style="22" bestFit="1" customWidth="1"/>
    <col min="15629" max="15629" width="11.88671875" style="22" bestFit="1" customWidth="1"/>
    <col min="15630" max="15630" width="2.44140625" style="22" customWidth="1"/>
    <col min="15631" max="15632" width="14.6640625" style="22" customWidth="1"/>
    <col min="15633" max="15633" width="12" style="22" bestFit="1" customWidth="1"/>
    <col min="15634" max="15635" width="11.88671875" style="22" customWidth="1"/>
    <col min="15636" max="15638" width="16.33203125" style="22" customWidth="1"/>
    <col min="15639" max="15639" width="11.6640625" style="22"/>
    <col min="15640" max="15640" width="14.5546875" style="22" bestFit="1" customWidth="1"/>
    <col min="15641" max="15873" width="11.6640625" style="22"/>
    <col min="15874" max="15881" width="11.88671875" style="22" bestFit="1" customWidth="1"/>
    <col min="15882" max="15882" width="15.109375" style="22" customWidth="1"/>
    <col min="15883" max="15883" width="11.88671875" style="22" bestFit="1" customWidth="1"/>
    <col min="15884" max="15884" width="12.33203125" style="22" bestFit="1" customWidth="1"/>
    <col min="15885" max="15885" width="11.88671875" style="22" bestFit="1" customWidth="1"/>
    <col min="15886" max="15886" width="2.44140625" style="22" customWidth="1"/>
    <col min="15887" max="15888" width="14.6640625" style="22" customWidth="1"/>
    <col min="15889" max="15889" width="12" style="22" bestFit="1" customWidth="1"/>
    <col min="15890" max="15891" width="11.88671875" style="22" customWidth="1"/>
    <col min="15892" max="15894" width="16.33203125" style="22" customWidth="1"/>
    <col min="15895" max="15895" width="11.6640625" style="22"/>
    <col min="15896" max="15896" width="14.5546875" style="22" bestFit="1" customWidth="1"/>
    <col min="15897" max="16129" width="11.6640625" style="22"/>
    <col min="16130" max="16137" width="11.88671875" style="22" bestFit="1" customWidth="1"/>
    <col min="16138" max="16138" width="15.109375" style="22" customWidth="1"/>
    <col min="16139" max="16139" width="11.88671875" style="22" bestFit="1" customWidth="1"/>
    <col min="16140" max="16140" width="12.33203125" style="22" bestFit="1" customWidth="1"/>
    <col min="16141" max="16141" width="11.88671875" style="22" bestFit="1" customWidth="1"/>
    <col min="16142" max="16142" width="2.44140625" style="22" customWidth="1"/>
    <col min="16143" max="16144" width="14.6640625" style="22" customWidth="1"/>
    <col min="16145" max="16145" width="12" style="22" bestFit="1" customWidth="1"/>
    <col min="16146" max="16147" width="11.88671875" style="22" customWidth="1"/>
    <col min="16148" max="16150" width="16.33203125" style="22" customWidth="1"/>
    <col min="16151" max="16151" width="11.6640625" style="22"/>
    <col min="16152" max="16152" width="14.5546875" style="22" bestFit="1" customWidth="1"/>
    <col min="16153" max="16384" width="11.6640625" style="22"/>
  </cols>
  <sheetData>
    <row r="1" spans="1:25" ht="13.8" thickBot="1" x14ac:dyDescent="0.3">
      <c r="A1" s="11"/>
      <c r="B1" s="12"/>
      <c r="C1" s="13"/>
      <c r="D1" s="12"/>
      <c r="E1" s="12"/>
      <c r="F1" s="13"/>
      <c r="G1" s="14"/>
      <c r="H1" s="13"/>
      <c r="I1" s="13"/>
      <c r="J1" s="15"/>
      <c r="K1" s="13"/>
      <c r="L1" s="15"/>
      <c r="M1" s="16"/>
      <c r="N1" s="16"/>
      <c r="O1" s="17"/>
      <c r="P1" s="17"/>
    </row>
    <row r="2" spans="1:25" x14ac:dyDescent="0.25">
      <c r="A2" s="23" t="s">
        <v>521</v>
      </c>
      <c r="B2" s="12"/>
      <c r="C2" s="13"/>
      <c r="D2" s="12"/>
      <c r="E2" s="12"/>
      <c r="F2" s="13"/>
      <c r="G2" s="14"/>
      <c r="H2" s="13"/>
      <c r="I2" s="13"/>
      <c r="J2" s="15"/>
      <c r="K2" s="13"/>
      <c r="L2" s="15"/>
      <c r="M2" s="24" t="s">
        <v>522</v>
      </c>
      <c r="N2" s="16"/>
      <c r="O2" s="25" t="s">
        <v>523</v>
      </c>
      <c r="P2" s="25"/>
    </row>
    <row r="3" spans="1:25" x14ac:dyDescent="0.25">
      <c r="A3" s="23" t="s">
        <v>524</v>
      </c>
      <c r="B3" s="12"/>
      <c r="C3" s="13"/>
      <c r="D3" s="12"/>
      <c r="E3" s="12"/>
      <c r="F3" s="13"/>
      <c r="H3" s="13"/>
      <c r="I3" s="13"/>
      <c r="J3" s="15"/>
      <c r="K3" s="13"/>
      <c r="L3" s="15"/>
      <c r="M3" s="27" t="s">
        <v>525</v>
      </c>
      <c r="N3" s="16"/>
      <c r="O3" s="25" t="s">
        <v>525</v>
      </c>
      <c r="P3" s="25"/>
    </row>
    <row r="4" spans="1:25" x14ac:dyDescent="0.25">
      <c r="A4" s="28"/>
      <c r="B4" s="12"/>
      <c r="C4" s="12"/>
      <c r="D4" s="12"/>
      <c r="E4" s="12"/>
      <c r="F4" s="12"/>
      <c r="G4" s="14"/>
      <c r="H4" s="12"/>
      <c r="I4" s="29"/>
      <c r="J4" s="30"/>
      <c r="K4" s="12"/>
      <c r="L4" s="30"/>
      <c r="M4" s="27" t="s">
        <v>526</v>
      </c>
      <c r="N4" s="16"/>
      <c r="O4" s="25" t="s">
        <v>527</v>
      </c>
      <c r="P4" s="25"/>
    </row>
    <row r="5" spans="1:25" x14ac:dyDescent="0.25">
      <c r="A5" s="28"/>
      <c r="B5" s="12"/>
      <c r="C5" s="12"/>
      <c r="D5" s="12"/>
      <c r="E5" s="12" t="s">
        <v>528</v>
      </c>
      <c r="F5" s="12"/>
      <c r="G5" s="14"/>
      <c r="H5" s="12"/>
      <c r="I5" s="12"/>
      <c r="J5" s="30" t="s">
        <v>529</v>
      </c>
      <c r="K5" s="12"/>
      <c r="L5" s="30" t="s">
        <v>529</v>
      </c>
      <c r="M5" s="27" t="s">
        <v>530</v>
      </c>
      <c r="N5" s="16"/>
      <c r="O5" s="25" t="s">
        <v>530</v>
      </c>
      <c r="P5" s="25"/>
      <c r="Q5" s="31"/>
      <c r="R5" s="32" t="s">
        <v>531</v>
      </c>
      <c r="S5" s="32" t="s">
        <v>529</v>
      </c>
      <c r="T5" s="32"/>
      <c r="U5" s="32"/>
      <c r="V5" s="32"/>
      <c r="W5" s="32"/>
    </row>
    <row r="6" spans="1:25" x14ac:dyDescent="0.25">
      <c r="A6" s="28"/>
      <c r="B6" s="12" t="s">
        <v>532</v>
      </c>
      <c r="C6" s="12"/>
      <c r="D6" s="12"/>
      <c r="E6" s="12" t="s">
        <v>526</v>
      </c>
      <c r="F6" s="12"/>
      <c r="G6" s="14" t="s">
        <v>533</v>
      </c>
      <c r="H6" s="12"/>
      <c r="I6" s="12"/>
      <c r="J6" s="30" t="s">
        <v>534</v>
      </c>
      <c r="K6" s="12"/>
      <c r="L6" s="30" t="s">
        <v>535</v>
      </c>
      <c r="M6" s="27" t="s">
        <v>536</v>
      </c>
      <c r="N6" s="16"/>
      <c r="O6" s="25" t="s">
        <v>536</v>
      </c>
      <c r="P6" s="25"/>
      <c r="Q6" s="31" t="s">
        <v>537</v>
      </c>
      <c r="R6" s="32" t="s">
        <v>534</v>
      </c>
      <c r="S6" s="32" t="s">
        <v>534</v>
      </c>
      <c r="T6" s="32" t="s">
        <v>538</v>
      </c>
      <c r="U6" s="32" t="s">
        <v>538</v>
      </c>
      <c r="V6" s="32" t="s">
        <v>539</v>
      </c>
      <c r="W6" s="31"/>
    </row>
    <row r="7" spans="1:25" x14ac:dyDescent="0.25">
      <c r="A7" s="28"/>
      <c r="B7" s="12" t="s">
        <v>540</v>
      </c>
      <c r="C7" s="12" t="s">
        <v>541</v>
      </c>
      <c r="D7" s="12" t="s">
        <v>530</v>
      </c>
      <c r="E7" s="12" t="s">
        <v>542</v>
      </c>
      <c r="F7" s="12" t="s">
        <v>543</v>
      </c>
      <c r="G7" s="14" t="s">
        <v>544</v>
      </c>
      <c r="H7" s="12" t="s">
        <v>529</v>
      </c>
      <c r="I7" s="12" t="s">
        <v>529</v>
      </c>
      <c r="J7" s="30" t="s">
        <v>545</v>
      </c>
      <c r="K7" s="12" t="s">
        <v>529</v>
      </c>
      <c r="L7" s="30" t="s">
        <v>546</v>
      </c>
      <c r="M7" s="27" t="s">
        <v>547</v>
      </c>
      <c r="N7" s="16"/>
      <c r="O7" s="25" t="s">
        <v>548</v>
      </c>
      <c r="P7" s="25"/>
      <c r="Q7" s="31" t="s">
        <v>549</v>
      </c>
      <c r="R7" s="32" t="s">
        <v>550</v>
      </c>
      <c r="S7" s="32" t="s">
        <v>550</v>
      </c>
      <c r="T7" s="32" t="s">
        <v>551</v>
      </c>
      <c r="U7" s="32" t="s">
        <v>552</v>
      </c>
      <c r="V7" s="32" t="s">
        <v>553</v>
      </c>
      <c r="W7" s="31"/>
    </row>
    <row r="8" spans="1:25" ht="13.8" thickBot="1" x14ac:dyDescent="0.3">
      <c r="A8" s="28" t="s">
        <v>554</v>
      </c>
      <c r="B8" s="12" t="s">
        <v>555</v>
      </c>
      <c r="C8" s="12" t="s">
        <v>556</v>
      </c>
      <c r="D8" s="12" t="s">
        <v>557</v>
      </c>
      <c r="E8" s="12" t="s">
        <v>558</v>
      </c>
      <c r="F8" s="12" t="s">
        <v>559</v>
      </c>
      <c r="G8" s="14" t="s">
        <v>560</v>
      </c>
      <c r="H8" s="12" t="s">
        <v>526</v>
      </c>
      <c r="I8" s="12" t="s">
        <v>541</v>
      </c>
      <c r="J8" s="30" t="s">
        <v>526</v>
      </c>
      <c r="K8" s="12" t="s">
        <v>530</v>
      </c>
      <c r="L8" s="30" t="s">
        <v>530</v>
      </c>
      <c r="M8" s="33" t="s">
        <v>549</v>
      </c>
      <c r="N8" s="16"/>
      <c r="O8" s="25" t="s">
        <v>561</v>
      </c>
      <c r="P8" s="25"/>
      <c r="Q8" s="31" t="s">
        <v>562</v>
      </c>
      <c r="R8" s="32" t="s">
        <v>563</v>
      </c>
      <c r="S8" s="32" t="s">
        <v>563</v>
      </c>
      <c r="T8" s="32" t="s">
        <v>564</v>
      </c>
      <c r="U8" s="32" t="s">
        <v>564</v>
      </c>
      <c r="V8" s="32" t="s">
        <v>563</v>
      </c>
      <c r="W8" s="31"/>
    </row>
    <row r="9" spans="1:25" x14ac:dyDescent="0.25">
      <c r="A9" s="11">
        <v>1871.01</v>
      </c>
      <c r="B9" s="12">
        <v>4.4400000000000004</v>
      </c>
      <c r="C9" s="13">
        <v>0.26</v>
      </c>
      <c r="D9" s="12">
        <v>0.4</v>
      </c>
      <c r="E9" s="12">
        <v>12.46406116</v>
      </c>
      <c r="F9" s="13">
        <f>1871+1/24</f>
        <v>1871.0416666666667</v>
      </c>
      <c r="G9" s="14">
        <v>5.32</v>
      </c>
      <c r="H9" s="13">
        <f>B9*$E$1850/E9</f>
        <v>112.0182564957825</v>
      </c>
      <c r="I9" s="13">
        <f>C9*$E$1850/E9</f>
        <v>6.5596276326359106</v>
      </c>
      <c r="J9" s="15">
        <f>H9</f>
        <v>112.0182564957825</v>
      </c>
      <c r="K9" s="13">
        <f>D9*$E$1850/E9</f>
        <v>10.091734819439864</v>
      </c>
      <c r="L9" s="15">
        <f>K9*(J9/H9)</f>
        <v>10.091734819439864</v>
      </c>
      <c r="M9" s="34" t="s">
        <v>454</v>
      </c>
      <c r="N9" s="16"/>
      <c r="O9" s="17" t="s">
        <v>454</v>
      </c>
      <c r="P9" s="17"/>
      <c r="R9" s="14">
        <f>((G9/G10+G9/1200+((1+G10/1200)^(-119))*(1-G9/G10)))</f>
        <v>1.0041769357097787</v>
      </c>
      <c r="S9" s="14">
        <v>1</v>
      </c>
      <c r="T9" s="20">
        <f>(($J129/$J9)^(1/10)-1)</f>
        <v>0.13060944596425705</v>
      </c>
      <c r="U9" s="20">
        <f t="shared" ref="U9:U72" si="0">(($S129/$S9)^(1/10)-1)</f>
        <v>9.2503676352099218E-2</v>
      </c>
      <c r="V9" s="20">
        <f t="shared" ref="V9:V72" si="1">T9-U9</f>
        <v>3.8105769612157836E-2</v>
      </c>
      <c r="Y9" s="35"/>
    </row>
    <row r="10" spans="1:25" x14ac:dyDescent="0.25">
      <c r="A10" s="11">
        <v>1871.02</v>
      </c>
      <c r="B10" s="12">
        <v>4.5</v>
      </c>
      <c r="C10" s="13">
        <v>0.26</v>
      </c>
      <c r="D10" s="12">
        <v>0.4</v>
      </c>
      <c r="E10" s="12">
        <v>12.844641319999999</v>
      </c>
      <c r="F10" s="13">
        <f>F9+1/12</f>
        <v>1871.125</v>
      </c>
      <c r="G10" s="14">
        <f>G9*11/12+G21*1/12</f>
        <v>5.3233333333333333</v>
      </c>
      <c r="H10" s="13">
        <f t="shared" ref="H10:H73" si="2">B10*$E$1850/E10</f>
        <v>110.16812106669245</v>
      </c>
      <c r="I10" s="13">
        <f t="shared" ref="I10:I73" si="3">C10*$E$1850/E10</f>
        <v>6.3652692171866745</v>
      </c>
      <c r="J10" s="15">
        <f>J9*((H10+(I10/12))/H9)</f>
        <v>110.69856016812467</v>
      </c>
      <c r="K10" s="13">
        <f t="shared" ref="K10:K73" si="4">D10*$E$1850/E10</f>
        <v>9.7927218725948837</v>
      </c>
      <c r="L10" s="15">
        <f t="shared" ref="L10:L73" si="5">K10*(J10/H10)</f>
        <v>9.8398720149444152</v>
      </c>
      <c r="M10" s="34" t="s">
        <v>454</v>
      </c>
      <c r="N10" s="16"/>
      <c r="O10" s="17" t="s">
        <v>454</v>
      </c>
      <c r="P10" s="17"/>
      <c r="R10" s="14">
        <f>((G10/G11+G10/1200+((1+G11/1200)^(-119))*(1-G10/G11)))</f>
        <v>1.0041797523411402</v>
      </c>
      <c r="S10" s="14">
        <f>S9*R9*E9/E10</f>
        <v>0.97442368613747099</v>
      </c>
      <c r="T10" s="20">
        <f t="shared" ref="T10:T73" si="6">(($J130/$J10)^(1/10)-1)</f>
        <v>0.13085848171395131</v>
      </c>
      <c r="U10" s="20">
        <f t="shared" si="0"/>
        <v>9.4634634344509472E-2</v>
      </c>
      <c r="V10" s="20">
        <f t="shared" si="1"/>
        <v>3.6223847369441842E-2</v>
      </c>
      <c r="Y10" s="35"/>
    </row>
    <row r="11" spans="1:25" x14ac:dyDescent="0.25">
      <c r="A11" s="11">
        <v>1871.03</v>
      </c>
      <c r="B11" s="12">
        <v>4.6100000000000003</v>
      </c>
      <c r="C11" s="13">
        <v>0.26</v>
      </c>
      <c r="D11" s="12">
        <v>0.4</v>
      </c>
      <c r="E11" s="12">
        <v>13.0349719</v>
      </c>
      <c r="F11" s="13">
        <f t="shared" ref="F11:F74" si="7">F10+1/12</f>
        <v>1871.2083333333333</v>
      </c>
      <c r="G11" s="14">
        <f>G9*10/12+G21*2/12</f>
        <v>5.3266666666666671</v>
      </c>
      <c r="H11" s="13">
        <f t="shared" si="2"/>
        <v>111.21317415344794</v>
      </c>
      <c r="I11" s="13">
        <f t="shared" si="3"/>
        <v>6.2723265249233107</v>
      </c>
      <c r="J11" s="15">
        <f t="shared" ref="J11:J74" si="8">J10*((H11+(I11/12))/H10)</f>
        <v>112.27385554326445</v>
      </c>
      <c r="K11" s="13">
        <f t="shared" si="4"/>
        <v>9.649733115266633</v>
      </c>
      <c r="L11" s="15">
        <f t="shared" si="5"/>
        <v>9.7417662076585216</v>
      </c>
      <c r="M11" s="34" t="s">
        <v>454</v>
      </c>
      <c r="N11" s="16"/>
      <c r="O11" s="17" t="s">
        <v>454</v>
      </c>
      <c r="P11" s="17"/>
      <c r="R11" s="14">
        <f t="shared" ref="R11:R74" si="9">((G11/G12+G11/1200+((1+G12/1200)^(-119))*(1-G11/G12)))</f>
        <v>1.0041825689642252</v>
      </c>
      <c r="S11" s="14">
        <f t="shared" ref="S11:S74" si="10">S10*R10*E10/E11</f>
        <v>0.96420898578857406</v>
      </c>
      <c r="T11" s="20">
        <f t="shared" si="6"/>
        <v>0.13095087292935159</v>
      </c>
      <c r="U11" s="20">
        <f t="shared" si="0"/>
        <v>9.6185995634464394E-2</v>
      </c>
      <c r="V11" s="20">
        <f t="shared" si="1"/>
        <v>3.4764877294887198E-2</v>
      </c>
      <c r="Y11" s="35"/>
    </row>
    <row r="12" spans="1:25" x14ac:dyDescent="0.25">
      <c r="A12" s="11">
        <v>1871.04</v>
      </c>
      <c r="B12" s="12">
        <v>4.74</v>
      </c>
      <c r="C12" s="13">
        <v>0.26</v>
      </c>
      <c r="D12" s="12">
        <v>0.4</v>
      </c>
      <c r="E12" s="12">
        <v>12.559226450000001</v>
      </c>
      <c r="F12" s="13">
        <f t="shared" si="7"/>
        <v>1871.2916666666665</v>
      </c>
      <c r="G12" s="14">
        <f>G9*9/12+G21*3/12</f>
        <v>5.33</v>
      </c>
      <c r="H12" s="13">
        <f t="shared" si="2"/>
        <v>118.68090809048198</v>
      </c>
      <c r="I12" s="13">
        <f t="shared" si="3"/>
        <v>6.5099232285918376</v>
      </c>
      <c r="J12" s="15">
        <f t="shared" si="8"/>
        <v>120.36047960084481</v>
      </c>
      <c r="K12" s="13">
        <f t="shared" si="4"/>
        <v>10.015266505525904</v>
      </c>
      <c r="L12" s="15">
        <f t="shared" si="5"/>
        <v>10.157002497961587</v>
      </c>
      <c r="M12" s="34" t="s">
        <v>454</v>
      </c>
      <c r="N12" s="16"/>
      <c r="O12" s="17" t="s">
        <v>454</v>
      </c>
      <c r="P12" s="17"/>
      <c r="R12" s="14">
        <f t="shared" si="9"/>
        <v>1.0041853855790357</v>
      </c>
      <c r="S12" s="14">
        <f t="shared" si="10"/>
        <v>1.004919008380089</v>
      </c>
      <c r="T12" s="20">
        <f t="shared" si="6"/>
        <v>0.12205603761969908</v>
      </c>
      <c r="U12" s="20">
        <f t="shared" si="0"/>
        <v>9.0971906239022626E-2</v>
      </c>
      <c r="V12" s="20">
        <f t="shared" si="1"/>
        <v>3.108413138067645E-2</v>
      </c>
      <c r="Y12" s="35"/>
    </row>
    <row r="13" spans="1:25" x14ac:dyDescent="0.25">
      <c r="A13" s="11">
        <v>1871.05</v>
      </c>
      <c r="B13" s="12">
        <v>4.8600000000000003</v>
      </c>
      <c r="C13" s="13">
        <v>0.26</v>
      </c>
      <c r="D13" s="12">
        <v>0.4</v>
      </c>
      <c r="E13" s="12">
        <v>12.273811569999999</v>
      </c>
      <c r="F13" s="13">
        <f t="shared" si="7"/>
        <v>1871.3749999999998</v>
      </c>
      <c r="G13" s="14">
        <f>G9*8/12+G21*4/12</f>
        <v>5.3333333333333339</v>
      </c>
      <c r="H13" s="13">
        <f t="shared" si="2"/>
        <v>124.51515906724974</v>
      </c>
      <c r="I13" s="13">
        <f t="shared" si="3"/>
        <v>6.661304806066858</v>
      </c>
      <c r="J13" s="15">
        <f t="shared" si="8"/>
        <v>126.84026149234022</v>
      </c>
      <c r="K13" s="13">
        <f t="shared" si="4"/>
        <v>10.24816124010286</v>
      </c>
      <c r="L13" s="15">
        <f t="shared" si="5"/>
        <v>10.439527694842818</v>
      </c>
      <c r="M13" s="34" t="s">
        <v>454</v>
      </c>
      <c r="N13" s="16"/>
      <c r="O13" s="17" t="s">
        <v>454</v>
      </c>
      <c r="P13" s="17"/>
      <c r="R13" s="14">
        <f t="shared" si="9"/>
        <v>1.0041882021855737</v>
      </c>
      <c r="S13" s="14">
        <f t="shared" si="10"/>
        <v>1.0325911467539233</v>
      </c>
      <c r="T13" s="20">
        <f t="shared" si="6"/>
        <v>0.12263809890224753</v>
      </c>
      <c r="U13" s="20">
        <f t="shared" si="0"/>
        <v>8.9488437190410108E-2</v>
      </c>
      <c r="V13" s="20">
        <f t="shared" si="1"/>
        <v>3.3149661711837419E-2</v>
      </c>
      <c r="Y13" s="35"/>
    </row>
    <row r="14" spans="1:25" x14ac:dyDescent="0.25">
      <c r="A14" s="11">
        <v>1871.06</v>
      </c>
      <c r="B14" s="12">
        <v>4.82</v>
      </c>
      <c r="C14" s="13">
        <v>0.26</v>
      </c>
      <c r="D14" s="12">
        <v>0.4</v>
      </c>
      <c r="E14" s="12">
        <v>12.08348099</v>
      </c>
      <c r="F14" s="13">
        <f t="shared" si="7"/>
        <v>1871.458333333333</v>
      </c>
      <c r="G14" s="14">
        <f>G9*7/12+G21*5/12</f>
        <v>5.3366666666666669</v>
      </c>
      <c r="H14" s="13">
        <f t="shared" si="2"/>
        <v>125.43547685094677</v>
      </c>
      <c r="I14" s="13">
        <f t="shared" si="3"/>
        <v>6.7662290417523145</v>
      </c>
      <c r="J14" s="15">
        <f t="shared" si="8"/>
        <v>128.35214597423627</v>
      </c>
      <c r="K14" s="13">
        <f t="shared" si="4"/>
        <v>10.409583141157407</v>
      </c>
      <c r="L14" s="15">
        <f t="shared" si="5"/>
        <v>10.651630371305913</v>
      </c>
      <c r="M14" s="34" t="s">
        <v>454</v>
      </c>
      <c r="N14" s="16"/>
      <c r="O14" s="17" t="s">
        <v>454</v>
      </c>
      <c r="P14" s="17"/>
      <c r="R14" s="14">
        <f t="shared" si="9"/>
        <v>1.0041910187838414</v>
      </c>
      <c r="S14" s="14">
        <f t="shared" si="10"/>
        <v>1.0532486237736511</v>
      </c>
      <c r="T14" s="20">
        <f t="shared" si="6"/>
        <v>0.12309279994112066</v>
      </c>
      <c r="U14" s="20">
        <f t="shared" si="0"/>
        <v>8.7724911019543717E-2</v>
      </c>
      <c r="V14" s="20">
        <f t="shared" si="1"/>
        <v>3.536788892157694E-2</v>
      </c>
      <c r="Y14" s="35"/>
    </row>
    <row r="15" spans="1:25" x14ac:dyDescent="0.25">
      <c r="A15" s="11">
        <v>1871.07</v>
      </c>
      <c r="B15" s="12">
        <v>4.7300000000000004</v>
      </c>
      <c r="C15" s="13">
        <v>0.26</v>
      </c>
      <c r="D15" s="12">
        <v>0.4</v>
      </c>
      <c r="E15" s="12">
        <v>12.08348099</v>
      </c>
      <c r="F15" s="13">
        <f t="shared" si="7"/>
        <v>1871.5416666666663</v>
      </c>
      <c r="G15" s="14">
        <f>G9*6/12+G21*6/12</f>
        <v>5.34</v>
      </c>
      <c r="H15" s="13">
        <f t="shared" si="2"/>
        <v>123.09332064418635</v>
      </c>
      <c r="I15" s="13">
        <f t="shared" si="3"/>
        <v>6.7662290417523145</v>
      </c>
      <c r="J15" s="15">
        <f t="shared" si="8"/>
        <v>126.5324924524715</v>
      </c>
      <c r="K15" s="13">
        <f t="shared" si="4"/>
        <v>10.409583141157407</v>
      </c>
      <c r="L15" s="15">
        <f t="shared" si="5"/>
        <v>10.700422194712177</v>
      </c>
      <c r="M15" s="34" t="s">
        <v>454</v>
      </c>
      <c r="N15" s="16"/>
      <c r="O15" s="17" t="s">
        <v>454</v>
      </c>
      <c r="P15" s="17"/>
      <c r="R15" s="14">
        <f t="shared" si="9"/>
        <v>1.0041938353738404</v>
      </c>
      <c r="S15" s="14">
        <f t="shared" si="10"/>
        <v>1.0576628085399415</v>
      </c>
      <c r="T15" s="20">
        <f t="shared" si="6"/>
        <v>0.12002181566560743</v>
      </c>
      <c r="U15" s="20">
        <f t="shared" si="0"/>
        <v>8.6580856149985452E-2</v>
      </c>
      <c r="V15" s="20">
        <f t="shared" si="1"/>
        <v>3.3440959515621982E-2</v>
      </c>
      <c r="Y15" s="35"/>
    </row>
    <row r="16" spans="1:25" x14ac:dyDescent="0.25">
      <c r="A16" s="11">
        <v>1871.08</v>
      </c>
      <c r="B16" s="12">
        <v>4.79</v>
      </c>
      <c r="C16" s="13">
        <v>0.26</v>
      </c>
      <c r="D16" s="12">
        <v>0.4</v>
      </c>
      <c r="E16" s="12">
        <v>11.893231399999999</v>
      </c>
      <c r="F16" s="13">
        <f t="shared" si="7"/>
        <v>1871.6249999999995</v>
      </c>
      <c r="G16" s="14">
        <f>G9*5/12+G21*7/12</f>
        <v>5.3433333333333337</v>
      </c>
      <c r="H16" s="13">
        <f t="shared" si="2"/>
        <v>126.64879285876842</v>
      </c>
      <c r="I16" s="13">
        <f t="shared" si="3"/>
        <v>6.8744647480751118</v>
      </c>
      <c r="J16" s="15">
        <f t="shared" si="8"/>
        <v>130.77618080474821</v>
      </c>
      <c r="K16" s="13">
        <f t="shared" si="4"/>
        <v>10.576099612423249</v>
      </c>
      <c r="L16" s="15">
        <f t="shared" si="5"/>
        <v>10.920766664279601</v>
      </c>
      <c r="M16" s="34" t="s">
        <v>454</v>
      </c>
      <c r="N16" s="16"/>
      <c r="O16" s="17" t="s">
        <v>454</v>
      </c>
      <c r="P16" s="17"/>
      <c r="R16" s="14">
        <f t="shared" si="9"/>
        <v>1.0041966519555729</v>
      </c>
      <c r="S16" s="14">
        <f t="shared" si="10"/>
        <v>1.0790882870419878</v>
      </c>
      <c r="T16" s="20">
        <f t="shared" si="6"/>
        <v>0.11193301028006664</v>
      </c>
      <c r="U16" s="20">
        <f t="shared" si="0"/>
        <v>8.2668610945189513E-2</v>
      </c>
      <c r="V16" s="20">
        <f t="shared" si="1"/>
        <v>2.9264399334877123E-2</v>
      </c>
      <c r="Y16" s="35"/>
    </row>
    <row r="17" spans="1:25" x14ac:dyDescent="0.25">
      <c r="A17" s="11">
        <v>1871.09</v>
      </c>
      <c r="B17" s="12">
        <v>4.84</v>
      </c>
      <c r="C17" s="13">
        <v>0.26</v>
      </c>
      <c r="D17" s="12">
        <v>0.4</v>
      </c>
      <c r="E17" s="12">
        <v>12.178646280000001</v>
      </c>
      <c r="F17" s="13">
        <f t="shared" si="7"/>
        <v>1871.7083333333328</v>
      </c>
      <c r="G17" s="14">
        <f>G9*4/12+G21*8/12</f>
        <v>5.3466666666666676</v>
      </c>
      <c r="H17" s="13">
        <f t="shared" si="2"/>
        <v>124.97172222658561</v>
      </c>
      <c r="I17" s="13">
        <f t="shared" si="3"/>
        <v>6.7133569791141028</v>
      </c>
      <c r="J17" s="15">
        <f t="shared" si="8"/>
        <v>129.6221340632944</v>
      </c>
      <c r="K17" s="13">
        <f t="shared" si="4"/>
        <v>10.328241506329389</v>
      </c>
      <c r="L17" s="15">
        <f t="shared" si="5"/>
        <v>10.712573063082182</v>
      </c>
      <c r="M17" s="34" t="s">
        <v>454</v>
      </c>
      <c r="N17" s="16"/>
      <c r="O17" s="17" t="s">
        <v>454</v>
      </c>
      <c r="P17" s="17"/>
      <c r="R17" s="14">
        <f t="shared" si="9"/>
        <v>1.0041994685290414</v>
      </c>
      <c r="S17" s="14">
        <f t="shared" si="10"/>
        <v>1.0582215453478223</v>
      </c>
      <c r="T17" s="20">
        <f t="shared" si="6"/>
        <v>0.11002820544053638</v>
      </c>
      <c r="U17" s="20">
        <f t="shared" si="0"/>
        <v>8.1047904784233182E-2</v>
      </c>
      <c r="V17" s="20">
        <f t="shared" si="1"/>
        <v>2.8980300656303193E-2</v>
      </c>
      <c r="Y17" s="35"/>
    </row>
    <row r="18" spans="1:25" x14ac:dyDescent="0.25">
      <c r="A18" s="11">
        <v>1871.1</v>
      </c>
      <c r="B18" s="12">
        <v>4.59</v>
      </c>
      <c r="C18" s="13">
        <v>0.26</v>
      </c>
      <c r="D18" s="12">
        <v>0.4</v>
      </c>
      <c r="E18" s="12">
        <v>12.368895869999999</v>
      </c>
      <c r="F18" s="13">
        <f t="shared" si="7"/>
        <v>1871.7916666666661</v>
      </c>
      <c r="G18" s="14">
        <f>G9*3/12+G21*9/12</f>
        <v>5.3500000000000005</v>
      </c>
      <c r="H18" s="13">
        <f t="shared" si="2"/>
        <v>116.69363338249207</v>
      </c>
      <c r="I18" s="13">
        <f t="shared" si="3"/>
        <v>6.6100968800540167</v>
      </c>
      <c r="J18" s="15">
        <f t="shared" si="8"/>
        <v>121.60734251342862</v>
      </c>
      <c r="K18" s="13">
        <f t="shared" si="4"/>
        <v>10.169379815467719</v>
      </c>
      <c r="L18" s="15">
        <f t="shared" si="5"/>
        <v>10.597589761518837</v>
      </c>
      <c r="M18" s="34" t="s">
        <v>454</v>
      </c>
      <c r="N18" s="16"/>
      <c r="O18" s="17" t="s">
        <v>454</v>
      </c>
      <c r="P18" s="17"/>
      <c r="R18" s="14">
        <f t="shared" si="9"/>
        <v>1.0042022850942474</v>
      </c>
      <c r="S18" s="14">
        <f t="shared" si="10"/>
        <v>1.0463203456452661</v>
      </c>
      <c r="T18" s="20">
        <f t="shared" si="6"/>
        <v>0.11476525767910162</v>
      </c>
      <c r="U18" s="20">
        <f t="shared" si="0"/>
        <v>8.1652652124726721E-2</v>
      </c>
      <c r="V18" s="20">
        <f t="shared" si="1"/>
        <v>3.3112605554374896E-2</v>
      </c>
      <c r="Y18" s="35"/>
    </row>
    <row r="19" spans="1:25" x14ac:dyDescent="0.25">
      <c r="A19" s="11">
        <v>1871.11</v>
      </c>
      <c r="B19" s="12">
        <v>4.6399999999999997</v>
      </c>
      <c r="C19" s="13">
        <v>0.26</v>
      </c>
      <c r="D19" s="12">
        <v>0.4</v>
      </c>
      <c r="E19" s="12">
        <v>12.368895869999999</v>
      </c>
      <c r="F19" s="13">
        <f t="shared" si="7"/>
        <v>1871.8749999999993</v>
      </c>
      <c r="G19" s="14">
        <f>G9*2/12+G21*10/12</f>
        <v>5.3533333333333335</v>
      </c>
      <c r="H19" s="13">
        <f t="shared" si="2"/>
        <v>117.96480585942552</v>
      </c>
      <c r="I19" s="13">
        <f t="shared" si="3"/>
        <v>6.6100968800540167</v>
      </c>
      <c r="J19" s="15">
        <f t="shared" si="8"/>
        <v>123.50607734570075</v>
      </c>
      <c r="K19" s="13">
        <f t="shared" si="4"/>
        <v>10.169379815467719</v>
      </c>
      <c r="L19" s="15">
        <f t="shared" si="5"/>
        <v>10.647075633250067</v>
      </c>
      <c r="M19" s="34" t="s">
        <v>454</v>
      </c>
      <c r="N19" s="16"/>
      <c r="O19" s="17" t="s">
        <v>454</v>
      </c>
      <c r="P19" s="17"/>
      <c r="R19" s="14">
        <f t="shared" si="9"/>
        <v>1.004205101651193</v>
      </c>
      <c r="S19" s="14">
        <f t="shared" si="10"/>
        <v>1.050717282037579</v>
      </c>
      <c r="T19" s="20">
        <f t="shared" si="6"/>
        <v>0.11526991934606379</v>
      </c>
      <c r="U19" s="20">
        <f t="shared" si="0"/>
        <v>8.2593250229019644E-2</v>
      </c>
      <c r="V19" s="20">
        <f t="shared" si="1"/>
        <v>3.2676669117044144E-2</v>
      </c>
      <c r="Y19" s="35"/>
    </row>
    <row r="20" spans="1:25" x14ac:dyDescent="0.25">
      <c r="A20" s="11">
        <v>1871.12</v>
      </c>
      <c r="B20" s="12">
        <v>4.74</v>
      </c>
      <c r="C20" s="13">
        <v>0.26</v>
      </c>
      <c r="D20" s="12">
        <v>0.4</v>
      </c>
      <c r="E20" s="12">
        <v>12.654391739999999</v>
      </c>
      <c r="F20" s="13">
        <f t="shared" si="7"/>
        <v>1871.9583333333326</v>
      </c>
      <c r="G20" s="14">
        <f>G9*1/12+G21*11/12</f>
        <v>5.3566666666666665</v>
      </c>
      <c r="H20" s="13">
        <f t="shared" si="2"/>
        <v>117.78838767006594</v>
      </c>
      <c r="I20" s="13">
        <f t="shared" si="3"/>
        <v>6.4609664122820973</v>
      </c>
      <c r="J20" s="15">
        <f t="shared" si="8"/>
        <v>123.88507738661114</v>
      </c>
      <c r="K20" s="13">
        <f t="shared" si="4"/>
        <v>9.9399483265878441</v>
      </c>
      <c r="L20" s="15">
        <f t="shared" si="5"/>
        <v>10.454436910262544</v>
      </c>
      <c r="M20" s="34" t="s">
        <v>454</v>
      </c>
      <c r="N20" s="16"/>
      <c r="O20" s="17" t="s">
        <v>454</v>
      </c>
      <c r="P20" s="17"/>
      <c r="R20" s="14">
        <f t="shared" si="9"/>
        <v>1.0042079181998806</v>
      </c>
      <c r="S20" s="14">
        <f t="shared" si="10"/>
        <v>1.0313307279996851</v>
      </c>
      <c r="T20" s="20">
        <f t="shared" si="6"/>
        <v>0.11213517395572437</v>
      </c>
      <c r="U20" s="20">
        <f t="shared" si="0"/>
        <v>8.4999177747215882E-2</v>
      </c>
      <c r="V20" s="20">
        <f t="shared" si="1"/>
        <v>2.7135996208508484E-2</v>
      </c>
      <c r="Y20" s="35"/>
    </row>
    <row r="21" spans="1:25" x14ac:dyDescent="0.25">
      <c r="A21" s="11">
        <v>1872.01</v>
      </c>
      <c r="B21" s="12">
        <v>4.8600000000000003</v>
      </c>
      <c r="C21" s="13">
        <v>0.26329999999999998</v>
      </c>
      <c r="D21" s="12">
        <v>0.40250000000000002</v>
      </c>
      <c r="E21" s="12">
        <v>12.654391739999999</v>
      </c>
      <c r="F21" s="13">
        <f t="shared" si="7"/>
        <v>1872.0416666666658</v>
      </c>
      <c r="G21" s="14">
        <v>5.36</v>
      </c>
      <c r="H21" s="13">
        <f t="shared" si="2"/>
        <v>120.77037216804229</v>
      </c>
      <c r="I21" s="13">
        <f t="shared" si="3"/>
        <v>6.5429709859764467</v>
      </c>
      <c r="J21" s="15">
        <f t="shared" si="8"/>
        <v>127.59487788437157</v>
      </c>
      <c r="K21" s="13">
        <f t="shared" si="4"/>
        <v>10.002073003629018</v>
      </c>
      <c r="L21" s="15">
        <f t="shared" si="5"/>
        <v>10.567271265115137</v>
      </c>
      <c r="M21" s="34" t="s">
        <v>454</v>
      </c>
      <c r="N21" s="16"/>
      <c r="O21" s="17" t="s">
        <v>454</v>
      </c>
      <c r="P21" s="17"/>
      <c r="R21" s="14">
        <f t="shared" si="9"/>
        <v>1.0030599998857486</v>
      </c>
      <c r="S21" s="14">
        <f t="shared" si="10"/>
        <v>1.0356704833401311</v>
      </c>
      <c r="T21" s="20">
        <f t="shared" si="6"/>
        <v>0.10768446401001164</v>
      </c>
      <c r="U21" s="20">
        <f t="shared" si="0"/>
        <v>8.4930989181411398E-2</v>
      </c>
      <c r="V21" s="20">
        <f t="shared" si="1"/>
        <v>2.275347482860024E-2</v>
      </c>
      <c r="Y21" s="35"/>
    </row>
    <row r="22" spans="1:25" x14ac:dyDescent="0.25">
      <c r="A22" s="11">
        <v>1872.02</v>
      </c>
      <c r="B22" s="12">
        <v>4.88</v>
      </c>
      <c r="C22" s="13">
        <v>0.26669999999999999</v>
      </c>
      <c r="D22" s="12">
        <v>0.40500000000000003</v>
      </c>
      <c r="E22" s="12">
        <v>12.654391739999999</v>
      </c>
      <c r="F22" s="13">
        <f t="shared" si="7"/>
        <v>1872.1249999999991</v>
      </c>
      <c r="G22" s="14">
        <f>G21*11/12+G33*1/12</f>
        <v>5.378333333333333</v>
      </c>
      <c r="H22" s="13">
        <f t="shared" si="2"/>
        <v>121.26736958437168</v>
      </c>
      <c r="I22" s="13">
        <f t="shared" si="3"/>
        <v>6.6274605467524434</v>
      </c>
      <c r="J22" s="15">
        <f t="shared" si="8"/>
        <v>128.70345683882994</v>
      </c>
      <c r="K22" s="13">
        <f t="shared" si="4"/>
        <v>10.06419768067019</v>
      </c>
      <c r="L22" s="15">
        <f t="shared" si="5"/>
        <v>10.681331971255354</v>
      </c>
      <c r="M22" s="34" t="s">
        <v>454</v>
      </c>
      <c r="N22" s="16"/>
      <c r="O22" s="17" t="s">
        <v>454</v>
      </c>
      <c r="P22" s="17"/>
      <c r="R22" s="14">
        <f t="shared" si="9"/>
        <v>1.0030764483003818</v>
      </c>
      <c r="S22" s="14">
        <f t="shared" si="10"/>
        <v>1.0388396349008251</v>
      </c>
      <c r="T22" s="20">
        <f t="shared" si="6"/>
        <v>0.10375207603565961</v>
      </c>
      <c r="U22" s="20">
        <f t="shared" si="0"/>
        <v>8.3909829002996705E-2</v>
      </c>
      <c r="V22" s="20">
        <f t="shared" si="1"/>
        <v>1.9842247032662907E-2</v>
      </c>
      <c r="Y22" s="35"/>
    </row>
    <row r="23" spans="1:25" x14ac:dyDescent="0.25">
      <c r="A23" s="11">
        <v>1872.03</v>
      </c>
      <c r="B23" s="12">
        <v>5.04</v>
      </c>
      <c r="C23" s="13">
        <v>0.27</v>
      </c>
      <c r="D23" s="12">
        <v>0.40749999999999997</v>
      </c>
      <c r="E23" s="12">
        <v>12.844641319999999</v>
      </c>
      <c r="F23" s="13">
        <f t="shared" si="7"/>
        <v>1872.2083333333323</v>
      </c>
      <c r="G23" s="14">
        <f>G21*10/12+G33*2/12</f>
        <v>5.3966666666666665</v>
      </c>
      <c r="H23" s="13">
        <f t="shared" si="2"/>
        <v>123.38829559469555</v>
      </c>
      <c r="I23" s="13">
        <f t="shared" si="3"/>
        <v>6.6100872640015469</v>
      </c>
      <c r="J23" s="15">
        <f t="shared" si="8"/>
        <v>131.53905556980132</v>
      </c>
      <c r="K23" s="13">
        <f t="shared" si="4"/>
        <v>9.9763354077060367</v>
      </c>
      <c r="L23" s="15">
        <f t="shared" si="5"/>
        <v>10.635350227121831</v>
      </c>
      <c r="M23" s="34" t="s">
        <v>454</v>
      </c>
      <c r="N23" s="16"/>
      <c r="O23" s="17" t="s">
        <v>454</v>
      </c>
      <c r="P23" s="17"/>
      <c r="R23" s="14">
        <f t="shared" si="9"/>
        <v>1.0030928953450977</v>
      </c>
      <c r="S23" s="14">
        <f t="shared" si="10"/>
        <v>1.0266013661348654</v>
      </c>
      <c r="T23" s="20">
        <f t="shared" si="6"/>
        <v>0.10166592292535204</v>
      </c>
      <c r="U23" s="20">
        <f t="shared" si="0"/>
        <v>8.5514588498155408E-2</v>
      </c>
      <c r="V23" s="20">
        <f t="shared" si="1"/>
        <v>1.6151334427196629E-2</v>
      </c>
      <c r="Y23" s="35"/>
    </row>
    <row r="24" spans="1:25" x14ac:dyDescent="0.25">
      <c r="A24" s="11">
        <v>1872.04</v>
      </c>
      <c r="B24" s="12">
        <v>5.18</v>
      </c>
      <c r="C24" s="13">
        <v>0.27329999999999999</v>
      </c>
      <c r="D24" s="12">
        <v>0.41</v>
      </c>
      <c r="E24" s="12">
        <v>13.130137189999999</v>
      </c>
      <c r="F24" s="13">
        <f t="shared" si="7"/>
        <v>1872.2916666666656</v>
      </c>
      <c r="G24" s="14">
        <f>G21*9/12+G33*3/12</f>
        <v>5.4150000000000009</v>
      </c>
      <c r="H24" s="13">
        <f t="shared" si="2"/>
        <v>124.05832295801017</v>
      </c>
      <c r="I24" s="13">
        <f t="shared" si="3"/>
        <v>6.545393757610845</v>
      </c>
      <c r="J24" s="15">
        <f t="shared" si="8"/>
        <v>132.83482414525486</v>
      </c>
      <c r="K24" s="13">
        <f t="shared" si="4"/>
        <v>9.8192881105760961</v>
      </c>
      <c r="L24" s="15">
        <f t="shared" si="5"/>
        <v>10.513953262462259</v>
      </c>
      <c r="M24" s="34" t="s">
        <v>454</v>
      </c>
      <c r="N24" s="16"/>
      <c r="O24" s="17" t="s">
        <v>454</v>
      </c>
      <c r="P24" s="17"/>
      <c r="R24" s="14">
        <f t="shared" si="9"/>
        <v>1.0031093410217495</v>
      </c>
      <c r="S24" s="14">
        <f t="shared" si="10"/>
        <v>1.0073855331848895</v>
      </c>
      <c r="T24" s="20">
        <f t="shared" si="6"/>
        <v>0.10007866793276299</v>
      </c>
      <c r="U24" s="20">
        <f t="shared" si="0"/>
        <v>8.6885497930643041E-2</v>
      </c>
      <c r="V24" s="20">
        <f t="shared" si="1"/>
        <v>1.3193170002119947E-2</v>
      </c>
      <c r="Y24" s="35"/>
    </row>
    <row r="25" spans="1:25" x14ac:dyDescent="0.25">
      <c r="A25" s="11">
        <v>1872.05</v>
      </c>
      <c r="B25" s="12">
        <v>5.18</v>
      </c>
      <c r="C25" s="13">
        <v>0.2767</v>
      </c>
      <c r="D25" s="12">
        <v>0.41249999999999998</v>
      </c>
      <c r="E25" s="12">
        <v>13.130137189999999</v>
      </c>
      <c r="F25" s="13">
        <f t="shared" si="7"/>
        <v>1872.3749999999989</v>
      </c>
      <c r="G25" s="14">
        <f>G21*8/12+G33*4/12</f>
        <v>5.4333333333333336</v>
      </c>
      <c r="H25" s="13">
        <f t="shared" si="2"/>
        <v>124.05832295801017</v>
      </c>
      <c r="I25" s="13">
        <f t="shared" si="3"/>
        <v>6.6268220004790388</v>
      </c>
      <c r="J25" s="15">
        <f t="shared" si="8"/>
        <v>133.42612716714984</v>
      </c>
      <c r="K25" s="13">
        <f t="shared" si="4"/>
        <v>9.8791618185674128</v>
      </c>
      <c r="L25" s="15">
        <f t="shared" si="5"/>
        <v>10.625150088117628</v>
      </c>
      <c r="M25" s="34" t="s">
        <v>454</v>
      </c>
      <c r="N25" s="16"/>
      <c r="O25" s="17" t="s">
        <v>454</v>
      </c>
      <c r="P25" s="17"/>
      <c r="R25" s="14">
        <f t="shared" si="9"/>
        <v>1.0031257853321864</v>
      </c>
      <c r="S25" s="14">
        <f t="shared" si="10"/>
        <v>1.0105178383479383</v>
      </c>
      <c r="T25" s="20">
        <f t="shared" si="6"/>
        <v>9.7760663722721741E-2</v>
      </c>
      <c r="U25" s="20">
        <f t="shared" si="0"/>
        <v>8.587668085729061E-2</v>
      </c>
      <c r="V25" s="20">
        <f t="shared" si="1"/>
        <v>1.1883982865431131E-2</v>
      </c>
      <c r="Y25" s="35"/>
    </row>
    <row r="26" spans="1:25" x14ac:dyDescent="0.25">
      <c r="A26" s="11">
        <v>1872.06</v>
      </c>
      <c r="B26" s="12">
        <v>5.13</v>
      </c>
      <c r="C26" s="13">
        <v>0.28000000000000003</v>
      </c>
      <c r="D26" s="12">
        <v>0.41499999999999998</v>
      </c>
      <c r="E26" s="12">
        <v>13.0349719</v>
      </c>
      <c r="F26" s="13">
        <f t="shared" si="7"/>
        <v>1872.4583333333321</v>
      </c>
      <c r="G26" s="14">
        <f>G21*7/12+G33*5/12</f>
        <v>5.4516666666666662</v>
      </c>
      <c r="H26" s="13">
        <f t="shared" si="2"/>
        <v>123.75782720329455</v>
      </c>
      <c r="I26" s="13">
        <f t="shared" si="3"/>
        <v>6.7548131806866429</v>
      </c>
      <c r="J26" s="15">
        <f t="shared" si="8"/>
        <v>133.70834707726715</v>
      </c>
      <c r="K26" s="13">
        <f t="shared" si="4"/>
        <v>10.01159810708913</v>
      </c>
      <c r="L26" s="15">
        <f t="shared" si="5"/>
        <v>10.81656219046118</v>
      </c>
      <c r="M26" s="34" t="s">
        <v>454</v>
      </c>
      <c r="N26" s="16"/>
      <c r="O26" s="17" t="s">
        <v>454</v>
      </c>
      <c r="P26" s="17"/>
      <c r="R26" s="14">
        <f t="shared" si="9"/>
        <v>1.0031422282782549</v>
      </c>
      <c r="S26" s="14">
        <f t="shared" si="10"/>
        <v>1.0210771159167262</v>
      </c>
      <c r="T26" s="20">
        <f t="shared" si="6"/>
        <v>9.6471705622548587E-2</v>
      </c>
      <c r="U26" s="20">
        <f t="shared" si="0"/>
        <v>8.4086342005472936E-2</v>
      </c>
      <c r="V26" s="20">
        <f t="shared" si="1"/>
        <v>1.2385363617075651E-2</v>
      </c>
      <c r="Y26" s="35"/>
    </row>
    <row r="27" spans="1:25" x14ac:dyDescent="0.25">
      <c r="A27" s="11">
        <v>1872.07</v>
      </c>
      <c r="B27" s="12">
        <v>5.0999999999999996</v>
      </c>
      <c r="C27" s="13">
        <v>0.2833</v>
      </c>
      <c r="D27" s="12">
        <v>0.41749999999999998</v>
      </c>
      <c r="E27" s="12">
        <v>12.844641319999999</v>
      </c>
      <c r="F27" s="13">
        <f t="shared" si="7"/>
        <v>1872.5416666666654</v>
      </c>
      <c r="G27" s="14">
        <f>G21*6/12+G33*6/12</f>
        <v>5.4700000000000006</v>
      </c>
      <c r="H27" s="13">
        <f t="shared" si="2"/>
        <v>124.85720387558476</v>
      </c>
      <c r="I27" s="13">
        <f t="shared" si="3"/>
        <v>6.9356952662653271</v>
      </c>
      <c r="J27" s="15">
        <f t="shared" si="8"/>
        <v>135.52056269136173</v>
      </c>
      <c r="K27" s="13">
        <f t="shared" si="4"/>
        <v>10.221153454520911</v>
      </c>
      <c r="L27" s="15">
        <f t="shared" si="5"/>
        <v>11.094085279145791</v>
      </c>
      <c r="M27" s="34" t="s">
        <v>454</v>
      </c>
      <c r="N27" s="16"/>
      <c r="O27" s="17" t="s">
        <v>454</v>
      </c>
      <c r="P27" s="17"/>
      <c r="R27" s="14">
        <f t="shared" si="9"/>
        <v>1.0031586698618002</v>
      </c>
      <c r="S27" s="14">
        <f t="shared" si="10"/>
        <v>1.0394633320598912</v>
      </c>
      <c r="T27" s="20">
        <f t="shared" si="6"/>
        <v>0.10250040147031392</v>
      </c>
      <c r="U27" s="20">
        <f t="shared" si="0"/>
        <v>8.3452520669814678E-2</v>
      </c>
      <c r="V27" s="20">
        <f t="shared" si="1"/>
        <v>1.9047880800499239E-2</v>
      </c>
      <c r="Y27" s="35"/>
    </row>
    <row r="28" spans="1:25" x14ac:dyDescent="0.25">
      <c r="A28" s="11">
        <v>1872.08</v>
      </c>
      <c r="B28" s="12">
        <v>5.04</v>
      </c>
      <c r="C28" s="13">
        <v>0.28670000000000001</v>
      </c>
      <c r="D28" s="12">
        <v>0.42</v>
      </c>
      <c r="E28" s="12">
        <v>12.93980661</v>
      </c>
      <c r="F28" s="13">
        <f t="shared" si="7"/>
        <v>1872.6249999999986</v>
      </c>
      <c r="G28" s="14">
        <f>G21*5/12+G33*7/12</f>
        <v>5.4883333333333333</v>
      </c>
      <c r="H28" s="13">
        <f t="shared" si="2"/>
        <v>122.4808413114298</v>
      </c>
      <c r="I28" s="13">
        <f t="shared" si="3"/>
        <v>6.9673129372989919</v>
      </c>
      <c r="J28" s="15">
        <f t="shared" si="8"/>
        <v>133.57144425721032</v>
      </c>
      <c r="K28" s="13">
        <f t="shared" si="4"/>
        <v>10.206736775952482</v>
      </c>
      <c r="L28" s="15">
        <f t="shared" si="5"/>
        <v>11.13095368810086</v>
      </c>
      <c r="M28" s="34" t="s">
        <v>454</v>
      </c>
      <c r="N28" s="16"/>
      <c r="O28" s="17" t="s">
        <v>454</v>
      </c>
      <c r="P28" s="17"/>
      <c r="R28" s="14">
        <f t="shared" si="9"/>
        <v>1.0031751100846626</v>
      </c>
      <c r="S28" s="14">
        <f t="shared" si="10"/>
        <v>1.0350778150153286</v>
      </c>
      <c r="T28" s="20">
        <f t="shared" si="6"/>
        <v>0.10684171794485064</v>
      </c>
      <c r="U28" s="20">
        <f t="shared" si="0"/>
        <v>8.3249217682672683E-2</v>
      </c>
      <c r="V28" s="20">
        <f t="shared" si="1"/>
        <v>2.3592500262177962E-2</v>
      </c>
      <c r="Y28" s="35"/>
    </row>
    <row r="29" spans="1:25" x14ac:dyDescent="0.25">
      <c r="A29" s="11">
        <v>1872.09</v>
      </c>
      <c r="B29" s="12">
        <v>4.95</v>
      </c>
      <c r="C29" s="13">
        <v>0.28999999999999998</v>
      </c>
      <c r="D29" s="12">
        <v>0.42249999999999999</v>
      </c>
      <c r="E29" s="12">
        <v>13.0349719</v>
      </c>
      <c r="F29" s="13">
        <f t="shared" si="7"/>
        <v>1872.7083333333319</v>
      </c>
      <c r="G29" s="14">
        <f>G21*4/12+G33*8/12</f>
        <v>5.5066666666666668</v>
      </c>
      <c r="H29" s="13">
        <f t="shared" si="2"/>
        <v>119.41544730142458</v>
      </c>
      <c r="I29" s="13">
        <f t="shared" si="3"/>
        <v>6.9960565085683086</v>
      </c>
      <c r="J29" s="15">
        <f t="shared" si="8"/>
        <v>130.86427535971316</v>
      </c>
      <c r="K29" s="13">
        <f t="shared" si="4"/>
        <v>10.19253060300038</v>
      </c>
      <c r="L29" s="15">
        <f t="shared" si="5"/>
        <v>11.169728553430062</v>
      </c>
      <c r="M29" s="34" t="s">
        <v>454</v>
      </c>
      <c r="N29" s="16"/>
      <c r="O29" s="17" t="s">
        <v>454</v>
      </c>
      <c r="P29" s="17"/>
      <c r="R29" s="14">
        <f t="shared" si="9"/>
        <v>1.0031915489486818</v>
      </c>
      <c r="S29" s="14">
        <f t="shared" si="10"/>
        <v>1.0307834454158584</v>
      </c>
      <c r="T29" s="20">
        <f t="shared" si="6"/>
        <v>0.11370306084803916</v>
      </c>
      <c r="U29" s="20">
        <f t="shared" si="0"/>
        <v>8.6993117135232945E-2</v>
      </c>
      <c r="V29" s="20">
        <f t="shared" si="1"/>
        <v>2.6709943712806217E-2</v>
      </c>
      <c r="Y29" s="35"/>
    </row>
    <row r="30" spans="1:25" x14ac:dyDescent="0.25">
      <c r="A30" s="11">
        <v>1872.1</v>
      </c>
      <c r="B30" s="12">
        <v>4.97</v>
      </c>
      <c r="C30" s="13">
        <v>0.29330000000000001</v>
      </c>
      <c r="D30" s="12">
        <v>0.42499999999999999</v>
      </c>
      <c r="E30" s="12">
        <v>12.74947603</v>
      </c>
      <c r="F30" s="13">
        <f t="shared" si="7"/>
        <v>1872.7916666666652</v>
      </c>
      <c r="G30" s="14">
        <f>G21*3/12+G33*9/12</f>
        <v>5.5249999999999995</v>
      </c>
      <c r="H30" s="13">
        <f t="shared" si="2"/>
        <v>122.58277879989082</v>
      </c>
      <c r="I30" s="13">
        <f t="shared" si="3"/>
        <v>7.2341104672048244</v>
      </c>
      <c r="J30" s="15">
        <f t="shared" si="8"/>
        <v>134.99591079326788</v>
      </c>
      <c r="K30" s="13">
        <f t="shared" si="4"/>
        <v>10.482430782686839</v>
      </c>
      <c r="L30" s="15">
        <f t="shared" si="5"/>
        <v>11.5439159129052</v>
      </c>
      <c r="M30" s="34" t="s">
        <v>454</v>
      </c>
      <c r="N30" s="16"/>
      <c r="O30" s="17" t="s">
        <v>454</v>
      </c>
      <c r="P30" s="17"/>
      <c r="R30" s="14">
        <f t="shared" si="9"/>
        <v>1.0032079864556935</v>
      </c>
      <c r="S30" s="14">
        <f t="shared" si="10"/>
        <v>1.0572289881054313</v>
      </c>
      <c r="T30" s="20">
        <f t="shared" si="6"/>
        <v>0.10870071962282002</v>
      </c>
      <c r="U30" s="20">
        <f t="shared" si="0"/>
        <v>8.5572332702204434E-2</v>
      </c>
      <c r="V30" s="20">
        <f t="shared" si="1"/>
        <v>2.3128386920615585E-2</v>
      </c>
      <c r="Y30" s="35"/>
    </row>
    <row r="31" spans="1:25" x14ac:dyDescent="0.25">
      <c r="A31" s="11">
        <v>1872.11</v>
      </c>
      <c r="B31" s="12">
        <v>4.95</v>
      </c>
      <c r="C31" s="13">
        <v>0.29670000000000002</v>
      </c>
      <c r="D31" s="12">
        <v>0.42749999999999999</v>
      </c>
      <c r="E31" s="12">
        <v>13.130137189999999</v>
      </c>
      <c r="F31" s="13">
        <f t="shared" si="7"/>
        <v>1872.8749999999984</v>
      </c>
      <c r="G31" s="14">
        <f>G21*2/12+G33*10/12</f>
        <v>5.543333333333333</v>
      </c>
      <c r="H31" s="13">
        <f t="shared" si="2"/>
        <v>118.54994182280896</v>
      </c>
      <c r="I31" s="13">
        <f t="shared" si="3"/>
        <v>7.105811664409579</v>
      </c>
      <c r="J31" s="15">
        <f t="shared" si="8"/>
        <v>131.20680970131679</v>
      </c>
      <c r="K31" s="13">
        <f t="shared" si="4"/>
        <v>10.238404066515319</v>
      </c>
      <c r="L31" s="15">
        <f t="shared" si="5"/>
        <v>11.331497201477356</v>
      </c>
      <c r="M31" s="34" t="s">
        <v>454</v>
      </c>
      <c r="N31" s="16"/>
      <c r="O31" s="17" t="s">
        <v>454</v>
      </c>
      <c r="P31" s="17"/>
      <c r="R31" s="14">
        <f t="shared" si="9"/>
        <v>1.0032244226075313</v>
      </c>
      <c r="S31" s="14">
        <f t="shared" si="10"/>
        <v>1.0298716812178139</v>
      </c>
      <c r="T31" s="20">
        <f t="shared" si="6"/>
        <v>0.10855245783606438</v>
      </c>
      <c r="U31" s="20">
        <f t="shared" si="0"/>
        <v>8.9766167685533693E-2</v>
      </c>
      <c r="V31" s="20">
        <f t="shared" si="1"/>
        <v>1.8786290150530682E-2</v>
      </c>
      <c r="Y31" s="35"/>
    </row>
    <row r="32" spans="1:25" x14ac:dyDescent="0.25">
      <c r="A32" s="11">
        <v>1872.12</v>
      </c>
      <c r="B32" s="12">
        <v>5.07</v>
      </c>
      <c r="C32" s="13">
        <v>0.3</v>
      </c>
      <c r="D32" s="12">
        <v>0.43</v>
      </c>
      <c r="E32" s="12">
        <v>12.93980661</v>
      </c>
      <c r="F32" s="13">
        <f t="shared" si="7"/>
        <v>1872.9583333333317</v>
      </c>
      <c r="G32" s="14">
        <f>G21*1/12+G33*11/12</f>
        <v>5.5616666666666665</v>
      </c>
      <c r="H32" s="13">
        <f t="shared" si="2"/>
        <v>123.20989393828354</v>
      </c>
      <c r="I32" s="13">
        <f t="shared" si="3"/>
        <v>7.2905262685374872</v>
      </c>
      <c r="J32" s="15">
        <f t="shared" si="8"/>
        <v>137.03668469633669</v>
      </c>
      <c r="K32" s="13">
        <f t="shared" si="4"/>
        <v>10.449754318237066</v>
      </c>
      <c r="L32" s="15">
        <f t="shared" si="5"/>
        <v>11.622440713890489</v>
      </c>
      <c r="M32" s="34" t="s">
        <v>454</v>
      </c>
      <c r="N32" s="16"/>
      <c r="O32" s="17" t="s">
        <v>454</v>
      </c>
      <c r="P32" s="17"/>
      <c r="R32" s="14">
        <f t="shared" si="9"/>
        <v>1.0032408574060259</v>
      </c>
      <c r="S32" s="14">
        <f t="shared" si="10"/>
        <v>1.0483895674210992</v>
      </c>
      <c r="T32" s="20">
        <f t="shared" si="6"/>
        <v>0.10586247483438727</v>
      </c>
      <c r="U32" s="20">
        <f t="shared" si="0"/>
        <v>8.9178020285641146E-2</v>
      </c>
      <c r="V32" s="20">
        <f t="shared" si="1"/>
        <v>1.6684454548746119E-2</v>
      </c>
      <c r="Y32" s="35"/>
    </row>
    <row r="33" spans="1:25" x14ac:dyDescent="0.25">
      <c r="A33" s="11">
        <v>1873.01</v>
      </c>
      <c r="B33" s="12">
        <v>5.1100000000000003</v>
      </c>
      <c r="C33" s="13">
        <v>0.30249999999999999</v>
      </c>
      <c r="D33" s="12">
        <v>0.4325</v>
      </c>
      <c r="E33" s="12">
        <v>12.93980661</v>
      </c>
      <c r="F33" s="13">
        <f t="shared" si="7"/>
        <v>1873.0416666666649</v>
      </c>
      <c r="G33" s="14">
        <v>5.58</v>
      </c>
      <c r="H33" s="13">
        <f t="shared" si="2"/>
        <v>124.18196410742186</v>
      </c>
      <c r="I33" s="13">
        <f t="shared" si="3"/>
        <v>7.3512806541086331</v>
      </c>
      <c r="J33" s="15">
        <f t="shared" si="8"/>
        <v>138.79919629684431</v>
      </c>
      <c r="K33" s="13">
        <f t="shared" si="4"/>
        <v>10.51050870380821</v>
      </c>
      <c r="L33" s="15">
        <f t="shared" si="5"/>
        <v>11.747681486963828</v>
      </c>
      <c r="M33" s="34" t="s">
        <v>454</v>
      </c>
      <c r="N33" s="16"/>
      <c r="O33" s="17" t="s">
        <v>454</v>
      </c>
      <c r="P33" s="17"/>
      <c r="R33" s="14">
        <f t="shared" si="9"/>
        <v>1.0053472215787504</v>
      </c>
      <c r="S33" s="14">
        <f t="shared" si="10"/>
        <v>1.0517872485150761</v>
      </c>
      <c r="T33" s="20">
        <f t="shared" si="6"/>
        <v>0.1043883357395603</v>
      </c>
      <c r="U33" s="20">
        <f t="shared" si="0"/>
        <v>8.9146981124955227E-2</v>
      </c>
      <c r="V33" s="20">
        <f t="shared" si="1"/>
        <v>1.5241354614605074E-2</v>
      </c>
      <c r="Y33" s="35"/>
    </row>
    <row r="34" spans="1:25" x14ac:dyDescent="0.25">
      <c r="A34" s="11">
        <v>1873.02</v>
      </c>
      <c r="B34" s="12">
        <v>5.15</v>
      </c>
      <c r="C34" s="13">
        <v>0.30499999999999999</v>
      </c>
      <c r="D34" s="12">
        <v>0.435</v>
      </c>
      <c r="E34" s="12">
        <v>13.225221489999999</v>
      </c>
      <c r="F34" s="13">
        <f t="shared" si="7"/>
        <v>1873.1249999999982</v>
      </c>
      <c r="G34" s="14">
        <f>G33*11/12+G45*1/12</f>
        <v>5.5708333333333337</v>
      </c>
      <c r="H34" s="13">
        <f t="shared" si="2"/>
        <v>122.45307205059144</v>
      </c>
      <c r="I34" s="13">
        <f t="shared" si="3"/>
        <v>7.2520751408602697</v>
      </c>
      <c r="J34" s="15">
        <f t="shared" si="8"/>
        <v>137.54227481869208</v>
      </c>
      <c r="K34" s="13">
        <f t="shared" si="4"/>
        <v>10.343123561554812</v>
      </c>
      <c r="L34" s="15">
        <f t="shared" si="5"/>
        <v>11.617648455559427</v>
      </c>
      <c r="M34" s="34" t="s">
        <v>454</v>
      </c>
      <c r="N34" s="16"/>
      <c r="O34" s="17" t="s">
        <v>454</v>
      </c>
      <c r="P34" s="17"/>
      <c r="R34" s="14">
        <f t="shared" si="9"/>
        <v>1.0053398720295676</v>
      </c>
      <c r="S34" s="14">
        <f t="shared" si="10"/>
        <v>1.0345912828835473</v>
      </c>
      <c r="T34" s="20">
        <f t="shared" si="6"/>
        <v>0.10236955495561739</v>
      </c>
      <c r="U34" s="20">
        <f t="shared" si="0"/>
        <v>9.0247718971019575E-2</v>
      </c>
      <c r="V34" s="20">
        <f t="shared" si="1"/>
        <v>1.2121835984597817E-2</v>
      </c>
      <c r="Y34" s="35"/>
    </row>
    <row r="35" spans="1:25" x14ac:dyDescent="0.25">
      <c r="A35" s="11">
        <v>1873.03</v>
      </c>
      <c r="B35" s="12">
        <v>5.1100000000000003</v>
      </c>
      <c r="C35" s="13">
        <v>0.3075</v>
      </c>
      <c r="D35" s="12">
        <v>0.4375</v>
      </c>
      <c r="E35" s="12">
        <v>13.225221489999999</v>
      </c>
      <c r="F35" s="13">
        <f t="shared" si="7"/>
        <v>1873.2083333333314</v>
      </c>
      <c r="G35" s="14">
        <f>G33*10/12+G45*2/12</f>
        <v>5.5616666666666656</v>
      </c>
      <c r="H35" s="13">
        <f t="shared" si="2"/>
        <v>121.50198022883927</v>
      </c>
      <c r="I35" s="13">
        <f t="shared" si="3"/>
        <v>7.3115183797197805</v>
      </c>
      <c r="J35" s="15">
        <f t="shared" si="8"/>
        <v>137.15835827490204</v>
      </c>
      <c r="K35" s="13">
        <f t="shared" si="4"/>
        <v>10.402566800414322</v>
      </c>
      <c r="L35" s="15">
        <f t="shared" si="5"/>
        <v>11.743010126275861</v>
      </c>
      <c r="M35" s="34" t="s">
        <v>454</v>
      </c>
      <c r="N35" s="16"/>
      <c r="O35" s="17" t="s">
        <v>454</v>
      </c>
      <c r="P35" s="17"/>
      <c r="R35" s="14">
        <f t="shared" si="9"/>
        <v>1.0053325226495526</v>
      </c>
      <c r="S35" s="14">
        <f t="shared" si="10"/>
        <v>1.0401158679370517</v>
      </c>
      <c r="T35" s="20">
        <f t="shared" si="6"/>
        <v>0.10559090483294353</v>
      </c>
      <c r="U35" s="20">
        <f t="shared" si="0"/>
        <v>9.1036886852623455E-2</v>
      </c>
      <c r="V35" s="20">
        <f t="shared" si="1"/>
        <v>1.4554017980320078E-2</v>
      </c>
      <c r="Y35" s="35"/>
    </row>
    <row r="36" spans="1:25" x14ac:dyDescent="0.25">
      <c r="A36" s="11">
        <v>1873.04</v>
      </c>
      <c r="B36" s="12">
        <v>5.04</v>
      </c>
      <c r="C36" s="13">
        <v>0.31</v>
      </c>
      <c r="D36" s="12">
        <v>0.44</v>
      </c>
      <c r="E36" s="12">
        <v>13.225221489999999</v>
      </c>
      <c r="F36" s="13">
        <f t="shared" si="7"/>
        <v>1873.2916666666647</v>
      </c>
      <c r="G36" s="14">
        <f>G33*9/12+G45*3/12</f>
        <v>5.5524999999999993</v>
      </c>
      <c r="H36" s="13">
        <f t="shared" si="2"/>
        <v>119.83756954077299</v>
      </c>
      <c r="I36" s="13">
        <f t="shared" si="3"/>
        <v>7.3709616185792903</v>
      </c>
      <c r="J36" s="15">
        <f t="shared" si="8"/>
        <v>135.97287344310658</v>
      </c>
      <c r="K36" s="13">
        <f t="shared" si="4"/>
        <v>10.462010039273832</v>
      </c>
      <c r="L36" s="15">
        <f t="shared" si="5"/>
        <v>11.870647681541049</v>
      </c>
      <c r="M36" s="34" t="s">
        <v>454</v>
      </c>
      <c r="N36" s="16"/>
      <c r="O36" s="17" t="s">
        <v>454</v>
      </c>
      <c r="P36" s="17"/>
      <c r="R36" s="14">
        <f t="shared" si="9"/>
        <v>1.0053251734388198</v>
      </c>
      <c r="S36" s="14">
        <f t="shared" si="10"/>
        <v>1.0456623093609851</v>
      </c>
      <c r="T36" s="20">
        <f t="shared" si="6"/>
        <v>0.11040916305818316</v>
      </c>
      <c r="U36" s="20">
        <f t="shared" si="0"/>
        <v>9.1838133322106108E-2</v>
      </c>
      <c r="V36" s="20">
        <f t="shared" si="1"/>
        <v>1.8571029736077049E-2</v>
      </c>
      <c r="Y36" s="35"/>
    </row>
    <row r="37" spans="1:25" x14ac:dyDescent="0.25">
      <c r="A37" s="11">
        <v>1873.05</v>
      </c>
      <c r="B37" s="12">
        <v>5.05</v>
      </c>
      <c r="C37" s="13">
        <v>0.3125</v>
      </c>
      <c r="D37" s="12">
        <v>0.4425</v>
      </c>
      <c r="E37" s="12">
        <v>12.93980661</v>
      </c>
      <c r="F37" s="13">
        <f t="shared" si="7"/>
        <v>1873.374999999998</v>
      </c>
      <c r="G37" s="14">
        <f>G33*8/12+G45*4/12</f>
        <v>5.543333333333333</v>
      </c>
      <c r="H37" s="13">
        <f t="shared" si="2"/>
        <v>122.72385885371436</v>
      </c>
      <c r="I37" s="13">
        <f t="shared" si="3"/>
        <v>7.5942981963932157</v>
      </c>
      <c r="J37" s="15">
        <f t="shared" si="8"/>
        <v>139.96584992728762</v>
      </c>
      <c r="K37" s="13">
        <f t="shared" si="4"/>
        <v>10.753526246092795</v>
      </c>
      <c r="L37" s="15">
        <f t="shared" si="5"/>
        <v>12.264334374816789</v>
      </c>
      <c r="M37" s="34" t="s">
        <v>454</v>
      </c>
      <c r="N37" s="16"/>
      <c r="O37" s="17" t="s">
        <v>454</v>
      </c>
      <c r="P37" s="17"/>
      <c r="R37" s="14">
        <f t="shared" si="9"/>
        <v>1.0053178243974839</v>
      </c>
      <c r="S37" s="14">
        <f t="shared" si="10"/>
        <v>1.0744177639884591</v>
      </c>
      <c r="T37" s="20">
        <f t="shared" si="6"/>
        <v>0.10688473560051936</v>
      </c>
      <c r="U37" s="20">
        <f t="shared" si="0"/>
        <v>9.0269518999617882E-2</v>
      </c>
      <c r="V37" s="20">
        <f t="shared" si="1"/>
        <v>1.6615216600901483E-2</v>
      </c>
      <c r="Y37" s="35"/>
    </row>
    <row r="38" spans="1:25" x14ac:dyDescent="0.25">
      <c r="A38" s="11">
        <v>1873.06</v>
      </c>
      <c r="B38" s="12">
        <v>4.9800000000000004</v>
      </c>
      <c r="C38" s="13">
        <v>0.315</v>
      </c>
      <c r="D38" s="12">
        <v>0.44500000000000001</v>
      </c>
      <c r="E38" s="12">
        <v>12.559226450000001</v>
      </c>
      <c r="F38" s="13">
        <f t="shared" si="7"/>
        <v>1873.4583333333312</v>
      </c>
      <c r="G38" s="14">
        <f>G33*7/12+G45*5/12</f>
        <v>5.5341666666666667</v>
      </c>
      <c r="H38" s="13">
        <f t="shared" si="2"/>
        <v>124.69006799379751</v>
      </c>
      <c r="I38" s="13">
        <f t="shared" si="3"/>
        <v>7.88702237310165</v>
      </c>
      <c r="J38" s="15">
        <f t="shared" si="8"/>
        <v>142.95789200188366</v>
      </c>
      <c r="K38" s="13">
        <f t="shared" si="4"/>
        <v>11.14198398739757</v>
      </c>
      <c r="L38" s="15">
        <f t="shared" si="5"/>
        <v>12.774349787316915</v>
      </c>
      <c r="M38" s="34" t="s">
        <v>454</v>
      </c>
      <c r="N38" s="16"/>
      <c r="O38" s="17" t="s">
        <v>454</v>
      </c>
      <c r="P38" s="17"/>
      <c r="R38" s="14">
        <f t="shared" si="9"/>
        <v>1.005310475525659</v>
      </c>
      <c r="S38" s="14">
        <f t="shared" si="10"/>
        <v>1.1128623698390758</v>
      </c>
      <c r="T38" s="20">
        <f t="shared" si="6"/>
        <v>0.10928658872736285</v>
      </c>
      <c r="U38" s="20">
        <f t="shared" si="0"/>
        <v>8.9995542543321427E-2</v>
      </c>
      <c r="V38" s="20">
        <f t="shared" si="1"/>
        <v>1.9291046184041427E-2</v>
      </c>
      <c r="Y38" s="35"/>
    </row>
    <row r="39" spans="1:25" x14ac:dyDescent="0.25">
      <c r="A39" s="11">
        <v>1873.07</v>
      </c>
      <c r="B39" s="12">
        <v>4.97</v>
      </c>
      <c r="C39" s="13">
        <v>0.3175</v>
      </c>
      <c r="D39" s="12">
        <v>0.44750000000000001</v>
      </c>
      <c r="E39" s="12">
        <v>12.559226450000001</v>
      </c>
      <c r="F39" s="13">
        <f t="shared" si="7"/>
        <v>1873.5416666666645</v>
      </c>
      <c r="G39" s="14">
        <f>G33*6/12+G45*6/12</f>
        <v>5.5250000000000004</v>
      </c>
      <c r="H39" s="13">
        <f t="shared" si="2"/>
        <v>124.43968633115936</v>
      </c>
      <c r="I39" s="13">
        <f t="shared" si="3"/>
        <v>7.9496177887611861</v>
      </c>
      <c r="J39" s="15">
        <f t="shared" si="8"/>
        <v>143.4303515679876</v>
      </c>
      <c r="K39" s="13">
        <f t="shared" si="4"/>
        <v>11.204579403057105</v>
      </c>
      <c r="L39" s="15">
        <f t="shared" si="5"/>
        <v>12.914503486252405</v>
      </c>
      <c r="M39" s="34" t="s">
        <v>454</v>
      </c>
      <c r="N39" s="16"/>
      <c r="O39" s="17" t="s">
        <v>454</v>
      </c>
      <c r="P39" s="17"/>
      <c r="R39" s="14">
        <f t="shared" si="9"/>
        <v>1.0053031268234605</v>
      </c>
      <c r="S39" s="14">
        <f t="shared" si="10"/>
        <v>1.1187721982175332</v>
      </c>
      <c r="T39" s="20">
        <f t="shared" si="6"/>
        <v>0.10995788113977434</v>
      </c>
      <c r="U39" s="20">
        <f t="shared" si="0"/>
        <v>9.1958923783486357E-2</v>
      </c>
      <c r="V39" s="20">
        <f t="shared" si="1"/>
        <v>1.7998957356287981E-2</v>
      </c>
      <c r="Y39" s="35"/>
    </row>
    <row r="40" spans="1:25" x14ac:dyDescent="0.25">
      <c r="A40" s="11">
        <v>1873.08</v>
      </c>
      <c r="B40" s="12">
        <v>4.97</v>
      </c>
      <c r="C40" s="13">
        <v>0.32</v>
      </c>
      <c r="D40" s="12">
        <v>0.45</v>
      </c>
      <c r="E40" s="12">
        <v>12.559226450000001</v>
      </c>
      <c r="F40" s="13">
        <f t="shared" si="7"/>
        <v>1873.6249999999977</v>
      </c>
      <c r="G40" s="14">
        <f>G33*5/12+G45*7/12</f>
        <v>5.5158333333333331</v>
      </c>
      <c r="H40" s="13">
        <f t="shared" si="2"/>
        <v>124.43968633115936</v>
      </c>
      <c r="I40" s="13">
        <f t="shared" si="3"/>
        <v>8.012213204420723</v>
      </c>
      <c r="J40" s="15">
        <f t="shared" si="8"/>
        <v>144.19993091912366</v>
      </c>
      <c r="K40" s="13">
        <f t="shared" si="4"/>
        <v>11.267174818716644</v>
      </c>
      <c r="L40" s="15">
        <f t="shared" si="5"/>
        <v>13.056331773361299</v>
      </c>
      <c r="M40" s="34" t="s">
        <v>454</v>
      </c>
      <c r="N40" s="16"/>
      <c r="O40" s="17" t="s">
        <v>454</v>
      </c>
      <c r="P40" s="17"/>
      <c r="R40" s="14">
        <f t="shared" si="9"/>
        <v>1.0052957782910019</v>
      </c>
      <c r="S40" s="14">
        <f t="shared" si="10"/>
        <v>1.1247051890712423</v>
      </c>
      <c r="T40" s="20">
        <f t="shared" si="6"/>
        <v>0.10477284115871521</v>
      </c>
      <c r="U40" s="20">
        <f t="shared" si="0"/>
        <v>9.1718313746155467E-2</v>
      </c>
      <c r="V40" s="20">
        <f t="shared" si="1"/>
        <v>1.3054527412559747E-2</v>
      </c>
      <c r="Y40" s="35"/>
    </row>
    <row r="41" spans="1:25" x14ac:dyDescent="0.25">
      <c r="A41" s="11">
        <v>1873.09</v>
      </c>
      <c r="B41" s="12">
        <v>4.59</v>
      </c>
      <c r="C41" s="13">
        <v>0.32250000000000001</v>
      </c>
      <c r="D41" s="12">
        <v>0.45250000000000001</v>
      </c>
      <c r="E41" s="12">
        <v>12.559226450000001</v>
      </c>
      <c r="F41" s="13">
        <f t="shared" si="7"/>
        <v>1873.708333333331</v>
      </c>
      <c r="G41" s="14">
        <f>G33*4/12+G45*8/12</f>
        <v>5.5066666666666668</v>
      </c>
      <c r="H41" s="13">
        <f t="shared" si="2"/>
        <v>114.92518315090976</v>
      </c>
      <c r="I41" s="13">
        <f t="shared" si="3"/>
        <v>8.07480862008026</v>
      </c>
      <c r="J41" s="15">
        <f t="shared" si="8"/>
        <v>133.95433723586098</v>
      </c>
      <c r="K41" s="13">
        <f t="shared" si="4"/>
        <v>11.329770234376181</v>
      </c>
      <c r="L41" s="15">
        <f t="shared" si="5"/>
        <v>13.205738039047299</v>
      </c>
      <c r="M41" s="34" t="s">
        <v>454</v>
      </c>
      <c r="N41" s="16"/>
      <c r="O41" s="17" t="s">
        <v>454</v>
      </c>
      <c r="P41" s="17"/>
      <c r="R41" s="14">
        <f t="shared" si="9"/>
        <v>1.0052884299283993</v>
      </c>
      <c r="S41" s="14">
        <f t="shared" si="10"/>
        <v>1.130661378395303</v>
      </c>
      <c r="T41" s="20">
        <f t="shared" si="6"/>
        <v>0.11585285902884634</v>
      </c>
      <c r="U41" s="20">
        <f t="shared" si="0"/>
        <v>9.2598763330255851E-2</v>
      </c>
      <c r="V41" s="20">
        <f t="shared" si="1"/>
        <v>2.3254095698590493E-2</v>
      </c>
      <c r="Y41" s="35"/>
    </row>
    <row r="42" spans="1:25" x14ac:dyDescent="0.25">
      <c r="A42" s="11">
        <v>1873.1</v>
      </c>
      <c r="B42" s="12">
        <v>4.1900000000000004</v>
      </c>
      <c r="C42" s="13">
        <v>0.32500000000000001</v>
      </c>
      <c r="D42" s="12">
        <v>0.45500000000000002</v>
      </c>
      <c r="E42" s="12">
        <v>12.273811569999999</v>
      </c>
      <c r="F42" s="13">
        <f t="shared" si="7"/>
        <v>1873.7916666666642</v>
      </c>
      <c r="G42" s="14">
        <f>G33*3/12+G45*9/12</f>
        <v>5.4975000000000005</v>
      </c>
      <c r="H42" s="13">
        <f t="shared" si="2"/>
        <v>107.34948899007746</v>
      </c>
      <c r="I42" s="13">
        <f t="shared" si="3"/>
        <v>8.3266310075835737</v>
      </c>
      <c r="J42" s="15">
        <f t="shared" si="8"/>
        <v>125.93304862902581</v>
      </c>
      <c r="K42" s="13">
        <f t="shared" si="4"/>
        <v>11.657283410617003</v>
      </c>
      <c r="L42" s="15">
        <f t="shared" si="5"/>
        <v>13.675307190025473</v>
      </c>
      <c r="M42" s="34" t="s">
        <v>454</v>
      </c>
      <c r="N42" s="16"/>
      <c r="O42" s="17" t="s">
        <v>454</v>
      </c>
      <c r="P42" s="17"/>
      <c r="R42" s="14">
        <f t="shared" si="9"/>
        <v>1.0052810817357669</v>
      </c>
      <c r="S42" s="14">
        <f t="shared" si="10"/>
        <v>1.1630722161205505</v>
      </c>
      <c r="T42" s="20">
        <f t="shared" si="6"/>
        <v>0.12024919033565862</v>
      </c>
      <c r="U42" s="20">
        <f t="shared" si="0"/>
        <v>8.9851257398516404E-2</v>
      </c>
      <c r="V42" s="20">
        <f t="shared" si="1"/>
        <v>3.0397932937142214E-2</v>
      </c>
      <c r="Y42" s="35"/>
    </row>
    <row r="43" spans="1:25" x14ac:dyDescent="0.25">
      <c r="A43" s="11">
        <v>1873.11</v>
      </c>
      <c r="B43" s="12">
        <v>4.04</v>
      </c>
      <c r="C43" s="13">
        <v>0.32750000000000001</v>
      </c>
      <c r="D43" s="12">
        <v>0.45750000000000002</v>
      </c>
      <c r="E43" s="12">
        <v>11.893231399999999</v>
      </c>
      <c r="F43" s="13">
        <f t="shared" si="7"/>
        <v>1873.8749999999975</v>
      </c>
      <c r="G43" s="14">
        <f>G33*2/12+G45*10/12</f>
        <v>5.4883333333333324</v>
      </c>
      <c r="H43" s="13">
        <f t="shared" si="2"/>
        <v>106.81860608547483</v>
      </c>
      <c r="I43" s="13">
        <f t="shared" si="3"/>
        <v>8.6591815576715359</v>
      </c>
      <c r="J43" s="15">
        <f t="shared" si="8"/>
        <v>126.15677947239973</v>
      </c>
      <c r="K43" s="13">
        <f t="shared" si="4"/>
        <v>12.09641393170909</v>
      </c>
      <c r="L43" s="15">
        <f t="shared" si="5"/>
        <v>14.286318467480909</v>
      </c>
      <c r="M43" s="34" t="s">
        <v>454</v>
      </c>
      <c r="N43" s="16"/>
      <c r="O43" s="17" t="s">
        <v>454</v>
      </c>
      <c r="P43" s="17"/>
      <c r="R43" s="14">
        <f t="shared" si="9"/>
        <v>1.0052737337132196</v>
      </c>
      <c r="S43" s="14">
        <f t="shared" si="10"/>
        <v>1.2066290414056366</v>
      </c>
      <c r="T43" s="20">
        <f t="shared" si="6"/>
        <v>0.12342998034291397</v>
      </c>
      <c r="U43" s="20">
        <f t="shared" si="0"/>
        <v>8.7312017371285355E-2</v>
      </c>
      <c r="V43" s="20">
        <f t="shared" si="1"/>
        <v>3.6117962971628614E-2</v>
      </c>
      <c r="Y43" s="35"/>
    </row>
    <row r="44" spans="1:25" x14ac:dyDescent="0.25">
      <c r="A44" s="11">
        <v>1873.12</v>
      </c>
      <c r="B44" s="12">
        <v>4.42</v>
      </c>
      <c r="C44" s="13">
        <v>0.33</v>
      </c>
      <c r="D44" s="12">
        <v>0.46</v>
      </c>
      <c r="E44" s="12">
        <v>12.178646280000001</v>
      </c>
      <c r="F44" s="13">
        <f t="shared" si="7"/>
        <v>1873.9583333333308</v>
      </c>
      <c r="G44" s="14">
        <f>G33*1/12+G45*11/12</f>
        <v>5.4791666666666661</v>
      </c>
      <c r="H44" s="13">
        <f t="shared" si="2"/>
        <v>114.12706864493975</v>
      </c>
      <c r="I44" s="13">
        <f t="shared" si="3"/>
        <v>8.5207992427217452</v>
      </c>
      <c r="J44" s="15">
        <f t="shared" si="8"/>
        <v>135.62696310785458</v>
      </c>
      <c r="K44" s="13">
        <f t="shared" si="4"/>
        <v>11.877477732278798</v>
      </c>
      <c r="L44" s="15">
        <f t="shared" si="5"/>
        <v>14.115023309867219</v>
      </c>
      <c r="M44" s="34" t="s">
        <v>454</v>
      </c>
      <c r="N44" s="16"/>
      <c r="O44" s="17" t="s">
        <v>454</v>
      </c>
      <c r="P44" s="17"/>
      <c r="R44" s="14">
        <f t="shared" si="9"/>
        <v>1.0052663858608724</v>
      </c>
      <c r="S44" s="14">
        <f t="shared" si="10"/>
        <v>1.1845651757323503</v>
      </c>
      <c r="T44" s="20">
        <f t="shared" si="6"/>
        <v>0.11227108128967789</v>
      </c>
      <c r="U44" s="20">
        <f t="shared" si="0"/>
        <v>8.8528455328220845E-2</v>
      </c>
      <c r="V44" s="20">
        <f t="shared" si="1"/>
        <v>2.3742625961457042E-2</v>
      </c>
      <c r="Y44" s="35"/>
    </row>
    <row r="45" spans="1:25" x14ac:dyDescent="0.25">
      <c r="A45" s="11">
        <v>1874.01</v>
      </c>
      <c r="B45" s="12">
        <v>4.66</v>
      </c>
      <c r="C45" s="13">
        <v>0.33</v>
      </c>
      <c r="D45" s="12">
        <v>0.46</v>
      </c>
      <c r="E45" s="12">
        <v>12.368895869999999</v>
      </c>
      <c r="F45" s="13">
        <f t="shared" si="7"/>
        <v>1874.041666666664</v>
      </c>
      <c r="G45" s="14">
        <v>5.47</v>
      </c>
      <c r="H45" s="13">
        <f t="shared" si="2"/>
        <v>118.47327485019891</v>
      </c>
      <c r="I45" s="13">
        <f t="shared" si="3"/>
        <v>8.3897383477608667</v>
      </c>
      <c r="J45" s="15">
        <f t="shared" si="8"/>
        <v>141.62278558215922</v>
      </c>
      <c r="K45" s="13">
        <f t="shared" si="4"/>
        <v>11.694786787787876</v>
      </c>
      <c r="L45" s="15">
        <f t="shared" si="5"/>
        <v>13.979931623989968</v>
      </c>
      <c r="M45" s="34" t="s">
        <v>454</v>
      </c>
      <c r="N45" s="16"/>
      <c r="O45" s="17" t="s">
        <v>454</v>
      </c>
      <c r="P45" s="17"/>
      <c r="R45" s="14">
        <f t="shared" si="9"/>
        <v>1.0071091456603121</v>
      </c>
      <c r="S45" s="14">
        <f t="shared" si="10"/>
        <v>1.1724874567369146</v>
      </c>
      <c r="T45" s="20">
        <f t="shared" si="6"/>
        <v>0.10468779814198337</v>
      </c>
      <c r="U45" s="20">
        <f t="shared" si="0"/>
        <v>8.9980452646566844E-2</v>
      </c>
      <c r="V45" s="20">
        <f t="shared" si="1"/>
        <v>1.4707345495416524E-2</v>
      </c>
      <c r="Y45" s="35"/>
    </row>
    <row r="46" spans="1:25" x14ac:dyDescent="0.25">
      <c r="A46" s="11">
        <v>1874.02</v>
      </c>
      <c r="B46" s="12">
        <v>4.8</v>
      </c>
      <c r="C46" s="13">
        <v>0.33</v>
      </c>
      <c r="D46" s="12">
        <v>0.46</v>
      </c>
      <c r="E46" s="12">
        <v>12.368895869999999</v>
      </c>
      <c r="F46" s="13">
        <f t="shared" si="7"/>
        <v>1874.1249999999973</v>
      </c>
      <c r="G46" s="14">
        <f>G45*11/12+G57*1/12</f>
        <v>5.4366666666666665</v>
      </c>
      <c r="H46" s="13">
        <f t="shared" si="2"/>
        <v>122.03255778561261</v>
      </c>
      <c r="I46" s="13">
        <f t="shared" si="3"/>
        <v>8.3897383477608667</v>
      </c>
      <c r="J46" s="15">
        <f t="shared" si="8"/>
        <v>146.71330416263385</v>
      </c>
      <c r="K46" s="13">
        <f t="shared" si="4"/>
        <v>11.694786787787876</v>
      </c>
      <c r="L46" s="15">
        <f t="shared" si="5"/>
        <v>14.060024982252411</v>
      </c>
      <c r="M46" s="34" t="s">
        <v>454</v>
      </c>
      <c r="N46" s="16"/>
      <c r="O46" s="17" t="s">
        <v>454</v>
      </c>
      <c r="P46" s="17"/>
      <c r="R46" s="14">
        <f t="shared" si="9"/>
        <v>1.0070852297331554</v>
      </c>
      <c r="S46" s="14">
        <f t="shared" si="10"/>
        <v>1.180822840851746</v>
      </c>
      <c r="T46" s="20">
        <f t="shared" si="6"/>
        <v>0.10429674065200834</v>
      </c>
      <c r="U46" s="20">
        <f t="shared" si="0"/>
        <v>8.9612050368849561E-2</v>
      </c>
      <c r="V46" s="20">
        <f t="shared" si="1"/>
        <v>1.4684690283158774E-2</v>
      </c>
      <c r="Y46" s="35"/>
    </row>
    <row r="47" spans="1:25" x14ac:dyDescent="0.25">
      <c r="A47" s="11">
        <v>1874.03</v>
      </c>
      <c r="B47" s="12">
        <v>4.7300000000000004</v>
      </c>
      <c r="C47" s="13">
        <v>0.33</v>
      </c>
      <c r="D47" s="12">
        <v>0.46</v>
      </c>
      <c r="E47" s="12">
        <v>12.368895869999999</v>
      </c>
      <c r="F47" s="13">
        <f t="shared" si="7"/>
        <v>1874.2083333333305</v>
      </c>
      <c r="G47" s="14">
        <f>G45*10/12+G57*2/12</f>
        <v>5.4033333333333324</v>
      </c>
      <c r="H47" s="13">
        <f t="shared" si="2"/>
        <v>120.25291631790577</v>
      </c>
      <c r="I47" s="13">
        <f t="shared" si="3"/>
        <v>8.3897383477608667</v>
      </c>
      <c r="J47" s="15">
        <f t="shared" si="8"/>
        <v>145.41428011536053</v>
      </c>
      <c r="K47" s="13">
        <f t="shared" si="4"/>
        <v>11.694786787787876</v>
      </c>
      <c r="L47" s="15">
        <f t="shared" si="5"/>
        <v>14.141769313544575</v>
      </c>
      <c r="M47" s="34" t="s">
        <v>454</v>
      </c>
      <c r="N47" s="16"/>
      <c r="O47" s="17" t="s">
        <v>454</v>
      </c>
      <c r="P47" s="17"/>
      <c r="R47" s="14">
        <f t="shared" si="9"/>
        <v>1.0070613220358624</v>
      </c>
      <c r="S47" s="14">
        <f t="shared" si="10"/>
        <v>1.1891892419533379</v>
      </c>
      <c r="T47" s="20">
        <f t="shared" si="6"/>
        <v>0.10542636932176053</v>
      </c>
      <c r="U47" s="20">
        <f t="shared" si="0"/>
        <v>8.9245635090707376E-2</v>
      </c>
      <c r="V47" s="20">
        <f t="shared" si="1"/>
        <v>1.6180734231053151E-2</v>
      </c>
      <c r="Y47" s="35"/>
    </row>
    <row r="48" spans="1:25" x14ac:dyDescent="0.25">
      <c r="A48" s="11">
        <v>1874.04</v>
      </c>
      <c r="B48" s="12">
        <v>4.5999999999999996</v>
      </c>
      <c r="C48" s="13">
        <v>0.33</v>
      </c>
      <c r="D48" s="12">
        <v>0.46</v>
      </c>
      <c r="E48" s="12">
        <v>12.178646280000001</v>
      </c>
      <c r="F48" s="13">
        <f t="shared" si="7"/>
        <v>1874.2916666666638</v>
      </c>
      <c r="G48" s="14">
        <f>G45*9/12+G57*3/12</f>
        <v>5.37</v>
      </c>
      <c r="H48" s="13">
        <f t="shared" si="2"/>
        <v>118.77477732278797</v>
      </c>
      <c r="I48" s="13">
        <f t="shared" si="3"/>
        <v>8.5207992427217452</v>
      </c>
      <c r="J48" s="15">
        <f t="shared" si="8"/>
        <v>144.485498533053</v>
      </c>
      <c r="K48" s="13">
        <f t="shared" si="4"/>
        <v>11.877477732278798</v>
      </c>
      <c r="L48" s="15">
        <f t="shared" si="5"/>
        <v>14.448549853305304</v>
      </c>
      <c r="M48" s="34" t="s">
        <v>454</v>
      </c>
      <c r="N48" s="16"/>
      <c r="O48" s="17" t="s">
        <v>454</v>
      </c>
      <c r="P48" s="17"/>
      <c r="R48" s="14">
        <f t="shared" si="9"/>
        <v>1.0070374225887071</v>
      </c>
      <c r="S48" s="14">
        <f t="shared" si="10"/>
        <v>1.2162946727781339</v>
      </c>
      <c r="T48" s="20">
        <f t="shared" si="6"/>
        <v>0.10390272399850331</v>
      </c>
      <c r="U48" s="20">
        <f t="shared" si="0"/>
        <v>8.9461596274408972E-2</v>
      </c>
      <c r="V48" s="20">
        <f t="shared" si="1"/>
        <v>1.4441127724094338E-2</v>
      </c>
      <c r="Y48" s="35"/>
    </row>
    <row r="49" spans="1:25" x14ac:dyDescent="0.25">
      <c r="A49" s="11">
        <v>1874.05</v>
      </c>
      <c r="B49" s="12">
        <v>4.4800000000000004</v>
      </c>
      <c r="C49" s="13">
        <v>0.33</v>
      </c>
      <c r="D49" s="12">
        <v>0.46</v>
      </c>
      <c r="E49" s="12">
        <v>12.08348099</v>
      </c>
      <c r="F49" s="13">
        <f t="shared" si="7"/>
        <v>1874.374999999997</v>
      </c>
      <c r="G49" s="14">
        <f>G45*8/12+G57*4/12</f>
        <v>5.3366666666666669</v>
      </c>
      <c r="H49" s="13">
        <f t="shared" si="2"/>
        <v>116.58733118096296</v>
      </c>
      <c r="I49" s="13">
        <f t="shared" si="3"/>
        <v>8.5879060914548617</v>
      </c>
      <c r="J49" s="15">
        <f t="shared" si="8"/>
        <v>142.69511907123371</v>
      </c>
      <c r="K49" s="13">
        <f t="shared" si="4"/>
        <v>11.971020612331019</v>
      </c>
      <c r="L49" s="15">
        <f t="shared" si="5"/>
        <v>14.651730976064176</v>
      </c>
      <c r="M49" s="34" t="s">
        <v>454</v>
      </c>
      <c r="N49" s="16"/>
      <c r="O49" s="17" t="s">
        <v>454</v>
      </c>
      <c r="P49" s="17"/>
      <c r="R49" s="14">
        <f t="shared" si="9"/>
        <v>1.0070135314120179</v>
      </c>
      <c r="S49" s="14">
        <f t="shared" si="10"/>
        <v>1.2345007781010944</v>
      </c>
      <c r="T49" s="20">
        <f t="shared" si="6"/>
        <v>9.8946329803003996E-2</v>
      </c>
      <c r="U49" s="20">
        <f t="shared" si="0"/>
        <v>9.0563362731595376E-2</v>
      </c>
      <c r="V49" s="20">
        <f t="shared" si="1"/>
        <v>8.3829670714086202E-3</v>
      </c>
      <c r="Y49" s="35"/>
    </row>
    <row r="50" spans="1:25" x14ac:dyDescent="0.25">
      <c r="A50" s="11">
        <v>1874.06</v>
      </c>
      <c r="B50" s="12">
        <v>4.46</v>
      </c>
      <c r="C50" s="13">
        <v>0.33</v>
      </c>
      <c r="D50" s="12">
        <v>0.46</v>
      </c>
      <c r="E50" s="12">
        <v>11.79806612</v>
      </c>
      <c r="F50" s="13">
        <f t="shared" si="7"/>
        <v>1874.4583333333303</v>
      </c>
      <c r="G50" s="14">
        <f>G45*7/12+G57*5/12</f>
        <v>5.3033333333333337</v>
      </c>
      <c r="H50" s="13">
        <f t="shared" si="2"/>
        <v>118.87470249234373</v>
      </c>
      <c r="I50" s="13">
        <f t="shared" si="3"/>
        <v>8.7956618436039093</v>
      </c>
      <c r="J50" s="15">
        <f t="shared" si="8"/>
        <v>146.39181766142829</v>
      </c>
      <c r="K50" s="13">
        <f t="shared" si="4"/>
        <v>12.260619539569086</v>
      </c>
      <c r="L50" s="15">
        <f t="shared" si="5"/>
        <v>15.098707651178707</v>
      </c>
      <c r="M50" s="34" t="s">
        <v>454</v>
      </c>
      <c r="N50" s="16"/>
      <c r="O50" s="17" t="s">
        <v>454</v>
      </c>
      <c r="P50" s="17"/>
      <c r="R50" s="14">
        <f t="shared" si="9"/>
        <v>1.0069896485261771</v>
      </c>
      <c r="S50" s="14">
        <f t="shared" si="10"/>
        <v>1.2732330745820959</v>
      </c>
      <c r="T50" s="20">
        <f t="shared" si="6"/>
        <v>9.2226727131259567E-2</v>
      </c>
      <c r="U50" s="20">
        <f t="shared" si="0"/>
        <v>8.7599342363323007E-2</v>
      </c>
      <c r="V50" s="20">
        <f t="shared" si="1"/>
        <v>4.6273847679365598E-3</v>
      </c>
      <c r="Y50" s="35"/>
    </row>
    <row r="51" spans="1:25" x14ac:dyDescent="0.25">
      <c r="A51" s="11">
        <v>1874.07</v>
      </c>
      <c r="B51" s="12">
        <v>4.46</v>
      </c>
      <c r="C51" s="13">
        <v>0.33</v>
      </c>
      <c r="D51" s="12">
        <v>0.46</v>
      </c>
      <c r="E51" s="12">
        <v>11.893231399999999</v>
      </c>
      <c r="F51" s="13">
        <f t="shared" si="7"/>
        <v>1874.5416666666636</v>
      </c>
      <c r="G51" s="14">
        <f>G45*6/12+G57*6/12</f>
        <v>5.27</v>
      </c>
      <c r="H51" s="13">
        <f t="shared" si="2"/>
        <v>117.92351067851922</v>
      </c>
      <c r="I51" s="13">
        <f t="shared" si="3"/>
        <v>8.7252821802491809</v>
      </c>
      <c r="J51" s="15">
        <f t="shared" si="8"/>
        <v>146.11586150996769</v>
      </c>
      <c r="K51" s="13">
        <f t="shared" si="4"/>
        <v>12.162514554286737</v>
      </c>
      <c r="L51" s="15">
        <f t="shared" si="5"/>
        <v>15.070245805960797</v>
      </c>
      <c r="M51" s="34" t="s">
        <v>454</v>
      </c>
      <c r="N51" s="16"/>
      <c r="O51" s="17" t="s">
        <v>454</v>
      </c>
      <c r="P51" s="17"/>
      <c r="R51" s="14">
        <f t="shared" si="9"/>
        <v>1.006965773951622</v>
      </c>
      <c r="S51" s="14">
        <f t="shared" si="10"/>
        <v>1.2718733715616586</v>
      </c>
      <c r="T51" s="20">
        <f t="shared" si="6"/>
        <v>9.4262400013793712E-2</v>
      </c>
      <c r="U51" s="20">
        <f t="shared" si="0"/>
        <v>8.9291081935029215E-2</v>
      </c>
      <c r="V51" s="20">
        <f t="shared" si="1"/>
        <v>4.9713180787644973E-3</v>
      </c>
      <c r="Y51" s="35"/>
    </row>
    <row r="52" spans="1:25" x14ac:dyDescent="0.25">
      <c r="A52" s="11">
        <v>1874.08</v>
      </c>
      <c r="B52" s="12">
        <v>4.47</v>
      </c>
      <c r="C52" s="13">
        <v>0.33</v>
      </c>
      <c r="D52" s="12">
        <v>0.46</v>
      </c>
      <c r="E52" s="12">
        <v>11.79806612</v>
      </c>
      <c r="F52" s="13">
        <f t="shared" si="7"/>
        <v>1874.6249999999968</v>
      </c>
      <c r="G52" s="14">
        <f>G45*5/12+G57*7/12</f>
        <v>5.2366666666666664</v>
      </c>
      <c r="H52" s="13">
        <f t="shared" si="2"/>
        <v>119.14123769972568</v>
      </c>
      <c r="I52" s="13">
        <f t="shared" si="3"/>
        <v>8.7956618436039093</v>
      </c>
      <c r="J52" s="15">
        <f t="shared" si="8"/>
        <v>148.53292016208241</v>
      </c>
      <c r="K52" s="13">
        <f t="shared" si="4"/>
        <v>12.260619539569086</v>
      </c>
      <c r="L52" s="15">
        <f t="shared" si="5"/>
        <v>15.285266951802663</v>
      </c>
      <c r="M52" s="34" t="s">
        <v>454</v>
      </c>
      <c r="N52" s="16"/>
      <c r="O52" s="17" t="s">
        <v>454</v>
      </c>
      <c r="P52" s="17"/>
      <c r="R52" s="14">
        <f t="shared" si="9"/>
        <v>1.0069419077088448</v>
      </c>
      <c r="S52" s="14">
        <f t="shared" si="10"/>
        <v>1.2910635716193151</v>
      </c>
      <c r="T52" s="20">
        <f t="shared" si="6"/>
        <v>9.975115768984244E-2</v>
      </c>
      <c r="U52" s="20">
        <f t="shared" si="0"/>
        <v>8.8059593459123064E-2</v>
      </c>
      <c r="V52" s="20">
        <f t="shared" si="1"/>
        <v>1.1691564230719376E-2</v>
      </c>
      <c r="Y52" s="35"/>
    </row>
    <row r="53" spans="1:25" x14ac:dyDescent="0.25">
      <c r="A53" s="11">
        <v>1874.09</v>
      </c>
      <c r="B53" s="12">
        <v>4.54</v>
      </c>
      <c r="C53" s="13">
        <v>0.33</v>
      </c>
      <c r="D53" s="12">
        <v>0.46</v>
      </c>
      <c r="E53" s="12">
        <v>11.79806612</v>
      </c>
      <c r="F53" s="13">
        <f t="shared" si="7"/>
        <v>1874.7083333333301</v>
      </c>
      <c r="G53" s="14">
        <f>G45*4/12+G57*8/12</f>
        <v>5.2033333333333331</v>
      </c>
      <c r="H53" s="13">
        <f t="shared" si="2"/>
        <v>121.00698415139924</v>
      </c>
      <c r="I53" s="13">
        <f t="shared" si="3"/>
        <v>8.7956618436039093</v>
      </c>
      <c r="J53" s="15">
        <f t="shared" si="8"/>
        <v>151.77273217904056</v>
      </c>
      <c r="K53" s="13">
        <f t="shared" si="4"/>
        <v>12.260619539569086</v>
      </c>
      <c r="L53" s="15">
        <f t="shared" si="5"/>
        <v>15.377853921224375</v>
      </c>
      <c r="M53" s="34" t="s">
        <v>454</v>
      </c>
      <c r="N53" s="16"/>
      <c r="O53" s="17" t="s">
        <v>454</v>
      </c>
      <c r="P53" s="17"/>
      <c r="R53" s="14">
        <f t="shared" si="9"/>
        <v>1.0069180498183923</v>
      </c>
      <c r="S53" s="14">
        <f t="shared" si="10"/>
        <v>1.3000260157797479</v>
      </c>
      <c r="T53" s="20">
        <f t="shared" si="6"/>
        <v>9.5678558811523207E-2</v>
      </c>
      <c r="U53" s="20">
        <f t="shared" si="0"/>
        <v>8.8894495766643322E-2</v>
      </c>
      <c r="V53" s="20">
        <f t="shared" si="1"/>
        <v>6.7840630448798844E-3</v>
      </c>
      <c r="Y53" s="35"/>
    </row>
    <row r="54" spans="1:25" x14ac:dyDescent="0.25">
      <c r="A54" s="11">
        <v>1874.1</v>
      </c>
      <c r="B54" s="12">
        <v>4.53</v>
      </c>
      <c r="C54" s="13">
        <v>0.33</v>
      </c>
      <c r="D54" s="12">
        <v>0.46</v>
      </c>
      <c r="E54" s="12">
        <v>11.60773554</v>
      </c>
      <c r="F54" s="13">
        <f t="shared" si="7"/>
        <v>1874.7916666666633</v>
      </c>
      <c r="G54" s="14">
        <f>G45*3/12+G57*9/12</f>
        <v>5.17</v>
      </c>
      <c r="H54" s="13">
        <f t="shared" si="2"/>
        <v>122.72021490248392</v>
      </c>
      <c r="I54" s="13">
        <f t="shared" si="3"/>
        <v>8.9398832048167094</v>
      </c>
      <c r="J54" s="15">
        <f t="shared" si="8"/>
        <v>154.85595024981066</v>
      </c>
      <c r="K54" s="13">
        <f t="shared" si="4"/>
        <v>12.461655376411171</v>
      </c>
      <c r="L54" s="15">
        <f t="shared" si="5"/>
        <v>15.724886780333975</v>
      </c>
      <c r="M54" s="34" t="s">
        <v>454</v>
      </c>
      <c r="N54" s="16"/>
      <c r="O54" s="17" t="s">
        <v>454</v>
      </c>
      <c r="P54" s="17"/>
      <c r="R54" s="14">
        <f t="shared" si="9"/>
        <v>1.0068942003008658</v>
      </c>
      <c r="S54" s="14">
        <f t="shared" si="10"/>
        <v>1.3304834912891119</v>
      </c>
      <c r="T54" s="20">
        <f t="shared" si="6"/>
        <v>9.1695180263305032E-2</v>
      </c>
      <c r="U54" s="20">
        <f t="shared" si="0"/>
        <v>8.7974152302882525E-2</v>
      </c>
      <c r="V54" s="20">
        <f t="shared" si="1"/>
        <v>3.7210279604225072E-3</v>
      </c>
      <c r="Y54" s="35"/>
    </row>
    <row r="55" spans="1:25" x14ac:dyDescent="0.25">
      <c r="A55" s="11">
        <v>1874.11</v>
      </c>
      <c r="B55" s="12">
        <v>4.57</v>
      </c>
      <c r="C55" s="13">
        <v>0.33</v>
      </c>
      <c r="D55" s="12">
        <v>0.46</v>
      </c>
      <c r="E55" s="12">
        <v>11.51265124</v>
      </c>
      <c r="F55" s="13">
        <f t="shared" si="7"/>
        <v>1874.8749999999966</v>
      </c>
      <c r="G55" s="14">
        <f>G45*2/12+G57*10/12</f>
        <v>5.1366666666666667</v>
      </c>
      <c r="H55" s="13">
        <f t="shared" si="2"/>
        <v>124.82634712384463</v>
      </c>
      <c r="I55" s="13">
        <f t="shared" si="3"/>
        <v>9.013718720102565</v>
      </c>
      <c r="J55" s="15">
        <f t="shared" si="8"/>
        <v>158.46143696593685</v>
      </c>
      <c r="K55" s="13">
        <f t="shared" si="4"/>
        <v>12.56457760983994</v>
      </c>
      <c r="L55" s="15">
        <f t="shared" si="5"/>
        <v>15.950166521735438</v>
      </c>
      <c r="M55" s="34" t="s">
        <v>454</v>
      </c>
      <c r="N55" s="16"/>
      <c r="O55" s="17" t="s">
        <v>454</v>
      </c>
      <c r="P55" s="17"/>
      <c r="R55" s="14">
        <f t="shared" si="9"/>
        <v>1.0068703591769228</v>
      </c>
      <c r="S55" s="14">
        <f t="shared" si="10"/>
        <v>1.3507204836288711</v>
      </c>
      <c r="T55" s="20">
        <f t="shared" si="6"/>
        <v>9.0050902757926155E-2</v>
      </c>
      <c r="U55" s="20">
        <f t="shared" si="0"/>
        <v>8.9173310411911455E-2</v>
      </c>
      <c r="V55" s="20">
        <f t="shared" si="1"/>
        <v>8.7759234601469949E-4</v>
      </c>
      <c r="Y55" s="35"/>
    </row>
    <row r="56" spans="1:25" x14ac:dyDescent="0.25">
      <c r="A56" s="11">
        <v>1874.12</v>
      </c>
      <c r="B56" s="12">
        <v>4.54</v>
      </c>
      <c r="C56" s="13">
        <v>0.33</v>
      </c>
      <c r="D56" s="12">
        <v>0.46</v>
      </c>
      <c r="E56" s="12">
        <v>11.51265124</v>
      </c>
      <c r="F56" s="13">
        <f t="shared" si="7"/>
        <v>1874.9583333333298</v>
      </c>
      <c r="G56" s="14">
        <f>G45*1/12+G57*11/12</f>
        <v>5.1033333333333335</v>
      </c>
      <c r="H56" s="13">
        <f t="shared" si="2"/>
        <v>124.00691814928985</v>
      </c>
      <c r="I56" s="13">
        <f t="shared" si="3"/>
        <v>9.013718720102565</v>
      </c>
      <c r="J56" s="15">
        <f t="shared" si="8"/>
        <v>158.37475127831871</v>
      </c>
      <c r="K56" s="13">
        <f t="shared" si="4"/>
        <v>12.56457760983994</v>
      </c>
      <c r="L56" s="15">
        <f t="shared" si="5"/>
        <v>16.046780966525684</v>
      </c>
      <c r="M56" s="34" t="s">
        <v>454</v>
      </c>
      <c r="N56" s="16"/>
      <c r="O56" s="17" t="s">
        <v>454</v>
      </c>
      <c r="P56" s="17"/>
      <c r="R56" s="14">
        <f t="shared" si="9"/>
        <v>1.0068465264672748</v>
      </c>
      <c r="S56" s="14">
        <f t="shared" si="10"/>
        <v>1.3600004184990284</v>
      </c>
      <c r="T56" s="20">
        <f t="shared" si="6"/>
        <v>9.1753960910075039E-2</v>
      </c>
      <c r="U56" s="20">
        <f t="shared" si="0"/>
        <v>9.0069110799300578E-2</v>
      </c>
      <c r="V56" s="20">
        <f t="shared" si="1"/>
        <v>1.6848501107744607E-3</v>
      </c>
      <c r="Y56" s="35"/>
    </row>
    <row r="57" spans="1:25" x14ac:dyDescent="0.25">
      <c r="A57" s="11">
        <v>1875.01</v>
      </c>
      <c r="B57" s="12">
        <v>4.54</v>
      </c>
      <c r="C57" s="13">
        <v>0.32750000000000001</v>
      </c>
      <c r="D57" s="12">
        <v>0.45169999999999999</v>
      </c>
      <c r="E57" s="12">
        <v>11.51265124</v>
      </c>
      <c r="F57" s="13">
        <f t="shared" si="7"/>
        <v>1875.0416666666631</v>
      </c>
      <c r="G57" s="14">
        <v>5.07</v>
      </c>
      <c r="H57" s="13">
        <f t="shared" si="2"/>
        <v>124.00691814928985</v>
      </c>
      <c r="I57" s="13">
        <f t="shared" si="3"/>
        <v>8.945432972223001</v>
      </c>
      <c r="J57" s="15">
        <f t="shared" si="8"/>
        <v>159.32680214182182</v>
      </c>
      <c r="K57" s="13">
        <f t="shared" si="4"/>
        <v>12.337868926879782</v>
      </c>
      <c r="L57" s="15">
        <f t="shared" si="5"/>
        <v>15.851963992832797</v>
      </c>
      <c r="M57" s="34" t="s">
        <v>454</v>
      </c>
      <c r="N57" s="16"/>
      <c r="O57" s="17" t="s">
        <v>454</v>
      </c>
      <c r="P57" s="17"/>
      <c r="R57" s="14">
        <f t="shared" si="9"/>
        <v>1.0073431926888408</v>
      </c>
      <c r="S57" s="14">
        <f t="shared" si="10"/>
        <v>1.3693116973597868</v>
      </c>
      <c r="T57" s="20">
        <f t="shared" si="6"/>
        <v>8.9208398274062795E-2</v>
      </c>
      <c r="U57" s="20">
        <f t="shared" si="0"/>
        <v>8.972112928294762E-2</v>
      </c>
      <c r="V57" s="20">
        <f t="shared" si="1"/>
        <v>-5.1273100888482581E-4</v>
      </c>
      <c r="Y57" s="35"/>
    </row>
    <row r="58" spans="1:25" x14ac:dyDescent="0.25">
      <c r="A58" s="11">
        <v>1875.02</v>
      </c>
      <c r="B58" s="12">
        <v>4.53</v>
      </c>
      <c r="C58" s="13">
        <v>0.32500000000000001</v>
      </c>
      <c r="D58" s="12">
        <v>0.44330000000000003</v>
      </c>
      <c r="E58" s="12">
        <v>11.51265124</v>
      </c>
      <c r="F58" s="13">
        <f t="shared" si="7"/>
        <v>1875.1249999999964</v>
      </c>
      <c r="G58" s="14">
        <f>G57*11/12+G69*1/12</f>
        <v>5.03</v>
      </c>
      <c r="H58" s="13">
        <f t="shared" si="2"/>
        <v>123.73377515777157</v>
      </c>
      <c r="I58" s="13">
        <f t="shared" si="3"/>
        <v>8.8771472243434353</v>
      </c>
      <c r="J58" s="15">
        <f t="shared" si="8"/>
        <v>159.92632480039512</v>
      </c>
      <c r="K58" s="13">
        <f t="shared" si="4"/>
        <v>12.108428814004446</v>
      </c>
      <c r="L58" s="15">
        <f t="shared" si="5"/>
        <v>15.650185382784802</v>
      </c>
      <c r="M58" s="34" t="s">
        <v>454</v>
      </c>
      <c r="N58" s="16"/>
      <c r="O58" s="17" t="s">
        <v>454</v>
      </c>
      <c r="P58" s="17"/>
      <c r="R58" s="14">
        <f t="shared" si="9"/>
        <v>1.0073155682359349</v>
      </c>
      <c r="S58" s="14">
        <f t="shared" si="10"/>
        <v>1.3793668170045832</v>
      </c>
      <c r="T58" s="20">
        <f t="shared" si="6"/>
        <v>9.1463780582804022E-2</v>
      </c>
      <c r="U58" s="20">
        <f t="shared" si="0"/>
        <v>8.811211747288672E-2</v>
      </c>
      <c r="V58" s="20">
        <f t="shared" si="1"/>
        <v>3.3516631099173022E-3</v>
      </c>
      <c r="Y58" s="35"/>
    </row>
    <row r="59" spans="1:25" x14ac:dyDescent="0.25">
      <c r="A59" s="11">
        <v>1875.03</v>
      </c>
      <c r="B59" s="12">
        <v>4.59</v>
      </c>
      <c r="C59" s="13">
        <v>0.32250000000000001</v>
      </c>
      <c r="D59" s="12">
        <v>0.435</v>
      </c>
      <c r="E59" s="12">
        <v>11.51265124</v>
      </c>
      <c r="F59" s="13">
        <f t="shared" si="7"/>
        <v>1875.2083333333296</v>
      </c>
      <c r="G59" s="14">
        <f>G57*10/12+G69*2/12</f>
        <v>4.99</v>
      </c>
      <c r="H59" s="13">
        <f t="shared" si="2"/>
        <v>125.37263310688114</v>
      </c>
      <c r="I59" s="13">
        <f t="shared" si="3"/>
        <v>8.8088614764638695</v>
      </c>
      <c r="J59" s="15">
        <f t="shared" si="8"/>
        <v>162.99334455029231</v>
      </c>
      <c r="K59" s="13">
        <f t="shared" si="4"/>
        <v>11.881720131044291</v>
      </c>
      <c r="L59" s="15">
        <f t="shared" si="5"/>
        <v>15.447081673066918</v>
      </c>
      <c r="M59" s="34" t="s">
        <v>454</v>
      </c>
      <c r="N59" s="16"/>
      <c r="O59" s="17" t="s">
        <v>454</v>
      </c>
      <c r="P59" s="17"/>
      <c r="R59" s="14">
        <f t="shared" si="9"/>
        <v>1.0072879584453418</v>
      </c>
      <c r="S59" s="14">
        <f t="shared" si="10"/>
        <v>1.3894576690767646</v>
      </c>
      <c r="T59" s="20">
        <f t="shared" si="6"/>
        <v>9.2756125299535253E-2</v>
      </c>
      <c r="U59" s="20">
        <f t="shared" si="0"/>
        <v>9.0254177086700693E-2</v>
      </c>
      <c r="V59" s="20">
        <f t="shared" si="1"/>
        <v>2.5019482128345594E-3</v>
      </c>
      <c r="Y59" s="35"/>
    </row>
    <row r="60" spans="1:25" x14ac:dyDescent="0.25">
      <c r="A60" s="11">
        <v>1875.04</v>
      </c>
      <c r="B60" s="12">
        <v>4.6500000000000004</v>
      </c>
      <c r="C60" s="13">
        <v>0.32</v>
      </c>
      <c r="D60" s="12">
        <v>0.42670000000000002</v>
      </c>
      <c r="E60" s="12">
        <v>11.60773554</v>
      </c>
      <c r="F60" s="13">
        <f t="shared" si="7"/>
        <v>1875.2916666666629</v>
      </c>
      <c r="G60" s="14">
        <f>G57*9/12+G69*3/12</f>
        <v>4.95</v>
      </c>
      <c r="H60" s="13">
        <f t="shared" si="2"/>
        <v>125.97108152241726</v>
      </c>
      <c r="I60" s="13">
        <f t="shared" si="3"/>
        <v>8.6689776531555971</v>
      </c>
      <c r="J60" s="15">
        <f t="shared" si="8"/>
        <v>164.71056072881947</v>
      </c>
      <c r="K60" s="13">
        <f t="shared" si="4"/>
        <v>11.559539889379666</v>
      </c>
      <c r="L60" s="15">
        <f t="shared" si="5"/>
        <v>15.114407798491884</v>
      </c>
      <c r="M60" s="34" t="s">
        <v>454</v>
      </c>
      <c r="N60" s="16"/>
      <c r="O60" s="17" t="s">
        <v>454</v>
      </c>
      <c r="P60" s="17"/>
      <c r="R60" s="14">
        <f t="shared" si="9"/>
        <v>1.0072603633605304</v>
      </c>
      <c r="S60" s="14">
        <f t="shared" si="10"/>
        <v>1.3881193428160883</v>
      </c>
      <c r="T60" s="20">
        <f t="shared" si="6"/>
        <v>9.0695274841059437E-2</v>
      </c>
      <c r="U60" s="20">
        <f t="shared" si="0"/>
        <v>8.9529622959025668E-2</v>
      </c>
      <c r="V60" s="20">
        <f t="shared" si="1"/>
        <v>1.1656518820337691E-3</v>
      </c>
      <c r="Y60" s="35"/>
    </row>
    <row r="61" spans="1:25" x14ac:dyDescent="0.25">
      <c r="A61" s="11">
        <v>1875.05</v>
      </c>
      <c r="B61" s="12">
        <v>4.47</v>
      </c>
      <c r="C61" s="13">
        <v>0.3175</v>
      </c>
      <c r="D61" s="12">
        <v>0.41830000000000001</v>
      </c>
      <c r="E61" s="12">
        <v>11.322320660000001</v>
      </c>
      <c r="F61" s="13">
        <f t="shared" si="7"/>
        <v>1875.3749999999961</v>
      </c>
      <c r="G61" s="14">
        <f>G57*8/12+G69*4/12</f>
        <v>4.91</v>
      </c>
      <c r="H61" s="13">
        <f t="shared" si="2"/>
        <v>124.14735832079853</v>
      </c>
      <c r="I61" s="13">
        <f t="shared" si="3"/>
        <v>8.818072990347547</v>
      </c>
      <c r="J61" s="15">
        <f t="shared" si="8"/>
        <v>163.28681603477597</v>
      </c>
      <c r="K61" s="13">
        <f t="shared" si="4"/>
        <v>11.617637580668909</v>
      </c>
      <c r="L61" s="15">
        <f t="shared" si="5"/>
        <v>15.280285267862814</v>
      </c>
      <c r="M61" s="34" t="s">
        <v>454</v>
      </c>
      <c r="N61" s="16"/>
      <c r="O61" s="17" t="s">
        <v>454</v>
      </c>
      <c r="P61" s="17"/>
      <c r="R61" s="14">
        <f t="shared" si="9"/>
        <v>1.0072327830251093</v>
      </c>
      <c r="S61" s="14">
        <f t="shared" si="10"/>
        <v>1.4334435834246131</v>
      </c>
      <c r="T61" s="20">
        <f t="shared" si="6"/>
        <v>9.3516579038204428E-2</v>
      </c>
      <c r="U61" s="20">
        <f t="shared" si="0"/>
        <v>8.8992586834211185E-2</v>
      </c>
      <c r="V61" s="20">
        <f t="shared" si="1"/>
        <v>4.5239922039932434E-3</v>
      </c>
      <c r="Y61" s="35"/>
    </row>
    <row r="62" spans="1:25" x14ac:dyDescent="0.25">
      <c r="A62" s="11">
        <v>1875.06</v>
      </c>
      <c r="B62" s="12">
        <v>4.38</v>
      </c>
      <c r="C62" s="13">
        <v>0.315</v>
      </c>
      <c r="D62" s="12">
        <v>0.41</v>
      </c>
      <c r="E62" s="12">
        <v>11.13207107</v>
      </c>
      <c r="F62" s="13">
        <f t="shared" si="7"/>
        <v>1875.4583333333294</v>
      </c>
      <c r="G62" s="14">
        <f>G57*7/12+G69*5/12</f>
        <v>4.87</v>
      </c>
      <c r="H62" s="13">
        <f t="shared" si="2"/>
        <v>123.72673434611841</v>
      </c>
      <c r="I62" s="13">
        <f t="shared" si="3"/>
        <v>8.8981555522893387</v>
      </c>
      <c r="J62" s="15">
        <f t="shared" si="8"/>
        <v>163.70887045350543</v>
      </c>
      <c r="K62" s="13">
        <f t="shared" si="4"/>
        <v>11.581726274408345</v>
      </c>
      <c r="L62" s="15">
        <f t="shared" si="5"/>
        <v>15.324346320990234</v>
      </c>
      <c r="M62" s="34" t="s">
        <v>454</v>
      </c>
      <c r="N62" s="16"/>
      <c r="O62" s="17" t="s">
        <v>454</v>
      </c>
      <c r="P62" s="17"/>
      <c r="R62" s="14">
        <f t="shared" si="9"/>
        <v>1.0072052174828279</v>
      </c>
      <c r="S62" s="14">
        <f t="shared" si="10"/>
        <v>1.4684864298039291</v>
      </c>
      <c r="T62" s="20">
        <f t="shared" si="6"/>
        <v>9.5914444065068993E-2</v>
      </c>
      <c r="U62" s="20">
        <f t="shared" si="0"/>
        <v>8.9383604061397115E-2</v>
      </c>
      <c r="V62" s="20">
        <f t="shared" si="1"/>
        <v>6.5308400036718783E-3</v>
      </c>
      <c r="Y62" s="35"/>
    </row>
    <row r="63" spans="1:25" x14ac:dyDescent="0.25">
      <c r="A63" s="11">
        <v>1875.07</v>
      </c>
      <c r="B63" s="12">
        <v>4.3899999999999997</v>
      </c>
      <c r="C63" s="13">
        <v>0.3125</v>
      </c>
      <c r="D63" s="12">
        <v>0.4017</v>
      </c>
      <c r="E63" s="12">
        <v>11.13207107</v>
      </c>
      <c r="F63" s="13">
        <f t="shared" si="7"/>
        <v>1875.5416666666626</v>
      </c>
      <c r="G63" s="14">
        <f>G57*6/12+G69*6/12</f>
        <v>4.83</v>
      </c>
      <c r="H63" s="13">
        <f t="shared" si="2"/>
        <v>124.00921547476251</v>
      </c>
      <c r="I63" s="13">
        <f t="shared" si="3"/>
        <v>8.8275352701283119</v>
      </c>
      <c r="J63" s="15">
        <f t="shared" si="8"/>
        <v>165.05598016566563</v>
      </c>
      <c r="K63" s="13">
        <f t="shared" si="4"/>
        <v>11.347266937633737</v>
      </c>
      <c r="L63" s="15">
        <f t="shared" si="5"/>
        <v>15.103186157755784</v>
      </c>
      <c r="M63" s="34" t="s">
        <v>454</v>
      </c>
      <c r="N63" s="16"/>
      <c r="O63" s="17" t="s">
        <v>454</v>
      </c>
      <c r="P63" s="17"/>
      <c r="R63" s="14">
        <f t="shared" si="9"/>
        <v>1.0071776667775758</v>
      </c>
      <c r="S63" s="14">
        <f t="shared" si="10"/>
        <v>1.4790671939012479</v>
      </c>
      <c r="T63" s="20">
        <f t="shared" si="6"/>
        <v>9.8260060266824878E-2</v>
      </c>
      <c r="U63" s="20">
        <f t="shared" si="0"/>
        <v>8.7725444828712584E-2</v>
      </c>
      <c r="V63" s="20">
        <f t="shared" si="1"/>
        <v>1.0534615438112294E-2</v>
      </c>
      <c r="Y63" s="35"/>
    </row>
    <row r="64" spans="1:25" x14ac:dyDescent="0.25">
      <c r="A64" s="11">
        <v>1875.08</v>
      </c>
      <c r="B64" s="12">
        <v>4.41</v>
      </c>
      <c r="C64" s="13">
        <v>0.31</v>
      </c>
      <c r="D64" s="12">
        <v>0.39329999999999998</v>
      </c>
      <c r="E64" s="12">
        <v>11.22715537</v>
      </c>
      <c r="F64" s="13">
        <f t="shared" si="7"/>
        <v>1875.6249999999959</v>
      </c>
      <c r="G64" s="14">
        <f>G57*5/12+G69*7/12</f>
        <v>4.79</v>
      </c>
      <c r="H64" s="13">
        <f t="shared" si="2"/>
        <v>123.51914214223616</v>
      </c>
      <c r="I64" s="13">
        <f t="shared" si="3"/>
        <v>8.6827514884565105</v>
      </c>
      <c r="J64" s="15">
        <f t="shared" si="8"/>
        <v>165.36675387487028</v>
      </c>
      <c r="K64" s="13">
        <f t="shared" si="4"/>
        <v>11.015890840032082</v>
      </c>
      <c r="L64" s="15">
        <f t="shared" si="5"/>
        <v>14.748014580269043</v>
      </c>
      <c r="M64" s="34" t="s">
        <v>454</v>
      </c>
      <c r="N64" s="16"/>
      <c r="O64" s="17" t="s">
        <v>454</v>
      </c>
      <c r="P64" s="17"/>
      <c r="R64" s="14">
        <f t="shared" si="9"/>
        <v>1.0071501309533841</v>
      </c>
      <c r="S64" s="14">
        <f t="shared" si="10"/>
        <v>1.4770671144241894</v>
      </c>
      <c r="T64" s="20">
        <f t="shared" si="6"/>
        <v>0.10457179338880329</v>
      </c>
      <c r="U64" s="20">
        <f t="shared" si="0"/>
        <v>8.8298362154796584E-2</v>
      </c>
      <c r="V64" s="20">
        <f t="shared" si="1"/>
        <v>1.6273431234006708E-2</v>
      </c>
      <c r="Y64" s="35"/>
    </row>
    <row r="65" spans="1:25" x14ac:dyDescent="0.25">
      <c r="A65" s="11">
        <v>1875.09</v>
      </c>
      <c r="B65" s="12">
        <v>4.37</v>
      </c>
      <c r="C65" s="13">
        <v>0.3075</v>
      </c>
      <c r="D65" s="12">
        <v>0.38500000000000001</v>
      </c>
      <c r="E65" s="12">
        <v>11.13207107</v>
      </c>
      <c r="F65" s="13">
        <f t="shared" si="7"/>
        <v>1875.7083333333292</v>
      </c>
      <c r="G65" s="14">
        <f>G57*4/12+G69*8/12</f>
        <v>4.75</v>
      </c>
      <c r="H65" s="13">
        <f t="shared" si="2"/>
        <v>123.44425321747431</v>
      </c>
      <c r="I65" s="13">
        <f t="shared" si="3"/>
        <v>8.6862947058062581</v>
      </c>
      <c r="J65" s="15">
        <f t="shared" si="8"/>
        <v>166.23558998918696</v>
      </c>
      <c r="K65" s="13">
        <f t="shared" si="4"/>
        <v>10.875523452798079</v>
      </c>
      <c r="L65" s="15">
        <f t="shared" si="5"/>
        <v>14.645469598589697</v>
      </c>
      <c r="M65" s="34" t="s">
        <v>454</v>
      </c>
      <c r="N65" s="16"/>
      <c r="O65" s="17" t="s">
        <v>454</v>
      </c>
      <c r="P65" s="17"/>
      <c r="R65" s="14">
        <f t="shared" si="9"/>
        <v>1.0071226100544257</v>
      </c>
      <c r="S65" s="14">
        <f t="shared" si="10"/>
        <v>1.5003348770741327</v>
      </c>
      <c r="T65" s="20">
        <f t="shared" si="6"/>
        <v>0.10440819145589186</v>
      </c>
      <c r="U65" s="20">
        <f t="shared" si="0"/>
        <v>8.8325407366840913E-2</v>
      </c>
      <c r="V65" s="20">
        <f t="shared" si="1"/>
        <v>1.608278408905095E-2</v>
      </c>
      <c r="Y65" s="35"/>
    </row>
    <row r="66" spans="1:25" x14ac:dyDescent="0.25">
      <c r="A66" s="11">
        <v>1875.1</v>
      </c>
      <c r="B66" s="12">
        <v>4.3</v>
      </c>
      <c r="C66" s="13">
        <v>0.30499999999999999</v>
      </c>
      <c r="D66" s="12">
        <v>0.37669999999999998</v>
      </c>
      <c r="E66" s="12">
        <v>11.13207107</v>
      </c>
      <c r="F66" s="13">
        <f t="shared" si="7"/>
        <v>1875.7916666666624</v>
      </c>
      <c r="G66" s="14">
        <f>G57*3/12+G69*9/12</f>
        <v>4.7100000000000009</v>
      </c>
      <c r="H66" s="13">
        <f t="shared" si="2"/>
        <v>121.46688531696556</v>
      </c>
      <c r="I66" s="13">
        <f t="shared" si="3"/>
        <v>8.6156744236452312</v>
      </c>
      <c r="J66" s="15">
        <f t="shared" si="8"/>
        <v>164.53963192961001</v>
      </c>
      <c r="K66" s="13">
        <f t="shared" si="4"/>
        <v>10.641064116023472</v>
      </c>
      <c r="L66" s="15">
        <f t="shared" si="5"/>
        <v>14.414437057647465</v>
      </c>
      <c r="M66" s="34" t="s">
        <v>454</v>
      </c>
      <c r="N66" s="16"/>
      <c r="O66" s="17" t="s">
        <v>454</v>
      </c>
      <c r="P66" s="17"/>
      <c r="R66" s="14">
        <f t="shared" si="9"/>
        <v>1.0070951041250158</v>
      </c>
      <c r="S66" s="14">
        <f t="shared" si="10"/>
        <v>1.5110211773545867</v>
      </c>
      <c r="T66" s="20">
        <f t="shared" si="6"/>
        <v>0.1122718302690342</v>
      </c>
      <c r="U66" s="20">
        <f t="shared" si="0"/>
        <v>8.7976727736581273E-2</v>
      </c>
      <c r="V66" s="20">
        <f t="shared" si="1"/>
        <v>2.4295102532452928E-2</v>
      </c>
      <c r="Y66" s="35"/>
    </row>
    <row r="67" spans="1:25" x14ac:dyDescent="0.25">
      <c r="A67" s="11">
        <v>1875.11</v>
      </c>
      <c r="B67" s="12">
        <v>4.37</v>
      </c>
      <c r="C67" s="13">
        <v>0.30249999999999999</v>
      </c>
      <c r="D67" s="12">
        <v>0.36830000000000002</v>
      </c>
      <c r="E67" s="12">
        <v>11.03690579</v>
      </c>
      <c r="F67" s="13">
        <f t="shared" si="7"/>
        <v>1875.8749999999957</v>
      </c>
      <c r="G67" s="14">
        <f>G57*2/12+G69*10/12</f>
        <v>4.67</v>
      </c>
      <c r="H67" s="13">
        <f t="shared" si="2"/>
        <v>124.50864636763382</v>
      </c>
      <c r="I67" s="13">
        <f t="shared" si="3"/>
        <v>8.6187335300249952</v>
      </c>
      <c r="J67" s="15">
        <f t="shared" si="8"/>
        <v>169.63293105368419</v>
      </c>
      <c r="K67" s="13">
        <f t="shared" si="4"/>
        <v>10.49348614581225</v>
      </c>
      <c r="L67" s="15">
        <f t="shared" si="5"/>
        <v>14.296523685828806</v>
      </c>
      <c r="M67" s="34" t="s">
        <v>454</v>
      </c>
      <c r="N67" s="16"/>
      <c r="O67" s="17" t="s">
        <v>454</v>
      </c>
      <c r="P67" s="17"/>
      <c r="R67" s="14">
        <f t="shared" si="9"/>
        <v>1.0070676132096117</v>
      </c>
      <c r="S67" s="14">
        <f t="shared" si="10"/>
        <v>1.5348631899060345</v>
      </c>
      <c r="T67" s="20">
        <f t="shared" si="6"/>
        <v>0.11499503759337637</v>
      </c>
      <c r="U67" s="20">
        <f t="shared" si="0"/>
        <v>8.5396078743462667E-2</v>
      </c>
      <c r="V67" s="20">
        <f t="shared" si="1"/>
        <v>2.9598958849913704E-2</v>
      </c>
      <c r="Y67" s="35"/>
    </row>
    <row r="68" spans="1:25" x14ac:dyDescent="0.25">
      <c r="A68" s="11">
        <v>1875.12</v>
      </c>
      <c r="B68" s="12">
        <v>4.37</v>
      </c>
      <c r="C68" s="13">
        <v>0.3</v>
      </c>
      <c r="D68" s="12">
        <v>0.36</v>
      </c>
      <c r="E68" s="12">
        <v>10.9417405</v>
      </c>
      <c r="F68" s="13">
        <f t="shared" si="7"/>
        <v>1875.9583333333289</v>
      </c>
      <c r="G68" s="14">
        <f>G57*1/12+G69*11/12</f>
        <v>4.63</v>
      </c>
      <c r="H68" s="13">
        <f t="shared" si="2"/>
        <v>125.59155465257106</v>
      </c>
      <c r="I68" s="13">
        <f t="shared" si="3"/>
        <v>8.6218458571559076</v>
      </c>
      <c r="J68" s="15">
        <f t="shared" si="8"/>
        <v>172.08718621858915</v>
      </c>
      <c r="K68" s="13">
        <f t="shared" si="4"/>
        <v>10.346215028587089</v>
      </c>
      <c r="L68" s="15">
        <f t="shared" si="5"/>
        <v>14.176518773156086</v>
      </c>
      <c r="M68" s="34" t="s">
        <v>454</v>
      </c>
      <c r="N68" s="16"/>
      <c r="O68" s="17" t="s">
        <v>454</v>
      </c>
      <c r="P68" s="17"/>
      <c r="R68" s="14">
        <f t="shared" si="9"/>
        <v>1.0070401373528144</v>
      </c>
      <c r="S68" s="14">
        <f t="shared" si="10"/>
        <v>1.5591547604140388</v>
      </c>
      <c r="T68" s="20">
        <f t="shared" si="6"/>
        <v>0.11035320886148181</v>
      </c>
      <c r="U68" s="20">
        <f t="shared" si="0"/>
        <v>8.1565062593567994E-2</v>
      </c>
      <c r="V68" s="20">
        <f t="shared" si="1"/>
        <v>2.8788146267913817E-2</v>
      </c>
      <c r="Y68" s="35"/>
    </row>
    <row r="69" spans="1:25" x14ac:dyDescent="0.25">
      <c r="A69" s="11">
        <v>1876.01</v>
      </c>
      <c r="B69" s="12">
        <v>4.46</v>
      </c>
      <c r="C69" s="13">
        <v>0.3</v>
      </c>
      <c r="D69" s="12">
        <v>0.3533</v>
      </c>
      <c r="E69" s="12">
        <v>10.846575209999999</v>
      </c>
      <c r="F69" s="13">
        <f t="shared" si="7"/>
        <v>1876.0416666666622</v>
      </c>
      <c r="G69" s="14">
        <v>4.59</v>
      </c>
      <c r="H69" s="13">
        <f t="shared" si="2"/>
        <v>129.30271286986266</v>
      </c>
      <c r="I69" s="13">
        <f t="shared" si="3"/>
        <v>8.6974918970759632</v>
      </c>
      <c r="J69" s="15">
        <f t="shared" si="8"/>
        <v>178.16538168044175</v>
      </c>
      <c r="K69" s="13">
        <f t="shared" si="4"/>
        <v>10.242746290789794</v>
      </c>
      <c r="L69" s="15">
        <f t="shared" si="5"/>
        <v>14.113414651950691</v>
      </c>
      <c r="M69" s="34" t="s">
        <v>454</v>
      </c>
      <c r="N69" s="16"/>
      <c r="O69" s="17" t="s">
        <v>454</v>
      </c>
      <c r="P69" s="17"/>
      <c r="R69" s="14">
        <f t="shared" si="9"/>
        <v>1.0047535252938302</v>
      </c>
      <c r="S69" s="14">
        <f t="shared" si="10"/>
        <v>1.5839073864861757</v>
      </c>
      <c r="T69" s="20">
        <f t="shared" si="6"/>
        <v>0.10953518207915169</v>
      </c>
      <c r="U69" s="20">
        <f t="shared" si="0"/>
        <v>8.2824970216905935E-2</v>
      </c>
      <c r="V69" s="20">
        <f t="shared" si="1"/>
        <v>2.6710211862245758E-2</v>
      </c>
      <c r="Y69" s="35"/>
    </row>
    <row r="70" spans="1:25" x14ac:dyDescent="0.25">
      <c r="A70" s="11">
        <v>1876.02</v>
      </c>
      <c r="B70" s="12">
        <v>4.5199999999999996</v>
      </c>
      <c r="C70" s="13">
        <v>0.3</v>
      </c>
      <c r="D70" s="12">
        <v>0.34670000000000001</v>
      </c>
      <c r="E70" s="12">
        <v>10.846575209999999</v>
      </c>
      <c r="F70" s="13">
        <f t="shared" si="7"/>
        <v>1876.1249999999955</v>
      </c>
      <c r="G70" s="14">
        <f>G69*11/12+G81*1/12</f>
        <v>4.5783333333333331</v>
      </c>
      <c r="H70" s="13">
        <f t="shared" si="2"/>
        <v>131.04221124927784</v>
      </c>
      <c r="I70" s="13">
        <f t="shared" si="3"/>
        <v>8.6974918970759632</v>
      </c>
      <c r="J70" s="15">
        <f t="shared" si="8"/>
        <v>181.56091025506899</v>
      </c>
      <c r="K70" s="13">
        <f t="shared" si="4"/>
        <v>10.051401469054122</v>
      </c>
      <c r="L70" s="15">
        <f t="shared" si="5"/>
        <v>13.926364510051421</v>
      </c>
      <c r="M70" s="34" t="s">
        <v>454</v>
      </c>
      <c r="N70" s="16"/>
      <c r="O70" s="17" t="s">
        <v>454</v>
      </c>
      <c r="P70" s="17"/>
      <c r="R70" s="14">
        <f t="shared" si="9"/>
        <v>1.0047443025681573</v>
      </c>
      <c r="S70" s="14">
        <f t="shared" si="10"/>
        <v>1.5914365303109221</v>
      </c>
      <c r="T70" s="20">
        <f t="shared" si="6"/>
        <v>0.109966211808318</v>
      </c>
      <c r="U70" s="20">
        <f t="shared" si="0"/>
        <v>8.2501543111416442E-2</v>
      </c>
      <c r="V70" s="20">
        <f t="shared" si="1"/>
        <v>2.7464668696901562E-2</v>
      </c>
      <c r="Y70" s="35"/>
    </row>
    <row r="71" spans="1:25" x14ac:dyDescent="0.25">
      <c r="A71" s="11">
        <v>1876.03</v>
      </c>
      <c r="B71" s="12">
        <v>4.51</v>
      </c>
      <c r="C71" s="13">
        <v>0.3</v>
      </c>
      <c r="D71" s="12">
        <v>0.34</v>
      </c>
      <c r="E71" s="12">
        <v>10.846575209999999</v>
      </c>
      <c r="F71" s="13">
        <f t="shared" si="7"/>
        <v>1876.2083333333287</v>
      </c>
      <c r="G71" s="14">
        <f>G69*10/12+G81*2/12</f>
        <v>4.5666666666666664</v>
      </c>
      <c r="H71" s="13">
        <f t="shared" si="2"/>
        <v>130.75229485270864</v>
      </c>
      <c r="I71" s="13">
        <f t="shared" si="3"/>
        <v>8.6974918970759632</v>
      </c>
      <c r="J71" s="15">
        <f t="shared" si="8"/>
        <v>182.16343539972078</v>
      </c>
      <c r="K71" s="13">
        <f t="shared" si="4"/>
        <v>9.8571574833527595</v>
      </c>
      <c r="L71" s="15">
        <f t="shared" si="5"/>
        <v>13.732941914834829</v>
      </c>
      <c r="M71" s="34" t="s">
        <v>454</v>
      </c>
      <c r="N71" s="16"/>
      <c r="O71" s="17" t="s">
        <v>454</v>
      </c>
      <c r="P71" s="17"/>
      <c r="R71" s="14">
        <f t="shared" si="9"/>
        <v>1.0047350802178763</v>
      </c>
      <c r="S71" s="14">
        <f t="shared" si="10"/>
        <v>1.5989867867287357</v>
      </c>
      <c r="T71" s="20">
        <f t="shared" si="6"/>
        <v>0.10901821433351011</v>
      </c>
      <c r="U71" s="20">
        <f t="shared" si="0"/>
        <v>8.3477150939624822E-2</v>
      </c>
      <c r="V71" s="20">
        <f t="shared" si="1"/>
        <v>2.5541063393885288E-2</v>
      </c>
      <c r="Y71" s="35"/>
    </row>
    <row r="72" spans="1:25" x14ac:dyDescent="0.25">
      <c r="A72" s="11">
        <v>1876.04</v>
      </c>
      <c r="B72" s="12">
        <v>4.34</v>
      </c>
      <c r="C72" s="13">
        <v>0.3</v>
      </c>
      <c r="D72" s="12">
        <v>0.33329999999999999</v>
      </c>
      <c r="E72" s="12">
        <v>10.751490909999999</v>
      </c>
      <c r="F72" s="13">
        <f t="shared" si="7"/>
        <v>1876.291666666662</v>
      </c>
      <c r="G72" s="14">
        <f>G69*9/12+G81*3/12</f>
        <v>4.5550000000000006</v>
      </c>
      <c r="H72" s="13">
        <f t="shared" si="2"/>
        <v>126.93647898921958</v>
      </c>
      <c r="I72" s="13">
        <f t="shared" si="3"/>
        <v>8.7744109900382199</v>
      </c>
      <c r="J72" s="15">
        <f t="shared" si="8"/>
        <v>177.8659654671074</v>
      </c>
      <c r="K72" s="13">
        <f t="shared" si="4"/>
        <v>9.7483706099324614</v>
      </c>
      <c r="L72" s="15">
        <f t="shared" si="5"/>
        <v>13.659614352577625</v>
      </c>
      <c r="M72" s="34" t="s">
        <v>454</v>
      </c>
      <c r="N72" s="16"/>
      <c r="O72" s="17" t="s">
        <v>454</v>
      </c>
      <c r="P72" s="17"/>
      <c r="R72" s="14">
        <f t="shared" si="9"/>
        <v>1.0047258582433127</v>
      </c>
      <c r="S72" s="14">
        <f t="shared" si="10"/>
        <v>1.6207662356618915</v>
      </c>
      <c r="T72" s="20">
        <f t="shared" si="6"/>
        <v>0.11192838192299148</v>
      </c>
      <c r="U72" s="20">
        <f t="shared" si="0"/>
        <v>8.3517230858883851E-2</v>
      </c>
      <c r="V72" s="20">
        <f t="shared" si="1"/>
        <v>2.8411151064107631E-2</v>
      </c>
      <c r="Y72" s="35"/>
    </row>
    <row r="73" spans="1:25" x14ac:dyDescent="0.25">
      <c r="A73" s="11">
        <v>1876.05</v>
      </c>
      <c r="B73" s="12">
        <v>4.18</v>
      </c>
      <c r="C73" s="13">
        <v>0.3</v>
      </c>
      <c r="D73" s="12">
        <v>0.32669999999999999</v>
      </c>
      <c r="E73" s="12">
        <v>10.370910739999999</v>
      </c>
      <c r="F73" s="13">
        <f t="shared" si="7"/>
        <v>1876.3749999999952</v>
      </c>
      <c r="G73" s="14">
        <f>G69*8/12+G81*4/12</f>
        <v>4.543333333333333</v>
      </c>
      <c r="H73" s="13">
        <f t="shared" si="2"/>
        <v>126.74323720965707</v>
      </c>
      <c r="I73" s="13">
        <f t="shared" si="3"/>
        <v>9.0964045844251498</v>
      </c>
      <c r="J73" s="15">
        <f t="shared" si="8"/>
        <v>178.65736336745996</v>
      </c>
      <c r="K73" s="13">
        <f t="shared" si="4"/>
        <v>9.9059845924389887</v>
      </c>
      <c r="L73" s="15">
        <f t="shared" si="5"/>
        <v>13.963483400035688</v>
      </c>
      <c r="M73" s="34" t="s">
        <v>454</v>
      </c>
      <c r="N73" s="16"/>
      <c r="O73" s="17" t="s">
        <v>454</v>
      </c>
      <c r="P73" s="17"/>
      <c r="R73" s="14">
        <f t="shared" si="9"/>
        <v>1.0047166366447913</v>
      </c>
      <c r="S73" s="14">
        <f t="shared" si="10"/>
        <v>1.6881839075548075</v>
      </c>
      <c r="T73" s="20">
        <f t="shared" si="6"/>
        <v>0.11241410249312955</v>
      </c>
      <c r="U73" s="20">
        <f t="shared" ref="U73:U128" si="11">(($S193/$S73)^(1/10)-1)</f>
        <v>8.1971734677914743E-2</v>
      </c>
      <c r="V73" s="20">
        <f t="shared" ref="V73:V128" si="12">T73-U73</f>
        <v>3.044236781521481E-2</v>
      </c>
      <c r="Y73" s="35"/>
    </row>
    <row r="74" spans="1:25" x14ac:dyDescent="0.25">
      <c r="A74" s="11">
        <v>1876.06</v>
      </c>
      <c r="B74" s="12">
        <v>4.1500000000000004</v>
      </c>
      <c r="C74" s="13">
        <v>0.3</v>
      </c>
      <c r="D74" s="12">
        <v>0.32</v>
      </c>
      <c r="E74" s="12">
        <v>10.08541488</v>
      </c>
      <c r="F74" s="13">
        <f t="shared" si="7"/>
        <v>1876.4583333333285</v>
      </c>
      <c r="G74" s="14">
        <f>G69*7/12+G81*5/12</f>
        <v>4.5316666666666663</v>
      </c>
      <c r="H74" s="13">
        <f t="shared" ref="H74:H137" si="13">B74*$E$1850/E74</f>
        <v>129.3956684506766</v>
      </c>
      <c r="I74" s="13">
        <f t="shared" ref="I74:I137" si="14">C74*$E$1850/E74</f>
        <v>9.3539037434224035</v>
      </c>
      <c r="J74" s="15">
        <f t="shared" si="8"/>
        <v>183.49500494265385</v>
      </c>
      <c r="K74" s="13">
        <f t="shared" ref="K74:K137" si="15">D74*$E$1850/E74</f>
        <v>9.9774973263172306</v>
      </c>
      <c r="L74" s="15">
        <f t="shared" ref="L74:L137" si="16">K74*(J74/H74)</f>
        <v>14.149012429313066</v>
      </c>
      <c r="M74" s="34" t="s">
        <v>454</v>
      </c>
      <c r="N74" s="16"/>
      <c r="O74" s="17" t="s">
        <v>454</v>
      </c>
      <c r="P74" s="17"/>
      <c r="R74" s="14">
        <f t="shared" si="9"/>
        <v>1.0047074154226387</v>
      </c>
      <c r="S74" s="14">
        <f t="shared" si="10"/>
        <v>1.7441606243682406</v>
      </c>
      <c r="T74" s="20">
        <f t="shared" ref="T74:T128" si="17">(($J194/$J74)^(1/10)-1)</f>
        <v>0.11623666750572381</v>
      </c>
      <c r="U74" s="20">
        <f t="shared" si="11"/>
        <v>7.9999817603011891E-2</v>
      </c>
      <c r="V74" s="20">
        <f t="shared" si="12"/>
        <v>3.6236849902711921E-2</v>
      </c>
      <c r="Y74" s="35"/>
    </row>
    <row r="75" spans="1:25" x14ac:dyDescent="0.25">
      <c r="A75" s="11">
        <v>1876.07</v>
      </c>
      <c r="B75" s="12">
        <v>4.0999999999999996</v>
      </c>
      <c r="C75" s="13">
        <v>0.3</v>
      </c>
      <c r="D75" s="12">
        <v>0.31330000000000002</v>
      </c>
      <c r="E75" s="12">
        <v>10.08541488</v>
      </c>
      <c r="F75" s="13">
        <f t="shared" ref="F75:F138" si="18">F74+1/12</f>
        <v>1876.5416666666617</v>
      </c>
      <c r="G75" s="14">
        <f>G69*6/12+G81*6/12</f>
        <v>4.5199999999999996</v>
      </c>
      <c r="H75" s="13">
        <f t="shared" si="13"/>
        <v>127.83668449343951</v>
      </c>
      <c r="I75" s="13">
        <f t="shared" si="14"/>
        <v>9.3539037434224035</v>
      </c>
      <c r="J75" s="15">
        <f t="shared" ref="J75:J138" si="19">J74*((H75+(I75/12))/H74)</f>
        <v>182.38961334661374</v>
      </c>
      <c r="K75" s="13">
        <f t="shared" si="15"/>
        <v>9.7685934760474638</v>
      </c>
      <c r="L75" s="15">
        <f t="shared" si="16"/>
        <v>13.937235575974169</v>
      </c>
      <c r="M75" s="34" t="s">
        <v>454</v>
      </c>
      <c r="N75" s="16"/>
      <c r="O75" s="17" t="s">
        <v>454</v>
      </c>
      <c r="P75" s="17"/>
      <c r="R75" s="14">
        <f t="shared" ref="R75:R138" si="20">((G75/G76+G75/1200+((1+G76/1200)^(-119))*(1-G75/G76)))</f>
        <v>1.0046981945771802</v>
      </c>
      <c r="S75" s="14">
        <f t="shared" ref="S75:S138" si="21">S74*R74*E74/E75</f>
        <v>1.7523711129909509</v>
      </c>
      <c r="T75" s="20">
        <f t="shared" si="17"/>
        <v>0.11759364095515057</v>
      </c>
      <c r="U75" s="20">
        <f t="shared" si="11"/>
        <v>7.8330823946356265E-2</v>
      </c>
      <c r="V75" s="20">
        <f t="shared" si="12"/>
        <v>3.9262817008794304E-2</v>
      </c>
      <c r="Y75" s="35"/>
    </row>
    <row r="76" spans="1:25" x14ac:dyDescent="0.25">
      <c r="A76" s="11">
        <v>1876.08</v>
      </c>
      <c r="B76" s="12">
        <v>3.93</v>
      </c>
      <c r="C76" s="13">
        <v>0.3</v>
      </c>
      <c r="D76" s="12">
        <v>0.30669999999999997</v>
      </c>
      <c r="E76" s="12">
        <v>10.180580170000001</v>
      </c>
      <c r="F76" s="13">
        <f t="shared" si="18"/>
        <v>1876.624999999995</v>
      </c>
      <c r="G76" s="14">
        <f>G69*5/12+G81*7/12</f>
        <v>4.5083333333333337</v>
      </c>
      <c r="H76" s="13">
        <f t="shared" si="13"/>
        <v>121.39070459282088</v>
      </c>
      <c r="I76" s="13">
        <f t="shared" si="14"/>
        <v>9.2664659994519738</v>
      </c>
      <c r="J76" s="15">
        <f t="shared" si="19"/>
        <v>174.29461680275247</v>
      </c>
      <c r="K76" s="13">
        <f t="shared" si="15"/>
        <v>9.4734170734397356</v>
      </c>
      <c r="L76" s="15">
        <f t="shared" si="16"/>
        <v>13.602076074657552</v>
      </c>
      <c r="M76" s="34" t="s">
        <v>454</v>
      </c>
      <c r="N76" s="16"/>
      <c r="O76" s="17" t="s">
        <v>454</v>
      </c>
      <c r="P76" s="17"/>
      <c r="R76" s="14">
        <f t="shared" si="20"/>
        <v>1.0046889741087426</v>
      </c>
      <c r="S76" s="14">
        <f t="shared" si="21"/>
        <v>1.7441464460155387</v>
      </c>
      <c r="T76" s="20">
        <f t="shared" si="17"/>
        <v>0.12251791865412565</v>
      </c>
      <c r="U76" s="20">
        <f t="shared" si="11"/>
        <v>7.7695185070670192E-2</v>
      </c>
      <c r="V76" s="20">
        <f t="shared" si="12"/>
        <v>4.4822733583455454E-2</v>
      </c>
      <c r="Y76" s="35"/>
    </row>
    <row r="77" spans="1:25" x14ac:dyDescent="0.25">
      <c r="A77" s="11">
        <v>1876.09</v>
      </c>
      <c r="B77" s="12">
        <v>3.69</v>
      </c>
      <c r="C77" s="13">
        <v>0.3</v>
      </c>
      <c r="D77" s="12">
        <v>0.3</v>
      </c>
      <c r="E77" s="12">
        <v>10.275745450000001</v>
      </c>
      <c r="F77" s="13">
        <f t="shared" si="18"/>
        <v>1876.7083333333283</v>
      </c>
      <c r="G77" s="14">
        <f>G69*4/12+G81*8/12</f>
        <v>4.496666666666667</v>
      </c>
      <c r="H77" s="13">
        <f t="shared" si="13"/>
        <v>112.92196810889277</v>
      </c>
      <c r="I77" s="13">
        <f t="shared" si="14"/>
        <v>9.1806478137311203</v>
      </c>
      <c r="J77" s="15">
        <f t="shared" si="19"/>
        <v>163.23355250037747</v>
      </c>
      <c r="K77" s="13">
        <f t="shared" si="15"/>
        <v>9.1806478137311203</v>
      </c>
      <c r="L77" s="15">
        <f t="shared" si="16"/>
        <v>13.271020528485975</v>
      </c>
      <c r="M77" s="34" t="s">
        <v>454</v>
      </c>
      <c r="N77" s="16"/>
      <c r="O77" s="17" t="s">
        <v>454</v>
      </c>
      <c r="P77" s="17"/>
      <c r="R77" s="14">
        <f t="shared" si="20"/>
        <v>1.004679754017652</v>
      </c>
      <c r="S77" s="14">
        <f t="shared" si="21"/>
        <v>1.7360961513783471</v>
      </c>
      <c r="T77" s="20">
        <f t="shared" si="17"/>
        <v>0.13319853175354224</v>
      </c>
      <c r="U77" s="20">
        <f t="shared" si="11"/>
        <v>7.8391420705782089E-2</v>
      </c>
      <c r="V77" s="20">
        <f t="shared" si="12"/>
        <v>5.4807111047760149E-2</v>
      </c>
      <c r="Y77" s="35"/>
    </row>
    <row r="78" spans="1:25" x14ac:dyDescent="0.25">
      <c r="A78" s="11">
        <v>1876.1</v>
      </c>
      <c r="B78" s="12">
        <v>3.67</v>
      </c>
      <c r="C78" s="13">
        <v>0.3</v>
      </c>
      <c r="D78" s="12">
        <v>0.29330000000000001</v>
      </c>
      <c r="E78" s="12">
        <v>10.465995039999999</v>
      </c>
      <c r="F78" s="13">
        <f t="shared" si="18"/>
        <v>1876.7916666666615</v>
      </c>
      <c r="G78" s="14">
        <f>G69*3/12+G81*9/12</f>
        <v>4.4850000000000003</v>
      </c>
      <c r="H78" s="13">
        <f t="shared" si="13"/>
        <v>110.26836871117037</v>
      </c>
      <c r="I78" s="13">
        <f t="shared" si="14"/>
        <v>9.013763109904934</v>
      </c>
      <c r="J78" s="15">
        <f t="shared" si="19"/>
        <v>160.48347578234325</v>
      </c>
      <c r="K78" s="13">
        <f t="shared" si="15"/>
        <v>8.8124557337837235</v>
      </c>
      <c r="L78" s="15">
        <f t="shared" si="16"/>
        <v>12.825559522332773</v>
      </c>
      <c r="M78" s="34" t="s">
        <v>454</v>
      </c>
      <c r="N78" s="16"/>
      <c r="O78" s="17" t="s">
        <v>454</v>
      </c>
      <c r="P78" s="17"/>
      <c r="R78" s="14">
        <f t="shared" si="20"/>
        <v>1.0046705343042359</v>
      </c>
      <c r="S78" s="14">
        <f t="shared" si="21"/>
        <v>1.7125144225562385</v>
      </c>
      <c r="T78" s="20">
        <f t="shared" si="17"/>
        <v>0.13835154000468131</v>
      </c>
      <c r="U78" s="20">
        <f t="shared" si="11"/>
        <v>8.0066311899993803E-2</v>
      </c>
      <c r="V78" s="20">
        <f t="shared" si="12"/>
        <v>5.8285228104687503E-2</v>
      </c>
      <c r="Y78" s="35"/>
    </row>
    <row r="79" spans="1:25" x14ac:dyDescent="0.25">
      <c r="A79" s="11">
        <v>1876.11</v>
      </c>
      <c r="B79" s="12">
        <v>3.6</v>
      </c>
      <c r="C79" s="13">
        <v>0.3</v>
      </c>
      <c r="D79" s="12">
        <v>0.28670000000000001</v>
      </c>
      <c r="E79" s="12">
        <v>10.56116033</v>
      </c>
      <c r="F79" s="13">
        <f t="shared" si="18"/>
        <v>1876.8749999999948</v>
      </c>
      <c r="G79" s="14">
        <f>G69*2/12+G81*10/12</f>
        <v>4.4733333333333336</v>
      </c>
      <c r="H79" s="13">
        <f t="shared" si="13"/>
        <v>107.19049466414079</v>
      </c>
      <c r="I79" s="13">
        <f t="shared" si="14"/>
        <v>8.9325412220117304</v>
      </c>
      <c r="J79" s="15">
        <f t="shared" si="19"/>
        <v>157.08732971714338</v>
      </c>
      <c r="K79" s="13">
        <f t="shared" si="15"/>
        <v>8.5365318945025432</v>
      </c>
      <c r="L79" s="15">
        <f t="shared" si="16"/>
        <v>12.510260397195832</v>
      </c>
      <c r="M79" s="34" t="s">
        <v>454</v>
      </c>
      <c r="N79" s="16"/>
      <c r="O79" s="17" t="s">
        <v>454</v>
      </c>
      <c r="P79" s="17"/>
      <c r="R79" s="14">
        <f t="shared" si="20"/>
        <v>1.0046613149688211</v>
      </c>
      <c r="S79" s="14">
        <f t="shared" si="21"/>
        <v>1.7050094552280191</v>
      </c>
      <c r="T79" s="20">
        <f t="shared" si="17"/>
        <v>0.14394905408238179</v>
      </c>
      <c r="U79" s="20">
        <f t="shared" si="11"/>
        <v>8.074114453889969E-2</v>
      </c>
      <c r="V79" s="20">
        <f t="shared" si="12"/>
        <v>6.3207909543482099E-2</v>
      </c>
      <c r="Y79" s="35"/>
    </row>
    <row r="80" spans="1:25" x14ac:dyDescent="0.25">
      <c r="A80" s="11">
        <v>1876.12</v>
      </c>
      <c r="B80" s="12">
        <v>3.58</v>
      </c>
      <c r="C80" s="13">
        <v>0.3</v>
      </c>
      <c r="D80" s="12">
        <v>0.28000000000000003</v>
      </c>
      <c r="E80" s="12">
        <v>10.751490909999999</v>
      </c>
      <c r="F80" s="13">
        <f t="shared" si="18"/>
        <v>1876.958333333328</v>
      </c>
      <c r="G80" s="14">
        <f>G69*1/12+G81*11/12</f>
        <v>4.4616666666666669</v>
      </c>
      <c r="H80" s="13">
        <f t="shared" si="13"/>
        <v>104.70797114778942</v>
      </c>
      <c r="I80" s="13">
        <f t="shared" si="14"/>
        <v>8.7744109900382199</v>
      </c>
      <c r="J80" s="15">
        <f t="shared" si="19"/>
        <v>154.52077200463202</v>
      </c>
      <c r="K80" s="13">
        <f t="shared" si="15"/>
        <v>8.1894502573690051</v>
      </c>
      <c r="L80" s="15">
        <f t="shared" si="16"/>
        <v>12.085423508742171</v>
      </c>
      <c r="M80" s="34" t="s">
        <v>454</v>
      </c>
      <c r="N80" s="16"/>
      <c r="O80" s="17" t="s">
        <v>454</v>
      </c>
      <c r="P80" s="17"/>
      <c r="R80" s="14">
        <f t="shared" si="20"/>
        <v>1.0046520960117353</v>
      </c>
      <c r="S80" s="14">
        <f t="shared" si="21"/>
        <v>1.6826330509190333</v>
      </c>
      <c r="T80" s="20">
        <f t="shared" si="17"/>
        <v>0.14180043980962043</v>
      </c>
      <c r="U80" s="20">
        <f t="shared" si="11"/>
        <v>8.1044370213336769E-2</v>
      </c>
      <c r="V80" s="20">
        <f t="shared" si="12"/>
        <v>6.0756069596283657E-2</v>
      </c>
      <c r="Y80" s="35"/>
    </row>
    <row r="81" spans="1:25" x14ac:dyDescent="0.25">
      <c r="A81" s="11">
        <v>1877.01</v>
      </c>
      <c r="B81" s="12">
        <v>3.55</v>
      </c>
      <c r="C81" s="13">
        <v>0.2908</v>
      </c>
      <c r="D81" s="12">
        <v>0.28170000000000001</v>
      </c>
      <c r="E81" s="12">
        <v>10.9417405</v>
      </c>
      <c r="F81" s="13">
        <f t="shared" si="18"/>
        <v>1877.0416666666613</v>
      </c>
      <c r="G81" s="14">
        <v>4.45</v>
      </c>
      <c r="H81" s="13">
        <f t="shared" si="13"/>
        <v>102.02517597634491</v>
      </c>
      <c r="I81" s="13">
        <f t="shared" si="14"/>
        <v>8.3574425842031275</v>
      </c>
      <c r="J81" s="15">
        <f t="shared" si="19"/>
        <v>151.58946660687263</v>
      </c>
      <c r="K81" s="13">
        <f t="shared" si="15"/>
        <v>8.0959132598693984</v>
      </c>
      <c r="L81" s="15">
        <f t="shared" si="16"/>
        <v>12.028944434691837</v>
      </c>
      <c r="M81" s="34" t="s">
        <v>454</v>
      </c>
      <c r="N81" s="16"/>
      <c r="O81" s="17" t="s">
        <v>454</v>
      </c>
      <c r="P81" s="17"/>
      <c r="R81" s="14">
        <f t="shared" si="20"/>
        <v>1.004442533161084</v>
      </c>
      <c r="S81" s="14">
        <f t="shared" si="21"/>
        <v>1.6610679219869882</v>
      </c>
      <c r="T81" s="20">
        <f t="shared" si="17"/>
        <v>0.14039429114462587</v>
      </c>
      <c r="U81" s="20">
        <f t="shared" si="11"/>
        <v>8.0037070033219582E-2</v>
      </c>
      <c r="V81" s="20">
        <f t="shared" si="12"/>
        <v>6.035722111140629E-2</v>
      </c>
      <c r="Y81" s="35"/>
    </row>
    <row r="82" spans="1:25" x14ac:dyDescent="0.25">
      <c r="A82" s="11">
        <v>1877.02</v>
      </c>
      <c r="B82" s="12">
        <v>3.34</v>
      </c>
      <c r="C82" s="13">
        <v>0.28170000000000001</v>
      </c>
      <c r="D82" s="12">
        <v>0.2833</v>
      </c>
      <c r="E82" s="12">
        <v>10.65632562</v>
      </c>
      <c r="F82" s="13">
        <f t="shared" si="18"/>
        <v>1877.1249999999945</v>
      </c>
      <c r="G82" s="14">
        <f>G81*11/12+G93*1/12</f>
        <v>4.440833333333333</v>
      </c>
      <c r="H82" s="13">
        <f t="shared" si="13"/>
        <v>98.56083958515525</v>
      </c>
      <c r="I82" s="13">
        <f t="shared" si="14"/>
        <v>8.3127510512389922</v>
      </c>
      <c r="J82" s="15">
        <f t="shared" si="19"/>
        <v>147.47140022268056</v>
      </c>
      <c r="K82" s="13">
        <f t="shared" si="15"/>
        <v>8.3599658246929582</v>
      </c>
      <c r="L82" s="15">
        <f t="shared" si="16"/>
        <v>12.508577150624371</v>
      </c>
      <c r="M82" s="34" t="s">
        <v>454</v>
      </c>
      <c r="N82" s="16"/>
      <c r="O82" s="17" t="s">
        <v>454</v>
      </c>
      <c r="P82" s="17"/>
      <c r="R82" s="14">
        <f t="shared" si="20"/>
        <v>1.0044352053538859</v>
      </c>
      <c r="S82" s="14">
        <f t="shared" si="21"/>
        <v>1.7131343139871542</v>
      </c>
      <c r="T82" s="20">
        <f t="shared" si="17"/>
        <v>0.14175117808280069</v>
      </c>
      <c r="U82" s="20">
        <f t="shared" si="11"/>
        <v>7.5638237390101226E-2</v>
      </c>
      <c r="V82" s="20">
        <f t="shared" si="12"/>
        <v>6.6112940692699462E-2</v>
      </c>
      <c r="Y82" s="35"/>
    </row>
    <row r="83" spans="1:25" x14ac:dyDescent="0.25">
      <c r="A83" s="11">
        <v>1877.03</v>
      </c>
      <c r="B83" s="12">
        <v>3.17</v>
      </c>
      <c r="C83" s="13">
        <v>0.27250000000000002</v>
      </c>
      <c r="D83" s="12">
        <v>0.28499999999999998</v>
      </c>
      <c r="E83" s="12">
        <v>10.180580170000001</v>
      </c>
      <c r="F83" s="13">
        <f t="shared" si="18"/>
        <v>1877.2083333333278</v>
      </c>
      <c r="G83" s="14">
        <f>G81*10/12+G93*2/12</f>
        <v>4.4316666666666666</v>
      </c>
      <c r="H83" s="13">
        <f t="shared" si="13"/>
        <v>97.915657394209205</v>
      </c>
      <c r="I83" s="13">
        <f t="shared" si="14"/>
        <v>8.417039949502211</v>
      </c>
      <c r="J83" s="15">
        <f t="shared" si="19"/>
        <v>147.55554589210635</v>
      </c>
      <c r="K83" s="13">
        <f t="shared" si="15"/>
        <v>8.8031426994793751</v>
      </c>
      <c r="L83" s="15">
        <f t="shared" si="16"/>
        <v>13.266034883044259</v>
      </c>
      <c r="M83" s="34" t="s">
        <v>454</v>
      </c>
      <c r="N83" s="16"/>
      <c r="O83" s="17" t="s">
        <v>454</v>
      </c>
      <c r="P83" s="17"/>
      <c r="R83" s="14">
        <f t="shared" si="20"/>
        <v>1.0044278777306086</v>
      </c>
      <c r="S83" s="14">
        <f t="shared" si="21"/>
        <v>1.8011434150689984</v>
      </c>
      <c r="T83" s="20">
        <f t="shared" si="17"/>
        <v>0.14471927044295541</v>
      </c>
      <c r="U83" s="20">
        <f t="shared" si="11"/>
        <v>7.0466246038505931E-2</v>
      </c>
      <c r="V83" s="20">
        <f t="shared" si="12"/>
        <v>7.4253024404449475E-2</v>
      </c>
      <c r="Y83" s="35"/>
    </row>
    <row r="84" spans="1:25" x14ac:dyDescent="0.25">
      <c r="A84" s="11">
        <v>1877.04</v>
      </c>
      <c r="B84" s="12">
        <v>2.94</v>
      </c>
      <c r="C84" s="13">
        <v>0.26329999999999998</v>
      </c>
      <c r="D84" s="12">
        <v>0.28670000000000001</v>
      </c>
      <c r="E84" s="12">
        <v>10.465995039999999</v>
      </c>
      <c r="F84" s="13">
        <f t="shared" si="18"/>
        <v>1877.2916666666611</v>
      </c>
      <c r="G84" s="14">
        <f>G81*9/12+G93*3/12</f>
        <v>4.4225000000000003</v>
      </c>
      <c r="H84" s="13">
        <f t="shared" si="13"/>
        <v>88.334878477068358</v>
      </c>
      <c r="I84" s="13">
        <f t="shared" si="14"/>
        <v>7.9110794227932306</v>
      </c>
      <c r="J84" s="15">
        <f t="shared" si="19"/>
        <v>134.11111700312003</v>
      </c>
      <c r="K84" s="13">
        <f t="shared" si="15"/>
        <v>8.6141529453658165</v>
      </c>
      <c r="L84" s="15">
        <f t="shared" si="16"/>
        <v>13.078114709113782</v>
      </c>
      <c r="M84" s="34" t="s">
        <v>454</v>
      </c>
      <c r="N84" s="16"/>
      <c r="O84" s="17" t="s">
        <v>454</v>
      </c>
      <c r="P84" s="17"/>
      <c r="R84" s="14">
        <f t="shared" si="20"/>
        <v>1.0044205502913774</v>
      </c>
      <c r="S84" s="14">
        <f t="shared" si="21"/>
        <v>1.7597827500645762</v>
      </c>
      <c r="T84" s="20">
        <f t="shared" si="17"/>
        <v>0.15871290353602885</v>
      </c>
      <c r="U84" s="20">
        <f t="shared" si="11"/>
        <v>7.3160830614048544E-2</v>
      </c>
      <c r="V84" s="20">
        <f t="shared" si="12"/>
        <v>8.5552072921980304E-2</v>
      </c>
      <c r="Y84" s="35"/>
    </row>
    <row r="85" spans="1:25" x14ac:dyDescent="0.25">
      <c r="A85" s="11">
        <v>1877.05</v>
      </c>
      <c r="B85" s="12">
        <v>2.94</v>
      </c>
      <c r="C85" s="13">
        <v>0.25419999999999998</v>
      </c>
      <c r="D85" s="12">
        <v>0.2883</v>
      </c>
      <c r="E85" s="12">
        <v>10.65632562</v>
      </c>
      <c r="F85" s="13">
        <f t="shared" si="18"/>
        <v>1877.3749999999943</v>
      </c>
      <c r="G85" s="14">
        <f>G81*8/12+G93*4/12</f>
        <v>4.4133333333333331</v>
      </c>
      <c r="H85" s="13">
        <f t="shared" si="13"/>
        <v>86.757146221663604</v>
      </c>
      <c r="I85" s="13">
        <f t="shared" si="14"/>
        <v>7.5012471324989409</v>
      </c>
      <c r="J85" s="15">
        <f t="shared" si="19"/>
        <v>132.66482476477887</v>
      </c>
      <c r="K85" s="13">
        <f t="shared" si="15"/>
        <v>8.5075119917366049</v>
      </c>
      <c r="L85" s="15">
        <f t="shared" si="16"/>
        <v>13.009275163158417</v>
      </c>
      <c r="M85" s="34" t="s">
        <v>454</v>
      </c>
      <c r="N85" s="16"/>
      <c r="O85" s="17" t="s">
        <v>454</v>
      </c>
      <c r="P85" s="17"/>
      <c r="R85" s="14">
        <f t="shared" si="20"/>
        <v>1.0044132230363174</v>
      </c>
      <c r="S85" s="14">
        <f t="shared" si="21"/>
        <v>1.7359918744254137</v>
      </c>
      <c r="T85" s="20">
        <f t="shared" si="17"/>
        <v>0.16233557057379455</v>
      </c>
      <c r="U85" s="20">
        <f t="shared" si="11"/>
        <v>7.482890996850311E-2</v>
      </c>
      <c r="V85" s="20">
        <f t="shared" si="12"/>
        <v>8.7506660605291442E-2</v>
      </c>
      <c r="Y85" s="35"/>
    </row>
    <row r="86" spans="1:25" x14ac:dyDescent="0.25">
      <c r="A86" s="11">
        <v>1877.06</v>
      </c>
      <c r="B86" s="12">
        <v>2.73</v>
      </c>
      <c r="C86" s="13">
        <v>0.245</v>
      </c>
      <c r="D86" s="12">
        <v>0.28999999999999998</v>
      </c>
      <c r="E86" s="12">
        <v>10.08541488</v>
      </c>
      <c r="F86" s="13">
        <f t="shared" si="18"/>
        <v>1877.4583333333276</v>
      </c>
      <c r="G86" s="14">
        <f>G81*7/12+G93*5/12</f>
        <v>4.4041666666666668</v>
      </c>
      <c r="H86" s="13">
        <f t="shared" si="13"/>
        <v>85.120524065143869</v>
      </c>
      <c r="I86" s="13">
        <f t="shared" si="14"/>
        <v>7.6390213904616298</v>
      </c>
      <c r="J86" s="15">
        <f t="shared" si="19"/>
        <v>131.13561657232776</v>
      </c>
      <c r="K86" s="13">
        <f t="shared" si="15"/>
        <v>9.0421069519749899</v>
      </c>
      <c r="L86" s="15">
        <f t="shared" si="16"/>
        <v>13.930157071785734</v>
      </c>
      <c r="M86" s="34" t="s">
        <v>454</v>
      </c>
      <c r="N86" s="16"/>
      <c r="O86" s="17" t="s">
        <v>454</v>
      </c>
      <c r="P86" s="17"/>
      <c r="R86" s="14">
        <f t="shared" si="20"/>
        <v>1.0044058959655546</v>
      </c>
      <c r="S86" s="14">
        <f t="shared" si="21"/>
        <v>1.8423571486255097</v>
      </c>
      <c r="T86" s="20">
        <f t="shared" si="17"/>
        <v>0.16205707677969516</v>
      </c>
      <c r="U86" s="20">
        <f t="shared" si="11"/>
        <v>6.9928055828592628E-2</v>
      </c>
      <c r="V86" s="20">
        <f t="shared" si="12"/>
        <v>9.2129020951102536E-2</v>
      </c>
      <c r="Y86" s="35"/>
    </row>
    <row r="87" spans="1:25" x14ac:dyDescent="0.25">
      <c r="A87" s="11">
        <v>1877.07</v>
      </c>
      <c r="B87" s="12">
        <v>2.85</v>
      </c>
      <c r="C87" s="13">
        <v>0.23580000000000001</v>
      </c>
      <c r="D87" s="12">
        <v>0.29170000000000001</v>
      </c>
      <c r="E87" s="12">
        <v>10.180580170000001</v>
      </c>
      <c r="F87" s="13">
        <f t="shared" si="18"/>
        <v>1877.5416666666608</v>
      </c>
      <c r="G87" s="14">
        <f>G81*6/12+G93*6/12</f>
        <v>4.3949999999999996</v>
      </c>
      <c r="H87" s="13">
        <f t="shared" si="13"/>
        <v>88.031426994793762</v>
      </c>
      <c r="I87" s="13">
        <f t="shared" si="14"/>
        <v>7.2834422755692518</v>
      </c>
      <c r="J87" s="15">
        <f t="shared" si="19"/>
        <v>136.55518229978296</v>
      </c>
      <c r="K87" s="13">
        <f t="shared" si="15"/>
        <v>9.0100937734671369</v>
      </c>
      <c r="L87" s="15">
        <f t="shared" si="16"/>
        <v>13.976542693630416</v>
      </c>
      <c r="M87" s="34" t="s">
        <v>454</v>
      </c>
      <c r="N87" s="16"/>
      <c r="O87" s="17" t="s">
        <v>454</v>
      </c>
      <c r="P87" s="17"/>
      <c r="R87" s="14">
        <f t="shared" si="20"/>
        <v>1.0043985690792139</v>
      </c>
      <c r="S87" s="14">
        <f t="shared" si="21"/>
        <v>1.8331766521383228</v>
      </c>
      <c r="T87" s="20">
        <f t="shared" si="17"/>
        <v>0.15629330873783354</v>
      </c>
      <c r="U87" s="20">
        <f t="shared" si="11"/>
        <v>7.1953547612414237E-2</v>
      </c>
      <c r="V87" s="20">
        <f t="shared" si="12"/>
        <v>8.4339761125419299E-2</v>
      </c>
      <c r="Y87" s="35"/>
    </row>
    <row r="88" spans="1:25" x14ac:dyDescent="0.25">
      <c r="A88" s="11">
        <v>1877.08</v>
      </c>
      <c r="B88" s="12">
        <v>3.05</v>
      </c>
      <c r="C88" s="13">
        <v>0.22670000000000001</v>
      </c>
      <c r="D88" s="12">
        <v>0.29330000000000001</v>
      </c>
      <c r="E88" s="12">
        <v>9.8000000000000007</v>
      </c>
      <c r="F88" s="13">
        <f t="shared" si="18"/>
        <v>1877.6249999999941</v>
      </c>
      <c r="G88" s="14">
        <f>G81*5/12+G93*7/12</f>
        <v>4.3858333333333333</v>
      </c>
      <c r="H88" s="13">
        <f t="shared" si="13"/>
        <v>97.867653061224487</v>
      </c>
      <c r="I88" s="13">
        <f t="shared" si="14"/>
        <v>7.2742940816326547</v>
      </c>
      <c r="J88" s="15">
        <f t="shared" si="19"/>
        <v>152.75355870380611</v>
      </c>
      <c r="K88" s="13">
        <f t="shared" si="15"/>
        <v>9.4113385714285709</v>
      </c>
      <c r="L88" s="15">
        <f t="shared" si="16"/>
        <v>14.68938320256601</v>
      </c>
      <c r="M88" s="34" t="s">
        <v>454</v>
      </c>
      <c r="N88" s="16"/>
      <c r="O88" s="17" t="s">
        <v>454</v>
      </c>
      <c r="P88" s="17"/>
      <c r="R88" s="14">
        <f t="shared" si="20"/>
        <v>1.0043912423774213</v>
      </c>
      <c r="S88" s="14">
        <f t="shared" si="21"/>
        <v>1.9127440302159064</v>
      </c>
      <c r="T88" s="20">
        <f t="shared" si="17"/>
        <v>0.13955989189381079</v>
      </c>
      <c r="U88" s="20">
        <f t="shared" si="11"/>
        <v>6.6339364450650917E-2</v>
      </c>
      <c r="V88" s="20">
        <f t="shared" si="12"/>
        <v>7.3220527443159877E-2</v>
      </c>
      <c r="Y88" s="35"/>
    </row>
    <row r="89" spans="1:25" x14ac:dyDescent="0.25">
      <c r="A89" s="11">
        <v>1877.09</v>
      </c>
      <c r="B89" s="12">
        <v>3.24</v>
      </c>
      <c r="C89" s="13">
        <v>0.2175</v>
      </c>
      <c r="D89" s="12">
        <v>0.29499999999999998</v>
      </c>
      <c r="E89" s="12">
        <v>9.7048347110000002</v>
      </c>
      <c r="F89" s="13">
        <f t="shared" si="18"/>
        <v>1877.7083333333273</v>
      </c>
      <c r="G89" s="14">
        <f>G81*4/12+G93*8/12</f>
        <v>4.3766666666666669</v>
      </c>
      <c r="H89" s="13">
        <f t="shared" si="13"/>
        <v>104.98379728664295</v>
      </c>
      <c r="I89" s="13">
        <f t="shared" si="14"/>
        <v>7.0475234289644577</v>
      </c>
      <c r="J89" s="15">
        <f t="shared" si="19"/>
        <v>164.7772203345252</v>
      </c>
      <c r="K89" s="13">
        <f t="shared" si="15"/>
        <v>9.558709938135701</v>
      </c>
      <c r="L89" s="15">
        <f t="shared" si="16"/>
        <v>15.00286419712498</v>
      </c>
      <c r="M89" s="34" t="s">
        <v>454</v>
      </c>
      <c r="N89" s="16"/>
      <c r="O89" s="17" t="s">
        <v>454</v>
      </c>
      <c r="P89" s="17"/>
      <c r="R89" s="14">
        <f t="shared" si="20"/>
        <v>1.0043839158603021</v>
      </c>
      <c r="S89" s="14">
        <f t="shared" si="21"/>
        <v>1.9399820211954759</v>
      </c>
      <c r="T89" s="20">
        <f t="shared" si="17"/>
        <v>0.13127468006042053</v>
      </c>
      <c r="U89" s="20">
        <f t="shared" si="11"/>
        <v>6.6318028704753784E-2</v>
      </c>
      <c r="V89" s="20">
        <f t="shared" si="12"/>
        <v>6.495665135566675E-2</v>
      </c>
      <c r="Y89" s="35"/>
    </row>
    <row r="90" spans="1:25" x14ac:dyDescent="0.25">
      <c r="A90" s="11">
        <v>1877.1</v>
      </c>
      <c r="B90" s="12">
        <v>3.31</v>
      </c>
      <c r="C90" s="13">
        <v>0.20830000000000001</v>
      </c>
      <c r="D90" s="12">
        <v>0.29670000000000002</v>
      </c>
      <c r="E90" s="12">
        <v>9.7048347110000002</v>
      </c>
      <c r="F90" s="13">
        <f t="shared" si="18"/>
        <v>1877.7916666666606</v>
      </c>
      <c r="G90" s="14">
        <f>G81*3/12+G93*9/12</f>
        <v>4.3675000000000006</v>
      </c>
      <c r="H90" s="13">
        <f t="shared" si="13"/>
        <v>107.25196574653955</v>
      </c>
      <c r="I90" s="13">
        <f t="shared" si="14"/>
        <v>6.7494212885209031</v>
      </c>
      <c r="J90" s="15">
        <f t="shared" si="19"/>
        <v>169.22001766160037</v>
      </c>
      <c r="K90" s="13">
        <f t="shared" si="15"/>
        <v>9.6137940293046178</v>
      </c>
      <c r="L90" s="15">
        <f t="shared" si="16"/>
        <v>15.168452942657652</v>
      </c>
      <c r="M90" s="34" t="s">
        <v>454</v>
      </c>
      <c r="N90" s="16"/>
      <c r="O90" s="17" t="s">
        <v>454</v>
      </c>
      <c r="P90" s="17"/>
      <c r="R90" s="14">
        <f t="shared" si="20"/>
        <v>1.0043765895279828</v>
      </c>
      <c r="S90" s="14">
        <f t="shared" si="21"/>
        <v>1.9484867391468959</v>
      </c>
      <c r="T90" s="20">
        <f t="shared" si="17"/>
        <v>0.12353034304649135</v>
      </c>
      <c r="U90" s="20">
        <f t="shared" si="11"/>
        <v>6.4786319405561565E-2</v>
      </c>
      <c r="V90" s="20">
        <f t="shared" si="12"/>
        <v>5.8744023640929788E-2</v>
      </c>
      <c r="Y90" s="35"/>
    </row>
    <row r="91" spans="1:25" x14ac:dyDescent="0.25">
      <c r="A91" s="11">
        <v>1877.11</v>
      </c>
      <c r="B91" s="12">
        <v>3.26</v>
      </c>
      <c r="C91" s="13">
        <v>0.19919999999999999</v>
      </c>
      <c r="D91" s="12">
        <v>0.29830000000000001</v>
      </c>
      <c r="E91" s="12">
        <v>9.5145851239999999</v>
      </c>
      <c r="F91" s="13">
        <f t="shared" si="18"/>
        <v>1877.8749999999939</v>
      </c>
      <c r="G91" s="14">
        <f>G81*2/12+G93*10/12</f>
        <v>4.3583333333333334</v>
      </c>
      <c r="H91" s="13">
        <f t="shared" si="13"/>
        <v>107.74401475626547</v>
      </c>
      <c r="I91" s="13">
        <f t="shared" si="14"/>
        <v>6.5836220059656698</v>
      </c>
      <c r="J91" s="15">
        <f t="shared" si="19"/>
        <v>170.86198845036523</v>
      </c>
      <c r="K91" s="13">
        <f t="shared" si="15"/>
        <v>9.8589078533110417</v>
      </c>
      <c r="L91" s="15">
        <f t="shared" si="16"/>
        <v>15.634396059737409</v>
      </c>
      <c r="M91" s="34" t="s">
        <v>454</v>
      </c>
      <c r="N91" s="16"/>
      <c r="O91" s="17" t="s">
        <v>454</v>
      </c>
      <c r="P91" s="17"/>
      <c r="R91" s="14">
        <f t="shared" si="20"/>
        <v>1.0043692633805883</v>
      </c>
      <c r="S91" s="14">
        <f t="shared" si="21"/>
        <v>1.9961460925673595</v>
      </c>
      <c r="T91" s="20">
        <f t="shared" si="17"/>
        <v>0.12369224054914918</v>
      </c>
      <c r="U91" s="20">
        <f t="shared" si="11"/>
        <v>6.1170700598773164E-2</v>
      </c>
      <c r="V91" s="20">
        <f t="shared" si="12"/>
        <v>6.2521539950376015E-2</v>
      </c>
      <c r="Y91" s="35"/>
    </row>
    <row r="92" spans="1:25" x14ac:dyDescent="0.25">
      <c r="A92" s="11">
        <v>1877.12</v>
      </c>
      <c r="B92" s="12">
        <v>3.25</v>
      </c>
      <c r="C92" s="13">
        <v>0.19</v>
      </c>
      <c r="D92" s="12">
        <v>0.3</v>
      </c>
      <c r="E92" s="12">
        <v>9.5145851239999999</v>
      </c>
      <c r="F92" s="13">
        <f t="shared" si="18"/>
        <v>1877.9583333333271</v>
      </c>
      <c r="G92" s="14">
        <f>G81*1/12+G93*11/12</f>
        <v>4.3491666666666662</v>
      </c>
      <c r="H92" s="13">
        <f t="shared" si="13"/>
        <v>107.41351164351622</v>
      </c>
      <c r="I92" s="13">
        <f t="shared" si="14"/>
        <v>6.2795591422363319</v>
      </c>
      <c r="J92" s="15">
        <f t="shared" si="19"/>
        <v>171.16772309227545</v>
      </c>
      <c r="K92" s="13">
        <f t="shared" si="15"/>
        <v>9.9150933824784193</v>
      </c>
      <c r="L92" s="15">
        <f t="shared" si="16"/>
        <v>15.800097516210039</v>
      </c>
      <c r="M92" s="34" t="s">
        <v>454</v>
      </c>
      <c r="N92" s="16"/>
      <c r="O92" s="17" t="s">
        <v>454</v>
      </c>
      <c r="P92" s="17"/>
      <c r="R92" s="14">
        <f t="shared" si="20"/>
        <v>1.0043619374182455</v>
      </c>
      <c r="S92" s="14">
        <f t="shared" si="21"/>
        <v>2.0048677805919186</v>
      </c>
      <c r="T92" s="20">
        <f t="shared" si="17"/>
        <v>0.12068740905577857</v>
      </c>
      <c r="U92" s="20">
        <f t="shared" si="11"/>
        <v>5.8455430646356277E-2</v>
      </c>
      <c r="V92" s="20">
        <f t="shared" si="12"/>
        <v>6.2231978409422295E-2</v>
      </c>
      <c r="Y92" s="35"/>
    </row>
    <row r="93" spans="1:25" x14ac:dyDescent="0.25">
      <c r="A93" s="11">
        <v>1878.01</v>
      </c>
      <c r="B93" s="12">
        <v>3.25</v>
      </c>
      <c r="C93" s="13">
        <v>0.18920000000000001</v>
      </c>
      <c r="D93" s="12">
        <v>0.30080000000000001</v>
      </c>
      <c r="E93" s="12">
        <v>9.229089256</v>
      </c>
      <c r="F93" s="13">
        <f t="shared" si="18"/>
        <v>1878.0416666666604</v>
      </c>
      <c r="G93" s="14">
        <v>4.34</v>
      </c>
      <c r="H93" s="13">
        <f t="shared" si="13"/>
        <v>110.73627870004427</v>
      </c>
      <c r="I93" s="13">
        <f t="shared" si="14"/>
        <v>6.4465550553995001</v>
      </c>
      <c r="J93" s="15">
        <f t="shared" si="19"/>
        <v>177.31875543331356</v>
      </c>
      <c r="K93" s="13">
        <f t="shared" si="15"/>
        <v>10.249068502453328</v>
      </c>
      <c r="L93" s="15">
        <f t="shared" si="16"/>
        <v>16.411532810566374</v>
      </c>
      <c r="M93" s="34" t="s">
        <v>454</v>
      </c>
      <c r="N93" s="16"/>
      <c r="O93" s="17" t="s">
        <v>454</v>
      </c>
      <c r="P93" s="17"/>
      <c r="R93" s="14">
        <f t="shared" si="20"/>
        <v>1.0044217286102688</v>
      </c>
      <c r="S93" s="14">
        <f t="shared" si="21"/>
        <v>2.0759026922234454</v>
      </c>
      <c r="T93" s="20">
        <f t="shared" si="17"/>
        <v>0.11673997892457599</v>
      </c>
      <c r="U93" s="20">
        <f t="shared" si="11"/>
        <v>5.3783076352889481E-2</v>
      </c>
      <c r="V93" s="20">
        <f t="shared" si="12"/>
        <v>6.2956902571686513E-2</v>
      </c>
      <c r="Y93" s="35"/>
    </row>
    <row r="94" spans="1:25" x14ac:dyDescent="0.25">
      <c r="A94" s="11">
        <v>1878.02</v>
      </c>
      <c r="B94" s="12">
        <v>3.18</v>
      </c>
      <c r="C94" s="13">
        <v>0.1883</v>
      </c>
      <c r="D94" s="12">
        <v>0.30170000000000002</v>
      </c>
      <c r="E94" s="12">
        <v>9.1340049590000003</v>
      </c>
      <c r="F94" s="13">
        <f t="shared" si="18"/>
        <v>1878.1249999999936</v>
      </c>
      <c r="G94" s="14">
        <f>G93*11/12+G105*1/12</f>
        <v>4.33</v>
      </c>
      <c r="H94" s="13">
        <f t="shared" si="13"/>
        <v>109.47911726440306</v>
      </c>
      <c r="I94" s="13">
        <f t="shared" si="14"/>
        <v>6.4826785474487725</v>
      </c>
      <c r="J94" s="15">
        <f t="shared" si="19"/>
        <v>176.17074328246261</v>
      </c>
      <c r="K94" s="13">
        <f t="shared" si="15"/>
        <v>10.386745181971826</v>
      </c>
      <c r="L94" s="15">
        <f t="shared" si="16"/>
        <v>16.714060769911626</v>
      </c>
      <c r="M94" s="34" t="s">
        <v>454</v>
      </c>
      <c r="N94" s="16"/>
      <c r="O94" s="17" t="s">
        <v>454</v>
      </c>
      <c r="P94" s="17"/>
      <c r="R94" s="14">
        <f t="shared" si="20"/>
        <v>1.0044137681563745</v>
      </c>
      <c r="S94" s="14">
        <f t="shared" si="21"/>
        <v>2.1067873132148214</v>
      </c>
      <c r="T94" s="20">
        <f t="shared" si="17"/>
        <v>0.11854460093593144</v>
      </c>
      <c r="U94" s="20">
        <f t="shared" si="11"/>
        <v>5.3913136018938435E-2</v>
      </c>
      <c r="V94" s="20">
        <f t="shared" si="12"/>
        <v>6.4631464916993009E-2</v>
      </c>
      <c r="Y94" s="35"/>
    </row>
    <row r="95" spans="1:25" x14ac:dyDescent="0.25">
      <c r="A95" s="11">
        <v>1878.03</v>
      </c>
      <c r="B95" s="12">
        <v>3.24</v>
      </c>
      <c r="C95" s="13">
        <v>0.1875</v>
      </c>
      <c r="D95" s="12">
        <v>0.30249999999999999</v>
      </c>
      <c r="E95" s="12">
        <v>8.9436743799999991</v>
      </c>
      <c r="F95" s="13">
        <f t="shared" si="18"/>
        <v>1878.2083333333269</v>
      </c>
      <c r="G95" s="14">
        <f>G93*10/12+G105*2/12</f>
        <v>4.32</v>
      </c>
      <c r="H95" s="13">
        <f t="shared" si="13"/>
        <v>113.91854809454728</v>
      </c>
      <c r="I95" s="13">
        <f t="shared" si="14"/>
        <v>6.5925085702863004</v>
      </c>
      <c r="J95" s="15">
        <f t="shared" si="19"/>
        <v>184.19859168833966</v>
      </c>
      <c r="K95" s="13">
        <f t="shared" si="15"/>
        <v>10.635913826728565</v>
      </c>
      <c r="L95" s="15">
        <f t="shared" si="16"/>
        <v>17.197553699297146</v>
      </c>
      <c r="M95" s="34" t="s">
        <v>454</v>
      </c>
      <c r="N95" s="16"/>
      <c r="O95" s="17" t="s">
        <v>454</v>
      </c>
      <c r="P95" s="17"/>
      <c r="R95" s="14">
        <f t="shared" si="20"/>
        <v>1.0044058079432483</v>
      </c>
      <c r="S95" s="14">
        <f t="shared" si="21"/>
        <v>2.1611186719048097</v>
      </c>
      <c r="T95" s="20">
        <f t="shared" si="17"/>
        <v>0.10972463559295131</v>
      </c>
      <c r="U95" s="20">
        <f t="shared" si="11"/>
        <v>5.1712284110447371E-2</v>
      </c>
      <c r="V95" s="20">
        <f t="shared" si="12"/>
        <v>5.8012351482503943E-2</v>
      </c>
      <c r="Y95" s="35"/>
    </row>
    <row r="96" spans="1:25" x14ac:dyDescent="0.25">
      <c r="A96" s="11">
        <v>1878.04</v>
      </c>
      <c r="B96" s="12">
        <v>3.33</v>
      </c>
      <c r="C96" s="13">
        <v>0.1867</v>
      </c>
      <c r="D96" s="12">
        <v>0.30330000000000001</v>
      </c>
      <c r="E96" s="12">
        <v>8.8485090910000004</v>
      </c>
      <c r="F96" s="13">
        <f t="shared" si="18"/>
        <v>1878.2916666666601</v>
      </c>
      <c r="G96" s="14">
        <f>G93*9/12+G105*3/12</f>
        <v>4.3100000000000005</v>
      </c>
      <c r="H96" s="13">
        <f t="shared" si="13"/>
        <v>118.34217371885616</v>
      </c>
      <c r="I96" s="13">
        <f t="shared" si="14"/>
        <v>6.6349801301232576</v>
      </c>
      <c r="J96" s="15">
        <f t="shared" si="19"/>
        <v>192.2453214949212</v>
      </c>
      <c r="K96" s="13">
        <f t="shared" si="15"/>
        <v>10.778733119798522</v>
      </c>
      <c r="L96" s="15">
        <f t="shared" si="16"/>
        <v>17.50991171453742</v>
      </c>
      <c r="M96" s="34" t="s">
        <v>454</v>
      </c>
      <c r="N96" s="16"/>
      <c r="O96" s="17" t="s">
        <v>454</v>
      </c>
      <c r="P96" s="17"/>
      <c r="R96" s="14">
        <f t="shared" si="20"/>
        <v>1.0043978479710691</v>
      </c>
      <c r="S96" s="14">
        <f t="shared" si="21"/>
        <v>2.1939852759131644</v>
      </c>
      <c r="T96" s="20">
        <f t="shared" si="17"/>
        <v>0.10714224225389746</v>
      </c>
      <c r="U96" s="20">
        <f t="shared" si="11"/>
        <v>5.1818822714418289E-2</v>
      </c>
      <c r="V96" s="20">
        <f t="shared" si="12"/>
        <v>5.5323419539479168E-2</v>
      </c>
      <c r="Y96" s="35"/>
    </row>
    <row r="97" spans="1:25" x14ac:dyDescent="0.25">
      <c r="A97" s="11">
        <v>1878.05</v>
      </c>
      <c r="B97" s="12">
        <v>3.34</v>
      </c>
      <c r="C97" s="13">
        <v>0.18579999999999999</v>
      </c>
      <c r="D97" s="12">
        <v>0.30420000000000003</v>
      </c>
      <c r="E97" s="12">
        <v>8.5630942149999996</v>
      </c>
      <c r="F97" s="13">
        <f t="shared" si="18"/>
        <v>1878.3749999999934</v>
      </c>
      <c r="G97" s="14">
        <f>G93*8/12+G105*4/12</f>
        <v>4.3</v>
      </c>
      <c r="H97" s="13">
        <f t="shared" si="13"/>
        <v>122.65384143037835</v>
      </c>
      <c r="I97" s="13">
        <f t="shared" si="14"/>
        <v>6.8230789634024847</v>
      </c>
      <c r="J97" s="15">
        <f t="shared" si="19"/>
        <v>200.17323651152199</v>
      </c>
      <c r="K97" s="13">
        <f t="shared" si="15"/>
        <v>11.171047473988352</v>
      </c>
      <c r="L97" s="15">
        <f t="shared" si="16"/>
        <v>18.231346870300897</v>
      </c>
      <c r="M97" s="34" t="s">
        <v>454</v>
      </c>
      <c r="N97" s="16"/>
      <c r="O97" s="17" t="s">
        <v>454</v>
      </c>
      <c r="P97" s="17"/>
      <c r="R97" s="14">
        <f t="shared" si="20"/>
        <v>1.0043898882400162</v>
      </c>
      <c r="S97" s="14">
        <f t="shared" si="21"/>
        <v>2.2770830012558188</v>
      </c>
      <c r="T97" s="20">
        <f t="shared" si="17"/>
        <v>0.10590338286570189</v>
      </c>
      <c r="U97" s="20">
        <f t="shared" si="11"/>
        <v>4.9617399723885347E-2</v>
      </c>
      <c r="V97" s="20">
        <f t="shared" si="12"/>
        <v>5.6285983141816542E-2</v>
      </c>
      <c r="Y97" s="35"/>
    </row>
    <row r="98" spans="1:25" x14ac:dyDescent="0.25">
      <c r="A98" s="11">
        <v>1878.06</v>
      </c>
      <c r="B98" s="12">
        <v>3.41</v>
      </c>
      <c r="C98" s="13">
        <v>0.185</v>
      </c>
      <c r="D98" s="12">
        <v>0.30499999999999999</v>
      </c>
      <c r="E98" s="12">
        <v>8.3728446279999993</v>
      </c>
      <c r="F98" s="13">
        <f t="shared" si="18"/>
        <v>1878.4583333333267</v>
      </c>
      <c r="G98" s="14">
        <f>G93*7/12+G105*5/12</f>
        <v>4.29</v>
      </c>
      <c r="H98" s="13">
        <f t="shared" si="13"/>
        <v>128.06980753160587</v>
      </c>
      <c r="I98" s="13">
        <f t="shared" si="14"/>
        <v>6.9480687370519316</v>
      </c>
      <c r="J98" s="15">
        <f t="shared" si="19"/>
        <v>209.95713646830066</v>
      </c>
      <c r="K98" s="13">
        <f t="shared" si="15"/>
        <v>11.45492413405859</v>
      </c>
      <c r="L98" s="15">
        <f t="shared" si="16"/>
        <v>18.779157367399328</v>
      </c>
      <c r="M98" s="34" t="s">
        <v>454</v>
      </c>
      <c r="N98" s="16"/>
      <c r="O98" s="17" t="s">
        <v>454</v>
      </c>
      <c r="P98" s="17"/>
      <c r="R98" s="14">
        <f t="shared" si="20"/>
        <v>1.0043819287502689</v>
      </c>
      <c r="S98" s="14">
        <f t="shared" si="21"/>
        <v>2.3390466481712737</v>
      </c>
      <c r="T98" s="20">
        <f t="shared" si="17"/>
        <v>9.892094350792946E-2</v>
      </c>
      <c r="U98" s="20">
        <f t="shared" si="11"/>
        <v>4.8516120025503318E-2</v>
      </c>
      <c r="V98" s="20">
        <f t="shared" si="12"/>
        <v>5.0404823482426142E-2</v>
      </c>
      <c r="Y98" s="35"/>
    </row>
    <row r="99" spans="1:25" x14ac:dyDescent="0.25">
      <c r="A99" s="11">
        <v>1878.07</v>
      </c>
      <c r="B99" s="12">
        <v>3.48</v>
      </c>
      <c r="C99" s="13">
        <v>0.1842</v>
      </c>
      <c r="D99" s="12">
        <v>0.30580000000000002</v>
      </c>
      <c r="E99" s="12">
        <v>8.4679289260000008</v>
      </c>
      <c r="F99" s="13">
        <f t="shared" si="18"/>
        <v>1878.5416666666599</v>
      </c>
      <c r="G99" s="14">
        <f>G93*6/12+G105*6/12</f>
        <v>4.2799999999999994</v>
      </c>
      <c r="H99" s="13">
        <f t="shared" si="13"/>
        <v>129.23122165562683</v>
      </c>
      <c r="I99" s="13">
        <f t="shared" si="14"/>
        <v>6.8403422497030064</v>
      </c>
      <c r="J99" s="15">
        <f t="shared" si="19"/>
        <v>212.79565669936918</v>
      </c>
      <c r="K99" s="13">
        <f t="shared" si="15"/>
        <v>11.356007925945599</v>
      </c>
      <c r="L99" s="15">
        <f t="shared" si="16"/>
        <v>18.699112591571005</v>
      </c>
      <c r="M99" s="34" t="s">
        <v>454</v>
      </c>
      <c r="N99" s="16"/>
      <c r="O99" s="17" t="s">
        <v>454</v>
      </c>
      <c r="P99" s="17"/>
      <c r="R99" s="14">
        <f t="shared" si="20"/>
        <v>1.0043739695020064</v>
      </c>
      <c r="S99" s="14">
        <f t="shared" si="21"/>
        <v>2.3229165130070015</v>
      </c>
      <c r="T99" s="20">
        <f t="shared" si="17"/>
        <v>9.9383617716457096E-2</v>
      </c>
      <c r="U99" s="20">
        <f t="shared" si="11"/>
        <v>4.8472788674609246E-2</v>
      </c>
      <c r="V99" s="20">
        <f t="shared" si="12"/>
        <v>5.0910829041847849E-2</v>
      </c>
      <c r="Y99" s="35"/>
    </row>
    <row r="100" spans="1:25" x14ac:dyDescent="0.25">
      <c r="A100" s="11">
        <v>1878.08</v>
      </c>
      <c r="B100" s="12">
        <v>3.45</v>
      </c>
      <c r="C100" s="13">
        <v>0.18329999999999999</v>
      </c>
      <c r="D100" s="12">
        <v>0.30669999999999997</v>
      </c>
      <c r="E100" s="12">
        <v>8.5630942149999996</v>
      </c>
      <c r="F100" s="13">
        <f t="shared" si="18"/>
        <v>1878.6249999999932</v>
      </c>
      <c r="G100" s="14">
        <f>G93*5/12+G105*7/12</f>
        <v>4.2699999999999996</v>
      </c>
      <c r="H100" s="13">
        <f t="shared" si="13"/>
        <v>126.69333920203752</v>
      </c>
      <c r="I100" s="13">
        <f t="shared" si="14"/>
        <v>6.7312721958647757</v>
      </c>
      <c r="J100" s="15">
        <f t="shared" si="19"/>
        <v>209.54036822751723</v>
      </c>
      <c r="K100" s="13">
        <f t="shared" si="15"/>
        <v>11.262854241526059</v>
      </c>
      <c r="L100" s="15">
        <f t="shared" si="16"/>
        <v>18.627835053733197</v>
      </c>
      <c r="M100" s="34" t="s">
        <v>454</v>
      </c>
      <c r="N100" s="16"/>
      <c r="O100" s="17" t="s">
        <v>454</v>
      </c>
      <c r="P100" s="17"/>
      <c r="R100" s="14">
        <f t="shared" si="20"/>
        <v>1.0043660104954082</v>
      </c>
      <c r="S100" s="14">
        <f t="shared" si="21"/>
        <v>2.3071484085249341</v>
      </c>
      <c r="T100" s="20">
        <f t="shared" si="17"/>
        <v>0.10382760299540661</v>
      </c>
      <c r="U100" s="20">
        <f t="shared" si="11"/>
        <v>4.9658128364912901E-2</v>
      </c>
      <c r="V100" s="20">
        <f t="shared" si="12"/>
        <v>5.4169474630493708E-2</v>
      </c>
      <c r="Y100" s="35"/>
    </row>
    <row r="101" spans="1:25" x14ac:dyDescent="0.25">
      <c r="A101" s="11">
        <v>1878.09</v>
      </c>
      <c r="B101" s="12">
        <v>3.52</v>
      </c>
      <c r="C101" s="13">
        <v>0.1825</v>
      </c>
      <c r="D101" s="12">
        <v>0.3075</v>
      </c>
      <c r="E101" s="12">
        <v>8.5630942149999996</v>
      </c>
      <c r="F101" s="13">
        <f t="shared" si="18"/>
        <v>1878.7083333333264</v>
      </c>
      <c r="G101" s="14">
        <f>G93*4/12+G105*8/12</f>
        <v>4.26</v>
      </c>
      <c r="H101" s="13">
        <f t="shared" si="13"/>
        <v>129.26392869309333</v>
      </c>
      <c r="I101" s="13">
        <f t="shared" si="14"/>
        <v>6.701894030252709</v>
      </c>
      <c r="J101" s="15">
        <f t="shared" si="19"/>
        <v>214.71561041381275</v>
      </c>
      <c r="K101" s="13">
        <f t="shared" si="15"/>
        <v>11.292232407138126</v>
      </c>
      <c r="L101" s="15">
        <f t="shared" si="16"/>
        <v>18.757116534729384</v>
      </c>
      <c r="M101" s="34" t="s">
        <v>454</v>
      </c>
      <c r="N101" s="16"/>
      <c r="O101" s="17" t="s">
        <v>454</v>
      </c>
      <c r="P101" s="17"/>
      <c r="R101" s="14">
        <f t="shared" si="20"/>
        <v>1.0043580517306545</v>
      </c>
      <c r="S101" s="14">
        <f t="shared" si="21"/>
        <v>2.317221442691018</v>
      </c>
      <c r="T101" s="20">
        <f t="shared" si="17"/>
        <v>0.10423562132954345</v>
      </c>
      <c r="U101" s="20">
        <f t="shared" si="11"/>
        <v>4.9670451105291447E-2</v>
      </c>
      <c r="V101" s="20">
        <f t="shared" si="12"/>
        <v>5.4565170224252002E-2</v>
      </c>
      <c r="Y101" s="35"/>
    </row>
    <row r="102" spans="1:25" x14ac:dyDescent="0.25">
      <c r="A102" s="11">
        <v>1878.1</v>
      </c>
      <c r="B102" s="12">
        <v>3.48</v>
      </c>
      <c r="C102" s="13">
        <v>0.1817</v>
      </c>
      <c r="D102" s="12">
        <v>0.30830000000000002</v>
      </c>
      <c r="E102" s="12">
        <v>8.4679289260000008</v>
      </c>
      <c r="F102" s="13">
        <f t="shared" si="18"/>
        <v>1878.7916666666597</v>
      </c>
      <c r="G102" s="14">
        <f>G93*3/12+G105*9/12</f>
        <v>4.25</v>
      </c>
      <c r="H102" s="13">
        <f t="shared" si="13"/>
        <v>129.23122165562683</v>
      </c>
      <c r="I102" s="13">
        <f t="shared" si="14"/>
        <v>6.7475037283986765</v>
      </c>
      <c r="J102" s="15">
        <f t="shared" si="19"/>
        <v>215.59528469561937</v>
      </c>
      <c r="K102" s="13">
        <f t="shared" si="15"/>
        <v>11.448846447249929</v>
      </c>
      <c r="L102" s="15">
        <f t="shared" si="16"/>
        <v>19.10000754932743</v>
      </c>
      <c r="M102" s="34" t="s">
        <v>454</v>
      </c>
      <c r="N102" s="16"/>
      <c r="O102" s="17" t="s">
        <v>454</v>
      </c>
      <c r="P102" s="17"/>
      <c r="R102" s="14">
        <f t="shared" si="20"/>
        <v>1.004350093207925</v>
      </c>
      <c r="S102" s="14">
        <f t="shared" si="21"/>
        <v>2.3534751790138597</v>
      </c>
      <c r="T102" s="20">
        <f t="shared" si="17"/>
        <v>0.10227761924603662</v>
      </c>
      <c r="U102" s="20">
        <f t="shared" si="11"/>
        <v>4.7284254876306386E-2</v>
      </c>
      <c r="V102" s="20">
        <f t="shared" si="12"/>
        <v>5.4993364369730235E-2</v>
      </c>
      <c r="Y102" s="35"/>
    </row>
    <row r="103" spans="1:25" x14ac:dyDescent="0.25">
      <c r="A103" s="11">
        <v>1878.11</v>
      </c>
      <c r="B103" s="12">
        <v>3.47</v>
      </c>
      <c r="C103" s="13">
        <v>0.18079999999999999</v>
      </c>
      <c r="D103" s="12">
        <v>0.30919999999999997</v>
      </c>
      <c r="E103" s="12">
        <v>8.3728446279999993</v>
      </c>
      <c r="F103" s="13">
        <f t="shared" si="18"/>
        <v>1878.874999999993</v>
      </c>
      <c r="G103" s="14">
        <f>G93*2/12+G105*10/12</f>
        <v>4.2399999999999993</v>
      </c>
      <c r="H103" s="13">
        <f t="shared" si="13"/>
        <v>130.32323523010922</v>
      </c>
      <c r="I103" s="13">
        <f t="shared" si="14"/>
        <v>6.7903287981566978</v>
      </c>
      <c r="J103" s="15">
        <f t="shared" si="19"/>
        <v>218.36110149105633</v>
      </c>
      <c r="K103" s="13">
        <f t="shared" si="15"/>
        <v>11.612664072953821</v>
      </c>
      <c r="L103" s="15">
        <f t="shared" si="16"/>
        <v>19.457421493093545</v>
      </c>
      <c r="M103" s="34" t="s">
        <v>454</v>
      </c>
      <c r="N103" s="16"/>
      <c r="O103" s="17" t="s">
        <v>454</v>
      </c>
      <c r="P103" s="17"/>
      <c r="R103" s="14">
        <f t="shared" si="20"/>
        <v>1.0043421349273991</v>
      </c>
      <c r="S103" s="14">
        <f t="shared" si="21"/>
        <v>2.3905559824884408</v>
      </c>
      <c r="T103" s="20">
        <f t="shared" si="17"/>
        <v>9.7722810529392579E-2</v>
      </c>
      <c r="U103" s="20">
        <f t="shared" si="11"/>
        <v>4.490438843299871E-2</v>
      </c>
      <c r="V103" s="20">
        <f t="shared" si="12"/>
        <v>5.2818422096393869E-2</v>
      </c>
      <c r="Y103" s="35"/>
    </row>
    <row r="104" spans="1:25" x14ac:dyDescent="0.25">
      <c r="A104" s="11">
        <v>1878.12</v>
      </c>
      <c r="B104" s="12">
        <v>3.45</v>
      </c>
      <c r="C104" s="13">
        <v>0.18</v>
      </c>
      <c r="D104" s="12">
        <v>0.31</v>
      </c>
      <c r="E104" s="12">
        <v>8.18251405</v>
      </c>
      <c r="F104" s="13">
        <f t="shared" si="18"/>
        <v>1878.9583333333262</v>
      </c>
      <c r="G104" s="14">
        <f>G93*1/12+G105*11/12</f>
        <v>4.2299999999999995</v>
      </c>
      <c r="H104" s="13">
        <f t="shared" si="13"/>
        <v>132.58602348504371</v>
      </c>
      <c r="I104" s="13">
        <f t="shared" si="14"/>
        <v>6.9175316600892369</v>
      </c>
      <c r="J104" s="15">
        <f t="shared" si="19"/>
        <v>223.1183620627049</v>
      </c>
      <c r="K104" s="13">
        <f t="shared" si="15"/>
        <v>11.913526747931463</v>
      </c>
      <c r="L104" s="15">
        <f t="shared" si="16"/>
        <v>20.048316591141599</v>
      </c>
      <c r="M104" s="34" t="s">
        <v>454</v>
      </c>
      <c r="N104" s="16"/>
      <c r="O104" s="17" t="s">
        <v>454</v>
      </c>
      <c r="P104" s="17"/>
      <c r="R104" s="14">
        <f t="shared" si="20"/>
        <v>1.0043341768892575</v>
      </c>
      <c r="S104" s="14">
        <f t="shared" si="21"/>
        <v>2.4567834282733547</v>
      </c>
      <c r="T104" s="20">
        <f t="shared" si="17"/>
        <v>9.3657945065172443E-2</v>
      </c>
      <c r="U104" s="20">
        <f t="shared" si="11"/>
        <v>4.2514842079854676E-2</v>
      </c>
      <c r="V104" s="20">
        <f t="shared" si="12"/>
        <v>5.1143102985317768E-2</v>
      </c>
      <c r="Y104" s="35"/>
    </row>
    <row r="105" spans="1:25" x14ac:dyDescent="0.25">
      <c r="A105" s="11">
        <v>1879.01</v>
      </c>
      <c r="B105" s="12">
        <v>3.58</v>
      </c>
      <c r="C105" s="13">
        <v>0.1817</v>
      </c>
      <c r="D105" s="12">
        <v>0.31580000000000003</v>
      </c>
      <c r="E105" s="12">
        <v>8.2776793390000005</v>
      </c>
      <c r="F105" s="13">
        <f t="shared" si="18"/>
        <v>1879.0416666666595</v>
      </c>
      <c r="G105" s="14">
        <v>4.22</v>
      </c>
      <c r="H105" s="13">
        <f t="shared" si="13"/>
        <v>136.00029113183797</v>
      </c>
      <c r="I105" s="13">
        <f t="shared" si="14"/>
        <v>6.9025846085628375</v>
      </c>
      <c r="J105" s="15">
        <f t="shared" si="19"/>
        <v>229.83194239282656</v>
      </c>
      <c r="K105" s="13">
        <f t="shared" si="15"/>
        <v>11.996897189786155</v>
      </c>
      <c r="L105" s="15">
        <f t="shared" si="16"/>
        <v>20.274002069177275</v>
      </c>
      <c r="M105" s="34" t="s">
        <v>454</v>
      </c>
      <c r="N105" s="16"/>
      <c r="O105" s="17" t="s">
        <v>454</v>
      </c>
      <c r="P105" s="17"/>
      <c r="R105" s="14">
        <f t="shared" si="20"/>
        <v>1.0048663382006082</v>
      </c>
      <c r="S105" s="14">
        <f t="shared" si="21"/>
        <v>2.4390644525498382</v>
      </c>
      <c r="T105" s="20">
        <f t="shared" si="17"/>
        <v>9.6763243245123087E-2</v>
      </c>
      <c r="U105" s="20">
        <f t="shared" si="11"/>
        <v>4.7399937053232533E-2</v>
      </c>
      <c r="V105" s="20">
        <f t="shared" si="12"/>
        <v>4.9363306191890555E-2</v>
      </c>
      <c r="Y105" s="35"/>
    </row>
    <row r="106" spans="1:25" x14ac:dyDescent="0.25">
      <c r="A106" s="11">
        <v>1879.02</v>
      </c>
      <c r="B106" s="12">
        <v>3.71</v>
      </c>
      <c r="C106" s="13">
        <v>0.18329999999999999</v>
      </c>
      <c r="D106" s="12">
        <v>0.32169999999999999</v>
      </c>
      <c r="E106" s="12">
        <v>8.3728446279999993</v>
      </c>
      <c r="F106" s="13">
        <f t="shared" si="18"/>
        <v>1879.1249999999927</v>
      </c>
      <c r="G106" s="14">
        <f>G105*11/12+G117*1/12</f>
        <v>4.2033333333333331</v>
      </c>
      <c r="H106" s="13">
        <f t="shared" si="13"/>
        <v>139.33694602412251</v>
      </c>
      <c r="I106" s="13">
        <f t="shared" si="14"/>
        <v>6.884221618927671</v>
      </c>
      <c r="J106" s="15">
        <f t="shared" si="19"/>
        <v>236.44017121636247</v>
      </c>
      <c r="K106" s="13">
        <f t="shared" si="15"/>
        <v>12.082128176808682</v>
      </c>
      <c r="L106" s="15">
        <f t="shared" si="16"/>
        <v>20.502103256146579</v>
      </c>
      <c r="M106" s="34" t="s">
        <v>454</v>
      </c>
      <c r="N106" s="16"/>
      <c r="O106" s="17" t="s">
        <v>454</v>
      </c>
      <c r="P106" s="17"/>
      <c r="R106" s="14">
        <f t="shared" si="20"/>
        <v>1.004853493821275</v>
      </c>
      <c r="S106" s="14">
        <f t="shared" si="21"/>
        <v>2.4230765874387807</v>
      </c>
      <c r="T106" s="20">
        <f t="shared" si="17"/>
        <v>9.6609408759285254E-2</v>
      </c>
      <c r="U106" s="20">
        <f t="shared" si="11"/>
        <v>4.9668133462527964E-2</v>
      </c>
      <c r="V106" s="20">
        <f t="shared" si="12"/>
        <v>4.694127529675729E-2</v>
      </c>
      <c r="Y106" s="35"/>
    </row>
    <row r="107" spans="1:25" x14ac:dyDescent="0.25">
      <c r="A107" s="11">
        <v>1879.03</v>
      </c>
      <c r="B107" s="12">
        <v>3.65</v>
      </c>
      <c r="C107" s="13">
        <v>0.185</v>
      </c>
      <c r="D107" s="12">
        <v>0.32750000000000001</v>
      </c>
      <c r="E107" s="12">
        <v>8.2776793390000005</v>
      </c>
      <c r="F107" s="13">
        <f t="shared" si="18"/>
        <v>1879.208333333326</v>
      </c>
      <c r="G107" s="14">
        <f>G105*10/12+G117*2/12</f>
        <v>4.1866666666666656</v>
      </c>
      <c r="H107" s="13">
        <f t="shared" si="13"/>
        <v>138.6595147014549</v>
      </c>
      <c r="I107" s="13">
        <f t="shared" si="14"/>
        <v>7.0279480054162082</v>
      </c>
      <c r="J107" s="15">
        <f t="shared" si="19"/>
        <v>236.28444887521056</v>
      </c>
      <c r="K107" s="13">
        <f t="shared" si="15"/>
        <v>12.441367414993557</v>
      </c>
      <c r="L107" s="15">
        <f t="shared" si="16"/>
        <v>21.20086493332369</v>
      </c>
      <c r="M107" s="34" t="s">
        <v>454</v>
      </c>
      <c r="N107" s="16"/>
      <c r="O107" s="17" t="s">
        <v>454</v>
      </c>
      <c r="P107" s="17"/>
      <c r="R107" s="14">
        <f t="shared" si="20"/>
        <v>1.0048406505677119</v>
      </c>
      <c r="S107" s="14">
        <f t="shared" si="21"/>
        <v>2.4628293569541437</v>
      </c>
      <c r="T107" s="20">
        <f t="shared" si="17"/>
        <v>9.6110971247693744E-2</v>
      </c>
      <c r="U107" s="20">
        <f t="shared" si="11"/>
        <v>4.9555504087045454E-2</v>
      </c>
      <c r="V107" s="20">
        <f t="shared" si="12"/>
        <v>4.6555467160648289E-2</v>
      </c>
      <c r="Y107" s="35"/>
    </row>
    <row r="108" spans="1:25" x14ac:dyDescent="0.25">
      <c r="A108" s="11">
        <v>1879.04</v>
      </c>
      <c r="B108" s="12">
        <v>3.77</v>
      </c>
      <c r="C108" s="13">
        <v>0.1867</v>
      </c>
      <c r="D108" s="12">
        <v>0.33329999999999999</v>
      </c>
      <c r="E108" s="12">
        <v>8.18251405</v>
      </c>
      <c r="F108" s="13">
        <f t="shared" si="18"/>
        <v>1879.2916666666592</v>
      </c>
      <c r="G108" s="14">
        <f>G105*9/12+G117*3/12</f>
        <v>4.17</v>
      </c>
      <c r="H108" s="13">
        <f t="shared" si="13"/>
        <v>144.88385754742458</v>
      </c>
      <c r="I108" s="13">
        <f t="shared" si="14"/>
        <v>7.1750175607703364</v>
      </c>
      <c r="J108" s="15">
        <f t="shared" si="19"/>
        <v>247.91000647416632</v>
      </c>
      <c r="K108" s="13">
        <f t="shared" si="15"/>
        <v>12.808962790598571</v>
      </c>
      <c r="L108" s="15">
        <f t="shared" si="16"/>
        <v>21.917348848233324</v>
      </c>
      <c r="M108" s="34" t="s">
        <v>454</v>
      </c>
      <c r="N108" s="16"/>
      <c r="O108" s="17" t="s">
        <v>454</v>
      </c>
      <c r="P108" s="17"/>
      <c r="R108" s="14">
        <f t="shared" si="20"/>
        <v>1.004827808441316</v>
      </c>
      <c r="S108" s="14">
        <f t="shared" si="21"/>
        <v>2.5035332096859122</v>
      </c>
      <c r="T108" s="20">
        <f t="shared" si="17"/>
        <v>9.1045780350762939E-2</v>
      </c>
      <c r="U108" s="20">
        <f t="shared" si="11"/>
        <v>4.8158813833927505E-2</v>
      </c>
      <c r="V108" s="20">
        <f t="shared" si="12"/>
        <v>4.2886966516835434E-2</v>
      </c>
      <c r="Y108" s="35"/>
    </row>
    <row r="109" spans="1:25" x14ac:dyDescent="0.25">
      <c r="A109" s="11">
        <v>1879.05</v>
      </c>
      <c r="B109" s="12">
        <v>3.94</v>
      </c>
      <c r="C109" s="13">
        <v>0.1883</v>
      </c>
      <c r="D109" s="12">
        <v>0.3392</v>
      </c>
      <c r="E109" s="12">
        <v>8.18251405</v>
      </c>
      <c r="F109" s="13">
        <f t="shared" si="18"/>
        <v>1879.3749999999925</v>
      </c>
      <c r="G109" s="14">
        <f>G105*8/12+G117*4/12</f>
        <v>4.1533333333333324</v>
      </c>
      <c r="H109" s="13">
        <f t="shared" si="13"/>
        <v>151.41708189306442</v>
      </c>
      <c r="I109" s="13">
        <f t="shared" si="14"/>
        <v>7.2365067310822404</v>
      </c>
      <c r="J109" s="15">
        <f t="shared" si="19"/>
        <v>260.12083466661511</v>
      </c>
      <c r="K109" s="13">
        <f t="shared" si="15"/>
        <v>13.035704106123719</v>
      </c>
      <c r="L109" s="15">
        <f t="shared" si="16"/>
        <v>22.394159167237525</v>
      </c>
      <c r="M109" s="34" t="s">
        <v>454</v>
      </c>
      <c r="N109" s="16"/>
      <c r="O109" s="17" t="s">
        <v>454</v>
      </c>
      <c r="P109" s="17"/>
      <c r="R109" s="14">
        <f t="shared" si="20"/>
        <v>1.0048149674434854</v>
      </c>
      <c r="S109" s="14">
        <f t="shared" si="21"/>
        <v>2.515619788448749</v>
      </c>
      <c r="T109" s="20">
        <f t="shared" si="17"/>
        <v>9.1789140645424316E-2</v>
      </c>
      <c r="U109" s="20">
        <f t="shared" si="11"/>
        <v>5.0567110086689793E-2</v>
      </c>
      <c r="V109" s="20">
        <f t="shared" si="12"/>
        <v>4.1222030558734524E-2</v>
      </c>
      <c r="Y109" s="35"/>
    </row>
    <row r="110" spans="1:25" x14ac:dyDescent="0.25">
      <c r="A110" s="11">
        <v>1879.06</v>
      </c>
      <c r="B110" s="12">
        <v>3.96</v>
      </c>
      <c r="C110" s="13">
        <v>0.19</v>
      </c>
      <c r="D110" s="12">
        <v>0.34499999999999997</v>
      </c>
      <c r="E110" s="12">
        <v>8.0873811569999994</v>
      </c>
      <c r="F110" s="13">
        <f t="shared" si="18"/>
        <v>1879.4583333333258</v>
      </c>
      <c r="G110" s="14">
        <f>G105*7/12+G117*5/12</f>
        <v>4.1366666666666667</v>
      </c>
      <c r="H110" s="13">
        <f t="shared" si="13"/>
        <v>153.97587622319111</v>
      </c>
      <c r="I110" s="13">
        <f t="shared" si="14"/>
        <v>7.387731434951089</v>
      </c>
      <c r="J110" s="15">
        <f t="shared" si="19"/>
        <v>265.57423273878203</v>
      </c>
      <c r="K110" s="13">
        <f t="shared" si="15"/>
        <v>13.414564973990135</v>
      </c>
      <c r="L110" s="15">
        <f t="shared" si="16"/>
        <v>23.137149064363587</v>
      </c>
      <c r="M110" s="34" t="s">
        <v>454</v>
      </c>
      <c r="N110" s="16"/>
      <c r="O110" s="17" t="s">
        <v>454</v>
      </c>
      <c r="P110" s="17"/>
      <c r="R110" s="14">
        <f t="shared" si="20"/>
        <v>1.00480212757562</v>
      </c>
      <c r="S110" s="14">
        <f t="shared" si="21"/>
        <v>2.5574664536825686</v>
      </c>
      <c r="T110" s="20">
        <f t="shared" si="17"/>
        <v>9.1733185230576941E-2</v>
      </c>
      <c r="U110" s="20">
        <f t="shared" si="11"/>
        <v>4.9157552491394085E-2</v>
      </c>
      <c r="V110" s="20">
        <f t="shared" si="12"/>
        <v>4.2575632739182856E-2</v>
      </c>
      <c r="Y110" s="35"/>
    </row>
    <row r="111" spans="1:25" x14ac:dyDescent="0.25">
      <c r="A111" s="11">
        <v>1879.07</v>
      </c>
      <c r="B111" s="12">
        <v>4.04</v>
      </c>
      <c r="C111" s="13">
        <v>0.19170000000000001</v>
      </c>
      <c r="D111" s="12">
        <v>0.3508</v>
      </c>
      <c r="E111" s="12">
        <v>8.18251405</v>
      </c>
      <c r="F111" s="13">
        <f t="shared" si="18"/>
        <v>1879.541666666659</v>
      </c>
      <c r="G111" s="14">
        <f>G105*6/12+G117*6/12</f>
        <v>4.1199999999999992</v>
      </c>
      <c r="H111" s="13">
        <f t="shared" si="13"/>
        <v>155.26015503755843</v>
      </c>
      <c r="I111" s="13">
        <f t="shared" si="14"/>
        <v>7.367171217995037</v>
      </c>
      <c r="J111" s="15">
        <f t="shared" si="19"/>
        <v>268.84822350984541</v>
      </c>
      <c r="K111" s="13">
        <f t="shared" si="15"/>
        <v>13.481500590885025</v>
      </c>
      <c r="L111" s="15">
        <f t="shared" si="16"/>
        <v>23.344543764171728</v>
      </c>
      <c r="M111" s="34" t="s">
        <v>454</v>
      </c>
      <c r="N111" s="16"/>
      <c r="O111" s="17" t="s">
        <v>454</v>
      </c>
      <c r="P111" s="17"/>
      <c r="R111" s="14">
        <f t="shared" si="20"/>
        <v>1.0047892888391219</v>
      </c>
      <c r="S111" s="14">
        <f t="shared" si="21"/>
        <v>2.5398709093681653</v>
      </c>
      <c r="T111" s="20">
        <f t="shared" si="17"/>
        <v>8.8541710736451673E-2</v>
      </c>
      <c r="U111" s="20">
        <f t="shared" si="11"/>
        <v>5.0204458524767626E-2</v>
      </c>
      <c r="V111" s="20">
        <f t="shared" si="12"/>
        <v>3.8337252211684048E-2</v>
      </c>
      <c r="Y111" s="35"/>
    </row>
    <row r="112" spans="1:25" x14ac:dyDescent="0.25">
      <c r="A112" s="11">
        <v>1879.08</v>
      </c>
      <c r="B112" s="12">
        <v>4.07</v>
      </c>
      <c r="C112" s="13">
        <v>0.1933</v>
      </c>
      <c r="D112" s="12">
        <v>0.35670000000000002</v>
      </c>
      <c r="E112" s="12">
        <v>8.18251405</v>
      </c>
      <c r="F112" s="13">
        <f t="shared" si="18"/>
        <v>1879.6249999999923</v>
      </c>
      <c r="G112" s="14">
        <f>G105*5/12+G117*7/12</f>
        <v>4.1033333333333326</v>
      </c>
      <c r="H112" s="13">
        <f t="shared" si="13"/>
        <v>156.41307698090665</v>
      </c>
      <c r="I112" s="13">
        <f t="shared" si="14"/>
        <v>7.4286603883069411</v>
      </c>
      <c r="J112" s="15">
        <f t="shared" si="19"/>
        <v>271.91657586273317</v>
      </c>
      <c r="K112" s="13">
        <f t="shared" si="15"/>
        <v>13.708241906410173</v>
      </c>
      <c r="L112" s="15">
        <f t="shared" si="16"/>
        <v>23.831116120451334</v>
      </c>
      <c r="M112" s="34" t="s">
        <v>454</v>
      </c>
      <c r="N112" s="16"/>
      <c r="O112" s="17" t="s">
        <v>454</v>
      </c>
      <c r="P112" s="17"/>
      <c r="R112" s="14">
        <f t="shared" si="20"/>
        <v>1.0047764512353945</v>
      </c>
      <c r="S112" s="14">
        <f t="shared" si="21"/>
        <v>2.5520350847672124</v>
      </c>
      <c r="T112" s="20">
        <f t="shared" si="17"/>
        <v>8.911138689372744E-2</v>
      </c>
      <c r="U112" s="20">
        <f t="shared" si="11"/>
        <v>5.0024868987590176E-2</v>
      </c>
      <c r="V112" s="20">
        <f t="shared" si="12"/>
        <v>3.9086517906137264E-2</v>
      </c>
      <c r="Y112" s="35"/>
    </row>
    <row r="113" spans="1:25" x14ac:dyDescent="0.25">
      <c r="A113" s="11">
        <v>1879.09</v>
      </c>
      <c r="B113" s="12">
        <v>4.22</v>
      </c>
      <c r="C113" s="13">
        <v>0.19500000000000001</v>
      </c>
      <c r="D113" s="12">
        <v>0.36249999999999999</v>
      </c>
      <c r="E113" s="12">
        <v>8.4679289260000008</v>
      </c>
      <c r="F113" s="13">
        <f t="shared" si="18"/>
        <v>1879.7083333333255</v>
      </c>
      <c r="G113" s="14">
        <f>G105*4/12+G117*8/12</f>
        <v>4.086666666666666</v>
      </c>
      <c r="H113" s="13">
        <f t="shared" si="13"/>
        <v>156.71142396170839</v>
      </c>
      <c r="I113" s="13">
        <f t="shared" si="14"/>
        <v>7.241404661737711</v>
      </c>
      <c r="J113" s="15">
        <f t="shared" si="19"/>
        <v>273.48430701098323</v>
      </c>
      <c r="K113" s="13">
        <f t="shared" si="15"/>
        <v>13.461585589127795</v>
      </c>
      <c r="L113" s="15">
        <f t="shared" si="16"/>
        <v>23.492431585659105</v>
      </c>
      <c r="M113" s="34" t="s">
        <v>454</v>
      </c>
      <c r="N113" s="16"/>
      <c r="O113" s="17" t="s">
        <v>454</v>
      </c>
      <c r="P113" s="17"/>
      <c r="R113" s="14">
        <f t="shared" si="20"/>
        <v>1.0047636147658443</v>
      </c>
      <c r="S113" s="14">
        <f t="shared" si="21"/>
        <v>2.4777965516564411</v>
      </c>
      <c r="T113" s="20">
        <f t="shared" si="17"/>
        <v>9.0104551557638413E-2</v>
      </c>
      <c r="U113" s="20">
        <f t="shared" si="11"/>
        <v>5.2144394527997129E-2</v>
      </c>
      <c r="V113" s="20">
        <f t="shared" si="12"/>
        <v>3.7960157029641284E-2</v>
      </c>
      <c r="Y113" s="35"/>
    </row>
    <row r="114" spans="1:25" x14ac:dyDescent="0.25">
      <c r="A114" s="11">
        <v>1879.1</v>
      </c>
      <c r="B114" s="12">
        <v>4.68</v>
      </c>
      <c r="C114" s="13">
        <v>0.19670000000000001</v>
      </c>
      <c r="D114" s="12">
        <v>0.36830000000000002</v>
      </c>
      <c r="E114" s="12">
        <v>8.9436743799999991</v>
      </c>
      <c r="F114" s="13">
        <f t="shared" si="18"/>
        <v>1879.7916666666588</v>
      </c>
      <c r="G114" s="14">
        <f>G105*3/12+G117*9/12</f>
        <v>4.0699999999999994</v>
      </c>
      <c r="H114" s="13">
        <f t="shared" si="13"/>
        <v>164.54901391434603</v>
      </c>
      <c r="I114" s="13">
        <f t="shared" si="14"/>
        <v>6.9159809908016818</v>
      </c>
      <c r="J114" s="15">
        <f t="shared" si="19"/>
        <v>288.16782840150518</v>
      </c>
      <c r="K114" s="13">
        <f t="shared" si="15"/>
        <v>12.949444834327704</v>
      </c>
      <c r="L114" s="15">
        <f t="shared" si="16"/>
        <v>22.677822906041534</v>
      </c>
      <c r="M114" s="34" t="s">
        <v>454</v>
      </c>
      <c r="N114" s="16"/>
      <c r="O114" s="17" t="s">
        <v>454</v>
      </c>
      <c r="P114" s="17"/>
      <c r="R114" s="14">
        <f t="shared" si="20"/>
        <v>1.004750779431878</v>
      </c>
      <c r="S114" s="14">
        <f t="shared" si="21"/>
        <v>2.3571692610154491</v>
      </c>
      <c r="T114" s="20">
        <f t="shared" si="17"/>
        <v>8.2800089835030954E-2</v>
      </c>
      <c r="U114" s="20">
        <f t="shared" si="11"/>
        <v>5.7732581236854985E-2</v>
      </c>
      <c r="V114" s="20">
        <f t="shared" si="12"/>
        <v>2.5067508598175969E-2</v>
      </c>
      <c r="Y114" s="35"/>
    </row>
    <row r="115" spans="1:25" x14ac:dyDescent="0.25">
      <c r="A115" s="11">
        <v>1879.11</v>
      </c>
      <c r="B115" s="12">
        <v>4.93</v>
      </c>
      <c r="C115" s="13">
        <v>0.1983</v>
      </c>
      <c r="D115" s="12">
        <v>0.37419999999999998</v>
      </c>
      <c r="E115" s="12">
        <v>9.4194198349999994</v>
      </c>
      <c r="F115" s="13">
        <f t="shared" si="18"/>
        <v>1879.874999999992</v>
      </c>
      <c r="G115" s="14">
        <f>G105*2/12+G117*10/12</f>
        <v>4.0533333333333328</v>
      </c>
      <c r="H115" s="13">
        <f t="shared" si="13"/>
        <v>164.58421295115787</v>
      </c>
      <c r="I115" s="13">
        <f t="shared" si="14"/>
        <v>6.6200911619096567</v>
      </c>
      <c r="J115" s="15">
        <f t="shared" si="19"/>
        <v>289.19559514694157</v>
      </c>
      <c r="K115" s="13">
        <f t="shared" si="15"/>
        <v>12.492375757874903</v>
      </c>
      <c r="L115" s="15">
        <f t="shared" si="16"/>
        <v>21.95070825638652</v>
      </c>
      <c r="M115" s="34" t="s">
        <v>454</v>
      </c>
      <c r="N115" s="16"/>
      <c r="O115" s="17" t="s">
        <v>454</v>
      </c>
      <c r="P115" s="17"/>
      <c r="R115" s="14">
        <f t="shared" si="20"/>
        <v>1.0047379452349057</v>
      </c>
      <c r="S115" s="14">
        <f t="shared" si="21"/>
        <v>2.2487488045936366</v>
      </c>
      <c r="T115" s="20">
        <f t="shared" si="17"/>
        <v>8.1779571543002749E-2</v>
      </c>
      <c r="U115" s="20">
        <f t="shared" si="11"/>
        <v>6.305032386033349E-2</v>
      </c>
      <c r="V115" s="20">
        <f t="shared" si="12"/>
        <v>1.8729247682669259E-2</v>
      </c>
      <c r="Y115" s="35"/>
    </row>
    <row r="116" spans="1:25" x14ac:dyDescent="0.25">
      <c r="A116" s="11">
        <v>1879.12</v>
      </c>
      <c r="B116" s="12">
        <v>4.92</v>
      </c>
      <c r="C116" s="13">
        <v>0.2</v>
      </c>
      <c r="D116" s="12">
        <v>0.38</v>
      </c>
      <c r="E116" s="12">
        <v>9.7048347110000002</v>
      </c>
      <c r="F116" s="13">
        <f t="shared" si="18"/>
        <v>1879.9583333333253</v>
      </c>
      <c r="G116" s="14">
        <f>G105*1/12+G117*11/12</f>
        <v>4.0366666666666671</v>
      </c>
      <c r="H116" s="13">
        <f t="shared" si="13"/>
        <v>159.41984032416153</v>
      </c>
      <c r="I116" s="13">
        <f t="shared" si="14"/>
        <v>6.4804813139903059</v>
      </c>
      <c r="J116" s="15">
        <f t="shared" si="19"/>
        <v>281.07004913876028</v>
      </c>
      <c r="K116" s="13">
        <f t="shared" si="15"/>
        <v>12.31291449658158</v>
      </c>
      <c r="L116" s="15">
        <f t="shared" si="16"/>
        <v>21.708662331855468</v>
      </c>
      <c r="M116" s="34" t="s">
        <v>454</v>
      </c>
      <c r="N116" s="16"/>
      <c r="O116" s="17" t="s">
        <v>454</v>
      </c>
      <c r="P116" s="17"/>
      <c r="R116" s="14">
        <f t="shared" si="20"/>
        <v>1.004725112176339</v>
      </c>
      <c r="S116" s="14">
        <f t="shared" si="21"/>
        <v>2.1929552076819072</v>
      </c>
      <c r="T116" s="20">
        <f t="shared" si="17"/>
        <v>8.3300077284707008E-2</v>
      </c>
      <c r="U116" s="20">
        <f t="shared" si="11"/>
        <v>6.4743286223947427E-2</v>
      </c>
      <c r="V116" s="20">
        <f t="shared" si="12"/>
        <v>1.8556791060759581E-2</v>
      </c>
      <c r="Y116" s="35"/>
    </row>
    <row r="117" spans="1:25" x14ac:dyDescent="0.25">
      <c r="A117" s="11">
        <v>1880.01</v>
      </c>
      <c r="B117" s="12">
        <v>5.1100000000000003</v>
      </c>
      <c r="C117" s="13">
        <v>0.20499999999999999</v>
      </c>
      <c r="D117" s="12">
        <v>0.38919999999999999</v>
      </c>
      <c r="E117" s="12">
        <v>9.9903305790000001</v>
      </c>
      <c r="F117" s="13">
        <f t="shared" si="18"/>
        <v>1880.0416666666586</v>
      </c>
      <c r="G117" s="14">
        <v>4.0199999999999996</v>
      </c>
      <c r="H117" s="13">
        <f t="shared" si="13"/>
        <v>160.84458740311723</v>
      </c>
      <c r="I117" s="13">
        <f t="shared" si="14"/>
        <v>6.4526693576593015</v>
      </c>
      <c r="J117" s="15">
        <f t="shared" si="19"/>
        <v>284.530041350668</v>
      </c>
      <c r="K117" s="13">
        <f t="shared" si="15"/>
        <v>12.250628848785366</v>
      </c>
      <c r="L117" s="15">
        <f t="shared" si="16"/>
        <v>21.671055204242656</v>
      </c>
      <c r="M117" s="34" t="s">
        <v>454</v>
      </c>
      <c r="N117" s="16"/>
      <c r="O117" s="17" t="s">
        <v>454</v>
      </c>
      <c r="P117" s="17"/>
      <c r="R117" s="14">
        <f t="shared" si="20"/>
        <v>1.0055306639798018</v>
      </c>
      <c r="S117" s="14">
        <f t="shared" si="21"/>
        <v>2.1403524891297896</v>
      </c>
      <c r="T117" s="20">
        <f t="shared" si="17"/>
        <v>8.6237032044705675E-2</v>
      </c>
      <c r="U117" s="20">
        <f t="shared" si="11"/>
        <v>7.0297515736478022E-2</v>
      </c>
      <c r="V117" s="20">
        <f t="shared" si="12"/>
        <v>1.5939516308227653E-2</v>
      </c>
      <c r="Y117" s="35"/>
    </row>
    <row r="118" spans="1:25" x14ac:dyDescent="0.25">
      <c r="A118" s="11">
        <v>1880.02</v>
      </c>
      <c r="B118" s="12">
        <v>5.2</v>
      </c>
      <c r="C118" s="13">
        <v>0.21</v>
      </c>
      <c r="D118" s="12">
        <v>0.39829999999999999</v>
      </c>
      <c r="E118" s="12">
        <v>9.9903305790000001</v>
      </c>
      <c r="F118" s="13">
        <f t="shared" si="18"/>
        <v>1880.1249999999918</v>
      </c>
      <c r="G118" s="14">
        <f>G117*11/12+G129*1/12</f>
        <v>3.9933333333333332</v>
      </c>
      <c r="H118" s="13">
        <f t="shared" si="13"/>
        <v>163.67746663330911</v>
      </c>
      <c r="I118" s="13">
        <f t="shared" si="14"/>
        <v>6.6100515371144066</v>
      </c>
      <c r="J118" s="15">
        <f t="shared" si="19"/>
        <v>290.51575161391588</v>
      </c>
      <c r="K118" s="13">
        <f t="shared" si="15"/>
        <v>12.537064415393656</v>
      </c>
      <c r="L118" s="15">
        <f t="shared" si="16"/>
        <v>22.252389205350518</v>
      </c>
      <c r="M118" s="34" t="s">
        <v>454</v>
      </c>
      <c r="N118" s="16"/>
      <c r="O118" s="17" t="s">
        <v>454</v>
      </c>
      <c r="P118" s="17"/>
      <c r="R118" s="14">
        <f t="shared" si="20"/>
        <v>1.0055111531554377</v>
      </c>
      <c r="S118" s="14">
        <f t="shared" si="21"/>
        <v>2.1521900595454988</v>
      </c>
      <c r="T118" s="20">
        <f t="shared" si="17"/>
        <v>8.3135500088081349E-2</v>
      </c>
      <c r="U118" s="20">
        <f t="shared" si="11"/>
        <v>6.9862487185594402E-2</v>
      </c>
      <c r="V118" s="20">
        <f t="shared" si="12"/>
        <v>1.3273012902486947E-2</v>
      </c>
      <c r="Y118" s="35"/>
    </row>
    <row r="119" spans="1:25" x14ac:dyDescent="0.25">
      <c r="A119" s="11">
        <v>1880.03</v>
      </c>
      <c r="B119" s="12">
        <v>5.3</v>
      </c>
      <c r="C119" s="13">
        <v>0.215</v>
      </c>
      <c r="D119" s="12">
        <v>0.40749999999999997</v>
      </c>
      <c r="E119" s="12">
        <v>10.08541488</v>
      </c>
      <c r="F119" s="13">
        <f t="shared" si="18"/>
        <v>1880.2083333333251</v>
      </c>
      <c r="G119" s="14">
        <f>G117*10/12+G129*2/12</f>
        <v>3.9666666666666663</v>
      </c>
      <c r="H119" s="13">
        <f t="shared" si="13"/>
        <v>165.25229946712912</v>
      </c>
      <c r="I119" s="13">
        <f t="shared" si="14"/>
        <v>6.7036310161193891</v>
      </c>
      <c r="J119" s="15">
        <f t="shared" si="19"/>
        <v>294.30250547033552</v>
      </c>
      <c r="K119" s="13">
        <f t="shared" si="15"/>
        <v>12.705719251482096</v>
      </c>
      <c r="L119" s="15">
        <f t="shared" si="16"/>
        <v>22.627975656445606</v>
      </c>
      <c r="M119" s="34" t="s">
        <v>454</v>
      </c>
      <c r="N119" s="16"/>
      <c r="O119" s="17" t="s">
        <v>454</v>
      </c>
      <c r="P119" s="17"/>
      <c r="R119" s="14">
        <f t="shared" si="20"/>
        <v>1.0054916470183479</v>
      </c>
      <c r="S119" s="14">
        <f t="shared" si="21"/>
        <v>2.143648647263011</v>
      </c>
      <c r="T119" s="20">
        <f t="shared" si="17"/>
        <v>8.1292342077649238E-2</v>
      </c>
      <c r="U119" s="20">
        <f t="shared" si="11"/>
        <v>7.0444823014995439E-2</v>
      </c>
      <c r="V119" s="20">
        <f t="shared" si="12"/>
        <v>1.0847519062653799E-2</v>
      </c>
      <c r="Y119" s="35"/>
    </row>
    <row r="120" spans="1:25" x14ac:dyDescent="0.25">
      <c r="A120" s="11">
        <v>1880.04</v>
      </c>
      <c r="B120" s="12">
        <v>5.18</v>
      </c>
      <c r="C120" s="13">
        <v>0.22</v>
      </c>
      <c r="D120" s="12">
        <v>0.41670000000000001</v>
      </c>
      <c r="E120" s="12">
        <v>9.7048347110000002</v>
      </c>
      <c r="F120" s="13">
        <f t="shared" si="18"/>
        <v>1880.2916666666583</v>
      </c>
      <c r="G120" s="14">
        <f>G117*9/12+G129*3/12</f>
        <v>3.9399999999999995</v>
      </c>
      <c r="H120" s="13">
        <f t="shared" si="13"/>
        <v>167.84446603234889</v>
      </c>
      <c r="I120" s="13">
        <f t="shared" si="14"/>
        <v>7.1285294453893355</v>
      </c>
      <c r="J120" s="15">
        <f t="shared" si="19"/>
        <v>299.97691841812764</v>
      </c>
      <c r="K120" s="13">
        <f t="shared" si="15"/>
        <v>13.502082817698803</v>
      </c>
      <c r="L120" s="15">
        <f t="shared" si="16"/>
        <v>24.131347858076026</v>
      </c>
      <c r="M120" s="34" t="s">
        <v>454</v>
      </c>
      <c r="N120" s="16"/>
      <c r="O120" s="17" t="s">
        <v>454</v>
      </c>
      <c r="P120" s="17"/>
      <c r="R120" s="14">
        <f t="shared" si="20"/>
        <v>1.005472145577851</v>
      </c>
      <c r="S120" s="14">
        <f t="shared" si="21"/>
        <v>2.2399467633136738</v>
      </c>
      <c r="T120" s="20">
        <f t="shared" si="17"/>
        <v>8.182419960532572E-2</v>
      </c>
      <c r="U120" s="20">
        <f t="shared" si="11"/>
        <v>6.5909053785043969E-2</v>
      </c>
      <c r="V120" s="20">
        <f t="shared" si="12"/>
        <v>1.5915145820281751E-2</v>
      </c>
      <c r="Y120" s="35"/>
    </row>
    <row r="121" spans="1:25" x14ac:dyDescent="0.25">
      <c r="A121" s="11">
        <v>1880.05</v>
      </c>
      <c r="B121" s="12">
        <v>4.7699999999999996</v>
      </c>
      <c r="C121" s="13">
        <v>0.22500000000000001</v>
      </c>
      <c r="D121" s="12">
        <v>0.42580000000000001</v>
      </c>
      <c r="E121" s="12">
        <v>9.4194198349999994</v>
      </c>
      <c r="F121" s="13">
        <f t="shared" si="18"/>
        <v>1880.3749999999916</v>
      </c>
      <c r="G121" s="14">
        <f>G117*8/12+G129*4/12</f>
        <v>3.9133333333333331</v>
      </c>
      <c r="H121" s="13">
        <f t="shared" si="13"/>
        <v>159.24273748012638</v>
      </c>
      <c r="I121" s="13">
        <f t="shared" si="14"/>
        <v>7.511449881138037</v>
      </c>
      <c r="J121" s="15">
        <f t="shared" si="19"/>
        <v>285.72236310447511</v>
      </c>
      <c r="K121" s="13">
        <f t="shared" si="15"/>
        <v>14.21500159728256</v>
      </c>
      <c r="L121" s="15">
        <f t="shared" si="16"/>
        <v>25.50536314672652</v>
      </c>
      <c r="M121" s="34" t="s">
        <v>454</v>
      </c>
      <c r="N121" s="16"/>
      <c r="O121" s="17" t="s">
        <v>454</v>
      </c>
      <c r="P121" s="17"/>
      <c r="R121" s="14">
        <f t="shared" si="20"/>
        <v>1.0054526488432851</v>
      </c>
      <c r="S121" s="14">
        <f t="shared" si="21"/>
        <v>2.320447405059896</v>
      </c>
      <c r="T121" s="20">
        <f t="shared" si="17"/>
        <v>9.0655952439658627E-2</v>
      </c>
      <c r="U121" s="20">
        <f t="shared" si="11"/>
        <v>6.0992209032631806E-2</v>
      </c>
      <c r="V121" s="20">
        <f t="shared" si="12"/>
        <v>2.9663743407026821E-2</v>
      </c>
      <c r="Y121" s="35"/>
    </row>
    <row r="122" spans="1:25" x14ac:dyDescent="0.25">
      <c r="A122" s="11">
        <v>1880.06</v>
      </c>
      <c r="B122" s="12">
        <v>4.79</v>
      </c>
      <c r="C122" s="13">
        <v>0.23</v>
      </c>
      <c r="D122" s="12">
        <v>0.435</v>
      </c>
      <c r="E122" s="12">
        <v>9.229089256</v>
      </c>
      <c r="F122" s="13">
        <f t="shared" si="18"/>
        <v>1880.4583333333248</v>
      </c>
      <c r="G122" s="14">
        <f>G117*7/12+G129*5/12</f>
        <v>3.8866666666666667</v>
      </c>
      <c r="H122" s="13">
        <f t="shared" si="13"/>
        <v>163.20823845329602</v>
      </c>
      <c r="I122" s="13">
        <f t="shared" si="14"/>
        <v>7.836721261849287</v>
      </c>
      <c r="J122" s="15">
        <f t="shared" si="19"/>
        <v>294.00924768284221</v>
      </c>
      <c r="K122" s="13">
        <f t="shared" si="15"/>
        <v>14.821624995236695</v>
      </c>
      <c r="L122" s="15">
        <f t="shared" si="16"/>
        <v>26.700213516082748</v>
      </c>
      <c r="M122" s="34" t="s">
        <v>454</v>
      </c>
      <c r="N122" s="16"/>
      <c r="O122" s="17" t="s">
        <v>454</v>
      </c>
      <c r="P122" s="17"/>
      <c r="R122" s="14">
        <f t="shared" si="20"/>
        <v>1.0054331568240089</v>
      </c>
      <c r="S122" s="14">
        <f t="shared" si="21"/>
        <v>2.3812152762304288</v>
      </c>
      <c r="T122" s="20">
        <f t="shared" si="17"/>
        <v>8.7122143613428182E-2</v>
      </c>
      <c r="U122" s="20">
        <f t="shared" si="11"/>
        <v>5.8412780526710506E-2</v>
      </c>
      <c r="V122" s="20">
        <f t="shared" si="12"/>
        <v>2.8709363086717676E-2</v>
      </c>
      <c r="Y122" s="35"/>
    </row>
    <row r="123" spans="1:25" x14ac:dyDescent="0.25">
      <c r="A123" s="11">
        <v>1880.07</v>
      </c>
      <c r="B123" s="12">
        <v>5.01</v>
      </c>
      <c r="C123" s="13">
        <v>0.23499999999999999</v>
      </c>
      <c r="D123" s="12">
        <v>0.44419999999999998</v>
      </c>
      <c r="E123" s="12">
        <v>9.229089256</v>
      </c>
      <c r="F123" s="13">
        <f t="shared" si="18"/>
        <v>1880.5416666666581</v>
      </c>
      <c r="G123" s="14">
        <f>G117*6/12+G129*6/12</f>
        <v>3.8600000000000003</v>
      </c>
      <c r="H123" s="13">
        <f t="shared" si="13"/>
        <v>170.70423270376051</v>
      </c>
      <c r="I123" s="13">
        <f t="shared" si="14"/>
        <v>8.0070847675416612</v>
      </c>
      <c r="J123" s="15">
        <f t="shared" si="19"/>
        <v>308.71482505041644</v>
      </c>
      <c r="K123" s="13">
        <f t="shared" si="15"/>
        <v>15.135093845710664</v>
      </c>
      <c r="L123" s="15">
        <f t="shared" si="16"/>
        <v>27.371482093292414</v>
      </c>
      <c r="M123" s="34" t="s">
        <v>454</v>
      </c>
      <c r="N123" s="16"/>
      <c r="O123" s="17" t="s">
        <v>454</v>
      </c>
      <c r="P123" s="17"/>
      <c r="R123" s="14">
        <f t="shared" si="20"/>
        <v>1.0054136695294011</v>
      </c>
      <c r="S123" s="14">
        <f t="shared" si="21"/>
        <v>2.3941527922579144</v>
      </c>
      <c r="T123" s="20">
        <f t="shared" si="17"/>
        <v>8.1408381823294462E-2</v>
      </c>
      <c r="U123" s="20">
        <f t="shared" si="11"/>
        <v>5.8000756739075454E-2</v>
      </c>
      <c r="V123" s="20">
        <f t="shared" si="12"/>
        <v>2.3407625084219008E-2</v>
      </c>
      <c r="Y123" s="35"/>
    </row>
    <row r="124" spans="1:25" x14ac:dyDescent="0.25">
      <c r="A124" s="11">
        <v>1880.08</v>
      </c>
      <c r="B124" s="12">
        <v>5.19</v>
      </c>
      <c r="C124" s="13">
        <v>0.24</v>
      </c>
      <c r="D124" s="12">
        <v>0.45329999999999998</v>
      </c>
      <c r="E124" s="12">
        <v>9.229089256</v>
      </c>
      <c r="F124" s="13">
        <f t="shared" si="18"/>
        <v>1880.6249999999914</v>
      </c>
      <c r="G124" s="14">
        <f>G117*5/12+G129*7/12</f>
        <v>3.8333333333333335</v>
      </c>
      <c r="H124" s="13">
        <f t="shared" si="13"/>
        <v>176.83731890868609</v>
      </c>
      <c r="I124" s="13">
        <f t="shared" si="14"/>
        <v>8.1774482732340381</v>
      </c>
      <c r="J124" s="15">
        <f t="shared" si="19"/>
        <v>321.03877016220963</v>
      </c>
      <c r="K124" s="13">
        <f t="shared" si="15"/>
        <v>15.445155426070789</v>
      </c>
      <c r="L124" s="15">
        <f t="shared" si="16"/>
        <v>28.039860214745591</v>
      </c>
      <c r="M124" s="34" t="s">
        <v>454</v>
      </c>
      <c r="N124" s="16"/>
      <c r="O124" s="17" t="s">
        <v>454</v>
      </c>
      <c r="P124" s="17"/>
      <c r="R124" s="14">
        <f t="shared" si="20"/>
        <v>1.0053941869688605</v>
      </c>
      <c r="S124" s="14">
        <f t="shared" si="21"/>
        <v>2.407113944278092</v>
      </c>
      <c r="T124" s="20">
        <f t="shared" si="17"/>
        <v>7.1090003978579563E-2</v>
      </c>
      <c r="U124" s="20">
        <f t="shared" si="11"/>
        <v>5.375326390602253E-2</v>
      </c>
      <c r="V124" s="20">
        <f t="shared" si="12"/>
        <v>1.7336740072557033E-2</v>
      </c>
      <c r="Y124" s="35"/>
    </row>
    <row r="125" spans="1:25" x14ac:dyDescent="0.25">
      <c r="A125" s="11">
        <v>1880.09</v>
      </c>
      <c r="B125" s="12">
        <v>5.18</v>
      </c>
      <c r="C125" s="13">
        <v>0.245</v>
      </c>
      <c r="D125" s="12">
        <v>0.46250000000000002</v>
      </c>
      <c r="E125" s="12">
        <v>9.3242545450000005</v>
      </c>
      <c r="F125" s="13">
        <f t="shared" si="18"/>
        <v>1880.7083333333246</v>
      </c>
      <c r="G125" s="14">
        <f>G117*4/12+G129*8/12</f>
        <v>3.8066666666666666</v>
      </c>
      <c r="H125" s="13">
        <f t="shared" si="13"/>
        <v>174.69523082394571</v>
      </c>
      <c r="I125" s="13">
        <f t="shared" si="14"/>
        <v>8.2626122687001367</v>
      </c>
      <c r="J125" s="15">
        <f t="shared" si="19"/>
        <v>318.39995074467151</v>
      </c>
      <c r="K125" s="13">
        <f t="shared" si="15"/>
        <v>15.597788466423728</v>
      </c>
      <c r="L125" s="15">
        <f t="shared" si="16"/>
        <v>28.42856703077425</v>
      </c>
      <c r="M125" s="34" t="s">
        <v>454</v>
      </c>
      <c r="N125" s="16"/>
      <c r="O125" s="17" t="s">
        <v>454</v>
      </c>
      <c r="P125" s="17"/>
      <c r="R125" s="14">
        <f t="shared" si="20"/>
        <v>1.0053747091518059</v>
      </c>
      <c r="S125" s="14">
        <f t="shared" si="21"/>
        <v>2.3953983376449153</v>
      </c>
      <c r="T125" s="20">
        <f t="shared" si="17"/>
        <v>6.9279584626232626E-2</v>
      </c>
      <c r="U125" s="20">
        <f t="shared" si="11"/>
        <v>5.3184267575099975E-2</v>
      </c>
      <c r="V125" s="20">
        <f t="shared" si="12"/>
        <v>1.6095317051132652E-2</v>
      </c>
      <c r="Y125" s="35"/>
    </row>
    <row r="126" spans="1:25" x14ac:dyDescent="0.25">
      <c r="A126" s="11">
        <v>1880.1</v>
      </c>
      <c r="B126" s="12">
        <v>5.33</v>
      </c>
      <c r="C126" s="13">
        <v>0.25</v>
      </c>
      <c r="D126" s="12">
        <v>0.47170000000000001</v>
      </c>
      <c r="E126" s="12">
        <v>9.3242545450000005</v>
      </c>
      <c r="F126" s="13">
        <f t="shared" si="18"/>
        <v>1880.7916666666579</v>
      </c>
      <c r="G126" s="14">
        <f>G117*3/12+G129*9/12</f>
        <v>3.7800000000000002</v>
      </c>
      <c r="H126" s="13">
        <f t="shared" si="13"/>
        <v>179.75397302927234</v>
      </c>
      <c r="I126" s="13">
        <f t="shared" si="14"/>
        <v>8.4312370088776891</v>
      </c>
      <c r="J126" s="15">
        <f t="shared" si="19"/>
        <v>328.90059262090347</v>
      </c>
      <c r="K126" s="13">
        <f t="shared" si="15"/>
        <v>15.908057988350427</v>
      </c>
      <c r="L126" s="15">
        <f t="shared" si="16"/>
        <v>29.107393909808668</v>
      </c>
      <c r="M126" s="34" t="s">
        <v>454</v>
      </c>
      <c r="N126" s="16"/>
      <c r="O126" s="17" t="s">
        <v>454</v>
      </c>
      <c r="P126" s="17"/>
      <c r="R126" s="14">
        <f t="shared" si="20"/>
        <v>1.0053552360876774</v>
      </c>
      <c r="S126" s="14">
        <f t="shared" si="21"/>
        <v>2.408272907012476</v>
      </c>
      <c r="T126" s="20">
        <f t="shared" si="17"/>
        <v>6.1289257063371405E-2</v>
      </c>
      <c r="U126" s="20">
        <f t="shared" si="11"/>
        <v>5.278512270498581E-2</v>
      </c>
      <c r="V126" s="20">
        <f t="shared" si="12"/>
        <v>8.5041343583855955E-3</v>
      </c>
      <c r="Y126" s="35"/>
    </row>
    <row r="127" spans="1:25" x14ac:dyDescent="0.25">
      <c r="A127" s="11">
        <v>1880.11</v>
      </c>
      <c r="B127" s="12">
        <v>5.61</v>
      </c>
      <c r="C127" s="13">
        <v>0.255</v>
      </c>
      <c r="D127" s="12">
        <v>0.48080000000000001</v>
      </c>
      <c r="E127" s="12">
        <v>9.4194198349999994</v>
      </c>
      <c r="F127" s="13">
        <f t="shared" si="18"/>
        <v>1880.8749999999911</v>
      </c>
      <c r="G127" s="14">
        <f>G117*2/12+G129*10/12</f>
        <v>3.7533333333333334</v>
      </c>
      <c r="H127" s="13">
        <f t="shared" si="13"/>
        <v>187.28548370304171</v>
      </c>
      <c r="I127" s="13">
        <f t="shared" si="14"/>
        <v>8.5129765319564417</v>
      </c>
      <c r="J127" s="15">
        <f t="shared" si="19"/>
        <v>343.97923147998841</v>
      </c>
      <c r="K127" s="13">
        <f t="shared" si="15"/>
        <v>16.051133790449637</v>
      </c>
      <c r="L127" s="15">
        <f t="shared" si="16"/>
        <v>29.480430391368706</v>
      </c>
      <c r="M127" s="34" t="s">
        <v>454</v>
      </c>
      <c r="N127" s="16"/>
      <c r="O127" s="17" t="s">
        <v>454</v>
      </c>
      <c r="P127" s="17"/>
      <c r="R127" s="14">
        <f t="shared" si="20"/>
        <v>1.0053357677859338</v>
      </c>
      <c r="S127" s="14">
        <f t="shared" si="21"/>
        <v>2.3967084696086709</v>
      </c>
      <c r="T127" s="20">
        <f t="shared" si="17"/>
        <v>5.1490916591569125E-2</v>
      </c>
      <c r="U127" s="20">
        <f t="shared" si="11"/>
        <v>5.5970256736687318E-2</v>
      </c>
      <c r="V127" s="20">
        <f t="shared" si="12"/>
        <v>-4.4793401451181936E-3</v>
      </c>
      <c r="Y127" s="35"/>
    </row>
    <row r="128" spans="1:25" x14ac:dyDescent="0.25">
      <c r="A128" s="11">
        <v>1880.12</v>
      </c>
      <c r="B128" s="12">
        <v>5.84</v>
      </c>
      <c r="C128" s="13">
        <v>0.26</v>
      </c>
      <c r="D128" s="12">
        <v>0.49</v>
      </c>
      <c r="E128" s="12">
        <v>9.5145851239999999</v>
      </c>
      <c r="F128" s="13">
        <f t="shared" si="18"/>
        <v>1880.9583333333244</v>
      </c>
      <c r="G128" s="14">
        <f>G117*1/12+G129*11/12</f>
        <v>3.726666666666667</v>
      </c>
      <c r="H128" s="13">
        <f t="shared" si="13"/>
        <v>193.01381784557989</v>
      </c>
      <c r="I128" s="13">
        <f t="shared" si="14"/>
        <v>8.5930809314812961</v>
      </c>
      <c r="J128" s="15">
        <f t="shared" si="19"/>
        <v>355.81542960251392</v>
      </c>
      <c r="K128" s="13">
        <f t="shared" si="15"/>
        <v>16.194652524714751</v>
      </c>
      <c r="L128" s="15">
        <f t="shared" si="16"/>
        <v>29.854376798841066</v>
      </c>
      <c r="M128" s="34" t="s">
        <v>454</v>
      </c>
      <c r="N128" s="16"/>
      <c r="O128" s="17" t="s">
        <v>454</v>
      </c>
      <c r="P128" s="17"/>
      <c r="R128" s="14">
        <f t="shared" si="20"/>
        <v>1.0053163042560556</v>
      </c>
      <c r="S128" s="14">
        <f t="shared" si="21"/>
        <v>2.3853968594927881</v>
      </c>
      <c r="T128" s="20">
        <f t="shared" si="17"/>
        <v>4.5882043257926997E-2</v>
      </c>
      <c r="U128" s="20">
        <f t="shared" si="11"/>
        <v>5.663894316368645E-2</v>
      </c>
      <c r="V128" s="20">
        <f t="shared" si="12"/>
        <v>-1.0756899905759454E-2</v>
      </c>
      <c r="Y128" s="35"/>
    </row>
    <row r="129" spans="1:26" x14ac:dyDescent="0.25">
      <c r="A129" s="11">
        <v>1881.01</v>
      </c>
      <c r="B129" s="12">
        <v>6.19</v>
      </c>
      <c r="C129" s="13">
        <v>0.26500000000000001</v>
      </c>
      <c r="D129" s="12">
        <v>0.48580000000000001</v>
      </c>
      <c r="E129" s="12">
        <v>9.4194198349999994</v>
      </c>
      <c r="F129" s="13">
        <f t="shared" si="18"/>
        <v>1881.0416666666576</v>
      </c>
      <c r="G129" s="14">
        <v>3.7</v>
      </c>
      <c r="H129" s="13">
        <f t="shared" si="13"/>
        <v>206.6483322855309</v>
      </c>
      <c r="I129" s="13">
        <f t="shared" si="14"/>
        <v>8.8468187488959114</v>
      </c>
      <c r="J129" s="15">
        <f t="shared" si="19"/>
        <v>382.3093367284286</v>
      </c>
      <c r="K129" s="13">
        <f t="shared" si="15"/>
        <v>16.21805489891937</v>
      </c>
      <c r="L129" s="15">
        <f t="shared" si="16"/>
        <v>30.004180255681842</v>
      </c>
      <c r="M129" s="34">
        <f t="shared" ref="M129:M192" si="22">H129/AVERAGE(K9:K128)</f>
        <v>18.473952301404939</v>
      </c>
      <c r="N129" s="16"/>
      <c r="O129" s="17">
        <f t="shared" ref="O129:O192" si="23">J129/AVERAGE(L9:L128)</f>
        <v>24.135057421965005</v>
      </c>
      <c r="P129" s="17"/>
      <c r="Q129" s="36">
        <f t="shared" ref="Q129:Q192" si="24">1/M129-(G129/100-(((E129/E9)^(1/10))-1))</f>
        <v>-1.0488744813437083E-2</v>
      </c>
      <c r="R129" s="14">
        <f t="shared" si="20"/>
        <v>1.003636193113409</v>
      </c>
      <c r="S129" s="14">
        <f t="shared" si="21"/>
        <v>2.422306367277153</v>
      </c>
      <c r="T129" s="20">
        <f>(($J249/$J129)^(1/10)-1)</f>
        <v>4.535327605849826E-2</v>
      </c>
      <c r="U129" s="20">
        <f>(($S249/$S129)^(1/10)-1)</f>
        <v>5.6467965502210449E-2</v>
      </c>
      <c r="V129" s="20">
        <f>T129-U129</f>
        <v>-1.1114689443712189E-2</v>
      </c>
      <c r="Y129" s="35"/>
      <c r="Z129" s="35"/>
    </row>
    <row r="130" spans="1:26" x14ac:dyDescent="0.25">
      <c r="A130" s="11">
        <v>1881.02</v>
      </c>
      <c r="B130" s="12">
        <v>6.17</v>
      </c>
      <c r="C130" s="13">
        <v>0.27</v>
      </c>
      <c r="D130" s="12">
        <v>0.48170000000000002</v>
      </c>
      <c r="E130" s="12">
        <v>9.5145851239999999</v>
      </c>
      <c r="F130" s="13">
        <f t="shared" si="18"/>
        <v>1881.1249999999909</v>
      </c>
      <c r="G130" s="14">
        <f>G129*11/12+G141*1/12</f>
        <v>3.6933333333333338</v>
      </c>
      <c r="H130" s="13">
        <f t="shared" si="13"/>
        <v>203.92042056630618</v>
      </c>
      <c r="I130" s="13">
        <f t="shared" si="14"/>
        <v>8.9235840442305783</v>
      </c>
      <c r="J130" s="15">
        <f t="shared" si="19"/>
        <v>378.63832398159872</v>
      </c>
      <c r="K130" s="13">
        <f t="shared" si="15"/>
        <v>15.92033494113285</v>
      </c>
      <c r="L130" s="15">
        <f t="shared" si="16"/>
        <v>29.560791031107957</v>
      </c>
      <c r="M130" s="34">
        <f t="shared" si="22"/>
        <v>18.147258164990244</v>
      </c>
      <c r="N130" s="16"/>
      <c r="O130" s="17">
        <f t="shared" si="23"/>
        <v>23.655503266150092</v>
      </c>
      <c r="P130" s="17"/>
      <c r="Q130" s="36">
        <f t="shared" si="24"/>
        <v>-1.1392839551264085E-2</v>
      </c>
      <c r="R130" s="14">
        <f t="shared" si="20"/>
        <v>1.0036308102375502</v>
      </c>
      <c r="S130" s="14">
        <f t="shared" si="21"/>
        <v>2.4067982309690459</v>
      </c>
      <c r="T130" s="20">
        <f t="shared" ref="T130:T193" si="25">(($J250/$J130)^(1/10)-1)</f>
        <v>4.6774019030632941E-2</v>
      </c>
      <c r="U130" s="20">
        <f t="shared" ref="U130:U193" si="26">(($S250/$S130)^(1/10)-1)</f>
        <v>5.619874876652009E-2</v>
      </c>
      <c r="V130" s="20">
        <f t="shared" ref="V130:V193" si="27">T130-U130</f>
        <v>-9.4247297358871496E-3</v>
      </c>
      <c r="Y130" s="35"/>
      <c r="Z130" s="35"/>
    </row>
    <row r="131" spans="1:26" x14ac:dyDescent="0.25">
      <c r="A131" s="11">
        <v>1881.03</v>
      </c>
      <c r="B131" s="12">
        <v>6.24</v>
      </c>
      <c r="C131" s="13">
        <v>0.27500000000000002</v>
      </c>
      <c r="D131" s="12">
        <v>0.47749999999999998</v>
      </c>
      <c r="E131" s="12">
        <v>9.5145851239999999</v>
      </c>
      <c r="F131" s="13">
        <f t="shared" si="18"/>
        <v>1881.2083333333242</v>
      </c>
      <c r="G131" s="14">
        <f>G129*10/12+G141*2/12</f>
        <v>3.686666666666667</v>
      </c>
      <c r="H131" s="13">
        <f t="shared" si="13"/>
        <v>206.23394235555114</v>
      </c>
      <c r="I131" s="13">
        <f t="shared" si="14"/>
        <v>9.0888356006052184</v>
      </c>
      <c r="J131" s="15">
        <f t="shared" si="19"/>
        <v>384.34040030844204</v>
      </c>
      <c r="K131" s="13">
        <f t="shared" si="15"/>
        <v>15.78152363377815</v>
      </c>
      <c r="L131" s="15">
        <f t="shared" si="16"/>
        <v>29.410663645397602</v>
      </c>
      <c r="M131" s="34">
        <f t="shared" si="22"/>
        <v>18.270119140204997</v>
      </c>
      <c r="N131" s="16"/>
      <c r="O131" s="17">
        <f t="shared" si="23"/>
        <v>23.767712891469248</v>
      </c>
      <c r="P131" s="17"/>
      <c r="Q131" s="36">
        <f t="shared" si="24"/>
        <v>-1.3123118077292363E-2</v>
      </c>
      <c r="R131" s="14">
        <f t="shared" si="20"/>
        <v>1.0036254274364746</v>
      </c>
      <c r="S131" s="14">
        <f t="shared" si="21"/>
        <v>2.4155368586257659</v>
      </c>
      <c r="T131" s="20">
        <f t="shared" si="25"/>
        <v>4.2422581098677359E-2</v>
      </c>
      <c r="U131" s="20">
        <f t="shared" si="26"/>
        <v>5.4884513803230339E-2</v>
      </c>
      <c r="V131" s="20">
        <f t="shared" si="27"/>
        <v>-1.246193270455298E-2</v>
      </c>
      <c r="Y131" s="35"/>
      <c r="Z131" s="35"/>
    </row>
    <row r="132" spans="1:26" x14ac:dyDescent="0.25">
      <c r="A132" s="11">
        <v>1881.04</v>
      </c>
      <c r="B132" s="12">
        <v>6.22</v>
      </c>
      <c r="C132" s="13">
        <v>0.28000000000000003</v>
      </c>
      <c r="D132" s="12">
        <v>0.4733</v>
      </c>
      <c r="E132" s="12">
        <v>9.6096694209999995</v>
      </c>
      <c r="F132" s="13">
        <f t="shared" si="18"/>
        <v>1881.2916666666574</v>
      </c>
      <c r="G132" s="14">
        <f>G129*9/12+G141*3/12</f>
        <v>3.68</v>
      </c>
      <c r="H132" s="13">
        <f t="shared" si="13"/>
        <v>203.53886427411166</v>
      </c>
      <c r="I132" s="13">
        <f t="shared" si="14"/>
        <v>9.162521221342649</v>
      </c>
      <c r="J132" s="15">
        <f t="shared" si="19"/>
        <v>380.74076588018039</v>
      </c>
      <c r="K132" s="13">
        <f t="shared" si="15"/>
        <v>15.487933193076696</v>
      </c>
      <c r="L132" s="15">
        <f t="shared" si="16"/>
        <v>28.971801365126908</v>
      </c>
      <c r="M132" s="34">
        <f t="shared" si="22"/>
        <v>17.950108278222896</v>
      </c>
      <c r="N132" s="16"/>
      <c r="O132" s="17">
        <f t="shared" si="23"/>
        <v>23.308850117141478</v>
      </c>
      <c r="P132" s="17"/>
      <c r="Q132" s="36">
        <f t="shared" si="24"/>
        <v>-7.5035017219817757E-3</v>
      </c>
      <c r="R132" s="14">
        <f t="shared" si="20"/>
        <v>1.0036200447102193</v>
      </c>
      <c r="S132" s="14">
        <f t="shared" si="21"/>
        <v>2.4003066741761567</v>
      </c>
      <c r="T132" s="20">
        <f t="shared" si="25"/>
        <v>4.5970733040427314E-2</v>
      </c>
      <c r="U132" s="20">
        <f t="shared" si="26"/>
        <v>5.4635360559144752E-2</v>
      </c>
      <c r="V132" s="20">
        <f t="shared" si="27"/>
        <v>-8.6646275187174382E-3</v>
      </c>
      <c r="Y132" s="35"/>
      <c r="Z132" s="35"/>
    </row>
    <row r="133" spans="1:26" x14ac:dyDescent="0.25">
      <c r="A133" s="11">
        <v>1881.05</v>
      </c>
      <c r="B133" s="12">
        <v>6.5</v>
      </c>
      <c r="C133" s="13">
        <v>0.28499999999999998</v>
      </c>
      <c r="D133" s="12">
        <v>0.46920000000000001</v>
      </c>
      <c r="E133" s="12">
        <v>9.5145851239999999</v>
      </c>
      <c r="F133" s="13">
        <f t="shared" si="18"/>
        <v>1881.3749999999907</v>
      </c>
      <c r="G133" s="14">
        <f>G129*8/12+G141*4/12</f>
        <v>3.6733333333333338</v>
      </c>
      <c r="H133" s="13">
        <f t="shared" si="13"/>
        <v>214.82702328703243</v>
      </c>
      <c r="I133" s="13">
        <f t="shared" si="14"/>
        <v>9.419338713354497</v>
      </c>
      <c r="J133" s="15">
        <f t="shared" si="19"/>
        <v>403.32477136729364</v>
      </c>
      <c r="K133" s="13">
        <f t="shared" si="15"/>
        <v>15.507206050196247</v>
      </c>
      <c r="L133" s="15">
        <f t="shared" si="16"/>
        <v>29.113843496236022</v>
      </c>
      <c r="M133" s="34">
        <f t="shared" si="22"/>
        <v>18.869718693152599</v>
      </c>
      <c r="N133" s="16"/>
      <c r="O133" s="17">
        <f t="shared" si="23"/>
        <v>24.456686047737886</v>
      </c>
      <c r="P133" s="17"/>
      <c r="Q133" s="36">
        <f t="shared" si="24"/>
        <v>-8.8810899862742307E-3</v>
      </c>
      <c r="R133" s="14">
        <f t="shared" si="20"/>
        <v>1.0036146620588215</v>
      </c>
      <c r="S133" s="14">
        <f t="shared" si="21"/>
        <v>2.4330702656658305</v>
      </c>
      <c r="T133" s="20">
        <f t="shared" si="25"/>
        <v>4.1157417335913049E-2</v>
      </c>
      <c r="U133" s="20">
        <f t="shared" si="26"/>
        <v>5.4785523143780823E-2</v>
      </c>
      <c r="V133" s="20">
        <f t="shared" si="27"/>
        <v>-1.3628105807867774E-2</v>
      </c>
      <c r="Y133" s="35"/>
      <c r="Z133" s="35"/>
    </row>
    <row r="134" spans="1:26" x14ac:dyDescent="0.25">
      <c r="A134" s="11">
        <v>1881.06</v>
      </c>
      <c r="B134" s="12">
        <v>6.58</v>
      </c>
      <c r="C134" s="13">
        <v>0.28999999999999998</v>
      </c>
      <c r="D134" s="12">
        <v>0.46500000000000002</v>
      </c>
      <c r="E134" s="12">
        <v>9.5145851239999999</v>
      </c>
      <c r="F134" s="13">
        <f t="shared" si="18"/>
        <v>1881.4583333333239</v>
      </c>
      <c r="G134" s="14">
        <f>G129*7/12+G141*5/12</f>
        <v>3.666666666666667</v>
      </c>
      <c r="H134" s="13">
        <f t="shared" si="13"/>
        <v>217.47104818902667</v>
      </c>
      <c r="I134" s="13">
        <f t="shared" si="14"/>
        <v>9.584590269729139</v>
      </c>
      <c r="J134" s="15">
        <f t="shared" si="19"/>
        <v>409.78830936997463</v>
      </c>
      <c r="K134" s="13">
        <f t="shared" si="15"/>
        <v>15.36839474284155</v>
      </c>
      <c r="L134" s="15">
        <f t="shared" si="16"/>
        <v>28.95920423359243</v>
      </c>
      <c r="M134" s="34">
        <f t="shared" si="22"/>
        <v>19.028710731115794</v>
      </c>
      <c r="N134" s="16"/>
      <c r="O134" s="17">
        <f t="shared" si="23"/>
        <v>24.616330670871349</v>
      </c>
      <c r="P134" s="17"/>
      <c r="Q134" s="36">
        <f t="shared" si="24"/>
        <v>-7.7324654335102425E-3</v>
      </c>
      <c r="R134" s="14">
        <f t="shared" si="20"/>
        <v>1.0036092794823186</v>
      </c>
      <c r="S134" s="14">
        <f t="shared" si="21"/>
        <v>2.4418649924415798</v>
      </c>
      <c r="T134" s="20">
        <f t="shared" si="25"/>
        <v>4.0279351615212011E-2</v>
      </c>
      <c r="U134" s="20">
        <f t="shared" si="26"/>
        <v>5.7281368771541885E-2</v>
      </c>
      <c r="V134" s="20">
        <f t="shared" si="27"/>
        <v>-1.7002017156329874E-2</v>
      </c>
      <c r="Y134" s="35"/>
      <c r="Z134" s="35"/>
    </row>
    <row r="135" spans="1:26" x14ac:dyDescent="0.25">
      <c r="A135" s="11">
        <v>1881.07</v>
      </c>
      <c r="B135" s="12">
        <v>6.35</v>
      </c>
      <c r="C135" s="13">
        <v>0.29499999999999998</v>
      </c>
      <c r="D135" s="12">
        <v>0.46079999999999999</v>
      </c>
      <c r="E135" s="12">
        <v>9.6096694209999995</v>
      </c>
      <c r="F135" s="13">
        <f t="shared" si="18"/>
        <v>1881.5416666666572</v>
      </c>
      <c r="G135" s="14">
        <f>G129*6/12+G141*6/12</f>
        <v>3.66</v>
      </c>
      <c r="H135" s="13">
        <f t="shared" si="13"/>
        <v>207.79289198402074</v>
      </c>
      <c r="I135" s="13">
        <f t="shared" si="14"/>
        <v>9.6533705724860042</v>
      </c>
      <c r="J135" s="15">
        <f t="shared" si="19"/>
        <v>393.0672694945635</v>
      </c>
      <c r="K135" s="13">
        <f t="shared" si="15"/>
        <v>15.078892067123901</v>
      </c>
      <c r="L135" s="15">
        <f t="shared" si="16"/>
        <v>28.523684690251162</v>
      </c>
      <c r="M135" s="34">
        <f t="shared" si="22"/>
        <v>18.116367187389748</v>
      </c>
      <c r="N135" s="16"/>
      <c r="O135" s="17">
        <f t="shared" si="23"/>
        <v>23.39745543451048</v>
      </c>
      <c r="P135" s="17"/>
      <c r="Q135" s="36">
        <f t="shared" si="24"/>
        <v>-4.0478721406957199E-3</v>
      </c>
      <c r="R135" s="14">
        <f t="shared" si="20"/>
        <v>1.0036038969807477</v>
      </c>
      <c r="S135" s="14">
        <f t="shared" si="21"/>
        <v>2.4264297656938569</v>
      </c>
      <c r="T135" s="20">
        <f t="shared" si="25"/>
        <v>4.4567268499420054E-2</v>
      </c>
      <c r="U135" s="20">
        <f t="shared" si="26"/>
        <v>5.9584011133140269E-2</v>
      </c>
      <c r="V135" s="20">
        <f t="shared" si="27"/>
        <v>-1.5016742633720215E-2</v>
      </c>
      <c r="Y135" s="35"/>
      <c r="Z135" s="35"/>
    </row>
    <row r="136" spans="1:26" x14ac:dyDescent="0.25">
      <c r="A136" s="11">
        <v>1881.08</v>
      </c>
      <c r="B136" s="12">
        <v>6.2</v>
      </c>
      <c r="C136" s="13">
        <v>0.3</v>
      </c>
      <c r="D136" s="12">
        <v>0.45669999999999999</v>
      </c>
      <c r="E136" s="12">
        <v>9.8000000000000007</v>
      </c>
      <c r="F136" s="13">
        <f t="shared" si="18"/>
        <v>1881.6249999999905</v>
      </c>
      <c r="G136" s="14">
        <f>G129*5/12+G141*7/12</f>
        <v>3.6533333333333333</v>
      </c>
      <c r="H136" s="13">
        <f t="shared" si="13"/>
        <v>198.94408163265308</v>
      </c>
      <c r="I136" s="13">
        <f t="shared" si="14"/>
        <v>9.6263265306122445</v>
      </c>
      <c r="J136" s="15">
        <f t="shared" si="19"/>
        <v>377.8460483265348</v>
      </c>
      <c r="K136" s="13">
        <f t="shared" si="15"/>
        <v>14.654477755102041</v>
      </c>
      <c r="L136" s="15">
        <f t="shared" si="16"/>
        <v>27.832627463020714</v>
      </c>
      <c r="M136" s="34">
        <f t="shared" si="22"/>
        <v>17.286243553973456</v>
      </c>
      <c r="N136" s="16"/>
      <c r="O136" s="17">
        <f t="shared" si="23"/>
        <v>22.29430057994319</v>
      </c>
      <c r="P136" s="17"/>
      <c r="Q136" s="36">
        <f t="shared" si="24"/>
        <v>2.1436052233798006E-3</v>
      </c>
      <c r="R136" s="14">
        <f t="shared" si="20"/>
        <v>1.0035985145541462</v>
      </c>
      <c r="S136" s="14">
        <f t="shared" si="21"/>
        <v>2.3878796596676124</v>
      </c>
      <c r="T136" s="20">
        <f t="shared" si="25"/>
        <v>5.2557110986098943E-2</v>
      </c>
      <c r="U136" s="20">
        <f t="shared" si="26"/>
        <v>6.1615833877553872E-2</v>
      </c>
      <c r="V136" s="20">
        <f t="shared" si="27"/>
        <v>-9.0587228914549289E-3</v>
      </c>
      <c r="Y136" s="35"/>
      <c r="Z136" s="35"/>
    </row>
    <row r="137" spans="1:26" x14ac:dyDescent="0.25">
      <c r="A137" s="11">
        <v>1881.09</v>
      </c>
      <c r="B137" s="12">
        <v>6.25</v>
      </c>
      <c r="C137" s="13">
        <v>0.30499999999999999</v>
      </c>
      <c r="D137" s="12">
        <v>0.45250000000000001</v>
      </c>
      <c r="E137" s="12">
        <v>10.180580170000001</v>
      </c>
      <c r="F137" s="13">
        <f t="shared" si="18"/>
        <v>1881.7083333333237</v>
      </c>
      <c r="G137" s="14">
        <f>G129*4/12+G141*8/12</f>
        <v>3.6466666666666669</v>
      </c>
      <c r="H137" s="13">
        <f t="shared" si="13"/>
        <v>193.05137498858281</v>
      </c>
      <c r="I137" s="13">
        <f t="shared" si="14"/>
        <v>9.4209070994428412</v>
      </c>
      <c r="J137" s="15">
        <f t="shared" si="19"/>
        <v>368.145341506607</v>
      </c>
      <c r="K137" s="13">
        <f t="shared" si="15"/>
        <v>13.976919549173395</v>
      </c>
      <c r="L137" s="15">
        <f t="shared" si="16"/>
        <v>26.653722725078349</v>
      </c>
      <c r="M137" s="34">
        <f t="shared" si="22"/>
        <v>16.724836648772907</v>
      </c>
      <c r="N137" s="16"/>
      <c r="O137" s="17">
        <f t="shared" si="23"/>
        <v>21.542784022650423</v>
      </c>
      <c r="P137" s="17"/>
      <c r="Q137" s="36">
        <f t="shared" si="24"/>
        <v>5.5640506219197111E-3</v>
      </c>
      <c r="R137" s="14">
        <f t="shared" si="20"/>
        <v>1.0035931322025515</v>
      </c>
      <c r="S137" s="14">
        <f t="shared" si="21"/>
        <v>2.3068852566080684</v>
      </c>
      <c r="T137" s="20">
        <f t="shared" si="25"/>
        <v>6.52507750753617E-2</v>
      </c>
      <c r="U137" s="20">
        <f t="shared" si="26"/>
        <v>6.6944701713953059E-2</v>
      </c>
      <c r="V137" s="20">
        <f t="shared" si="27"/>
        <v>-1.6939266385913587E-3</v>
      </c>
      <c r="Y137" s="35"/>
      <c r="Z137" s="35"/>
    </row>
    <row r="138" spans="1:26" x14ac:dyDescent="0.25">
      <c r="A138" s="11">
        <v>1881.1</v>
      </c>
      <c r="B138" s="12">
        <v>6.15</v>
      </c>
      <c r="C138" s="13">
        <v>0.31</v>
      </c>
      <c r="D138" s="12">
        <v>0.44829999999999998</v>
      </c>
      <c r="E138" s="12">
        <v>10.275745450000001</v>
      </c>
      <c r="F138" s="13">
        <f t="shared" si="18"/>
        <v>1881.791666666657</v>
      </c>
      <c r="G138" s="14">
        <f>G129*3/12+G141*9/12</f>
        <v>3.64</v>
      </c>
      <c r="H138" s="13">
        <f t="shared" ref="H138:H201" si="28">B138*$E$1850/E138</f>
        <v>188.20328018148797</v>
      </c>
      <c r="I138" s="13">
        <f t="shared" ref="I138:I201" si="29">C138*$E$1850/E138</f>
        <v>9.4866694075221574</v>
      </c>
      <c r="J138" s="15">
        <f t="shared" si="19"/>
        <v>360.40769089709107</v>
      </c>
      <c r="K138" s="13">
        <f t="shared" ref="K138:K201" si="30">D138*$E$1850/E138</f>
        <v>13.718948049652203</v>
      </c>
      <c r="L138" s="15">
        <f t="shared" ref="L138:L201" si="31">K138*(J138/H138)</f>
        <v>26.271669565718035</v>
      </c>
      <c r="M138" s="34">
        <f t="shared" si="22"/>
        <v>16.261989411181357</v>
      </c>
      <c r="N138" s="16"/>
      <c r="O138" s="17">
        <f t="shared" si="23"/>
        <v>20.927319306516608</v>
      </c>
      <c r="P138" s="17"/>
      <c r="Q138" s="36">
        <f t="shared" si="24"/>
        <v>6.7240357476537199E-3</v>
      </c>
      <c r="R138" s="14">
        <f t="shared" si="20"/>
        <v>1.0035877499260009</v>
      </c>
      <c r="S138" s="14">
        <f t="shared" si="21"/>
        <v>2.2937330112418839</v>
      </c>
      <c r="T138" s="20">
        <f t="shared" si="25"/>
        <v>6.7882600876726595E-2</v>
      </c>
      <c r="U138" s="20">
        <f t="shared" si="26"/>
        <v>6.7890115979221566E-2</v>
      </c>
      <c r="V138" s="20">
        <f t="shared" si="27"/>
        <v>-7.5151024949704492E-6</v>
      </c>
      <c r="Y138" s="35"/>
      <c r="Z138" s="35"/>
    </row>
    <row r="139" spans="1:26" x14ac:dyDescent="0.25">
      <c r="A139" s="11">
        <v>1881.11</v>
      </c>
      <c r="B139" s="12">
        <v>6.19</v>
      </c>
      <c r="C139" s="13">
        <v>0.315</v>
      </c>
      <c r="D139" s="12">
        <v>0.44419999999999998</v>
      </c>
      <c r="E139" s="12">
        <v>10.180580170000001</v>
      </c>
      <c r="F139" s="13">
        <f t="shared" ref="F139:F202" si="32">F138+1/12</f>
        <v>1881.8749999999902</v>
      </c>
      <c r="G139" s="14">
        <f>G129*2/12+G141*10/12</f>
        <v>3.6333333333333337</v>
      </c>
      <c r="H139" s="13">
        <f t="shared" si="28"/>
        <v>191.19808178869243</v>
      </c>
      <c r="I139" s="13">
        <f t="shared" si="29"/>
        <v>9.7297892994245743</v>
      </c>
      <c r="J139" s="15">
        <f t="shared" ref="J139:J202" si="33">J138*((H139+(I139/12))/H138)</f>
        <v>367.69541601972566</v>
      </c>
      <c r="K139" s="13">
        <f t="shared" si="30"/>
        <v>13.720547323188555</v>
      </c>
      <c r="L139" s="15">
        <f t="shared" si="31"/>
        <v>26.386155702094037</v>
      </c>
      <c r="M139" s="34">
        <f t="shared" si="22"/>
        <v>16.478642316644876</v>
      </c>
      <c r="N139" s="16"/>
      <c r="O139" s="17">
        <f t="shared" si="23"/>
        <v>21.189774650457174</v>
      </c>
      <c r="P139" s="17"/>
      <c r="Q139" s="36">
        <f t="shared" si="24"/>
        <v>5.0693073656584084E-3</v>
      </c>
      <c r="R139" s="14">
        <f t="shared" ref="R139:R202" si="34">((G139/G140+G139/1200+((1+G140/1200)^(-119))*(1-G139/G140)))</f>
        <v>1.0035823677245315</v>
      </c>
      <c r="S139" s="14">
        <f t="shared" ref="S139:S202" si="35">S138*R138*E138/E139</f>
        <v>2.3234804663770237</v>
      </c>
      <c r="T139" s="20">
        <f t="shared" si="25"/>
        <v>6.5847343483768306E-2</v>
      </c>
      <c r="U139" s="20">
        <f t="shared" si="26"/>
        <v>6.8192546948356636E-2</v>
      </c>
      <c r="V139" s="20">
        <f t="shared" si="27"/>
        <v>-2.3452034645883302E-3</v>
      </c>
      <c r="Y139" s="35"/>
      <c r="Z139" s="35"/>
    </row>
    <row r="140" spans="1:26" x14ac:dyDescent="0.25">
      <c r="A140" s="11">
        <v>1881.12</v>
      </c>
      <c r="B140" s="12">
        <v>6.01</v>
      </c>
      <c r="C140" s="13">
        <v>0.32</v>
      </c>
      <c r="D140" s="12">
        <v>0.44</v>
      </c>
      <c r="E140" s="12">
        <v>10.180580170000001</v>
      </c>
      <c r="F140" s="13">
        <f t="shared" si="32"/>
        <v>1881.9583333333235</v>
      </c>
      <c r="G140" s="14">
        <f>G129*1/12+G141*11/12</f>
        <v>3.6266666666666669</v>
      </c>
      <c r="H140" s="13">
        <f t="shared" si="28"/>
        <v>185.6382021890212</v>
      </c>
      <c r="I140" s="13">
        <f t="shared" si="29"/>
        <v>9.8842303994154399</v>
      </c>
      <c r="J140" s="15">
        <f t="shared" si="33"/>
        <v>358.58718277421809</v>
      </c>
      <c r="K140" s="13">
        <f t="shared" si="30"/>
        <v>13.590816799196229</v>
      </c>
      <c r="L140" s="15">
        <f t="shared" si="31"/>
        <v>26.252639005100828</v>
      </c>
      <c r="M140" s="34">
        <f t="shared" si="22"/>
        <v>15.958754206105082</v>
      </c>
      <c r="N140" s="16"/>
      <c r="O140" s="17">
        <f t="shared" si="23"/>
        <v>20.509855894384803</v>
      </c>
      <c r="P140" s="17"/>
      <c r="Q140" s="36">
        <f t="shared" si="24"/>
        <v>4.8775071089470906E-3</v>
      </c>
      <c r="R140" s="14">
        <f t="shared" si="34"/>
        <v>1.0035769855981806</v>
      </c>
      <c r="S140" s="14">
        <f t="shared" si="35"/>
        <v>2.3318040278083521</v>
      </c>
      <c r="T140" s="20">
        <f t="shared" si="25"/>
        <v>7.2099449277684524E-2</v>
      </c>
      <c r="U140" s="20">
        <f t="shared" si="26"/>
        <v>6.8145621975638226E-2</v>
      </c>
      <c r="V140" s="20">
        <f t="shared" si="27"/>
        <v>3.9538273020462977E-3</v>
      </c>
      <c r="Y140" s="35"/>
      <c r="Z140" s="35"/>
    </row>
    <row r="141" spans="1:26" x14ac:dyDescent="0.25">
      <c r="A141" s="11">
        <v>1882.01</v>
      </c>
      <c r="B141" s="12">
        <v>5.92</v>
      </c>
      <c r="C141" s="13">
        <v>0.32</v>
      </c>
      <c r="D141" s="12">
        <v>0.43919999999999998</v>
      </c>
      <c r="E141" s="12">
        <v>10.180580170000001</v>
      </c>
      <c r="F141" s="13">
        <f t="shared" si="32"/>
        <v>1882.0416666666567</v>
      </c>
      <c r="G141" s="14">
        <v>3.62</v>
      </c>
      <c r="H141" s="13">
        <f t="shared" si="28"/>
        <v>182.85826238918563</v>
      </c>
      <c r="I141" s="13">
        <f t="shared" si="29"/>
        <v>9.8842303994154399</v>
      </c>
      <c r="J141" s="15">
        <f t="shared" si="33"/>
        <v>354.80839382651425</v>
      </c>
      <c r="K141" s="13">
        <f t="shared" si="30"/>
        <v>13.566106223197691</v>
      </c>
      <c r="L141" s="15">
        <f t="shared" si="31"/>
        <v>26.322947055507612</v>
      </c>
      <c r="M141" s="34">
        <f t="shared" si="22"/>
        <v>15.67876416002875</v>
      </c>
      <c r="N141" s="16"/>
      <c r="O141" s="17">
        <f t="shared" si="23"/>
        <v>20.142053775383253</v>
      </c>
      <c r="P141" s="17"/>
      <c r="Q141" s="36">
        <f t="shared" si="24"/>
        <v>6.063178135554341E-3</v>
      </c>
      <c r="R141" s="14">
        <f t="shared" si="34"/>
        <v>1.0029473239550168</v>
      </c>
      <c r="S141" s="14">
        <f t="shared" si="35"/>
        <v>2.3401448572336023</v>
      </c>
      <c r="T141" s="20">
        <f t="shared" si="25"/>
        <v>7.8324813670879845E-2</v>
      </c>
      <c r="U141" s="20">
        <f t="shared" si="26"/>
        <v>7.0841489005616154E-2</v>
      </c>
      <c r="V141" s="20">
        <f t="shared" si="27"/>
        <v>7.4833246652636909E-3</v>
      </c>
      <c r="Y141" s="35"/>
      <c r="Z141" s="35"/>
    </row>
    <row r="142" spans="1:26" x14ac:dyDescent="0.25">
      <c r="A142" s="11">
        <v>1882.02</v>
      </c>
      <c r="B142" s="12">
        <v>5.79</v>
      </c>
      <c r="C142" s="13">
        <v>0.32</v>
      </c>
      <c r="D142" s="12">
        <v>0.43830000000000002</v>
      </c>
      <c r="E142" s="12">
        <v>10.275745450000001</v>
      </c>
      <c r="F142" s="13">
        <f t="shared" si="32"/>
        <v>1882.12499999999</v>
      </c>
      <c r="G142" s="14">
        <f>G141*11/12+G153*1/12</f>
        <v>3.6208333333333336</v>
      </c>
      <c r="H142" s="13">
        <f t="shared" si="28"/>
        <v>177.18650280501063</v>
      </c>
      <c r="I142" s="13">
        <f t="shared" si="29"/>
        <v>9.7926910013131945</v>
      </c>
      <c r="J142" s="15">
        <f t="shared" si="33"/>
        <v>345.38664932741585</v>
      </c>
      <c r="K142" s="13">
        <f t="shared" si="30"/>
        <v>13.412926455861168</v>
      </c>
      <c r="L142" s="15">
        <f t="shared" si="31"/>
        <v>26.145590397272258</v>
      </c>
      <c r="M142" s="34">
        <f t="shared" si="22"/>
        <v>15.153861528363047</v>
      </c>
      <c r="N142" s="16"/>
      <c r="O142" s="17">
        <f t="shared" si="23"/>
        <v>19.46212967265172</v>
      </c>
      <c r="P142" s="17"/>
      <c r="Q142" s="36">
        <f t="shared" si="24"/>
        <v>9.1749223696453372E-3</v>
      </c>
      <c r="R142" s="14">
        <f t="shared" si="34"/>
        <v>1.0029480211096595</v>
      </c>
      <c r="S142" s="14">
        <f t="shared" si="35"/>
        <v>2.3253057002951274</v>
      </c>
      <c r="T142" s="20">
        <f t="shared" si="25"/>
        <v>8.1790936593133523E-2</v>
      </c>
      <c r="U142" s="20">
        <f t="shared" si="26"/>
        <v>7.1732676963995434E-2</v>
      </c>
      <c r="V142" s="20">
        <f t="shared" si="27"/>
        <v>1.0058259629138089E-2</v>
      </c>
      <c r="Y142" s="35"/>
      <c r="Z142" s="35"/>
    </row>
    <row r="143" spans="1:26" x14ac:dyDescent="0.25">
      <c r="A143" s="11">
        <v>1882.03</v>
      </c>
      <c r="B143" s="12">
        <v>5.78</v>
      </c>
      <c r="C143" s="13">
        <v>0.32</v>
      </c>
      <c r="D143" s="12">
        <v>0.4375</v>
      </c>
      <c r="E143" s="12">
        <v>10.275745450000001</v>
      </c>
      <c r="F143" s="13">
        <f t="shared" si="32"/>
        <v>1882.2083333333233</v>
      </c>
      <c r="G143" s="14">
        <f>G141*10/12+G153*2/12</f>
        <v>3.621666666666667</v>
      </c>
      <c r="H143" s="13">
        <f t="shared" si="28"/>
        <v>176.88048121121957</v>
      </c>
      <c r="I143" s="13">
        <f t="shared" si="29"/>
        <v>9.7926910013131945</v>
      </c>
      <c r="J143" s="15">
        <f t="shared" si="33"/>
        <v>346.38085384476591</v>
      </c>
      <c r="K143" s="13">
        <f t="shared" si="30"/>
        <v>13.388444728357884</v>
      </c>
      <c r="L143" s="15">
        <f t="shared" si="31"/>
        <v>26.218273971814028</v>
      </c>
      <c r="M143" s="34">
        <f t="shared" si="22"/>
        <v>15.091670299486747</v>
      </c>
      <c r="N143" s="16"/>
      <c r="O143" s="17">
        <f t="shared" si="23"/>
        <v>19.377440588099795</v>
      </c>
      <c r="P143" s="17"/>
      <c r="Q143" s="36">
        <f t="shared" si="24"/>
        <v>7.9781280657485534E-3</v>
      </c>
      <c r="R143" s="14">
        <f t="shared" si="34"/>
        <v>1.0029487182641554</v>
      </c>
      <c r="S143" s="14">
        <f t="shared" si="35"/>
        <v>2.3321607505860089</v>
      </c>
      <c r="T143" s="20">
        <f t="shared" si="25"/>
        <v>8.5867023255434161E-2</v>
      </c>
      <c r="U143" s="20">
        <f t="shared" si="26"/>
        <v>7.4452106489965031E-2</v>
      </c>
      <c r="V143" s="20">
        <f t="shared" si="27"/>
        <v>1.141491676546913E-2</v>
      </c>
      <c r="Y143" s="35"/>
      <c r="Z143" s="35"/>
    </row>
    <row r="144" spans="1:26" x14ac:dyDescent="0.25">
      <c r="A144" s="11">
        <v>1882.04</v>
      </c>
      <c r="B144" s="12">
        <v>5.78</v>
      </c>
      <c r="C144" s="13">
        <v>0.32</v>
      </c>
      <c r="D144" s="12">
        <v>0.43669999999999998</v>
      </c>
      <c r="E144" s="12">
        <v>10.370910739999999</v>
      </c>
      <c r="F144" s="13">
        <f t="shared" si="32"/>
        <v>1882.2916666666565</v>
      </c>
      <c r="G144" s="14">
        <f>G141*9/12+G153*3/12</f>
        <v>3.6225000000000001</v>
      </c>
      <c r="H144" s="13">
        <f t="shared" si="28"/>
        <v>175.25739499325789</v>
      </c>
      <c r="I144" s="13">
        <f t="shared" si="29"/>
        <v>9.7028315567201595</v>
      </c>
      <c r="J144" s="15">
        <f t="shared" si="33"/>
        <v>344.78580466335313</v>
      </c>
      <c r="K144" s="13">
        <f t="shared" si="30"/>
        <v>13.24133294006154</v>
      </c>
      <c r="L144" s="15">
        <f t="shared" si="31"/>
        <v>26.049820224305584</v>
      </c>
      <c r="M144" s="34">
        <f t="shared" si="22"/>
        <v>14.916997168375305</v>
      </c>
      <c r="N144" s="16"/>
      <c r="O144" s="17">
        <f t="shared" si="23"/>
        <v>19.149099336903031</v>
      </c>
      <c r="P144" s="17"/>
      <c r="Q144" s="36">
        <f t="shared" si="24"/>
        <v>7.4981727357587638E-3</v>
      </c>
      <c r="R144" s="14">
        <f t="shared" si="34"/>
        <v>1.0029494154185046</v>
      </c>
      <c r="S144" s="14">
        <f t="shared" si="35"/>
        <v>2.317574217329899</v>
      </c>
      <c r="T144" s="20">
        <f t="shared" si="25"/>
        <v>8.8000811534221235E-2</v>
      </c>
      <c r="U144" s="20">
        <f t="shared" si="26"/>
        <v>7.6783745334904951E-2</v>
      </c>
      <c r="V144" s="20">
        <f t="shared" si="27"/>
        <v>1.1217066199316283E-2</v>
      </c>
      <c r="Y144" s="35"/>
      <c r="Z144" s="35"/>
    </row>
    <row r="145" spans="1:26" x14ac:dyDescent="0.25">
      <c r="A145" s="11">
        <v>1882.05</v>
      </c>
      <c r="B145" s="12">
        <v>5.71</v>
      </c>
      <c r="C145" s="13">
        <v>0.32</v>
      </c>
      <c r="D145" s="12">
        <v>0.43580000000000002</v>
      </c>
      <c r="E145" s="12">
        <v>10.465995039999999</v>
      </c>
      <c r="F145" s="13">
        <f t="shared" si="32"/>
        <v>1882.3749999999898</v>
      </c>
      <c r="G145" s="14">
        <f>G141*8/12+G153*4/12</f>
        <v>3.6233333333333335</v>
      </c>
      <c r="H145" s="13">
        <f t="shared" si="28"/>
        <v>171.5619578585239</v>
      </c>
      <c r="I145" s="13">
        <f t="shared" si="29"/>
        <v>9.6146806505652638</v>
      </c>
      <c r="J145" s="15">
        <f t="shared" si="33"/>
        <v>339.09198606169036</v>
      </c>
      <c r="K145" s="13">
        <f t="shared" si="30"/>
        <v>13.093993210988568</v>
      </c>
      <c r="L145" s="15">
        <f t="shared" si="31"/>
        <v>25.880260512379103</v>
      </c>
      <c r="M145" s="34">
        <f t="shared" si="22"/>
        <v>14.56710320219176</v>
      </c>
      <c r="N145" s="16"/>
      <c r="O145" s="17">
        <f t="shared" si="23"/>
        <v>18.698420500259161</v>
      </c>
      <c r="P145" s="17"/>
      <c r="Q145" s="36">
        <f t="shared" si="24"/>
        <v>9.9918347756730516E-3</v>
      </c>
      <c r="R145" s="14">
        <f t="shared" si="34"/>
        <v>1.0029501125727069</v>
      </c>
      <c r="S145" s="14">
        <f t="shared" si="35"/>
        <v>2.3032922810258158</v>
      </c>
      <c r="T145" s="20">
        <f t="shared" si="25"/>
        <v>9.0185722671140445E-2</v>
      </c>
      <c r="U145" s="20">
        <f t="shared" si="26"/>
        <v>7.7664059676380237E-2</v>
      </c>
      <c r="V145" s="20">
        <f t="shared" si="27"/>
        <v>1.2521662994760208E-2</v>
      </c>
      <c r="Y145" s="35"/>
      <c r="Z145" s="35"/>
    </row>
    <row r="146" spans="1:26" x14ac:dyDescent="0.25">
      <c r="A146" s="11">
        <v>1882.06</v>
      </c>
      <c r="B146" s="12">
        <v>5.68</v>
      </c>
      <c r="C146" s="13">
        <v>0.32</v>
      </c>
      <c r="D146" s="12">
        <v>0.435</v>
      </c>
      <c r="E146" s="12">
        <v>10.56116033</v>
      </c>
      <c r="F146" s="13">
        <f t="shared" si="32"/>
        <v>1882.458333333323</v>
      </c>
      <c r="G146" s="14">
        <f>G141*7/12+G153*5/12</f>
        <v>3.6241666666666665</v>
      </c>
      <c r="H146" s="13">
        <f t="shared" si="28"/>
        <v>169.12278047008874</v>
      </c>
      <c r="I146" s="13">
        <f t="shared" si="29"/>
        <v>9.5280439701458466</v>
      </c>
      <c r="J146" s="15">
        <f t="shared" si="33"/>
        <v>335.84030234032235</v>
      </c>
      <c r="K146" s="13">
        <f t="shared" si="30"/>
        <v>12.952184771917009</v>
      </c>
      <c r="L146" s="15">
        <f t="shared" si="31"/>
        <v>25.720163999654972</v>
      </c>
      <c r="M146" s="34">
        <f t="shared" si="22"/>
        <v>14.327404890131669</v>
      </c>
      <c r="N146" s="16"/>
      <c r="O146" s="17">
        <f t="shared" si="23"/>
        <v>18.390197818723429</v>
      </c>
      <c r="P146" s="17"/>
      <c r="Q146" s="36">
        <f t="shared" si="24"/>
        <v>1.2729276253183257E-2</v>
      </c>
      <c r="R146" s="14">
        <f t="shared" si="34"/>
        <v>1.0029508097267625</v>
      </c>
      <c r="S146" s="14">
        <f t="shared" si="35"/>
        <v>2.2892713462933485</v>
      </c>
      <c r="T146" s="20">
        <f t="shared" si="25"/>
        <v>9.1024269459491602E-2</v>
      </c>
      <c r="U146" s="20">
        <f t="shared" si="26"/>
        <v>7.8538130082240531E-2</v>
      </c>
      <c r="V146" s="20">
        <f t="shared" si="27"/>
        <v>1.2486139377251071E-2</v>
      </c>
      <c r="Y146" s="35"/>
      <c r="Z146" s="35"/>
    </row>
    <row r="147" spans="1:26" x14ac:dyDescent="0.25">
      <c r="A147" s="11">
        <v>1882.07</v>
      </c>
      <c r="B147" s="12">
        <v>6</v>
      </c>
      <c r="C147" s="13">
        <v>0.32</v>
      </c>
      <c r="D147" s="12">
        <v>0.43419999999999997</v>
      </c>
      <c r="E147" s="12">
        <v>10.465995039999999</v>
      </c>
      <c r="F147" s="13">
        <f t="shared" si="32"/>
        <v>1882.5416666666563</v>
      </c>
      <c r="G147" s="14">
        <f>G141*6/12+G153*6/12</f>
        <v>3.625</v>
      </c>
      <c r="H147" s="13">
        <f t="shared" si="28"/>
        <v>180.27526219809869</v>
      </c>
      <c r="I147" s="13">
        <f t="shared" si="29"/>
        <v>9.6146806505652638</v>
      </c>
      <c r="J147" s="15">
        <f t="shared" si="33"/>
        <v>359.57770737196302</v>
      </c>
      <c r="K147" s="13">
        <f t="shared" si="30"/>
        <v>13.045919807735741</v>
      </c>
      <c r="L147" s="15">
        <f t="shared" si="31"/>
        <v>26.021440090151057</v>
      </c>
      <c r="M147" s="34">
        <f t="shared" si="22"/>
        <v>15.240559761217824</v>
      </c>
      <c r="N147" s="16"/>
      <c r="O147" s="17">
        <f t="shared" si="23"/>
        <v>19.557024129217119</v>
      </c>
      <c r="P147" s="17"/>
      <c r="Q147" s="36">
        <f t="shared" si="24"/>
        <v>9.0931419186627213E-3</v>
      </c>
      <c r="R147" s="14">
        <f t="shared" si="34"/>
        <v>1.0029515068806714</v>
      </c>
      <c r="S147" s="14">
        <f t="shared" si="35"/>
        <v>2.3169038804771618</v>
      </c>
      <c r="T147" s="20">
        <f t="shared" si="25"/>
        <v>8.1088598385693045E-2</v>
      </c>
      <c r="U147" s="20">
        <f t="shared" si="26"/>
        <v>7.45920020030304E-2</v>
      </c>
      <c r="V147" s="20">
        <f t="shared" si="27"/>
        <v>6.4965963826626449E-3</v>
      </c>
      <c r="Y147" s="35"/>
      <c r="Z147" s="35"/>
    </row>
    <row r="148" spans="1:26" x14ac:dyDescent="0.25">
      <c r="A148" s="11">
        <v>1882.08</v>
      </c>
      <c r="B148" s="12">
        <v>6.18</v>
      </c>
      <c r="C148" s="13">
        <v>0.32</v>
      </c>
      <c r="D148" s="12">
        <v>0.43330000000000002</v>
      </c>
      <c r="E148" s="12">
        <v>10.56116033</v>
      </c>
      <c r="F148" s="13">
        <f t="shared" si="32"/>
        <v>1882.6249999999895</v>
      </c>
      <c r="G148" s="14">
        <f>G141*5/12+G153*7/12</f>
        <v>3.6258333333333335</v>
      </c>
      <c r="H148" s="13">
        <f t="shared" si="28"/>
        <v>184.01034917344163</v>
      </c>
      <c r="I148" s="13">
        <f t="shared" si="29"/>
        <v>9.5280439701458466</v>
      </c>
      <c r="J148" s="15">
        <f t="shared" si="33"/>
        <v>368.61144837881</v>
      </c>
      <c r="K148" s="13">
        <f t="shared" si="30"/>
        <v>12.901567038325611</v>
      </c>
      <c r="L148" s="15">
        <f t="shared" si="31"/>
        <v>25.844553492320134</v>
      </c>
      <c r="M148" s="34">
        <f t="shared" si="22"/>
        <v>15.52542933146303</v>
      </c>
      <c r="N148" s="16"/>
      <c r="O148" s="17">
        <f t="shared" si="23"/>
        <v>19.913629768832692</v>
      </c>
      <c r="P148" s="17"/>
      <c r="Q148" s="36">
        <f t="shared" si="24"/>
        <v>8.0445140503407619E-3</v>
      </c>
      <c r="R148" s="14">
        <f t="shared" si="34"/>
        <v>1.0029522040344336</v>
      </c>
      <c r="S148" s="14">
        <f t="shared" si="35"/>
        <v>2.3028032886110448</v>
      </c>
      <c r="T148" s="20">
        <f t="shared" si="25"/>
        <v>7.8918475339219585E-2</v>
      </c>
      <c r="U148" s="20">
        <f t="shared" si="26"/>
        <v>7.4060927270700239E-2</v>
      </c>
      <c r="V148" s="20">
        <f t="shared" si="27"/>
        <v>4.8575480685193462E-3</v>
      </c>
      <c r="Y148" s="35"/>
      <c r="Z148" s="35"/>
    </row>
    <row r="149" spans="1:26" x14ac:dyDescent="0.25">
      <c r="A149" s="11">
        <v>1882.09</v>
      </c>
      <c r="B149" s="12">
        <v>6.24</v>
      </c>
      <c r="C149" s="13">
        <v>0.32</v>
      </c>
      <c r="D149" s="12">
        <v>0.4325</v>
      </c>
      <c r="E149" s="12">
        <v>10.275745450000001</v>
      </c>
      <c r="F149" s="13">
        <f t="shared" si="32"/>
        <v>1882.7083333333228</v>
      </c>
      <c r="G149" s="14">
        <f>G141*4/12+G153*8/12</f>
        <v>3.6266666666666669</v>
      </c>
      <c r="H149" s="13">
        <f t="shared" si="28"/>
        <v>190.95747452560732</v>
      </c>
      <c r="I149" s="13">
        <f t="shared" si="29"/>
        <v>9.7926910013131945</v>
      </c>
      <c r="J149" s="15">
        <f t="shared" si="33"/>
        <v>384.16273730782046</v>
      </c>
      <c r="K149" s="13">
        <f t="shared" si="30"/>
        <v>13.235433931462364</v>
      </c>
      <c r="L149" s="15">
        <f t="shared" si="31"/>
        <v>26.626664084235951</v>
      </c>
      <c r="M149" s="34">
        <f t="shared" si="22"/>
        <v>16.081106624462315</v>
      </c>
      <c r="N149" s="16"/>
      <c r="O149" s="17">
        <f t="shared" si="23"/>
        <v>20.617194705981767</v>
      </c>
      <c r="P149" s="17"/>
      <c r="Q149" s="36">
        <f t="shared" si="24"/>
        <v>2.4137828797115776E-3</v>
      </c>
      <c r="R149" s="14">
        <f t="shared" si="34"/>
        <v>1.0029529011880489</v>
      </c>
      <c r="S149" s="14">
        <f t="shared" si="35"/>
        <v>2.3737521789893026</v>
      </c>
      <c r="T149" s="20">
        <f t="shared" si="25"/>
        <v>7.2144532924365512E-2</v>
      </c>
      <c r="U149" s="20">
        <f t="shared" si="26"/>
        <v>7.1024545572330622E-2</v>
      </c>
      <c r="V149" s="20">
        <f t="shared" si="27"/>
        <v>1.1199873520348902E-3</v>
      </c>
      <c r="Y149" s="35"/>
      <c r="Z149" s="35"/>
    </row>
    <row r="150" spans="1:26" x14ac:dyDescent="0.25">
      <c r="A150" s="11">
        <v>1882.1</v>
      </c>
      <c r="B150" s="12">
        <v>6.07</v>
      </c>
      <c r="C150" s="13">
        <v>0.32</v>
      </c>
      <c r="D150" s="12">
        <v>0.43169999999999997</v>
      </c>
      <c r="E150" s="12">
        <v>10.180580170000001</v>
      </c>
      <c r="F150" s="13">
        <f t="shared" si="32"/>
        <v>1882.7916666666561</v>
      </c>
      <c r="G150" s="14">
        <f>G141*3/12+G153*9/12</f>
        <v>3.6274999999999999</v>
      </c>
      <c r="H150" s="13">
        <f t="shared" si="28"/>
        <v>187.49149538891163</v>
      </c>
      <c r="I150" s="13">
        <f t="shared" si="29"/>
        <v>9.8842303994154399</v>
      </c>
      <c r="J150" s="15">
        <f t="shared" si="33"/>
        <v>378.84704794858055</v>
      </c>
      <c r="K150" s="13">
        <f t="shared" si="30"/>
        <v>13.334444573211391</v>
      </c>
      <c r="L150" s="15">
        <f t="shared" si="31"/>
        <v>26.94370191093941</v>
      </c>
      <c r="M150" s="34">
        <f t="shared" si="22"/>
        <v>15.755581030526558</v>
      </c>
      <c r="N150" s="16"/>
      <c r="O150" s="17">
        <f t="shared" si="23"/>
        <v>20.192326679272217</v>
      </c>
      <c r="P150" s="17"/>
      <c r="Q150" s="36">
        <f t="shared" si="24"/>
        <v>4.945010915350101E-3</v>
      </c>
      <c r="R150" s="14">
        <f t="shared" si="34"/>
        <v>1.0029535983415176</v>
      </c>
      <c r="S150" s="14">
        <f t="shared" si="35"/>
        <v>2.4030163434652692</v>
      </c>
      <c r="T150" s="20">
        <f t="shared" si="25"/>
        <v>7.6154360316408098E-2</v>
      </c>
      <c r="U150" s="20">
        <f t="shared" si="26"/>
        <v>6.9931876531223347E-2</v>
      </c>
      <c r="V150" s="20">
        <f t="shared" si="27"/>
        <v>6.2224837851847514E-3</v>
      </c>
      <c r="Y150" s="35"/>
      <c r="Z150" s="35"/>
    </row>
    <row r="151" spans="1:26" x14ac:dyDescent="0.25">
      <c r="A151" s="11">
        <v>1882.11</v>
      </c>
      <c r="B151" s="12">
        <v>5.81</v>
      </c>
      <c r="C151" s="13">
        <v>0.32</v>
      </c>
      <c r="D151" s="12">
        <v>0.43080000000000002</v>
      </c>
      <c r="E151" s="12">
        <v>10.08541488</v>
      </c>
      <c r="F151" s="13">
        <f t="shared" si="32"/>
        <v>1882.8749999999893</v>
      </c>
      <c r="G151" s="14">
        <f>G141*2/12+G153*10/12</f>
        <v>3.6283333333333334</v>
      </c>
      <c r="H151" s="13">
        <f t="shared" si="28"/>
        <v>181.1539358309472</v>
      </c>
      <c r="I151" s="13">
        <f t="shared" si="29"/>
        <v>9.9774973263172306</v>
      </c>
      <c r="J151" s="15">
        <f t="shared" si="33"/>
        <v>367.72136848914488</v>
      </c>
      <c r="K151" s="13">
        <f t="shared" si="30"/>
        <v>13.432205775554573</v>
      </c>
      <c r="L151" s="15">
        <f t="shared" si="31"/>
        <v>27.265811625666718</v>
      </c>
      <c r="M151" s="34">
        <f t="shared" si="22"/>
        <v>15.192670313165342</v>
      </c>
      <c r="N151" s="16"/>
      <c r="O151" s="17">
        <f t="shared" si="23"/>
        <v>19.466185805701741</v>
      </c>
      <c r="P151" s="17"/>
      <c r="Q151" s="36">
        <f t="shared" si="24"/>
        <v>3.5008618493167359E-3</v>
      </c>
      <c r="R151" s="14">
        <f t="shared" si="34"/>
        <v>1.0029542954948398</v>
      </c>
      <c r="S151" s="14">
        <f t="shared" si="35"/>
        <v>2.4328555595556973</v>
      </c>
      <c r="T151" s="20">
        <f t="shared" si="25"/>
        <v>7.6599919710658382E-2</v>
      </c>
      <c r="U151" s="20">
        <f t="shared" si="26"/>
        <v>6.6094865782868828E-2</v>
      </c>
      <c r="V151" s="20">
        <f t="shared" si="27"/>
        <v>1.0505053927789554E-2</v>
      </c>
      <c r="Y151" s="35"/>
      <c r="Z151" s="35"/>
    </row>
    <row r="152" spans="1:26" x14ac:dyDescent="0.25">
      <c r="A152" s="11">
        <v>1882.12</v>
      </c>
      <c r="B152" s="12">
        <v>5.84</v>
      </c>
      <c r="C152" s="13">
        <v>0.32</v>
      </c>
      <c r="D152" s="12">
        <v>0.43</v>
      </c>
      <c r="E152" s="12">
        <v>9.9903305790000001</v>
      </c>
      <c r="F152" s="13">
        <f t="shared" si="32"/>
        <v>1882.9583333333226</v>
      </c>
      <c r="G152" s="14">
        <f>G141*1/12+G153*11/12</f>
        <v>3.6291666666666669</v>
      </c>
      <c r="H152" s="13">
        <f t="shared" si="28"/>
        <v>183.82238560356254</v>
      </c>
      <c r="I152" s="13">
        <f t="shared" si="29"/>
        <v>10.072459485126714</v>
      </c>
      <c r="J152" s="15">
        <f t="shared" si="33"/>
        <v>374.84183693700999</v>
      </c>
      <c r="K152" s="13">
        <f t="shared" si="30"/>
        <v>13.534867433139022</v>
      </c>
      <c r="L152" s="15">
        <f t="shared" si="31"/>
        <v>27.599655801868881</v>
      </c>
      <c r="M152" s="34">
        <f t="shared" si="22"/>
        <v>15.382128332081971</v>
      </c>
      <c r="N152" s="16"/>
      <c r="O152" s="17">
        <f t="shared" si="23"/>
        <v>19.704614063292844</v>
      </c>
      <c r="P152" s="17"/>
      <c r="Q152" s="36">
        <f t="shared" si="24"/>
        <v>3.1815143101116272E-3</v>
      </c>
      <c r="R152" s="14">
        <f t="shared" si="34"/>
        <v>1.0029549926480152</v>
      </c>
      <c r="S152" s="14">
        <f t="shared" si="35"/>
        <v>2.4632663671671393</v>
      </c>
      <c r="T152" s="20">
        <f t="shared" si="25"/>
        <v>7.2413094622438168E-2</v>
      </c>
      <c r="U152" s="20">
        <f t="shared" si="26"/>
        <v>6.3652658861443445E-2</v>
      </c>
      <c r="V152" s="20">
        <f t="shared" si="27"/>
        <v>8.7604357609947225E-3</v>
      </c>
      <c r="Y152" s="35"/>
      <c r="Z152" s="35"/>
    </row>
    <row r="153" spans="1:26" x14ac:dyDescent="0.25">
      <c r="A153" s="11">
        <v>1883.01</v>
      </c>
      <c r="B153" s="12">
        <v>5.81</v>
      </c>
      <c r="C153" s="13">
        <v>0.32079999999999997</v>
      </c>
      <c r="D153" s="12">
        <v>0.42749999999999999</v>
      </c>
      <c r="E153" s="12">
        <v>9.9903305790000001</v>
      </c>
      <c r="F153" s="13">
        <f t="shared" si="32"/>
        <v>1883.0416666666558</v>
      </c>
      <c r="G153" s="14">
        <v>3.63</v>
      </c>
      <c r="H153" s="13">
        <f t="shared" si="28"/>
        <v>182.87809252683189</v>
      </c>
      <c r="I153" s="13">
        <f t="shared" si="29"/>
        <v>10.09764063383953</v>
      </c>
      <c r="J153" s="15">
        <f t="shared" si="33"/>
        <v>374.63216513324386</v>
      </c>
      <c r="K153" s="13">
        <f t="shared" si="30"/>
        <v>13.456176343411471</v>
      </c>
      <c r="L153" s="15">
        <f t="shared" si="31"/>
        <v>27.565447606619927</v>
      </c>
      <c r="M153" s="34">
        <f t="shared" si="22"/>
        <v>15.270259119098572</v>
      </c>
      <c r="N153" s="16"/>
      <c r="O153" s="17">
        <f t="shared" si="23"/>
        <v>19.556713466650187</v>
      </c>
      <c r="P153" s="17"/>
      <c r="Q153" s="36">
        <f t="shared" si="24"/>
        <v>3.6494449665530615E-3</v>
      </c>
      <c r="R153" s="14">
        <f t="shared" si="34"/>
        <v>1.0030943156162713</v>
      </c>
      <c r="S153" s="14">
        <f t="shared" si="35"/>
        <v>2.4705453011722214</v>
      </c>
      <c r="T153" s="20">
        <f t="shared" si="25"/>
        <v>7.0838011350811136E-2</v>
      </c>
      <c r="U153" s="20">
        <f t="shared" si="26"/>
        <v>5.9651685724352754E-2</v>
      </c>
      <c r="V153" s="20">
        <f t="shared" si="27"/>
        <v>1.1186325626458382E-2</v>
      </c>
      <c r="Y153" s="35"/>
      <c r="Z153" s="35"/>
    </row>
    <row r="154" spans="1:26" x14ac:dyDescent="0.25">
      <c r="A154" s="11">
        <v>1883.02</v>
      </c>
      <c r="B154" s="12">
        <v>5.68</v>
      </c>
      <c r="C154" s="13">
        <v>0.32169999999999999</v>
      </c>
      <c r="D154" s="12">
        <v>0.42499999999999999</v>
      </c>
      <c r="E154" s="12">
        <v>10.08541488</v>
      </c>
      <c r="F154" s="13">
        <f t="shared" si="32"/>
        <v>1883.1249999999891</v>
      </c>
      <c r="G154" s="14">
        <f>G153*11/12+G165*1/12</f>
        <v>3.6291666666666669</v>
      </c>
      <c r="H154" s="13">
        <f t="shared" si="28"/>
        <v>177.10057754213082</v>
      </c>
      <c r="I154" s="13">
        <f t="shared" si="29"/>
        <v>10.030502780863289</v>
      </c>
      <c r="J154" s="15">
        <f t="shared" si="33"/>
        <v>364.50904336189654</v>
      </c>
      <c r="K154" s="13">
        <f t="shared" si="30"/>
        <v>13.25136363651507</v>
      </c>
      <c r="L154" s="15">
        <f t="shared" si="31"/>
        <v>27.274004124789794</v>
      </c>
      <c r="M154" s="34">
        <f t="shared" si="22"/>
        <v>14.757590146176218</v>
      </c>
      <c r="N154" s="16"/>
      <c r="O154" s="17">
        <f t="shared" si="23"/>
        <v>18.898222188468395</v>
      </c>
      <c r="P154" s="17"/>
      <c r="Q154" s="36">
        <f t="shared" si="24"/>
        <v>4.7305375556531276E-3</v>
      </c>
      <c r="R154" s="14">
        <f t="shared" si="34"/>
        <v>1.0030936238807047</v>
      </c>
      <c r="S154" s="14">
        <f t="shared" si="35"/>
        <v>2.4548258166309074</v>
      </c>
      <c r="T154" s="20">
        <f t="shared" si="25"/>
        <v>7.0953710792271751E-2</v>
      </c>
      <c r="U154" s="20">
        <f t="shared" si="26"/>
        <v>5.9426127509803583E-2</v>
      </c>
      <c r="V154" s="20">
        <f t="shared" si="27"/>
        <v>1.1527583282468168E-2</v>
      </c>
      <c r="Y154" s="35"/>
      <c r="Z154" s="35"/>
    </row>
    <row r="155" spans="1:26" x14ac:dyDescent="0.25">
      <c r="A155" s="11">
        <v>1883.03</v>
      </c>
      <c r="B155" s="12">
        <v>5.75</v>
      </c>
      <c r="C155" s="13">
        <v>0.32250000000000001</v>
      </c>
      <c r="D155" s="12">
        <v>0.42249999999999999</v>
      </c>
      <c r="E155" s="12">
        <v>9.9903305790000001</v>
      </c>
      <c r="F155" s="13">
        <f t="shared" si="32"/>
        <v>1883.2083333333223</v>
      </c>
      <c r="G155" s="14">
        <f>G153*10/12+G165*2/12</f>
        <v>3.6283333333333334</v>
      </c>
      <c r="H155" s="13">
        <f t="shared" si="28"/>
        <v>180.98950637337066</v>
      </c>
      <c r="I155" s="13">
        <f t="shared" si="29"/>
        <v>10.151150574854267</v>
      </c>
      <c r="J155" s="15">
        <f t="shared" si="33"/>
        <v>374.25434515981067</v>
      </c>
      <c r="K155" s="13">
        <f t="shared" si="30"/>
        <v>13.298794163956364</v>
      </c>
      <c r="L155" s="15">
        <f t="shared" si="31"/>
        <v>27.499558405220863</v>
      </c>
      <c r="M155" s="34">
        <f t="shared" si="22"/>
        <v>15.051254121401636</v>
      </c>
      <c r="N155" s="16"/>
      <c r="O155" s="17">
        <f t="shared" si="23"/>
        <v>19.273105236150066</v>
      </c>
      <c r="P155" s="17"/>
      <c r="Q155" s="36">
        <f t="shared" si="24"/>
        <v>2.4952795648935655E-3</v>
      </c>
      <c r="R155" s="14">
        <f t="shared" si="34"/>
        <v>1.0030929321452842</v>
      </c>
      <c r="S155" s="14">
        <f t="shared" si="35"/>
        <v>2.4858565356826419</v>
      </c>
      <c r="T155" s="20">
        <f t="shared" si="25"/>
        <v>6.716270953053316E-2</v>
      </c>
      <c r="U155" s="20">
        <f t="shared" si="26"/>
        <v>6.1016058027777653E-2</v>
      </c>
      <c r="V155" s="20">
        <f t="shared" si="27"/>
        <v>6.1466515027555069E-3</v>
      </c>
      <c r="Y155" s="35"/>
      <c r="Z155" s="35"/>
    </row>
    <row r="156" spans="1:26" x14ac:dyDescent="0.25">
      <c r="A156" s="11">
        <v>1883.04</v>
      </c>
      <c r="B156" s="12">
        <v>5.87</v>
      </c>
      <c r="C156" s="13">
        <v>0.32329999999999998</v>
      </c>
      <c r="D156" s="12">
        <v>0.42</v>
      </c>
      <c r="E156" s="12">
        <v>9.8951652889999995</v>
      </c>
      <c r="F156" s="13">
        <f t="shared" si="32"/>
        <v>1883.2916666666556</v>
      </c>
      <c r="G156" s="14">
        <f>G153*9/12+G165*3/12</f>
        <v>3.6274999999999999</v>
      </c>
      <c r="H156" s="13">
        <f t="shared" si="28"/>
        <v>186.54364491030589</v>
      </c>
      <c r="I156" s="13">
        <f t="shared" si="29"/>
        <v>10.27420109020475</v>
      </c>
      <c r="J156" s="15">
        <f t="shared" si="33"/>
        <v>387.50975922162348</v>
      </c>
      <c r="K156" s="13">
        <f t="shared" si="30"/>
        <v>13.347245462066178</v>
      </c>
      <c r="L156" s="15">
        <f t="shared" si="31"/>
        <v>27.726422295243925</v>
      </c>
      <c r="M156" s="34">
        <f t="shared" si="22"/>
        <v>15.482067222036669</v>
      </c>
      <c r="N156" s="16"/>
      <c r="O156" s="17">
        <f t="shared" si="23"/>
        <v>19.821692820458178</v>
      </c>
      <c r="P156" s="17"/>
      <c r="Q156" s="36">
        <f t="shared" si="24"/>
        <v>-2.7539500508166892E-4</v>
      </c>
      <c r="R156" s="14">
        <f t="shared" si="34"/>
        <v>1.0030922404100109</v>
      </c>
      <c r="S156" s="14">
        <f t="shared" si="35"/>
        <v>2.5175264230135626</v>
      </c>
      <c r="T156" s="20">
        <f t="shared" si="25"/>
        <v>6.5166438210078059E-2</v>
      </c>
      <c r="U156" s="20">
        <f t="shared" si="26"/>
        <v>6.1341614895081609E-2</v>
      </c>
      <c r="V156" s="20">
        <f t="shared" si="27"/>
        <v>3.8248233149964506E-3</v>
      </c>
      <c r="Y156" s="35"/>
      <c r="Z156" s="35"/>
    </row>
    <row r="157" spans="1:26" x14ac:dyDescent="0.25">
      <c r="A157" s="11">
        <v>1883.05</v>
      </c>
      <c r="B157" s="12">
        <v>5.77</v>
      </c>
      <c r="C157" s="13">
        <v>0.32419999999999999</v>
      </c>
      <c r="D157" s="12">
        <v>0.41749999999999998</v>
      </c>
      <c r="E157" s="12">
        <v>9.8000000000000007</v>
      </c>
      <c r="F157" s="13">
        <f t="shared" si="32"/>
        <v>1883.3749999999889</v>
      </c>
      <c r="G157" s="14">
        <f>G153*8/12+G165*4/12</f>
        <v>3.6266666666666669</v>
      </c>
      <c r="H157" s="13">
        <f t="shared" si="28"/>
        <v>185.14634693877551</v>
      </c>
      <c r="I157" s="13">
        <f t="shared" si="29"/>
        <v>10.402850204081632</v>
      </c>
      <c r="J157" s="15">
        <f t="shared" si="33"/>
        <v>386.40796468381495</v>
      </c>
      <c r="K157" s="13">
        <f t="shared" si="30"/>
        <v>13.396637755102041</v>
      </c>
      <c r="L157" s="15">
        <f t="shared" si="31"/>
        <v>27.959328467156457</v>
      </c>
      <c r="M157" s="34">
        <f t="shared" si="22"/>
        <v>15.335497637337062</v>
      </c>
      <c r="N157" s="16"/>
      <c r="O157" s="17">
        <f t="shared" si="23"/>
        <v>19.63264291950356</v>
      </c>
      <c r="P157" s="17"/>
      <c r="Q157" s="36">
        <f t="shared" si="24"/>
        <v>1.5315856185122434E-3</v>
      </c>
      <c r="R157" s="14">
        <f t="shared" si="34"/>
        <v>1.0030915486748841</v>
      </c>
      <c r="S157" s="14">
        <f t="shared" si="35"/>
        <v>2.5498338701624506</v>
      </c>
      <c r="T157" s="20">
        <f t="shared" si="25"/>
        <v>5.7396602854010936E-2</v>
      </c>
      <c r="U157" s="20">
        <f t="shared" si="26"/>
        <v>6.167323542397618E-2</v>
      </c>
      <c r="V157" s="20">
        <f t="shared" si="27"/>
        <v>-4.2766325699652441E-3</v>
      </c>
      <c r="Y157" s="35"/>
      <c r="Z157" s="35"/>
    </row>
    <row r="158" spans="1:26" x14ac:dyDescent="0.25">
      <c r="A158" s="11">
        <v>1883.06</v>
      </c>
      <c r="B158" s="12">
        <v>5.82</v>
      </c>
      <c r="C158" s="13">
        <v>0.32500000000000001</v>
      </c>
      <c r="D158" s="12">
        <v>0.41499999999999998</v>
      </c>
      <c r="E158" s="12">
        <v>9.5145851239999999</v>
      </c>
      <c r="F158" s="13">
        <f t="shared" si="32"/>
        <v>1883.4583333333221</v>
      </c>
      <c r="G158" s="14">
        <f>G153*7/12+G165*5/12</f>
        <v>3.6258333333333335</v>
      </c>
      <c r="H158" s="13">
        <f t="shared" si="28"/>
        <v>192.35281162008135</v>
      </c>
      <c r="I158" s="13">
        <f t="shared" si="29"/>
        <v>10.741351164351622</v>
      </c>
      <c r="J158" s="15">
        <f t="shared" si="33"/>
        <v>403.31628633644431</v>
      </c>
      <c r="K158" s="13">
        <f t="shared" si="30"/>
        <v>13.715879179095145</v>
      </c>
      <c r="L158" s="15">
        <f t="shared" si="31"/>
        <v>28.758807359041988</v>
      </c>
      <c r="M158" s="34">
        <f t="shared" si="22"/>
        <v>15.903388388583791</v>
      </c>
      <c r="N158" s="16"/>
      <c r="O158" s="17">
        <f t="shared" si="23"/>
        <v>20.356448023345454</v>
      </c>
      <c r="P158" s="17"/>
      <c r="Q158" s="36">
        <f t="shared" si="24"/>
        <v>-7.5976968980637216E-4</v>
      </c>
      <c r="R158" s="14">
        <f t="shared" si="34"/>
        <v>1.0030908569399042</v>
      </c>
      <c r="S158" s="14">
        <f t="shared" si="35"/>
        <v>2.634442213616405</v>
      </c>
      <c r="T158" s="20">
        <f t="shared" si="25"/>
        <v>5.0884397746418841E-2</v>
      </c>
      <c r="U158" s="20">
        <f t="shared" si="26"/>
        <v>6.126186231879216E-2</v>
      </c>
      <c r="V158" s="20">
        <f t="shared" si="27"/>
        <v>-1.0377464572373318E-2</v>
      </c>
      <c r="Y158" s="35"/>
      <c r="Z158" s="35"/>
    </row>
    <row r="159" spans="1:26" x14ac:dyDescent="0.25">
      <c r="A159" s="11">
        <v>1883.07</v>
      </c>
      <c r="B159" s="12">
        <v>5.73</v>
      </c>
      <c r="C159" s="13">
        <v>0.32579999999999998</v>
      </c>
      <c r="D159" s="12">
        <v>0.41249999999999998</v>
      </c>
      <c r="E159" s="12">
        <v>9.3242545450000005</v>
      </c>
      <c r="F159" s="13">
        <f t="shared" si="32"/>
        <v>1883.5416666666554</v>
      </c>
      <c r="G159" s="14">
        <f>G153*6/12+G165*6/12</f>
        <v>3.625</v>
      </c>
      <c r="H159" s="13">
        <f t="shared" si="28"/>
        <v>193.24395224347666</v>
      </c>
      <c r="I159" s="13">
        <f t="shared" si="29"/>
        <v>10.987588069969405</v>
      </c>
      <c r="J159" s="15">
        <f t="shared" si="33"/>
        <v>407.10464251057618</v>
      </c>
      <c r="K159" s="13">
        <f t="shared" si="30"/>
        <v>13.911541064648187</v>
      </c>
      <c r="L159" s="15">
        <f t="shared" si="31"/>
        <v>29.307271384923673</v>
      </c>
      <c r="M159" s="34">
        <f t="shared" si="22"/>
        <v>15.948783127017023</v>
      </c>
      <c r="N159" s="16"/>
      <c r="O159" s="17">
        <f t="shared" si="23"/>
        <v>20.41043401723465</v>
      </c>
      <c r="P159" s="17"/>
      <c r="Q159" s="36">
        <f t="shared" si="24"/>
        <v>-2.8937843102308791E-3</v>
      </c>
      <c r="R159" s="14">
        <f t="shared" si="34"/>
        <v>1.0030901652050708</v>
      </c>
      <c r="S159" s="14">
        <f t="shared" si="35"/>
        <v>2.6965264444908019</v>
      </c>
      <c r="T159" s="20">
        <f t="shared" si="25"/>
        <v>4.2886011694532877E-2</v>
      </c>
      <c r="U159" s="20">
        <f t="shared" si="26"/>
        <v>6.1912515956893621E-2</v>
      </c>
      <c r="V159" s="20">
        <f t="shared" si="27"/>
        <v>-1.9026504262360744E-2</v>
      </c>
      <c r="Y159" s="35"/>
      <c r="Z159" s="35"/>
    </row>
    <row r="160" spans="1:26" x14ac:dyDescent="0.25">
      <c r="A160" s="11">
        <v>1883.08</v>
      </c>
      <c r="B160" s="12">
        <v>5.47</v>
      </c>
      <c r="C160" s="13">
        <v>0.32669999999999999</v>
      </c>
      <c r="D160" s="12">
        <v>0.41</v>
      </c>
      <c r="E160" s="12">
        <v>9.3242545450000005</v>
      </c>
      <c r="F160" s="13">
        <f t="shared" si="32"/>
        <v>1883.6249999999886</v>
      </c>
      <c r="G160" s="14">
        <f>G153*5/12+G165*7/12</f>
        <v>3.6241666666666665</v>
      </c>
      <c r="H160" s="13">
        <f t="shared" si="28"/>
        <v>184.47546575424386</v>
      </c>
      <c r="I160" s="13">
        <f t="shared" si="29"/>
        <v>11.017940523201366</v>
      </c>
      <c r="J160" s="15">
        <f t="shared" si="33"/>
        <v>390.56646045815046</v>
      </c>
      <c r="K160" s="13">
        <f t="shared" si="30"/>
        <v>13.827228694559411</v>
      </c>
      <c r="L160" s="15">
        <f t="shared" si="31"/>
        <v>29.274634147685866</v>
      </c>
      <c r="M160" s="34">
        <f t="shared" si="22"/>
        <v>15.196810876629845</v>
      </c>
      <c r="N160" s="16"/>
      <c r="O160" s="17">
        <f t="shared" si="23"/>
        <v>19.448085508176302</v>
      </c>
      <c r="P160" s="17"/>
      <c r="Q160" s="36">
        <f t="shared" si="24"/>
        <v>2.1712055410359754E-4</v>
      </c>
      <c r="R160" s="14">
        <f t="shared" si="34"/>
        <v>1.0030894734703844</v>
      </c>
      <c r="S160" s="14">
        <f t="shared" si="35"/>
        <v>2.7048591566841207</v>
      </c>
      <c r="T160" s="20">
        <f t="shared" si="25"/>
        <v>4.9430569783938338E-2</v>
      </c>
      <c r="U160" s="20">
        <f t="shared" si="26"/>
        <v>6.6236070497677879E-2</v>
      </c>
      <c r="V160" s="20">
        <f t="shared" si="27"/>
        <v>-1.6805500713739541E-2</v>
      </c>
      <c r="Y160" s="35"/>
      <c r="Z160" s="35"/>
    </row>
    <row r="161" spans="1:26" x14ac:dyDescent="0.25">
      <c r="A161" s="11">
        <v>1883.09</v>
      </c>
      <c r="B161" s="12">
        <v>5.53</v>
      </c>
      <c r="C161" s="13">
        <v>0.32750000000000001</v>
      </c>
      <c r="D161" s="12">
        <v>0.40749999999999997</v>
      </c>
      <c r="E161" s="12">
        <v>9.229089256</v>
      </c>
      <c r="F161" s="13">
        <f t="shared" si="32"/>
        <v>1883.7083333333219</v>
      </c>
      <c r="G161" s="14">
        <f>G153*4/12+G165*8/12</f>
        <v>3.6233333333333335</v>
      </c>
      <c r="H161" s="13">
        <f t="shared" si="28"/>
        <v>188.42203729576761</v>
      </c>
      <c r="I161" s="13">
        <f t="shared" si="29"/>
        <v>11.158809622850615</v>
      </c>
      <c r="J161" s="15">
        <f t="shared" si="33"/>
        <v>400.8907956476981</v>
      </c>
      <c r="K161" s="13">
        <f t="shared" si="30"/>
        <v>13.884625713928624</v>
      </c>
      <c r="L161" s="15">
        <f t="shared" si="31"/>
        <v>29.541229516534713</v>
      </c>
      <c r="M161" s="34">
        <f t="shared" si="22"/>
        <v>15.494692425793451</v>
      </c>
      <c r="N161" s="16"/>
      <c r="O161" s="17">
        <f t="shared" si="23"/>
        <v>19.828736618724498</v>
      </c>
      <c r="P161" s="17"/>
      <c r="Q161" s="36">
        <f t="shared" si="24"/>
        <v>-2.03484841159568E-3</v>
      </c>
      <c r="R161" s="14">
        <f t="shared" si="34"/>
        <v>1.0030887817358447</v>
      </c>
      <c r="S161" s="14">
        <f t="shared" si="35"/>
        <v>2.741192934805083</v>
      </c>
      <c r="T161" s="20">
        <f t="shared" si="25"/>
        <v>5.0166423843972296E-2</v>
      </c>
      <c r="U161" s="20">
        <f t="shared" si="26"/>
        <v>6.0899350444703071E-2</v>
      </c>
      <c r="V161" s="20">
        <f t="shared" si="27"/>
        <v>-1.0732926600730774E-2</v>
      </c>
      <c r="Y161" s="35"/>
      <c r="Z161" s="35"/>
    </row>
    <row r="162" spans="1:26" x14ac:dyDescent="0.25">
      <c r="A162" s="11">
        <v>1883.1</v>
      </c>
      <c r="B162" s="12">
        <v>5.38</v>
      </c>
      <c r="C162" s="13">
        <v>0.32829999999999998</v>
      </c>
      <c r="D162" s="12">
        <v>0.40500000000000003</v>
      </c>
      <c r="E162" s="12">
        <v>9.229089256</v>
      </c>
      <c r="F162" s="13">
        <f t="shared" si="32"/>
        <v>1883.7916666666551</v>
      </c>
      <c r="G162" s="14">
        <f>G153*3/12+G165*9/12</f>
        <v>3.6225000000000001</v>
      </c>
      <c r="H162" s="13">
        <f t="shared" si="28"/>
        <v>183.31113212499633</v>
      </c>
      <c r="I162" s="13">
        <f t="shared" si="29"/>
        <v>11.186067783761395</v>
      </c>
      <c r="J162" s="15">
        <f t="shared" si="33"/>
        <v>392.00003338195489</v>
      </c>
      <c r="K162" s="13">
        <f t="shared" si="30"/>
        <v>13.799443961082439</v>
      </c>
      <c r="L162" s="15">
        <f t="shared" si="31"/>
        <v>29.509296193251252</v>
      </c>
      <c r="M162" s="34">
        <f t="shared" si="22"/>
        <v>15.048056270223832</v>
      </c>
      <c r="N162" s="16"/>
      <c r="O162" s="17">
        <f t="shared" si="23"/>
        <v>19.259308186439714</v>
      </c>
      <c r="P162" s="17"/>
      <c r="Q162" s="36">
        <f t="shared" si="24"/>
        <v>2.1206134844089786E-3</v>
      </c>
      <c r="R162" s="14">
        <f t="shared" si="34"/>
        <v>1.0030880900014516</v>
      </c>
      <c r="S162" s="14">
        <f t="shared" si="35"/>
        <v>2.7496598814765356</v>
      </c>
      <c r="T162" s="20">
        <f t="shared" si="25"/>
        <v>5.4719040933593588E-2</v>
      </c>
      <c r="U162" s="20">
        <f t="shared" si="26"/>
        <v>5.9550858290052133E-2</v>
      </c>
      <c r="V162" s="20">
        <f t="shared" si="27"/>
        <v>-4.8318173564585454E-3</v>
      </c>
      <c r="Y162" s="35"/>
      <c r="Z162" s="35"/>
    </row>
    <row r="163" spans="1:26" x14ac:dyDescent="0.25">
      <c r="A163" s="11">
        <v>1883.11</v>
      </c>
      <c r="B163" s="12">
        <v>5.46</v>
      </c>
      <c r="C163" s="13">
        <v>0.32919999999999999</v>
      </c>
      <c r="D163" s="12">
        <v>0.40250000000000002</v>
      </c>
      <c r="E163" s="12">
        <v>9.1340049590000003</v>
      </c>
      <c r="F163" s="13">
        <f t="shared" si="32"/>
        <v>1883.8749999999884</v>
      </c>
      <c r="G163" s="14">
        <f>G153*2/12+G165*10/12</f>
        <v>3.621666666666667</v>
      </c>
      <c r="H163" s="13">
        <f t="shared" si="28"/>
        <v>187.97357869925807</v>
      </c>
      <c r="I163" s="13">
        <f t="shared" si="29"/>
        <v>11.333498554541348</v>
      </c>
      <c r="J163" s="15">
        <f t="shared" si="33"/>
        <v>403.99006823826517</v>
      </c>
      <c r="K163" s="13">
        <f t="shared" si="30"/>
        <v>13.857026634881207</v>
      </c>
      <c r="L163" s="15">
        <f t="shared" si="31"/>
        <v>29.78131913294904</v>
      </c>
      <c r="M163" s="34">
        <f t="shared" si="22"/>
        <v>15.40821814244886</v>
      </c>
      <c r="N163" s="16"/>
      <c r="O163" s="17">
        <f t="shared" si="23"/>
        <v>19.72054454393318</v>
      </c>
      <c r="P163" s="17"/>
      <c r="Q163" s="36">
        <f t="shared" si="24"/>
        <v>2.6325881891270872E-3</v>
      </c>
      <c r="R163" s="14">
        <f t="shared" si="34"/>
        <v>1.0030873982672053</v>
      </c>
      <c r="S163" s="14">
        <f t="shared" si="35"/>
        <v>2.7868632216408189</v>
      </c>
      <c r="T163" s="20">
        <f t="shared" si="25"/>
        <v>5.6424677914184374E-2</v>
      </c>
      <c r="U163" s="20">
        <f t="shared" si="26"/>
        <v>6.1280485508864002E-2</v>
      </c>
      <c r="V163" s="20">
        <f t="shared" si="27"/>
        <v>-4.8558075946796286E-3</v>
      </c>
      <c r="Y163" s="35"/>
      <c r="Z163" s="35"/>
    </row>
    <row r="164" spans="1:26" x14ac:dyDescent="0.25">
      <c r="A164" s="11">
        <v>1883.12</v>
      </c>
      <c r="B164" s="12">
        <v>5.34</v>
      </c>
      <c r="C164" s="13">
        <v>0.33</v>
      </c>
      <c r="D164" s="12">
        <v>0.4</v>
      </c>
      <c r="E164" s="12">
        <v>9.229089256</v>
      </c>
      <c r="F164" s="13">
        <f t="shared" si="32"/>
        <v>1883.9583333333217</v>
      </c>
      <c r="G164" s="14">
        <f>G153*1/12+G165*11/12</f>
        <v>3.6208333333333336</v>
      </c>
      <c r="H164" s="13">
        <f t="shared" si="28"/>
        <v>181.94822407945733</v>
      </c>
      <c r="I164" s="13">
        <f t="shared" si="29"/>
        <v>11.243991375696801</v>
      </c>
      <c r="J164" s="15">
        <f t="shared" si="33"/>
        <v>393.05424930752571</v>
      </c>
      <c r="K164" s="13">
        <f t="shared" si="30"/>
        <v>13.629080455390064</v>
      </c>
      <c r="L164" s="15">
        <f t="shared" si="31"/>
        <v>29.442265865732267</v>
      </c>
      <c r="M164" s="34">
        <f t="shared" si="22"/>
        <v>14.896403941887156</v>
      </c>
      <c r="N164" s="16"/>
      <c r="O164" s="17">
        <f t="shared" si="23"/>
        <v>19.066539273012445</v>
      </c>
      <c r="P164" s="17"/>
      <c r="Q164" s="36">
        <f t="shared" si="24"/>
        <v>3.5706001324259523E-3</v>
      </c>
      <c r="R164" s="14">
        <f t="shared" si="34"/>
        <v>1.0030867065331059</v>
      </c>
      <c r="S164" s="14">
        <f t="shared" si="35"/>
        <v>2.7666665895248732</v>
      </c>
      <c r="T164" s="20">
        <f t="shared" si="25"/>
        <v>5.7475353446503119E-2</v>
      </c>
      <c r="U164" s="20">
        <f t="shared" si="26"/>
        <v>6.3844100093285894E-2</v>
      </c>
      <c r="V164" s="20">
        <f t="shared" si="27"/>
        <v>-6.3687466467827747E-3</v>
      </c>
      <c r="Y164" s="35"/>
      <c r="Z164" s="35"/>
    </row>
    <row r="165" spans="1:26" x14ac:dyDescent="0.25">
      <c r="A165" s="11">
        <v>1884.01</v>
      </c>
      <c r="B165" s="12">
        <v>5.18</v>
      </c>
      <c r="C165" s="13">
        <v>0.32829999999999998</v>
      </c>
      <c r="D165" s="12">
        <v>0.39250000000000002</v>
      </c>
      <c r="E165" s="12">
        <v>9.229089256</v>
      </c>
      <c r="F165" s="13">
        <f t="shared" si="32"/>
        <v>1884.0416666666549</v>
      </c>
      <c r="G165" s="14">
        <v>3.62</v>
      </c>
      <c r="H165" s="13">
        <f t="shared" si="28"/>
        <v>176.4965918973013</v>
      </c>
      <c r="I165" s="13">
        <f t="shared" si="29"/>
        <v>11.186067783761395</v>
      </c>
      <c r="J165" s="15">
        <f t="shared" si="33"/>
        <v>383.29107127034109</v>
      </c>
      <c r="K165" s="13">
        <f t="shared" si="30"/>
        <v>13.373535196851499</v>
      </c>
      <c r="L165" s="15">
        <f t="shared" si="31"/>
        <v>29.042808006488201</v>
      </c>
      <c r="M165" s="34">
        <f t="shared" si="22"/>
        <v>14.432821721970718</v>
      </c>
      <c r="N165" s="16"/>
      <c r="O165" s="17">
        <f t="shared" si="23"/>
        <v>18.478450440666563</v>
      </c>
      <c r="P165" s="17"/>
      <c r="Q165" s="36">
        <f t="shared" si="24"/>
        <v>4.2286421889660142E-3</v>
      </c>
      <c r="R165" s="14">
        <f t="shared" si="34"/>
        <v>1.0037103920018629</v>
      </c>
      <c r="S165" s="14">
        <f t="shared" si="35"/>
        <v>2.7752064773616856</v>
      </c>
      <c r="T165" s="20">
        <f t="shared" si="25"/>
        <v>6.136130363660941E-2</v>
      </c>
      <c r="U165" s="20">
        <f t="shared" si="26"/>
        <v>6.6799644147194748E-2</v>
      </c>
      <c r="V165" s="20">
        <f t="shared" si="27"/>
        <v>-5.4383405105853377E-3</v>
      </c>
      <c r="Y165" s="35"/>
      <c r="Z165" s="35"/>
    </row>
    <row r="166" spans="1:26" x14ac:dyDescent="0.25">
      <c r="A166" s="11">
        <v>1884.02</v>
      </c>
      <c r="B166" s="12">
        <v>5.32</v>
      </c>
      <c r="C166" s="13">
        <v>0.32669999999999999</v>
      </c>
      <c r="D166" s="12">
        <v>0.38500000000000001</v>
      </c>
      <c r="E166" s="12">
        <v>9.229089256</v>
      </c>
      <c r="F166" s="13">
        <f t="shared" si="32"/>
        <v>1884.1249999999882</v>
      </c>
      <c r="G166" s="14">
        <f>G165*11/12+G177*1/12</f>
        <v>3.6116666666666668</v>
      </c>
      <c r="H166" s="13">
        <f t="shared" si="28"/>
        <v>181.26677005668785</v>
      </c>
      <c r="I166" s="13">
        <f t="shared" si="29"/>
        <v>11.131551461939834</v>
      </c>
      <c r="J166" s="15">
        <f t="shared" si="33"/>
        <v>395.66478736941116</v>
      </c>
      <c r="K166" s="13">
        <f t="shared" si="30"/>
        <v>13.117989938312935</v>
      </c>
      <c r="L166" s="15">
        <f t="shared" si="31"/>
        <v>28.633635928049486</v>
      </c>
      <c r="M166" s="34">
        <f t="shared" si="22"/>
        <v>14.805960228816703</v>
      </c>
      <c r="N166" s="16"/>
      <c r="O166" s="17">
        <f t="shared" si="23"/>
        <v>18.960248831644893</v>
      </c>
      <c r="P166" s="17"/>
      <c r="Q166" s="36">
        <f t="shared" si="24"/>
        <v>2.5658227261833588E-3</v>
      </c>
      <c r="R166" s="14">
        <f t="shared" si="34"/>
        <v>1.0037037188195472</v>
      </c>
      <c r="S166" s="14">
        <f t="shared" si="35"/>
        <v>2.7855035812788063</v>
      </c>
      <c r="T166" s="20">
        <f t="shared" si="25"/>
        <v>6.1427589579871045E-2</v>
      </c>
      <c r="U166" s="20">
        <f t="shared" si="26"/>
        <v>6.8402515600217706E-2</v>
      </c>
      <c r="V166" s="20">
        <f t="shared" si="27"/>
        <v>-6.9749260203466612E-3</v>
      </c>
      <c r="Y166" s="35"/>
      <c r="Z166" s="35"/>
    </row>
    <row r="167" spans="1:26" x14ac:dyDescent="0.25">
      <c r="A167" s="11">
        <v>1884.03</v>
      </c>
      <c r="B167" s="12">
        <v>5.3</v>
      </c>
      <c r="C167" s="13">
        <v>0.32500000000000001</v>
      </c>
      <c r="D167" s="12">
        <v>0.3775</v>
      </c>
      <c r="E167" s="12">
        <v>9.229089256</v>
      </c>
      <c r="F167" s="13">
        <f t="shared" si="32"/>
        <v>1884.2083333333214</v>
      </c>
      <c r="G167" s="14">
        <f>G165*10/12+G177*2/12</f>
        <v>3.6033333333333335</v>
      </c>
      <c r="H167" s="13">
        <f t="shared" si="28"/>
        <v>180.58531603391833</v>
      </c>
      <c r="I167" s="13">
        <f t="shared" si="29"/>
        <v>11.073627870004426</v>
      </c>
      <c r="J167" s="15">
        <f t="shared" si="33"/>
        <v>396.19159668843366</v>
      </c>
      <c r="K167" s="13">
        <f t="shared" si="30"/>
        <v>12.862444679774372</v>
      </c>
      <c r="L167" s="15">
        <f t="shared" si="31"/>
        <v>28.219307122619572</v>
      </c>
      <c r="M167" s="34">
        <f t="shared" si="22"/>
        <v>14.736023454014461</v>
      </c>
      <c r="N167" s="16"/>
      <c r="O167" s="17">
        <f t="shared" si="23"/>
        <v>18.875642451992523</v>
      </c>
      <c r="P167" s="17"/>
      <c r="Q167" s="36">
        <f t="shared" si="24"/>
        <v>2.9697008462466618E-3</v>
      </c>
      <c r="R167" s="14">
        <f t="shared" si="34"/>
        <v>1.0036970457842034</v>
      </c>
      <c r="S167" s="14">
        <f t="shared" si="35"/>
        <v>2.7958203033147049</v>
      </c>
      <c r="T167" s="20">
        <f t="shared" si="25"/>
        <v>6.7913097106354403E-2</v>
      </c>
      <c r="U167" s="20">
        <f t="shared" si="26"/>
        <v>7.1568922197797535E-2</v>
      </c>
      <c r="V167" s="20">
        <f t="shared" si="27"/>
        <v>-3.6558250914431323E-3</v>
      </c>
      <c r="Y167" s="35"/>
      <c r="Z167" s="35"/>
    </row>
    <row r="168" spans="1:26" x14ac:dyDescent="0.25">
      <c r="A168" s="11">
        <v>1884.04</v>
      </c>
      <c r="B168" s="12">
        <v>5.0599999999999996</v>
      </c>
      <c r="C168" s="13">
        <v>0.32329999999999998</v>
      </c>
      <c r="D168" s="12">
        <v>0.37</v>
      </c>
      <c r="E168" s="12">
        <v>9.0388396689999997</v>
      </c>
      <c r="F168" s="13">
        <f t="shared" si="32"/>
        <v>1884.2916666666547</v>
      </c>
      <c r="G168" s="14">
        <f>G165*9/12+G177*3/12</f>
        <v>3.5949999999999998</v>
      </c>
      <c r="H168" s="13">
        <f t="shared" si="28"/>
        <v>176.03671027124622</v>
      </c>
      <c r="I168" s="13">
        <f t="shared" si="29"/>
        <v>11.247562930967174</v>
      </c>
      <c r="J168" s="15">
        <f t="shared" si="33"/>
        <v>388.26863677377253</v>
      </c>
      <c r="K168" s="13">
        <f t="shared" si="30"/>
        <v>12.872249565288756</v>
      </c>
      <c r="L168" s="15">
        <f t="shared" si="31"/>
        <v>28.391184902430005</v>
      </c>
      <c r="M168" s="34">
        <f t="shared" si="22"/>
        <v>14.353453682579463</v>
      </c>
      <c r="N168" s="16"/>
      <c r="O168" s="17">
        <f t="shared" si="23"/>
        <v>18.395357641018055</v>
      </c>
      <c r="P168" s="17"/>
      <c r="Q168" s="36">
        <f t="shared" si="24"/>
        <v>4.3444054785743286E-3</v>
      </c>
      <c r="R168" s="14">
        <f t="shared" si="34"/>
        <v>1.003690372895923</v>
      </c>
      <c r="S168" s="14">
        <f t="shared" si="35"/>
        <v>2.865220590486206</v>
      </c>
      <c r="T168" s="20">
        <f t="shared" si="25"/>
        <v>7.1949238312908781E-2</v>
      </c>
      <c r="U168" s="20">
        <f t="shared" si="26"/>
        <v>6.9447376007533146E-2</v>
      </c>
      <c r="V168" s="20">
        <f t="shared" si="27"/>
        <v>2.501862305375635E-3</v>
      </c>
      <c r="Y168" s="35"/>
      <c r="Z168" s="35"/>
    </row>
    <row r="169" spans="1:26" x14ac:dyDescent="0.25">
      <c r="A169" s="11">
        <v>1884.05</v>
      </c>
      <c r="B169" s="12">
        <v>4.6500000000000004</v>
      </c>
      <c r="C169" s="13">
        <v>0.32169999999999999</v>
      </c>
      <c r="D169" s="12">
        <v>0.36249999999999999</v>
      </c>
      <c r="E169" s="12">
        <v>8.8485090910000004</v>
      </c>
      <c r="F169" s="13">
        <f t="shared" si="32"/>
        <v>1884.3749999999879</v>
      </c>
      <c r="G169" s="14">
        <f>G165*8/12+G177*4/12</f>
        <v>3.5866666666666669</v>
      </c>
      <c r="H169" s="13">
        <f t="shared" si="28"/>
        <v>165.2525849227271</v>
      </c>
      <c r="I169" s="13">
        <f t="shared" si="29"/>
        <v>11.432635821428235</v>
      </c>
      <c r="J169" s="15">
        <f t="shared" si="33"/>
        <v>366.58437284064848</v>
      </c>
      <c r="K169" s="13">
        <f t="shared" si="30"/>
        <v>12.882593985911519</v>
      </c>
      <c r="L169" s="15">
        <f t="shared" si="31"/>
        <v>28.577814011770982</v>
      </c>
      <c r="M169" s="34">
        <f t="shared" si="22"/>
        <v>13.465050313804898</v>
      </c>
      <c r="N169" s="16"/>
      <c r="O169" s="17">
        <f t="shared" si="23"/>
        <v>17.27291894887988</v>
      </c>
      <c r="P169" s="17"/>
      <c r="Q169" s="36">
        <f t="shared" si="24"/>
        <v>7.7210795261653392E-3</v>
      </c>
      <c r="R169" s="14">
        <f t="shared" si="34"/>
        <v>1.0036837001547976</v>
      </c>
      <c r="S169" s="14">
        <f t="shared" si="35"/>
        <v>2.9376523816989404</v>
      </c>
      <c r="T169" s="20">
        <f t="shared" si="25"/>
        <v>7.4521666454081759E-2</v>
      </c>
      <c r="U169" s="20">
        <f t="shared" si="26"/>
        <v>6.7280863955631931E-2</v>
      </c>
      <c r="V169" s="20">
        <f t="shared" si="27"/>
        <v>7.2408024984498276E-3</v>
      </c>
      <c r="Y169" s="35"/>
      <c r="Z169" s="35"/>
    </row>
    <row r="170" spans="1:26" x14ac:dyDescent="0.25">
      <c r="A170" s="11">
        <v>1884.06</v>
      </c>
      <c r="B170" s="12">
        <v>4.46</v>
      </c>
      <c r="C170" s="13">
        <v>0.32</v>
      </c>
      <c r="D170" s="12">
        <v>0.35499999999999998</v>
      </c>
      <c r="E170" s="12">
        <v>8.8485090910000004</v>
      </c>
      <c r="F170" s="13">
        <f t="shared" si="32"/>
        <v>1884.4583333333212</v>
      </c>
      <c r="G170" s="14">
        <f>G165*7/12+G177*5/12</f>
        <v>3.5783333333333336</v>
      </c>
      <c r="H170" s="13">
        <f t="shared" si="28"/>
        <v>158.50032876459414</v>
      </c>
      <c r="I170" s="13">
        <f t="shared" si="29"/>
        <v>11.3722208979081</v>
      </c>
      <c r="J170" s="15">
        <f t="shared" si="33"/>
        <v>353.70793250431024</v>
      </c>
      <c r="K170" s="13">
        <f t="shared" si="30"/>
        <v>12.616057558616799</v>
      </c>
      <c r="L170" s="15">
        <f t="shared" si="31"/>
        <v>28.153882519961911</v>
      </c>
      <c r="M170" s="34">
        <f t="shared" si="22"/>
        <v>12.906876483666855</v>
      </c>
      <c r="N170" s="16"/>
      <c r="O170" s="17">
        <f t="shared" si="23"/>
        <v>16.575562457475304</v>
      </c>
      <c r="P170" s="17"/>
      <c r="Q170" s="36">
        <f t="shared" si="24"/>
        <v>1.3335959139286327E-2</v>
      </c>
      <c r="R170" s="14">
        <f t="shared" si="34"/>
        <v>1.0036770275609186</v>
      </c>
      <c r="S170" s="14">
        <f t="shared" si="35"/>
        <v>2.9484738122321463</v>
      </c>
      <c r="T170" s="20">
        <f t="shared" si="25"/>
        <v>7.736576607772383E-2</v>
      </c>
      <c r="U170" s="20">
        <f t="shared" si="26"/>
        <v>6.7387027198885896E-2</v>
      </c>
      <c r="V170" s="20">
        <f t="shared" si="27"/>
        <v>9.9787388788379339E-3</v>
      </c>
      <c r="Y170" s="35"/>
      <c r="Z170" s="35"/>
    </row>
    <row r="171" spans="1:26" x14ac:dyDescent="0.25">
      <c r="A171" s="11">
        <v>1884.07</v>
      </c>
      <c r="B171" s="12">
        <v>4.46</v>
      </c>
      <c r="C171" s="13">
        <v>0.31830000000000003</v>
      </c>
      <c r="D171" s="12">
        <v>0.34749999999999998</v>
      </c>
      <c r="E171" s="12">
        <v>8.7534247930000006</v>
      </c>
      <c r="F171" s="13">
        <f t="shared" si="32"/>
        <v>1884.5416666666545</v>
      </c>
      <c r="G171" s="14">
        <f>G165*6/12+G177*6/12</f>
        <v>3.57</v>
      </c>
      <c r="H171" s="13">
        <f t="shared" si="28"/>
        <v>160.22204259086732</v>
      </c>
      <c r="I171" s="13">
        <f t="shared" si="29"/>
        <v>11.434680752617281</v>
      </c>
      <c r="J171" s="15">
        <f t="shared" si="33"/>
        <v>359.6765548990823</v>
      </c>
      <c r="K171" s="13">
        <f t="shared" si="30"/>
        <v>12.483668116665111</v>
      </c>
      <c r="L171" s="15">
        <f t="shared" si="31"/>
        <v>28.024126194491281</v>
      </c>
      <c r="M171" s="34">
        <f t="shared" si="22"/>
        <v>13.043931585991658</v>
      </c>
      <c r="N171" s="16"/>
      <c r="O171" s="17">
        <f t="shared" si="23"/>
        <v>16.769768530632774</v>
      </c>
      <c r="P171" s="17"/>
      <c r="Q171" s="36">
        <f t="shared" si="24"/>
        <v>1.0776582875225496E-2</v>
      </c>
      <c r="R171" s="14">
        <f t="shared" si="34"/>
        <v>1.0036703551143773</v>
      </c>
      <c r="S171" s="14">
        <f t="shared" si="35"/>
        <v>2.991461070356741</v>
      </c>
      <c r="T171" s="20">
        <f t="shared" si="25"/>
        <v>7.3789069696210019E-2</v>
      </c>
      <c r="U171" s="20">
        <f t="shared" si="26"/>
        <v>6.6339615262161589E-2</v>
      </c>
      <c r="V171" s="20">
        <f t="shared" si="27"/>
        <v>7.4494544340484303E-3</v>
      </c>
      <c r="Y171" s="35"/>
      <c r="Z171" s="35"/>
    </row>
    <row r="172" spans="1:26" x14ac:dyDescent="0.25">
      <c r="A172" s="11">
        <v>1884.08</v>
      </c>
      <c r="B172" s="12">
        <v>4.74</v>
      </c>
      <c r="C172" s="13">
        <v>0.31669999999999998</v>
      </c>
      <c r="D172" s="12">
        <v>0.34</v>
      </c>
      <c r="E172" s="12">
        <v>8.7534247930000006</v>
      </c>
      <c r="F172" s="13">
        <f t="shared" si="32"/>
        <v>1884.6249999999877</v>
      </c>
      <c r="G172" s="14">
        <f>G165*5/12+G177*7/12</f>
        <v>3.5616666666666665</v>
      </c>
      <c r="H172" s="13">
        <f t="shared" si="28"/>
        <v>170.28082553379176</v>
      </c>
      <c r="I172" s="13">
        <f t="shared" si="29"/>
        <v>11.377201992943426</v>
      </c>
      <c r="J172" s="15">
        <f t="shared" si="33"/>
        <v>384.38550088931891</v>
      </c>
      <c r="K172" s="13">
        <f t="shared" si="30"/>
        <v>12.214236430693923</v>
      </c>
      <c r="L172" s="15">
        <f t="shared" si="31"/>
        <v>27.571955759993337</v>
      </c>
      <c r="M172" s="34">
        <f t="shared" si="22"/>
        <v>13.859813341769314</v>
      </c>
      <c r="N172" s="16"/>
      <c r="O172" s="17">
        <f t="shared" si="23"/>
        <v>17.83206263060006</v>
      </c>
      <c r="P172" s="17"/>
      <c r="Q172" s="36">
        <f t="shared" si="24"/>
        <v>7.126400706920305E-3</v>
      </c>
      <c r="R172" s="14">
        <f t="shared" si="34"/>
        <v>1.0036636828152661</v>
      </c>
      <c r="S172" s="14">
        <f t="shared" si="35"/>
        <v>3.0024407947957856</v>
      </c>
      <c r="T172" s="20">
        <f t="shared" si="25"/>
        <v>6.8022516804265631E-2</v>
      </c>
      <c r="U172" s="20">
        <f t="shared" si="26"/>
        <v>6.3401076592445316E-2</v>
      </c>
      <c r="V172" s="20">
        <f t="shared" si="27"/>
        <v>4.6214402118203157E-3</v>
      </c>
      <c r="Y172" s="35"/>
      <c r="Z172" s="35"/>
    </row>
    <row r="173" spans="1:26" x14ac:dyDescent="0.25">
      <c r="A173" s="11">
        <v>1884.09</v>
      </c>
      <c r="B173" s="12">
        <v>4.59</v>
      </c>
      <c r="C173" s="13">
        <v>0.315</v>
      </c>
      <c r="D173" s="12">
        <v>0.33250000000000002</v>
      </c>
      <c r="E173" s="12">
        <v>8.6582595040000001</v>
      </c>
      <c r="F173" s="13">
        <f t="shared" si="32"/>
        <v>1884.708333333321</v>
      </c>
      <c r="G173" s="14">
        <f>G165*4/12+G177*8/12</f>
        <v>3.5533333333333337</v>
      </c>
      <c r="H173" s="13">
        <f t="shared" si="28"/>
        <v>166.70456681659655</v>
      </c>
      <c r="I173" s="13">
        <f t="shared" si="29"/>
        <v>11.44050948741349</v>
      </c>
      <c r="J173" s="15">
        <f t="shared" si="33"/>
        <v>378.46470408588539</v>
      </c>
      <c r="K173" s="13">
        <f t="shared" si="30"/>
        <v>12.076093347825351</v>
      </c>
      <c r="L173" s="15">
        <f t="shared" si="31"/>
        <v>27.416016145655099</v>
      </c>
      <c r="M173" s="34">
        <f t="shared" si="22"/>
        <v>13.569154744335712</v>
      </c>
      <c r="N173" s="16"/>
      <c r="O173" s="17">
        <f t="shared" si="23"/>
        <v>17.474388100341248</v>
      </c>
      <c r="P173" s="17"/>
      <c r="Q173" s="36">
        <f t="shared" si="24"/>
        <v>7.6948439400388036E-3</v>
      </c>
      <c r="R173" s="14">
        <f t="shared" si="34"/>
        <v>1.0036570106636764</v>
      </c>
      <c r="S173" s="14">
        <f t="shared" si="35"/>
        <v>3.0465623341726928</v>
      </c>
      <c r="T173" s="20">
        <f t="shared" si="25"/>
        <v>7.0307305331770653E-2</v>
      </c>
      <c r="U173" s="20">
        <f t="shared" si="26"/>
        <v>6.0857558975657478E-2</v>
      </c>
      <c r="V173" s="20">
        <f t="shared" si="27"/>
        <v>9.4497463561131756E-3</v>
      </c>
      <c r="Y173" s="35"/>
      <c r="Z173" s="35"/>
    </row>
    <row r="174" spans="1:26" x14ac:dyDescent="0.25">
      <c r="A174" s="11">
        <v>1884.1</v>
      </c>
      <c r="B174" s="12">
        <v>4.4400000000000004</v>
      </c>
      <c r="C174" s="13">
        <v>0.31330000000000002</v>
      </c>
      <c r="D174" s="12">
        <v>0.32500000000000001</v>
      </c>
      <c r="E174" s="12">
        <v>8.5630942149999996</v>
      </c>
      <c r="F174" s="13">
        <f t="shared" si="32"/>
        <v>1884.7916666666542</v>
      </c>
      <c r="G174" s="14">
        <f>G165*3/12+G177*9/12</f>
        <v>3.5449999999999999</v>
      </c>
      <c r="H174" s="13">
        <f t="shared" si="28"/>
        <v>163.04881914697003</v>
      </c>
      <c r="I174" s="13">
        <f t="shared" si="29"/>
        <v>11.50522410782561</v>
      </c>
      <c r="J174" s="15">
        <f t="shared" si="33"/>
        <v>372.34182829206668</v>
      </c>
      <c r="K174" s="13">
        <f t="shared" si="30"/>
        <v>11.934879779902085</v>
      </c>
      <c r="L174" s="15">
        <f t="shared" si="31"/>
        <v>27.254750944802176</v>
      </c>
      <c r="M174" s="34">
        <f t="shared" si="22"/>
        <v>13.273251319134149</v>
      </c>
      <c r="N174" s="16"/>
      <c r="O174" s="17">
        <f t="shared" si="23"/>
        <v>17.112421679154785</v>
      </c>
      <c r="P174" s="17"/>
      <c r="Q174" s="36">
        <f t="shared" si="24"/>
        <v>9.9265400778955071E-3</v>
      </c>
      <c r="R174" s="14">
        <f t="shared" si="34"/>
        <v>1.0036503386596998</v>
      </c>
      <c r="S174" s="14">
        <f t="shared" si="35"/>
        <v>3.0916851994187473</v>
      </c>
      <c r="T174" s="20">
        <f t="shared" si="25"/>
        <v>7.2116021619816006E-2</v>
      </c>
      <c r="U174" s="20">
        <f t="shared" si="26"/>
        <v>6.2777294381323401E-2</v>
      </c>
      <c r="V174" s="20">
        <f t="shared" si="27"/>
        <v>9.3387272384926057E-3</v>
      </c>
      <c r="Y174" s="35"/>
      <c r="Z174" s="35"/>
    </row>
    <row r="175" spans="1:26" x14ac:dyDescent="0.25">
      <c r="A175" s="11">
        <v>1884.11</v>
      </c>
      <c r="B175" s="12">
        <v>4.3499999999999996</v>
      </c>
      <c r="C175" s="13">
        <v>0.31169999999999998</v>
      </c>
      <c r="D175" s="12">
        <v>0.3175</v>
      </c>
      <c r="E175" s="12">
        <v>8.3728446279999993</v>
      </c>
      <c r="F175" s="13">
        <f t="shared" si="32"/>
        <v>1884.8749999999875</v>
      </c>
      <c r="G175" s="14">
        <f>G165*2/12+G177*10/12</f>
        <v>3.5366666666666671</v>
      </c>
      <c r="H175" s="13">
        <f t="shared" si="28"/>
        <v>163.37350814149136</v>
      </c>
      <c r="I175" s="13">
        <f t="shared" si="29"/>
        <v>11.706556893724795</v>
      </c>
      <c r="J175" s="15">
        <f t="shared" si="33"/>
        <v>375.31107412559754</v>
      </c>
      <c r="K175" s="13">
        <f t="shared" si="30"/>
        <v>11.924388237913451</v>
      </c>
      <c r="L175" s="15">
        <f t="shared" si="31"/>
        <v>27.393394490776377</v>
      </c>
      <c r="M175" s="34">
        <f t="shared" si="22"/>
        <v>13.304437602119719</v>
      </c>
      <c r="N175" s="16"/>
      <c r="O175" s="17">
        <f t="shared" si="23"/>
        <v>17.173051638572851</v>
      </c>
      <c r="P175" s="17"/>
      <c r="Q175" s="36">
        <f t="shared" si="24"/>
        <v>8.4526608310660778E-3</v>
      </c>
      <c r="R175" s="14">
        <f t="shared" si="34"/>
        <v>1.0036436668034285</v>
      </c>
      <c r="S175" s="14">
        <f t="shared" si="35"/>
        <v>3.1734772734469385</v>
      </c>
      <c r="T175" s="20">
        <f t="shared" si="25"/>
        <v>7.1702733072092961E-2</v>
      </c>
      <c r="U175" s="20">
        <f t="shared" si="26"/>
        <v>6.0493170421616949E-2</v>
      </c>
      <c r="V175" s="20">
        <f t="shared" si="27"/>
        <v>1.1209562650476013E-2</v>
      </c>
      <c r="Y175" s="35"/>
      <c r="Z175" s="35"/>
    </row>
    <row r="176" spans="1:26" x14ac:dyDescent="0.25">
      <c r="A176" s="11">
        <v>1884.12</v>
      </c>
      <c r="B176" s="12">
        <v>4.34</v>
      </c>
      <c r="C176" s="13">
        <v>0.31</v>
      </c>
      <c r="D176" s="12">
        <v>0.31</v>
      </c>
      <c r="E176" s="12">
        <v>8.2776793390000005</v>
      </c>
      <c r="F176" s="13">
        <f t="shared" si="32"/>
        <v>1884.9583333333208</v>
      </c>
      <c r="G176" s="14">
        <f>G165*1/12+G177*11/12</f>
        <v>3.5283333333333333</v>
      </c>
      <c r="H176" s="13">
        <f t="shared" si="28"/>
        <v>164.87186131625049</v>
      </c>
      <c r="I176" s="13">
        <f t="shared" si="29"/>
        <v>11.77656152258932</v>
      </c>
      <c r="J176" s="15">
        <f t="shared" si="33"/>
        <v>381.00766091969456</v>
      </c>
      <c r="K176" s="13">
        <f t="shared" si="30"/>
        <v>11.77656152258932</v>
      </c>
      <c r="L176" s="15">
        <f t="shared" si="31"/>
        <v>27.214832922835324</v>
      </c>
      <c r="M176" s="34">
        <f t="shared" si="22"/>
        <v>13.432292746944752</v>
      </c>
      <c r="N176" s="16"/>
      <c r="O176" s="17">
        <f t="shared" si="23"/>
        <v>17.357970009963751</v>
      </c>
      <c r="P176" s="17"/>
      <c r="Q176" s="36">
        <f t="shared" si="24"/>
        <v>6.7139154078263291E-3</v>
      </c>
      <c r="R176" s="14">
        <f t="shared" si="34"/>
        <v>1.0036369950949544</v>
      </c>
      <c r="S176" s="14">
        <f t="shared" si="35"/>
        <v>3.2216575487722565</v>
      </c>
      <c r="T176" s="20">
        <f t="shared" si="25"/>
        <v>7.1073393965091158E-2</v>
      </c>
      <c r="U176" s="20">
        <f t="shared" si="26"/>
        <v>6.09069899599195E-2</v>
      </c>
      <c r="V176" s="20">
        <f t="shared" si="27"/>
        <v>1.0166404005171659E-2</v>
      </c>
      <c r="Y176" s="35"/>
      <c r="Z176" s="35"/>
    </row>
    <row r="177" spans="1:26" x14ac:dyDescent="0.25">
      <c r="A177" s="11">
        <v>1885.01</v>
      </c>
      <c r="B177" s="12">
        <v>4.24</v>
      </c>
      <c r="C177" s="13">
        <v>0.30420000000000003</v>
      </c>
      <c r="D177" s="12">
        <v>0.30669999999999997</v>
      </c>
      <c r="E177" s="12">
        <v>8.2776793390000005</v>
      </c>
      <c r="F177" s="13">
        <f t="shared" si="32"/>
        <v>1885.041666666654</v>
      </c>
      <c r="G177" s="14">
        <v>3.52</v>
      </c>
      <c r="H177" s="13">
        <f t="shared" si="28"/>
        <v>161.07297050251202</v>
      </c>
      <c r="I177" s="13">
        <f t="shared" si="29"/>
        <v>11.556225855392489</v>
      </c>
      <c r="J177" s="15">
        <f t="shared" si="33"/>
        <v>374.4541535723086</v>
      </c>
      <c r="K177" s="13">
        <f t="shared" si="30"/>
        <v>11.65119812573595</v>
      </c>
      <c r="L177" s="15">
        <f t="shared" si="31"/>
        <v>27.086105872789396</v>
      </c>
      <c r="M177" s="34">
        <f t="shared" si="22"/>
        <v>13.129817425635954</v>
      </c>
      <c r="N177" s="16"/>
      <c r="O177" s="17">
        <f t="shared" si="23"/>
        <v>16.987379177257115</v>
      </c>
      <c r="P177" s="17"/>
      <c r="Q177" s="36">
        <f t="shared" si="24"/>
        <v>8.5123158224836848E-3</v>
      </c>
      <c r="R177" s="14">
        <f t="shared" si="34"/>
        <v>1.0039790233810126</v>
      </c>
      <c r="S177" s="14">
        <f t="shared" si="35"/>
        <v>3.233374701474764</v>
      </c>
      <c r="T177" s="20">
        <f t="shared" si="25"/>
        <v>7.2116062306961215E-2</v>
      </c>
      <c r="U177" s="20">
        <f t="shared" si="26"/>
        <v>6.1006296117269265E-2</v>
      </c>
      <c r="V177" s="20">
        <f t="shared" si="27"/>
        <v>1.110976618969195E-2</v>
      </c>
      <c r="Y177" s="35"/>
      <c r="Z177" s="35"/>
    </row>
    <row r="178" spans="1:26" x14ac:dyDescent="0.25">
      <c r="A178" s="11">
        <v>1885.02</v>
      </c>
      <c r="B178" s="12">
        <v>4.37</v>
      </c>
      <c r="C178" s="13">
        <v>0.29830000000000001</v>
      </c>
      <c r="D178" s="12">
        <v>0.30330000000000001</v>
      </c>
      <c r="E178" s="12">
        <v>8.3728446279999993</v>
      </c>
      <c r="F178" s="13">
        <f t="shared" si="32"/>
        <v>1885.1249999999873</v>
      </c>
      <c r="G178" s="14">
        <f>G177*11/12+G189*1/12</f>
        <v>3.5074999999999998</v>
      </c>
      <c r="H178" s="13">
        <f t="shared" si="28"/>
        <v>164.12465070765916</v>
      </c>
      <c r="I178" s="13">
        <f t="shared" si="29"/>
        <v>11.203291374392386</v>
      </c>
      <c r="J178" s="15">
        <f t="shared" si="33"/>
        <v>383.7189456265221</v>
      </c>
      <c r="K178" s="13">
        <f t="shared" si="30"/>
        <v>11.39107701593433</v>
      </c>
      <c r="L178" s="15">
        <f t="shared" si="31"/>
        <v>26.632026592339621</v>
      </c>
      <c r="M178" s="34">
        <f t="shared" si="22"/>
        <v>13.384817593597957</v>
      </c>
      <c r="N178" s="16"/>
      <c r="O178" s="17">
        <f t="shared" si="23"/>
        <v>17.33406459087124</v>
      </c>
      <c r="P178" s="17"/>
      <c r="Q178" s="36">
        <f t="shared" si="24"/>
        <v>8.2929509633673376E-3</v>
      </c>
      <c r="R178" s="14">
        <f t="shared" si="34"/>
        <v>1.0039692212858526</v>
      </c>
      <c r="S178" s="14">
        <f t="shared" si="35"/>
        <v>3.2093437864353462</v>
      </c>
      <c r="T178" s="20">
        <f t="shared" si="25"/>
        <v>6.8417577629088955E-2</v>
      </c>
      <c r="U178" s="20">
        <f t="shared" si="26"/>
        <v>6.200026643535117E-2</v>
      </c>
      <c r="V178" s="20">
        <f t="shared" si="27"/>
        <v>6.4173111937377847E-3</v>
      </c>
      <c r="Y178" s="35"/>
      <c r="Z178" s="35"/>
    </row>
    <row r="179" spans="1:26" x14ac:dyDescent="0.25">
      <c r="A179" s="11">
        <v>1885.03</v>
      </c>
      <c r="B179" s="12">
        <v>4.38</v>
      </c>
      <c r="C179" s="13">
        <v>0.29249999999999998</v>
      </c>
      <c r="D179" s="12">
        <v>0.3</v>
      </c>
      <c r="E179" s="12">
        <v>8.18251405</v>
      </c>
      <c r="F179" s="13">
        <f t="shared" si="32"/>
        <v>1885.2083333333205</v>
      </c>
      <c r="G179" s="14">
        <f>G177*10/12+G189*2/12</f>
        <v>3.4950000000000001</v>
      </c>
      <c r="H179" s="13">
        <f t="shared" si="28"/>
        <v>168.32660372883808</v>
      </c>
      <c r="I179" s="13">
        <f t="shared" si="29"/>
        <v>11.240988947645009</v>
      </c>
      <c r="J179" s="15">
        <f t="shared" si="33"/>
        <v>395.73309062702134</v>
      </c>
      <c r="K179" s="13">
        <f t="shared" si="30"/>
        <v>11.529219433482062</v>
      </c>
      <c r="L179" s="15">
        <f t="shared" si="31"/>
        <v>27.105006207330234</v>
      </c>
      <c r="M179" s="34">
        <f t="shared" si="22"/>
        <v>13.734194093452503</v>
      </c>
      <c r="N179" s="16"/>
      <c r="O179" s="17">
        <f t="shared" si="23"/>
        <v>17.80318966917185</v>
      </c>
      <c r="P179" s="17"/>
      <c r="Q179" s="36">
        <f t="shared" si="24"/>
        <v>4.2926131988319377E-3</v>
      </c>
      <c r="R179" s="14">
        <f t="shared" si="34"/>
        <v>1.0039594196907509</v>
      </c>
      <c r="S179" s="14">
        <f t="shared" si="35"/>
        <v>3.297030105801086</v>
      </c>
      <c r="T179" s="20">
        <f t="shared" si="25"/>
        <v>6.5562237567803328E-2</v>
      </c>
      <c r="U179" s="20">
        <f t="shared" si="26"/>
        <v>5.934418850820089E-2</v>
      </c>
      <c r="V179" s="20">
        <f t="shared" si="27"/>
        <v>6.2180490596024374E-3</v>
      </c>
      <c r="Y179" s="35"/>
      <c r="Z179" s="35"/>
    </row>
    <row r="180" spans="1:26" x14ac:dyDescent="0.25">
      <c r="A180" s="11">
        <v>1885.04</v>
      </c>
      <c r="B180" s="12">
        <v>4.37</v>
      </c>
      <c r="C180" s="13">
        <v>0.28670000000000001</v>
      </c>
      <c r="D180" s="12">
        <v>0.29670000000000002</v>
      </c>
      <c r="E180" s="12">
        <v>8.2776793390000005</v>
      </c>
      <c r="F180" s="13">
        <f t="shared" si="32"/>
        <v>1885.2916666666538</v>
      </c>
      <c r="G180" s="14">
        <f>G177*9/12+G189*3/12</f>
        <v>3.4824999999999999</v>
      </c>
      <c r="H180" s="13">
        <f t="shared" si="28"/>
        <v>166.01152856037206</v>
      </c>
      <c r="I180" s="13">
        <f t="shared" si="29"/>
        <v>10.891419962988254</v>
      </c>
      <c r="J180" s="15">
        <f t="shared" si="33"/>
        <v>392.42418263402817</v>
      </c>
      <c r="K180" s="13">
        <f t="shared" si="30"/>
        <v>11.271309044362102</v>
      </c>
      <c r="L180" s="15">
        <f t="shared" si="31"/>
        <v>26.643536610415595</v>
      </c>
      <c r="M180" s="34">
        <f t="shared" si="22"/>
        <v>13.548548541030049</v>
      </c>
      <c r="N180" s="16"/>
      <c r="O180" s="17">
        <f t="shared" si="23"/>
        <v>17.577505686645964</v>
      </c>
      <c r="P180" s="17"/>
      <c r="Q180" s="36">
        <f t="shared" si="24"/>
        <v>5.7379374721847759E-3</v>
      </c>
      <c r="R180" s="14">
        <f t="shared" si="34"/>
        <v>1.0039496185961747</v>
      </c>
      <c r="S180" s="14">
        <f t="shared" si="35"/>
        <v>3.272029666775143</v>
      </c>
      <c r="T180" s="20">
        <f t="shared" si="25"/>
        <v>6.6817085926330844E-2</v>
      </c>
      <c r="U180" s="20">
        <f t="shared" si="26"/>
        <v>5.5851711698121642E-2</v>
      </c>
      <c r="V180" s="20">
        <f t="shared" si="27"/>
        <v>1.0965374228209201E-2</v>
      </c>
      <c r="Y180" s="35"/>
      <c r="Z180" s="35"/>
    </row>
    <row r="181" spans="1:26" x14ac:dyDescent="0.25">
      <c r="A181" s="11">
        <v>1885.05</v>
      </c>
      <c r="B181" s="12">
        <v>4.32</v>
      </c>
      <c r="C181" s="13">
        <v>0.28079999999999999</v>
      </c>
      <c r="D181" s="12">
        <v>0.29330000000000001</v>
      </c>
      <c r="E181" s="12">
        <v>8.0873811569999994</v>
      </c>
      <c r="F181" s="13">
        <f t="shared" si="32"/>
        <v>1885.374999999987</v>
      </c>
      <c r="G181" s="14">
        <f>G177*8/12+G189*4/12</f>
        <v>3.4699999999999998</v>
      </c>
      <c r="H181" s="13">
        <f t="shared" si="28"/>
        <v>167.97368315257216</v>
      </c>
      <c r="I181" s="13">
        <f t="shared" si="29"/>
        <v>10.918289404917189</v>
      </c>
      <c r="J181" s="15">
        <f t="shared" si="33"/>
        <v>399.21315077443296</v>
      </c>
      <c r="K181" s="13">
        <f t="shared" si="30"/>
        <v>11.404324367742918</v>
      </c>
      <c r="L181" s="15">
        <f t="shared" si="31"/>
        <v>27.103985444940083</v>
      </c>
      <c r="M181" s="34">
        <f t="shared" si="22"/>
        <v>13.711371872561934</v>
      </c>
      <c r="N181" s="16"/>
      <c r="O181" s="17">
        <f t="shared" si="23"/>
        <v>17.804975054591768</v>
      </c>
      <c r="P181" s="17"/>
      <c r="Q181" s="36">
        <f t="shared" si="24"/>
        <v>5.1448214108693047E-3</v>
      </c>
      <c r="R181" s="14">
        <f t="shared" si="34"/>
        <v>1.003939818002592</v>
      </c>
      <c r="S181" s="14">
        <f t="shared" si="35"/>
        <v>3.3622487329327182</v>
      </c>
      <c r="T181" s="20">
        <f t="shared" si="25"/>
        <v>6.9611353143753441E-2</v>
      </c>
      <c r="U181" s="20">
        <f t="shared" si="26"/>
        <v>5.173573114962049E-2</v>
      </c>
      <c r="V181" s="20">
        <f t="shared" si="27"/>
        <v>1.7875621994132951E-2</v>
      </c>
      <c r="Y181" s="35"/>
      <c r="Z181" s="35"/>
    </row>
    <row r="182" spans="1:26" x14ac:dyDescent="0.25">
      <c r="A182" s="11">
        <v>1885.06</v>
      </c>
      <c r="B182" s="12">
        <v>4.3</v>
      </c>
      <c r="C182" s="13">
        <v>0.27500000000000002</v>
      </c>
      <c r="D182" s="12">
        <v>0.28999999999999998</v>
      </c>
      <c r="E182" s="12">
        <v>7.8970910740000004</v>
      </c>
      <c r="F182" s="13">
        <f t="shared" si="32"/>
        <v>1885.4583333333203</v>
      </c>
      <c r="G182" s="14">
        <f>G177*7/12+G189*5/12</f>
        <v>3.4575</v>
      </c>
      <c r="H182" s="13">
        <f t="shared" si="28"/>
        <v>171.22482029513949</v>
      </c>
      <c r="I182" s="13">
        <f t="shared" si="29"/>
        <v>10.950424553758921</v>
      </c>
      <c r="J182" s="15">
        <f t="shared" si="33"/>
        <v>409.10870581093013</v>
      </c>
      <c r="K182" s="13">
        <f t="shared" si="30"/>
        <v>11.547720438509407</v>
      </c>
      <c r="L182" s="15">
        <f t="shared" si="31"/>
        <v>27.591052252365053</v>
      </c>
      <c r="M182" s="34">
        <f t="shared" si="22"/>
        <v>13.978784368698348</v>
      </c>
      <c r="N182" s="16"/>
      <c r="O182" s="17">
        <f t="shared" si="23"/>
        <v>18.166486027738848</v>
      </c>
      <c r="P182" s="17"/>
      <c r="Q182" s="36">
        <f t="shared" si="24"/>
        <v>3.2111125845226407E-3</v>
      </c>
      <c r="R182" s="14">
        <f t="shared" si="34"/>
        <v>1.0039300179104702</v>
      </c>
      <c r="S182" s="14">
        <f t="shared" si="35"/>
        <v>3.4568320770515939</v>
      </c>
      <c r="T182" s="20">
        <f t="shared" si="25"/>
        <v>6.7985077548855521E-2</v>
      </c>
      <c r="U182" s="20">
        <f t="shared" si="26"/>
        <v>4.7599761094873738E-2</v>
      </c>
      <c r="V182" s="20">
        <f t="shared" si="27"/>
        <v>2.0385316453981783E-2</v>
      </c>
      <c r="Y182" s="35"/>
      <c r="Z182" s="35"/>
    </row>
    <row r="183" spans="1:26" x14ac:dyDescent="0.25">
      <c r="A183" s="11">
        <v>1885.07</v>
      </c>
      <c r="B183" s="12">
        <v>4.46</v>
      </c>
      <c r="C183" s="13">
        <v>0.26919999999999999</v>
      </c>
      <c r="D183" s="12">
        <v>0.28670000000000001</v>
      </c>
      <c r="E183" s="12">
        <v>7.9922320659999997</v>
      </c>
      <c r="F183" s="13">
        <f t="shared" si="32"/>
        <v>1885.5416666666536</v>
      </c>
      <c r="G183" s="14">
        <f>G177*6/12+G189*6/12</f>
        <v>3.4449999999999998</v>
      </c>
      <c r="H183" s="13">
        <f t="shared" si="28"/>
        <v>175.48184142029393</v>
      </c>
      <c r="I183" s="13">
        <f t="shared" si="29"/>
        <v>10.591863612184559</v>
      </c>
      <c r="J183" s="15">
        <f t="shared" si="33"/>
        <v>421.38897199764824</v>
      </c>
      <c r="K183" s="13">
        <f t="shared" si="30"/>
        <v>11.280413438385263</v>
      </c>
      <c r="L183" s="15">
        <f t="shared" si="31"/>
        <v>27.08794131653044</v>
      </c>
      <c r="M183" s="34">
        <f t="shared" si="22"/>
        <v>14.326658777089319</v>
      </c>
      <c r="N183" s="16"/>
      <c r="O183" s="17">
        <f t="shared" si="23"/>
        <v>18.627238981582387</v>
      </c>
      <c r="P183" s="17"/>
      <c r="Q183" s="36">
        <f t="shared" si="24"/>
        <v>2.7569141791608659E-3</v>
      </c>
      <c r="R183" s="14">
        <f t="shared" si="34"/>
        <v>1.0039202183202782</v>
      </c>
      <c r="S183" s="14">
        <f t="shared" si="35"/>
        <v>3.4291050046263361</v>
      </c>
      <c r="T183" s="20">
        <f t="shared" si="25"/>
        <v>6.7106572790171182E-2</v>
      </c>
      <c r="U183" s="20">
        <f t="shared" si="26"/>
        <v>5.0076419680159745E-2</v>
      </c>
      <c r="V183" s="20">
        <f t="shared" si="27"/>
        <v>1.7030153110011437E-2</v>
      </c>
      <c r="Y183" s="35"/>
      <c r="Z183" s="35"/>
    </row>
    <row r="184" spans="1:26" x14ac:dyDescent="0.25">
      <c r="A184" s="11">
        <v>1885.08</v>
      </c>
      <c r="B184" s="12">
        <v>4.71</v>
      </c>
      <c r="C184" s="13">
        <v>0.26329999999999998</v>
      </c>
      <c r="D184" s="12">
        <v>0.2833</v>
      </c>
      <c r="E184" s="12">
        <v>7.9922320659999997</v>
      </c>
      <c r="F184" s="13">
        <f t="shared" si="32"/>
        <v>1885.6249999999868</v>
      </c>
      <c r="G184" s="14">
        <f>G177*5/12+G189*7/12</f>
        <v>3.4325000000000001</v>
      </c>
      <c r="H184" s="13">
        <f t="shared" si="28"/>
        <v>185.31826750887544</v>
      </c>
      <c r="I184" s="13">
        <f t="shared" si="29"/>
        <v>10.359723956494033</v>
      </c>
      <c r="J184" s="15">
        <f t="shared" si="33"/>
        <v>447.0825189393509</v>
      </c>
      <c r="K184" s="13">
        <f t="shared" si="30"/>
        <v>11.146638043580555</v>
      </c>
      <c r="L184" s="15">
        <f t="shared" si="31"/>
        <v>26.891396521341427</v>
      </c>
      <c r="M184" s="34">
        <f t="shared" si="22"/>
        <v>15.130410796707148</v>
      </c>
      <c r="N184" s="16"/>
      <c r="O184" s="17">
        <f t="shared" si="23"/>
        <v>19.676139676121839</v>
      </c>
      <c r="P184" s="17"/>
      <c r="Q184" s="36">
        <f t="shared" si="24"/>
        <v>-1.6484217982207366E-3</v>
      </c>
      <c r="R184" s="14">
        <f t="shared" si="34"/>
        <v>1.003910419232485</v>
      </c>
      <c r="S184" s="14">
        <f t="shared" si="35"/>
        <v>3.4425478448876299</v>
      </c>
      <c r="T184" s="20">
        <f t="shared" si="25"/>
        <v>6.420211250971386E-2</v>
      </c>
      <c r="U184" s="20">
        <f t="shared" si="26"/>
        <v>5.132113952714179E-2</v>
      </c>
      <c r="V184" s="20">
        <f t="shared" si="27"/>
        <v>1.288097298257207E-2</v>
      </c>
      <c r="Y184" s="35"/>
      <c r="Z184" s="35"/>
    </row>
    <row r="185" spans="1:26" x14ac:dyDescent="0.25">
      <c r="A185" s="11">
        <v>1885.09</v>
      </c>
      <c r="B185" s="12">
        <v>4.6500000000000004</v>
      </c>
      <c r="C185" s="13">
        <v>0.25750000000000001</v>
      </c>
      <c r="D185" s="12">
        <v>0.28000000000000003</v>
      </c>
      <c r="E185" s="12">
        <v>7.8970910740000004</v>
      </c>
      <c r="F185" s="13">
        <f t="shared" si="32"/>
        <v>1885.7083333333201</v>
      </c>
      <c r="G185" s="14">
        <f>G177*4/12+G189*8/12</f>
        <v>3.42</v>
      </c>
      <c r="H185" s="13">
        <f t="shared" si="28"/>
        <v>185.16172427265084</v>
      </c>
      <c r="I185" s="13">
        <f t="shared" si="29"/>
        <v>10.253579354883353</v>
      </c>
      <c r="J185" s="15">
        <f t="shared" si="33"/>
        <v>448.7662633447498</v>
      </c>
      <c r="K185" s="13">
        <f t="shared" si="30"/>
        <v>11.149523182009084</v>
      </c>
      <c r="L185" s="15">
        <f t="shared" si="31"/>
        <v>27.022484674522573</v>
      </c>
      <c r="M185" s="34">
        <f t="shared" si="22"/>
        <v>15.116285028724233</v>
      </c>
      <c r="N185" s="16"/>
      <c r="O185" s="17">
        <f t="shared" si="23"/>
        <v>19.662671854522632</v>
      </c>
      <c r="P185" s="17"/>
      <c r="Q185" s="36">
        <f t="shared" si="24"/>
        <v>-1.7970460660680365E-3</v>
      </c>
      <c r="R185" s="14">
        <f t="shared" si="34"/>
        <v>1.0039006206475598</v>
      </c>
      <c r="S185" s="14">
        <f t="shared" si="35"/>
        <v>3.4976462709902125</v>
      </c>
      <c r="T185" s="20">
        <f t="shared" si="25"/>
        <v>6.4824876170400891E-2</v>
      </c>
      <c r="U185" s="20">
        <f t="shared" si="26"/>
        <v>4.986052009694153E-2</v>
      </c>
      <c r="V185" s="20">
        <f t="shared" si="27"/>
        <v>1.4964356073459362E-2</v>
      </c>
      <c r="Y185" s="35"/>
      <c r="Z185" s="35"/>
    </row>
    <row r="186" spans="1:26" x14ac:dyDescent="0.25">
      <c r="A186" s="11">
        <v>1885.1</v>
      </c>
      <c r="B186" s="12">
        <v>4.92</v>
      </c>
      <c r="C186" s="13">
        <v>0.25169999999999998</v>
      </c>
      <c r="D186" s="12">
        <v>0.2767</v>
      </c>
      <c r="E186" s="12">
        <v>7.8970910740000004</v>
      </c>
      <c r="F186" s="13">
        <f t="shared" si="32"/>
        <v>1885.7916666666533</v>
      </c>
      <c r="G186" s="14">
        <f>G177*3/12+G189*9/12</f>
        <v>3.4075000000000002</v>
      </c>
      <c r="H186" s="13">
        <f t="shared" si="28"/>
        <v>195.9130501981596</v>
      </c>
      <c r="I186" s="13">
        <f t="shared" si="29"/>
        <v>10.022624946113165</v>
      </c>
      <c r="J186" s="15">
        <f t="shared" si="33"/>
        <v>476.84793290963984</v>
      </c>
      <c r="K186" s="13">
        <f t="shared" si="30"/>
        <v>11.018118087363977</v>
      </c>
      <c r="L186" s="15">
        <f t="shared" si="31"/>
        <v>26.81785021058889</v>
      </c>
      <c r="M186" s="34">
        <f t="shared" si="22"/>
        <v>15.99102396216897</v>
      </c>
      <c r="N186" s="16"/>
      <c r="O186" s="17">
        <f t="shared" si="23"/>
        <v>20.799074639680104</v>
      </c>
      <c r="P186" s="17"/>
      <c r="Q186" s="36">
        <f t="shared" si="24"/>
        <v>-5.2907838125079709E-3</v>
      </c>
      <c r="R186" s="14">
        <f t="shared" si="34"/>
        <v>1.0038908225659726</v>
      </c>
      <c r="S186" s="14">
        <f t="shared" si="35"/>
        <v>3.5112892622526974</v>
      </c>
      <c r="T186" s="20">
        <f t="shared" si="25"/>
        <v>5.7192090479622593E-2</v>
      </c>
      <c r="U186" s="20">
        <f t="shared" si="26"/>
        <v>4.9660305629274815E-2</v>
      </c>
      <c r="V186" s="20">
        <f t="shared" si="27"/>
        <v>7.531784850347778E-3</v>
      </c>
      <c r="Y186" s="35"/>
      <c r="Z186" s="35"/>
    </row>
    <row r="187" spans="1:26" x14ac:dyDescent="0.25">
      <c r="A187" s="11">
        <v>1885.11</v>
      </c>
      <c r="B187" s="12">
        <v>5.24</v>
      </c>
      <c r="C187" s="13">
        <v>0.24579999999999999</v>
      </c>
      <c r="D187" s="12">
        <v>0.27329999999999999</v>
      </c>
      <c r="E187" s="12">
        <v>7.9922320659999997</v>
      </c>
      <c r="F187" s="13">
        <f t="shared" si="32"/>
        <v>1885.8749999999866</v>
      </c>
      <c r="G187" s="14">
        <f>G177*2/12+G189*10/12</f>
        <v>3.3950000000000005</v>
      </c>
      <c r="H187" s="13">
        <f t="shared" si="28"/>
        <v>206.17149081666824</v>
      </c>
      <c r="I187" s="13">
        <f t="shared" si="29"/>
        <v>9.6711741302933287</v>
      </c>
      <c r="J187" s="15">
        <f t="shared" si="33"/>
        <v>503.77836360093676</v>
      </c>
      <c r="K187" s="13">
        <f t="shared" si="30"/>
        <v>10.753181000037294</v>
      </c>
      <c r="L187" s="15">
        <f t="shared" si="31"/>
        <v>26.275310452697706</v>
      </c>
      <c r="M187" s="34">
        <f t="shared" si="22"/>
        <v>16.82403449861901</v>
      </c>
      <c r="N187" s="16"/>
      <c r="O187" s="17">
        <f t="shared" si="23"/>
        <v>21.875099662394938</v>
      </c>
      <c r="P187" s="17"/>
      <c r="Q187" s="36">
        <f t="shared" si="24"/>
        <v>-6.2733324591975059E-3</v>
      </c>
      <c r="R187" s="14">
        <f t="shared" si="34"/>
        <v>1.003881024988194</v>
      </c>
      <c r="S187" s="14">
        <f t="shared" si="35"/>
        <v>3.4829894036788773</v>
      </c>
      <c r="T187" s="20">
        <f t="shared" si="25"/>
        <v>4.8167624512902352E-2</v>
      </c>
      <c r="U187" s="20">
        <f t="shared" si="26"/>
        <v>5.0719775080593887E-2</v>
      </c>
      <c r="V187" s="20">
        <f t="shared" si="27"/>
        <v>-2.5521505676915357E-3</v>
      </c>
      <c r="Y187" s="35"/>
      <c r="Z187" s="35"/>
    </row>
    <row r="188" spans="1:26" x14ac:dyDescent="0.25">
      <c r="A188" s="11">
        <v>1885.12</v>
      </c>
      <c r="B188" s="12">
        <v>5.2</v>
      </c>
      <c r="C188" s="13">
        <v>0.24</v>
      </c>
      <c r="D188" s="12">
        <v>0.27</v>
      </c>
      <c r="E188" s="12">
        <v>8.18251405</v>
      </c>
      <c r="F188" s="13">
        <f t="shared" si="32"/>
        <v>1885.9583333333198</v>
      </c>
      <c r="G188" s="14">
        <f>G177*1/12+G189*11/12</f>
        <v>3.3825000000000003</v>
      </c>
      <c r="H188" s="13">
        <f t="shared" si="28"/>
        <v>199.83980351368908</v>
      </c>
      <c r="I188" s="13">
        <f t="shared" si="29"/>
        <v>9.2233755467856504</v>
      </c>
      <c r="J188" s="15">
        <f t="shared" si="33"/>
        <v>490.18504069659122</v>
      </c>
      <c r="K188" s="13">
        <f t="shared" si="30"/>
        <v>10.376297490133856</v>
      </c>
      <c r="L188" s="15">
        <f t="shared" si="31"/>
        <v>25.451915574630696</v>
      </c>
      <c r="M188" s="34">
        <f t="shared" si="22"/>
        <v>16.304475952278516</v>
      </c>
      <c r="N188" s="16"/>
      <c r="O188" s="17">
        <f t="shared" si="23"/>
        <v>21.192987772511724</v>
      </c>
      <c r="P188" s="17"/>
      <c r="Q188" s="36">
        <f t="shared" si="24"/>
        <v>-1.1325526271278794E-3</v>
      </c>
      <c r="R188" s="14">
        <f t="shared" si="34"/>
        <v>1.0038712279146946</v>
      </c>
      <c r="S188" s="14">
        <f t="shared" si="35"/>
        <v>3.4151967200486206</v>
      </c>
      <c r="T188" s="20">
        <f t="shared" si="25"/>
        <v>4.65309136501042E-2</v>
      </c>
      <c r="U188" s="20">
        <f t="shared" si="26"/>
        <v>5.4472030734386889E-2</v>
      </c>
      <c r="V188" s="20">
        <f t="shared" si="27"/>
        <v>-7.9411170842826895E-3</v>
      </c>
      <c r="Y188" s="35"/>
      <c r="Z188" s="35"/>
    </row>
    <row r="189" spans="1:26" x14ac:dyDescent="0.25">
      <c r="A189" s="11">
        <v>1886.01</v>
      </c>
      <c r="B189" s="12">
        <v>5.2</v>
      </c>
      <c r="C189" s="13">
        <v>0.23830000000000001</v>
      </c>
      <c r="D189" s="12">
        <v>0.27500000000000002</v>
      </c>
      <c r="E189" s="12">
        <v>7.9922320659999997</v>
      </c>
      <c r="F189" s="13">
        <f t="shared" si="32"/>
        <v>1886.0416666666531</v>
      </c>
      <c r="G189" s="14">
        <v>3.37</v>
      </c>
      <c r="H189" s="13">
        <f t="shared" si="28"/>
        <v>204.59766264249518</v>
      </c>
      <c r="I189" s="13">
        <f t="shared" si="29"/>
        <v>9.3760813476358855</v>
      </c>
      <c r="J189" s="15">
        <f t="shared" si="33"/>
        <v>503.77208670889172</v>
      </c>
      <c r="K189" s="13">
        <f t="shared" si="30"/>
        <v>10.82006869743965</v>
      </c>
      <c r="L189" s="15">
        <f t="shared" si="31"/>
        <v>26.641793047104851</v>
      </c>
      <c r="M189" s="34">
        <f t="shared" si="22"/>
        <v>16.692317470797644</v>
      </c>
      <c r="N189" s="16"/>
      <c r="O189" s="17">
        <f t="shared" si="23"/>
        <v>21.692296410859061</v>
      </c>
      <c r="P189" s="17"/>
      <c r="Q189" s="36">
        <f t="shared" si="24"/>
        <v>-3.8685591279262119E-3</v>
      </c>
      <c r="R189" s="14">
        <f t="shared" si="34"/>
        <v>1.001756475011806</v>
      </c>
      <c r="S189" s="14">
        <f t="shared" si="35"/>
        <v>3.5100427479843779</v>
      </c>
      <c r="T189" s="20">
        <f t="shared" si="25"/>
        <v>4.432382893878084E-2</v>
      </c>
      <c r="U189" s="20">
        <f t="shared" si="26"/>
        <v>5.3292581073839163E-2</v>
      </c>
      <c r="V189" s="20">
        <f t="shared" si="27"/>
        <v>-8.9687521350583221E-3</v>
      </c>
      <c r="Y189" s="35"/>
      <c r="Z189" s="35"/>
    </row>
    <row r="190" spans="1:26" x14ac:dyDescent="0.25">
      <c r="A190" s="11">
        <v>1886.02</v>
      </c>
      <c r="B190" s="12">
        <v>5.3</v>
      </c>
      <c r="C190" s="13">
        <v>0.23669999999999999</v>
      </c>
      <c r="D190" s="12">
        <v>0.28000000000000003</v>
      </c>
      <c r="E190" s="12">
        <v>7.9922320659999997</v>
      </c>
      <c r="F190" s="13">
        <f t="shared" si="32"/>
        <v>1886.1249999999864</v>
      </c>
      <c r="G190" s="14">
        <f>G189*11/12+G201*1/12</f>
        <v>3.3825000000000003</v>
      </c>
      <c r="H190" s="13">
        <f t="shared" si="28"/>
        <v>208.53223307792777</v>
      </c>
      <c r="I190" s="13">
        <f t="shared" si="29"/>
        <v>9.313128220668963</v>
      </c>
      <c r="J190" s="15">
        <f t="shared" si="33"/>
        <v>515.37095460912667</v>
      </c>
      <c r="K190" s="13">
        <f t="shared" si="30"/>
        <v>11.016797219211279</v>
      </c>
      <c r="L190" s="15">
        <f t="shared" si="31"/>
        <v>27.227144771802919</v>
      </c>
      <c r="M190" s="34">
        <f t="shared" si="22"/>
        <v>17.006648259460988</v>
      </c>
      <c r="N190" s="16"/>
      <c r="O190" s="17">
        <f t="shared" si="23"/>
        <v>22.092422581197702</v>
      </c>
      <c r="P190" s="17"/>
      <c r="Q190" s="36">
        <f t="shared" si="24"/>
        <v>-5.1008240881719596E-3</v>
      </c>
      <c r="R190" s="14">
        <f t="shared" si="34"/>
        <v>1.0017675107673607</v>
      </c>
      <c r="S190" s="14">
        <f t="shared" si="35"/>
        <v>3.5162080503615831</v>
      </c>
      <c r="T190" s="20">
        <f t="shared" si="25"/>
        <v>4.8135797710092909E-2</v>
      </c>
      <c r="U190" s="20">
        <f t="shared" si="26"/>
        <v>5.5086050760473126E-2</v>
      </c>
      <c r="V190" s="20">
        <f t="shared" si="27"/>
        <v>-6.9502530503802173E-3</v>
      </c>
      <c r="Y190" s="35"/>
      <c r="Z190" s="35"/>
    </row>
    <row r="191" spans="1:26" x14ac:dyDescent="0.25">
      <c r="A191" s="11">
        <v>1886.03</v>
      </c>
      <c r="B191" s="12">
        <v>5.19</v>
      </c>
      <c r="C191" s="13">
        <v>0.23499999999999999</v>
      </c>
      <c r="D191" s="12">
        <v>0.28499999999999998</v>
      </c>
      <c r="E191" s="12">
        <v>7.8970910740000004</v>
      </c>
      <c r="F191" s="13">
        <f t="shared" si="32"/>
        <v>1886.2083333333196</v>
      </c>
      <c r="G191" s="14">
        <f>G189*10/12+G201*2/12</f>
        <v>3.3950000000000005</v>
      </c>
      <c r="H191" s="13">
        <f t="shared" si="28"/>
        <v>206.66437612366838</v>
      </c>
      <c r="I191" s="13">
        <f t="shared" si="29"/>
        <v>9.3576355277576226</v>
      </c>
      <c r="J191" s="15">
        <f t="shared" si="33"/>
        <v>512.6819150439818</v>
      </c>
      <c r="K191" s="13">
        <f t="shared" si="30"/>
        <v>11.348621810259244</v>
      </c>
      <c r="L191" s="15">
        <f t="shared" si="31"/>
        <v>28.15305313825333</v>
      </c>
      <c r="M191" s="34">
        <f t="shared" si="22"/>
        <v>16.843266101570126</v>
      </c>
      <c r="N191" s="16"/>
      <c r="O191" s="17">
        <f t="shared" si="23"/>
        <v>21.873223559591629</v>
      </c>
      <c r="P191" s="17"/>
      <c r="Q191" s="36">
        <f t="shared" si="24"/>
        <v>-5.8162972749696562E-3</v>
      </c>
      <c r="R191" s="14">
        <f t="shared" si="34"/>
        <v>1.0017785460191069</v>
      </c>
      <c r="S191" s="14">
        <f t="shared" si="35"/>
        <v>3.564859728035608</v>
      </c>
      <c r="T191" s="20">
        <f t="shared" si="25"/>
        <v>4.7395757552545881E-2</v>
      </c>
      <c r="U191" s="20">
        <f t="shared" si="26"/>
        <v>5.4097412247031906E-2</v>
      </c>
      <c r="V191" s="20">
        <f t="shared" si="27"/>
        <v>-6.7016546944860256E-3</v>
      </c>
      <c r="Y191" s="35"/>
      <c r="Z191" s="35"/>
    </row>
    <row r="192" spans="1:26" x14ac:dyDescent="0.25">
      <c r="A192" s="11">
        <v>1886.04</v>
      </c>
      <c r="B192" s="12">
        <v>5.12</v>
      </c>
      <c r="C192" s="13">
        <v>0.23330000000000001</v>
      </c>
      <c r="D192" s="12">
        <v>0.28999999999999998</v>
      </c>
      <c r="E192" s="12">
        <v>7.8019419829999999</v>
      </c>
      <c r="F192" s="13">
        <f t="shared" si="32"/>
        <v>1886.2916666666529</v>
      </c>
      <c r="G192" s="14">
        <f>G189*9/12+G201*3/12</f>
        <v>3.4075000000000002</v>
      </c>
      <c r="H192" s="13">
        <f t="shared" si="28"/>
        <v>206.3633904876732</v>
      </c>
      <c r="I192" s="13">
        <f t="shared" si="29"/>
        <v>9.4032380860887024</v>
      </c>
      <c r="J192" s="15">
        <f t="shared" si="33"/>
        <v>513.87916678217402</v>
      </c>
      <c r="K192" s="13">
        <f t="shared" si="30"/>
        <v>11.688551414340864</v>
      </c>
      <c r="L192" s="15">
        <f t="shared" si="31"/>
        <v>29.106437181021576</v>
      </c>
      <c r="M192" s="34">
        <f t="shared" si="22"/>
        <v>16.801716131246302</v>
      </c>
      <c r="N192" s="16"/>
      <c r="O192" s="17">
        <f t="shared" si="23"/>
        <v>21.812473807208232</v>
      </c>
      <c r="P192" s="17"/>
      <c r="Q192" s="36">
        <f t="shared" si="24"/>
        <v>-6.1157463251582667E-3</v>
      </c>
      <c r="R192" s="14">
        <f t="shared" si="34"/>
        <v>1.001789580767515</v>
      </c>
      <c r="S192" s="14">
        <f t="shared" si="35"/>
        <v>3.6147527969742783</v>
      </c>
      <c r="T192" s="20">
        <f t="shared" si="25"/>
        <v>5.0004035610122122E-2</v>
      </c>
      <c r="U192" s="20">
        <f t="shared" si="26"/>
        <v>5.463036811154387E-2</v>
      </c>
      <c r="V192" s="20">
        <f t="shared" si="27"/>
        <v>-4.6263325014217482E-3</v>
      </c>
      <c r="Y192" s="35"/>
      <c r="Z192" s="35"/>
    </row>
    <row r="193" spans="1:26" x14ac:dyDescent="0.25">
      <c r="A193" s="11">
        <v>1886.05</v>
      </c>
      <c r="B193" s="12">
        <v>5.0199999999999996</v>
      </c>
      <c r="C193" s="13">
        <v>0.23169999999999999</v>
      </c>
      <c r="D193" s="12">
        <v>0.29499999999999998</v>
      </c>
      <c r="E193" s="12">
        <v>7.6116519010000001</v>
      </c>
      <c r="F193" s="13">
        <f t="shared" si="32"/>
        <v>1886.3749999999861</v>
      </c>
      <c r="G193" s="14">
        <f>G189*8/12+G201*4/12</f>
        <v>3.42</v>
      </c>
      <c r="H193" s="13">
        <f t="shared" si="28"/>
        <v>207.39114459406755</v>
      </c>
      <c r="I193" s="13">
        <f t="shared" si="29"/>
        <v>9.5722167733955068</v>
      </c>
      <c r="J193" s="15">
        <f t="shared" si="33"/>
        <v>518.4248131132166</v>
      </c>
      <c r="K193" s="13">
        <f t="shared" si="30"/>
        <v>12.187328218177276</v>
      </c>
      <c r="L193" s="15">
        <f t="shared" si="31"/>
        <v>30.465203161035632</v>
      </c>
      <c r="M193" s="34">
        <f t="shared" ref="M193:M256" si="36">H193/AVERAGE(K73:K192)</f>
        <v>16.863195515097829</v>
      </c>
      <c r="N193" s="16"/>
      <c r="O193" s="17">
        <f t="shared" ref="O193:O256" si="37">J193/AVERAGE(L73:L192)</f>
        <v>21.885839695764268</v>
      </c>
      <c r="P193" s="17"/>
      <c r="Q193" s="36">
        <f t="shared" ref="Q193:Q256" si="38">1/M193-(G193/100-(((E193/E73)^(1/10))-1))</f>
        <v>-5.3582071231189424E-3</v>
      </c>
      <c r="R193" s="14">
        <f t="shared" si="34"/>
        <v>1.0018006150130552</v>
      </c>
      <c r="S193" s="14">
        <f t="shared" si="35"/>
        <v>3.7117516530029881</v>
      </c>
      <c r="T193" s="20">
        <f t="shared" si="25"/>
        <v>5.0527738072549289E-2</v>
      </c>
      <c r="U193" s="20">
        <f t="shared" si="26"/>
        <v>5.3858307806657679E-2</v>
      </c>
      <c r="V193" s="20">
        <f t="shared" si="27"/>
        <v>-3.3305697341083906E-3</v>
      </c>
      <c r="Y193" s="35"/>
      <c r="Z193" s="35"/>
    </row>
    <row r="194" spans="1:26" x14ac:dyDescent="0.25">
      <c r="A194" s="11">
        <v>1886.06</v>
      </c>
      <c r="B194" s="12">
        <v>5.25</v>
      </c>
      <c r="C194" s="13">
        <v>0.23</v>
      </c>
      <c r="D194" s="12">
        <v>0.3</v>
      </c>
      <c r="E194" s="12">
        <v>7.5165028100000004</v>
      </c>
      <c r="F194" s="13">
        <f t="shared" si="32"/>
        <v>1886.4583333333194</v>
      </c>
      <c r="G194" s="14">
        <f>G189*7/12+G201*5/12</f>
        <v>3.4325000000000001</v>
      </c>
      <c r="H194" s="13">
        <f t="shared" si="28"/>
        <v>219.63871254110529</v>
      </c>
      <c r="I194" s="13">
        <f t="shared" si="29"/>
        <v>9.6222674065627078</v>
      </c>
      <c r="J194" s="15">
        <f t="shared" si="33"/>
        <v>551.04503412493716</v>
      </c>
      <c r="K194" s="13">
        <f t="shared" si="30"/>
        <v>12.550783573777444</v>
      </c>
      <c r="L194" s="15">
        <f t="shared" si="31"/>
        <v>31.488287664282119</v>
      </c>
      <c r="M194" s="34">
        <f t="shared" si="36"/>
        <v>17.831494055376876</v>
      </c>
      <c r="N194" s="16"/>
      <c r="O194" s="17">
        <f t="shared" si="37"/>
        <v>23.12866698957648</v>
      </c>
      <c r="P194" s="17"/>
      <c r="Q194" s="36">
        <f t="shared" si="38"/>
        <v>-7.215438082054132E-3</v>
      </c>
      <c r="R194" s="14">
        <f t="shared" si="34"/>
        <v>1.0018116487561965</v>
      </c>
      <c r="S194" s="14">
        <f t="shared" si="35"/>
        <v>3.7655056117860193</v>
      </c>
      <c r="T194" s="20">
        <f t="shared" ref="T194:T257" si="39">(($J314/$J194)^(1/10)-1)</f>
        <v>4.4162914298999434E-2</v>
      </c>
      <c r="U194" s="20">
        <f t="shared" ref="U194:U257" si="40">(($S314/$S194)^(1/10)-1)</f>
        <v>5.4384063894723944E-2</v>
      </c>
      <c r="V194" s="20">
        <f t="shared" ref="V194:V257" si="41">T194-U194</f>
        <v>-1.022114959572451E-2</v>
      </c>
      <c r="Y194" s="35"/>
      <c r="Z194" s="35"/>
    </row>
    <row r="195" spans="1:26" x14ac:dyDescent="0.25">
      <c r="A195" s="11">
        <v>1886.07</v>
      </c>
      <c r="B195" s="12">
        <v>5.33</v>
      </c>
      <c r="C195" s="13">
        <v>0.2283</v>
      </c>
      <c r="D195" s="12">
        <v>0.30499999999999999</v>
      </c>
      <c r="E195" s="12">
        <v>7.6116519010000001</v>
      </c>
      <c r="F195" s="13">
        <f t="shared" si="32"/>
        <v>1886.5416666666526</v>
      </c>
      <c r="G195" s="14">
        <f>G189*6/12+G201*6/12</f>
        <v>3.4449999999999998</v>
      </c>
      <c r="H195" s="13">
        <f t="shared" si="28"/>
        <v>220.19816746740639</v>
      </c>
      <c r="I195" s="13">
        <f t="shared" si="29"/>
        <v>9.4317526515588899</v>
      </c>
      <c r="J195" s="15">
        <f t="shared" si="33"/>
        <v>554.42055426369336</v>
      </c>
      <c r="K195" s="13">
        <f t="shared" si="30"/>
        <v>12.60045798828498</v>
      </c>
      <c r="L195" s="15">
        <f t="shared" si="31"/>
        <v>31.725754043231984</v>
      </c>
      <c r="M195" s="34">
        <f t="shared" si="36"/>
        <v>17.845845041532204</v>
      </c>
      <c r="N195" s="16"/>
      <c r="O195" s="17">
        <f t="shared" si="37"/>
        <v>23.130067401873365</v>
      </c>
      <c r="P195" s="17"/>
      <c r="Q195" s="36">
        <f t="shared" si="38"/>
        <v>-6.1632867403132938E-3</v>
      </c>
      <c r="R195" s="14">
        <f t="shared" si="34"/>
        <v>1.0018226819974081</v>
      </c>
      <c r="S195" s="14">
        <f t="shared" si="35"/>
        <v>3.7251715870576572</v>
      </c>
      <c r="T195" s="20">
        <f t="shared" si="39"/>
        <v>3.6949247601741897E-2</v>
      </c>
      <c r="U195" s="20">
        <f t="shared" si="40"/>
        <v>5.5975824039454336E-2</v>
      </c>
      <c r="V195" s="20">
        <f t="shared" si="41"/>
        <v>-1.9026576437712439E-2</v>
      </c>
      <c r="Y195" s="35"/>
      <c r="Z195" s="35"/>
    </row>
    <row r="196" spans="1:26" x14ac:dyDescent="0.25">
      <c r="A196" s="11">
        <v>1886.08</v>
      </c>
      <c r="B196" s="12">
        <v>5.37</v>
      </c>
      <c r="C196" s="13">
        <v>0.22670000000000001</v>
      </c>
      <c r="D196" s="12">
        <v>0.31</v>
      </c>
      <c r="E196" s="12">
        <v>7.7067928930000003</v>
      </c>
      <c r="F196" s="13">
        <f t="shared" si="32"/>
        <v>1886.6249999999859</v>
      </c>
      <c r="G196" s="14">
        <f>G189*5/12+G201*7/12</f>
        <v>3.4575</v>
      </c>
      <c r="H196" s="13">
        <f t="shared" si="28"/>
        <v>219.11192157943984</v>
      </c>
      <c r="I196" s="13">
        <f t="shared" si="29"/>
        <v>9.250032145634826</v>
      </c>
      <c r="J196" s="15">
        <f t="shared" si="33"/>
        <v>553.62640724517212</v>
      </c>
      <c r="K196" s="13">
        <f t="shared" si="30"/>
        <v>12.648919122835444</v>
      </c>
      <c r="L196" s="15">
        <f t="shared" si="31"/>
        <v>31.959811218995032</v>
      </c>
      <c r="M196" s="34">
        <f t="shared" si="36"/>
        <v>17.723912799619264</v>
      </c>
      <c r="N196" s="16"/>
      <c r="O196" s="17">
        <f t="shared" si="37"/>
        <v>22.9549738392198</v>
      </c>
      <c r="P196" s="17"/>
      <c r="Q196" s="36">
        <f t="shared" si="38"/>
        <v>-5.6081304491678863E-3</v>
      </c>
      <c r="R196" s="14">
        <f t="shared" si="34"/>
        <v>1.0018337147371585</v>
      </c>
      <c r="S196" s="14">
        <f t="shared" si="35"/>
        <v>3.6858900200017954</v>
      </c>
      <c r="T196" s="20">
        <f t="shared" si="39"/>
        <v>3.1449294316525878E-2</v>
      </c>
      <c r="U196" s="20">
        <f t="shared" si="40"/>
        <v>5.7550837080464268E-2</v>
      </c>
      <c r="V196" s="20">
        <f t="shared" si="41"/>
        <v>-2.610154276393839E-2</v>
      </c>
      <c r="Y196" s="35"/>
      <c r="Z196" s="35"/>
    </row>
    <row r="197" spans="1:26" x14ac:dyDescent="0.25">
      <c r="A197" s="11">
        <v>1886.09</v>
      </c>
      <c r="B197" s="12">
        <v>5.51</v>
      </c>
      <c r="C197" s="13">
        <v>0.22500000000000001</v>
      </c>
      <c r="D197" s="12">
        <v>0.315</v>
      </c>
      <c r="E197" s="12">
        <v>7.7067928930000003</v>
      </c>
      <c r="F197" s="13">
        <f t="shared" si="32"/>
        <v>1886.7083333333192</v>
      </c>
      <c r="G197" s="14">
        <f>G189*4/12+G201*8/12</f>
        <v>3.4699999999999998</v>
      </c>
      <c r="H197" s="13">
        <f t="shared" si="28"/>
        <v>224.82433666717193</v>
      </c>
      <c r="I197" s="13">
        <f t="shared" si="29"/>
        <v>9.180667105283792</v>
      </c>
      <c r="J197" s="15">
        <f t="shared" si="33"/>
        <v>569.99292347425421</v>
      </c>
      <c r="K197" s="13">
        <f t="shared" si="30"/>
        <v>12.852933947397309</v>
      </c>
      <c r="L197" s="15">
        <f t="shared" si="31"/>
        <v>32.585802340179697</v>
      </c>
      <c r="M197" s="34">
        <f t="shared" si="36"/>
        <v>18.14714392580002</v>
      </c>
      <c r="N197" s="16"/>
      <c r="O197" s="17">
        <f t="shared" si="37"/>
        <v>23.484613598095915</v>
      </c>
      <c r="P197" s="17"/>
      <c r="Q197" s="36">
        <f t="shared" si="38"/>
        <v>-7.95345627047922E-3</v>
      </c>
      <c r="R197" s="14">
        <f t="shared" si="34"/>
        <v>1.0018447469759157</v>
      </c>
      <c r="S197" s="14">
        <f t="shared" si="35"/>
        <v>3.6926488908510184</v>
      </c>
      <c r="T197" s="20">
        <f t="shared" si="39"/>
        <v>3.4115279701616874E-2</v>
      </c>
      <c r="U197" s="20">
        <f t="shared" si="40"/>
        <v>5.781086342808428E-2</v>
      </c>
      <c r="V197" s="20">
        <f t="shared" si="41"/>
        <v>-2.3695583726467406E-2</v>
      </c>
      <c r="Y197" s="35"/>
      <c r="Z197" s="35"/>
    </row>
    <row r="198" spans="1:26" x14ac:dyDescent="0.25">
      <c r="A198" s="11">
        <v>1886.1</v>
      </c>
      <c r="B198" s="12">
        <v>5.65</v>
      </c>
      <c r="C198" s="13">
        <v>0.2233</v>
      </c>
      <c r="D198" s="12">
        <v>0.32</v>
      </c>
      <c r="E198" s="12">
        <v>7.7067928930000003</v>
      </c>
      <c r="F198" s="13">
        <f t="shared" si="32"/>
        <v>1886.7916666666524</v>
      </c>
      <c r="G198" s="14">
        <f>G189*3/12+G201*9/12</f>
        <v>3.4824999999999999</v>
      </c>
      <c r="H198" s="13">
        <f t="shared" si="28"/>
        <v>230.53675175490412</v>
      </c>
      <c r="I198" s="13">
        <f t="shared" si="29"/>
        <v>9.1113020649327581</v>
      </c>
      <c r="J198" s="15">
        <f t="shared" si="33"/>
        <v>586.40047839331885</v>
      </c>
      <c r="K198" s="13">
        <f t="shared" si="30"/>
        <v>13.056948771959171</v>
      </c>
      <c r="L198" s="15">
        <f t="shared" si="31"/>
        <v>33.212062493072921</v>
      </c>
      <c r="M198" s="34">
        <f t="shared" si="36"/>
        <v>18.562381342866566</v>
      </c>
      <c r="N198" s="16"/>
      <c r="O198" s="17">
        <f t="shared" si="37"/>
        <v>24.001461288727938</v>
      </c>
      <c r="P198" s="17"/>
      <c r="Q198" s="36">
        <f t="shared" si="38"/>
        <v>-1.1092002599045261E-2</v>
      </c>
      <c r="R198" s="14">
        <f t="shared" si="34"/>
        <v>1.0018557787141473</v>
      </c>
      <c r="S198" s="14">
        <f t="shared" si="35"/>
        <v>3.6994608937255347</v>
      </c>
      <c r="T198" s="20">
        <f t="shared" si="39"/>
        <v>3.0775345256867315E-2</v>
      </c>
      <c r="U198" s="20">
        <f t="shared" si="40"/>
        <v>5.4914522982869363E-2</v>
      </c>
      <c r="V198" s="20">
        <f t="shared" si="41"/>
        <v>-2.4139177726002048E-2</v>
      </c>
      <c r="Y198" s="35"/>
      <c r="Z198" s="35"/>
    </row>
    <row r="199" spans="1:26" x14ac:dyDescent="0.25">
      <c r="A199" s="11">
        <v>1886.11</v>
      </c>
      <c r="B199" s="12">
        <v>5.79</v>
      </c>
      <c r="C199" s="13">
        <v>0.22170000000000001</v>
      </c>
      <c r="D199" s="12">
        <v>0.32500000000000001</v>
      </c>
      <c r="E199" s="12">
        <v>7.7067928930000003</v>
      </c>
      <c r="F199" s="13">
        <f t="shared" si="32"/>
        <v>1886.8749999999857</v>
      </c>
      <c r="G199" s="14">
        <f>G189*2/12+G201*10/12</f>
        <v>3.4950000000000001</v>
      </c>
      <c r="H199" s="13">
        <f t="shared" si="28"/>
        <v>236.24916684263624</v>
      </c>
      <c r="I199" s="13">
        <f t="shared" si="29"/>
        <v>9.0460173210729611</v>
      </c>
      <c r="J199" s="15">
        <f t="shared" si="33"/>
        <v>602.84823340453681</v>
      </c>
      <c r="K199" s="13">
        <f t="shared" si="30"/>
        <v>13.260963596521032</v>
      </c>
      <c r="L199" s="15">
        <f t="shared" si="31"/>
        <v>33.838631408717525</v>
      </c>
      <c r="M199" s="34">
        <f t="shared" si="36"/>
        <v>18.968312634942833</v>
      </c>
      <c r="N199" s="16"/>
      <c r="O199" s="17">
        <f t="shared" si="37"/>
        <v>24.504279362629486</v>
      </c>
      <c r="P199" s="17"/>
      <c r="Q199" s="36">
        <f t="shared" si="38"/>
        <v>-1.3247391881082059E-2</v>
      </c>
      <c r="R199" s="14">
        <f t="shared" si="34"/>
        <v>1.0018668099523205</v>
      </c>
      <c r="S199" s="14">
        <f t="shared" si="35"/>
        <v>3.7063262745059311</v>
      </c>
      <c r="T199" s="20">
        <f t="shared" si="39"/>
        <v>3.210031519203338E-2</v>
      </c>
      <c r="U199" s="20">
        <f t="shared" si="40"/>
        <v>5.2114662125251066E-2</v>
      </c>
      <c r="V199" s="20">
        <f t="shared" si="41"/>
        <v>-2.0014346933217686E-2</v>
      </c>
      <c r="Y199" s="35"/>
      <c r="Z199" s="35"/>
    </row>
    <row r="200" spans="1:26" x14ac:dyDescent="0.25">
      <c r="A200" s="11">
        <v>1886.12</v>
      </c>
      <c r="B200" s="12">
        <v>5.64</v>
      </c>
      <c r="C200" s="13">
        <v>0.22</v>
      </c>
      <c r="D200" s="12">
        <v>0.33</v>
      </c>
      <c r="E200" s="12">
        <v>7.8019419829999999</v>
      </c>
      <c r="F200" s="13">
        <f t="shared" si="32"/>
        <v>1886.9583333333189</v>
      </c>
      <c r="G200" s="14">
        <f>G189*1/12+G201*11/12</f>
        <v>3.5074999999999998</v>
      </c>
      <c r="H200" s="13">
        <f t="shared" si="28"/>
        <v>227.32217233407749</v>
      </c>
      <c r="I200" s="13">
        <f t="shared" si="29"/>
        <v>8.8671769350172056</v>
      </c>
      <c r="J200" s="15">
        <f t="shared" si="33"/>
        <v>581.95436343163431</v>
      </c>
      <c r="K200" s="13">
        <f t="shared" si="30"/>
        <v>13.30076540252581</v>
      </c>
      <c r="L200" s="15">
        <f t="shared" si="31"/>
        <v>34.050521264616897</v>
      </c>
      <c r="M200" s="34">
        <f t="shared" si="36"/>
        <v>18.194057556886438</v>
      </c>
      <c r="N200" s="16"/>
      <c r="O200" s="17">
        <f t="shared" si="37"/>
        <v>23.485324841739732</v>
      </c>
      <c r="P200" s="17"/>
      <c r="Q200" s="36">
        <f t="shared" si="38"/>
        <v>-1.1670475276021254E-2</v>
      </c>
      <c r="R200" s="14">
        <f t="shared" si="34"/>
        <v>1.0018778406909017</v>
      </c>
      <c r="S200" s="14">
        <f t="shared" si="35"/>
        <v>3.6679601573689107</v>
      </c>
      <c r="T200" s="20">
        <f t="shared" si="39"/>
        <v>3.2266295589026939E-2</v>
      </c>
      <c r="U200" s="20">
        <f t="shared" si="40"/>
        <v>5.3657956475100743E-2</v>
      </c>
      <c r="V200" s="20">
        <f t="shared" si="41"/>
        <v>-2.1391660886073804E-2</v>
      </c>
      <c r="Y200" s="35"/>
      <c r="Z200" s="35"/>
    </row>
    <row r="201" spans="1:26" x14ac:dyDescent="0.25">
      <c r="A201" s="11">
        <v>1887.01</v>
      </c>
      <c r="B201" s="12">
        <v>5.58</v>
      </c>
      <c r="C201" s="13">
        <v>0.2225</v>
      </c>
      <c r="D201" s="12">
        <v>0.33250000000000002</v>
      </c>
      <c r="E201" s="12">
        <v>7.9922320659999997</v>
      </c>
      <c r="F201" s="13">
        <f t="shared" si="32"/>
        <v>1887.0416666666522</v>
      </c>
      <c r="G201" s="14">
        <v>3.52</v>
      </c>
      <c r="H201" s="13">
        <f t="shared" si="28"/>
        <v>219.54903029713904</v>
      </c>
      <c r="I201" s="13">
        <f t="shared" si="29"/>
        <v>8.7544192188375352</v>
      </c>
      <c r="J201" s="15">
        <f t="shared" si="33"/>
        <v>563.92243172325936</v>
      </c>
      <c r="K201" s="13">
        <f t="shared" si="30"/>
        <v>13.082446697813394</v>
      </c>
      <c r="L201" s="15">
        <f t="shared" si="31"/>
        <v>33.602904757703179</v>
      </c>
      <c r="M201" s="34">
        <f t="shared" si="36"/>
        <v>17.512222096304949</v>
      </c>
      <c r="N201" s="16"/>
      <c r="O201" s="17">
        <f t="shared" si="37"/>
        <v>22.590754381510635</v>
      </c>
      <c r="P201" s="17"/>
      <c r="Q201" s="36">
        <f t="shared" si="38"/>
        <v>-9.0202886756547418E-3</v>
      </c>
      <c r="R201" s="14">
        <f t="shared" si="34"/>
        <v>1.0018888709303571</v>
      </c>
      <c r="S201" s="14">
        <f t="shared" si="35"/>
        <v>3.5873521530383266</v>
      </c>
      <c r="T201" s="20">
        <f t="shared" si="39"/>
        <v>3.889511615068808E-2</v>
      </c>
      <c r="U201" s="20">
        <f t="shared" si="40"/>
        <v>5.9516530340948393E-2</v>
      </c>
      <c r="V201" s="20">
        <f t="shared" si="41"/>
        <v>-2.0621414190260312E-2</v>
      </c>
      <c r="Y201" s="35"/>
      <c r="Z201" s="35"/>
    </row>
    <row r="202" spans="1:26" x14ac:dyDescent="0.25">
      <c r="A202" s="11">
        <v>1887.02</v>
      </c>
      <c r="B202" s="12">
        <v>5.54</v>
      </c>
      <c r="C202" s="13">
        <v>0.22500000000000001</v>
      </c>
      <c r="D202" s="12">
        <v>0.33500000000000002</v>
      </c>
      <c r="E202" s="12">
        <v>8.0873811569999994</v>
      </c>
      <c r="F202" s="13">
        <f t="shared" si="32"/>
        <v>1887.1249999999854</v>
      </c>
      <c r="G202" s="14">
        <f>G201*11/12+G213*1/12</f>
        <v>3.5324999999999998</v>
      </c>
      <c r="H202" s="13">
        <f t="shared" ref="H202:H265" si="42">B202*$E$1850/E202</f>
        <v>215.41069552436335</v>
      </c>
      <c r="I202" s="13">
        <f t="shared" ref="I202:I265" si="43">C202*$E$1850/E202</f>
        <v>8.7486293308631335</v>
      </c>
      <c r="J202" s="15">
        <f t="shared" si="33"/>
        <v>555.16552317058768</v>
      </c>
      <c r="K202" s="13">
        <f t="shared" ref="K202:K265" si="44">D202*$E$1850/E202</f>
        <v>13.025737003729553</v>
      </c>
      <c r="L202" s="15">
        <f t="shared" ref="L202:L265" si="45">K202*(J202/H202)</f>
        <v>33.570478386669109</v>
      </c>
      <c r="M202" s="34">
        <f t="shared" si="36"/>
        <v>17.125366596972317</v>
      </c>
      <c r="N202" s="16"/>
      <c r="O202" s="17">
        <f t="shared" si="37"/>
        <v>22.08092296188741</v>
      </c>
      <c r="P202" s="17"/>
      <c r="Q202" s="36">
        <f t="shared" si="38"/>
        <v>-4.1399718116108056E-3</v>
      </c>
      <c r="R202" s="14">
        <f t="shared" si="34"/>
        <v>1.0018999006711522</v>
      </c>
      <c r="S202" s="14">
        <f t="shared" si="35"/>
        <v>3.5518428126023083</v>
      </c>
      <c r="T202" s="20">
        <f t="shared" si="39"/>
        <v>3.9904228913522743E-2</v>
      </c>
      <c r="U202" s="20">
        <f t="shared" si="40"/>
        <v>6.0908215040206715E-2</v>
      </c>
      <c r="V202" s="20">
        <f t="shared" si="41"/>
        <v>-2.1003986126683971E-2</v>
      </c>
      <c r="Y202" s="35"/>
      <c r="Z202" s="35"/>
    </row>
    <row r="203" spans="1:26" x14ac:dyDescent="0.25">
      <c r="A203" s="11">
        <v>1887.03</v>
      </c>
      <c r="B203" s="12">
        <v>5.67</v>
      </c>
      <c r="C203" s="13">
        <v>0.22750000000000001</v>
      </c>
      <c r="D203" s="12">
        <v>0.33750000000000002</v>
      </c>
      <c r="E203" s="12">
        <v>8.0873811569999994</v>
      </c>
      <c r="F203" s="13">
        <f t="shared" ref="F203:F266" si="46">F202+1/12</f>
        <v>1887.2083333333187</v>
      </c>
      <c r="G203" s="14">
        <f>G201*10/12+G213*2/12</f>
        <v>3.5450000000000004</v>
      </c>
      <c r="H203" s="13">
        <f t="shared" si="42"/>
        <v>220.46545913775094</v>
      </c>
      <c r="I203" s="13">
        <f t="shared" si="43"/>
        <v>8.8458363234282782</v>
      </c>
      <c r="J203" s="15">
        <f t="shared" ref="J203:J266" si="47">J202*((H203+(I203/12))/H202)</f>
        <v>570.09269484127708</v>
      </c>
      <c r="K203" s="13">
        <f t="shared" si="44"/>
        <v>13.122943996294699</v>
      </c>
      <c r="L203" s="15">
        <f t="shared" si="45"/>
        <v>33.934088978647445</v>
      </c>
      <c r="M203" s="34">
        <f t="shared" si="36"/>
        <v>17.473213711513758</v>
      </c>
      <c r="N203" s="16"/>
      <c r="O203" s="17">
        <f t="shared" si="37"/>
        <v>22.51743823312972</v>
      </c>
      <c r="P203" s="17"/>
      <c r="Q203" s="36">
        <f t="shared" si="38"/>
        <v>-9.7436043927962013E-4</v>
      </c>
      <c r="R203" s="14">
        <f t="shared" ref="R203:R266" si="48">((G203/G204+G203/1200+((1+G204/1200)^(-119))*(1-G203/G204)))</f>
        <v>1.0019109299137525</v>
      </c>
      <c r="S203" s="14">
        <f t="shared" ref="S203:S266" si="49">S202*R202*E202/E203</f>
        <v>3.5585909611457986</v>
      </c>
      <c r="T203" s="20">
        <f t="shared" si="39"/>
        <v>3.7767384509683977E-2</v>
      </c>
      <c r="U203" s="20">
        <f t="shared" si="40"/>
        <v>6.1043721247201255E-2</v>
      </c>
      <c r="V203" s="20">
        <f t="shared" si="41"/>
        <v>-2.3276336737517278E-2</v>
      </c>
      <c r="Y203" s="35"/>
      <c r="Z203" s="35"/>
    </row>
    <row r="204" spans="1:26" x14ac:dyDescent="0.25">
      <c r="A204" s="11">
        <v>1887.04</v>
      </c>
      <c r="B204" s="12">
        <v>5.8</v>
      </c>
      <c r="C204" s="13">
        <v>0.23</v>
      </c>
      <c r="D204" s="12">
        <v>0.34</v>
      </c>
      <c r="E204" s="12">
        <v>8.0873811569999994</v>
      </c>
      <c r="F204" s="13">
        <f t="shared" si="46"/>
        <v>1887.291666666652</v>
      </c>
      <c r="G204" s="14">
        <f>G201*9/12+G213*3/12</f>
        <v>3.5575000000000001</v>
      </c>
      <c r="H204" s="13">
        <f t="shared" si="42"/>
        <v>225.5202227511385</v>
      </c>
      <c r="I204" s="13">
        <f t="shared" si="43"/>
        <v>8.9430433159934246</v>
      </c>
      <c r="J204" s="15">
        <f t="shared" si="47"/>
        <v>585.09072429109904</v>
      </c>
      <c r="K204" s="13">
        <f t="shared" si="44"/>
        <v>13.220150988859846</v>
      </c>
      <c r="L204" s="15">
        <f t="shared" si="45"/>
        <v>34.298421768788572</v>
      </c>
      <c r="M204" s="34">
        <f t="shared" si="36"/>
        <v>17.822983639100713</v>
      </c>
      <c r="N204" s="16"/>
      <c r="O204" s="17">
        <f t="shared" si="37"/>
        <v>22.953677448902017</v>
      </c>
      <c r="P204" s="17"/>
      <c r="Q204" s="36">
        <f t="shared" si="38"/>
        <v>-4.9207840008725148E-3</v>
      </c>
      <c r="R204" s="14">
        <f t="shared" si="48"/>
        <v>1.0019219586586225</v>
      </c>
      <c r="S204" s="14">
        <f t="shared" si="49"/>
        <v>3.5653911790642616</v>
      </c>
      <c r="T204" s="20">
        <f t="shared" si="39"/>
        <v>3.3729802457283631E-2</v>
      </c>
      <c r="U204" s="20">
        <f t="shared" si="40"/>
        <v>6.2751083190132118E-2</v>
      </c>
      <c r="V204" s="20">
        <f t="shared" si="41"/>
        <v>-2.9021280732848487E-2</v>
      </c>
      <c r="Y204" s="35"/>
      <c r="Z204" s="35"/>
    </row>
    <row r="205" spans="1:26" x14ac:dyDescent="0.25">
      <c r="A205" s="11">
        <v>1887.05</v>
      </c>
      <c r="B205" s="12">
        <v>5.9</v>
      </c>
      <c r="C205" s="13">
        <v>0.23250000000000001</v>
      </c>
      <c r="D205" s="12">
        <v>0.34250000000000003</v>
      </c>
      <c r="E205" s="12">
        <v>8.0873811569999994</v>
      </c>
      <c r="F205" s="13">
        <f t="shared" si="46"/>
        <v>1887.3749999999852</v>
      </c>
      <c r="G205" s="14">
        <f>G201*8/12+G213*4/12</f>
        <v>3.5700000000000003</v>
      </c>
      <c r="H205" s="13">
        <f t="shared" si="42"/>
        <v>229.40850245374438</v>
      </c>
      <c r="I205" s="13">
        <f t="shared" si="43"/>
        <v>9.0402503085585693</v>
      </c>
      <c r="J205" s="15">
        <f t="shared" si="47"/>
        <v>597.1330010518318</v>
      </c>
      <c r="K205" s="13">
        <f t="shared" si="44"/>
        <v>13.31735798142499</v>
      </c>
      <c r="L205" s="15">
        <f t="shared" si="45"/>
        <v>34.664076755974975</v>
      </c>
      <c r="M205" s="34">
        <f t="shared" si="36"/>
        <v>18.075445427458245</v>
      </c>
      <c r="N205" s="16"/>
      <c r="O205" s="17">
        <f t="shared" si="37"/>
        <v>23.26471004468365</v>
      </c>
      <c r="P205" s="17"/>
      <c r="Q205" s="36">
        <f t="shared" si="38"/>
        <v>-7.5842111504657514E-3</v>
      </c>
      <c r="R205" s="14">
        <f t="shared" si="48"/>
        <v>1.0019329869062263</v>
      </c>
      <c r="S205" s="14">
        <f t="shared" si="49"/>
        <v>3.5722437135122407</v>
      </c>
      <c r="T205" s="20">
        <f t="shared" si="39"/>
        <v>3.4065606033785834E-2</v>
      </c>
      <c r="U205" s="20">
        <f t="shared" si="40"/>
        <v>6.4483239640638068E-2</v>
      </c>
      <c r="V205" s="20">
        <f t="shared" si="41"/>
        <v>-3.0417633606852235E-2</v>
      </c>
      <c r="Y205" s="35"/>
      <c r="Z205" s="35"/>
    </row>
    <row r="206" spans="1:26" x14ac:dyDescent="0.25">
      <c r="A206" s="11">
        <v>1887.06</v>
      </c>
      <c r="B206" s="12">
        <v>5.73</v>
      </c>
      <c r="C206" s="13">
        <v>0.23499999999999999</v>
      </c>
      <c r="D206" s="12">
        <v>0.34499999999999997</v>
      </c>
      <c r="E206" s="12">
        <v>7.9922320659999997</v>
      </c>
      <c r="F206" s="13">
        <f t="shared" si="46"/>
        <v>1887.4583333333185</v>
      </c>
      <c r="G206" s="14">
        <f>G201*7/12+G213*5/12</f>
        <v>3.5825</v>
      </c>
      <c r="H206" s="13">
        <f t="shared" si="42"/>
        <v>225.45088595028795</v>
      </c>
      <c r="I206" s="13">
        <f t="shared" si="43"/>
        <v>9.2462405232666072</v>
      </c>
      <c r="J206" s="15">
        <f t="shared" si="47"/>
        <v>588.83722973840304</v>
      </c>
      <c r="K206" s="13">
        <f t="shared" si="44"/>
        <v>13.574268002242468</v>
      </c>
      <c r="L206" s="15">
        <f t="shared" si="45"/>
        <v>35.453550481631595</v>
      </c>
      <c r="M206" s="34">
        <f t="shared" si="36"/>
        <v>17.707695663272986</v>
      </c>
      <c r="N206" s="16"/>
      <c r="O206" s="17">
        <f t="shared" si="37"/>
        <v>22.781332053852918</v>
      </c>
      <c r="P206" s="17"/>
      <c r="Q206" s="36">
        <f t="shared" si="38"/>
        <v>-2.3459262036217773E-3</v>
      </c>
      <c r="R206" s="14">
        <f t="shared" si="48"/>
        <v>1.0019440146570282</v>
      </c>
      <c r="S206" s="14">
        <f t="shared" si="49"/>
        <v>3.6217592827738923</v>
      </c>
      <c r="T206" s="20">
        <f t="shared" si="39"/>
        <v>4.0602202850867908E-2</v>
      </c>
      <c r="U206" s="20">
        <f t="shared" si="40"/>
        <v>6.335538917605632E-2</v>
      </c>
      <c r="V206" s="20">
        <f t="shared" si="41"/>
        <v>-2.2753186325188413E-2</v>
      </c>
      <c r="Y206" s="35"/>
      <c r="Z206" s="35"/>
    </row>
    <row r="207" spans="1:26" x14ac:dyDescent="0.25">
      <c r="A207" s="11">
        <v>1887.07</v>
      </c>
      <c r="B207" s="12">
        <v>5.59</v>
      </c>
      <c r="C207" s="13">
        <v>0.23749999999999999</v>
      </c>
      <c r="D207" s="12">
        <v>0.34749999999999998</v>
      </c>
      <c r="E207" s="12">
        <v>7.8970910740000004</v>
      </c>
      <c r="F207" s="13">
        <f t="shared" si="46"/>
        <v>1887.5416666666517</v>
      </c>
      <c r="G207" s="14">
        <f>G201*6/12+G213*6/12</f>
        <v>3.5949999999999998</v>
      </c>
      <c r="H207" s="13">
        <f t="shared" si="42"/>
        <v>222.59226638368133</v>
      </c>
      <c r="I207" s="13">
        <f t="shared" si="43"/>
        <v>9.4571848418827038</v>
      </c>
      <c r="J207" s="15">
        <f t="shared" si="47"/>
        <v>583.42940113579584</v>
      </c>
      <c r="K207" s="13">
        <f t="shared" si="44"/>
        <v>13.837354663386272</v>
      </c>
      <c r="L207" s="15">
        <f t="shared" si="45"/>
        <v>36.26864345164384</v>
      </c>
      <c r="M207" s="34">
        <f t="shared" si="36"/>
        <v>17.431460535613077</v>
      </c>
      <c r="N207" s="16"/>
      <c r="O207" s="17">
        <f t="shared" si="37"/>
        <v>22.416555953423355</v>
      </c>
      <c r="P207" s="17"/>
      <c r="Q207" s="36">
        <f t="shared" si="38"/>
        <v>-3.66137849707001E-3</v>
      </c>
      <c r="R207" s="14">
        <f t="shared" si="48"/>
        <v>1.0019550419114911</v>
      </c>
      <c r="S207" s="14">
        <f t="shared" si="49"/>
        <v>3.6725183661029361</v>
      </c>
      <c r="T207" s="20">
        <f t="shared" si="39"/>
        <v>4.6458361234887668E-2</v>
      </c>
      <c r="U207" s="20">
        <f t="shared" si="40"/>
        <v>6.2212256832081314E-2</v>
      </c>
      <c r="V207" s="20">
        <f t="shared" si="41"/>
        <v>-1.5753895597193646E-2</v>
      </c>
      <c r="Y207" s="35"/>
      <c r="Z207" s="35"/>
    </row>
    <row r="208" spans="1:26" x14ac:dyDescent="0.25">
      <c r="A208" s="11">
        <v>1887.08</v>
      </c>
      <c r="B208" s="12">
        <v>5.45</v>
      </c>
      <c r="C208" s="13">
        <v>0.24</v>
      </c>
      <c r="D208" s="12">
        <v>0.35</v>
      </c>
      <c r="E208" s="12">
        <v>7.9922320659999997</v>
      </c>
      <c r="F208" s="13">
        <f t="shared" si="46"/>
        <v>1887.624999999985</v>
      </c>
      <c r="G208" s="14">
        <f>G201*5/12+G213*7/12</f>
        <v>3.6074999999999999</v>
      </c>
      <c r="H208" s="13">
        <f t="shared" si="42"/>
        <v>214.43408873107668</v>
      </c>
      <c r="I208" s="13">
        <f t="shared" si="43"/>
        <v>9.4429690450382395</v>
      </c>
      <c r="J208" s="15">
        <f t="shared" si="47"/>
        <v>564.108820248087</v>
      </c>
      <c r="K208" s="13">
        <f t="shared" si="44"/>
        <v>13.770996524014098</v>
      </c>
      <c r="L208" s="15">
        <f t="shared" si="45"/>
        <v>36.227171942537694</v>
      </c>
      <c r="M208" s="34">
        <f t="shared" si="36"/>
        <v>16.739849614820709</v>
      </c>
      <c r="N208" s="16"/>
      <c r="O208" s="17">
        <f t="shared" si="37"/>
        <v>21.520614675737058</v>
      </c>
      <c r="P208" s="17"/>
      <c r="Q208" s="36">
        <f t="shared" si="38"/>
        <v>3.4779576235530324E-3</v>
      </c>
      <c r="R208" s="14">
        <f t="shared" si="48"/>
        <v>1.0019660686700782</v>
      </c>
      <c r="S208" s="14">
        <f t="shared" si="49"/>
        <v>3.635894492062445</v>
      </c>
      <c r="T208" s="20">
        <f t="shared" si="39"/>
        <v>5.2268982363676386E-2</v>
      </c>
      <c r="U208" s="20">
        <f t="shared" si="40"/>
        <v>5.88957684251179E-2</v>
      </c>
      <c r="V208" s="20">
        <f t="shared" si="41"/>
        <v>-6.6267860614415142E-3</v>
      </c>
      <c r="Y208" s="35"/>
      <c r="Z208" s="35"/>
    </row>
    <row r="209" spans="1:26" x14ac:dyDescent="0.25">
      <c r="A209" s="11">
        <v>1887.09</v>
      </c>
      <c r="B209" s="12">
        <v>5.38</v>
      </c>
      <c r="C209" s="13">
        <v>0.24249999999999999</v>
      </c>
      <c r="D209" s="12">
        <v>0.35249999999999998</v>
      </c>
      <c r="E209" s="12">
        <v>7.8970910740000004</v>
      </c>
      <c r="F209" s="13">
        <f t="shared" si="46"/>
        <v>1887.7083333333183</v>
      </c>
      <c r="G209" s="14">
        <f>G201*4/12+G213*8/12</f>
        <v>3.62</v>
      </c>
      <c r="H209" s="13">
        <f t="shared" si="42"/>
        <v>214.2301239971745</v>
      </c>
      <c r="I209" s="13">
        <f t="shared" si="43"/>
        <v>9.6562834701328661</v>
      </c>
      <c r="J209" s="15">
        <f t="shared" si="47"/>
        <v>565.6891407385682</v>
      </c>
      <c r="K209" s="13">
        <f t="shared" si="44"/>
        <v>14.036453291636434</v>
      </c>
      <c r="L209" s="15">
        <f t="shared" si="45"/>
        <v>37.064204853224027</v>
      </c>
      <c r="M209" s="34">
        <f t="shared" si="36"/>
        <v>16.676629667380144</v>
      </c>
      <c r="N209" s="16"/>
      <c r="O209" s="17">
        <f t="shared" si="37"/>
        <v>21.434140136239737</v>
      </c>
      <c r="P209" s="17"/>
      <c r="Q209" s="36">
        <f t="shared" si="38"/>
        <v>3.3621784870726951E-3</v>
      </c>
      <c r="R209" s="14">
        <f t="shared" si="48"/>
        <v>1.0019770949332516</v>
      </c>
      <c r="S209" s="14">
        <f t="shared" si="49"/>
        <v>3.6869328329594402</v>
      </c>
      <c r="T209" s="20">
        <f t="shared" si="39"/>
        <v>5.4261979497677304E-2</v>
      </c>
      <c r="U209" s="20">
        <f t="shared" si="40"/>
        <v>5.4736357356398146E-2</v>
      </c>
      <c r="V209" s="20">
        <f t="shared" si="41"/>
        <v>-4.7437785872084248E-4</v>
      </c>
      <c r="Y209" s="35"/>
      <c r="Z209" s="35"/>
    </row>
    <row r="210" spans="1:26" x14ac:dyDescent="0.25">
      <c r="A210" s="11">
        <v>1887.1</v>
      </c>
      <c r="B210" s="12">
        <v>5.2</v>
      </c>
      <c r="C210" s="13">
        <v>0.245</v>
      </c>
      <c r="D210" s="12">
        <v>0.35499999999999998</v>
      </c>
      <c r="E210" s="12">
        <v>7.9922320659999997</v>
      </c>
      <c r="F210" s="13">
        <f t="shared" si="46"/>
        <v>1887.7916666666515</v>
      </c>
      <c r="G210" s="14">
        <f>G201*3/12+G213*9/12</f>
        <v>3.6324999999999998</v>
      </c>
      <c r="H210" s="13">
        <f t="shared" si="42"/>
        <v>204.59766264249518</v>
      </c>
      <c r="I210" s="13">
        <f t="shared" si="43"/>
        <v>9.6396975668098683</v>
      </c>
      <c r="J210" s="15">
        <f t="shared" si="47"/>
        <v>542.37516412497655</v>
      </c>
      <c r="K210" s="13">
        <f t="shared" si="44"/>
        <v>13.967725045785727</v>
      </c>
      <c r="L210" s="15">
        <f t="shared" si="45"/>
        <v>37.027535243147433</v>
      </c>
      <c r="M210" s="34">
        <f t="shared" si="36"/>
        <v>15.880666812517312</v>
      </c>
      <c r="N210" s="16"/>
      <c r="O210" s="17">
        <f t="shared" si="37"/>
        <v>20.408601387649583</v>
      </c>
      <c r="P210" s="17"/>
      <c r="Q210" s="36">
        <f t="shared" si="38"/>
        <v>7.4165025414431318E-3</v>
      </c>
      <c r="R210" s="14">
        <f t="shared" si="48"/>
        <v>1.0019881207014731</v>
      </c>
      <c r="S210" s="14">
        <f t="shared" si="49"/>
        <v>3.6502455519905932</v>
      </c>
      <c r="T210" s="20">
        <f t="shared" si="39"/>
        <v>5.7083066914884073E-2</v>
      </c>
      <c r="U210" s="20">
        <f t="shared" si="40"/>
        <v>5.7623650152356376E-2</v>
      </c>
      <c r="V210" s="20">
        <f t="shared" si="41"/>
        <v>-5.4058323747230297E-4</v>
      </c>
      <c r="Y210" s="35"/>
      <c r="Z210" s="35"/>
    </row>
    <row r="211" spans="1:26" x14ac:dyDescent="0.25">
      <c r="A211" s="11">
        <v>1887.11</v>
      </c>
      <c r="B211" s="12">
        <v>5.3</v>
      </c>
      <c r="C211" s="13">
        <v>0.2475</v>
      </c>
      <c r="D211" s="12">
        <v>0.35749999999999998</v>
      </c>
      <c r="E211" s="12">
        <v>8.0873811569999994</v>
      </c>
      <c r="F211" s="13">
        <f t="shared" si="46"/>
        <v>1887.8749999999848</v>
      </c>
      <c r="G211" s="14">
        <f>G201*2/12+G213*10/12</f>
        <v>3.6450000000000005</v>
      </c>
      <c r="H211" s="13">
        <f t="shared" si="42"/>
        <v>206.07882423810932</v>
      </c>
      <c r="I211" s="13">
        <f t="shared" si="43"/>
        <v>9.6234922639494442</v>
      </c>
      <c r="J211" s="15">
        <f t="shared" si="47"/>
        <v>548.4275656066601</v>
      </c>
      <c r="K211" s="13">
        <f t="shared" si="44"/>
        <v>13.900599936815865</v>
      </c>
      <c r="L211" s="15">
        <f t="shared" si="45"/>
        <v>36.992991453656792</v>
      </c>
      <c r="M211" s="34">
        <f t="shared" si="36"/>
        <v>15.950712201066777</v>
      </c>
      <c r="N211" s="16"/>
      <c r="O211" s="17">
        <f t="shared" si="37"/>
        <v>20.495857279505213</v>
      </c>
      <c r="P211" s="17"/>
      <c r="Q211" s="36">
        <f t="shared" si="38"/>
        <v>1.0122384862189311E-2</v>
      </c>
      <c r="R211" s="14">
        <f t="shared" si="48"/>
        <v>1.0019991459752047</v>
      </c>
      <c r="S211" s="14">
        <f t="shared" si="49"/>
        <v>3.6144716860752424</v>
      </c>
      <c r="T211" s="20">
        <f t="shared" si="39"/>
        <v>5.2464919453968362E-2</v>
      </c>
      <c r="U211" s="20">
        <f t="shared" si="40"/>
        <v>5.8999124724486984E-2</v>
      </c>
      <c r="V211" s="20">
        <f t="shared" si="41"/>
        <v>-6.5342052705186227E-3</v>
      </c>
      <c r="Y211" s="35"/>
      <c r="Z211" s="35"/>
    </row>
    <row r="212" spans="1:26" x14ac:dyDescent="0.25">
      <c r="A212" s="11">
        <v>1887.12</v>
      </c>
      <c r="B212" s="12">
        <v>5.27</v>
      </c>
      <c r="C212" s="13">
        <v>0.25</v>
      </c>
      <c r="D212" s="12">
        <v>0.36</v>
      </c>
      <c r="E212" s="12">
        <v>8.2776793390000005</v>
      </c>
      <c r="F212" s="13">
        <f t="shared" si="46"/>
        <v>1887.958333333318</v>
      </c>
      <c r="G212" s="14">
        <f>G201*1/12+G213*11/12</f>
        <v>3.6574999999999998</v>
      </c>
      <c r="H212" s="13">
        <f t="shared" si="42"/>
        <v>200.20154588401846</v>
      </c>
      <c r="I212" s="13">
        <f t="shared" si="43"/>
        <v>9.4972270343462259</v>
      </c>
      <c r="J212" s="15">
        <f t="shared" si="47"/>
        <v>534.89285927005778</v>
      </c>
      <c r="K212" s="13">
        <f t="shared" si="44"/>
        <v>13.676006929458566</v>
      </c>
      <c r="L212" s="15">
        <f t="shared" si="45"/>
        <v>36.539170652224058</v>
      </c>
      <c r="M212" s="34">
        <f t="shared" si="36"/>
        <v>15.455513454469948</v>
      </c>
      <c r="N212" s="16"/>
      <c r="O212" s="17">
        <f t="shared" si="37"/>
        <v>19.857946875058229</v>
      </c>
      <c r="P212" s="17"/>
      <c r="Q212" s="36">
        <f t="shared" si="38"/>
        <v>1.429702825508912E-2</v>
      </c>
      <c r="R212" s="14">
        <f t="shared" si="48"/>
        <v>1.0020101707549067</v>
      </c>
      <c r="S212" s="14">
        <f t="shared" si="49"/>
        <v>3.5384371951168614</v>
      </c>
      <c r="T212" s="20">
        <f t="shared" si="39"/>
        <v>5.7678975826847001E-2</v>
      </c>
      <c r="U212" s="20">
        <f t="shared" si="40"/>
        <v>6.1586799125739944E-2</v>
      </c>
      <c r="V212" s="20">
        <f t="shared" si="41"/>
        <v>-3.9078232988929429E-3</v>
      </c>
      <c r="Y212" s="35"/>
      <c r="Z212" s="35"/>
    </row>
    <row r="213" spans="1:26" x14ac:dyDescent="0.25">
      <c r="A213" s="11">
        <v>1888.01</v>
      </c>
      <c r="B213" s="12">
        <v>5.31</v>
      </c>
      <c r="C213" s="13">
        <v>0.24829999999999999</v>
      </c>
      <c r="D213" s="12">
        <v>0.35170000000000001</v>
      </c>
      <c r="E213" s="12">
        <v>8.3728446279999993</v>
      </c>
      <c r="F213" s="13">
        <f t="shared" si="46"/>
        <v>1888.0416666666513</v>
      </c>
      <c r="G213" s="14">
        <v>3.67</v>
      </c>
      <c r="H213" s="13">
        <f t="shared" si="42"/>
        <v>199.42835131754461</v>
      </c>
      <c r="I213" s="13">
        <f t="shared" si="43"/>
        <v>9.3254349589729433</v>
      </c>
      <c r="J213" s="15">
        <f t="shared" si="47"/>
        <v>534.90334601057032</v>
      </c>
      <c r="K213" s="13">
        <f t="shared" si="44"/>
        <v>13.208842026060349</v>
      </c>
      <c r="L213" s="15">
        <f t="shared" si="45"/>
        <v>35.428532352526858</v>
      </c>
      <c r="M213" s="34">
        <f t="shared" si="36"/>
        <v>15.358662514259906</v>
      </c>
      <c r="N213" s="16"/>
      <c r="O213" s="17">
        <f t="shared" si="37"/>
        <v>19.731734100274657</v>
      </c>
      <c r="P213" s="17"/>
      <c r="Q213" s="36">
        <f t="shared" si="38"/>
        <v>1.8720415575164698E-2</v>
      </c>
      <c r="R213" s="14">
        <f t="shared" si="48"/>
        <v>1.0045816690372138</v>
      </c>
      <c r="S213" s="14">
        <f t="shared" si="49"/>
        <v>3.5052515322032569</v>
      </c>
      <c r="T213" s="20">
        <f t="shared" si="39"/>
        <v>6.0865157184430307E-2</v>
      </c>
      <c r="U213" s="20">
        <f t="shared" si="40"/>
        <v>6.2921439888693254E-2</v>
      </c>
      <c r="V213" s="20">
        <f t="shared" si="41"/>
        <v>-2.0562827042629461E-3</v>
      </c>
      <c r="Y213" s="35"/>
      <c r="Z213" s="35"/>
    </row>
    <row r="214" spans="1:26" x14ac:dyDescent="0.25">
      <c r="A214" s="11">
        <v>1888.02</v>
      </c>
      <c r="B214" s="12">
        <v>5.28</v>
      </c>
      <c r="C214" s="13">
        <v>0.2467</v>
      </c>
      <c r="D214" s="12">
        <v>0.34329999999999999</v>
      </c>
      <c r="E214" s="12">
        <v>8.2776793390000005</v>
      </c>
      <c r="F214" s="13">
        <f t="shared" si="46"/>
        <v>1888.1249999999845</v>
      </c>
      <c r="G214" s="14">
        <f>G213*11/12+G225*1/12</f>
        <v>3.6516666666666664</v>
      </c>
      <c r="H214" s="13">
        <f t="shared" si="42"/>
        <v>200.5814349653923</v>
      </c>
      <c r="I214" s="13">
        <f t="shared" si="43"/>
        <v>9.3718636374928561</v>
      </c>
      <c r="J214" s="15">
        <f t="shared" si="47"/>
        <v>540.09088193245145</v>
      </c>
      <c r="K214" s="13">
        <f t="shared" si="44"/>
        <v>13.041592163564237</v>
      </c>
      <c r="L214" s="15">
        <f t="shared" si="45"/>
        <v>35.116136319585337</v>
      </c>
      <c r="M214" s="34">
        <f t="shared" si="36"/>
        <v>15.418178318820539</v>
      </c>
      <c r="N214" s="16"/>
      <c r="O214" s="17">
        <f t="shared" si="37"/>
        <v>19.80730272737447</v>
      </c>
      <c r="P214" s="17"/>
      <c r="Q214" s="36">
        <f t="shared" si="38"/>
        <v>1.8545973596228914E-2</v>
      </c>
      <c r="R214" s="14">
        <f t="shared" si="48"/>
        <v>1.0045677011853911</v>
      </c>
      <c r="S214" s="14">
        <f t="shared" si="49"/>
        <v>3.5617945950055767</v>
      </c>
      <c r="T214" s="20">
        <f t="shared" si="39"/>
        <v>5.8453781626417234E-2</v>
      </c>
      <c r="U214" s="20">
        <f t="shared" si="40"/>
        <v>6.0198696369751392E-2</v>
      </c>
      <c r="V214" s="20">
        <f t="shared" si="41"/>
        <v>-1.7449147433341583E-3</v>
      </c>
      <c r="Y214" s="35"/>
      <c r="Z214" s="35"/>
    </row>
    <row r="215" spans="1:26" x14ac:dyDescent="0.25">
      <c r="A215" s="11">
        <v>1888.03</v>
      </c>
      <c r="B215" s="12">
        <v>5.08</v>
      </c>
      <c r="C215" s="13">
        <v>0.245</v>
      </c>
      <c r="D215" s="12">
        <v>0.33500000000000002</v>
      </c>
      <c r="E215" s="12">
        <v>8.2776793390000005</v>
      </c>
      <c r="F215" s="13">
        <f t="shared" si="46"/>
        <v>1888.2083333333178</v>
      </c>
      <c r="G215" s="14">
        <f>G213*10/12+G225*2/12</f>
        <v>3.6333333333333337</v>
      </c>
      <c r="H215" s="13">
        <f t="shared" si="42"/>
        <v>192.98365333791531</v>
      </c>
      <c r="I215" s="13">
        <f t="shared" si="43"/>
        <v>9.3072824936593026</v>
      </c>
      <c r="J215" s="15">
        <f t="shared" si="47"/>
        <v>521.72131358389663</v>
      </c>
      <c r="K215" s="13">
        <f t="shared" si="44"/>
        <v>12.726284226023944</v>
      </c>
      <c r="L215" s="15">
        <f t="shared" si="45"/>
        <v>34.404850403662479</v>
      </c>
      <c r="M215" s="34">
        <f t="shared" si="36"/>
        <v>14.808972366946568</v>
      </c>
      <c r="N215" s="16"/>
      <c r="O215" s="17">
        <f t="shared" si="37"/>
        <v>19.026611493191723</v>
      </c>
      <c r="P215" s="17"/>
      <c r="Q215" s="36">
        <f t="shared" si="38"/>
        <v>2.3484775724689662E-2</v>
      </c>
      <c r="R215" s="14">
        <f t="shared" si="48"/>
        <v>1.0045537348950258</v>
      </c>
      <c r="S215" s="14">
        <f t="shared" si="49"/>
        <v>3.5780638083993033</v>
      </c>
      <c r="T215" s="20">
        <f t="shared" si="39"/>
        <v>5.7574262323824676E-2</v>
      </c>
      <c r="U215" s="20">
        <f t="shared" si="40"/>
        <v>6.0195091247454258E-2</v>
      </c>
      <c r="V215" s="20">
        <f t="shared" si="41"/>
        <v>-2.6208289236295812E-3</v>
      </c>
      <c r="Y215" s="35"/>
      <c r="Z215" s="35"/>
    </row>
    <row r="216" spans="1:26" x14ac:dyDescent="0.25">
      <c r="A216" s="11">
        <v>1888.04</v>
      </c>
      <c r="B216" s="12">
        <v>5.0999999999999996</v>
      </c>
      <c r="C216" s="13">
        <v>0.24329999999999999</v>
      </c>
      <c r="D216" s="12">
        <v>0.32669999999999999</v>
      </c>
      <c r="E216" s="12">
        <v>8.18251405</v>
      </c>
      <c r="F216" s="13">
        <f t="shared" si="46"/>
        <v>1888.2916666666511</v>
      </c>
      <c r="G216" s="14">
        <f>G213*9/12+G225*3/12</f>
        <v>3.6150000000000002</v>
      </c>
      <c r="H216" s="13">
        <f t="shared" si="42"/>
        <v>195.99673036919503</v>
      </c>
      <c r="I216" s="13">
        <f t="shared" si="43"/>
        <v>9.3501969605539514</v>
      </c>
      <c r="J216" s="15">
        <f t="shared" si="47"/>
        <v>531.97349242138796</v>
      </c>
      <c r="K216" s="13">
        <f t="shared" si="44"/>
        <v>12.555319963061965</v>
      </c>
      <c r="L216" s="15">
        <f t="shared" si="45"/>
        <v>34.077596073346562</v>
      </c>
      <c r="M216" s="34">
        <f t="shared" si="36"/>
        <v>15.020108681844466</v>
      </c>
      <c r="N216" s="16"/>
      <c r="O216" s="17">
        <f t="shared" si="37"/>
        <v>19.299571616567668</v>
      </c>
      <c r="P216" s="17"/>
      <c r="Q216" s="36">
        <f t="shared" si="38"/>
        <v>2.2632996042627543E-2</v>
      </c>
      <c r="R216" s="14">
        <f t="shared" si="48"/>
        <v>1.0045397701682555</v>
      </c>
      <c r="S216" s="14">
        <f t="shared" si="49"/>
        <v>3.6361609028814996</v>
      </c>
      <c r="T216" s="20">
        <f t="shared" si="39"/>
        <v>5.404622858914121E-2</v>
      </c>
      <c r="U216" s="20">
        <f t="shared" si="40"/>
        <v>5.8966097231183623E-2</v>
      </c>
      <c r="V216" s="20">
        <f t="shared" si="41"/>
        <v>-4.9198686420424131E-3</v>
      </c>
      <c r="Y216" s="35"/>
      <c r="Z216" s="35"/>
    </row>
    <row r="217" spans="1:26" x14ac:dyDescent="0.25">
      <c r="A217" s="11">
        <v>1888.05</v>
      </c>
      <c r="B217" s="12">
        <v>5.17</v>
      </c>
      <c r="C217" s="13">
        <v>0.2417</v>
      </c>
      <c r="D217" s="12">
        <v>0.31830000000000003</v>
      </c>
      <c r="E217" s="12">
        <v>8.0873811569999994</v>
      </c>
      <c r="F217" s="13">
        <f t="shared" si="46"/>
        <v>1888.3749999999843</v>
      </c>
      <c r="G217" s="14">
        <f>G213*8/12+G225*4/12</f>
        <v>3.5966666666666667</v>
      </c>
      <c r="H217" s="13">
        <f t="shared" si="42"/>
        <v>201.02406062472176</v>
      </c>
      <c r="I217" s="13">
        <f t="shared" si="43"/>
        <v>9.3979720411983081</v>
      </c>
      <c r="J217" s="15">
        <f t="shared" si="47"/>
        <v>547.74431214442791</v>
      </c>
      <c r="K217" s="13">
        <f t="shared" si="44"/>
        <v>12.376394293394378</v>
      </c>
      <c r="L217" s="15">
        <f t="shared" si="45"/>
        <v>33.722826799917101</v>
      </c>
      <c r="M217" s="34">
        <f t="shared" si="36"/>
        <v>15.387916957229136</v>
      </c>
      <c r="N217" s="16"/>
      <c r="O217" s="17">
        <f t="shared" si="37"/>
        <v>19.772685839694255</v>
      </c>
      <c r="P217" s="17"/>
      <c r="Q217" s="36">
        <f t="shared" si="38"/>
        <v>2.3320027160848543E-2</v>
      </c>
      <c r="R217" s="14">
        <f t="shared" si="48"/>
        <v>1.0045258070072212</v>
      </c>
      <c r="S217" s="14">
        <f t="shared" si="49"/>
        <v>3.6956350386550132</v>
      </c>
      <c r="T217" s="20">
        <f t="shared" si="39"/>
        <v>5.0839347211230734E-2</v>
      </c>
      <c r="U217" s="20">
        <f t="shared" si="40"/>
        <v>5.055071098822439E-2</v>
      </c>
      <c r="V217" s="20">
        <f t="shared" si="41"/>
        <v>2.8863622300634439E-4</v>
      </c>
      <c r="Y217" s="35"/>
      <c r="Z217" s="35"/>
    </row>
    <row r="218" spans="1:26" x14ac:dyDescent="0.25">
      <c r="A218" s="11">
        <v>1888.06</v>
      </c>
      <c r="B218" s="12">
        <v>5.01</v>
      </c>
      <c r="C218" s="13">
        <v>0.24</v>
      </c>
      <c r="D218" s="12">
        <v>0.31</v>
      </c>
      <c r="E218" s="12">
        <v>7.9922320659999997</v>
      </c>
      <c r="F218" s="13">
        <f t="shared" si="46"/>
        <v>1888.4583333333176</v>
      </c>
      <c r="G218" s="14">
        <f>G213*7/12+G225*5/12</f>
        <v>3.5783333333333331</v>
      </c>
      <c r="H218" s="13">
        <f t="shared" si="42"/>
        <v>197.12197881517321</v>
      </c>
      <c r="I218" s="13">
        <f t="shared" si="43"/>
        <v>9.4429690450382395</v>
      </c>
      <c r="J218" s="15">
        <f t="shared" si="47"/>
        <v>539.25619686085554</v>
      </c>
      <c r="K218" s="13">
        <f t="shared" si="44"/>
        <v>12.197168349841057</v>
      </c>
      <c r="L218" s="15">
        <f t="shared" si="45"/>
        <v>33.367149905561924</v>
      </c>
      <c r="M218" s="34">
        <f t="shared" si="36"/>
        <v>15.077628818434693</v>
      </c>
      <c r="N218" s="16"/>
      <c r="O218" s="17">
        <f t="shared" si="37"/>
        <v>19.375983676114217</v>
      </c>
      <c r="P218" s="17"/>
      <c r="Q218" s="36">
        <f t="shared" si="38"/>
        <v>2.5898537334721222E-2</v>
      </c>
      <c r="R218" s="14">
        <f t="shared" si="48"/>
        <v>1.0045118454140671</v>
      </c>
      <c r="S218" s="14">
        <f t="shared" si="49"/>
        <v>3.7565571530193069</v>
      </c>
      <c r="T218" s="20">
        <f t="shared" si="39"/>
        <v>6.4064534325128486E-2</v>
      </c>
      <c r="U218" s="20">
        <f t="shared" si="40"/>
        <v>5.6469285824678916E-2</v>
      </c>
      <c r="V218" s="20">
        <f t="shared" si="41"/>
        <v>7.5952485004495696E-3</v>
      </c>
      <c r="Y218" s="35"/>
      <c r="Z218" s="35"/>
    </row>
    <row r="219" spans="1:26" x14ac:dyDescent="0.25">
      <c r="A219" s="11">
        <v>1888.07</v>
      </c>
      <c r="B219" s="12">
        <v>5.14</v>
      </c>
      <c r="C219" s="13">
        <v>0.23830000000000001</v>
      </c>
      <c r="D219" s="12">
        <v>0.30170000000000002</v>
      </c>
      <c r="E219" s="12">
        <v>8.0873811569999994</v>
      </c>
      <c r="F219" s="13">
        <f t="shared" si="46"/>
        <v>1888.5416666666508</v>
      </c>
      <c r="G219" s="14">
        <f>G213*6/12+G225*6/12</f>
        <v>3.5600000000000005</v>
      </c>
      <c r="H219" s="13">
        <f t="shared" si="42"/>
        <v>199.85757671394001</v>
      </c>
      <c r="I219" s="13">
        <f t="shared" si="43"/>
        <v>9.265770531309709</v>
      </c>
      <c r="J219" s="15">
        <f t="shared" si="47"/>
        <v>548.85215099311768</v>
      </c>
      <c r="K219" s="13">
        <f t="shared" si="44"/>
        <v>11.73093986276181</v>
      </c>
      <c r="L219" s="15">
        <f t="shared" si="45"/>
        <v>32.215699212961795</v>
      </c>
      <c r="M219" s="34">
        <f t="shared" si="36"/>
        <v>15.27964251549818</v>
      </c>
      <c r="N219" s="16"/>
      <c r="O219" s="17">
        <f t="shared" si="37"/>
        <v>19.635009581546484</v>
      </c>
      <c r="P219" s="17"/>
      <c r="Q219" s="36">
        <f t="shared" si="38"/>
        <v>2.525901292131677E-2</v>
      </c>
      <c r="R219" s="14">
        <f t="shared" si="48"/>
        <v>1.0044978853909405</v>
      </c>
      <c r="S219" s="14">
        <f t="shared" si="49"/>
        <v>3.7291103675228134</v>
      </c>
      <c r="T219" s="20">
        <f t="shared" si="39"/>
        <v>6.4451004161728553E-2</v>
      </c>
      <c r="U219" s="20">
        <f t="shared" si="40"/>
        <v>5.9217498387454715E-2</v>
      </c>
      <c r="V219" s="20">
        <f t="shared" si="41"/>
        <v>5.2335057742738389E-3</v>
      </c>
      <c r="Y219" s="35"/>
      <c r="Z219" s="35"/>
    </row>
    <row r="220" spans="1:26" x14ac:dyDescent="0.25">
      <c r="A220" s="11">
        <v>1888.08</v>
      </c>
      <c r="B220" s="12">
        <v>5.25</v>
      </c>
      <c r="C220" s="13">
        <v>0.23669999999999999</v>
      </c>
      <c r="D220" s="12">
        <v>0.29330000000000001</v>
      </c>
      <c r="E220" s="12">
        <v>8.0873811569999994</v>
      </c>
      <c r="F220" s="13">
        <f t="shared" si="46"/>
        <v>1888.6249999999841</v>
      </c>
      <c r="G220" s="14">
        <f>G213*5/12+G225*7/12</f>
        <v>3.541666666666667</v>
      </c>
      <c r="H220" s="13">
        <f t="shared" si="42"/>
        <v>204.13468438680641</v>
      </c>
      <c r="I220" s="13">
        <f t="shared" si="43"/>
        <v>9.2035580560680135</v>
      </c>
      <c r="J220" s="15">
        <f t="shared" si="47"/>
        <v>562.70426097124653</v>
      </c>
      <c r="K220" s="13">
        <f t="shared" si="44"/>
        <v>11.404324367742918</v>
      </c>
      <c r="L220" s="15">
        <f t="shared" si="45"/>
        <v>31.43641137959364</v>
      </c>
      <c r="M220" s="34">
        <f t="shared" si="36"/>
        <v>15.60291167008881</v>
      </c>
      <c r="N220" s="16"/>
      <c r="O220" s="17">
        <f t="shared" si="37"/>
        <v>20.049771885586626</v>
      </c>
      <c r="P220" s="17"/>
      <c r="Q220" s="36">
        <f t="shared" si="38"/>
        <v>2.2974575191211148E-2</v>
      </c>
      <c r="R220" s="14">
        <f t="shared" si="48"/>
        <v>1.0044839269399921</v>
      </c>
      <c r="S220" s="14">
        <f t="shared" si="49"/>
        <v>3.7458834785660993</v>
      </c>
      <c r="T220" s="20">
        <f t="shared" si="39"/>
        <v>6.6032456333406708E-2</v>
      </c>
      <c r="U220" s="20">
        <f t="shared" si="40"/>
        <v>5.9213019345224716E-2</v>
      </c>
      <c r="V220" s="20">
        <f t="shared" si="41"/>
        <v>6.8194369881819927E-3</v>
      </c>
      <c r="Y220" s="35"/>
      <c r="Z220" s="35"/>
    </row>
    <row r="221" spans="1:26" x14ac:dyDescent="0.25">
      <c r="A221" s="11">
        <v>1888.09</v>
      </c>
      <c r="B221" s="12">
        <v>5.38</v>
      </c>
      <c r="C221" s="13">
        <v>0.23499999999999999</v>
      </c>
      <c r="D221" s="12">
        <v>0.28499999999999998</v>
      </c>
      <c r="E221" s="12">
        <v>8.0873811569999994</v>
      </c>
      <c r="F221" s="13">
        <f t="shared" si="46"/>
        <v>1888.7083333333173</v>
      </c>
      <c r="G221" s="14">
        <f>G213*4/12+G225*8/12</f>
        <v>3.5233333333333334</v>
      </c>
      <c r="H221" s="13">
        <f t="shared" si="42"/>
        <v>209.18944800019401</v>
      </c>
      <c r="I221" s="13">
        <f t="shared" si="43"/>
        <v>9.1374573011237139</v>
      </c>
      <c r="J221" s="15">
        <f t="shared" si="47"/>
        <v>578.73686650209402</v>
      </c>
      <c r="K221" s="13">
        <f t="shared" si="44"/>
        <v>11.081597152426633</v>
      </c>
      <c r="L221" s="15">
        <f t="shared" si="45"/>
        <v>30.657993857452933</v>
      </c>
      <c r="M221" s="34">
        <f t="shared" si="36"/>
        <v>15.987828821761427</v>
      </c>
      <c r="N221" s="16"/>
      <c r="O221" s="17">
        <f t="shared" si="37"/>
        <v>20.542902549349119</v>
      </c>
      <c r="P221" s="17"/>
      <c r="Q221" s="36">
        <f t="shared" si="38"/>
        <v>2.1614886504528315E-2</v>
      </c>
      <c r="R221" s="14">
        <f t="shared" si="48"/>
        <v>1.0044699700633755</v>
      </c>
      <c r="S221" s="14">
        <f t="shared" si="49"/>
        <v>3.762679746409713</v>
      </c>
      <c r="T221" s="20">
        <f t="shared" si="39"/>
        <v>6.3167783307784164E-2</v>
      </c>
      <c r="U221" s="20">
        <f t="shared" si="40"/>
        <v>5.9208365106472316E-2</v>
      </c>
      <c r="V221" s="20">
        <f t="shared" si="41"/>
        <v>3.9594182013118484E-3</v>
      </c>
      <c r="Y221" s="35"/>
      <c r="Z221" s="35"/>
    </row>
    <row r="222" spans="1:26" x14ac:dyDescent="0.25">
      <c r="A222" s="11">
        <v>1888.1</v>
      </c>
      <c r="B222" s="12">
        <v>5.35</v>
      </c>
      <c r="C222" s="13">
        <v>0.23330000000000001</v>
      </c>
      <c r="D222" s="12">
        <v>0.2767</v>
      </c>
      <c r="E222" s="12">
        <v>8.18251405</v>
      </c>
      <c r="F222" s="13">
        <f t="shared" si="46"/>
        <v>1888.7916666666506</v>
      </c>
      <c r="G222" s="14">
        <f>G213*3/12+G225*9/12</f>
        <v>3.5049999999999999</v>
      </c>
      <c r="H222" s="13">
        <f t="shared" si="42"/>
        <v>205.60441323043008</v>
      </c>
      <c r="I222" s="13">
        <f t="shared" si="43"/>
        <v>8.9658896461045501</v>
      </c>
      <c r="J222" s="15">
        <f t="shared" si="47"/>
        <v>570.88568552050424</v>
      </c>
      <c r="K222" s="13">
        <f t="shared" si="44"/>
        <v>10.633783390814957</v>
      </c>
      <c r="L222" s="15">
        <f t="shared" si="45"/>
        <v>29.525994239910943</v>
      </c>
      <c r="M222" s="34">
        <f t="shared" si="36"/>
        <v>15.715941874329708</v>
      </c>
      <c r="N222" s="16"/>
      <c r="O222" s="17">
        <f t="shared" si="37"/>
        <v>20.193130565349673</v>
      </c>
      <c r="P222" s="17"/>
      <c r="Q222" s="36">
        <f t="shared" si="38"/>
        <v>2.5156877140990894E-2</v>
      </c>
      <c r="R222" s="14">
        <f t="shared" si="48"/>
        <v>1.0044560147632471</v>
      </c>
      <c r="S222" s="14">
        <f t="shared" si="49"/>
        <v>3.7355569804328068</v>
      </c>
      <c r="T222" s="20">
        <f t="shared" si="39"/>
        <v>6.2710974958625654E-2</v>
      </c>
      <c r="U222" s="20">
        <f t="shared" si="40"/>
        <v>6.044294371587311E-2</v>
      </c>
      <c r="V222" s="20">
        <f t="shared" si="41"/>
        <v>2.268031242752544E-3</v>
      </c>
      <c r="Y222" s="35"/>
      <c r="Z222" s="35"/>
    </row>
    <row r="223" spans="1:26" x14ac:dyDescent="0.25">
      <c r="A223" s="11">
        <v>1888.11</v>
      </c>
      <c r="B223" s="12">
        <v>5.24</v>
      </c>
      <c r="C223" s="13">
        <v>0.23169999999999999</v>
      </c>
      <c r="D223" s="12">
        <v>0.26829999999999998</v>
      </c>
      <c r="E223" s="12">
        <v>8.2776793390000005</v>
      </c>
      <c r="F223" s="13">
        <f t="shared" si="46"/>
        <v>1888.8749999999839</v>
      </c>
      <c r="G223" s="14">
        <f>G213*2/12+G225*10/12</f>
        <v>3.4866666666666668</v>
      </c>
      <c r="H223" s="13">
        <f t="shared" si="42"/>
        <v>199.06187863989692</v>
      </c>
      <c r="I223" s="13">
        <f t="shared" si="43"/>
        <v>8.8020300154320825</v>
      </c>
      <c r="J223" s="15">
        <f t="shared" si="47"/>
        <v>554.75620067932164</v>
      </c>
      <c r="K223" s="13">
        <f t="shared" si="44"/>
        <v>10.192424053260369</v>
      </c>
      <c r="L223" s="15">
        <f t="shared" si="45"/>
        <v>28.40478790882862</v>
      </c>
      <c r="M223" s="34">
        <f t="shared" si="36"/>
        <v>15.223749016946286</v>
      </c>
      <c r="N223" s="16"/>
      <c r="O223" s="17">
        <f t="shared" si="37"/>
        <v>19.562485773849499</v>
      </c>
      <c r="P223" s="17"/>
      <c r="Q223" s="36">
        <f t="shared" si="38"/>
        <v>2.9677725599002641E-2</v>
      </c>
      <c r="R223" s="14">
        <f t="shared" si="48"/>
        <v>1.0044420610417675</v>
      </c>
      <c r="S223" s="14">
        <f t="shared" si="49"/>
        <v>3.7090650494671742</v>
      </c>
      <c r="T223" s="20">
        <f t="shared" si="39"/>
        <v>6.9559615555549792E-2</v>
      </c>
      <c r="U223" s="20">
        <f t="shared" si="40"/>
        <v>6.1664849508068054E-2</v>
      </c>
      <c r="V223" s="20">
        <f t="shared" si="41"/>
        <v>7.8947660474817383E-3</v>
      </c>
      <c r="Y223" s="35"/>
      <c r="Z223" s="35"/>
    </row>
    <row r="224" spans="1:26" x14ac:dyDescent="0.25">
      <c r="A224" s="11">
        <v>1888.12</v>
      </c>
      <c r="B224" s="12">
        <v>5.14</v>
      </c>
      <c r="C224" s="13">
        <v>0.23</v>
      </c>
      <c r="D224" s="12">
        <v>0.26</v>
      </c>
      <c r="E224" s="12">
        <v>8.2776793390000005</v>
      </c>
      <c r="F224" s="13">
        <f t="shared" si="46"/>
        <v>1888.9583333333171</v>
      </c>
      <c r="G224" s="14">
        <f>G213*1/12+G225*11/12</f>
        <v>3.4683333333333333</v>
      </c>
      <c r="H224" s="13">
        <f t="shared" si="42"/>
        <v>195.26298782615842</v>
      </c>
      <c r="I224" s="13">
        <f t="shared" si="43"/>
        <v>8.737448871598529</v>
      </c>
      <c r="J224" s="15">
        <f t="shared" si="47"/>
        <v>546.19841577698469</v>
      </c>
      <c r="K224" s="13">
        <f t="shared" si="44"/>
        <v>9.8771161157200762</v>
      </c>
      <c r="L224" s="15">
        <f t="shared" si="45"/>
        <v>27.628713638524516</v>
      </c>
      <c r="M224" s="34">
        <f t="shared" si="36"/>
        <v>14.946748301089233</v>
      </c>
      <c r="N224" s="16"/>
      <c r="O224" s="17">
        <f t="shared" si="37"/>
        <v>19.210201901691907</v>
      </c>
      <c r="P224" s="17"/>
      <c r="Q224" s="36">
        <f t="shared" si="38"/>
        <v>3.3377840719047036E-2</v>
      </c>
      <c r="R224" s="14">
        <f t="shared" si="48"/>
        <v>1.0044281089010998</v>
      </c>
      <c r="S224" s="14">
        <f t="shared" si="49"/>
        <v>3.7255409428247939</v>
      </c>
      <c r="T224" s="20">
        <f t="shared" si="39"/>
        <v>7.6479390673240166E-2</v>
      </c>
      <c r="U224" s="20">
        <f t="shared" si="40"/>
        <v>6.0154745703598023E-2</v>
      </c>
      <c r="V224" s="20">
        <f t="shared" si="41"/>
        <v>1.6324644969642144E-2</v>
      </c>
      <c r="Y224" s="35"/>
      <c r="Z224" s="35"/>
    </row>
    <row r="225" spans="1:26" x14ac:dyDescent="0.25">
      <c r="A225" s="11">
        <v>1889.01</v>
      </c>
      <c r="B225" s="12">
        <v>5.24</v>
      </c>
      <c r="C225" s="13">
        <v>0.22919999999999999</v>
      </c>
      <c r="D225" s="12">
        <v>0.26329999999999998</v>
      </c>
      <c r="E225" s="12">
        <v>7.9922320659999997</v>
      </c>
      <c r="F225" s="13">
        <f t="shared" si="46"/>
        <v>1889.0416666666504</v>
      </c>
      <c r="G225" s="14">
        <v>3.45</v>
      </c>
      <c r="H225" s="13">
        <f t="shared" si="42"/>
        <v>206.17149081666824</v>
      </c>
      <c r="I225" s="13">
        <f t="shared" si="43"/>
        <v>9.018035438011518</v>
      </c>
      <c r="J225" s="15">
        <f t="shared" si="47"/>
        <v>578.81430906679157</v>
      </c>
      <c r="K225" s="13">
        <f t="shared" si="44"/>
        <v>10.359723956494033</v>
      </c>
      <c r="L225" s="15">
        <f t="shared" si="45"/>
        <v>29.084314423146218</v>
      </c>
      <c r="M225" s="34">
        <f t="shared" si="36"/>
        <v>15.802286071028169</v>
      </c>
      <c r="N225" s="16"/>
      <c r="O225" s="17">
        <f t="shared" si="37"/>
        <v>20.31219865365571</v>
      </c>
      <c r="P225" s="17"/>
      <c r="Q225" s="36">
        <f t="shared" si="38"/>
        <v>2.5278875559769431E-2</v>
      </c>
      <c r="R225" s="14">
        <f t="shared" si="48"/>
        <v>1.0030847289110842</v>
      </c>
      <c r="S225" s="14">
        <f t="shared" si="49"/>
        <v>3.8756871353847919</v>
      </c>
      <c r="T225" s="20">
        <f t="shared" si="39"/>
        <v>7.8429383860419977E-2</v>
      </c>
      <c r="U225" s="20">
        <f t="shared" si="40"/>
        <v>5.6435569327559776E-2</v>
      </c>
      <c r="V225" s="20">
        <f t="shared" si="41"/>
        <v>2.1993814532860201E-2</v>
      </c>
      <c r="Y225" s="35"/>
      <c r="Z225" s="35"/>
    </row>
    <row r="226" spans="1:26" x14ac:dyDescent="0.25">
      <c r="A226" s="11">
        <v>1889.02</v>
      </c>
      <c r="B226" s="12">
        <v>5.3</v>
      </c>
      <c r="C226" s="13">
        <v>0.2283</v>
      </c>
      <c r="D226" s="12">
        <v>0.26669999999999999</v>
      </c>
      <c r="E226" s="12">
        <v>7.8970910740000004</v>
      </c>
      <c r="F226" s="13">
        <f t="shared" si="46"/>
        <v>1889.1249999999836</v>
      </c>
      <c r="G226" s="14">
        <f>G225*11/12+G237*1/12</f>
        <v>3.4475000000000002</v>
      </c>
      <c r="H226" s="13">
        <f t="shared" si="42"/>
        <v>211.04454594517193</v>
      </c>
      <c r="I226" s="13">
        <f t="shared" si="43"/>
        <v>9.0908433659024066</v>
      </c>
      <c r="J226" s="15">
        <f t="shared" si="47"/>
        <v>594.62195804295254</v>
      </c>
      <c r="K226" s="13">
        <f t="shared" si="44"/>
        <v>10.61992083086365</v>
      </c>
      <c r="L226" s="15">
        <f t="shared" si="45"/>
        <v>29.921825700010459</v>
      </c>
      <c r="M226" s="34">
        <f t="shared" si="36"/>
        <v>16.192720447849005</v>
      </c>
      <c r="N226" s="16"/>
      <c r="O226" s="17">
        <f t="shared" si="37"/>
        <v>20.813307687489576</v>
      </c>
      <c r="P226" s="17"/>
      <c r="Q226" s="36">
        <f t="shared" si="38"/>
        <v>2.144830161642966E-2</v>
      </c>
      <c r="R226" s="14">
        <f t="shared" si="48"/>
        <v>1.0030826702487605</v>
      </c>
      <c r="S226" s="14">
        <f t="shared" si="49"/>
        <v>3.934479341090042</v>
      </c>
      <c r="T226" s="20">
        <f t="shared" si="39"/>
        <v>7.6820241835158676E-2</v>
      </c>
      <c r="U226" s="20">
        <f t="shared" si="40"/>
        <v>5.2154149905759173E-2</v>
      </c>
      <c r="V226" s="20">
        <f t="shared" si="41"/>
        <v>2.4666091929399503E-2</v>
      </c>
      <c r="Y226" s="35"/>
      <c r="Z226" s="35"/>
    </row>
    <row r="227" spans="1:26" x14ac:dyDescent="0.25">
      <c r="A227" s="11">
        <v>1889.03</v>
      </c>
      <c r="B227" s="12">
        <v>5.19</v>
      </c>
      <c r="C227" s="13">
        <v>0.22750000000000001</v>
      </c>
      <c r="D227" s="12">
        <v>0.27</v>
      </c>
      <c r="E227" s="12">
        <v>7.8019419829999999</v>
      </c>
      <c r="F227" s="13">
        <f t="shared" si="46"/>
        <v>1889.2083333333169</v>
      </c>
      <c r="G227" s="14">
        <f>G225*10/12+G237*2/12</f>
        <v>3.4449999999999998</v>
      </c>
      <c r="H227" s="13">
        <f t="shared" si="42"/>
        <v>209.18476496699685</v>
      </c>
      <c r="I227" s="13">
        <f t="shared" si="43"/>
        <v>9.1694670578018851</v>
      </c>
      <c r="J227" s="15">
        <f t="shared" si="47"/>
        <v>591.53491908389128</v>
      </c>
      <c r="K227" s="13">
        <f t="shared" si="44"/>
        <v>10.882444420248392</v>
      </c>
      <c r="L227" s="15">
        <f t="shared" si="45"/>
        <v>30.773492900318047</v>
      </c>
      <c r="M227" s="34">
        <f t="shared" si="36"/>
        <v>16.065045360769297</v>
      </c>
      <c r="N227" s="16"/>
      <c r="O227" s="17">
        <f t="shared" si="37"/>
        <v>20.648519003321113</v>
      </c>
      <c r="P227" s="17"/>
      <c r="Q227" s="36">
        <f t="shared" si="38"/>
        <v>2.1895429954547838E-2</v>
      </c>
      <c r="R227" s="14">
        <f t="shared" si="48"/>
        <v>1.0030806115904525</v>
      </c>
      <c r="S227" s="14">
        <f t="shared" si="49"/>
        <v>3.9947391586357051</v>
      </c>
      <c r="T227" s="20">
        <f t="shared" si="39"/>
        <v>7.9191928111553622E-2</v>
      </c>
      <c r="U227" s="20">
        <f t="shared" si="40"/>
        <v>5.0790327947483505E-2</v>
      </c>
      <c r="V227" s="20">
        <f t="shared" si="41"/>
        <v>2.8401600164070118E-2</v>
      </c>
      <c r="Y227" s="35"/>
      <c r="Z227" s="35"/>
    </row>
    <row r="228" spans="1:26" x14ac:dyDescent="0.25">
      <c r="A228" s="11">
        <v>1889.04</v>
      </c>
      <c r="B228" s="12">
        <v>5.18</v>
      </c>
      <c r="C228" s="13">
        <v>0.22670000000000001</v>
      </c>
      <c r="D228" s="12">
        <v>0.27329999999999999</v>
      </c>
      <c r="E228" s="12">
        <v>7.8019419829999999</v>
      </c>
      <c r="F228" s="13">
        <f t="shared" si="46"/>
        <v>1889.2916666666501</v>
      </c>
      <c r="G228" s="14">
        <f>G225*9/12+G237*3/12</f>
        <v>3.4424999999999999</v>
      </c>
      <c r="H228" s="13">
        <f t="shared" si="42"/>
        <v>208.78171146995058</v>
      </c>
      <c r="I228" s="13">
        <f t="shared" si="43"/>
        <v>9.1372227780381863</v>
      </c>
      <c r="J228" s="15">
        <f t="shared" si="47"/>
        <v>592.54835479144174</v>
      </c>
      <c r="K228" s="13">
        <f t="shared" si="44"/>
        <v>11.015452074273647</v>
      </c>
      <c r="L228" s="15">
        <f t="shared" si="45"/>
        <v>31.263217251834174</v>
      </c>
      <c r="M228" s="34">
        <f t="shared" si="36"/>
        <v>16.050104533967488</v>
      </c>
      <c r="N228" s="16"/>
      <c r="O228" s="17">
        <f t="shared" si="37"/>
        <v>20.626458817142218</v>
      </c>
      <c r="P228" s="17"/>
      <c r="Q228" s="36">
        <f t="shared" si="38"/>
        <v>2.3128536760698454E-2</v>
      </c>
      <c r="R228" s="14">
        <f t="shared" si="48"/>
        <v>1.0030785529361603</v>
      </c>
      <c r="S228" s="14">
        <f t="shared" si="49"/>
        <v>4.0070453983886329</v>
      </c>
      <c r="T228" s="20">
        <f t="shared" si="39"/>
        <v>7.9161366698754065E-2</v>
      </c>
      <c r="U228" s="20">
        <f t="shared" si="40"/>
        <v>4.9273221183053328E-2</v>
      </c>
      <c r="V228" s="20">
        <f t="shared" si="41"/>
        <v>2.9888145515700737E-2</v>
      </c>
      <c r="Y228" s="35"/>
      <c r="Z228" s="35"/>
    </row>
    <row r="229" spans="1:26" x14ac:dyDescent="0.25">
      <c r="A229" s="11">
        <v>1889.05</v>
      </c>
      <c r="B229" s="12">
        <v>5.32</v>
      </c>
      <c r="C229" s="13">
        <v>0.2258</v>
      </c>
      <c r="D229" s="12">
        <v>0.2767</v>
      </c>
      <c r="E229" s="12">
        <v>7.6116519010000001</v>
      </c>
      <c r="F229" s="13">
        <f t="shared" si="46"/>
        <v>1889.3749999999834</v>
      </c>
      <c r="G229" s="14">
        <f>G225*8/12+G237*4/12</f>
        <v>3.4400000000000004</v>
      </c>
      <c r="H229" s="13">
        <f t="shared" si="42"/>
        <v>219.78503769729869</v>
      </c>
      <c r="I229" s="13">
        <f t="shared" si="43"/>
        <v>9.3284702090319627</v>
      </c>
      <c r="J229" s="15">
        <f t="shared" si="47"/>
        <v>625.98343687002819</v>
      </c>
      <c r="K229" s="13">
        <f t="shared" si="44"/>
        <v>11.431300738880179</v>
      </c>
      <c r="L229" s="15">
        <f t="shared" si="45"/>
        <v>32.558198680815188</v>
      </c>
      <c r="M229" s="34">
        <f t="shared" si="36"/>
        <v>16.915421076068384</v>
      </c>
      <c r="N229" s="16"/>
      <c r="O229" s="17">
        <f t="shared" si="37"/>
        <v>21.731410413817368</v>
      </c>
      <c r="P229" s="17"/>
      <c r="Q229" s="36">
        <f t="shared" si="38"/>
        <v>1.7511818172382072E-2</v>
      </c>
      <c r="R229" s="14">
        <f t="shared" si="48"/>
        <v>1.0030764942858854</v>
      </c>
      <c r="S229" s="14">
        <f t="shared" si="49"/>
        <v>4.1198651903935755</v>
      </c>
      <c r="T229" s="20">
        <f t="shared" si="39"/>
        <v>6.8988386709887273E-2</v>
      </c>
      <c r="U229" s="20">
        <f t="shared" si="40"/>
        <v>4.6597834745883082E-2</v>
      </c>
      <c r="V229" s="20">
        <f t="shared" si="41"/>
        <v>2.2390551964004191E-2</v>
      </c>
      <c r="Y229" s="35"/>
      <c r="Z229" s="35"/>
    </row>
    <row r="230" spans="1:26" x14ac:dyDescent="0.25">
      <c r="A230" s="11">
        <v>1889.06</v>
      </c>
      <c r="B230" s="12">
        <v>5.41</v>
      </c>
      <c r="C230" s="13">
        <v>0.22500000000000001</v>
      </c>
      <c r="D230" s="12">
        <v>0.28000000000000003</v>
      </c>
      <c r="E230" s="12">
        <v>7.6116519010000001</v>
      </c>
      <c r="F230" s="13">
        <f t="shared" si="46"/>
        <v>1889.4583333333167</v>
      </c>
      <c r="G230" s="14">
        <f>G225*7/12+G237*5/12</f>
        <v>3.4375</v>
      </c>
      <c r="H230" s="13">
        <f t="shared" si="42"/>
        <v>223.50320562826801</v>
      </c>
      <c r="I230" s="13">
        <f t="shared" si="43"/>
        <v>9.2954198274233484</v>
      </c>
      <c r="J230" s="15">
        <f t="shared" si="47"/>
        <v>638.77962084739943</v>
      </c>
      <c r="K230" s="13">
        <f t="shared" si="44"/>
        <v>11.56763356301572</v>
      </c>
      <c r="L230" s="15">
        <f t="shared" si="45"/>
        <v>33.060682779532691</v>
      </c>
      <c r="M230" s="34">
        <f t="shared" si="36"/>
        <v>17.219302943947689</v>
      </c>
      <c r="N230" s="16"/>
      <c r="O230" s="17">
        <f t="shared" si="37"/>
        <v>22.110623383995311</v>
      </c>
      <c r="P230" s="17"/>
      <c r="Q230" s="36">
        <f t="shared" si="38"/>
        <v>1.765522513178451E-2</v>
      </c>
      <c r="R230" s="14">
        <f t="shared" si="48"/>
        <v>1.0030744356396279</v>
      </c>
      <c r="S230" s="14">
        <f t="shared" si="49"/>
        <v>4.1325399321104399</v>
      </c>
      <c r="T230" s="20">
        <f t="shared" si="39"/>
        <v>6.3268517995436868E-2</v>
      </c>
      <c r="U230" s="20">
        <f t="shared" si="40"/>
        <v>4.5106915051926988E-2</v>
      </c>
      <c r="V230" s="20">
        <f t="shared" si="41"/>
        <v>1.816160294350988E-2</v>
      </c>
      <c r="Y230" s="35"/>
      <c r="Z230" s="35"/>
    </row>
    <row r="231" spans="1:26" x14ac:dyDescent="0.25">
      <c r="A231" s="11">
        <v>1889.07</v>
      </c>
      <c r="B231" s="12">
        <v>5.3</v>
      </c>
      <c r="C231" s="13">
        <v>0.22420000000000001</v>
      </c>
      <c r="D231" s="12">
        <v>0.2833</v>
      </c>
      <c r="E231" s="12">
        <v>7.6116519010000001</v>
      </c>
      <c r="F231" s="13">
        <f t="shared" si="46"/>
        <v>1889.5416666666499</v>
      </c>
      <c r="G231" s="14">
        <f>G225*6/12+G237*6/12</f>
        <v>3.4350000000000005</v>
      </c>
      <c r="H231" s="13">
        <f t="shared" si="42"/>
        <v>218.95877815708326</v>
      </c>
      <c r="I231" s="13">
        <f t="shared" si="43"/>
        <v>9.2623694458147305</v>
      </c>
      <c r="J231" s="15">
        <f t="shared" si="47"/>
        <v>627.99750888614585</v>
      </c>
      <c r="K231" s="13">
        <f t="shared" si="44"/>
        <v>11.703966387151263</v>
      </c>
      <c r="L231" s="15">
        <f t="shared" si="45"/>
        <v>33.568244201404745</v>
      </c>
      <c r="M231" s="34">
        <f t="shared" si="36"/>
        <v>16.889214491107523</v>
      </c>
      <c r="N231" s="16"/>
      <c r="O231" s="17">
        <f t="shared" si="37"/>
        <v>21.675368705170975</v>
      </c>
      <c r="P231" s="17"/>
      <c r="Q231" s="36">
        <f t="shared" si="38"/>
        <v>1.7653549602927893E-2</v>
      </c>
      <c r="R231" s="14">
        <f t="shared" si="48"/>
        <v>1.003072376997389</v>
      </c>
      <c r="S231" s="14">
        <f t="shared" si="49"/>
        <v>4.1452451601599059</v>
      </c>
      <c r="T231" s="20">
        <f t="shared" si="39"/>
        <v>6.7585212009594775E-2</v>
      </c>
      <c r="U231" s="20">
        <f t="shared" si="40"/>
        <v>4.363725864485013E-2</v>
      </c>
      <c r="V231" s="20">
        <f t="shared" si="41"/>
        <v>2.3947953364744645E-2</v>
      </c>
      <c r="Y231" s="35"/>
      <c r="Z231" s="35"/>
    </row>
    <row r="232" spans="1:26" x14ac:dyDescent="0.25">
      <c r="A232" s="11">
        <v>1889.08</v>
      </c>
      <c r="B232" s="12">
        <v>5.37</v>
      </c>
      <c r="C232" s="13">
        <v>0.2233</v>
      </c>
      <c r="D232" s="12">
        <v>0.28670000000000001</v>
      </c>
      <c r="E232" s="12">
        <v>7.6116519010000001</v>
      </c>
      <c r="F232" s="13">
        <f t="shared" si="46"/>
        <v>1889.6249999999832</v>
      </c>
      <c r="G232" s="14">
        <f>G225*5/12+G237*7/12</f>
        <v>3.4325000000000001</v>
      </c>
      <c r="H232" s="13">
        <f t="shared" si="42"/>
        <v>221.8506865478372</v>
      </c>
      <c r="I232" s="13">
        <f t="shared" si="43"/>
        <v>9.2251877665050355</v>
      </c>
      <c r="J232" s="15">
        <f t="shared" si="47"/>
        <v>638.49671881065285</v>
      </c>
      <c r="K232" s="13">
        <f t="shared" si="44"/>
        <v>11.844430508987882</v>
      </c>
      <c r="L232" s="15">
        <f t="shared" si="45"/>
        <v>34.088828544322936</v>
      </c>
      <c r="M232" s="34">
        <f t="shared" si="36"/>
        <v>17.131853975345731</v>
      </c>
      <c r="N232" s="16"/>
      <c r="O232" s="17">
        <f t="shared" si="37"/>
        <v>21.973135389628169</v>
      </c>
      <c r="P232" s="17"/>
      <c r="Q232" s="36">
        <f t="shared" si="38"/>
        <v>1.6839963503965161E-2</v>
      </c>
      <c r="R232" s="14">
        <f t="shared" si="48"/>
        <v>1.0030703183591692</v>
      </c>
      <c r="S232" s="14">
        <f t="shared" si="49"/>
        <v>4.157980916038519</v>
      </c>
      <c r="T232" s="20">
        <f t="shared" si="39"/>
        <v>6.7390705049081179E-2</v>
      </c>
      <c r="U232" s="20">
        <f t="shared" si="40"/>
        <v>4.2188412475791415E-2</v>
      </c>
      <c r="V232" s="20">
        <f t="shared" si="41"/>
        <v>2.5202292573289764E-2</v>
      </c>
      <c r="Y232" s="35"/>
      <c r="Z232" s="35"/>
    </row>
    <row r="233" spans="1:26" x14ac:dyDescent="0.25">
      <c r="A233" s="11">
        <v>1889.09</v>
      </c>
      <c r="B233" s="12">
        <v>5.5</v>
      </c>
      <c r="C233" s="13">
        <v>0.2225</v>
      </c>
      <c r="D233" s="12">
        <v>0.28999999999999998</v>
      </c>
      <c r="E233" s="12">
        <v>7.7067928930000003</v>
      </c>
      <c r="F233" s="13">
        <f t="shared" si="46"/>
        <v>1889.7083333333164</v>
      </c>
      <c r="G233" s="14">
        <f>G225*4/12+G237*8/12</f>
        <v>3.4299999999999997</v>
      </c>
      <c r="H233" s="13">
        <f t="shared" si="42"/>
        <v>224.41630701804823</v>
      </c>
      <c r="I233" s="13">
        <f t="shared" si="43"/>
        <v>9.0786596930028605</v>
      </c>
      <c r="J233" s="15">
        <f t="shared" si="47"/>
        <v>648.05809612129224</v>
      </c>
      <c r="K233" s="13">
        <f t="shared" si="44"/>
        <v>11.832859824587997</v>
      </c>
      <c r="L233" s="15">
        <f t="shared" si="45"/>
        <v>34.170335977304497</v>
      </c>
      <c r="M233" s="34">
        <f t="shared" si="36"/>
        <v>17.350788026348603</v>
      </c>
      <c r="N233" s="16"/>
      <c r="O233" s="17">
        <f t="shared" si="37"/>
        <v>22.236764738619282</v>
      </c>
      <c r="P233" s="17"/>
      <c r="Q233" s="36">
        <f t="shared" si="38"/>
        <v>1.3960101329211376E-2</v>
      </c>
      <c r="R233" s="14">
        <f t="shared" si="48"/>
        <v>1.0030682597249694</v>
      </c>
      <c r="S233" s="14">
        <f t="shared" si="49"/>
        <v>4.1192590235257391</v>
      </c>
      <c r="T233" s="20">
        <f t="shared" si="39"/>
        <v>6.0867239445564492E-2</v>
      </c>
      <c r="U233" s="20">
        <f t="shared" si="40"/>
        <v>3.9418328540952619E-2</v>
      </c>
      <c r="V233" s="20">
        <f t="shared" si="41"/>
        <v>2.1448910904611873E-2</v>
      </c>
      <c r="Y233" s="35"/>
      <c r="Z233" s="35"/>
    </row>
    <row r="234" spans="1:26" x14ac:dyDescent="0.25">
      <c r="A234" s="11">
        <v>1889.1</v>
      </c>
      <c r="B234" s="12">
        <v>5.4</v>
      </c>
      <c r="C234" s="13">
        <v>0.22170000000000001</v>
      </c>
      <c r="D234" s="12">
        <v>0.29330000000000001</v>
      </c>
      <c r="E234" s="12">
        <v>7.7067928930000003</v>
      </c>
      <c r="F234" s="13">
        <f t="shared" si="46"/>
        <v>1889.7916666666497</v>
      </c>
      <c r="G234" s="14">
        <f>G225*3/12+G237*9/12</f>
        <v>3.4275000000000002</v>
      </c>
      <c r="H234" s="13">
        <f t="shared" si="42"/>
        <v>220.33601052681101</v>
      </c>
      <c r="I234" s="13">
        <f t="shared" si="43"/>
        <v>9.0460173210729611</v>
      </c>
      <c r="J234" s="15">
        <f t="shared" si="47"/>
        <v>638.45210770560357</v>
      </c>
      <c r="K234" s="13">
        <f t="shared" si="44"/>
        <v>11.967509608798826</v>
      </c>
      <c r="L234" s="15">
        <f t="shared" si="45"/>
        <v>34.677407998158053</v>
      </c>
      <c r="M234" s="34">
        <f t="shared" si="36"/>
        <v>17.05321440295549</v>
      </c>
      <c r="N234" s="16"/>
      <c r="O234" s="17">
        <f t="shared" si="37"/>
        <v>21.840470810168508</v>
      </c>
      <c r="P234" s="17"/>
      <c r="Q234" s="36">
        <f t="shared" si="38"/>
        <v>9.5907592579842077E-3</v>
      </c>
      <c r="R234" s="14">
        <f t="shared" si="48"/>
        <v>1.0030662010947902</v>
      </c>
      <c r="S234" s="14">
        <f t="shared" si="49"/>
        <v>4.1318979800843403</v>
      </c>
      <c r="T234" s="20">
        <f t="shared" si="39"/>
        <v>6.092296094744909E-2</v>
      </c>
      <c r="U234" s="20">
        <f t="shared" si="40"/>
        <v>3.8043920536298348E-2</v>
      </c>
      <c r="V234" s="20">
        <f t="shared" si="41"/>
        <v>2.2879040411150742E-2</v>
      </c>
      <c r="Y234" s="35"/>
      <c r="Z234" s="35"/>
    </row>
    <row r="235" spans="1:26" x14ac:dyDescent="0.25">
      <c r="A235" s="11">
        <v>1889.11</v>
      </c>
      <c r="B235" s="12">
        <v>5.35</v>
      </c>
      <c r="C235" s="13">
        <v>0.2208</v>
      </c>
      <c r="D235" s="12">
        <v>0.29670000000000002</v>
      </c>
      <c r="E235" s="12">
        <v>7.7067928930000003</v>
      </c>
      <c r="F235" s="13">
        <f t="shared" si="46"/>
        <v>1889.8749999999829</v>
      </c>
      <c r="G235" s="14">
        <f>G225*2/12+G237*10/12</f>
        <v>3.4250000000000003</v>
      </c>
      <c r="H235" s="13">
        <f t="shared" si="42"/>
        <v>218.29586228119237</v>
      </c>
      <c r="I235" s="13">
        <f t="shared" si="43"/>
        <v>9.0092946526518283</v>
      </c>
      <c r="J235" s="15">
        <f t="shared" si="47"/>
        <v>634.71598055680772</v>
      </c>
      <c r="K235" s="13">
        <f t="shared" si="44"/>
        <v>12.106239689500892</v>
      </c>
      <c r="L235" s="15">
        <f t="shared" si="45"/>
        <v>35.200043258169131</v>
      </c>
      <c r="M235" s="34">
        <f t="shared" si="36"/>
        <v>16.906021170249371</v>
      </c>
      <c r="N235" s="16"/>
      <c r="O235" s="17">
        <f t="shared" si="37"/>
        <v>21.638643677166321</v>
      </c>
      <c r="P235" s="17"/>
      <c r="Q235" s="36">
        <f t="shared" si="38"/>
        <v>5.0333918368153513E-3</v>
      </c>
      <c r="R235" s="14">
        <f t="shared" si="48"/>
        <v>1.0030641424686324</v>
      </c>
      <c r="S235" s="14">
        <f t="shared" si="49"/>
        <v>4.1445672101944364</v>
      </c>
      <c r="T235" s="20">
        <f t="shared" si="39"/>
        <v>6.2520222349584431E-2</v>
      </c>
      <c r="U235" s="20">
        <f t="shared" si="40"/>
        <v>3.6687601738395026E-2</v>
      </c>
      <c r="V235" s="20">
        <f t="shared" si="41"/>
        <v>2.5832620611189405E-2</v>
      </c>
      <c r="Y235" s="35"/>
      <c r="Z235" s="35"/>
    </row>
    <row r="236" spans="1:26" x14ac:dyDescent="0.25">
      <c r="A236" s="11">
        <v>1889.12</v>
      </c>
      <c r="B236" s="12">
        <v>5.32</v>
      </c>
      <c r="C236" s="13">
        <v>0.22</v>
      </c>
      <c r="D236" s="12">
        <v>0.3</v>
      </c>
      <c r="E236" s="12">
        <v>7.8019419829999999</v>
      </c>
      <c r="F236" s="13">
        <f t="shared" si="46"/>
        <v>1889.9583333333162</v>
      </c>
      <c r="G236" s="14">
        <f>G225*1/12+G237*11/12</f>
        <v>3.4224999999999999</v>
      </c>
      <c r="H236" s="13">
        <f t="shared" si="42"/>
        <v>214.42446042859794</v>
      </c>
      <c r="I236" s="13">
        <f t="shared" si="43"/>
        <v>8.8671769350172056</v>
      </c>
      <c r="J236" s="15">
        <f t="shared" si="47"/>
        <v>625.60802483577277</v>
      </c>
      <c r="K236" s="13">
        <f t="shared" si="44"/>
        <v>12.091604911387099</v>
      </c>
      <c r="L236" s="15">
        <f t="shared" si="45"/>
        <v>35.278648017054849</v>
      </c>
      <c r="M236" s="34">
        <f t="shared" si="36"/>
        <v>16.610338076603394</v>
      </c>
      <c r="N236" s="16"/>
      <c r="O236" s="17">
        <f t="shared" si="37"/>
        <v>21.248155988127657</v>
      </c>
      <c r="P236" s="17"/>
      <c r="Q236" s="36">
        <f t="shared" si="38"/>
        <v>4.3897649033883823E-3</v>
      </c>
      <c r="R236" s="14">
        <f t="shared" si="48"/>
        <v>1.0030620838464972</v>
      </c>
      <c r="S236" s="14">
        <f t="shared" si="49"/>
        <v>4.1065665379782672</v>
      </c>
      <c r="T236" s="20">
        <f t="shared" si="39"/>
        <v>5.5603778877094223E-2</v>
      </c>
      <c r="U236" s="20">
        <f t="shared" si="40"/>
        <v>3.6620242497589439E-2</v>
      </c>
      <c r="V236" s="20">
        <f t="shared" si="41"/>
        <v>1.8983536379504784E-2</v>
      </c>
      <c r="Y236" s="35"/>
      <c r="Z236" s="35"/>
    </row>
    <row r="237" spans="1:26" x14ac:dyDescent="0.25">
      <c r="A237" s="11">
        <v>1890.01</v>
      </c>
      <c r="B237" s="12">
        <v>5.38</v>
      </c>
      <c r="C237" s="13">
        <v>0.22</v>
      </c>
      <c r="D237" s="12">
        <v>0.29920000000000002</v>
      </c>
      <c r="E237" s="12">
        <v>7.6116519010000001</v>
      </c>
      <c r="F237" s="13">
        <f t="shared" si="46"/>
        <v>1890.0416666666495</v>
      </c>
      <c r="G237" s="14">
        <v>3.42</v>
      </c>
      <c r="H237" s="13">
        <f t="shared" si="42"/>
        <v>222.2638163179449</v>
      </c>
      <c r="I237" s="13">
        <f t="shared" si="43"/>
        <v>9.088854942369494</v>
      </c>
      <c r="J237" s="15">
        <f t="shared" si="47"/>
        <v>650.69006223740655</v>
      </c>
      <c r="K237" s="13">
        <f t="shared" si="44"/>
        <v>12.360842721622513</v>
      </c>
      <c r="L237" s="15">
        <f t="shared" si="45"/>
        <v>36.187075580191831</v>
      </c>
      <c r="M237" s="34">
        <f t="shared" si="36"/>
        <v>17.220071982181903</v>
      </c>
      <c r="N237" s="16"/>
      <c r="O237" s="17">
        <f t="shared" si="37"/>
        <v>22.01548632674163</v>
      </c>
      <c r="P237" s="17"/>
      <c r="Q237" s="36">
        <f t="shared" si="38"/>
        <v>-2.9555589998916665E-3</v>
      </c>
      <c r="R237" s="14">
        <f t="shared" si="48"/>
        <v>1.0014510943480162</v>
      </c>
      <c r="S237" s="14">
        <f t="shared" si="49"/>
        <v>4.2221190609680992</v>
      </c>
      <c r="T237" s="20">
        <f t="shared" si="39"/>
        <v>5.3163830437164883E-2</v>
      </c>
      <c r="U237" s="20">
        <f t="shared" si="40"/>
        <v>3.3981739109766762E-2</v>
      </c>
      <c r="V237" s="20">
        <f t="shared" si="41"/>
        <v>1.9182091327398121E-2</v>
      </c>
      <c r="Y237" s="35"/>
      <c r="Z237" s="35"/>
    </row>
    <row r="238" spans="1:26" x14ac:dyDescent="0.25">
      <c r="A238" s="11">
        <v>1890.02</v>
      </c>
      <c r="B238" s="12">
        <v>5.32</v>
      </c>
      <c r="C238" s="13">
        <v>0.22</v>
      </c>
      <c r="D238" s="12">
        <v>0.29830000000000001</v>
      </c>
      <c r="E238" s="12">
        <v>7.6116519010000001</v>
      </c>
      <c r="F238" s="13">
        <f t="shared" si="46"/>
        <v>1890.1249999999827</v>
      </c>
      <c r="G238" s="14">
        <f>G237*11/12+G249*1/12</f>
        <v>3.4366666666666665</v>
      </c>
      <c r="H238" s="13">
        <f t="shared" si="42"/>
        <v>219.78503769729869</v>
      </c>
      <c r="I238" s="13">
        <f t="shared" si="43"/>
        <v>9.088854942369494</v>
      </c>
      <c r="J238" s="15">
        <f t="shared" si="47"/>
        <v>645.65064106146633</v>
      </c>
      <c r="K238" s="13">
        <f t="shared" si="44"/>
        <v>12.323661042312818</v>
      </c>
      <c r="L238" s="15">
        <f t="shared" si="45"/>
        <v>36.202553802375071</v>
      </c>
      <c r="M238" s="34">
        <f t="shared" si="36"/>
        <v>17.026814982671411</v>
      </c>
      <c r="N238" s="16"/>
      <c r="O238" s="17">
        <f t="shared" si="37"/>
        <v>21.755939559525405</v>
      </c>
      <c r="P238" s="17"/>
      <c r="Q238" s="36">
        <f t="shared" si="38"/>
        <v>-2.4631020800412462E-3</v>
      </c>
      <c r="R238" s="14">
        <f t="shared" si="48"/>
        <v>1.0014660798155122</v>
      </c>
      <c r="S238" s="14">
        <f t="shared" si="49"/>
        <v>4.2282457540741216</v>
      </c>
      <c r="T238" s="20">
        <f t="shared" si="39"/>
        <v>5.4922624918724683E-2</v>
      </c>
      <c r="U238" s="20">
        <f t="shared" si="40"/>
        <v>3.2901738937891167E-2</v>
      </c>
      <c r="V238" s="20">
        <f t="shared" si="41"/>
        <v>2.2020885980833516E-2</v>
      </c>
      <c r="Y238" s="35"/>
      <c r="Z238" s="35"/>
    </row>
    <row r="239" spans="1:26" x14ac:dyDescent="0.25">
      <c r="A239" s="11">
        <v>1890.03</v>
      </c>
      <c r="B239" s="12">
        <v>5.28</v>
      </c>
      <c r="C239" s="13">
        <v>0.22</v>
      </c>
      <c r="D239" s="12">
        <v>0.29749999999999999</v>
      </c>
      <c r="E239" s="12">
        <v>7.6116519010000001</v>
      </c>
      <c r="F239" s="13">
        <f t="shared" si="46"/>
        <v>1890.208333333316</v>
      </c>
      <c r="G239" s="14">
        <f>G237*10/12+G249*2/12</f>
        <v>3.4533333333333336</v>
      </c>
      <c r="H239" s="13">
        <f t="shared" si="42"/>
        <v>218.13251861686786</v>
      </c>
      <c r="I239" s="13">
        <f t="shared" si="43"/>
        <v>9.088854942369494</v>
      </c>
      <c r="J239" s="15">
        <f t="shared" si="47"/>
        <v>643.02111150827102</v>
      </c>
      <c r="K239" s="13">
        <f t="shared" si="44"/>
        <v>12.290610660704202</v>
      </c>
      <c r="L239" s="15">
        <f t="shared" si="45"/>
        <v>36.230829673051254</v>
      </c>
      <c r="M239" s="34">
        <f t="shared" si="36"/>
        <v>16.901122288589907</v>
      </c>
      <c r="N239" s="16"/>
      <c r="O239" s="17">
        <f t="shared" si="37"/>
        <v>21.582789932235606</v>
      </c>
      <c r="P239" s="17"/>
      <c r="Q239" s="36">
        <f t="shared" si="38"/>
        <v>-3.1144040035788328E-3</v>
      </c>
      <c r="R239" s="14">
        <f t="shared" si="48"/>
        <v>1.0014810640939893</v>
      </c>
      <c r="S239" s="14">
        <f t="shared" si="49"/>
        <v>4.2344446998291945</v>
      </c>
      <c r="T239" s="20">
        <f t="shared" si="39"/>
        <v>5.6526328677811932E-2</v>
      </c>
      <c r="U239" s="20">
        <f t="shared" si="40"/>
        <v>3.3057381066337488E-2</v>
      </c>
      <c r="V239" s="20">
        <f t="shared" si="41"/>
        <v>2.3468947611474444E-2</v>
      </c>
      <c r="Y239" s="35"/>
      <c r="Z239" s="35"/>
    </row>
    <row r="240" spans="1:26" x14ac:dyDescent="0.25">
      <c r="A240" s="11">
        <v>1890.04</v>
      </c>
      <c r="B240" s="12">
        <v>5.39</v>
      </c>
      <c r="C240" s="13">
        <v>0.22</v>
      </c>
      <c r="D240" s="12">
        <v>0.29670000000000002</v>
      </c>
      <c r="E240" s="12">
        <v>7.6116519010000001</v>
      </c>
      <c r="F240" s="13">
        <f t="shared" si="46"/>
        <v>1890.2916666666492</v>
      </c>
      <c r="G240" s="14">
        <f>G237*9/12+G249*3/12</f>
        <v>3.4699999999999998</v>
      </c>
      <c r="H240" s="13">
        <f t="shared" si="42"/>
        <v>222.6769460880526</v>
      </c>
      <c r="I240" s="13">
        <f t="shared" si="43"/>
        <v>9.088854942369494</v>
      </c>
      <c r="J240" s="15">
        <f t="shared" si="47"/>
        <v>658.65009685743041</v>
      </c>
      <c r="K240" s="13">
        <f t="shared" si="44"/>
        <v>12.257560279095586</v>
      </c>
      <c r="L240" s="15">
        <f t="shared" si="45"/>
        <v>36.256304960593617</v>
      </c>
      <c r="M240" s="34">
        <f t="shared" si="36"/>
        <v>17.257854542603198</v>
      </c>
      <c r="N240" s="16"/>
      <c r="O240" s="17">
        <f t="shared" si="37"/>
        <v>22.023576461344529</v>
      </c>
      <c r="P240" s="17"/>
      <c r="Q240" s="36">
        <f t="shared" si="38"/>
        <v>-7.5703300803300205E-4</v>
      </c>
      <c r="R240" s="14">
        <f t="shared" si="48"/>
        <v>1.0014960471849268</v>
      </c>
      <c r="S240" s="14">
        <f t="shared" si="49"/>
        <v>4.2407161838320944</v>
      </c>
      <c r="T240" s="20">
        <f t="shared" si="39"/>
        <v>5.5663849243016372E-2</v>
      </c>
      <c r="U240" s="20">
        <f t="shared" si="40"/>
        <v>3.3211150243813048E-2</v>
      </c>
      <c r="V240" s="20">
        <f t="shared" si="41"/>
        <v>2.2452698999203324E-2</v>
      </c>
      <c r="Y240" s="35"/>
      <c r="Z240" s="35"/>
    </row>
    <row r="241" spans="1:26" x14ac:dyDescent="0.25">
      <c r="A241" s="11">
        <v>1890.05</v>
      </c>
      <c r="B241" s="12">
        <v>5.62</v>
      </c>
      <c r="C241" s="13">
        <v>0.22</v>
      </c>
      <c r="D241" s="12">
        <v>0.29580000000000001</v>
      </c>
      <c r="E241" s="12">
        <v>7.7067928930000003</v>
      </c>
      <c r="F241" s="13">
        <f t="shared" si="46"/>
        <v>1890.3749999999825</v>
      </c>
      <c r="G241" s="14">
        <f>G237*8/12+G249*4/12</f>
        <v>3.4866666666666664</v>
      </c>
      <c r="H241" s="13">
        <f t="shared" si="42"/>
        <v>229.31266280753294</v>
      </c>
      <c r="I241" s="13">
        <f t="shared" si="43"/>
        <v>8.9766522807219289</v>
      </c>
      <c r="J241" s="15">
        <f t="shared" si="47"/>
        <v>680.49035297713601</v>
      </c>
      <c r="K241" s="13">
        <f t="shared" si="44"/>
        <v>12.069517021079758</v>
      </c>
      <c r="L241" s="15">
        <f t="shared" si="45"/>
        <v>35.816556300825056</v>
      </c>
      <c r="M241" s="34">
        <f t="shared" si="36"/>
        <v>17.786430487858624</v>
      </c>
      <c r="N241" s="16"/>
      <c r="O241" s="17">
        <f t="shared" si="37"/>
        <v>22.677242329476815</v>
      </c>
      <c r="P241" s="17"/>
      <c r="Q241" s="36">
        <f t="shared" si="38"/>
        <v>1.4888374225166395E-3</v>
      </c>
      <c r="R241" s="14">
        <f t="shared" si="48"/>
        <v>1.0015110290898022</v>
      </c>
      <c r="S241" s="14">
        <f t="shared" si="49"/>
        <v>4.1946301842867291</v>
      </c>
      <c r="T241" s="20">
        <f t="shared" si="39"/>
        <v>5.002171534259392E-2</v>
      </c>
      <c r="U241" s="20">
        <f t="shared" si="40"/>
        <v>3.7143716427277651E-2</v>
      </c>
      <c r="V241" s="20">
        <f t="shared" si="41"/>
        <v>1.2877998915316269E-2</v>
      </c>
      <c r="Y241" s="35"/>
      <c r="Z241" s="35"/>
    </row>
    <row r="242" spans="1:26" x14ac:dyDescent="0.25">
      <c r="A242" s="11">
        <v>1890.06</v>
      </c>
      <c r="B242" s="12">
        <v>5.58</v>
      </c>
      <c r="C242" s="13">
        <v>0.22</v>
      </c>
      <c r="D242" s="12">
        <v>0.29499999999999998</v>
      </c>
      <c r="E242" s="12">
        <v>7.7067928930000003</v>
      </c>
      <c r="F242" s="13">
        <f t="shared" si="46"/>
        <v>1890.4583333333157</v>
      </c>
      <c r="G242" s="14">
        <f>G237*7/12+G249*5/12</f>
        <v>3.5033333333333334</v>
      </c>
      <c r="H242" s="13">
        <f t="shared" si="42"/>
        <v>227.68054421103801</v>
      </c>
      <c r="I242" s="13">
        <f t="shared" si="43"/>
        <v>8.9766522807219289</v>
      </c>
      <c r="J242" s="15">
        <f t="shared" si="47"/>
        <v>677.86687296862385</v>
      </c>
      <c r="K242" s="13">
        <f t="shared" si="44"/>
        <v>12.03687464914986</v>
      </c>
      <c r="L242" s="15">
        <f t="shared" si="45"/>
        <v>35.837047943681732</v>
      </c>
      <c r="M242" s="34">
        <f t="shared" si="36"/>
        <v>17.684360844450165</v>
      </c>
      <c r="N242" s="16"/>
      <c r="O242" s="17">
        <f t="shared" si="37"/>
        <v>22.525314186078063</v>
      </c>
      <c r="P242" s="17"/>
      <c r="Q242" s="36">
        <f t="shared" si="38"/>
        <v>3.6494746472915951E-3</v>
      </c>
      <c r="R242" s="14">
        <f t="shared" si="48"/>
        <v>1.0015260098100913</v>
      </c>
      <c r="S242" s="14">
        <f t="shared" si="49"/>
        <v>4.200968392516149</v>
      </c>
      <c r="T242" s="20">
        <f t="shared" si="39"/>
        <v>4.8919622526198081E-2</v>
      </c>
      <c r="U242" s="20">
        <f t="shared" si="40"/>
        <v>3.8567883928620983E-2</v>
      </c>
      <c r="V242" s="20">
        <f t="shared" si="41"/>
        <v>1.0351738597577098E-2</v>
      </c>
      <c r="Y242" s="35"/>
      <c r="Z242" s="35"/>
    </row>
    <row r="243" spans="1:26" x14ac:dyDescent="0.25">
      <c r="A243" s="11">
        <v>1890.07</v>
      </c>
      <c r="B243" s="12">
        <v>5.54</v>
      </c>
      <c r="C243" s="13">
        <v>0.22</v>
      </c>
      <c r="D243" s="12">
        <v>0.29420000000000002</v>
      </c>
      <c r="E243" s="12">
        <v>7.7067928930000003</v>
      </c>
      <c r="F243" s="13">
        <f t="shared" si="46"/>
        <v>1890.541666666649</v>
      </c>
      <c r="G243" s="14">
        <f>G237*6/12+G249*6/12</f>
        <v>3.5199999999999996</v>
      </c>
      <c r="H243" s="13">
        <f t="shared" si="42"/>
        <v>226.04842561454313</v>
      </c>
      <c r="I243" s="13">
        <f t="shared" si="43"/>
        <v>8.9766522807219289</v>
      </c>
      <c r="J243" s="15">
        <f t="shared" si="47"/>
        <v>675.2347734021389</v>
      </c>
      <c r="K243" s="13">
        <f t="shared" si="44"/>
        <v>12.004232277219963</v>
      </c>
      <c r="L243" s="15">
        <f t="shared" si="45"/>
        <v>35.858135439514307</v>
      </c>
      <c r="M243" s="34">
        <f t="shared" si="36"/>
        <v>17.589295440864863</v>
      </c>
      <c r="N243" s="16"/>
      <c r="O243" s="17">
        <f t="shared" si="37"/>
        <v>22.381223142941998</v>
      </c>
      <c r="P243" s="17"/>
      <c r="Q243" s="36">
        <f t="shared" si="38"/>
        <v>3.7884300307325924E-3</v>
      </c>
      <c r="R243" s="14">
        <f t="shared" si="48"/>
        <v>1.0015409893472669</v>
      </c>
      <c r="S243" s="14">
        <f t="shared" si="49"/>
        <v>4.2073791114950119</v>
      </c>
      <c r="T243" s="20">
        <f t="shared" si="39"/>
        <v>4.8431560238712645E-2</v>
      </c>
      <c r="U243" s="20">
        <f t="shared" si="40"/>
        <v>3.7442974683895569E-2</v>
      </c>
      <c r="V243" s="20">
        <f t="shared" si="41"/>
        <v>1.0988585554817076E-2</v>
      </c>
      <c r="Y243" s="35"/>
      <c r="Z243" s="35"/>
    </row>
    <row r="244" spans="1:26" x14ac:dyDescent="0.25">
      <c r="A244" s="11">
        <v>1890.08</v>
      </c>
      <c r="B244" s="12">
        <v>5.41</v>
      </c>
      <c r="C244" s="13">
        <v>0.22</v>
      </c>
      <c r="D244" s="12">
        <v>0.29330000000000001</v>
      </c>
      <c r="E244" s="12">
        <v>7.9922320659999997</v>
      </c>
      <c r="F244" s="13">
        <f t="shared" si="46"/>
        <v>1890.6249999999823</v>
      </c>
      <c r="G244" s="14">
        <f>G237*5/12+G249*7/12</f>
        <v>3.5366666666666671</v>
      </c>
      <c r="H244" s="13">
        <f t="shared" si="42"/>
        <v>212.86026055690363</v>
      </c>
      <c r="I244" s="13">
        <f t="shared" si="43"/>
        <v>8.656054957951719</v>
      </c>
      <c r="J244" s="15">
        <f t="shared" si="47"/>
        <v>637.99480953572879</v>
      </c>
      <c r="K244" s="13">
        <f t="shared" si="44"/>
        <v>11.540095087123815</v>
      </c>
      <c r="L244" s="15">
        <f t="shared" si="45"/>
        <v>34.588517123258647</v>
      </c>
      <c r="M244" s="34">
        <f t="shared" si="36"/>
        <v>16.596791133979099</v>
      </c>
      <c r="N244" s="16"/>
      <c r="O244" s="17">
        <f t="shared" si="37"/>
        <v>21.097417913470924</v>
      </c>
      <c r="P244" s="17"/>
      <c r="Q244" s="36">
        <f t="shared" si="38"/>
        <v>1.0599942338932966E-2</v>
      </c>
      <c r="R244" s="14">
        <f t="shared" si="48"/>
        <v>1.0015559677028012</v>
      </c>
      <c r="S244" s="14">
        <f t="shared" si="49"/>
        <v>4.0633663238947353</v>
      </c>
      <c r="T244" s="20">
        <f t="shared" si="39"/>
        <v>5.7523024341116669E-2</v>
      </c>
      <c r="U244" s="20">
        <f t="shared" si="40"/>
        <v>4.26487529392785E-2</v>
      </c>
      <c r="V244" s="20">
        <f t="shared" si="41"/>
        <v>1.4874271401838168E-2</v>
      </c>
      <c r="Y244" s="35"/>
      <c r="Z244" s="35"/>
    </row>
    <row r="245" spans="1:26" x14ac:dyDescent="0.25">
      <c r="A245" s="11">
        <v>1890.09</v>
      </c>
      <c r="B245" s="12">
        <v>5.32</v>
      </c>
      <c r="C245" s="13">
        <v>0.22</v>
      </c>
      <c r="D245" s="12">
        <v>0.29249999999999998</v>
      </c>
      <c r="E245" s="12">
        <v>8.0873811569999994</v>
      </c>
      <c r="F245" s="13">
        <f t="shared" si="46"/>
        <v>1890.7083333333155</v>
      </c>
      <c r="G245" s="14">
        <f>G237*4/12+G249*8/12</f>
        <v>3.5533333333333337</v>
      </c>
      <c r="H245" s="13">
        <f t="shared" si="42"/>
        <v>206.85648017863051</v>
      </c>
      <c r="I245" s="13">
        <f t="shared" si="43"/>
        <v>8.5542153457328407</v>
      </c>
      <c r="J245" s="15">
        <f t="shared" si="47"/>
        <v>622.13658736571529</v>
      </c>
      <c r="K245" s="13">
        <f t="shared" si="44"/>
        <v>11.373218130122071</v>
      </c>
      <c r="L245" s="15">
        <f t="shared" si="45"/>
        <v>34.205818008359344</v>
      </c>
      <c r="M245" s="34">
        <f t="shared" si="36"/>
        <v>16.169702000615299</v>
      </c>
      <c r="N245" s="16"/>
      <c r="O245" s="17">
        <f t="shared" si="37"/>
        <v>20.535953743709694</v>
      </c>
      <c r="P245" s="17"/>
      <c r="Q245" s="36">
        <f t="shared" si="38"/>
        <v>1.218010758330635E-2</v>
      </c>
      <c r="R245" s="14">
        <f t="shared" si="48"/>
        <v>1.0015709448781633</v>
      </c>
      <c r="S245" s="14">
        <f t="shared" si="49"/>
        <v>4.0218083728124885</v>
      </c>
      <c r="T245" s="20">
        <f t="shared" si="39"/>
        <v>5.6785962529206646E-2</v>
      </c>
      <c r="U245" s="20">
        <f t="shared" si="40"/>
        <v>4.2748953207462304E-2</v>
      </c>
      <c r="V245" s="20">
        <f t="shared" si="41"/>
        <v>1.4037009321744343E-2</v>
      </c>
      <c r="Y245" s="35"/>
      <c r="Z245" s="35"/>
    </row>
    <row r="246" spans="1:26" x14ac:dyDescent="0.25">
      <c r="A246" s="11">
        <v>1890.1</v>
      </c>
      <c r="B246" s="12">
        <v>5.08</v>
      </c>
      <c r="C246" s="13">
        <v>0.22</v>
      </c>
      <c r="D246" s="12">
        <v>0.29170000000000001</v>
      </c>
      <c r="E246" s="12">
        <v>8.0873811569999994</v>
      </c>
      <c r="F246" s="13">
        <f t="shared" si="46"/>
        <v>1890.7916666666488</v>
      </c>
      <c r="G246" s="14">
        <f>G237*3/12+G249*9/12</f>
        <v>3.57</v>
      </c>
      <c r="H246" s="13">
        <f t="shared" si="42"/>
        <v>197.52460889237651</v>
      </c>
      <c r="I246" s="13">
        <f t="shared" si="43"/>
        <v>8.5542153457328407</v>
      </c>
      <c r="J246" s="15">
        <f t="shared" si="47"/>
        <v>596.21422955881053</v>
      </c>
      <c r="K246" s="13">
        <f t="shared" si="44"/>
        <v>11.342111892501226</v>
      </c>
      <c r="L246" s="15">
        <f t="shared" si="45"/>
        <v>34.235372197304137</v>
      </c>
      <c r="M246" s="34">
        <f t="shared" si="36"/>
        <v>15.482849163344437</v>
      </c>
      <c r="N246" s="16"/>
      <c r="O246" s="17">
        <f t="shared" si="37"/>
        <v>19.649063391074307</v>
      </c>
      <c r="P246" s="17"/>
      <c r="Q246" s="36">
        <f t="shared" si="38"/>
        <v>1.475697776515969E-2</v>
      </c>
      <c r="R246" s="14">
        <f t="shared" si="48"/>
        <v>1.0015859208748206</v>
      </c>
      <c r="S246" s="14">
        <f t="shared" si="49"/>
        <v>4.0281264120767126</v>
      </c>
      <c r="T246" s="20">
        <f t="shared" si="39"/>
        <v>6.6802957605611724E-2</v>
      </c>
      <c r="U246" s="20">
        <f t="shared" si="40"/>
        <v>4.4173154154254712E-2</v>
      </c>
      <c r="V246" s="20">
        <f t="shared" si="41"/>
        <v>2.2629803451357011E-2</v>
      </c>
      <c r="Y246" s="35"/>
      <c r="Z246" s="35"/>
    </row>
    <row r="247" spans="1:26" x14ac:dyDescent="0.25">
      <c r="A247" s="11">
        <v>1890.11</v>
      </c>
      <c r="B247" s="12">
        <v>4.71</v>
      </c>
      <c r="C247" s="13">
        <v>0.22</v>
      </c>
      <c r="D247" s="12">
        <v>0.2908</v>
      </c>
      <c r="E247" s="12">
        <v>7.8970910740000004</v>
      </c>
      <c r="F247" s="13">
        <f t="shared" si="46"/>
        <v>1890.874999999982</v>
      </c>
      <c r="G247" s="14">
        <f>G237*2/12+G249*10/12</f>
        <v>3.5866666666666669</v>
      </c>
      <c r="H247" s="13">
        <f t="shared" si="42"/>
        <v>187.55090781165276</v>
      </c>
      <c r="I247" s="13">
        <f t="shared" si="43"/>
        <v>8.7603396430071356</v>
      </c>
      <c r="J247" s="15">
        <f t="shared" si="47"/>
        <v>568.312849199065</v>
      </c>
      <c r="K247" s="13">
        <f t="shared" si="44"/>
        <v>11.579576219029434</v>
      </c>
      <c r="L247" s="15">
        <f t="shared" si="45"/>
        <v>35.088190349700241</v>
      </c>
      <c r="M247" s="34">
        <f t="shared" si="36"/>
        <v>14.745043493292801</v>
      </c>
      <c r="N247" s="16"/>
      <c r="O247" s="17">
        <f t="shared" si="37"/>
        <v>18.703194594453677</v>
      </c>
      <c r="P247" s="17"/>
      <c r="Q247" s="36">
        <f t="shared" si="38"/>
        <v>1.4479293188767409E-2</v>
      </c>
      <c r="R247" s="14">
        <f t="shared" si="48"/>
        <v>1.0016008956942393</v>
      </c>
      <c r="S247" s="14">
        <f t="shared" si="49"/>
        <v>4.1317312756751186</v>
      </c>
      <c r="T247" s="20">
        <f t="shared" si="39"/>
        <v>8.0435404955262024E-2</v>
      </c>
      <c r="U247" s="20">
        <f t="shared" si="40"/>
        <v>4.1831556662647928E-2</v>
      </c>
      <c r="V247" s="20">
        <f t="shared" si="41"/>
        <v>3.8603848292614096E-2</v>
      </c>
      <c r="Y247" s="35"/>
      <c r="Z247" s="35"/>
    </row>
    <row r="248" spans="1:26" x14ac:dyDescent="0.25">
      <c r="A248" s="11">
        <v>1890.12</v>
      </c>
      <c r="B248" s="12">
        <v>4.5999999999999996</v>
      </c>
      <c r="C248" s="13">
        <v>0.22</v>
      </c>
      <c r="D248" s="12">
        <v>0.28999999999999998</v>
      </c>
      <c r="E248" s="12">
        <v>7.8970910740000004</v>
      </c>
      <c r="F248" s="13">
        <f t="shared" si="46"/>
        <v>1890.9583333333153</v>
      </c>
      <c r="G248" s="14">
        <f>G237*1/12+G249*11/12</f>
        <v>3.6033333333333335</v>
      </c>
      <c r="H248" s="13">
        <f t="shared" si="42"/>
        <v>183.17073799014921</v>
      </c>
      <c r="I248" s="13">
        <f t="shared" si="43"/>
        <v>8.7603396430071356</v>
      </c>
      <c r="J248" s="15">
        <f t="shared" si="47"/>
        <v>557.25226650056948</v>
      </c>
      <c r="K248" s="13">
        <f t="shared" si="44"/>
        <v>11.547720438509407</v>
      </c>
      <c r="L248" s="15">
        <f t="shared" si="45"/>
        <v>35.131121148948942</v>
      </c>
      <c r="M248" s="34">
        <f t="shared" si="36"/>
        <v>14.442991231338437</v>
      </c>
      <c r="N248" s="16"/>
      <c r="O248" s="17">
        <f t="shared" si="37"/>
        <v>18.311029377300365</v>
      </c>
      <c r="P248" s="17"/>
      <c r="Q248" s="36">
        <f t="shared" si="38"/>
        <v>1.4743783055440995E-2</v>
      </c>
      <c r="R248" s="14">
        <f t="shared" si="48"/>
        <v>1.001615869337882</v>
      </c>
      <c r="S248" s="14">
        <f t="shared" si="49"/>
        <v>4.1383457464841005</v>
      </c>
      <c r="T248" s="20">
        <f t="shared" si="39"/>
        <v>9.0655952073073642E-2</v>
      </c>
      <c r="U248" s="20">
        <f t="shared" si="40"/>
        <v>4.3266469458853374E-2</v>
      </c>
      <c r="V248" s="20">
        <f t="shared" si="41"/>
        <v>4.7389482614220269E-2</v>
      </c>
      <c r="Y248" s="35"/>
      <c r="Z248" s="35"/>
    </row>
    <row r="249" spans="1:26" x14ac:dyDescent="0.25">
      <c r="A249" s="11">
        <v>1891.01</v>
      </c>
      <c r="B249" s="12">
        <v>4.84</v>
      </c>
      <c r="C249" s="13">
        <v>0.22</v>
      </c>
      <c r="D249" s="12">
        <v>0.29420000000000002</v>
      </c>
      <c r="E249" s="12">
        <v>7.8019419829999999</v>
      </c>
      <c r="F249" s="13">
        <f t="shared" si="46"/>
        <v>1891.0416666666486</v>
      </c>
      <c r="G249" s="14">
        <v>3.62</v>
      </c>
      <c r="H249" s="13">
        <f t="shared" si="42"/>
        <v>195.07789257037857</v>
      </c>
      <c r="I249" s="13">
        <f t="shared" si="43"/>
        <v>8.8671769350172056</v>
      </c>
      <c r="J249" s="15">
        <f t="shared" si="47"/>
        <v>595.72489678222917</v>
      </c>
      <c r="K249" s="13">
        <f t="shared" si="44"/>
        <v>11.857833883100284</v>
      </c>
      <c r="L249" s="15">
        <f t="shared" si="45"/>
        <v>36.211211701101618</v>
      </c>
      <c r="M249" s="34">
        <f t="shared" si="36"/>
        <v>15.428980086469096</v>
      </c>
      <c r="N249" s="16"/>
      <c r="O249" s="17">
        <f t="shared" si="37"/>
        <v>19.546976727737356</v>
      </c>
      <c r="P249" s="17"/>
      <c r="Q249" s="36">
        <f t="shared" si="38"/>
        <v>9.9493808251887791E-3</v>
      </c>
      <c r="R249" s="14">
        <f t="shared" si="48"/>
        <v>1.0031553683529171</v>
      </c>
      <c r="S249" s="14">
        <f t="shared" si="49"/>
        <v>4.1955837893125638</v>
      </c>
      <c r="T249" s="20">
        <f t="shared" si="39"/>
        <v>8.5548769908164513E-2</v>
      </c>
      <c r="U249" s="20">
        <f t="shared" si="40"/>
        <v>4.0846766627982367E-2</v>
      </c>
      <c r="V249" s="20">
        <f t="shared" si="41"/>
        <v>4.4702003280182145E-2</v>
      </c>
      <c r="Y249" s="35"/>
      <c r="Z249" s="35"/>
    </row>
    <row r="250" spans="1:26" x14ac:dyDescent="0.25">
      <c r="A250" s="11">
        <v>1891.02</v>
      </c>
      <c r="B250" s="12">
        <v>4.9000000000000004</v>
      </c>
      <c r="C250" s="13">
        <v>0.22</v>
      </c>
      <c r="D250" s="12">
        <v>0.29830000000000001</v>
      </c>
      <c r="E250" s="12">
        <v>7.8970910740000004</v>
      </c>
      <c r="F250" s="13">
        <f t="shared" si="46"/>
        <v>1891.1249999999818</v>
      </c>
      <c r="G250" s="14">
        <f>G249*11/12+G261*1/12</f>
        <v>3.6183333333333332</v>
      </c>
      <c r="H250" s="13">
        <f t="shared" si="42"/>
        <v>195.11665568515897</v>
      </c>
      <c r="I250" s="13">
        <f t="shared" si="43"/>
        <v>8.7603396430071356</v>
      </c>
      <c r="J250" s="15">
        <f t="shared" si="47"/>
        <v>598.0726163639697</v>
      </c>
      <c r="K250" s="13">
        <f t="shared" si="44"/>
        <v>11.878224161404676</v>
      </c>
      <c r="L250" s="15">
        <f t="shared" si="45"/>
        <v>36.409196216606553</v>
      </c>
      <c r="M250" s="34">
        <f t="shared" si="36"/>
        <v>15.476522332432541</v>
      </c>
      <c r="N250" s="16"/>
      <c r="O250" s="17">
        <f t="shared" si="37"/>
        <v>19.59076059677421</v>
      </c>
      <c r="P250" s="17"/>
      <c r="Q250" s="36">
        <f t="shared" si="38"/>
        <v>9.9700471158192527E-3</v>
      </c>
      <c r="R250" s="14">
        <f t="shared" si="48"/>
        <v>1.0031539903074633</v>
      </c>
      <c r="S250" s="14">
        <f t="shared" si="49"/>
        <v>4.158111877717503</v>
      </c>
      <c r="T250" s="20">
        <f t="shared" si="39"/>
        <v>8.9584708934725477E-2</v>
      </c>
      <c r="U250" s="20">
        <f t="shared" si="40"/>
        <v>4.3285854411421187E-2</v>
      </c>
      <c r="V250" s="20">
        <f t="shared" si="41"/>
        <v>4.6298854523304289E-2</v>
      </c>
      <c r="Y250" s="35"/>
      <c r="Z250" s="35"/>
    </row>
    <row r="251" spans="1:26" x14ac:dyDescent="0.25">
      <c r="A251" s="11">
        <v>1891.03</v>
      </c>
      <c r="B251" s="12">
        <v>4.8099999999999996</v>
      </c>
      <c r="C251" s="13">
        <v>0.22</v>
      </c>
      <c r="D251" s="12">
        <v>0.30249999999999999</v>
      </c>
      <c r="E251" s="12">
        <v>7.9922320659999997</v>
      </c>
      <c r="F251" s="13">
        <f t="shared" si="46"/>
        <v>1891.2083333333151</v>
      </c>
      <c r="G251" s="14">
        <f>G249*10/12+G261*2/12</f>
        <v>3.6166666666666671</v>
      </c>
      <c r="H251" s="13">
        <f t="shared" si="42"/>
        <v>189.25283794430803</v>
      </c>
      <c r="I251" s="13">
        <f t="shared" si="43"/>
        <v>8.656054957951719</v>
      </c>
      <c r="J251" s="15">
        <f t="shared" si="47"/>
        <v>582.30985969747962</v>
      </c>
      <c r="K251" s="13">
        <f t="shared" si="44"/>
        <v>11.902075567183614</v>
      </c>
      <c r="L251" s="15">
        <f t="shared" si="45"/>
        <v>36.621358120267693</v>
      </c>
      <c r="M251" s="34">
        <f t="shared" si="36"/>
        <v>15.051623357657389</v>
      </c>
      <c r="N251" s="16"/>
      <c r="O251" s="17">
        <f t="shared" si="37"/>
        <v>19.038836516513712</v>
      </c>
      <c r="P251" s="17"/>
      <c r="Q251" s="36">
        <f t="shared" si="38"/>
        <v>1.2986888034787751E-2</v>
      </c>
      <c r="R251" s="14">
        <f t="shared" si="48"/>
        <v>1.0031526122631842</v>
      </c>
      <c r="S251" s="14">
        <f t="shared" si="49"/>
        <v>4.1215714789915268</v>
      </c>
      <c r="T251" s="20">
        <f t="shared" si="39"/>
        <v>9.6725404865003473E-2</v>
      </c>
      <c r="U251" s="20">
        <f t="shared" si="40"/>
        <v>4.4417938971399895E-2</v>
      </c>
      <c r="V251" s="20">
        <f t="shared" si="41"/>
        <v>5.2307465893603577E-2</v>
      </c>
      <c r="Y251" s="35"/>
      <c r="Z251" s="35"/>
    </row>
    <row r="252" spans="1:26" x14ac:dyDescent="0.25">
      <c r="A252" s="11">
        <v>1891.04</v>
      </c>
      <c r="B252" s="12">
        <v>4.97</v>
      </c>
      <c r="C252" s="13">
        <v>0.22</v>
      </c>
      <c r="D252" s="12">
        <v>0.30669999999999997</v>
      </c>
      <c r="E252" s="12">
        <v>8.0873811569999994</v>
      </c>
      <c r="F252" s="13">
        <f t="shared" si="46"/>
        <v>1891.2916666666483</v>
      </c>
      <c r="G252" s="14">
        <f>G249*9/12+G261*3/12</f>
        <v>3.6149999999999998</v>
      </c>
      <c r="H252" s="13">
        <f t="shared" si="42"/>
        <v>193.24750121951007</v>
      </c>
      <c r="I252" s="13">
        <f t="shared" si="43"/>
        <v>8.5542153457328407</v>
      </c>
      <c r="J252" s="15">
        <f t="shared" si="47"/>
        <v>596.79435657079932</v>
      </c>
      <c r="K252" s="13">
        <f t="shared" si="44"/>
        <v>11.925353847892101</v>
      </c>
      <c r="L252" s="15">
        <f t="shared" si="45"/>
        <v>36.828335847135648</v>
      </c>
      <c r="M252" s="34">
        <f t="shared" si="36"/>
        <v>15.408945125474126</v>
      </c>
      <c r="N252" s="16"/>
      <c r="O252" s="17">
        <f t="shared" si="37"/>
        <v>19.474152883159576</v>
      </c>
      <c r="P252" s="17"/>
      <c r="Q252" s="36">
        <f t="shared" si="38"/>
        <v>1.164875270443929E-2</v>
      </c>
      <c r="R252" s="14">
        <f t="shared" si="48"/>
        <v>1.0031512342200799</v>
      </c>
      <c r="S252" s="14">
        <f t="shared" si="49"/>
        <v>4.0859214985900998</v>
      </c>
      <c r="T252" s="20">
        <f t="shared" si="39"/>
        <v>0.10461707356759886</v>
      </c>
      <c r="U252" s="20">
        <f t="shared" si="40"/>
        <v>4.6853315298751586E-2</v>
      </c>
      <c r="V252" s="20">
        <f t="shared" si="41"/>
        <v>5.7763758268847276E-2</v>
      </c>
      <c r="Y252" s="35"/>
      <c r="Z252" s="35"/>
    </row>
    <row r="253" spans="1:26" x14ac:dyDescent="0.25">
      <c r="A253" s="11">
        <v>1891.05</v>
      </c>
      <c r="B253" s="12">
        <v>4.95</v>
      </c>
      <c r="C253" s="13">
        <v>0.22</v>
      </c>
      <c r="D253" s="12">
        <v>0.31080000000000002</v>
      </c>
      <c r="E253" s="12">
        <v>7.9922320659999997</v>
      </c>
      <c r="F253" s="13">
        <f t="shared" si="46"/>
        <v>1891.3749999999816</v>
      </c>
      <c r="G253" s="14">
        <f>G249*8/12+G261*4/12</f>
        <v>3.6133333333333333</v>
      </c>
      <c r="H253" s="13">
        <f t="shared" si="42"/>
        <v>194.76123655391368</v>
      </c>
      <c r="I253" s="13">
        <f t="shared" si="43"/>
        <v>8.656054957951719</v>
      </c>
      <c r="J253" s="15">
        <f t="shared" si="47"/>
        <v>603.69679563082502</v>
      </c>
      <c r="K253" s="13">
        <f t="shared" si="44"/>
        <v>12.228644913324519</v>
      </c>
      <c r="L253" s="15">
        <f t="shared" si="45"/>
        <v>37.904841228699077</v>
      </c>
      <c r="M253" s="34">
        <f t="shared" si="36"/>
        <v>15.566495230713256</v>
      </c>
      <c r="N253" s="16"/>
      <c r="O253" s="17">
        <f t="shared" si="37"/>
        <v>19.657392023024798</v>
      </c>
      <c r="P253" s="17"/>
      <c r="Q253" s="36">
        <f t="shared" si="38"/>
        <v>1.0822741109611185E-2</v>
      </c>
      <c r="R253" s="14">
        <f t="shared" si="48"/>
        <v>1.0031498561781502</v>
      </c>
      <c r="S253" s="14">
        <f t="shared" si="49"/>
        <v>4.1475941791098787</v>
      </c>
      <c r="T253" s="20">
        <f t="shared" si="39"/>
        <v>9.8024292185349138E-2</v>
      </c>
      <c r="U253" s="20">
        <f t="shared" si="40"/>
        <v>4.5498409289771224E-2</v>
      </c>
      <c r="V253" s="20">
        <f t="shared" si="41"/>
        <v>5.2525882895577913E-2</v>
      </c>
      <c r="Y253" s="35"/>
      <c r="Z253" s="35"/>
    </row>
    <row r="254" spans="1:26" x14ac:dyDescent="0.25">
      <c r="A254" s="11">
        <v>1891.06</v>
      </c>
      <c r="B254" s="12">
        <v>4.8499999999999996</v>
      </c>
      <c r="C254" s="13">
        <v>0.22</v>
      </c>
      <c r="D254" s="12">
        <v>0.315</v>
      </c>
      <c r="E254" s="12">
        <v>7.8019419829999999</v>
      </c>
      <c r="F254" s="13">
        <f t="shared" si="46"/>
        <v>1891.4583333333148</v>
      </c>
      <c r="G254" s="14">
        <f>G249*7/12+G261*5/12</f>
        <v>3.6116666666666668</v>
      </c>
      <c r="H254" s="13">
        <f t="shared" si="42"/>
        <v>195.48094606742478</v>
      </c>
      <c r="I254" s="13">
        <f t="shared" si="43"/>
        <v>8.8671769350172056</v>
      </c>
      <c r="J254" s="15">
        <f t="shared" si="47"/>
        <v>608.21811038439694</v>
      </c>
      <c r="K254" s="13">
        <f t="shared" si="44"/>
        <v>12.696185156956457</v>
      </c>
      <c r="L254" s="15">
        <f t="shared" si="45"/>
        <v>39.502825725996921</v>
      </c>
      <c r="M254" s="34">
        <f t="shared" si="36"/>
        <v>15.658211395638149</v>
      </c>
      <c r="N254" s="16"/>
      <c r="O254" s="17">
        <f t="shared" si="37"/>
        <v>19.757483904273556</v>
      </c>
      <c r="P254" s="17"/>
      <c r="Q254" s="36">
        <f t="shared" si="38"/>
        <v>8.097887936257743E-3</v>
      </c>
      <c r="R254" s="14">
        <f t="shared" si="48"/>
        <v>1.003148478137396</v>
      </c>
      <c r="S254" s="14">
        <f t="shared" si="49"/>
        <v>4.262137348095381</v>
      </c>
      <c r="T254" s="20">
        <f t="shared" si="39"/>
        <v>0.1080098855166145</v>
      </c>
      <c r="U254" s="20">
        <f t="shared" si="40"/>
        <v>4.2866396856341415E-2</v>
      </c>
      <c r="V254" s="20">
        <f t="shared" si="41"/>
        <v>6.5143488660273086E-2</v>
      </c>
      <c r="Y254" s="35"/>
      <c r="Z254" s="35"/>
    </row>
    <row r="255" spans="1:26" x14ac:dyDescent="0.25">
      <c r="A255" s="11">
        <v>1891.07</v>
      </c>
      <c r="B255" s="12">
        <v>4.7699999999999996</v>
      </c>
      <c r="C255" s="13">
        <v>0.22</v>
      </c>
      <c r="D255" s="12">
        <v>0.31919999999999998</v>
      </c>
      <c r="E255" s="12">
        <v>7.7067928930000003</v>
      </c>
      <c r="F255" s="13">
        <f t="shared" si="46"/>
        <v>1891.5416666666481</v>
      </c>
      <c r="G255" s="14">
        <f>G249*6/12+G261*6/12</f>
        <v>3.61</v>
      </c>
      <c r="H255" s="13">
        <f t="shared" si="42"/>
        <v>194.63014263201637</v>
      </c>
      <c r="I255" s="13">
        <f t="shared" si="43"/>
        <v>8.9766522807219289</v>
      </c>
      <c r="J255" s="15">
        <f t="shared" si="47"/>
        <v>607.89841758703403</v>
      </c>
      <c r="K255" s="13">
        <f t="shared" si="44"/>
        <v>13.024306400029271</v>
      </c>
      <c r="L255" s="15">
        <f t="shared" si="45"/>
        <v>40.679491591987684</v>
      </c>
      <c r="M255" s="34">
        <f t="shared" si="36"/>
        <v>15.617919238645994</v>
      </c>
      <c r="N255" s="16"/>
      <c r="O255" s="17">
        <f t="shared" si="37"/>
        <v>19.690897636411641</v>
      </c>
      <c r="P255" s="17"/>
      <c r="Q255" s="36">
        <f t="shared" si="38"/>
        <v>6.1039371490865871E-3</v>
      </c>
      <c r="R255" s="14">
        <f t="shared" si="48"/>
        <v>1.0031471000978167</v>
      </c>
      <c r="S255" s="14">
        <f t="shared" si="49"/>
        <v>4.3283431846838383</v>
      </c>
      <c r="T255" s="20">
        <f t="shared" si="39"/>
        <v>9.9379431855061151E-2</v>
      </c>
      <c r="U255" s="20">
        <f t="shared" si="40"/>
        <v>4.0163486114168423E-2</v>
      </c>
      <c r="V255" s="20">
        <f t="shared" si="41"/>
        <v>5.9215945740892728E-2</v>
      </c>
      <c r="Y255" s="35"/>
      <c r="Z255" s="35"/>
    </row>
    <row r="256" spans="1:26" x14ac:dyDescent="0.25">
      <c r="A256" s="11">
        <v>1891.08</v>
      </c>
      <c r="B256" s="12">
        <v>4.93</v>
      </c>
      <c r="C256" s="13">
        <v>0.22</v>
      </c>
      <c r="D256" s="12">
        <v>0.32329999999999998</v>
      </c>
      <c r="E256" s="12">
        <v>7.7067928930000003</v>
      </c>
      <c r="F256" s="13">
        <f t="shared" si="46"/>
        <v>1891.6249999999814</v>
      </c>
      <c r="G256" s="14">
        <f>G249*5/12+G261*7/12</f>
        <v>3.6083333333333334</v>
      </c>
      <c r="H256" s="13">
        <f t="shared" si="42"/>
        <v>201.15861701799594</v>
      </c>
      <c r="I256" s="13">
        <f t="shared" si="43"/>
        <v>8.9766522807219289</v>
      </c>
      <c r="J256" s="15">
        <f t="shared" si="47"/>
        <v>630.6255771544038</v>
      </c>
      <c r="K256" s="13">
        <f t="shared" si="44"/>
        <v>13.191598556169998</v>
      </c>
      <c r="L256" s="15">
        <f t="shared" si="45"/>
        <v>41.355222939963241</v>
      </c>
      <c r="M256" s="34">
        <f t="shared" si="36"/>
        <v>16.163998509963037</v>
      </c>
      <c r="N256" s="16"/>
      <c r="O256" s="17">
        <f t="shared" si="37"/>
        <v>20.360263494436559</v>
      </c>
      <c r="P256" s="17"/>
      <c r="Q256" s="36">
        <f t="shared" si="38"/>
        <v>2.0408967091835109E-3</v>
      </c>
      <c r="R256" s="14">
        <f t="shared" si="48"/>
        <v>1.0031457220594129</v>
      </c>
      <c r="S256" s="14">
        <f t="shared" si="49"/>
        <v>4.3419649139437411</v>
      </c>
      <c r="T256" s="20">
        <f t="shared" si="39"/>
        <v>9.5855168065712038E-2</v>
      </c>
      <c r="U256" s="20">
        <f t="shared" si="40"/>
        <v>3.87584702306214E-2</v>
      </c>
      <c r="V256" s="20">
        <f t="shared" si="41"/>
        <v>5.7096697835090637E-2</v>
      </c>
      <c r="Y256" s="35"/>
      <c r="Z256" s="35"/>
    </row>
    <row r="257" spans="1:26" x14ac:dyDescent="0.25">
      <c r="A257" s="11">
        <v>1891.09</v>
      </c>
      <c r="B257" s="12">
        <v>5.33</v>
      </c>
      <c r="C257" s="13">
        <v>0.22</v>
      </c>
      <c r="D257" s="12">
        <v>0.32750000000000001</v>
      </c>
      <c r="E257" s="12">
        <v>7.6116519010000001</v>
      </c>
      <c r="F257" s="13">
        <f t="shared" si="46"/>
        <v>1891.7083333333146</v>
      </c>
      <c r="G257" s="14">
        <f>G249*4/12+G261*8/12</f>
        <v>3.6066666666666665</v>
      </c>
      <c r="H257" s="13">
        <f t="shared" si="42"/>
        <v>220.19816746740639</v>
      </c>
      <c r="I257" s="13">
        <f t="shared" si="43"/>
        <v>9.088854942369494</v>
      </c>
      <c r="J257" s="15">
        <f t="shared" si="47"/>
        <v>692.6883730488413</v>
      </c>
      <c r="K257" s="13">
        <f t="shared" si="44"/>
        <v>13.529999971027317</v>
      </c>
      <c r="L257" s="15">
        <f t="shared" si="45"/>
        <v>42.561996655440062</v>
      </c>
      <c r="M257" s="34">
        <f t="shared" ref="M257:M320" si="50">H257/AVERAGE(K137:K256)</f>
        <v>17.711261413256526</v>
      </c>
      <c r="N257" s="16"/>
      <c r="O257" s="17">
        <f t="shared" ref="O257:O320" si="51">J257/AVERAGE(L137:L256)</f>
        <v>22.282941160981018</v>
      </c>
      <c r="P257" s="17"/>
      <c r="Q257" s="36">
        <f t="shared" ref="Q257:Q320" si="52">1/M257-(G257/100-(((E257/E137)^(1/10))-1))</f>
        <v>-8.2668332111861531E-3</v>
      </c>
      <c r="R257" s="14">
        <f t="shared" si="48"/>
        <v>1.0031443440221843</v>
      </c>
      <c r="S257" s="14">
        <f t="shared" si="49"/>
        <v>4.4100661581200882</v>
      </c>
      <c r="T257" s="20">
        <f t="shared" si="39"/>
        <v>8.40998616835682E-2</v>
      </c>
      <c r="U257" s="20">
        <f t="shared" si="40"/>
        <v>3.6083976929712769E-2</v>
      </c>
      <c r="V257" s="20">
        <f t="shared" si="41"/>
        <v>4.8015884753855431E-2</v>
      </c>
      <c r="Y257" s="35"/>
      <c r="Z257" s="35"/>
    </row>
    <row r="258" spans="1:26" x14ac:dyDescent="0.25">
      <c r="A258" s="11">
        <v>1891.1</v>
      </c>
      <c r="B258" s="12">
        <v>5.33</v>
      </c>
      <c r="C258" s="13">
        <v>0.22</v>
      </c>
      <c r="D258" s="12">
        <v>0.33169999999999999</v>
      </c>
      <c r="E258" s="12">
        <v>7.6116519010000001</v>
      </c>
      <c r="F258" s="13">
        <f t="shared" si="46"/>
        <v>1891.7916666666479</v>
      </c>
      <c r="G258" s="14">
        <f>G249*3/12+G261*9/12</f>
        <v>3.6049999999999995</v>
      </c>
      <c r="H258" s="13">
        <f t="shared" si="42"/>
        <v>220.19816746740639</v>
      </c>
      <c r="I258" s="13">
        <f t="shared" si="43"/>
        <v>9.088854942369494</v>
      </c>
      <c r="J258" s="15">
        <f t="shared" si="47"/>
        <v>695.07097845957833</v>
      </c>
      <c r="K258" s="13">
        <f t="shared" si="44"/>
        <v>13.703514474472552</v>
      </c>
      <c r="L258" s="15">
        <f t="shared" si="45"/>
        <v>43.25610573265331</v>
      </c>
      <c r="M258" s="34">
        <f t="shared" si="50"/>
        <v>17.716568589826366</v>
      </c>
      <c r="N258" s="16"/>
      <c r="O258" s="17">
        <f t="shared" si="51"/>
        <v>22.264637311753695</v>
      </c>
      <c r="P258" s="17"/>
      <c r="Q258" s="36">
        <f t="shared" si="52"/>
        <v>-9.170423000387902E-3</v>
      </c>
      <c r="R258" s="14">
        <f t="shared" si="48"/>
        <v>1.0031429659861315</v>
      </c>
      <c r="S258" s="14">
        <f t="shared" si="49"/>
        <v>4.4239329232818108</v>
      </c>
      <c r="T258" s="20">
        <f t="shared" ref="T258:T321" si="53">(($J378/$J258)^(1/10)-1)</f>
        <v>8.2862897990116258E-2</v>
      </c>
      <c r="U258" s="20">
        <f t="shared" ref="U258:U321" si="54">(($S378/$S258)^(1/10)-1)</f>
        <v>3.5972016765844606E-2</v>
      </c>
      <c r="V258" s="20">
        <f t="shared" ref="V258:V321" si="55">T258-U258</f>
        <v>4.6890881224271652E-2</v>
      </c>
      <c r="Y258" s="35"/>
      <c r="Z258" s="35"/>
    </row>
    <row r="259" spans="1:26" x14ac:dyDescent="0.25">
      <c r="A259" s="11">
        <v>1891.11</v>
      </c>
      <c r="B259" s="12">
        <v>5.25</v>
      </c>
      <c r="C259" s="13">
        <v>0.22</v>
      </c>
      <c r="D259" s="12">
        <v>0.33579999999999999</v>
      </c>
      <c r="E259" s="12">
        <v>7.5165028100000004</v>
      </c>
      <c r="F259" s="13">
        <f t="shared" si="46"/>
        <v>1891.8749999999811</v>
      </c>
      <c r="G259" s="14">
        <f>G249*2/12+G261*10/12</f>
        <v>3.6033333333333335</v>
      </c>
      <c r="H259" s="13">
        <f t="shared" si="42"/>
        <v>219.63871254110529</v>
      </c>
      <c r="I259" s="13">
        <f t="shared" si="43"/>
        <v>9.2039079541034585</v>
      </c>
      <c r="J259" s="15">
        <f t="shared" si="47"/>
        <v>695.72608484658201</v>
      </c>
      <c r="K259" s="13">
        <f t="shared" si="44"/>
        <v>14.048510413581552</v>
      </c>
      <c r="L259" s="15">
        <f t="shared" si="45"/>
        <v>44.499965579329945</v>
      </c>
      <c r="M259" s="34">
        <f t="shared" si="50"/>
        <v>17.671739174764003</v>
      </c>
      <c r="N259" s="16"/>
      <c r="O259" s="17">
        <f t="shared" si="51"/>
        <v>22.185040648628007</v>
      </c>
      <c r="P259" s="17"/>
      <c r="Q259" s="36">
        <f t="shared" si="52"/>
        <v>-9.3283281651973596E-3</v>
      </c>
      <c r="R259" s="14">
        <f t="shared" si="48"/>
        <v>1.0031415879512546</v>
      </c>
      <c r="S259" s="14">
        <f t="shared" si="49"/>
        <v>4.4940144064047098</v>
      </c>
      <c r="T259" s="20">
        <f t="shared" si="53"/>
        <v>8.4106484081104993E-2</v>
      </c>
      <c r="U259" s="20">
        <f t="shared" si="54"/>
        <v>3.3305277516018306E-2</v>
      </c>
      <c r="V259" s="20">
        <f t="shared" si="55"/>
        <v>5.0801206565086687E-2</v>
      </c>
      <c r="Y259" s="35"/>
      <c r="Z259" s="35"/>
    </row>
    <row r="260" spans="1:26" x14ac:dyDescent="0.25">
      <c r="A260" s="11">
        <v>1891.12</v>
      </c>
      <c r="B260" s="12">
        <v>5.41</v>
      </c>
      <c r="C260" s="13">
        <v>0.22</v>
      </c>
      <c r="D260" s="12">
        <v>0.34</v>
      </c>
      <c r="E260" s="12">
        <v>7.5165028100000004</v>
      </c>
      <c r="F260" s="13">
        <f t="shared" si="46"/>
        <v>1891.9583333333144</v>
      </c>
      <c r="G260" s="14">
        <f>G249*1/12+G261*11/12</f>
        <v>3.601666666666667</v>
      </c>
      <c r="H260" s="13">
        <f t="shared" si="42"/>
        <v>226.33246378045325</v>
      </c>
      <c r="I260" s="13">
        <f t="shared" si="43"/>
        <v>9.2039079541034585</v>
      </c>
      <c r="J260" s="15">
        <f t="shared" si="47"/>
        <v>719.35868518898974</v>
      </c>
      <c r="K260" s="13">
        <f t="shared" si="44"/>
        <v>14.22422138361444</v>
      </c>
      <c r="L260" s="15">
        <f t="shared" si="45"/>
        <v>45.209233449955001</v>
      </c>
      <c r="M260" s="34">
        <f t="shared" si="50"/>
        <v>18.206303000209935</v>
      </c>
      <c r="N260" s="16"/>
      <c r="O260" s="17">
        <f t="shared" si="51"/>
        <v>22.828744233682706</v>
      </c>
      <c r="P260" s="17"/>
      <c r="Q260" s="36">
        <f t="shared" si="52"/>
        <v>-1.0973154464467422E-2</v>
      </c>
      <c r="R260" s="14">
        <f t="shared" si="48"/>
        <v>1.0031402099175537</v>
      </c>
      <c r="S260" s="14">
        <f t="shared" si="49"/>
        <v>4.508132747916636</v>
      </c>
      <c r="T260" s="20">
        <f t="shared" si="53"/>
        <v>7.7809819283636061E-2</v>
      </c>
      <c r="U260" s="20">
        <f t="shared" si="54"/>
        <v>3.195851091253088E-2</v>
      </c>
      <c r="V260" s="20">
        <f t="shared" si="55"/>
        <v>4.5851308371105182E-2</v>
      </c>
      <c r="Y260" s="35"/>
      <c r="Z260" s="35"/>
    </row>
    <row r="261" spans="1:26" x14ac:dyDescent="0.25">
      <c r="A261" s="11">
        <v>1892.01</v>
      </c>
      <c r="B261" s="12">
        <v>5.51</v>
      </c>
      <c r="C261" s="13">
        <v>0.22170000000000001</v>
      </c>
      <c r="D261" s="12">
        <v>0.34250000000000003</v>
      </c>
      <c r="E261" s="12">
        <v>7.3262127269999997</v>
      </c>
      <c r="F261" s="13">
        <f t="shared" si="46"/>
        <v>1892.0416666666476</v>
      </c>
      <c r="G261" s="14">
        <v>3.6</v>
      </c>
      <c r="H261" s="13">
        <f t="shared" si="42"/>
        <v>236.50345199701982</v>
      </c>
      <c r="I261" s="13">
        <f t="shared" si="43"/>
        <v>9.515937442420924</v>
      </c>
      <c r="J261" s="15">
        <f t="shared" si="47"/>
        <v>754.20581346236008</v>
      </c>
      <c r="K261" s="13">
        <f t="shared" si="44"/>
        <v>14.700985899996242</v>
      </c>
      <c r="L261" s="15">
        <f t="shared" si="45"/>
        <v>46.88121435768754</v>
      </c>
      <c r="M261" s="34">
        <f t="shared" si="50"/>
        <v>19.016388404225275</v>
      </c>
      <c r="N261" s="16"/>
      <c r="O261" s="17">
        <f t="shared" si="51"/>
        <v>23.815222199457583</v>
      </c>
      <c r="P261" s="17"/>
      <c r="Q261" s="36">
        <f t="shared" si="52"/>
        <v>-1.5780715423090889E-2</v>
      </c>
      <c r="R261" s="14">
        <f t="shared" si="48"/>
        <v>1.0019594526744053</v>
      </c>
      <c r="S261" s="14">
        <f t="shared" si="49"/>
        <v>4.6397505750525116</v>
      </c>
      <c r="T261" s="20">
        <f t="shared" si="53"/>
        <v>7.6637316745876705E-2</v>
      </c>
      <c r="U261" s="20">
        <f t="shared" si="54"/>
        <v>3.0439961943855121E-2</v>
      </c>
      <c r="V261" s="20">
        <f t="shared" si="55"/>
        <v>4.6197354802021584E-2</v>
      </c>
      <c r="Y261" s="35"/>
      <c r="Z261" s="35"/>
    </row>
    <row r="262" spans="1:26" x14ac:dyDescent="0.25">
      <c r="A262" s="11">
        <v>1892.02</v>
      </c>
      <c r="B262" s="12">
        <v>5.52</v>
      </c>
      <c r="C262" s="13">
        <v>0.2233</v>
      </c>
      <c r="D262" s="12">
        <v>0.34499999999999997</v>
      </c>
      <c r="E262" s="12">
        <v>7.3262127269999997</v>
      </c>
      <c r="F262" s="13">
        <f t="shared" si="46"/>
        <v>1892.1249999999809</v>
      </c>
      <c r="G262" s="14">
        <f>G261*11/12+G273*1/12</f>
        <v>3.6125000000000003</v>
      </c>
      <c r="H262" s="13">
        <f t="shared" si="42"/>
        <v>236.93267786271315</v>
      </c>
      <c r="I262" s="13">
        <f t="shared" si="43"/>
        <v>9.5846135809318564</v>
      </c>
      <c r="J262" s="15">
        <f t="shared" si="47"/>
        <v>758.12170662269921</v>
      </c>
      <c r="K262" s="13">
        <f t="shared" si="44"/>
        <v>14.808292366419572</v>
      </c>
      <c r="L262" s="15">
        <f t="shared" si="45"/>
        <v>47.3826066639187</v>
      </c>
      <c r="M262" s="34">
        <f t="shared" si="50"/>
        <v>19.03642504097844</v>
      </c>
      <c r="N262" s="16"/>
      <c r="O262" s="17">
        <f t="shared" si="51"/>
        <v>23.810068229783095</v>
      </c>
      <c r="P262" s="17"/>
      <c r="Q262" s="36">
        <f t="shared" si="52"/>
        <v>-1.6860961424131314E-2</v>
      </c>
      <c r="R262" s="14">
        <f t="shared" si="48"/>
        <v>1.0019704792347714</v>
      </c>
      <c r="S262" s="14">
        <f t="shared" si="49"/>
        <v>4.6488419467253719</v>
      </c>
      <c r="T262" s="20">
        <f t="shared" si="53"/>
        <v>7.735600264397724E-2</v>
      </c>
      <c r="U262" s="20">
        <f t="shared" si="54"/>
        <v>3.0423648145837978E-2</v>
      </c>
      <c r="V262" s="20">
        <f t="shared" si="55"/>
        <v>4.6932354498139262E-2</v>
      </c>
      <c r="Y262" s="35"/>
      <c r="Z262" s="35"/>
    </row>
    <row r="263" spans="1:26" x14ac:dyDescent="0.25">
      <c r="A263" s="11">
        <v>1892.03</v>
      </c>
      <c r="B263" s="12">
        <v>5.58</v>
      </c>
      <c r="C263" s="13">
        <v>0.22500000000000001</v>
      </c>
      <c r="D263" s="12">
        <v>0.34749999999999998</v>
      </c>
      <c r="E263" s="12">
        <v>7.135922645</v>
      </c>
      <c r="F263" s="13">
        <f t="shared" si="46"/>
        <v>1892.2083333333142</v>
      </c>
      <c r="G263" s="14">
        <f>G261*10/12+G273*2/12</f>
        <v>3.625</v>
      </c>
      <c r="H263" s="13">
        <f t="shared" si="42"/>
        <v>245.89487404680241</v>
      </c>
      <c r="I263" s="13">
        <f t="shared" si="43"/>
        <v>9.9151158889839692</v>
      </c>
      <c r="J263" s="15">
        <f t="shared" si="47"/>
        <v>789.44216826059221</v>
      </c>
      <c r="K263" s="13">
        <f t="shared" si="44"/>
        <v>15.313345650764127</v>
      </c>
      <c r="L263" s="15">
        <f t="shared" si="45"/>
        <v>49.16328915242935</v>
      </c>
      <c r="M263" s="34">
        <f t="shared" si="50"/>
        <v>19.738054849323014</v>
      </c>
      <c r="N263" s="16"/>
      <c r="O263" s="17">
        <f t="shared" si="51"/>
        <v>24.656692455919991</v>
      </c>
      <c r="P263" s="17"/>
      <c r="Q263" s="36">
        <f t="shared" si="52"/>
        <v>-2.1394100412433774E-2</v>
      </c>
      <c r="R263" s="14">
        <f t="shared" si="48"/>
        <v>1.0019815052999086</v>
      </c>
      <c r="S263" s="14">
        <f t="shared" si="49"/>
        <v>4.7822150145804407</v>
      </c>
      <c r="T263" s="20">
        <f t="shared" si="53"/>
        <v>7.3485534352514703E-2</v>
      </c>
      <c r="U263" s="20">
        <f t="shared" si="54"/>
        <v>2.7698926761728471E-2</v>
      </c>
      <c r="V263" s="20">
        <f t="shared" si="55"/>
        <v>4.5786607590786232E-2</v>
      </c>
      <c r="Y263" s="35"/>
      <c r="Z263" s="35"/>
    </row>
    <row r="264" spans="1:26" x14ac:dyDescent="0.25">
      <c r="A264" s="11">
        <v>1892.04</v>
      </c>
      <c r="B264" s="12">
        <v>5.57</v>
      </c>
      <c r="C264" s="13">
        <v>0.22670000000000001</v>
      </c>
      <c r="D264" s="12">
        <v>0.35</v>
      </c>
      <c r="E264" s="12">
        <v>7.0407735540000003</v>
      </c>
      <c r="F264" s="13">
        <f t="shared" si="46"/>
        <v>1892.2916666666474</v>
      </c>
      <c r="G264" s="14">
        <f>G261*9/12+G273*3/12</f>
        <v>3.6374999999999997</v>
      </c>
      <c r="H264" s="13">
        <f t="shared" si="42"/>
        <v>248.7712730094714</v>
      </c>
      <c r="I264" s="13">
        <f t="shared" si="43"/>
        <v>10.125035474191593</v>
      </c>
      <c r="J264" s="15">
        <f t="shared" si="47"/>
        <v>801.38566569404441</v>
      </c>
      <c r="K264" s="13">
        <f t="shared" si="44"/>
        <v>15.631947137040392</v>
      </c>
      <c r="L264" s="15">
        <f t="shared" si="45"/>
        <v>50.356370375747844</v>
      </c>
      <c r="M264" s="34">
        <f t="shared" si="50"/>
        <v>19.943265241638642</v>
      </c>
      <c r="N264" s="16"/>
      <c r="O264" s="17">
        <f t="shared" si="51"/>
        <v>24.881133648672151</v>
      </c>
      <c r="P264" s="17"/>
      <c r="Q264" s="36">
        <f t="shared" si="52"/>
        <v>-2.4221072749668865E-2</v>
      </c>
      <c r="R264" s="14">
        <f t="shared" si="48"/>
        <v>1.0019925308702788</v>
      </c>
      <c r="S264" s="14">
        <f t="shared" si="49"/>
        <v>4.8564459636708266</v>
      </c>
      <c r="T264" s="20">
        <f t="shared" si="53"/>
        <v>7.4533445976514567E-2</v>
      </c>
      <c r="U264" s="20">
        <f t="shared" si="54"/>
        <v>2.5075276650222245E-2</v>
      </c>
      <c r="V264" s="20">
        <f t="shared" si="55"/>
        <v>4.9458169326292323E-2</v>
      </c>
      <c r="Y264" s="35"/>
      <c r="Z264" s="35"/>
    </row>
    <row r="265" spans="1:26" x14ac:dyDescent="0.25">
      <c r="A265" s="11">
        <v>1892.05</v>
      </c>
      <c r="B265" s="12">
        <v>5.57</v>
      </c>
      <c r="C265" s="13">
        <v>0.2283</v>
      </c>
      <c r="D265" s="12">
        <v>0.35249999999999998</v>
      </c>
      <c r="E265" s="12">
        <v>7.0407735540000003</v>
      </c>
      <c r="F265" s="13">
        <f t="shared" si="46"/>
        <v>1892.3749999999807</v>
      </c>
      <c r="G265" s="14">
        <f>G261*8/12+G273*4/12</f>
        <v>3.65</v>
      </c>
      <c r="H265" s="13">
        <f t="shared" si="42"/>
        <v>248.7712730094714</v>
      </c>
      <c r="I265" s="13">
        <f t="shared" si="43"/>
        <v>10.19649580396092</v>
      </c>
      <c r="J265" s="15">
        <f t="shared" si="47"/>
        <v>804.12289411232621</v>
      </c>
      <c r="K265" s="13">
        <f t="shared" si="44"/>
        <v>15.743603902304967</v>
      </c>
      <c r="L265" s="15">
        <f t="shared" si="45"/>
        <v>50.889285489155291</v>
      </c>
      <c r="M265" s="34">
        <f t="shared" si="50"/>
        <v>19.911465213489802</v>
      </c>
      <c r="N265" s="16"/>
      <c r="O265" s="17">
        <f t="shared" si="51"/>
        <v>24.810091390835648</v>
      </c>
      <c r="P265" s="17"/>
      <c r="Q265" s="36">
        <f t="shared" si="52"/>
        <v>-2.5143580225281473E-2</v>
      </c>
      <c r="R265" s="14">
        <f t="shared" si="48"/>
        <v>1.0020035559463432</v>
      </c>
      <c r="S265" s="14">
        <f t="shared" si="49"/>
        <v>4.8661225821732819</v>
      </c>
      <c r="T265" s="20">
        <f t="shared" si="53"/>
        <v>7.2985343834107708E-2</v>
      </c>
      <c r="U265" s="20">
        <f t="shared" si="54"/>
        <v>2.384591749367071E-2</v>
      </c>
      <c r="V265" s="20">
        <f t="shared" si="55"/>
        <v>4.9139426340436998E-2</v>
      </c>
      <c r="Y265" s="35"/>
      <c r="Z265" s="35"/>
    </row>
    <row r="266" spans="1:26" x14ac:dyDescent="0.25">
      <c r="A266" s="11">
        <v>1892.06</v>
      </c>
      <c r="B266" s="12">
        <v>5.54</v>
      </c>
      <c r="C266" s="13">
        <v>0.23</v>
      </c>
      <c r="D266" s="12">
        <v>0.35499999999999998</v>
      </c>
      <c r="E266" s="12">
        <v>7.0407735540000003</v>
      </c>
      <c r="F266" s="13">
        <f t="shared" si="46"/>
        <v>1892.4583333333139</v>
      </c>
      <c r="G266" s="14">
        <f>G261*7/12+G273*5/12</f>
        <v>3.6625000000000001</v>
      </c>
      <c r="H266" s="13">
        <f t="shared" ref="H266:H329" si="56">B266*$E$1850/E266</f>
        <v>247.4313918262965</v>
      </c>
      <c r="I266" s="13">
        <f t="shared" ref="I266:I329" si="57">C266*$E$1850/E266</f>
        <v>10.27242240434083</v>
      </c>
      <c r="J266" s="15">
        <f t="shared" si="47"/>
        <v>802.55892079942078</v>
      </c>
      <c r="K266" s="13">
        <f t="shared" ref="K266:K329" si="58">D266*$E$1850/E266</f>
        <v>15.85526066756954</v>
      </c>
      <c r="L266" s="15">
        <f t="shared" ref="L266:L329" si="59">K266*(J266/H266)</f>
        <v>51.427512072887069</v>
      </c>
      <c r="M266" s="34">
        <f t="shared" si="50"/>
        <v>19.769284397136744</v>
      </c>
      <c r="N266" s="16"/>
      <c r="O266" s="17">
        <f t="shared" si="51"/>
        <v>24.603632002808613</v>
      </c>
      <c r="P266" s="17"/>
      <c r="Q266" s="36">
        <f t="shared" si="52"/>
        <v>-2.5776978828835735E-2</v>
      </c>
      <c r="R266" s="14">
        <f t="shared" si="48"/>
        <v>1.0020145805285625</v>
      </c>
      <c r="S266" s="14">
        <f t="shared" si="49"/>
        <v>4.8758721310084301</v>
      </c>
      <c r="T266" s="20">
        <f t="shared" si="53"/>
        <v>7.1649221258020424E-2</v>
      </c>
      <c r="U266" s="20">
        <f t="shared" si="54"/>
        <v>2.2632157413557286E-2</v>
      </c>
      <c r="V266" s="20">
        <f t="shared" si="55"/>
        <v>4.9017063844463138E-2</v>
      </c>
      <c r="Y266" s="35"/>
      <c r="Z266" s="35"/>
    </row>
    <row r="267" spans="1:26" x14ac:dyDescent="0.25">
      <c r="A267" s="11">
        <v>1892.07</v>
      </c>
      <c r="B267" s="12">
        <v>5.54</v>
      </c>
      <c r="C267" s="13">
        <v>0.23169999999999999</v>
      </c>
      <c r="D267" s="12">
        <v>0.35749999999999998</v>
      </c>
      <c r="E267" s="12">
        <v>7.2310717359999996</v>
      </c>
      <c r="F267" s="13">
        <f t="shared" ref="F267:F330" si="60">F266+1/12</f>
        <v>1892.5416666666472</v>
      </c>
      <c r="G267" s="14">
        <f>G261*6/12+G273*6/12</f>
        <v>3.6749999999999998</v>
      </c>
      <c r="H267" s="13">
        <f t="shared" si="56"/>
        <v>240.91980602638574</v>
      </c>
      <c r="I267" s="13">
        <f t="shared" si="57"/>
        <v>10.076014270092701</v>
      </c>
      <c r="J267" s="15">
        <f t="shared" ref="J267:J330" si="61">J266*((H267+(I267/12))/H266)</f>
        <v>784.16170648293223</v>
      </c>
      <c r="K267" s="13">
        <f t="shared" si="58"/>
        <v>15.546720334735181</v>
      </c>
      <c r="L267" s="15">
        <f t="shared" si="59"/>
        <v>50.602492791994273</v>
      </c>
      <c r="M267" s="34">
        <f t="shared" si="50"/>
        <v>19.211886434505555</v>
      </c>
      <c r="N267" s="16"/>
      <c r="O267" s="17">
        <f t="shared" si="51"/>
        <v>23.882788577933084</v>
      </c>
      <c r="P267" s="17"/>
      <c r="Q267" s="36">
        <f t="shared" si="52"/>
        <v>-2.0998101755070608E-2</v>
      </c>
      <c r="R267" s="14">
        <f t="shared" ref="R267:R330" si="62">((G267/G268+G267/1200+((1+G268/1200)^(-119))*(1-G267/G268)))</f>
        <v>1.0020256046173972</v>
      </c>
      <c r="S267" s="14">
        <f t="shared" ref="S267:S330" si="63">S266*R266*E266/E267</f>
        <v>4.757119439542385</v>
      </c>
      <c r="T267" s="20">
        <f t="shared" si="53"/>
        <v>7.6879024073567059E-2</v>
      </c>
      <c r="U267" s="20">
        <f t="shared" si="54"/>
        <v>2.5345671985546492E-2</v>
      </c>
      <c r="V267" s="20">
        <f t="shared" si="55"/>
        <v>5.1533352088020568E-2</v>
      </c>
      <c r="Y267" s="35"/>
      <c r="Z267" s="35"/>
    </row>
    <row r="268" spans="1:26" x14ac:dyDescent="0.25">
      <c r="A268" s="11">
        <v>1892.08</v>
      </c>
      <c r="B268" s="12">
        <v>5.62</v>
      </c>
      <c r="C268" s="13">
        <v>0.23330000000000001</v>
      </c>
      <c r="D268" s="12">
        <v>0.36</v>
      </c>
      <c r="E268" s="12">
        <v>7.3262127269999997</v>
      </c>
      <c r="F268" s="13">
        <f t="shared" si="60"/>
        <v>1892.6249999999804</v>
      </c>
      <c r="G268" s="14">
        <f>G261*5/12+G273*7/12</f>
        <v>3.6875</v>
      </c>
      <c r="H268" s="13">
        <f t="shared" si="56"/>
        <v>241.22493651964638</v>
      </c>
      <c r="I268" s="13">
        <f t="shared" si="57"/>
        <v>10.013839446625179</v>
      </c>
      <c r="J268" s="15">
        <f t="shared" si="61"/>
        <v>787.87100757960786</v>
      </c>
      <c r="K268" s="13">
        <f t="shared" si="58"/>
        <v>15.452131164959553</v>
      </c>
      <c r="L268" s="15">
        <f t="shared" si="59"/>
        <v>50.468605467732885</v>
      </c>
      <c r="M268" s="34">
        <f t="shared" si="50"/>
        <v>19.204303803173822</v>
      </c>
      <c r="N268" s="16"/>
      <c r="O268" s="17">
        <f t="shared" si="51"/>
        <v>23.846985014935321</v>
      </c>
      <c r="P268" s="17"/>
      <c r="Q268" s="36">
        <f t="shared" si="52"/>
        <v>-2.0715090945244069E-2</v>
      </c>
      <c r="R268" s="14">
        <f t="shared" si="62"/>
        <v>1.0020366282133073</v>
      </c>
      <c r="S268" s="14">
        <f t="shared" si="63"/>
        <v>4.7048525790062872</v>
      </c>
      <c r="T268" s="20">
        <f t="shared" si="53"/>
        <v>8.081104988555432E-2</v>
      </c>
      <c r="U268" s="20">
        <f t="shared" si="54"/>
        <v>2.7870499187624853E-2</v>
      </c>
      <c r="V268" s="20">
        <f t="shared" si="55"/>
        <v>5.2940550697929467E-2</v>
      </c>
      <c r="Y268" s="35"/>
      <c r="Z268" s="35"/>
    </row>
    <row r="269" spans="1:26" x14ac:dyDescent="0.25">
      <c r="A269" s="11">
        <v>1892.09</v>
      </c>
      <c r="B269" s="12">
        <v>5.48</v>
      </c>
      <c r="C269" s="13">
        <v>0.23499999999999999</v>
      </c>
      <c r="D269" s="12">
        <v>0.36249999999999999</v>
      </c>
      <c r="E269" s="12">
        <v>7.3262127269999997</v>
      </c>
      <c r="F269" s="13">
        <f t="shared" si="60"/>
        <v>1892.7083333333137</v>
      </c>
      <c r="G269" s="14">
        <f>G261*4/12+G273*8/12</f>
        <v>3.7</v>
      </c>
      <c r="H269" s="13">
        <f t="shared" si="56"/>
        <v>235.21577439993987</v>
      </c>
      <c r="I269" s="13">
        <f t="shared" si="57"/>
        <v>10.086807843793041</v>
      </c>
      <c r="J269" s="15">
        <f t="shared" si="61"/>
        <v>770.9897263525537</v>
      </c>
      <c r="K269" s="13">
        <f t="shared" si="58"/>
        <v>15.559437631382883</v>
      </c>
      <c r="L269" s="15">
        <f t="shared" si="59"/>
        <v>51.000689015109614</v>
      </c>
      <c r="M269" s="34">
        <f t="shared" si="50"/>
        <v>18.694271809588194</v>
      </c>
      <c r="N269" s="16"/>
      <c r="O269" s="17">
        <f t="shared" si="51"/>
        <v>23.191984913721978</v>
      </c>
      <c r="P269" s="17"/>
      <c r="Q269" s="36">
        <f t="shared" si="52"/>
        <v>-1.6774511432559903E-2</v>
      </c>
      <c r="R269" s="14">
        <f t="shared" si="62"/>
        <v>1.0020476513167518</v>
      </c>
      <c r="S269" s="14">
        <f t="shared" si="63"/>
        <v>4.7144346145081428</v>
      </c>
      <c r="T269" s="20">
        <f t="shared" si="53"/>
        <v>8.2466644497334762E-2</v>
      </c>
      <c r="U269" s="20">
        <f t="shared" si="54"/>
        <v>2.6651264324677681E-2</v>
      </c>
      <c r="V269" s="20">
        <f t="shared" si="55"/>
        <v>5.5815380172657081E-2</v>
      </c>
      <c r="Y269" s="35"/>
      <c r="Z269" s="35"/>
    </row>
    <row r="270" spans="1:26" x14ac:dyDescent="0.25">
      <c r="A270" s="11">
        <v>1892.1</v>
      </c>
      <c r="B270" s="12">
        <v>5.59</v>
      </c>
      <c r="C270" s="13">
        <v>0.23669999999999999</v>
      </c>
      <c r="D270" s="12">
        <v>0.36499999999999999</v>
      </c>
      <c r="E270" s="12">
        <v>7.3262127269999997</v>
      </c>
      <c r="F270" s="13">
        <f t="shared" si="60"/>
        <v>1892.791666666647</v>
      </c>
      <c r="G270" s="14">
        <f>G261*3/12+G273*9/12</f>
        <v>3.7124999999999999</v>
      </c>
      <c r="H270" s="13">
        <f t="shared" si="56"/>
        <v>239.9372589225664</v>
      </c>
      <c r="I270" s="13">
        <f t="shared" si="57"/>
        <v>10.159776240960905</v>
      </c>
      <c r="J270" s="15">
        <f t="shared" si="61"/>
        <v>789.2409384421677</v>
      </c>
      <c r="K270" s="13">
        <f t="shared" si="58"/>
        <v>15.666744097806214</v>
      </c>
      <c r="L270" s="15">
        <f t="shared" si="59"/>
        <v>51.533621204184477</v>
      </c>
      <c r="M270" s="34">
        <f t="shared" si="50"/>
        <v>19.040214915324707</v>
      </c>
      <c r="N270" s="16"/>
      <c r="O270" s="17">
        <f t="shared" si="51"/>
        <v>23.59682127977733</v>
      </c>
      <c r="P270" s="17"/>
      <c r="Q270" s="36">
        <f t="shared" si="52"/>
        <v>-1.6971520676857088E-2</v>
      </c>
      <c r="R270" s="14">
        <f t="shared" si="62"/>
        <v>1.0020586739281898</v>
      </c>
      <c r="S270" s="14">
        <f t="shared" si="63"/>
        <v>4.7240881327542796</v>
      </c>
      <c r="T270" s="20">
        <f t="shared" si="53"/>
        <v>6.9575564911896981E-2</v>
      </c>
      <c r="U270" s="20">
        <f t="shared" si="54"/>
        <v>1.9732244460616721E-2</v>
      </c>
      <c r="V270" s="20">
        <f t="shared" si="55"/>
        <v>4.984332045128026E-2</v>
      </c>
      <c r="Y270" s="35"/>
      <c r="Z270" s="35"/>
    </row>
    <row r="271" spans="1:26" x14ac:dyDescent="0.25">
      <c r="A271" s="11">
        <v>1892.11</v>
      </c>
      <c r="B271" s="12">
        <v>5.57</v>
      </c>
      <c r="C271" s="13">
        <v>0.23830000000000001</v>
      </c>
      <c r="D271" s="12">
        <v>0.36749999999999999</v>
      </c>
      <c r="E271" s="12">
        <v>7.5165028100000004</v>
      </c>
      <c r="F271" s="13">
        <f t="shared" si="60"/>
        <v>1892.8749999999802</v>
      </c>
      <c r="G271" s="14">
        <f>G261*2/12+G273*10/12</f>
        <v>3.7250000000000001</v>
      </c>
      <c r="H271" s="13">
        <f t="shared" si="56"/>
        <v>233.02621501980124</v>
      </c>
      <c r="I271" s="13">
        <f t="shared" si="57"/>
        <v>9.9695057521038848</v>
      </c>
      <c r="J271" s="15">
        <f t="shared" si="61"/>
        <v>769.24077830023737</v>
      </c>
      <c r="K271" s="13">
        <f t="shared" si="58"/>
        <v>15.374709877877368</v>
      </c>
      <c r="L271" s="15">
        <f t="shared" si="59"/>
        <v>50.7533188555363</v>
      </c>
      <c r="M271" s="34">
        <f t="shared" si="50"/>
        <v>18.463312690799992</v>
      </c>
      <c r="N271" s="16"/>
      <c r="O271" s="17">
        <f t="shared" si="51"/>
        <v>22.85880722426629</v>
      </c>
      <c r="P271" s="17"/>
      <c r="Q271" s="36">
        <f t="shared" si="52"/>
        <v>-1.2059526892530634E-2</v>
      </c>
      <c r="R271" s="14">
        <f t="shared" si="62"/>
        <v>1.0020696960480802</v>
      </c>
      <c r="S271" s="14">
        <f t="shared" si="63"/>
        <v>4.6139708203501124</v>
      </c>
      <c r="T271" s="20">
        <f t="shared" si="53"/>
        <v>7.2025883368207477E-2</v>
      </c>
      <c r="U271" s="20">
        <f t="shared" si="54"/>
        <v>2.5727722107278694E-2</v>
      </c>
      <c r="V271" s="20">
        <f t="shared" si="55"/>
        <v>4.6298161260928783E-2</v>
      </c>
      <c r="Y271" s="35"/>
      <c r="Z271" s="35"/>
    </row>
    <row r="272" spans="1:26" x14ac:dyDescent="0.25">
      <c r="A272" s="11">
        <v>1892.12</v>
      </c>
      <c r="B272" s="12">
        <v>5.51</v>
      </c>
      <c r="C272" s="13">
        <v>0.24</v>
      </c>
      <c r="D272" s="12">
        <v>0.37</v>
      </c>
      <c r="E272" s="12">
        <v>7.6116519010000001</v>
      </c>
      <c r="F272" s="13">
        <f t="shared" si="60"/>
        <v>1892.9583333333135</v>
      </c>
      <c r="G272" s="14">
        <f>G261*1/12+G273*11/12</f>
        <v>3.7374999999999998</v>
      </c>
      <c r="H272" s="13">
        <f t="shared" si="56"/>
        <v>227.63450332934505</v>
      </c>
      <c r="I272" s="13">
        <f t="shared" si="57"/>
        <v>9.9151144825849027</v>
      </c>
      <c r="J272" s="15">
        <f t="shared" si="61"/>
        <v>754.1698045686112</v>
      </c>
      <c r="K272" s="13">
        <f t="shared" si="58"/>
        <v>15.285801493985058</v>
      </c>
      <c r="L272" s="15">
        <f t="shared" si="59"/>
        <v>50.642981432012007</v>
      </c>
      <c r="M272" s="34">
        <f t="shared" si="50"/>
        <v>18.013009251275736</v>
      </c>
      <c r="N272" s="16"/>
      <c r="O272" s="17">
        <f t="shared" si="51"/>
        <v>22.281362092837369</v>
      </c>
      <c r="P272" s="17"/>
      <c r="Q272" s="36">
        <f t="shared" si="52"/>
        <v>-8.6868929989243407E-3</v>
      </c>
      <c r="R272" s="14">
        <f t="shared" si="62"/>
        <v>1.0020807176768802</v>
      </c>
      <c r="S272" s="14">
        <f t="shared" si="63"/>
        <v>4.5657242423970628</v>
      </c>
      <c r="T272" s="20">
        <f t="shared" si="53"/>
        <v>7.0814419603888235E-2</v>
      </c>
      <c r="U272" s="20">
        <f t="shared" si="54"/>
        <v>2.585311813181157E-2</v>
      </c>
      <c r="V272" s="20">
        <f t="shared" si="55"/>
        <v>4.4961301472076665E-2</v>
      </c>
      <c r="Y272" s="35"/>
      <c r="Z272" s="35"/>
    </row>
    <row r="273" spans="1:26" x14ac:dyDescent="0.25">
      <c r="A273" s="11">
        <v>1893.01</v>
      </c>
      <c r="B273" s="12">
        <v>5.61</v>
      </c>
      <c r="C273" s="13">
        <v>0.24079999999999999</v>
      </c>
      <c r="D273" s="12">
        <v>0.36080000000000001</v>
      </c>
      <c r="E273" s="12">
        <v>7.8970910740000004</v>
      </c>
      <c r="F273" s="13">
        <f t="shared" si="60"/>
        <v>1893.0416666666467</v>
      </c>
      <c r="G273" s="14">
        <v>3.75</v>
      </c>
      <c r="H273" s="13">
        <f t="shared" si="56"/>
        <v>223.38866089668198</v>
      </c>
      <c r="I273" s="13">
        <f t="shared" si="57"/>
        <v>9.5885899365278107</v>
      </c>
      <c r="J273" s="15">
        <f t="shared" si="61"/>
        <v>742.75032566811683</v>
      </c>
      <c r="K273" s="13">
        <f t="shared" si="58"/>
        <v>14.366957014531703</v>
      </c>
      <c r="L273" s="15">
        <f t="shared" si="59"/>
        <v>47.769040552772999</v>
      </c>
      <c r="M273" s="34">
        <f t="shared" si="50"/>
        <v>17.656643708098766</v>
      </c>
      <c r="N273" s="16"/>
      <c r="O273" s="17">
        <f t="shared" si="51"/>
        <v>21.820189744893522</v>
      </c>
      <c r="P273" s="17"/>
      <c r="Q273" s="36">
        <f t="shared" si="52"/>
        <v>-4.1021548362557489E-3</v>
      </c>
      <c r="R273" s="14">
        <f t="shared" si="62"/>
        <v>1.0034696890853201</v>
      </c>
      <c r="S273" s="14">
        <f t="shared" si="63"/>
        <v>4.4098534317855815</v>
      </c>
      <c r="T273" s="20">
        <f t="shared" si="53"/>
        <v>7.6951059063106397E-2</v>
      </c>
      <c r="U273" s="20">
        <f t="shared" si="54"/>
        <v>2.8480473837699138E-2</v>
      </c>
      <c r="V273" s="20">
        <f t="shared" si="55"/>
        <v>4.8470585225407259E-2</v>
      </c>
      <c r="Y273" s="35"/>
      <c r="Z273" s="35"/>
    </row>
    <row r="274" spans="1:26" x14ac:dyDescent="0.25">
      <c r="A274" s="11">
        <v>1893.02</v>
      </c>
      <c r="B274" s="12">
        <v>5.51</v>
      </c>
      <c r="C274" s="13">
        <v>0.2417</v>
      </c>
      <c r="D274" s="12">
        <v>0.35170000000000001</v>
      </c>
      <c r="E274" s="12">
        <v>7.9922320659999997</v>
      </c>
      <c r="F274" s="13">
        <f t="shared" si="60"/>
        <v>1893.12499999998</v>
      </c>
      <c r="G274" s="14">
        <f>G273*11/12+G285*1/12</f>
        <v>3.7458333333333336</v>
      </c>
      <c r="H274" s="13">
        <f t="shared" si="56"/>
        <v>216.79483099233622</v>
      </c>
      <c r="I274" s="13">
        <f t="shared" si="57"/>
        <v>9.5098567424405935</v>
      </c>
      <c r="J274" s="15">
        <f t="shared" si="61"/>
        <v>723.46130479519161</v>
      </c>
      <c r="K274" s="13">
        <f t="shared" si="58"/>
        <v>13.837884221416454</v>
      </c>
      <c r="L274" s="15">
        <f t="shared" si="59"/>
        <v>46.178101796092371</v>
      </c>
      <c r="M274" s="34">
        <f t="shared" si="50"/>
        <v>17.125193854872446</v>
      </c>
      <c r="N274" s="16"/>
      <c r="O274" s="17">
        <f t="shared" si="51"/>
        <v>21.148920730797137</v>
      </c>
      <c r="P274" s="17"/>
      <c r="Q274" s="36">
        <f t="shared" si="52"/>
        <v>-2.0583817590019496E-3</v>
      </c>
      <c r="R274" s="14">
        <f t="shared" si="62"/>
        <v>1.0034662840811108</v>
      </c>
      <c r="S274" s="14">
        <f t="shared" si="63"/>
        <v>4.372476406690109</v>
      </c>
      <c r="T274" s="20">
        <f t="shared" si="53"/>
        <v>7.9504556444095487E-2</v>
      </c>
      <c r="U274" s="20">
        <f t="shared" si="54"/>
        <v>2.9566725037911024E-2</v>
      </c>
      <c r="V274" s="20">
        <f t="shared" si="55"/>
        <v>4.9937831406184463E-2</v>
      </c>
      <c r="Y274" s="35"/>
      <c r="Z274" s="35"/>
    </row>
    <row r="275" spans="1:26" x14ac:dyDescent="0.25">
      <c r="A275" s="11">
        <v>1893.03</v>
      </c>
      <c r="B275" s="12">
        <v>5.31</v>
      </c>
      <c r="C275" s="13">
        <v>0.24249999999999999</v>
      </c>
      <c r="D275" s="12">
        <v>0.34250000000000003</v>
      </c>
      <c r="E275" s="12">
        <v>7.8019419829999999</v>
      </c>
      <c r="F275" s="13">
        <f t="shared" si="60"/>
        <v>1893.2083333333132</v>
      </c>
      <c r="G275" s="14">
        <f>G273*10/12+G285*2/12</f>
        <v>3.7416666666666667</v>
      </c>
      <c r="H275" s="13">
        <f t="shared" si="56"/>
        <v>214.02140693155164</v>
      </c>
      <c r="I275" s="13">
        <f t="shared" si="57"/>
        <v>9.7740473033712387</v>
      </c>
      <c r="J275" s="15">
        <f t="shared" si="61"/>
        <v>716.92423516730253</v>
      </c>
      <c r="K275" s="13">
        <f t="shared" si="58"/>
        <v>13.804582273833606</v>
      </c>
      <c r="L275" s="15">
        <f t="shared" si="59"/>
        <v>46.242288238192309</v>
      </c>
      <c r="M275" s="34">
        <f t="shared" si="50"/>
        <v>16.899589031582316</v>
      </c>
      <c r="N275" s="16"/>
      <c r="O275" s="17">
        <f t="shared" si="51"/>
        <v>20.861750450681814</v>
      </c>
      <c r="P275" s="17"/>
      <c r="Q275" s="36">
        <f t="shared" si="52"/>
        <v>-2.6649839599117708E-3</v>
      </c>
      <c r="R275" s="14">
        <f t="shared" si="62"/>
        <v>1.0034628790950846</v>
      </c>
      <c r="S275" s="14">
        <f t="shared" si="63"/>
        <v>4.494647416243394</v>
      </c>
      <c r="T275" s="20">
        <f t="shared" si="53"/>
        <v>8.0154225703686688E-2</v>
      </c>
      <c r="U275" s="20">
        <f t="shared" si="54"/>
        <v>3.0392125950546411E-2</v>
      </c>
      <c r="V275" s="20">
        <f t="shared" si="55"/>
        <v>4.9762099753140276E-2</v>
      </c>
      <c r="Y275" s="35"/>
      <c r="Z275" s="35"/>
    </row>
    <row r="276" spans="1:26" x14ac:dyDescent="0.25">
      <c r="A276" s="11">
        <v>1893.04</v>
      </c>
      <c r="B276" s="12">
        <v>5.31</v>
      </c>
      <c r="C276" s="13">
        <v>0.24329999999999999</v>
      </c>
      <c r="D276" s="12">
        <v>0.33329999999999999</v>
      </c>
      <c r="E276" s="12">
        <v>7.7067928930000003</v>
      </c>
      <c r="F276" s="13">
        <f t="shared" si="60"/>
        <v>1893.2916666666465</v>
      </c>
      <c r="G276" s="14">
        <f>G273*9/12+G285*3/12</f>
        <v>3.7375000000000003</v>
      </c>
      <c r="H276" s="13">
        <f t="shared" si="56"/>
        <v>216.66374368469744</v>
      </c>
      <c r="I276" s="13">
        <f t="shared" si="57"/>
        <v>9.9273613631802071</v>
      </c>
      <c r="J276" s="15">
        <f t="shared" si="61"/>
        <v>728.54668197847445</v>
      </c>
      <c r="K276" s="13">
        <f t="shared" si="58"/>
        <v>13.599628205293723</v>
      </c>
      <c r="L276" s="15">
        <f t="shared" si="59"/>
        <v>45.729681563733628</v>
      </c>
      <c r="M276" s="34">
        <f t="shared" si="50"/>
        <v>17.102541578254911</v>
      </c>
      <c r="N276" s="16"/>
      <c r="O276" s="17">
        <f t="shared" si="51"/>
        <v>21.104034801510576</v>
      </c>
      <c r="P276" s="17"/>
      <c r="Q276" s="36">
        <f t="shared" si="52"/>
        <v>-3.5887991634665634E-3</v>
      </c>
      <c r="R276" s="14">
        <f t="shared" si="62"/>
        <v>1.0034594741272465</v>
      </c>
      <c r="S276" s="14">
        <f t="shared" si="63"/>
        <v>4.5658955119810773</v>
      </c>
      <c r="T276" s="20">
        <f t="shared" si="53"/>
        <v>7.4319206922216052E-2</v>
      </c>
      <c r="U276" s="20">
        <f t="shared" si="54"/>
        <v>2.8984664515630643E-2</v>
      </c>
      <c r="V276" s="20">
        <f t="shared" si="55"/>
        <v>4.533454240658541E-2</v>
      </c>
      <c r="Y276" s="35"/>
      <c r="Z276" s="35"/>
    </row>
    <row r="277" spans="1:26" x14ac:dyDescent="0.25">
      <c r="A277" s="11">
        <v>1893.05</v>
      </c>
      <c r="B277" s="12">
        <v>4.84</v>
      </c>
      <c r="C277" s="13">
        <v>0.2442</v>
      </c>
      <c r="D277" s="12">
        <v>0.32419999999999999</v>
      </c>
      <c r="E277" s="12">
        <v>7.6116519010000001</v>
      </c>
      <c r="F277" s="13">
        <f t="shared" si="60"/>
        <v>1893.3749999999798</v>
      </c>
      <c r="G277" s="14">
        <f>G273*8/12+G285*4/12</f>
        <v>3.7333333333333334</v>
      </c>
      <c r="H277" s="13">
        <f t="shared" si="56"/>
        <v>199.9548087321289</v>
      </c>
      <c r="I277" s="13">
        <f t="shared" si="57"/>
        <v>10.088628986030137</v>
      </c>
      <c r="J277" s="15">
        <f t="shared" si="61"/>
        <v>675.18871896772953</v>
      </c>
      <c r="K277" s="13">
        <f t="shared" si="58"/>
        <v>13.393667146891772</v>
      </c>
      <c r="L277" s="15">
        <f t="shared" si="59"/>
        <v>45.226484026722702</v>
      </c>
      <c r="M277" s="34">
        <f t="shared" si="50"/>
        <v>15.780987310776251</v>
      </c>
      <c r="N277" s="16"/>
      <c r="O277" s="17">
        <f t="shared" si="51"/>
        <v>19.473767640169999</v>
      </c>
      <c r="P277" s="17"/>
      <c r="Q277" s="36">
        <f t="shared" si="52"/>
        <v>1.0804606415404303E-3</v>
      </c>
      <c r="R277" s="14">
        <f t="shared" si="62"/>
        <v>1.0034560691776027</v>
      </c>
      <c r="S277" s="14">
        <f t="shared" si="63"/>
        <v>4.6389594451887906</v>
      </c>
      <c r="T277" s="20">
        <f t="shared" si="53"/>
        <v>8.3296094909939056E-2</v>
      </c>
      <c r="U277" s="20">
        <f t="shared" si="54"/>
        <v>2.993018558755467E-2</v>
      </c>
      <c r="V277" s="20">
        <f t="shared" si="55"/>
        <v>5.3365909322384386E-2</v>
      </c>
      <c r="Y277" s="35"/>
      <c r="Z277" s="35"/>
    </row>
    <row r="278" spans="1:26" x14ac:dyDescent="0.25">
      <c r="A278" s="11">
        <v>1893.06</v>
      </c>
      <c r="B278" s="12">
        <v>4.6100000000000003</v>
      </c>
      <c r="C278" s="13">
        <v>0.245</v>
      </c>
      <c r="D278" s="12">
        <v>0.315</v>
      </c>
      <c r="E278" s="12">
        <v>7.4213618180000003</v>
      </c>
      <c r="F278" s="13">
        <f t="shared" si="60"/>
        <v>1893.458333333313</v>
      </c>
      <c r="G278" s="14">
        <f>G273*7/12+G285*5/12</f>
        <v>3.729166666666667</v>
      </c>
      <c r="H278" s="13">
        <f t="shared" si="56"/>
        <v>195.33619779646756</v>
      </c>
      <c r="I278" s="13">
        <f t="shared" si="57"/>
        <v>10.381207908922896</v>
      </c>
      <c r="J278" s="15">
        <f t="shared" si="61"/>
        <v>662.51421610706382</v>
      </c>
      <c r="K278" s="13">
        <f t="shared" si="58"/>
        <v>13.347267311472297</v>
      </c>
      <c r="L278" s="15">
        <f t="shared" si="59"/>
        <v>45.269409560460986</v>
      </c>
      <c r="M278" s="34">
        <f t="shared" si="50"/>
        <v>15.416503863597683</v>
      </c>
      <c r="N278" s="16"/>
      <c r="O278" s="17">
        <f t="shared" si="51"/>
        <v>19.029235819010797</v>
      </c>
      <c r="P278" s="17"/>
      <c r="Q278" s="36">
        <f t="shared" si="52"/>
        <v>3.0336802960417297E-3</v>
      </c>
      <c r="R278" s="14">
        <f t="shared" si="62"/>
        <v>1.003452664246159</v>
      </c>
      <c r="S278" s="14">
        <f t="shared" si="63"/>
        <v>4.774349998094368</v>
      </c>
      <c r="T278" s="20">
        <f t="shared" si="53"/>
        <v>7.9623432575239184E-2</v>
      </c>
      <c r="U278" s="20">
        <f t="shared" si="54"/>
        <v>2.718448252896466E-2</v>
      </c>
      <c r="V278" s="20">
        <f t="shared" si="55"/>
        <v>5.2438950046274524E-2</v>
      </c>
      <c r="Y278" s="35"/>
      <c r="Z278" s="35"/>
    </row>
    <row r="279" spans="1:26" x14ac:dyDescent="0.25">
      <c r="A279" s="11">
        <v>1893.07</v>
      </c>
      <c r="B279" s="12">
        <v>4.18</v>
      </c>
      <c r="C279" s="13">
        <v>0.24579999999999999</v>
      </c>
      <c r="D279" s="12">
        <v>0.30580000000000002</v>
      </c>
      <c r="E279" s="12">
        <v>7.2310717359999996</v>
      </c>
      <c r="F279" s="13">
        <f t="shared" si="60"/>
        <v>1893.5416666666463</v>
      </c>
      <c r="G279" s="14">
        <f>G273*6/12+G285*6/12</f>
        <v>3.7250000000000005</v>
      </c>
      <c r="H279" s="13">
        <f t="shared" si="56"/>
        <v>181.77703775998054</v>
      </c>
      <c r="I279" s="13">
        <f t="shared" si="57"/>
        <v>10.689185617560579</v>
      </c>
      <c r="J279" s="15">
        <f t="shared" si="61"/>
        <v>619.54731293464124</v>
      </c>
      <c r="K279" s="13">
        <f t="shared" si="58"/>
        <v>13.298425394019631</v>
      </c>
      <c r="L279" s="15">
        <f t="shared" si="59"/>
        <v>45.324777104165868</v>
      </c>
      <c r="M279" s="34">
        <f t="shared" si="50"/>
        <v>14.349854182760943</v>
      </c>
      <c r="N279" s="16"/>
      <c r="O279" s="17">
        <f t="shared" si="51"/>
        <v>17.725059871200951</v>
      </c>
      <c r="P279" s="17"/>
      <c r="Q279" s="36">
        <f t="shared" si="52"/>
        <v>7.3343907719461143E-3</v>
      </c>
      <c r="R279" s="14">
        <f t="shared" si="62"/>
        <v>1.0034492593329205</v>
      </c>
      <c r="S279" s="14">
        <f t="shared" si="63"/>
        <v>4.9169079628210657</v>
      </c>
      <c r="T279" s="20">
        <f t="shared" si="53"/>
        <v>8.2233931613144851E-2</v>
      </c>
      <c r="U279" s="20">
        <f t="shared" si="54"/>
        <v>2.4379812473846796E-2</v>
      </c>
      <c r="V279" s="20">
        <f t="shared" si="55"/>
        <v>5.7854119139298055E-2</v>
      </c>
      <c r="Y279" s="35"/>
      <c r="Z279" s="35"/>
    </row>
    <row r="280" spans="1:26" x14ac:dyDescent="0.25">
      <c r="A280" s="11">
        <v>1893.08</v>
      </c>
      <c r="B280" s="12">
        <v>4.08</v>
      </c>
      <c r="C280" s="13">
        <v>0.2467</v>
      </c>
      <c r="D280" s="12">
        <v>0.29670000000000002</v>
      </c>
      <c r="E280" s="12">
        <v>6.9456325620000001</v>
      </c>
      <c r="F280" s="13">
        <f t="shared" si="60"/>
        <v>1893.6249999999795</v>
      </c>
      <c r="G280" s="14">
        <f>G273*5/12+G285*7/12</f>
        <v>3.7208333333333337</v>
      </c>
      <c r="H280" s="13">
        <f t="shared" si="56"/>
        <v>184.71993566422699</v>
      </c>
      <c r="I280" s="13">
        <f t="shared" si="57"/>
        <v>11.169217678520784</v>
      </c>
      <c r="J280" s="15">
        <f t="shared" si="61"/>
        <v>632.74985720765085</v>
      </c>
      <c r="K280" s="13">
        <f t="shared" si="58"/>
        <v>13.432942380288273</v>
      </c>
      <c r="L280" s="15">
        <f t="shared" si="59"/>
        <v>46.01394182193873</v>
      </c>
      <c r="M280" s="34">
        <f t="shared" si="50"/>
        <v>14.588056535807809</v>
      </c>
      <c r="N280" s="16"/>
      <c r="O280" s="17">
        <f t="shared" si="51"/>
        <v>18.033912740781631</v>
      </c>
      <c r="P280" s="17"/>
      <c r="Q280" s="36">
        <f t="shared" si="52"/>
        <v>2.3197397456332924E-3</v>
      </c>
      <c r="R280" s="14">
        <f t="shared" si="62"/>
        <v>1.0034458544378932</v>
      </c>
      <c r="S280" s="14">
        <f t="shared" si="63"/>
        <v>5.1366309144522324</v>
      </c>
      <c r="T280" s="20">
        <f t="shared" si="53"/>
        <v>7.6898267849162094E-2</v>
      </c>
      <c r="U280" s="20">
        <f t="shared" si="54"/>
        <v>2.0124175219046636E-2</v>
      </c>
      <c r="V280" s="20">
        <f t="shared" si="55"/>
        <v>5.6774092630115458E-2</v>
      </c>
      <c r="Y280" s="35"/>
      <c r="Z280" s="35"/>
    </row>
    <row r="281" spans="1:26" x14ac:dyDescent="0.25">
      <c r="A281" s="11">
        <v>1893.09</v>
      </c>
      <c r="B281" s="12">
        <v>4.37</v>
      </c>
      <c r="C281" s="13">
        <v>0.2475</v>
      </c>
      <c r="D281" s="12">
        <v>0.28749999999999998</v>
      </c>
      <c r="E281" s="12">
        <v>7.2310717359999996</v>
      </c>
      <c r="F281" s="13">
        <f t="shared" si="60"/>
        <v>1893.7083333333128</v>
      </c>
      <c r="G281" s="14">
        <f>G273*4/12+G285*8/12</f>
        <v>3.7166666666666668</v>
      </c>
      <c r="H281" s="13">
        <f t="shared" si="56"/>
        <v>190.03963038543424</v>
      </c>
      <c r="I281" s="13">
        <f t="shared" si="57"/>
        <v>10.763114077893585</v>
      </c>
      <c r="J281" s="15">
        <f t="shared" si="61"/>
        <v>654.04461334254779</v>
      </c>
      <c r="K281" s="13">
        <f t="shared" si="58"/>
        <v>12.50260726219962</v>
      </c>
      <c r="L281" s="15">
        <f t="shared" si="59"/>
        <v>43.029250877799193</v>
      </c>
      <c r="M281" s="34">
        <f t="shared" si="50"/>
        <v>15.012069079138755</v>
      </c>
      <c r="N281" s="16"/>
      <c r="O281" s="17">
        <f t="shared" si="51"/>
        <v>18.567014551942304</v>
      </c>
      <c r="P281" s="17"/>
      <c r="Q281" s="36">
        <f t="shared" si="52"/>
        <v>5.344300356698875E-3</v>
      </c>
      <c r="R281" s="14">
        <f t="shared" si="62"/>
        <v>1.0034424495610827</v>
      </c>
      <c r="S281" s="14">
        <f t="shared" si="63"/>
        <v>4.950869043250731</v>
      </c>
      <c r="T281" s="20">
        <f t="shared" si="53"/>
        <v>6.9957661753171863E-2</v>
      </c>
      <c r="U281" s="20">
        <f t="shared" si="54"/>
        <v>2.291964142433156E-2</v>
      </c>
      <c r="V281" s="20">
        <f t="shared" si="55"/>
        <v>4.7038020328840302E-2</v>
      </c>
      <c r="Y281" s="35"/>
      <c r="Z281" s="35"/>
    </row>
    <row r="282" spans="1:26" x14ac:dyDescent="0.25">
      <c r="A282" s="11">
        <v>1893.1</v>
      </c>
      <c r="B282" s="12">
        <v>4.5</v>
      </c>
      <c r="C282" s="13">
        <v>0.24829999999999999</v>
      </c>
      <c r="D282" s="12">
        <v>0.27829999999999999</v>
      </c>
      <c r="E282" s="12">
        <v>7.3262127269999997</v>
      </c>
      <c r="F282" s="13">
        <f t="shared" si="60"/>
        <v>1893.7916666666461</v>
      </c>
      <c r="G282" s="14">
        <f>G273*3/12+G285*9/12</f>
        <v>3.7125000000000004</v>
      </c>
      <c r="H282" s="13">
        <f t="shared" si="56"/>
        <v>193.15163956199441</v>
      </c>
      <c r="I282" s="13">
        <f t="shared" si="57"/>
        <v>10.657678245165158</v>
      </c>
      <c r="J282" s="15">
        <f t="shared" si="61"/>
        <v>667.8116151018362</v>
      </c>
      <c r="K282" s="13">
        <f t="shared" si="58"/>
        <v>11.945355842245123</v>
      </c>
      <c r="L282" s="15">
        <f t="shared" si="59"/>
        <v>41.300438329520226</v>
      </c>
      <c r="M282" s="34">
        <f t="shared" si="50"/>
        <v>15.271794153520174</v>
      </c>
      <c r="N282" s="16"/>
      <c r="O282" s="17">
        <f t="shared" si="51"/>
        <v>18.897533570630859</v>
      </c>
      <c r="P282" s="17"/>
      <c r="Q282" s="36">
        <f t="shared" si="52"/>
        <v>5.5295620163699488E-3</v>
      </c>
      <c r="R282" s="14">
        <f t="shared" si="62"/>
        <v>1.0034390447024946</v>
      </c>
      <c r="S282" s="14">
        <f t="shared" si="63"/>
        <v>4.9033969592876216</v>
      </c>
      <c r="T282" s="20">
        <f t="shared" si="53"/>
        <v>6.5935928115401499E-2</v>
      </c>
      <c r="U282" s="20">
        <f t="shared" si="54"/>
        <v>2.5305820298042736E-2</v>
      </c>
      <c r="V282" s="20">
        <f t="shared" si="55"/>
        <v>4.0630107817358763E-2</v>
      </c>
      <c r="Y282" s="35"/>
      <c r="Z282" s="35"/>
    </row>
    <row r="283" spans="1:26" x14ac:dyDescent="0.25">
      <c r="A283" s="11">
        <v>1893.11</v>
      </c>
      <c r="B283" s="12">
        <v>4.57</v>
      </c>
      <c r="C283" s="13">
        <v>0.2492</v>
      </c>
      <c r="D283" s="12">
        <v>0.26919999999999999</v>
      </c>
      <c r="E283" s="12">
        <v>7.135922645</v>
      </c>
      <c r="F283" s="13">
        <f t="shared" si="60"/>
        <v>1893.8749999999793</v>
      </c>
      <c r="G283" s="14">
        <f>G273*2/12+G285*10/12</f>
        <v>3.7083333333333335</v>
      </c>
      <c r="H283" s="13">
        <f t="shared" si="56"/>
        <v>201.38702050069662</v>
      </c>
      <c r="I283" s="13">
        <f t="shared" si="57"/>
        <v>10.981541686821357</v>
      </c>
      <c r="J283" s="15">
        <f t="shared" si="61"/>
        <v>699.44901918338041</v>
      </c>
      <c r="K283" s="13">
        <f t="shared" si="58"/>
        <v>11.862885321397709</v>
      </c>
      <c r="L283" s="15">
        <f t="shared" si="59"/>
        <v>41.201679642049456</v>
      </c>
      <c r="M283" s="34">
        <f t="shared" si="50"/>
        <v>15.942411400571663</v>
      </c>
      <c r="N283" s="16"/>
      <c r="O283" s="17">
        <f t="shared" si="51"/>
        <v>19.737917734430319</v>
      </c>
      <c r="P283" s="17"/>
      <c r="Q283" s="36">
        <f t="shared" si="52"/>
        <v>1.2583784971808495E-3</v>
      </c>
      <c r="R283" s="14">
        <f t="shared" si="62"/>
        <v>1.0034356398621347</v>
      </c>
      <c r="S283" s="14">
        <f t="shared" si="63"/>
        <v>5.0514660734074015</v>
      </c>
      <c r="T283" s="20">
        <f t="shared" si="53"/>
        <v>6.3083964291856143E-2</v>
      </c>
      <c r="U283" s="20">
        <f t="shared" si="54"/>
        <v>2.3672093881791145E-2</v>
      </c>
      <c r="V283" s="20">
        <f t="shared" si="55"/>
        <v>3.9411870410064997E-2</v>
      </c>
      <c r="Y283" s="35"/>
      <c r="Z283" s="35"/>
    </row>
    <row r="284" spans="1:26" x14ac:dyDescent="0.25">
      <c r="A284" s="11">
        <v>1893.12</v>
      </c>
      <c r="B284" s="12">
        <v>4.41</v>
      </c>
      <c r="C284" s="13">
        <v>0.25</v>
      </c>
      <c r="D284" s="12">
        <v>0.26</v>
      </c>
      <c r="E284" s="12">
        <v>7.0407735540000003</v>
      </c>
      <c r="F284" s="13">
        <f t="shared" si="60"/>
        <v>1893.9583333333126</v>
      </c>
      <c r="G284" s="14">
        <f>G273*1/12+G285*11/12</f>
        <v>3.7041666666666671</v>
      </c>
      <c r="H284" s="13">
        <f t="shared" si="56"/>
        <v>196.96253392670894</v>
      </c>
      <c r="I284" s="13">
        <f t="shared" si="57"/>
        <v>11.165676526457423</v>
      </c>
      <c r="J284" s="15">
        <f t="shared" si="61"/>
        <v>687.31375678872769</v>
      </c>
      <c r="K284" s="13">
        <f t="shared" si="58"/>
        <v>11.61230358751572</v>
      </c>
      <c r="L284" s="15">
        <f t="shared" si="59"/>
        <v>40.52189949321297</v>
      </c>
      <c r="M284" s="34">
        <f t="shared" si="50"/>
        <v>15.612694335464923</v>
      </c>
      <c r="N284" s="16"/>
      <c r="O284" s="17">
        <f t="shared" si="51"/>
        <v>19.343520628210012</v>
      </c>
      <c r="P284" s="17"/>
      <c r="Q284" s="36">
        <f t="shared" si="52"/>
        <v>3.0749892319144323E-4</v>
      </c>
      <c r="R284" s="14">
        <f t="shared" si="62"/>
        <v>1.0034322350400087</v>
      </c>
      <c r="S284" s="14">
        <f t="shared" si="63"/>
        <v>5.1373211954152787</v>
      </c>
      <c r="T284" s="20">
        <f t="shared" si="53"/>
        <v>7.023861221615002E-2</v>
      </c>
      <c r="U284" s="20">
        <f t="shared" si="54"/>
        <v>2.216461985327367E-2</v>
      </c>
      <c r="V284" s="20">
        <f t="shared" si="55"/>
        <v>4.807399236287635E-2</v>
      </c>
      <c r="Y284" s="35"/>
      <c r="Z284" s="35"/>
    </row>
    <row r="285" spans="1:26" x14ac:dyDescent="0.25">
      <c r="A285" s="11">
        <v>1894.01</v>
      </c>
      <c r="B285" s="12">
        <v>4.32</v>
      </c>
      <c r="C285" s="13">
        <v>0.2467</v>
      </c>
      <c r="D285" s="12">
        <v>0.25169999999999998</v>
      </c>
      <c r="E285" s="12">
        <v>6.8504834710000004</v>
      </c>
      <c r="F285" s="13">
        <f t="shared" si="60"/>
        <v>1894.0416666666458</v>
      </c>
      <c r="G285" s="14">
        <v>3.7</v>
      </c>
      <c r="H285" s="13">
        <f t="shared" si="56"/>
        <v>198.3023834377193</v>
      </c>
      <c r="I285" s="13">
        <f t="shared" si="57"/>
        <v>11.324351387519757</v>
      </c>
      <c r="J285" s="15">
        <f t="shared" si="61"/>
        <v>695.28233932876583</v>
      </c>
      <c r="K285" s="13">
        <f t="shared" si="58"/>
        <v>11.553868035017116</v>
      </c>
      <c r="L285" s="15">
        <f t="shared" si="59"/>
        <v>40.509852965057952</v>
      </c>
      <c r="M285" s="34">
        <f t="shared" si="50"/>
        <v>15.739869351948215</v>
      </c>
      <c r="N285" s="16"/>
      <c r="O285" s="17">
        <f t="shared" si="51"/>
        <v>19.517070327772888</v>
      </c>
      <c r="P285" s="17"/>
      <c r="Q285" s="36">
        <f t="shared" si="52"/>
        <v>-2.8314224593466303E-3</v>
      </c>
      <c r="R285" s="14">
        <f t="shared" si="62"/>
        <v>1.0047429489760904</v>
      </c>
      <c r="S285" s="14">
        <f t="shared" si="63"/>
        <v>5.2981460010668515</v>
      </c>
      <c r="T285" s="20">
        <f t="shared" si="53"/>
        <v>6.8755767907126453E-2</v>
      </c>
      <c r="U285" s="20">
        <f t="shared" si="54"/>
        <v>1.6867288833896321E-2</v>
      </c>
      <c r="V285" s="20">
        <f t="shared" si="55"/>
        <v>5.1888479073230132E-2</v>
      </c>
      <c r="Y285" s="35"/>
      <c r="Z285" s="35"/>
    </row>
    <row r="286" spans="1:26" x14ac:dyDescent="0.25">
      <c r="A286" s="11">
        <v>1894.02</v>
      </c>
      <c r="B286" s="12">
        <v>4.38</v>
      </c>
      <c r="C286" s="13">
        <v>0.24329999999999999</v>
      </c>
      <c r="D286" s="12">
        <v>0.24329999999999999</v>
      </c>
      <c r="E286" s="12">
        <v>6.7553424790000003</v>
      </c>
      <c r="F286" s="13">
        <f t="shared" si="60"/>
        <v>1894.1249999999791</v>
      </c>
      <c r="G286" s="14">
        <f>G285*11/12+G297*1/12</f>
        <v>3.6800000000000006</v>
      </c>
      <c r="H286" s="13">
        <f t="shared" si="56"/>
        <v>203.88822687845254</v>
      </c>
      <c r="I286" s="13">
        <f t="shared" si="57"/>
        <v>11.325572054686646</v>
      </c>
      <c r="J286" s="15">
        <f t="shared" si="61"/>
        <v>718.17638663468074</v>
      </c>
      <c r="K286" s="13">
        <f t="shared" si="58"/>
        <v>11.325572054686646</v>
      </c>
      <c r="L286" s="15">
        <f t="shared" si="59"/>
        <v>39.893222572652476</v>
      </c>
      <c r="M286" s="34">
        <f t="shared" si="50"/>
        <v>16.202736596449913</v>
      </c>
      <c r="N286" s="16"/>
      <c r="O286" s="17">
        <f t="shared" si="51"/>
        <v>20.105790744253238</v>
      </c>
      <c r="P286" s="17"/>
      <c r="Q286" s="36">
        <f t="shared" si="52"/>
        <v>-5.8029214438803725E-3</v>
      </c>
      <c r="R286" s="14">
        <f t="shared" si="62"/>
        <v>1.004727838446956</v>
      </c>
      <c r="S286" s="14">
        <f t="shared" si="63"/>
        <v>5.3982468538514317</v>
      </c>
      <c r="T286" s="20">
        <f t="shared" si="53"/>
        <v>6.0447161392130244E-2</v>
      </c>
      <c r="U286" s="20">
        <f t="shared" si="54"/>
        <v>1.2891990188189428E-2</v>
      </c>
      <c r="V286" s="20">
        <f t="shared" si="55"/>
        <v>4.7555171203940816E-2</v>
      </c>
      <c r="Y286" s="35"/>
      <c r="Z286" s="35"/>
    </row>
    <row r="287" spans="1:26" x14ac:dyDescent="0.25">
      <c r="A287" s="11">
        <v>1894.03</v>
      </c>
      <c r="B287" s="12">
        <v>4.51</v>
      </c>
      <c r="C287" s="13">
        <v>0.24</v>
      </c>
      <c r="D287" s="12">
        <v>0.23499999999999999</v>
      </c>
      <c r="E287" s="12">
        <v>6.5650523969999997</v>
      </c>
      <c r="F287" s="13">
        <f t="shared" si="60"/>
        <v>1894.2083333333123</v>
      </c>
      <c r="G287" s="14">
        <f>G285*10/12+G297*2/12</f>
        <v>3.66</v>
      </c>
      <c r="H287" s="13">
        <f t="shared" si="56"/>
        <v>216.0248714310452</v>
      </c>
      <c r="I287" s="13">
        <f t="shared" si="57"/>
        <v>11.495780297882673</v>
      </c>
      <c r="J287" s="15">
        <f t="shared" si="61"/>
        <v>764.30092999006251</v>
      </c>
      <c r="K287" s="13">
        <f t="shared" si="58"/>
        <v>11.256284875010115</v>
      </c>
      <c r="L287" s="15">
        <f t="shared" si="59"/>
        <v>39.824993026089729</v>
      </c>
      <c r="M287" s="34">
        <f t="shared" si="50"/>
        <v>17.187622088121916</v>
      </c>
      <c r="N287" s="16"/>
      <c r="O287" s="17">
        <f t="shared" si="51"/>
        <v>21.341016645575824</v>
      </c>
      <c r="P287" s="17"/>
      <c r="Q287" s="36">
        <f t="shared" si="52"/>
        <v>-1.1905071655421144E-2</v>
      </c>
      <c r="R287" s="14">
        <f t="shared" si="62"/>
        <v>1.0047127299409879</v>
      </c>
      <c r="S287" s="14">
        <f t="shared" si="63"/>
        <v>5.580978518168151</v>
      </c>
      <c r="T287" s="20">
        <f t="shared" si="53"/>
        <v>5.519267464560107E-2</v>
      </c>
      <c r="U287" s="20">
        <f t="shared" si="54"/>
        <v>1.089638514334057E-2</v>
      </c>
      <c r="V287" s="20">
        <f t="shared" si="55"/>
        <v>4.42962895022605E-2</v>
      </c>
      <c r="Y287" s="35"/>
      <c r="Z287" s="35"/>
    </row>
    <row r="288" spans="1:26" x14ac:dyDescent="0.25">
      <c r="A288" s="11">
        <v>1894.04</v>
      </c>
      <c r="B288" s="12">
        <v>4.57</v>
      </c>
      <c r="C288" s="13">
        <v>0.23669999999999999</v>
      </c>
      <c r="D288" s="12">
        <v>0.22670000000000001</v>
      </c>
      <c r="E288" s="12">
        <v>6.5650523969999997</v>
      </c>
      <c r="F288" s="13">
        <f t="shared" si="60"/>
        <v>1894.2916666666456</v>
      </c>
      <c r="G288" s="14">
        <f>G285*9/12+G297*3/12</f>
        <v>3.64</v>
      </c>
      <c r="H288" s="13">
        <f t="shared" si="56"/>
        <v>218.8988165055159</v>
      </c>
      <c r="I288" s="13">
        <f t="shared" si="57"/>
        <v>11.337713318786784</v>
      </c>
      <c r="J288" s="15">
        <f t="shared" si="61"/>
        <v>777.81177070923286</v>
      </c>
      <c r="K288" s="13">
        <f t="shared" si="58"/>
        <v>10.858722473041675</v>
      </c>
      <c r="L288" s="15">
        <f t="shared" si="59"/>
        <v>38.584229413519274</v>
      </c>
      <c r="M288" s="34">
        <f t="shared" si="50"/>
        <v>17.434849078052441</v>
      </c>
      <c r="N288" s="16"/>
      <c r="O288" s="17">
        <f t="shared" si="51"/>
        <v>21.659778276889057</v>
      </c>
      <c r="P288" s="17"/>
      <c r="Q288" s="36">
        <f t="shared" si="52"/>
        <v>-1.0514783387849953E-2</v>
      </c>
      <c r="R288" s="14">
        <f t="shared" si="62"/>
        <v>1.0046976234612084</v>
      </c>
      <c r="S288" s="14">
        <f t="shared" si="63"/>
        <v>5.6072801627307323</v>
      </c>
      <c r="T288" s="20">
        <f t="shared" si="53"/>
        <v>5.7571252586668953E-2</v>
      </c>
      <c r="U288" s="20">
        <f t="shared" si="54"/>
        <v>1.1807735519989926E-2</v>
      </c>
      <c r="V288" s="20">
        <f t="shared" si="55"/>
        <v>4.5763517066679027E-2</v>
      </c>
      <c r="Y288" s="35"/>
      <c r="Z288" s="35"/>
    </row>
    <row r="289" spans="1:26" x14ac:dyDescent="0.25">
      <c r="A289" s="11">
        <v>1894.05</v>
      </c>
      <c r="B289" s="12">
        <v>4.4000000000000004</v>
      </c>
      <c r="C289" s="13">
        <v>0.23330000000000001</v>
      </c>
      <c r="D289" s="12">
        <v>0.21829999999999999</v>
      </c>
      <c r="E289" s="12">
        <v>6.5650523969999997</v>
      </c>
      <c r="F289" s="13">
        <f t="shared" si="60"/>
        <v>1894.3749999999789</v>
      </c>
      <c r="G289" s="14">
        <f>G285*8/12+G297*4/12</f>
        <v>3.62</v>
      </c>
      <c r="H289" s="13">
        <f t="shared" si="56"/>
        <v>210.75597212784902</v>
      </c>
      <c r="I289" s="13">
        <f t="shared" si="57"/>
        <v>11.174856431233449</v>
      </c>
      <c r="J289" s="15">
        <f t="shared" si="61"/>
        <v>752.18681581972953</v>
      </c>
      <c r="K289" s="13">
        <f t="shared" si="58"/>
        <v>10.45637016261578</v>
      </c>
      <c r="L289" s="15">
        <f t="shared" si="59"/>
        <v>37.318723157601575</v>
      </c>
      <c r="M289" s="34">
        <f t="shared" si="50"/>
        <v>16.808751920917999</v>
      </c>
      <c r="N289" s="16"/>
      <c r="O289" s="17">
        <f t="shared" si="51"/>
        <v>20.89676943967871</v>
      </c>
      <c r="P289" s="17"/>
      <c r="Q289" s="36">
        <f t="shared" si="52"/>
        <v>-6.114954823300621E-3</v>
      </c>
      <c r="R289" s="14">
        <f t="shared" si="62"/>
        <v>1.0046825190106428</v>
      </c>
      <c r="S289" s="14">
        <f t="shared" si="63"/>
        <v>5.6336210535767446</v>
      </c>
      <c r="T289" s="20">
        <f t="shared" si="53"/>
        <v>6.1779399425590631E-2</v>
      </c>
      <c r="U289" s="20">
        <f t="shared" si="54"/>
        <v>1.3920429738360163E-2</v>
      </c>
      <c r="V289" s="20">
        <f t="shared" si="55"/>
        <v>4.7858969687230468E-2</v>
      </c>
      <c r="Y289" s="35"/>
      <c r="Z289" s="35"/>
    </row>
    <row r="290" spans="1:26" x14ac:dyDescent="0.25">
      <c r="A290" s="11">
        <v>1894.06</v>
      </c>
      <c r="B290" s="12">
        <v>4.34</v>
      </c>
      <c r="C290" s="13">
        <v>0.23</v>
      </c>
      <c r="D290" s="12">
        <v>0.21</v>
      </c>
      <c r="E290" s="12">
        <v>6.5650523969999997</v>
      </c>
      <c r="F290" s="13">
        <f t="shared" si="60"/>
        <v>1894.4583333333121</v>
      </c>
      <c r="G290" s="14">
        <f>G285*7/12+G297*5/12</f>
        <v>3.6000000000000005</v>
      </c>
      <c r="H290" s="13">
        <f t="shared" si="56"/>
        <v>207.88202705337832</v>
      </c>
      <c r="I290" s="13">
        <f t="shared" si="57"/>
        <v>11.016789452137562</v>
      </c>
      <c r="J290" s="15">
        <f t="shared" si="61"/>
        <v>745.20629423352364</v>
      </c>
      <c r="K290" s="13">
        <f t="shared" si="58"/>
        <v>10.058807760647339</v>
      </c>
      <c r="L290" s="15">
        <f t="shared" si="59"/>
        <v>36.058369075815662</v>
      </c>
      <c r="M290" s="34">
        <f t="shared" si="50"/>
        <v>16.60631969529252</v>
      </c>
      <c r="N290" s="16"/>
      <c r="O290" s="17">
        <f t="shared" si="51"/>
        <v>20.661031027566583</v>
      </c>
      <c r="P290" s="17"/>
      <c r="Q290" s="36">
        <f t="shared" si="52"/>
        <v>-5.1897331275500141E-3</v>
      </c>
      <c r="R290" s="14">
        <f t="shared" si="62"/>
        <v>1.0046674165923231</v>
      </c>
      <c r="S290" s="14">
        <f t="shared" si="63"/>
        <v>5.6600005912588749</v>
      </c>
      <c r="T290" s="20">
        <f t="shared" si="53"/>
        <v>6.3381375685017449E-2</v>
      </c>
      <c r="U290" s="20">
        <f t="shared" si="54"/>
        <v>1.3679316075972281E-2</v>
      </c>
      <c r="V290" s="20">
        <f t="shared" si="55"/>
        <v>4.9702059609045168E-2</v>
      </c>
      <c r="Y290" s="35"/>
      <c r="Z290" s="35"/>
    </row>
    <row r="291" spans="1:26" x14ac:dyDescent="0.25">
      <c r="A291" s="11">
        <v>1894.07</v>
      </c>
      <c r="B291" s="12">
        <v>4.25</v>
      </c>
      <c r="C291" s="13">
        <v>0.22670000000000001</v>
      </c>
      <c r="D291" s="12">
        <v>0.20169999999999999</v>
      </c>
      <c r="E291" s="12">
        <v>6.5650523969999997</v>
      </c>
      <c r="F291" s="13">
        <f t="shared" si="60"/>
        <v>1894.5416666666454</v>
      </c>
      <c r="G291" s="14">
        <f>G285*6/12+G297*6/12</f>
        <v>3.58</v>
      </c>
      <c r="H291" s="13">
        <f t="shared" si="56"/>
        <v>203.57110944167232</v>
      </c>
      <c r="I291" s="13">
        <f t="shared" si="57"/>
        <v>10.858722473041675</v>
      </c>
      <c r="J291" s="15">
        <f t="shared" si="61"/>
        <v>732.99652981590714</v>
      </c>
      <c r="K291" s="13">
        <f t="shared" si="58"/>
        <v>9.6612453586788956</v>
      </c>
      <c r="L291" s="15">
        <f t="shared" si="59"/>
        <v>34.787152956204345</v>
      </c>
      <c r="M291" s="34">
        <f t="shared" si="50"/>
        <v>16.289679714916943</v>
      </c>
      <c r="N291" s="16"/>
      <c r="O291" s="17">
        <f t="shared" si="51"/>
        <v>20.285465268221337</v>
      </c>
      <c r="P291" s="17"/>
      <c r="Q291" s="36">
        <f t="shared" si="52"/>
        <v>-2.7700206733354757E-3</v>
      </c>
      <c r="R291" s="14">
        <f t="shared" si="62"/>
        <v>1.0046523162092853</v>
      </c>
      <c r="S291" s="14">
        <f t="shared" si="63"/>
        <v>5.6864181719310745</v>
      </c>
      <c r="T291" s="20">
        <f t="shared" si="53"/>
        <v>6.9905502265855679E-2</v>
      </c>
      <c r="U291" s="20">
        <f t="shared" si="54"/>
        <v>1.34403626481856E-2</v>
      </c>
      <c r="V291" s="20">
        <f t="shared" si="55"/>
        <v>5.6465139617670079E-2</v>
      </c>
      <c r="Y291" s="35"/>
      <c r="Z291" s="35"/>
    </row>
    <row r="292" spans="1:26" x14ac:dyDescent="0.25">
      <c r="A292" s="11">
        <v>1894.08</v>
      </c>
      <c r="B292" s="12">
        <v>4.41</v>
      </c>
      <c r="C292" s="13">
        <v>0.2233</v>
      </c>
      <c r="D292" s="12">
        <v>0.1933</v>
      </c>
      <c r="E292" s="12">
        <v>6.7553424790000003</v>
      </c>
      <c r="F292" s="13">
        <f t="shared" si="60"/>
        <v>1894.6249999999786</v>
      </c>
      <c r="G292" s="14">
        <f>G285*5/12+G297*7/12</f>
        <v>3.5599999999999996</v>
      </c>
      <c r="H292" s="13">
        <f t="shared" si="56"/>
        <v>205.28472158309947</v>
      </c>
      <c r="I292" s="13">
        <f t="shared" si="57"/>
        <v>10.394575584922022</v>
      </c>
      <c r="J292" s="15">
        <f t="shared" si="61"/>
        <v>742.28568719040379</v>
      </c>
      <c r="K292" s="13">
        <f t="shared" si="58"/>
        <v>8.9980808802750865</v>
      </c>
      <c r="L292" s="15">
        <f t="shared" si="59"/>
        <v>32.536014361429721</v>
      </c>
      <c r="M292" s="34">
        <f t="shared" si="50"/>
        <v>16.457777072998358</v>
      </c>
      <c r="N292" s="16"/>
      <c r="O292" s="17">
        <f t="shared" si="51"/>
        <v>20.51054955060216</v>
      </c>
      <c r="P292" s="17"/>
      <c r="Q292" s="36">
        <f t="shared" si="52"/>
        <v>-4.1677578936866883E-4</v>
      </c>
      <c r="R292" s="14">
        <f t="shared" si="62"/>
        <v>1.0046372178645702</v>
      </c>
      <c r="S292" s="14">
        <f t="shared" si="63"/>
        <v>5.5519482437876908</v>
      </c>
      <c r="T292" s="20">
        <f t="shared" si="53"/>
        <v>7.1287518782572556E-2</v>
      </c>
      <c r="U292" s="20">
        <f t="shared" si="54"/>
        <v>1.4915167923215567E-2</v>
      </c>
      <c r="V292" s="20">
        <f t="shared" si="55"/>
        <v>5.637235085935699E-2</v>
      </c>
      <c r="Y292" s="35"/>
      <c r="Z292" s="35"/>
    </row>
    <row r="293" spans="1:26" x14ac:dyDescent="0.25">
      <c r="A293" s="11">
        <v>1894.09</v>
      </c>
      <c r="B293" s="12">
        <v>4.4800000000000004</v>
      </c>
      <c r="C293" s="13">
        <v>0.22</v>
      </c>
      <c r="D293" s="12">
        <v>0.185</v>
      </c>
      <c r="E293" s="12">
        <v>6.8504834710000004</v>
      </c>
      <c r="F293" s="13">
        <f t="shared" si="60"/>
        <v>1894.7083333333119</v>
      </c>
      <c r="G293" s="14">
        <f>G285*4/12+G297*8/12</f>
        <v>3.54</v>
      </c>
      <c r="H293" s="13">
        <f t="shared" si="56"/>
        <v>205.64691615763482</v>
      </c>
      <c r="I293" s="13">
        <f t="shared" si="57"/>
        <v>10.098732489883851</v>
      </c>
      <c r="J293" s="15">
        <f t="shared" si="61"/>
        <v>746.63832754895259</v>
      </c>
      <c r="K293" s="13">
        <f t="shared" si="58"/>
        <v>8.4921159574023299</v>
      </c>
      <c r="L293" s="15">
        <f t="shared" si="59"/>
        <v>30.832163079588444</v>
      </c>
      <c r="M293" s="34">
        <f t="shared" si="50"/>
        <v>16.522315444877208</v>
      </c>
      <c r="N293" s="16"/>
      <c r="O293" s="17">
        <f t="shared" si="51"/>
        <v>20.607265065055643</v>
      </c>
      <c r="P293" s="17"/>
      <c r="Q293" s="36">
        <f t="shared" si="52"/>
        <v>1.9768623530273879E-3</v>
      </c>
      <c r="R293" s="14">
        <f t="shared" si="62"/>
        <v>1.0046221215612239</v>
      </c>
      <c r="S293" s="14">
        <f t="shared" si="63"/>
        <v>5.5002296223220073</v>
      </c>
      <c r="T293" s="20">
        <f t="shared" si="53"/>
        <v>7.4452383489478802E-2</v>
      </c>
      <c r="U293" s="20">
        <f t="shared" si="54"/>
        <v>1.4925954105185602E-2</v>
      </c>
      <c r="V293" s="20">
        <f t="shared" si="55"/>
        <v>5.95264293842932E-2</v>
      </c>
      <c r="Y293" s="35"/>
      <c r="Z293" s="35"/>
    </row>
    <row r="294" spans="1:26" x14ac:dyDescent="0.25">
      <c r="A294" s="11">
        <v>1894.1</v>
      </c>
      <c r="B294" s="12">
        <v>4.34</v>
      </c>
      <c r="C294" s="13">
        <v>0.2167</v>
      </c>
      <c r="D294" s="12">
        <v>0.1767</v>
      </c>
      <c r="E294" s="12">
        <v>6.6601933879999997</v>
      </c>
      <c r="F294" s="13">
        <f t="shared" si="60"/>
        <v>1894.7916666666451</v>
      </c>
      <c r="G294" s="14">
        <f>G285*3/12+G297*9/12</f>
        <v>3.5200000000000005</v>
      </c>
      <c r="H294" s="13">
        <f t="shared" si="56"/>
        <v>204.91242828758539</v>
      </c>
      <c r="I294" s="13">
        <f t="shared" si="57"/>
        <v>10.231456960811002</v>
      </c>
      <c r="J294" s="15">
        <f t="shared" si="61"/>
        <v>747.06723274667399</v>
      </c>
      <c r="K294" s="13">
        <f t="shared" si="58"/>
        <v>8.3428631517088316</v>
      </c>
      <c r="L294" s="15">
        <f t="shared" si="59"/>
        <v>30.416308761828862</v>
      </c>
      <c r="M294" s="34">
        <f t="shared" si="50"/>
        <v>16.502904205708422</v>
      </c>
      <c r="N294" s="16"/>
      <c r="O294" s="17">
        <f t="shared" si="51"/>
        <v>20.602914844137338</v>
      </c>
      <c r="P294" s="17"/>
      <c r="Q294" s="36">
        <f t="shared" si="52"/>
        <v>5.7724977769444547E-4</v>
      </c>
      <c r="R294" s="14">
        <f t="shared" si="62"/>
        <v>1.0046070273022971</v>
      </c>
      <c r="S294" s="14">
        <f t="shared" si="63"/>
        <v>5.6835271741193338</v>
      </c>
      <c r="T294" s="20">
        <f t="shared" si="53"/>
        <v>8.090851314592995E-2</v>
      </c>
      <c r="U294" s="20">
        <f t="shared" si="54"/>
        <v>1.1838582492177174E-2</v>
      </c>
      <c r="V294" s="20">
        <f t="shared" si="55"/>
        <v>6.9069930653752776E-2</v>
      </c>
      <c r="Y294" s="35"/>
      <c r="Z294" s="35"/>
    </row>
    <row r="295" spans="1:26" x14ac:dyDescent="0.25">
      <c r="A295" s="11">
        <v>1894.11</v>
      </c>
      <c r="B295" s="12">
        <v>4.34</v>
      </c>
      <c r="C295" s="13">
        <v>0.21329999999999999</v>
      </c>
      <c r="D295" s="12">
        <v>0.16830000000000001</v>
      </c>
      <c r="E295" s="12">
        <v>6.6601933879999997</v>
      </c>
      <c r="F295" s="13">
        <f t="shared" si="60"/>
        <v>1894.8749999999784</v>
      </c>
      <c r="G295" s="14">
        <f>G285*2/12+G297*10/12</f>
        <v>3.5</v>
      </c>
      <c r="H295" s="13">
        <f t="shared" si="56"/>
        <v>204.91242828758539</v>
      </c>
      <c r="I295" s="13">
        <f t="shared" si="57"/>
        <v>10.070926487037317</v>
      </c>
      <c r="J295" s="15">
        <f t="shared" si="61"/>
        <v>750.1269378301007</v>
      </c>
      <c r="K295" s="13">
        <f t="shared" si="58"/>
        <v>7.9462584517973767</v>
      </c>
      <c r="L295" s="15">
        <f t="shared" si="59"/>
        <v>29.089023879448369</v>
      </c>
      <c r="M295" s="34">
        <f t="shared" si="50"/>
        <v>16.54278444744455</v>
      </c>
      <c r="N295" s="16"/>
      <c r="O295" s="17">
        <f t="shared" si="51"/>
        <v>20.672276347819015</v>
      </c>
      <c r="P295" s="17"/>
      <c r="Q295" s="36">
        <f t="shared" si="52"/>
        <v>2.8246636689232621E-3</v>
      </c>
      <c r="R295" s="14">
        <f t="shared" si="62"/>
        <v>1.0045919350908457</v>
      </c>
      <c r="S295" s="14">
        <f t="shared" si="63"/>
        <v>5.7097113389838494</v>
      </c>
      <c r="T295" s="20">
        <f t="shared" si="53"/>
        <v>8.4064613379801312E-2</v>
      </c>
      <c r="U295" s="20">
        <f t="shared" si="54"/>
        <v>9.3123584917946811E-3</v>
      </c>
      <c r="V295" s="20">
        <f t="shared" si="55"/>
        <v>7.4752254888006631E-2</v>
      </c>
      <c r="Y295" s="35"/>
      <c r="Z295" s="35"/>
    </row>
    <row r="296" spans="1:26" x14ac:dyDescent="0.25">
      <c r="A296" s="11">
        <v>1894.12</v>
      </c>
      <c r="B296" s="12">
        <v>4.3</v>
      </c>
      <c r="C296" s="13">
        <v>0.21</v>
      </c>
      <c r="D296" s="12">
        <v>0.16</v>
      </c>
      <c r="E296" s="12">
        <v>6.5650523969999997</v>
      </c>
      <c r="F296" s="13">
        <f t="shared" si="60"/>
        <v>1894.9583333333117</v>
      </c>
      <c r="G296" s="14">
        <f>G285*1/12+G297*11/12</f>
        <v>3.4800000000000004</v>
      </c>
      <c r="H296" s="13">
        <f t="shared" si="56"/>
        <v>205.96606367039789</v>
      </c>
      <c r="I296" s="13">
        <f t="shared" si="57"/>
        <v>10.058807760647339</v>
      </c>
      <c r="J296" s="15">
        <f t="shared" si="61"/>
        <v>757.05254104412302</v>
      </c>
      <c r="K296" s="13">
        <f t="shared" si="58"/>
        <v>7.6638535319217818</v>
      </c>
      <c r="L296" s="15">
        <f t="shared" si="59"/>
        <v>28.169396876060389</v>
      </c>
      <c r="M296" s="34">
        <f t="shared" si="50"/>
        <v>16.672466333767723</v>
      </c>
      <c r="N296" s="16"/>
      <c r="O296" s="17">
        <f t="shared" si="51"/>
        <v>20.855013611174972</v>
      </c>
      <c r="P296" s="17"/>
      <c r="Q296" s="36">
        <f t="shared" si="52"/>
        <v>2.2655090778565048E-3</v>
      </c>
      <c r="R296" s="14">
        <f t="shared" si="62"/>
        <v>1.0045768449299304</v>
      </c>
      <c r="S296" s="14">
        <f t="shared" si="63"/>
        <v>5.81905527974076</v>
      </c>
      <c r="T296" s="20">
        <f t="shared" si="53"/>
        <v>8.4463676462938952E-2</v>
      </c>
      <c r="U296" s="20">
        <f t="shared" si="54"/>
        <v>7.634070197377163E-3</v>
      </c>
      <c r="V296" s="20">
        <f t="shared" si="55"/>
        <v>7.682960626556179E-2</v>
      </c>
      <c r="Y296" s="35"/>
      <c r="Z296" s="35"/>
    </row>
    <row r="297" spans="1:26" x14ac:dyDescent="0.25">
      <c r="A297" s="11">
        <v>1895.01</v>
      </c>
      <c r="B297" s="12">
        <v>4.25</v>
      </c>
      <c r="C297" s="13">
        <v>0.20830000000000001</v>
      </c>
      <c r="D297" s="12">
        <v>0.16750000000000001</v>
      </c>
      <c r="E297" s="12">
        <v>6.5650523969999997</v>
      </c>
      <c r="F297" s="13">
        <f t="shared" si="60"/>
        <v>1895.0416666666449</v>
      </c>
      <c r="G297" s="14">
        <v>3.46</v>
      </c>
      <c r="H297" s="13">
        <f t="shared" si="56"/>
        <v>203.57110944167232</v>
      </c>
      <c r="I297" s="13">
        <f t="shared" si="57"/>
        <v>9.9773793168706693</v>
      </c>
      <c r="J297" s="15">
        <f t="shared" si="61"/>
        <v>751.30569065018915</v>
      </c>
      <c r="K297" s="13">
        <f t="shared" si="58"/>
        <v>8.0230966662306145</v>
      </c>
      <c r="L297" s="15">
        <f t="shared" si="59"/>
        <v>29.610283102095689</v>
      </c>
      <c r="M297" s="34">
        <f t="shared" si="50"/>
        <v>16.524443935162711</v>
      </c>
      <c r="N297" s="16"/>
      <c r="O297" s="17">
        <f t="shared" si="51"/>
        <v>20.692167083108195</v>
      </c>
      <c r="P297" s="17"/>
      <c r="Q297" s="36">
        <f t="shared" si="52"/>
        <v>3.0027891519042518E-3</v>
      </c>
      <c r="R297" s="14">
        <f t="shared" si="62"/>
        <v>1.0019057103862152</v>
      </c>
      <c r="S297" s="14">
        <f t="shared" si="63"/>
        <v>5.8456881933948264</v>
      </c>
      <c r="T297" s="20">
        <f t="shared" si="53"/>
        <v>8.7969996132052364E-2</v>
      </c>
      <c r="U297" s="20">
        <f t="shared" si="54"/>
        <v>7.4090799867254642E-3</v>
      </c>
      <c r="V297" s="20">
        <f t="shared" si="55"/>
        <v>8.05609161453269E-2</v>
      </c>
      <c r="Y297" s="35"/>
      <c r="Z297" s="35"/>
    </row>
    <row r="298" spans="1:26" x14ac:dyDescent="0.25">
      <c r="A298" s="11">
        <v>1895.02</v>
      </c>
      <c r="B298" s="12">
        <v>4.1900000000000004</v>
      </c>
      <c r="C298" s="13">
        <v>0.20669999999999999</v>
      </c>
      <c r="D298" s="12">
        <v>0.17499999999999999</v>
      </c>
      <c r="E298" s="12">
        <v>6.5650523969999997</v>
      </c>
      <c r="F298" s="13">
        <f t="shared" si="60"/>
        <v>1895.1249999999782</v>
      </c>
      <c r="G298" s="14">
        <f>G297*11/12+G309*1/12</f>
        <v>3.4716666666666667</v>
      </c>
      <c r="H298" s="13">
        <f t="shared" si="56"/>
        <v>200.69716436720168</v>
      </c>
      <c r="I298" s="13">
        <f t="shared" si="57"/>
        <v>9.9007407815514519</v>
      </c>
      <c r="J298" s="15">
        <f t="shared" si="61"/>
        <v>743.74401984605709</v>
      </c>
      <c r="K298" s="13">
        <f t="shared" si="58"/>
        <v>8.382339800539448</v>
      </c>
      <c r="L298" s="15">
        <f t="shared" si="59"/>
        <v>31.063294384978512</v>
      </c>
      <c r="M298" s="34">
        <f t="shared" si="50"/>
        <v>16.331237693211403</v>
      </c>
      <c r="N298" s="16"/>
      <c r="O298" s="17">
        <f t="shared" si="51"/>
        <v>20.472046385423738</v>
      </c>
      <c r="P298" s="17"/>
      <c r="Q298" s="36">
        <f t="shared" si="52"/>
        <v>2.485787819288425E-3</v>
      </c>
      <c r="R298" s="14">
        <f t="shared" si="62"/>
        <v>1.0019159687965034</v>
      </c>
      <c r="S298" s="14">
        <f t="shared" si="63"/>
        <v>5.8568283820995548</v>
      </c>
      <c r="T298" s="20">
        <f t="shared" si="53"/>
        <v>9.4083341934578568E-2</v>
      </c>
      <c r="U298" s="20">
        <f t="shared" si="54"/>
        <v>7.5440736829106569E-3</v>
      </c>
      <c r="V298" s="20">
        <f t="shared" si="55"/>
        <v>8.6539268251667911E-2</v>
      </c>
      <c r="Y298" s="35"/>
      <c r="Z298" s="35"/>
    </row>
    <row r="299" spans="1:26" x14ac:dyDescent="0.25">
      <c r="A299" s="11">
        <v>1895.03</v>
      </c>
      <c r="B299" s="12">
        <v>4.1900000000000004</v>
      </c>
      <c r="C299" s="13">
        <v>0.20499999999999999</v>
      </c>
      <c r="D299" s="12">
        <v>0.1825</v>
      </c>
      <c r="E299" s="12">
        <v>6.5650523969999997</v>
      </c>
      <c r="F299" s="13">
        <f t="shared" si="60"/>
        <v>1895.2083333333114</v>
      </c>
      <c r="G299" s="14">
        <f>G297*10/12+G309*2/12</f>
        <v>3.4833333333333334</v>
      </c>
      <c r="H299" s="13">
        <f t="shared" si="56"/>
        <v>200.69716436720168</v>
      </c>
      <c r="I299" s="13">
        <f t="shared" si="57"/>
        <v>9.8193123377747824</v>
      </c>
      <c r="J299" s="15">
        <f t="shared" si="61"/>
        <v>746.77638905982872</v>
      </c>
      <c r="K299" s="13">
        <f t="shared" si="58"/>
        <v>8.7415829348482816</v>
      </c>
      <c r="L299" s="15">
        <f t="shared" si="59"/>
        <v>32.526656564061746</v>
      </c>
      <c r="M299" s="34">
        <f t="shared" si="50"/>
        <v>16.364625427174794</v>
      </c>
      <c r="N299" s="16"/>
      <c r="O299" s="17">
        <f t="shared" si="51"/>
        <v>20.534641990203497</v>
      </c>
      <c r="P299" s="17"/>
      <c r="Q299" s="36">
        <f t="shared" si="52"/>
        <v>4.4909440197234973E-3</v>
      </c>
      <c r="R299" s="14">
        <f t="shared" si="62"/>
        <v>1.001926226799871</v>
      </c>
      <c r="S299" s="14">
        <f t="shared" si="63"/>
        <v>5.8680498825261331</v>
      </c>
      <c r="T299" s="20">
        <f t="shared" si="53"/>
        <v>9.8263351096337104E-2</v>
      </c>
      <c r="U299" s="20">
        <f t="shared" si="54"/>
        <v>8.8162517588725731E-3</v>
      </c>
      <c r="V299" s="20">
        <f t="shared" si="55"/>
        <v>8.9447099337464531E-2</v>
      </c>
      <c r="Y299" s="35"/>
      <c r="Z299" s="35"/>
    </row>
    <row r="300" spans="1:26" x14ac:dyDescent="0.25">
      <c r="A300" s="11">
        <v>1895.04</v>
      </c>
      <c r="B300" s="12">
        <v>4.37</v>
      </c>
      <c r="C300" s="13">
        <v>0.20330000000000001</v>
      </c>
      <c r="D300" s="12">
        <v>0.19</v>
      </c>
      <c r="E300" s="12">
        <v>6.8504834710000004</v>
      </c>
      <c r="F300" s="13">
        <f t="shared" si="60"/>
        <v>1895.2916666666447</v>
      </c>
      <c r="G300" s="14">
        <f>G297*9/12+G309*3/12</f>
        <v>3.4950000000000001</v>
      </c>
      <c r="H300" s="13">
        <f t="shared" si="56"/>
        <v>200.5975499126929</v>
      </c>
      <c r="I300" s="13">
        <f t="shared" si="57"/>
        <v>9.3321468872426685</v>
      </c>
      <c r="J300" s="15">
        <f t="shared" si="61"/>
        <v>749.29940688710883</v>
      </c>
      <c r="K300" s="13">
        <f t="shared" si="58"/>
        <v>8.7216326048996908</v>
      </c>
      <c r="L300" s="15">
        <f t="shared" si="59"/>
        <v>32.578235082048209</v>
      </c>
      <c r="M300" s="34">
        <f t="shared" si="50"/>
        <v>16.387543823686293</v>
      </c>
      <c r="N300" s="16"/>
      <c r="O300" s="17">
        <f t="shared" si="51"/>
        <v>20.578453397959457</v>
      </c>
      <c r="P300" s="17"/>
      <c r="Q300" s="36">
        <f t="shared" si="52"/>
        <v>7.3255558090351766E-3</v>
      </c>
      <c r="R300" s="14">
        <f t="shared" si="62"/>
        <v>1.0019364843966725</v>
      </c>
      <c r="S300" s="14">
        <f t="shared" si="63"/>
        <v>5.6343849565464277</v>
      </c>
      <c r="T300" s="20">
        <f t="shared" si="53"/>
        <v>9.6874456838602852E-2</v>
      </c>
      <c r="U300" s="20">
        <f t="shared" si="54"/>
        <v>1.3251792109497007E-2</v>
      </c>
      <c r="V300" s="20">
        <f t="shared" si="55"/>
        <v>8.3622664729105844E-2</v>
      </c>
      <c r="Y300" s="35"/>
      <c r="Z300" s="35"/>
    </row>
    <row r="301" spans="1:26" x14ac:dyDescent="0.25">
      <c r="A301" s="11">
        <v>1895.05</v>
      </c>
      <c r="B301" s="12">
        <v>4.6100000000000003</v>
      </c>
      <c r="C301" s="13">
        <v>0.20169999999999999</v>
      </c>
      <c r="D301" s="12">
        <v>0.19750000000000001</v>
      </c>
      <c r="E301" s="12">
        <v>6.9456325620000001</v>
      </c>
      <c r="F301" s="13">
        <f t="shared" si="60"/>
        <v>1895.3749999999779</v>
      </c>
      <c r="G301" s="14">
        <f>G297*8/12+G309*4/12</f>
        <v>3.5066666666666668</v>
      </c>
      <c r="H301" s="13">
        <f t="shared" si="56"/>
        <v>208.71541750296237</v>
      </c>
      <c r="I301" s="13">
        <f t="shared" si="57"/>
        <v>9.1318654469300444</v>
      </c>
      <c r="J301" s="15">
        <f t="shared" si="61"/>
        <v>782.46492571025681</v>
      </c>
      <c r="K301" s="13">
        <f t="shared" si="58"/>
        <v>8.9417125719815775</v>
      </c>
      <c r="L301" s="15">
        <f t="shared" si="59"/>
        <v>33.522087381296259</v>
      </c>
      <c r="M301" s="34">
        <f t="shared" si="50"/>
        <v>17.080369553382383</v>
      </c>
      <c r="N301" s="16"/>
      <c r="O301" s="17">
        <f t="shared" si="51"/>
        <v>21.460149768676366</v>
      </c>
      <c r="P301" s="17"/>
      <c r="Q301" s="36">
        <f t="shared" si="52"/>
        <v>8.3761114079656529E-3</v>
      </c>
      <c r="R301" s="14">
        <f t="shared" si="62"/>
        <v>1.001946741587262</v>
      </c>
      <c r="S301" s="14">
        <f t="shared" si="63"/>
        <v>5.5679602396255872</v>
      </c>
      <c r="T301" s="20">
        <f t="shared" si="53"/>
        <v>8.8217918036374021E-2</v>
      </c>
      <c r="U301" s="20">
        <f t="shared" si="54"/>
        <v>1.5942896401784479E-2</v>
      </c>
      <c r="V301" s="20">
        <f t="shared" si="55"/>
        <v>7.2275021634589542E-2</v>
      </c>
      <c r="Y301" s="35"/>
      <c r="Z301" s="35"/>
    </row>
    <row r="302" spans="1:26" x14ac:dyDescent="0.25">
      <c r="A302" s="11">
        <v>1895.06</v>
      </c>
      <c r="B302" s="12">
        <v>4.7</v>
      </c>
      <c r="C302" s="13">
        <v>0.2</v>
      </c>
      <c r="D302" s="12">
        <v>0.20499999999999999</v>
      </c>
      <c r="E302" s="12">
        <v>7.0407735540000003</v>
      </c>
      <c r="F302" s="13">
        <f t="shared" si="60"/>
        <v>1895.4583333333112</v>
      </c>
      <c r="G302" s="14">
        <f>G297*7/12+G309*5/12</f>
        <v>3.5183333333333331</v>
      </c>
      <c r="H302" s="13">
        <f t="shared" si="56"/>
        <v>209.91471869739956</v>
      </c>
      <c r="I302" s="13">
        <f t="shared" si="57"/>
        <v>8.9325412211659394</v>
      </c>
      <c r="J302" s="15">
        <f t="shared" si="61"/>
        <v>789.75169520301154</v>
      </c>
      <c r="K302" s="13">
        <f t="shared" si="58"/>
        <v>9.1558547516950863</v>
      </c>
      <c r="L302" s="15">
        <f t="shared" si="59"/>
        <v>34.446616492897306</v>
      </c>
      <c r="M302" s="34">
        <f t="shared" si="50"/>
        <v>17.207413539783385</v>
      </c>
      <c r="N302" s="16"/>
      <c r="O302" s="17">
        <f t="shared" si="51"/>
        <v>21.628273210067618</v>
      </c>
      <c r="P302" s="17"/>
      <c r="Q302" s="36">
        <f t="shared" si="52"/>
        <v>1.1519126998025972E-2</v>
      </c>
      <c r="R302" s="14">
        <f t="shared" si="62"/>
        <v>1.0019569983719931</v>
      </c>
      <c r="S302" s="14">
        <f t="shared" si="63"/>
        <v>5.503414077452792</v>
      </c>
      <c r="T302" s="20">
        <f t="shared" si="53"/>
        <v>8.881905554683156E-2</v>
      </c>
      <c r="U302" s="20">
        <f t="shared" si="54"/>
        <v>1.7456801417117251E-2</v>
      </c>
      <c r="V302" s="20">
        <f t="shared" si="55"/>
        <v>7.1362254129714309E-2</v>
      </c>
      <c r="Y302" s="35"/>
      <c r="Z302" s="35"/>
    </row>
    <row r="303" spans="1:26" x14ac:dyDescent="0.25">
      <c r="A303" s="11">
        <v>1895.07</v>
      </c>
      <c r="B303" s="12">
        <v>4.72</v>
      </c>
      <c r="C303" s="13">
        <v>0.1983</v>
      </c>
      <c r="D303" s="12">
        <v>0.21249999999999999</v>
      </c>
      <c r="E303" s="12">
        <v>6.9456325620000001</v>
      </c>
      <c r="F303" s="13">
        <f t="shared" si="60"/>
        <v>1895.5416666666445</v>
      </c>
      <c r="G303" s="14">
        <f>G297*6/12+G309*6/12</f>
        <v>3.53</v>
      </c>
      <c r="H303" s="13">
        <f t="shared" si="56"/>
        <v>213.69561184685082</v>
      </c>
      <c r="I303" s="13">
        <f t="shared" si="57"/>
        <v>8.9779321672098558</v>
      </c>
      <c r="J303" s="15">
        <f t="shared" si="61"/>
        <v>806.79113019544775</v>
      </c>
      <c r="K303" s="13">
        <f t="shared" si="58"/>
        <v>9.6208299825118218</v>
      </c>
      <c r="L303" s="15">
        <f t="shared" si="59"/>
        <v>36.322693891214541</v>
      </c>
      <c r="M303" s="34">
        <f t="shared" si="50"/>
        <v>17.546014648740552</v>
      </c>
      <c r="N303" s="16"/>
      <c r="O303" s="17">
        <f t="shared" si="51"/>
        <v>22.060403147384218</v>
      </c>
      <c r="P303" s="17"/>
      <c r="Q303" s="36">
        <f t="shared" si="52"/>
        <v>7.7553380580635822E-3</v>
      </c>
      <c r="R303" s="14">
        <f t="shared" si="62"/>
        <v>1.0019672547512195</v>
      </c>
      <c r="S303" s="14">
        <f t="shared" si="63"/>
        <v>5.5897173211530902</v>
      </c>
      <c r="T303" s="20">
        <f t="shared" si="53"/>
        <v>9.019010633265645E-2</v>
      </c>
      <c r="U303" s="20">
        <f t="shared" si="54"/>
        <v>1.6202722618998022E-2</v>
      </c>
      <c r="V303" s="20">
        <f t="shared" si="55"/>
        <v>7.3987383713658428E-2</v>
      </c>
      <c r="Y303" s="35"/>
      <c r="Z303" s="35"/>
    </row>
    <row r="304" spans="1:26" x14ac:dyDescent="0.25">
      <c r="A304" s="11">
        <v>1895.08</v>
      </c>
      <c r="B304" s="12">
        <v>4.79</v>
      </c>
      <c r="C304" s="13">
        <v>0.19670000000000001</v>
      </c>
      <c r="D304" s="12">
        <v>0.22</v>
      </c>
      <c r="E304" s="12">
        <v>6.8504834710000004</v>
      </c>
      <c r="F304" s="13">
        <f t="shared" si="60"/>
        <v>1895.6249999999777</v>
      </c>
      <c r="G304" s="14">
        <f>G297*5/12+G309*7/12</f>
        <v>3.541666666666667</v>
      </c>
      <c r="H304" s="13">
        <f t="shared" si="56"/>
        <v>219.87694830247116</v>
      </c>
      <c r="I304" s="13">
        <f t="shared" si="57"/>
        <v>9.0291849125461532</v>
      </c>
      <c r="J304" s="15">
        <f t="shared" si="61"/>
        <v>832.9690329695369</v>
      </c>
      <c r="K304" s="13">
        <f t="shared" si="58"/>
        <v>10.098732489883851</v>
      </c>
      <c r="L304" s="15">
        <f t="shared" si="59"/>
        <v>38.257450366033005</v>
      </c>
      <c r="M304" s="34">
        <f t="shared" si="50"/>
        <v>18.074072547241794</v>
      </c>
      <c r="N304" s="16"/>
      <c r="O304" s="17">
        <f t="shared" si="51"/>
        <v>22.728369644725099</v>
      </c>
      <c r="P304" s="17"/>
      <c r="Q304" s="36">
        <f t="shared" si="52"/>
        <v>4.6143262527669066E-3</v>
      </c>
      <c r="R304" s="14">
        <f t="shared" si="62"/>
        <v>1.0019775107252942</v>
      </c>
      <c r="S304" s="14">
        <f t="shared" si="63"/>
        <v>5.678504260695588</v>
      </c>
      <c r="T304" s="20">
        <f t="shared" si="53"/>
        <v>8.9763943369066235E-2</v>
      </c>
      <c r="U304" s="20">
        <f t="shared" si="54"/>
        <v>1.3770134429317515E-2</v>
      </c>
      <c r="V304" s="20">
        <f t="shared" si="55"/>
        <v>7.5993808939748719E-2</v>
      </c>
      <c r="Y304" s="35"/>
      <c r="Z304" s="35"/>
    </row>
    <row r="305" spans="1:26" x14ac:dyDescent="0.25">
      <c r="A305" s="11">
        <v>1895.09</v>
      </c>
      <c r="B305" s="12">
        <v>4.82</v>
      </c>
      <c r="C305" s="13">
        <v>0.19500000000000001</v>
      </c>
      <c r="D305" s="12">
        <v>0.22750000000000001</v>
      </c>
      <c r="E305" s="12">
        <v>6.8504834710000004</v>
      </c>
      <c r="F305" s="13">
        <f t="shared" si="60"/>
        <v>1895.708333333311</v>
      </c>
      <c r="G305" s="14">
        <f>G297*4/12+G309*8/12</f>
        <v>3.5533333333333332</v>
      </c>
      <c r="H305" s="13">
        <f t="shared" si="56"/>
        <v>221.25404818745531</v>
      </c>
      <c r="I305" s="13">
        <f t="shared" si="57"/>
        <v>8.9511492523970517</v>
      </c>
      <c r="J305" s="15">
        <f t="shared" si="61"/>
        <v>841.01179242148692</v>
      </c>
      <c r="K305" s="13">
        <f t="shared" si="58"/>
        <v>10.443007461129893</v>
      </c>
      <c r="L305" s="15">
        <f t="shared" si="59"/>
        <v>39.69505866719674</v>
      </c>
      <c r="M305" s="34">
        <f t="shared" si="50"/>
        <v>18.200335946605467</v>
      </c>
      <c r="N305" s="16"/>
      <c r="O305" s="17">
        <f t="shared" si="51"/>
        <v>22.888669564420336</v>
      </c>
      <c r="P305" s="17"/>
      <c r="Q305" s="36">
        <f t="shared" si="52"/>
        <v>5.2937747658564349E-3</v>
      </c>
      <c r="R305" s="14">
        <f t="shared" si="62"/>
        <v>1.0019877662945698</v>
      </c>
      <c r="S305" s="14">
        <f t="shared" si="63"/>
        <v>5.6897335637747419</v>
      </c>
      <c r="T305" s="20">
        <f t="shared" si="53"/>
        <v>9.0636905533701073E-2</v>
      </c>
      <c r="U305" s="20">
        <f t="shared" si="54"/>
        <v>1.505595747176236E-2</v>
      </c>
      <c r="V305" s="20">
        <f t="shared" si="55"/>
        <v>7.5580948061938713E-2</v>
      </c>
      <c r="Y305" s="35"/>
      <c r="Z305" s="35"/>
    </row>
    <row r="306" spans="1:26" x14ac:dyDescent="0.25">
      <c r="A306" s="11">
        <v>1895.1</v>
      </c>
      <c r="B306" s="12">
        <v>4.75</v>
      </c>
      <c r="C306" s="13">
        <v>0.1933</v>
      </c>
      <c r="D306" s="12">
        <v>0.23499999999999999</v>
      </c>
      <c r="E306" s="12">
        <v>6.8504834710000004</v>
      </c>
      <c r="F306" s="13">
        <f t="shared" si="60"/>
        <v>1895.7916666666442</v>
      </c>
      <c r="G306" s="14">
        <f>G297*3/12+G309*9/12</f>
        <v>3.5649999999999995</v>
      </c>
      <c r="H306" s="13">
        <f t="shared" si="56"/>
        <v>218.04081512249226</v>
      </c>
      <c r="I306" s="13">
        <f t="shared" si="57"/>
        <v>8.8731135922479485</v>
      </c>
      <c r="J306" s="15">
        <f t="shared" si="61"/>
        <v>831.60857101486567</v>
      </c>
      <c r="K306" s="13">
        <f t="shared" si="58"/>
        <v>10.787282432375932</v>
      </c>
      <c r="L306" s="15">
        <f t="shared" si="59"/>
        <v>41.142739829156511</v>
      </c>
      <c r="M306" s="34">
        <f t="shared" si="50"/>
        <v>17.944706622466477</v>
      </c>
      <c r="N306" s="16"/>
      <c r="O306" s="17">
        <f t="shared" si="51"/>
        <v>22.567892520739914</v>
      </c>
      <c r="P306" s="17"/>
      <c r="Q306" s="36">
        <f t="shared" si="52"/>
        <v>5.9598073262705498E-3</v>
      </c>
      <c r="R306" s="14">
        <f t="shared" si="62"/>
        <v>1.0019980214593986</v>
      </c>
      <c r="S306" s="14">
        <f t="shared" si="63"/>
        <v>5.7010434243778958</v>
      </c>
      <c r="T306" s="20">
        <f t="shared" si="53"/>
        <v>9.3709677696652172E-2</v>
      </c>
      <c r="U306" s="20">
        <f t="shared" si="54"/>
        <v>1.5180906399945293E-2</v>
      </c>
      <c r="V306" s="20">
        <f t="shared" si="55"/>
        <v>7.8528771296706879E-2</v>
      </c>
      <c r="Y306" s="35"/>
      <c r="Z306" s="35"/>
    </row>
    <row r="307" spans="1:26" x14ac:dyDescent="0.25">
      <c r="A307" s="11">
        <v>1895.11</v>
      </c>
      <c r="B307" s="12">
        <v>4.59</v>
      </c>
      <c r="C307" s="13">
        <v>0.19170000000000001</v>
      </c>
      <c r="D307" s="12">
        <v>0.24249999999999999</v>
      </c>
      <c r="E307" s="12">
        <v>6.8504834710000004</v>
      </c>
      <c r="F307" s="13">
        <f t="shared" si="60"/>
        <v>1895.8749999999775</v>
      </c>
      <c r="G307" s="14">
        <f>G297*2/12+G309*10/12</f>
        <v>3.5766666666666667</v>
      </c>
      <c r="H307" s="13">
        <f t="shared" si="56"/>
        <v>210.69628240257674</v>
      </c>
      <c r="I307" s="13">
        <f t="shared" si="57"/>
        <v>8.7996682650487923</v>
      </c>
      <c r="J307" s="15">
        <f t="shared" si="61"/>
        <v>806.39332376425182</v>
      </c>
      <c r="K307" s="13">
        <f t="shared" si="58"/>
        <v>11.131557403621972</v>
      </c>
      <c r="L307" s="15">
        <f t="shared" si="59"/>
        <v>42.603568848111337</v>
      </c>
      <c r="M307" s="34">
        <f t="shared" si="50"/>
        <v>17.342998991921696</v>
      </c>
      <c r="N307" s="16"/>
      <c r="O307" s="17">
        <f t="shared" si="51"/>
        <v>21.812946556051386</v>
      </c>
      <c r="P307" s="17"/>
      <c r="Q307" s="36">
        <f t="shared" si="52"/>
        <v>6.5966071475565408E-3</v>
      </c>
      <c r="R307" s="14">
        <f t="shared" si="62"/>
        <v>1.0020082762201332</v>
      </c>
      <c r="S307" s="14">
        <f t="shared" si="63"/>
        <v>5.7124342314807661</v>
      </c>
      <c r="T307" s="20">
        <f t="shared" si="53"/>
        <v>9.5563696438718315E-2</v>
      </c>
      <c r="U307" s="20">
        <f t="shared" si="54"/>
        <v>1.4144552514070652E-2</v>
      </c>
      <c r="V307" s="20">
        <f t="shared" si="55"/>
        <v>8.1419143924647663E-2</v>
      </c>
      <c r="Y307" s="35"/>
      <c r="Z307" s="35"/>
    </row>
    <row r="308" spans="1:26" x14ac:dyDescent="0.25">
      <c r="A308" s="11">
        <v>1895.12</v>
      </c>
      <c r="B308" s="12">
        <v>4.32</v>
      </c>
      <c r="C308" s="13">
        <v>0.19</v>
      </c>
      <c r="D308" s="12">
        <v>0.25</v>
      </c>
      <c r="E308" s="12">
        <v>6.7553424790000003</v>
      </c>
      <c r="F308" s="13">
        <f t="shared" si="60"/>
        <v>1895.9583333333107</v>
      </c>
      <c r="G308" s="14">
        <f>G297*1/12+G309*11/12</f>
        <v>3.5883333333333338</v>
      </c>
      <c r="H308" s="13">
        <f t="shared" si="56"/>
        <v>201.09523746915869</v>
      </c>
      <c r="I308" s="13">
        <f t="shared" si="57"/>
        <v>8.8444664627639238</v>
      </c>
      <c r="J308" s="15">
        <f t="shared" si="61"/>
        <v>772.46830511509029</v>
      </c>
      <c r="K308" s="13">
        <f t="shared" si="58"/>
        <v>11.637455872057794</v>
      </c>
      <c r="L308" s="15">
        <f t="shared" si="59"/>
        <v>44.703026916382534</v>
      </c>
      <c r="M308" s="34">
        <f t="shared" si="50"/>
        <v>16.548415156667961</v>
      </c>
      <c r="N308" s="16"/>
      <c r="O308" s="17">
        <f t="shared" si="51"/>
        <v>20.818648077628058</v>
      </c>
      <c r="P308" s="17"/>
      <c r="Q308" s="36">
        <f t="shared" si="52"/>
        <v>5.5613476259541994E-3</v>
      </c>
      <c r="R308" s="14">
        <f t="shared" si="62"/>
        <v>1.0020185305771252</v>
      </c>
      <c r="S308" s="14">
        <f t="shared" si="63"/>
        <v>5.8045208143313989</v>
      </c>
      <c r="T308" s="20">
        <f t="shared" si="53"/>
        <v>0.1020434556377916</v>
      </c>
      <c r="U308" s="20">
        <f t="shared" si="54"/>
        <v>1.1706016420445886E-2</v>
      </c>
      <c r="V308" s="20">
        <f t="shared" si="55"/>
        <v>9.0337439217345716E-2</v>
      </c>
      <c r="Y308" s="35"/>
      <c r="Z308" s="35"/>
    </row>
    <row r="309" spans="1:26" x14ac:dyDescent="0.25">
      <c r="A309" s="11">
        <v>1896.01</v>
      </c>
      <c r="B309" s="12">
        <v>4.2699999999999996</v>
      </c>
      <c r="C309" s="13">
        <v>0.18920000000000001</v>
      </c>
      <c r="D309" s="12">
        <v>0.2467</v>
      </c>
      <c r="E309" s="12">
        <v>6.6601933879999997</v>
      </c>
      <c r="F309" s="13">
        <f t="shared" si="60"/>
        <v>1896.041666666644</v>
      </c>
      <c r="G309" s="14">
        <v>3.6</v>
      </c>
      <c r="H309" s="13">
        <f t="shared" si="56"/>
        <v>201.60738912165655</v>
      </c>
      <c r="I309" s="13">
        <f t="shared" si="57"/>
        <v>8.9330487170532606</v>
      </c>
      <c r="J309" s="15">
        <f t="shared" si="61"/>
        <v>777.2951839015501</v>
      </c>
      <c r="K309" s="13">
        <f t="shared" si="58"/>
        <v>11.647902317637628</v>
      </c>
      <c r="L309" s="15">
        <f t="shared" si="59"/>
        <v>44.90836577716918</v>
      </c>
      <c r="M309" s="34">
        <f t="shared" si="50"/>
        <v>16.57622482856819</v>
      </c>
      <c r="N309" s="16"/>
      <c r="O309" s="17">
        <f t="shared" si="51"/>
        <v>20.858552156094376</v>
      </c>
      <c r="P309" s="17"/>
      <c r="Q309" s="36">
        <f t="shared" si="52"/>
        <v>6.2604116349686476E-3</v>
      </c>
      <c r="R309" s="14">
        <f t="shared" si="62"/>
        <v>1.004389296452507</v>
      </c>
      <c r="S309" s="14">
        <f t="shared" si="63"/>
        <v>5.8993295543559379</v>
      </c>
      <c r="T309" s="20">
        <f t="shared" si="53"/>
        <v>0.1054217959988839</v>
      </c>
      <c r="U309" s="20">
        <f t="shared" si="54"/>
        <v>1.0392143209894567E-2</v>
      </c>
      <c r="V309" s="20">
        <f t="shared" si="55"/>
        <v>9.5029652788989338E-2</v>
      </c>
      <c r="Y309" s="35"/>
      <c r="Z309" s="35"/>
    </row>
    <row r="310" spans="1:26" x14ac:dyDescent="0.25">
      <c r="A310" s="11">
        <v>1896.02</v>
      </c>
      <c r="B310" s="12">
        <v>4.45</v>
      </c>
      <c r="C310" s="13">
        <v>0.1883</v>
      </c>
      <c r="D310" s="12">
        <v>0.24329999999999999</v>
      </c>
      <c r="E310" s="12">
        <v>6.5650523969999997</v>
      </c>
      <c r="F310" s="13">
        <f t="shared" si="60"/>
        <v>1896.1249999999773</v>
      </c>
      <c r="G310" s="14">
        <f>G309*11/12+G321*1/12</f>
        <v>3.5833333333333335</v>
      </c>
      <c r="H310" s="13">
        <f t="shared" si="56"/>
        <v>213.15092635657456</v>
      </c>
      <c r="I310" s="13">
        <f t="shared" si="57"/>
        <v>9.0193976253804458</v>
      </c>
      <c r="J310" s="15">
        <f t="shared" si="61"/>
        <v>824.69902064013354</v>
      </c>
      <c r="K310" s="13">
        <f t="shared" si="58"/>
        <v>11.65384727697856</v>
      </c>
      <c r="L310" s="15">
        <f t="shared" si="59"/>
        <v>45.089723982414498</v>
      </c>
      <c r="M310" s="34">
        <f t="shared" si="50"/>
        <v>17.515403352637271</v>
      </c>
      <c r="N310" s="16"/>
      <c r="O310" s="17">
        <f t="shared" si="51"/>
        <v>22.040592031270315</v>
      </c>
      <c r="P310" s="17"/>
      <c r="Q310" s="36">
        <f t="shared" si="52"/>
        <v>1.7805233819332758E-3</v>
      </c>
      <c r="R310" s="14">
        <f t="shared" si="62"/>
        <v>1.0043764949070104</v>
      </c>
      <c r="S310" s="14">
        <f t="shared" si="63"/>
        <v>6.0110920261683249</v>
      </c>
      <c r="T310" s="20">
        <f t="shared" si="53"/>
        <v>9.843401141894681E-2</v>
      </c>
      <c r="U310" s="20">
        <f t="shared" si="54"/>
        <v>8.6166554887228131E-3</v>
      </c>
      <c r="V310" s="20">
        <f t="shared" si="55"/>
        <v>8.9817355930223997E-2</v>
      </c>
      <c r="Y310" s="35"/>
      <c r="Z310" s="35"/>
    </row>
    <row r="311" spans="1:26" x14ac:dyDescent="0.25">
      <c r="A311" s="11">
        <v>1896.03</v>
      </c>
      <c r="B311" s="12">
        <v>4.38</v>
      </c>
      <c r="C311" s="13">
        <v>0.1875</v>
      </c>
      <c r="D311" s="12">
        <v>0.24</v>
      </c>
      <c r="E311" s="12">
        <v>6.5650523969999997</v>
      </c>
      <c r="F311" s="13">
        <f t="shared" si="60"/>
        <v>1896.2083333333105</v>
      </c>
      <c r="G311" s="14">
        <f>G309*10/12+G321*2/12</f>
        <v>3.5666666666666664</v>
      </c>
      <c r="H311" s="13">
        <f t="shared" si="56"/>
        <v>209.79799043635876</v>
      </c>
      <c r="I311" s="13">
        <f t="shared" si="57"/>
        <v>8.981078357720838</v>
      </c>
      <c r="J311" s="15">
        <f t="shared" si="61"/>
        <v>814.62193991040147</v>
      </c>
      <c r="K311" s="13">
        <f t="shared" si="58"/>
        <v>11.495780297882673</v>
      </c>
      <c r="L311" s="15">
        <f t="shared" si="59"/>
        <v>44.636818625227484</v>
      </c>
      <c r="M311" s="34">
        <f t="shared" si="50"/>
        <v>17.23236271229861</v>
      </c>
      <c r="N311" s="16"/>
      <c r="O311" s="17">
        <f t="shared" si="51"/>
        <v>21.685007699222613</v>
      </c>
      <c r="P311" s="17"/>
      <c r="Q311" s="36">
        <f t="shared" si="52"/>
        <v>4.0598699544547312E-3</v>
      </c>
      <c r="R311" s="14">
        <f t="shared" si="62"/>
        <v>1.0043636945405117</v>
      </c>
      <c r="S311" s="14">
        <f t="shared" si="63"/>
        <v>6.0373995398064215</v>
      </c>
      <c r="T311" s="20">
        <f t="shared" si="53"/>
        <v>9.7393655283083636E-2</v>
      </c>
      <c r="U311" s="20">
        <f t="shared" si="54"/>
        <v>8.2971036943131349E-3</v>
      </c>
      <c r="V311" s="20">
        <f t="shared" si="55"/>
        <v>8.9096551588770501E-2</v>
      </c>
      <c r="Y311" s="35"/>
      <c r="Z311" s="35"/>
    </row>
    <row r="312" spans="1:26" x14ac:dyDescent="0.25">
      <c r="A312" s="11">
        <v>1896.04</v>
      </c>
      <c r="B312" s="12">
        <v>4.42</v>
      </c>
      <c r="C312" s="13">
        <v>0.1867</v>
      </c>
      <c r="D312" s="12">
        <v>0.23669999999999999</v>
      </c>
      <c r="E312" s="12">
        <v>6.469903306</v>
      </c>
      <c r="F312" s="13">
        <f t="shared" si="60"/>
        <v>1896.2916666666438</v>
      </c>
      <c r="G312" s="14">
        <f>G309*9/12+G321*3/12</f>
        <v>3.55</v>
      </c>
      <c r="H312" s="13">
        <f t="shared" si="56"/>
        <v>214.82750734636716</v>
      </c>
      <c r="I312" s="13">
        <f t="shared" si="57"/>
        <v>9.0742750275037896</v>
      </c>
      <c r="J312" s="15">
        <f t="shared" si="61"/>
        <v>837.08718583302664</v>
      </c>
      <c r="K312" s="13">
        <f t="shared" si="58"/>
        <v>11.504450449974005</v>
      </c>
      <c r="L312" s="15">
        <f t="shared" si="59"/>
        <v>44.827723277528825</v>
      </c>
      <c r="M312" s="34">
        <f t="shared" si="50"/>
        <v>17.643699378130005</v>
      </c>
      <c r="N312" s="16"/>
      <c r="O312" s="17">
        <f t="shared" si="51"/>
        <v>22.201842765217226</v>
      </c>
      <c r="P312" s="17"/>
      <c r="Q312" s="36">
        <f t="shared" si="52"/>
        <v>2.6304574066016231E-3</v>
      </c>
      <c r="R312" s="14">
        <f t="shared" si="62"/>
        <v>1.0043508953544789</v>
      </c>
      <c r="S312" s="14">
        <f t="shared" si="63"/>
        <v>6.1529208637484656</v>
      </c>
      <c r="T312" s="20">
        <f t="shared" si="53"/>
        <v>9.3255691423889564E-2</v>
      </c>
      <c r="U312" s="20">
        <f t="shared" si="54"/>
        <v>6.5102640645871013E-3</v>
      </c>
      <c r="V312" s="20">
        <f t="shared" si="55"/>
        <v>8.6745427359302463E-2</v>
      </c>
      <c r="Y312" s="35"/>
      <c r="Z312" s="35"/>
    </row>
    <row r="313" spans="1:26" x14ac:dyDescent="0.25">
      <c r="A313" s="11">
        <v>1896.05</v>
      </c>
      <c r="B313" s="12">
        <v>4.4000000000000004</v>
      </c>
      <c r="C313" s="13">
        <v>0.18579999999999999</v>
      </c>
      <c r="D313" s="12">
        <v>0.23330000000000001</v>
      </c>
      <c r="E313" s="12">
        <v>6.3747542150000003</v>
      </c>
      <c r="F313" s="13">
        <f t="shared" si="60"/>
        <v>1896.374999999977</v>
      </c>
      <c r="G313" s="14">
        <f>G309*8/12+G321*4/12</f>
        <v>3.5333333333333332</v>
      </c>
      <c r="H313" s="13">
        <f t="shared" si="56"/>
        <v>217.04742698068088</v>
      </c>
      <c r="I313" s="13">
        <f t="shared" si="57"/>
        <v>9.1653208938660242</v>
      </c>
      <c r="J313" s="15">
        <f t="shared" si="61"/>
        <v>848.71332269591369</v>
      </c>
      <c r="K313" s="13">
        <f t="shared" si="58"/>
        <v>11.50844652604383</v>
      </c>
      <c r="L313" s="15">
        <f t="shared" si="59"/>
        <v>45.001095042035608</v>
      </c>
      <c r="M313" s="34">
        <f t="shared" si="50"/>
        <v>17.828266894232829</v>
      </c>
      <c r="N313" s="16"/>
      <c r="O313" s="17">
        <f t="shared" si="51"/>
        <v>22.432252972027992</v>
      </c>
      <c r="P313" s="17"/>
      <c r="Q313" s="36">
        <f t="shared" si="52"/>
        <v>3.1802127213657466E-3</v>
      </c>
      <c r="R313" s="14">
        <f t="shared" si="62"/>
        <v>1.0043380973503815</v>
      </c>
      <c r="S313" s="14">
        <f t="shared" si="63"/>
        <v>6.2719291796456558</v>
      </c>
      <c r="T313" s="20">
        <f t="shared" si="53"/>
        <v>8.7957278337948752E-2</v>
      </c>
      <c r="U313" s="20">
        <f t="shared" si="54"/>
        <v>3.5857713301912231E-3</v>
      </c>
      <c r="V313" s="20">
        <f t="shared" si="55"/>
        <v>8.4371507007757529E-2</v>
      </c>
      <c r="Y313" s="35"/>
      <c r="Z313" s="35"/>
    </row>
    <row r="314" spans="1:26" x14ac:dyDescent="0.25">
      <c r="A314" s="11">
        <v>1896.06</v>
      </c>
      <c r="B314" s="12">
        <v>4.32</v>
      </c>
      <c r="C314" s="13">
        <v>0.185</v>
      </c>
      <c r="D314" s="12">
        <v>0.23</v>
      </c>
      <c r="E314" s="12">
        <v>6.2796132230000001</v>
      </c>
      <c r="F314" s="13">
        <f t="shared" si="60"/>
        <v>1896.4583333333103</v>
      </c>
      <c r="G314" s="14">
        <f>G309*7/12+G321*5/12</f>
        <v>3.5166666666666666</v>
      </c>
      <c r="H314" s="13">
        <f t="shared" si="56"/>
        <v>216.32975658825862</v>
      </c>
      <c r="I314" s="13">
        <f t="shared" si="57"/>
        <v>9.264121520562</v>
      </c>
      <c r="J314" s="15">
        <f t="shared" si="61"/>
        <v>848.92580554856158</v>
      </c>
      <c r="K314" s="13">
        <f t="shared" si="58"/>
        <v>11.517556485023029</v>
      </c>
      <c r="L314" s="15">
        <f t="shared" si="59"/>
        <v>45.197438721335459</v>
      </c>
      <c r="M314" s="34">
        <f t="shared" si="50"/>
        <v>17.777578616430464</v>
      </c>
      <c r="N314" s="16"/>
      <c r="O314" s="17">
        <f t="shared" si="51"/>
        <v>22.366260400602869</v>
      </c>
      <c r="P314" s="17"/>
      <c r="Q314" s="36">
        <f t="shared" si="52"/>
        <v>3.2653672633128003E-3</v>
      </c>
      <c r="R314" s="14">
        <f t="shared" si="62"/>
        <v>1.0043253005296922</v>
      </c>
      <c r="S314" s="14">
        <f t="shared" si="63"/>
        <v>6.3945742176556077</v>
      </c>
      <c r="T314" s="20">
        <f t="shared" si="53"/>
        <v>8.9699636569060104E-2</v>
      </c>
      <c r="U314" s="20">
        <f t="shared" si="54"/>
        <v>1.769623504406681E-3</v>
      </c>
      <c r="V314" s="20">
        <f t="shared" si="55"/>
        <v>8.7930013064653423E-2</v>
      </c>
      <c r="Y314" s="35"/>
      <c r="Z314" s="35"/>
    </row>
    <row r="315" spans="1:26" x14ac:dyDescent="0.25">
      <c r="A315" s="11">
        <v>1896.07</v>
      </c>
      <c r="B315" s="12">
        <v>4.04</v>
      </c>
      <c r="C315" s="13">
        <v>0.1842</v>
      </c>
      <c r="D315" s="12">
        <v>0.22670000000000001</v>
      </c>
      <c r="E315" s="12">
        <v>6.2796132230000001</v>
      </c>
      <c r="F315" s="13">
        <f t="shared" si="60"/>
        <v>1896.5416666666436</v>
      </c>
      <c r="G315" s="14">
        <f>G309*6/12+G321*6/12</f>
        <v>3.5</v>
      </c>
      <c r="H315" s="13">
        <f t="shared" si="56"/>
        <v>202.30838347605669</v>
      </c>
      <c r="I315" s="13">
        <f t="shared" si="57"/>
        <v>9.2240604545271374</v>
      </c>
      <c r="J315" s="15">
        <f t="shared" si="61"/>
        <v>796.91927442855535</v>
      </c>
      <c r="K315" s="13">
        <f t="shared" si="58"/>
        <v>11.35230458762922</v>
      </c>
      <c r="L315" s="15">
        <f t="shared" si="59"/>
        <v>44.718217701226109</v>
      </c>
      <c r="M315" s="34">
        <f t="shared" si="50"/>
        <v>16.637100103394587</v>
      </c>
      <c r="N315" s="16"/>
      <c r="O315" s="17">
        <f t="shared" si="51"/>
        <v>20.933061531248512</v>
      </c>
      <c r="P315" s="17"/>
      <c r="Q315" s="36">
        <f t="shared" si="52"/>
        <v>6.0532997371381611E-3</v>
      </c>
      <c r="R315" s="14">
        <f t="shared" si="62"/>
        <v>1.0043125048938841</v>
      </c>
      <c r="S315" s="14">
        <f t="shared" si="63"/>
        <v>6.4222326729063886</v>
      </c>
      <c r="T315" s="20">
        <f t="shared" si="53"/>
        <v>9.7834695889336132E-2</v>
      </c>
      <c r="U315" s="20">
        <f t="shared" si="54"/>
        <v>4.8652627988323704E-3</v>
      </c>
      <c r="V315" s="20">
        <f t="shared" si="55"/>
        <v>9.2969433090503761E-2</v>
      </c>
      <c r="Y315" s="35"/>
      <c r="Z315" s="35"/>
    </row>
    <row r="316" spans="1:26" x14ac:dyDescent="0.25">
      <c r="A316" s="11">
        <v>1896.08</v>
      </c>
      <c r="B316" s="12">
        <v>3.81</v>
      </c>
      <c r="C316" s="13">
        <v>0.18329999999999999</v>
      </c>
      <c r="D316" s="12">
        <v>0.2233</v>
      </c>
      <c r="E316" s="12">
        <v>6.2796132230000001</v>
      </c>
      <c r="F316" s="13">
        <f t="shared" si="60"/>
        <v>1896.6249999999768</v>
      </c>
      <c r="G316" s="14">
        <f>G309*5/12+G321*7/12</f>
        <v>3.4833333333333334</v>
      </c>
      <c r="H316" s="13">
        <f t="shared" si="56"/>
        <v>190.79082699103364</v>
      </c>
      <c r="I316" s="13">
        <f t="shared" si="57"/>
        <v>9.1789917552379183</v>
      </c>
      <c r="J316" s="15">
        <f t="shared" si="61"/>
        <v>754.56321224992371</v>
      </c>
      <c r="K316" s="13">
        <f t="shared" si="58"/>
        <v>11.182045056981051</v>
      </c>
      <c r="L316" s="15">
        <f t="shared" si="59"/>
        <v>44.224137872810481</v>
      </c>
      <c r="M316" s="34">
        <f t="shared" si="50"/>
        <v>15.703370546226871</v>
      </c>
      <c r="N316" s="16"/>
      <c r="O316" s="17">
        <f t="shared" si="51"/>
        <v>19.764265040091683</v>
      </c>
      <c r="P316" s="17"/>
      <c r="Q316" s="36">
        <f t="shared" si="52"/>
        <v>8.5761667136347655E-3</v>
      </c>
      <c r="R316" s="14">
        <f t="shared" si="62"/>
        <v>1.0042997104444336</v>
      </c>
      <c r="S316" s="14">
        <f t="shared" si="63"/>
        <v>6.44992858273796</v>
      </c>
      <c r="T316" s="20">
        <f t="shared" si="53"/>
        <v>0.10958433281852109</v>
      </c>
      <c r="U316" s="20">
        <f t="shared" si="54"/>
        <v>2.2823428152958236E-3</v>
      </c>
      <c r="V316" s="20">
        <f t="shared" si="55"/>
        <v>0.10730199000322527</v>
      </c>
      <c r="Y316" s="35"/>
      <c r="Z316" s="35"/>
    </row>
    <row r="317" spans="1:26" x14ac:dyDescent="0.25">
      <c r="A317" s="11">
        <v>1896.09</v>
      </c>
      <c r="B317" s="12">
        <v>4.01</v>
      </c>
      <c r="C317" s="13">
        <v>0.1825</v>
      </c>
      <c r="D317" s="12">
        <v>0.22</v>
      </c>
      <c r="E317" s="12">
        <v>6.2796132230000001</v>
      </c>
      <c r="F317" s="13">
        <f t="shared" si="60"/>
        <v>1896.7083333333101</v>
      </c>
      <c r="G317" s="14">
        <f>G309*4/12+G321*8/12</f>
        <v>3.4666666666666668</v>
      </c>
      <c r="H317" s="13">
        <f t="shared" si="56"/>
        <v>200.8060934997493</v>
      </c>
      <c r="I317" s="13">
        <f t="shared" si="57"/>
        <v>9.1389306892030557</v>
      </c>
      <c r="J317" s="15">
        <f t="shared" si="61"/>
        <v>797.18481101710267</v>
      </c>
      <c r="K317" s="13">
        <f t="shared" si="58"/>
        <v>11.016793159587243</v>
      </c>
      <c r="L317" s="15">
        <f t="shared" si="59"/>
        <v>43.735825043332312</v>
      </c>
      <c r="M317" s="34">
        <f t="shared" si="50"/>
        <v>16.544339943032018</v>
      </c>
      <c r="N317" s="16"/>
      <c r="O317" s="17">
        <f t="shared" si="51"/>
        <v>20.824903901677764</v>
      </c>
      <c r="P317" s="17"/>
      <c r="Q317" s="36">
        <f t="shared" si="52"/>
        <v>5.5058693897917926E-3</v>
      </c>
      <c r="R317" s="14">
        <f t="shared" si="62"/>
        <v>1.0042869171828182</v>
      </c>
      <c r="S317" s="14">
        <f t="shared" si="63"/>
        <v>6.4776614080310093</v>
      </c>
      <c r="T317" s="20">
        <f t="shared" si="53"/>
        <v>0.10597480400938997</v>
      </c>
      <c r="U317" s="20">
        <f t="shared" si="54"/>
        <v>8.6425337500384281E-4</v>
      </c>
      <c r="V317" s="20">
        <f t="shared" si="55"/>
        <v>0.10511055063438612</v>
      </c>
      <c r="Y317" s="35"/>
      <c r="Z317" s="35"/>
    </row>
    <row r="318" spans="1:26" x14ac:dyDescent="0.25">
      <c r="A318" s="11">
        <v>1896.1</v>
      </c>
      <c r="B318" s="12">
        <v>4.0999999999999996</v>
      </c>
      <c r="C318" s="13">
        <v>0.1817</v>
      </c>
      <c r="D318" s="12">
        <v>0.2167</v>
      </c>
      <c r="E318" s="12">
        <v>6.469903306</v>
      </c>
      <c r="F318" s="13">
        <f t="shared" si="60"/>
        <v>1896.7916666666433</v>
      </c>
      <c r="G318" s="14">
        <f>G309*3/12+G321*9/12</f>
        <v>3.4499999999999997</v>
      </c>
      <c r="H318" s="13">
        <f t="shared" si="56"/>
        <v>199.27438464255775</v>
      </c>
      <c r="I318" s="13">
        <f t="shared" si="57"/>
        <v>8.8312574852567689</v>
      </c>
      <c r="J318" s="15">
        <f t="shared" si="61"/>
        <v>794.02566215524166</v>
      </c>
      <c r="K318" s="13">
        <f t="shared" si="58"/>
        <v>10.532380280985919</v>
      </c>
      <c r="L318" s="15">
        <f t="shared" si="59"/>
        <v>41.967161216839237</v>
      </c>
      <c r="M318" s="34">
        <f t="shared" si="50"/>
        <v>16.43886680472589</v>
      </c>
      <c r="N318" s="16"/>
      <c r="O318" s="17">
        <f t="shared" si="51"/>
        <v>20.692151790835567</v>
      </c>
      <c r="P318" s="17"/>
      <c r="Q318" s="36">
        <f t="shared" si="52"/>
        <v>8.9894799045272256E-3</v>
      </c>
      <c r="R318" s="14">
        <f t="shared" si="62"/>
        <v>1.0042741251105176</v>
      </c>
      <c r="S318" s="14">
        <f t="shared" si="63"/>
        <v>6.3140956089749487</v>
      </c>
      <c r="T318" s="20">
        <f t="shared" si="53"/>
        <v>0.10100257251141098</v>
      </c>
      <c r="U318" s="20">
        <f t="shared" si="54"/>
        <v>1.3565299172224599E-3</v>
      </c>
      <c r="V318" s="20">
        <f t="shared" si="55"/>
        <v>9.9646042594188522E-2</v>
      </c>
      <c r="Y318" s="35"/>
      <c r="Z318" s="35"/>
    </row>
    <row r="319" spans="1:26" x14ac:dyDescent="0.25">
      <c r="A319" s="11">
        <v>1896.11</v>
      </c>
      <c r="B319" s="12">
        <v>4.38</v>
      </c>
      <c r="C319" s="13">
        <v>0.18079999999999999</v>
      </c>
      <c r="D319" s="12">
        <v>0.21329999999999999</v>
      </c>
      <c r="E319" s="12">
        <v>6.6601933879999997</v>
      </c>
      <c r="F319" s="13">
        <f t="shared" si="60"/>
        <v>1896.8749999999766</v>
      </c>
      <c r="G319" s="14">
        <f>G309*2/12+G321*10/12</f>
        <v>3.4333333333333336</v>
      </c>
      <c r="H319" s="13">
        <f t="shared" si="56"/>
        <v>206.80102209668752</v>
      </c>
      <c r="I319" s="13">
        <f t="shared" si="57"/>
        <v>8.5364440171418039</v>
      </c>
      <c r="J319" s="15">
        <f t="shared" si="61"/>
        <v>826.85070186693235</v>
      </c>
      <c r="K319" s="13">
        <f t="shared" si="58"/>
        <v>10.070926487037317</v>
      </c>
      <c r="L319" s="15">
        <f t="shared" si="59"/>
        <v>40.266496508725268</v>
      </c>
      <c r="M319" s="34">
        <f t="shared" si="50"/>
        <v>17.089425242371114</v>
      </c>
      <c r="N319" s="16"/>
      <c r="O319" s="17">
        <f t="shared" si="51"/>
        <v>21.506675169836157</v>
      </c>
      <c r="P319" s="17"/>
      <c r="Q319" s="36">
        <f t="shared" si="52"/>
        <v>9.6930200802203617E-3</v>
      </c>
      <c r="R319" s="14">
        <f t="shared" si="62"/>
        <v>1.0042613342290143</v>
      </c>
      <c r="S319" s="14">
        <f t="shared" si="63"/>
        <v>6.1599101502271729</v>
      </c>
      <c r="T319" s="20">
        <f t="shared" si="53"/>
        <v>9.796107338676685E-2</v>
      </c>
      <c r="U319" s="20">
        <f t="shared" si="54"/>
        <v>2.8859980810231889E-3</v>
      </c>
      <c r="V319" s="20">
        <f t="shared" si="55"/>
        <v>9.5075075305743662E-2</v>
      </c>
      <c r="Y319" s="35"/>
      <c r="Z319" s="35"/>
    </row>
    <row r="320" spans="1:26" x14ac:dyDescent="0.25">
      <c r="A320" s="11">
        <v>1896.12</v>
      </c>
      <c r="B320" s="12">
        <v>4.22</v>
      </c>
      <c r="C320" s="13">
        <v>0.18</v>
      </c>
      <c r="D320" s="12">
        <v>0.21</v>
      </c>
      <c r="E320" s="12">
        <v>6.6601933879999997</v>
      </c>
      <c r="F320" s="13">
        <f t="shared" si="60"/>
        <v>1896.9583333333098</v>
      </c>
      <c r="G320" s="14">
        <f>G309*1/12+G321*11/12</f>
        <v>3.4166666666666665</v>
      </c>
      <c r="H320" s="13">
        <f t="shared" si="56"/>
        <v>199.24664686027884</v>
      </c>
      <c r="I320" s="13">
        <f t="shared" si="57"/>
        <v>8.4986721409597603</v>
      </c>
      <c r="J320" s="15">
        <f t="shared" si="61"/>
        <v>799.47779050375766</v>
      </c>
      <c r="K320" s="13">
        <f t="shared" si="58"/>
        <v>9.9151174977863885</v>
      </c>
      <c r="L320" s="15">
        <f t="shared" si="59"/>
        <v>39.784439811798364</v>
      </c>
      <c r="M320" s="34">
        <f t="shared" si="50"/>
        <v>16.501404180590097</v>
      </c>
      <c r="N320" s="16"/>
      <c r="O320" s="17">
        <f t="shared" si="51"/>
        <v>20.76576412109732</v>
      </c>
      <c r="P320" s="17"/>
      <c r="Q320" s="36">
        <f t="shared" si="52"/>
        <v>1.0736338168094925E-2</v>
      </c>
      <c r="R320" s="14">
        <f t="shared" si="62"/>
        <v>1.0042485445397913</v>
      </c>
      <c r="S320" s="14">
        <f t="shared" si="63"/>
        <v>6.1861595861979897</v>
      </c>
      <c r="T320" s="20">
        <f t="shared" si="53"/>
        <v>9.985613087975409E-2</v>
      </c>
      <c r="U320" s="20">
        <f t="shared" si="54"/>
        <v>1.5242332623721655E-3</v>
      </c>
      <c r="V320" s="20">
        <f t="shared" si="55"/>
        <v>9.8331897617381925E-2</v>
      </c>
      <c r="Y320" s="35"/>
      <c r="Z320" s="35"/>
    </row>
    <row r="321" spans="1:26" x14ac:dyDescent="0.25">
      <c r="A321" s="11">
        <v>1897.01</v>
      </c>
      <c r="B321" s="12">
        <v>4.22</v>
      </c>
      <c r="C321" s="13">
        <v>0.18</v>
      </c>
      <c r="D321" s="12">
        <v>0.21829999999999999</v>
      </c>
      <c r="E321" s="12">
        <v>6.469903306</v>
      </c>
      <c r="F321" s="13">
        <f t="shared" si="60"/>
        <v>1897.0416666666431</v>
      </c>
      <c r="G321" s="14">
        <v>3.4</v>
      </c>
      <c r="H321" s="13">
        <f t="shared" si="56"/>
        <v>205.1068056564863</v>
      </c>
      <c r="I321" s="13">
        <f t="shared" si="57"/>
        <v>8.7486315208927792</v>
      </c>
      <c r="J321" s="15">
        <f t="shared" si="61"/>
        <v>825.91702184136273</v>
      </c>
      <c r="K321" s="13">
        <f t="shared" si="58"/>
        <v>10.610145894504965</v>
      </c>
      <c r="L321" s="15">
        <f t="shared" si="59"/>
        <v>42.724570110893239</v>
      </c>
      <c r="M321" s="34">
        <f t="shared" ref="M321:M384" si="64">H321/AVERAGE(K201:K320)</f>
        <v>17.026521282380561</v>
      </c>
      <c r="N321" s="16"/>
      <c r="O321" s="17">
        <f t="shared" ref="O321:O384" si="65">J321/AVERAGE(L201:L320)</f>
        <v>21.425908946193214</v>
      </c>
      <c r="P321" s="17"/>
      <c r="Q321" s="36">
        <f t="shared" ref="Q321:Q384" si="66">1/M321-(G321/100-(((E321/E201)^(1/10))-1))</f>
        <v>3.8227047514217682E-3</v>
      </c>
      <c r="R321" s="14">
        <f t="shared" si="62"/>
        <v>1.0031837326593216</v>
      </c>
      <c r="S321" s="14">
        <f t="shared" si="63"/>
        <v>6.3951594917623353</v>
      </c>
      <c r="T321" s="20">
        <f t="shared" si="53"/>
        <v>9.4677407581497564E-2</v>
      </c>
      <c r="U321" s="20">
        <f t="shared" si="54"/>
        <v>-5.916575122566492E-4</v>
      </c>
      <c r="V321" s="20">
        <f t="shared" si="55"/>
        <v>9.5269065093754213E-2</v>
      </c>
      <c r="Y321" s="35"/>
      <c r="Z321" s="35"/>
    </row>
    <row r="322" spans="1:26" x14ac:dyDescent="0.25">
      <c r="A322" s="11">
        <v>1897.02</v>
      </c>
      <c r="B322" s="12">
        <v>4.18</v>
      </c>
      <c r="C322" s="13">
        <v>0.18</v>
      </c>
      <c r="D322" s="12">
        <v>0.22670000000000001</v>
      </c>
      <c r="E322" s="12">
        <v>6.469903306</v>
      </c>
      <c r="F322" s="13">
        <f t="shared" si="60"/>
        <v>1897.1249999999764</v>
      </c>
      <c r="G322" s="14">
        <f>G321*11/12+G333*1/12</f>
        <v>3.3958333333333335</v>
      </c>
      <c r="H322" s="13">
        <f t="shared" si="56"/>
        <v>203.16266531851011</v>
      </c>
      <c r="I322" s="13">
        <f t="shared" si="57"/>
        <v>8.7486315208927792</v>
      </c>
      <c r="J322" s="15">
        <f t="shared" si="61"/>
        <v>821.02414848922183</v>
      </c>
      <c r="K322" s="13">
        <f t="shared" si="58"/>
        <v>11.018415365479964</v>
      </c>
      <c r="L322" s="15">
        <f t="shared" si="59"/>
        <v>44.52779293361403</v>
      </c>
      <c r="M322" s="34">
        <f t="shared" si="64"/>
        <v>16.894025883254095</v>
      </c>
      <c r="N322" s="16"/>
      <c r="O322" s="17">
        <f t="shared" si="65"/>
        <v>21.257060362377871</v>
      </c>
      <c r="P322" s="17"/>
      <c r="Q322" s="36">
        <f t="shared" si="66"/>
        <v>3.1669328023881602E-3</v>
      </c>
      <c r="R322" s="14">
        <f t="shared" si="62"/>
        <v>1.003180329202354</v>
      </c>
      <c r="S322" s="14">
        <f t="shared" si="63"/>
        <v>6.4155199698978285</v>
      </c>
      <c r="T322" s="20">
        <f t="shared" ref="T322:T385" si="67">(($J442/$J322)^(1/10)-1)</f>
        <v>8.9918230363277729E-2</v>
      </c>
      <c r="U322" s="20">
        <f t="shared" ref="U322:U385" si="68">(($S442/$S322)^(1/10)-1)</f>
        <v>-2.8663324199870166E-3</v>
      </c>
      <c r="V322" s="20">
        <f t="shared" ref="V322:V385" si="69">T322-U322</f>
        <v>9.2784562783264746E-2</v>
      </c>
      <c r="Y322" s="35"/>
      <c r="Z322" s="35"/>
    </row>
    <row r="323" spans="1:26" x14ac:dyDescent="0.25">
      <c r="A323" s="11">
        <v>1897.03</v>
      </c>
      <c r="B323" s="12">
        <v>4.1900000000000004</v>
      </c>
      <c r="C323" s="13">
        <v>0.18</v>
      </c>
      <c r="D323" s="12">
        <v>0.23499999999999999</v>
      </c>
      <c r="E323" s="12">
        <v>6.469903306</v>
      </c>
      <c r="F323" s="13">
        <f t="shared" si="60"/>
        <v>1897.2083333333096</v>
      </c>
      <c r="G323" s="14">
        <f>G321*10/12+G333*2/12</f>
        <v>3.3916666666666666</v>
      </c>
      <c r="H323" s="13">
        <f t="shared" si="56"/>
        <v>203.6487004030042</v>
      </c>
      <c r="I323" s="13">
        <f t="shared" si="57"/>
        <v>8.7486315208927792</v>
      </c>
      <c r="J323" s="15">
        <f t="shared" si="61"/>
        <v>825.93457999932502</v>
      </c>
      <c r="K323" s="13">
        <f t="shared" si="58"/>
        <v>11.421824485610017</v>
      </c>
      <c r="L323" s="15">
        <f t="shared" si="59"/>
        <v>46.323299832897696</v>
      </c>
      <c r="M323" s="34">
        <f t="shared" si="64"/>
        <v>16.958030716721041</v>
      </c>
      <c r="N323" s="16"/>
      <c r="O323" s="17">
        <f t="shared" si="65"/>
        <v>21.333760247195983</v>
      </c>
      <c r="P323" s="17"/>
      <c r="Q323" s="36">
        <f t="shared" si="66"/>
        <v>2.9851886508370645E-3</v>
      </c>
      <c r="R323" s="14">
        <f t="shared" si="62"/>
        <v>1.0031769257640506</v>
      </c>
      <c r="S323" s="14">
        <f t="shared" si="63"/>
        <v>6.4359234354063801</v>
      </c>
      <c r="T323" s="20">
        <f t="shared" si="67"/>
        <v>7.9641343557122601E-2</v>
      </c>
      <c r="U323" s="20">
        <f t="shared" si="68"/>
        <v>-1.9586963226663201E-3</v>
      </c>
      <c r="V323" s="20">
        <f t="shared" si="69"/>
        <v>8.1600039879788921E-2</v>
      </c>
      <c r="Y323" s="35"/>
      <c r="Z323" s="35"/>
    </row>
    <row r="324" spans="1:26" x14ac:dyDescent="0.25">
      <c r="A324" s="11">
        <v>1897.04</v>
      </c>
      <c r="B324" s="12">
        <v>4.0599999999999996</v>
      </c>
      <c r="C324" s="13">
        <v>0.18</v>
      </c>
      <c r="D324" s="12">
        <v>0.24329999999999999</v>
      </c>
      <c r="E324" s="12">
        <v>6.3747542150000003</v>
      </c>
      <c r="F324" s="13">
        <f t="shared" si="60"/>
        <v>1897.2916666666429</v>
      </c>
      <c r="G324" s="14">
        <f>G321*9/12+G333*3/12</f>
        <v>3.3874999999999997</v>
      </c>
      <c r="H324" s="13">
        <f t="shared" si="56"/>
        <v>200.27558035035551</v>
      </c>
      <c r="I324" s="13">
        <f t="shared" si="57"/>
        <v>8.8792129219369436</v>
      </c>
      <c r="J324" s="15">
        <f t="shared" si="61"/>
        <v>815.25521365235522</v>
      </c>
      <c r="K324" s="13">
        <f t="shared" si="58"/>
        <v>12.001736132818104</v>
      </c>
      <c r="L324" s="15">
        <f t="shared" si="59"/>
        <v>48.855072286112822</v>
      </c>
      <c r="M324" s="34">
        <f t="shared" si="64"/>
        <v>16.69685743473466</v>
      </c>
      <c r="N324" s="16"/>
      <c r="O324" s="17">
        <f t="shared" si="65"/>
        <v>21.001906820502271</v>
      </c>
      <c r="P324" s="17"/>
      <c r="Q324" s="36">
        <f t="shared" si="66"/>
        <v>2.5014578482112013E-3</v>
      </c>
      <c r="R324" s="14">
        <f t="shared" si="62"/>
        <v>1.0031735223444171</v>
      </c>
      <c r="S324" s="14">
        <f t="shared" si="63"/>
        <v>6.5527371666161178</v>
      </c>
      <c r="T324" s="20">
        <f t="shared" si="67"/>
        <v>8.2007269588502796E-2</v>
      </c>
      <c r="U324" s="20">
        <f t="shared" si="68"/>
        <v>-3.5825129168808312E-3</v>
      </c>
      <c r="V324" s="20">
        <f t="shared" si="69"/>
        <v>8.5589782505383627E-2</v>
      </c>
      <c r="Y324" s="35"/>
      <c r="Z324" s="35"/>
    </row>
    <row r="325" spans="1:26" x14ac:dyDescent="0.25">
      <c r="A325" s="11">
        <v>1897.05</v>
      </c>
      <c r="B325" s="12">
        <v>4.08</v>
      </c>
      <c r="C325" s="13">
        <v>0.18</v>
      </c>
      <c r="D325" s="12">
        <v>0.25169999999999998</v>
      </c>
      <c r="E325" s="12">
        <v>6.2796132230000001</v>
      </c>
      <c r="F325" s="13">
        <f t="shared" si="60"/>
        <v>1897.3749999999761</v>
      </c>
      <c r="G325" s="14">
        <f>G321*8/12+G333*4/12</f>
        <v>3.3833333333333333</v>
      </c>
      <c r="H325" s="13">
        <f t="shared" si="56"/>
        <v>204.3114367777998</v>
      </c>
      <c r="I325" s="13">
        <f t="shared" si="57"/>
        <v>9.0137398578441079</v>
      </c>
      <c r="J325" s="15">
        <f t="shared" si="61"/>
        <v>834.7415027695821</v>
      </c>
      <c r="K325" s="13">
        <f t="shared" si="58"/>
        <v>12.604212901218679</v>
      </c>
      <c r="L325" s="15">
        <f t="shared" si="59"/>
        <v>51.496185354682304</v>
      </c>
      <c r="M325" s="34">
        <f t="shared" si="64"/>
        <v>17.047755129229387</v>
      </c>
      <c r="N325" s="16"/>
      <c r="O325" s="17">
        <f t="shared" si="65"/>
        <v>21.43690630537203</v>
      </c>
      <c r="P325" s="17"/>
      <c r="Q325" s="36">
        <f t="shared" si="66"/>
        <v>-1.5688683077025312E-4</v>
      </c>
      <c r="R325" s="14">
        <f t="shared" si="62"/>
        <v>1.0031701189434596</v>
      </c>
      <c r="S325" s="14">
        <f t="shared" si="63"/>
        <v>6.6731265194171119</v>
      </c>
      <c r="T325" s="20">
        <f t="shared" si="67"/>
        <v>7.3860583095227028E-2</v>
      </c>
      <c r="U325" s="20">
        <f t="shared" si="68"/>
        <v>-7.3164706692286918E-3</v>
      </c>
      <c r="V325" s="20">
        <f t="shared" si="69"/>
        <v>8.117705376445572E-2</v>
      </c>
      <c r="Y325" s="35"/>
      <c r="Z325" s="35"/>
    </row>
    <row r="326" spans="1:26" x14ac:dyDescent="0.25">
      <c r="A326" s="11">
        <v>1897.06</v>
      </c>
      <c r="B326" s="12">
        <v>4.2699999999999996</v>
      </c>
      <c r="C326" s="13">
        <v>0.18</v>
      </c>
      <c r="D326" s="12">
        <v>0.26</v>
      </c>
      <c r="E326" s="12">
        <v>6.2796132230000001</v>
      </c>
      <c r="F326" s="13">
        <f t="shared" si="60"/>
        <v>1897.4583333333094</v>
      </c>
      <c r="G326" s="14">
        <f>G321*7/12+G333*5/12</f>
        <v>3.3791666666666664</v>
      </c>
      <c r="H326" s="13">
        <f t="shared" si="56"/>
        <v>213.82593996107968</v>
      </c>
      <c r="I326" s="13">
        <f t="shared" si="57"/>
        <v>9.0137398578441079</v>
      </c>
      <c r="J326" s="15">
        <f t="shared" si="61"/>
        <v>876.68317141364184</v>
      </c>
      <c r="K326" s="13">
        <f t="shared" si="58"/>
        <v>13.019846461330379</v>
      </c>
      <c r="L326" s="15">
        <f t="shared" si="59"/>
        <v>53.381176713711213</v>
      </c>
      <c r="M326" s="34">
        <f t="shared" si="64"/>
        <v>17.850497280690611</v>
      </c>
      <c r="N326" s="16"/>
      <c r="O326" s="17">
        <f t="shared" si="65"/>
        <v>22.433196984133868</v>
      </c>
      <c r="P326" s="17"/>
      <c r="Q326" s="36">
        <f t="shared" si="66"/>
        <v>-1.5985160058095693E-3</v>
      </c>
      <c r="R326" s="14">
        <f t="shared" si="62"/>
        <v>1.0031667155611836</v>
      </c>
      <c r="S326" s="14">
        <f t="shared" si="63"/>
        <v>6.6942811242084179</v>
      </c>
      <c r="T326" s="20">
        <f t="shared" si="67"/>
        <v>6.4499910549714157E-2</v>
      </c>
      <c r="U326" s="20">
        <f t="shared" si="68"/>
        <v>-8.4858680042171342E-3</v>
      </c>
      <c r="V326" s="20">
        <f t="shared" si="69"/>
        <v>7.2985778553931291E-2</v>
      </c>
      <c r="Y326" s="35"/>
      <c r="Z326" s="35"/>
    </row>
    <row r="327" spans="1:26" x14ac:dyDescent="0.25">
      <c r="A327" s="11">
        <v>1897.07</v>
      </c>
      <c r="B327" s="12">
        <v>4.46</v>
      </c>
      <c r="C327" s="13">
        <v>0.18</v>
      </c>
      <c r="D327" s="12">
        <v>0.26829999999999998</v>
      </c>
      <c r="E327" s="12">
        <v>6.2796132230000001</v>
      </c>
      <c r="F327" s="13">
        <f t="shared" si="60"/>
        <v>1897.5416666666426</v>
      </c>
      <c r="G327" s="14">
        <f>G321*6/12+G333*6/12</f>
        <v>3.375</v>
      </c>
      <c r="H327" s="13">
        <f t="shared" si="56"/>
        <v>223.34044314435957</v>
      </c>
      <c r="I327" s="13">
        <f t="shared" si="57"/>
        <v>9.0137398578441079</v>
      </c>
      <c r="J327" s="15">
        <f t="shared" si="61"/>
        <v>918.77217613022174</v>
      </c>
      <c r="K327" s="13">
        <f t="shared" si="58"/>
        <v>13.435480021442078</v>
      </c>
      <c r="L327" s="15">
        <f t="shared" si="59"/>
        <v>55.270532478865128</v>
      </c>
      <c r="M327" s="34">
        <f t="shared" si="64"/>
        <v>18.651975755820288</v>
      </c>
      <c r="N327" s="16"/>
      <c r="O327" s="17">
        <f t="shared" si="65"/>
        <v>23.420666317964152</v>
      </c>
      <c r="P327" s="17"/>
      <c r="Q327" s="36">
        <f t="shared" si="66"/>
        <v>-2.7943487692444341E-3</v>
      </c>
      <c r="R327" s="14">
        <f t="shared" si="62"/>
        <v>1.0031633121975951</v>
      </c>
      <c r="S327" s="14">
        <f t="shared" si="63"/>
        <v>6.7154800084153869</v>
      </c>
      <c r="T327" s="20">
        <f t="shared" si="67"/>
        <v>6.3965984520001129E-2</v>
      </c>
      <c r="U327" s="20">
        <f t="shared" si="68"/>
        <v>-8.625925653494515E-3</v>
      </c>
      <c r="V327" s="20">
        <f t="shared" si="69"/>
        <v>7.2591910173495644E-2</v>
      </c>
      <c r="Y327" s="35"/>
      <c r="Z327" s="35"/>
    </row>
    <row r="328" spans="1:26" x14ac:dyDescent="0.25">
      <c r="A328" s="11">
        <v>1897.08</v>
      </c>
      <c r="B328" s="12">
        <v>4.75</v>
      </c>
      <c r="C328" s="13">
        <v>0.18</v>
      </c>
      <c r="D328" s="12">
        <v>0.2767</v>
      </c>
      <c r="E328" s="12">
        <v>6.5650523969999997</v>
      </c>
      <c r="F328" s="13">
        <f t="shared" si="60"/>
        <v>1897.6249999999759</v>
      </c>
      <c r="G328" s="14">
        <f>G321*5/12+G333*7/12</f>
        <v>3.3708333333333336</v>
      </c>
      <c r="H328" s="13">
        <f t="shared" si="56"/>
        <v>227.5206517289279</v>
      </c>
      <c r="I328" s="13">
        <f t="shared" si="57"/>
        <v>8.6218352234120044</v>
      </c>
      <c r="J328" s="15">
        <f t="shared" si="61"/>
        <v>938.92430114212766</v>
      </c>
      <c r="K328" s="13">
        <f t="shared" si="58"/>
        <v>13.253676701767231</v>
      </c>
      <c r="L328" s="15">
        <f t="shared" si="59"/>
        <v>54.694811394952985</v>
      </c>
      <c r="M328" s="34">
        <f t="shared" si="64"/>
        <v>19.006396010519442</v>
      </c>
      <c r="N328" s="16"/>
      <c r="O328" s="17">
        <f t="shared" si="65"/>
        <v>23.838146387477519</v>
      </c>
      <c r="P328" s="17"/>
      <c r="Q328" s="36">
        <f t="shared" si="66"/>
        <v>-5.7321390204542744E-4</v>
      </c>
      <c r="R328" s="14">
        <f t="shared" si="62"/>
        <v>1.0031599088526999</v>
      </c>
      <c r="S328" s="14">
        <f t="shared" si="63"/>
        <v>6.4438199924030668</v>
      </c>
      <c r="T328" s="20">
        <f t="shared" si="67"/>
        <v>5.3918740350290095E-2</v>
      </c>
      <c r="U328" s="20">
        <f t="shared" si="68"/>
        <v>-4.3480874288223115E-3</v>
      </c>
      <c r="V328" s="20">
        <f t="shared" si="69"/>
        <v>5.8266827779112407E-2</v>
      </c>
      <c r="Y328" s="35"/>
      <c r="Z328" s="35"/>
    </row>
    <row r="329" spans="1:26" x14ac:dyDescent="0.25">
      <c r="A329" s="11">
        <v>1897.09</v>
      </c>
      <c r="B329" s="12">
        <v>4.9800000000000004</v>
      </c>
      <c r="C329" s="13">
        <v>0.18</v>
      </c>
      <c r="D329" s="12">
        <v>0.28499999999999998</v>
      </c>
      <c r="E329" s="12">
        <v>6.7553424790000003</v>
      </c>
      <c r="F329" s="13">
        <f t="shared" si="60"/>
        <v>1897.7083333333092</v>
      </c>
      <c r="G329" s="14">
        <f>G321*4/12+G333*8/12</f>
        <v>3.3666666666666667</v>
      </c>
      <c r="H329" s="13">
        <f t="shared" si="56"/>
        <v>231.81812097139127</v>
      </c>
      <c r="I329" s="13">
        <f t="shared" si="57"/>
        <v>8.3789682278816109</v>
      </c>
      <c r="J329" s="15">
        <f t="shared" si="61"/>
        <v>959.54045038757215</v>
      </c>
      <c r="K329" s="13">
        <f t="shared" si="58"/>
        <v>13.266699694145883</v>
      </c>
      <c r="L329" s="15">
        <f t="shared" si="59"/>
        <v>54.913459510132128</v>
      </c>
      <c r="M329" s="34">
        <f t="shared" si="64"/>
        <v>19.372370293397797</v>
      </c>
      <c r="N329" s="16"/>
      <c r="O329" s="17">
        <f t="shared" si="65"/>
        <v>24.266748911108191</v>
      </c>
      <c r="P329" s="17"/>
      <c r="Q329" s="36">
        <f t="shared" si="66"/>
        <v>2.4584612230911032E-3</v>
      </c>
      <c r="R329" s="14">
        <f t="shared" si="62"/>
        <v>1.0031565055265037</v>
      </c>
      <c r="S329" s="14">
        <f t="shared" si="63"/>
        <v>6.2820934472518903</v>
      </c>
      <c r="T329" s="20">
        <f t="shared" si="67"/>
        <v>5.1013692402144928E-2</v>
      </c>
      <c r="U329" s="20">
        <f t="shared" si="68"/>
        <v>-1.636509967011035E-3</v>
      </c>
      <c r="V329" s="20">
        <f t="shared" si="69"/>
        <v>5.2650202369155963E-2</v>
      </c>
      <c r="Y329" s="35"/>
      <c r="Z329" s="35"/>
    </row>
    <row r="330" spans="1:26" x14ac:dyDescent="0.25">
      <c r="A330" s="11">
        <v>1897.1</v>
      </c>
      <c r="B330" s="12">
        <v>4.82</v>
      </c>
      <c r="C330" s="13">
        <v>0.18</v>
      </c>
      <c r="D330" s="12">
        <v>0.29330000000000001</v>
      </c>
      <c r="E330" s="12">
        <v>6.6601933879999997</v>
      </c>
      <c r="F330" s="13">
        <f t="shared" si="60"/>
        <v>1897.7916666666424</v>
      </c>
      <c r="G330" s="14">
        <f>G321*3/12+G333*9/12</f>
        <v>3.3625000000000003</v>
      </c>
      <c r="H330" s="13">
        <f t="shared" ref="H330:H393" si="70">B330*$E$1850/E330</f>
        <v>227.57555399681141</v>
      </c>
      <c r="I330" s="13">
        <f t="shared" ref="I330:I393" si="71">C330*$E$1850/E330</f>
        <v>8.4986721409597603</v>
      </c>
      <c r="J330" s="15">
        <f t="shared" si="61"/>
        <v>944.91110949067604</v>
      </c>
      <c r="K330" s="13">
        <f t="shared" ref="K330:K393" si="72">D330*$E$1850/E330</f>
        <v>13.848114105241656</v>
      </c>
      <c r="L330" s="15">
        <f t="shared" ref="L330:L393" si="73">K330*(J330/H330)</f>
        <v>57.498429131455445</v>
      </c>
      <c r="M330" s="34">
        <f t="shared" si="64"/>
        <v>19.028031223902421</v>
      </c>
      <c r="N330" s="16"/>
      <c r="O330" s="17">
        <f t="shared" si="65"/>
        <v>23.807217097742289</v>
      </c>
      <c r="P330" s="17"/>
      <c r="Q330" s="36">
        <f t="shared" si="66"/>
        <v>8.6208907337634311E-4</v>
      </c>
      <c r="R330" s="14">
        <f t="shared" si="62"/>
        <v>1.0031531022190128</v>
      </c>
      <c r="S330" s="14">
        <f t="shared" si="63"/>
        <v>6.3919536645254835</v>
      </c>
      <c r="T330" s="20">
        <f t="shared" si="67"/>
        <v>4.0080107097376194E-2</v>
      </c>
      <c r="U330" s="20">
        <f t="shared" si="68"/>
        <v>-4.2091152882934857E-3</v>
      </c>
      <c r="V330" s="20">
        <f t="shared" si="69"/>
        <v>4.428922238566968E-2</v>
      </c>
      <c r="Y330" s="35"/>
      <c r="Z330" s="35"/>
    </row>
    <row r="331" spans="1:26" x14ac:dyDescent="0.25">
      <c r="A331" s="11">
        <v>1897.11</v>
      </c>
      <c r="B331" s="12">
        <v>4.6500000000000004</v>
      </c>
      <c r="C331" s="13">
        <v>0.18</v>
      </c>
      <c r="D331" s="12">
        <v>0.30170000000000002</v>
      </c>
      <c r="E331" s="12">
        <v>6.6601933879999997</v>
      </c>
      <c r="F331" s="13">
        <f t="shared" ref="F331:F394" si="74">F330+1/12</f>
        <v>1897.8749999999757</v>
      </c>
      <c r="G331" s="14">
        <f>G321*2/12+G333*10/12</f>
        <v>3.3583333333333334</v>
      </c>
      <c r="H331" s="13">
        <f t="shared" si="70"/>
        <v>219.54903030812719</v>
      </c>
      <c r="I331" s="13">
        <f t="shared" si="71"/>
        <v>8.4986721409597603</v>
      </c>
      <c r="J331" s="15">
        <f t="shared" ref="J331:J394" si="75">J330*((H331+(I331/12))/H330)</f>
        <v>914.52496385352777</v>
      </c>
      <c r="K331" s="13">
        <f t="shared" si="72"/>
        <v>14.244718805153113</v>
      </c>
      <c r="L331" s="15">
        <f t="shared" si="73"/>
        <v>59.335953031098782</v>
      </c>
      <c r="M331" s="34">
        <f t="shared" si="64"/>
        <v>18.358448098050218</v>
      </c>
      <c r="N331" s="16"/>
      <c r="O331" s="17">
        <f t="shared" si="65"/>
        <v>22.943021658320234</v>
      </c>
      <c r="P331" s="17"/>
      <c r="Q331" s="36">
        <f t="shared" si="66"/>
        <v>1.6591271266084423E-3</v>
      </c>
      <c r="R331" s="14">
        <f t="shared" ref="R331:R394" si="76">((G331/G332+G331/1200+((1+G332/1200)^(-119))*(1-G331/G332)))</f>
        <v>1.0031496989302324</v>
      </c>
      <c r="S331" s="14">
        <f t="shared" ref="S331:S394" si="77">S330*R330*E330/E331</f>
        <v>6.4121081478089259</v>
      </c>
      <c r="T331" s="20">
        <f t="shared" si="67"/>
        <v>4.2124194539456816E-2</v>
      </c>
      <c r="U331" s="20">
        <f t="shared" si="68"/>
        <v>-1.846661492059809E-4</v>
      </c>
      <c r="V331" s="20">
        <f t="shared" si="69"/>
        <v>4.2308860688662797E-2</v>
      </c>
      <c r="Y331" s="35"/>
      <c r="Z331" s="35"/>
    </row>
    <row r="332" spans="1:26" x14ac:dyDescent="0.25">
      <c r="A332" s="11">
        <v>1897.12</v>
      </c>
      <c r="B332" s="12">
        <v>4.75</v>
      </c>
      <c r="C332" s="13">
        <v>0.18</v>
      </c>
      <c r="D332" s="12">
        <v>0.31</v>
      </c>
      <c r="E332" s="12">
        <v>6.6601933879999997</v>
      </c>
      <c r="F332" s="13">
        <f t="shared" si="74"/>
        <v>1897.9583333333089</v>
      </c>
      <c r="G332" s="14">
        <f>G321*1/12+G333*11/12</f>
        <v>3.3541666666666665</v>
      </c>
      <c r="H332" s="13">
        <f t="shared" si="70"/>
        <v>224.2705148308826</v>
      </c>
      <c r="I332" s="13">
        <f t="shared" si="71"/>
        <v>8.4986721409597603</v>
      </c>
      <c r="J332" s="15">
        <f t="shared" si="75"/>
        <v>937.1422479058192</v>
      </c>
      <c r="K332" s="13">
        <f t="shared" si="72"/>
        <v>14.636602020541812</v>
      </c>
      <c r="L332" s="15">
        <f t="shared" si="73"/>
        <v>61.160862494906091</v>
      </c>
      <c r="M332" s="34">
        <f t="shared" si="64"/>
        <v>18.748757662525495</v>
      </c>
      <c r="N332" s="16"/>
      <c r="O332" s="17">
        <f t="shared" si="65"/>
        <v>23.401121903654271</v>
      </c>
      <c r="P332" s="17"/>
      <c r="Q332" s="36">
        <f t="shared" si="66"/>
        <v>-1.7115718291626503E-3</v>
      </c>
      <c r="R332" s="14">
        <f t="shared" si="76"/>
        <v>1.0031462956601689</v>
      </c>
      <c r="S332" s="14">
        <f t="shared" si="77"/>
        <v>6.4323043579826136</v>
      </c>
      <c r="T332" s="20">
        <f t="shared" si="67"/>
        <v>4.7616955694373075E-2</v>
      </c>
      <c r="U332" s="20">
        <f t="shared" si="68"/>
        <v>1.8350429548992242E-3</v>
      </c>
      <c r="V332" s="20">
        <f t="shared" si="69"/>
        <v>4.5781912739473851E-2</v>
      </c>
      <c r="Y332" s="35"/>
      <c r="Z332" s="35"/>
    </row>
    <row r="333" spans="1:26" x14ac:dyDescent="0.25">
      <c r="A333" s="11">
        <v>1898.01</v>
      </c>
      <c r="B333" s="12">
        <v>4.88</v>
      </c>
      <c r="C333" s="13">
        <v>0.1817</v>
      </c>
      <c r="D333" s="12">
        <v>0.31330000000000002</v>
      </c>
      <c r="E333" s="12">
        <v>6.6601933879999997</v>
      </c>
      <c r="F333" s="13">
        <f t="shared" si="74"/>
        <v>1898.0416666666422</v>
      </c>
      <c r="G333" s="14">
        <v>3.35</v>
      </c>
      <c r="H333" s="13">
        <f t="shared" si="70"/>
        <v>230.40844471046464</v>
      </c>
      <c r="I333" s="13">
        <f t="shared" si="71"/>
        <v>8.5789373778466036</v>
      </c>
      <c r="J333" s="15">
        <f t="shared" si="75"/>
        <v>965.77769796156599</v>
      </c>
      <c r="K333" s="13">
        <f t="shared" si="72"/>
        <v>14.792411009792742</v>
      </c>
      <c r="L333" s="15">
        <f t="shared" si="73"/>
        <v>62.003719830196445</v>
      </c>
      <c r="M333" s="34">
        <f t="shared" si="64"/>
        <v>19.249000021813742</v>
      </c>
      <c r="N333" s="16"/>
      <c r="O333" s="17">
        <f t="shared" si="65"/>
        <v>23.993240200753732</v>
      </c>
      <c r="P333" s="17"/>
      <c r="Q333" s="36">
        <f t="shared" si="66"/>
        <v>-4.173901424534894E-3</v>
      </c>
      <c r="R333" s="14">
        <f t="shared" si="76"/>
        <v>1.0045491757317953</v>
      </c>
      <c r="S333" s="14">
        <f t="shared" si="77"/>
        <v>6.4525422892690196</v>
      </c>
      <c r="T333" s="20">
        <f t="shared" si="67"/>
        <v>5.0540328754758779E-2</v>
      </c>
      <c r="U333" s="20">
        <f t="shared" si="68"/>
        <v>2.8001337431431406E-3</v>
      </c>
      <c r="V333" s="20">
        <f t="shared" si="69"/>
        <v>4.7740195011615638E-2</v>
      </c>
      <c r="Y333" s="35"/>
      <c r="Z333" s="35"/>
    </row>
    <row r="334" spans="1:26" x14ac:dyDescent="0.25">
      <c r="A334" s="11">
        <v>1898.02</v>
      </c>
      <c r="B334" s="12">
        <v>4.87</v>
      </c>
      <c r="C334" s="13">
        <v>0.18329999999999999</v>
      </c>
      <c r="D334" s="12">
        <v>0.31669999999999998</v>
      </c>
      <c r="E334" s="12">
        <v>6.7553424790000003</v>
      </c>
      <c r="F334" s="13">
        <f t="shared" si="74"/>
        <v>1898.1249999999754</v>
      </c>
      <c r="G334" s="14">
        <f>G333*11/12+G345*1/12</f>
        <v>3.3291666666666666</v>
      </c>
      <c r="H334" s="13">
        <f t="shared" si="70"/>
        <v>226.69764038768585</v>
      </c>
      <c r="I334" s="13">
        <f t="shared" si="71"/>
        <v>8.5325826453927753</v>
      </c>
      <c r="J334" s="15">
        <f t="shared" si="75"/>
        <v>953.20395213090217</v>
      </c>
      <c r="K334" s="13">
        <f t="shared" si="72"/>
        <v>14.742329098722813</v>
      </c>
      <c r="L334" s="15">
        <f t="shared" si="73"/>
        <v>61.987616353153314</v>
      </c>
      <c r="M334" s="34">
        <f t="shared" si="64"/>
        <v>18.91813188800214</v>
      </c>
      <c r="N334" s="16"/>
      <c r="O334" s="17">
        <f t="shared" si="65"/>
        <v>23.551290011325076</v>
      </c>
      <c r="P334" s="17"/>
      <c r="Q334" s="36">
        <f t="shared" si="66"/>
        <v>-5.501052134226983E-4</v>
      </c>
      <c r="R334" s="14">
        <f t="shared" si="76"/>
        <v>1.0045335421733654</v>
      </c>
      <c r="S334" s="14">
        <f t="shared" si="77"/>
        <v>6.3905984439118333</v>
      </c>
      <c r="T334" s="20">
        <f t="shared" si="67"/>
        <v>4.9745786122119329E-2</v>
      </c>
      <c r="U334" s="20">
        <f t="shared" si="68"/>
        <v>5.2770722320227836E-3</v>
      </c>
      <c r="V334" s="20">
        <f t="shared" si="69"/>
        <v>4.4468713890096545E-2</v>
      </c>
      <c r="Y334" s="35"/>
      <c r="Z334" s="35"/>
    </row>
    <row r="335" spans="1:26" x14ac:dyDescent="0.25">
      <c r="A335" s="11">
        <v>1898.03</v>
      </c>
      <c r="B335" s="12">
        <v>4.6500000000000004</v>
      </c>
      <c r="C335" s="13">
        <v>0.185</v>
      </c>
      <c r="D335" s="12">
        <v>0.32</v>
      </c>
      <c r="E335" s="12">
        <v>6.7553424790000003</v>
      </c>
      <c r="F335" s="13">
        <f t="shared" si="74"/>
        <v>1898.2083333333087</v>
      </c>
      <c r="G335" s="14">
        <f>G333*10/12+G345*2/12</f>
        <v>3.3083333333333331</v>
      </c>
      <c r="H335" s="13">
        <f t="shared" si="70"/>
        <v>216.45667922027499</v>
      </c>
      <c r="I335" s="13">
        <f t="shared" si="71"/>
        <v>8.6117173453227682</v>
      </c>
      <c r="J335" s="15">
        <f t="shared" si="75"/>
        <v>913.16090451828472</v>
      </c>
      <c r="K335" s="13">
        <f t="shared" si="72"/>
        <v>14.895943516233977</v>
      </c>
      <c r="L335" s="15">
        <f t="shared" si="73"/>
        <v>62.841180525989486</v>
      </c>
      <c r="M335" s="34">
        <f t="shared" si="64"/>
        <v>18.042174923468679</v>
      </c>
      <c r="N335" s="16"/>
      <c r="O335" s="17">
        <f t="shared" si="65"/>
        <v>22.437784146714669</v>
      </c>
      <c r="P335" s="17"/>
      <c r="Q335" s="36">
        <f t="shared" si="66"/>
        <v>2.2245766228676314E-3</v>
      </c>
      <c r="R335" s="14">
        <f t="shared" si="76"/>
        <v>1.0045179109625422</v>
      </c>
      <c r="S335" s="14">
        <f t="shared" si="77"/>
        <v>6.4195704914703509</v>
      </c>
      <c r="T335" s="20">
        <f t="shared" si="67"/>
        <v>5.9046936241137882E-2</v>
      </c>
      <c r="U335" s="20">
        <f t="shared" si="68"/>
        <v>5.2208557343700335E-3</v>
      </c>
      <c r="V335" s="20">
        <f t="shared" si="69"/>
        <v>5.3826080506767848E-2</v>
      </c>
      <c r="Y335" s="35"/>
      <c r="Z335" s="35"/>
    </row>
    <row r="336" spans="1:26" x14ac:dyDescent="0.25">
      <c r="A336" s="11">
        <v>1898.04</v>
      </c>
      <c r="B336" s="12">
        <v>4.57</v>
      </c>
      <c r="C336" s="13">
        <v>0.1867</v>
      </c>
      <c r="D336" s="12">
        <v>0.32329999999999998</v>
      </c>
      <c r="E336" s="12">
        <v>6.7553424790000003</v>
      </c>
      <c r="F336" s="13">
        <f t="shared" si="74"/>
        <v>1898.291666666642</v>
      </c>
      <c r="G336" s="14">
        <f>G333*9/12+G345*3/12</f>
        <v>3.2875000000000001</v>
      </c>
      <c r="H336" s="13">
        <f t="shared" si="70"/>
        <v>212.7326933412165</v>
      </c>
      <c r="I336" s="13">
        <f t="shared" si="71"/>
        <v>8.6908520452527611</v>
      </c>
      <c r="J336" s="15">
        <f t="shared" si="75"/>
        <v>900.50593449204837</v>
      </c>
      <c r="K336" s="13">
        <f t="shared" si="72"/>
        <v>15.049557933745138</v>
      </c>
      <c r="L336" s="15">
        <f t="shared" si="73"/>
        <v>63.705376065925421</v>
      </c>
      <c r="M336" s="34">
        <f t="shared" si="64"/>
        <v>17.705089426411778</v>
      </c>
      <c r="N336" s="16"/>
      <c r="O336" s="17">
        <f t="shared" si="65"/>
        <v>21.998739622916389</v>
      </c>
      <c r="P336" s="17"/>
      <c r="Q336" s="36">
        <f t="shared" si="66"/>
        <v>4.6218682354494112E-3</v>
      </c>
      <c r="R336" s="14">
        <f t="shared" si="76"/>
        <v>1.0045022821029856</v>
      </c>
      <c r="S336" s="14">
        <f t="shared" si="77"/>
        <v>6.448573539368577</v>
      </c>
      <c r="T336" s="20">
        <f t="shared" si="67"/>
        <v>6.5447985587445912E-2</v>
      </c>
      <c r="U336" s="20">
        <f t="shared" si="68"/>
        <v>4.0551665059966879E-3</v>
      </c>
      <c r="V336" s="20">
        <f t="shared" si="69"/>
        <v>6.1392819081449224E-2</v>
      </c>
      <c r="Y336" s="35"/>
      <c r="Z336" s="35"/>
    </row>
    <row r="337" spans="1:26" x14ac:dyDescent="0.25">
      <c r="A337" s="11">
        <v>1898.05</v>
      </c>
      <c r="B337" s="12">
        <v>4.87</v>
      </c>
      <c r="C337" s="13">
        <v>0.1883</v>
      </c>
      <c r="D337" s="12">
        <v>0.32669999999999999</v>
      </c>
      <c r="E337" s="12">
        <v>7.2310717359999996</v>
      </c>
      <c r="F337" s="13">
        <f t="shared" si="74"/>
        <v>1898.3749999999752</v>
      </c>
      <c r="G337" s="14">
        <f>G333*8/12+G345*4/12</f>
        <v>3.2666666666666666</v>
      </c>
      <c r="H337" s="13">
        <f t="shared" si="70"/>
        <v>211.78329518925966</v>
      </c>
      <c r="I337" s="13">
        <f t="shared" si="71"/>
        <v>8.188664165120656</v>
      </c>
      <c r="J337" s="15">
        <f t="shared" si="75"/>
        <v>899.37567280118174</v>
      </c>
      <c r="K337" s="13">
        <f t="shared" si="72"/>
        <v>14.207310582819535</v>
      </c>
      <c r="L337" s="15">
        <f t="shared" si="73"/>
        <v>60.333887536785639</v>
      </c>
      <c r="M337" s="34">
        <f t="shared" si="64"/>
        <v>17.595635274512816</v>
      </c>
      <c r="N337" s="16"/>
      <c r="O337" s="17">
        <f t="shared" si="65"/>
        <v>21.83940261325726</v>
      </c>
      <c r="P337" s="17"/>
      <c r="Q337" s="36">
        <f t="shared" si="66"/>
        <v>1.3036233662140274E-2</v>
      </c>
      <c r="R337" s="14">
        <f t="shared" si="76"/>
        <v>1.0044866555983616</v>
      </c>
      <c r="S337" s="14">
        <f t="shared" si="77"/>
        <v>6.0514477276894061</v>
      </c>
      <c r="T337" s="20">
        <f t="shared" si="67"/>
        <v>7.1681452138368851E-2</v>
      </c>
      <c r="U337" s="20">
        <f t="shared" si="68"/>
        <v>1.085656649906297E-2</v>
      </c>
      <c r="V337" s="20">
        <f t="shared" si="69"/>
        <v>6.0824885639305881E-2</v>
      </c>
      <c r="Y337" s="35"/>
      <c r="Z337" s="35"/>
    </row>
    <row r="338" spans="1:26" x14ac:dyDescent="0.25">
      <c r="A338" s="11">
        <v>1898.06</v>
      </c>
      <c r="B338" s="12">
        <v>5.0599999999999996</v>
      </c>
      <c r="C338" s="13">
        <v>0.19</v>
      </c>
      <c r="D338" s="12">
        <v>0.33</v>
      </c>
      <c r="E338" s="12">
        <v>6.7553424790000003</v>
      </c>
      <c r="F338" s="13">
        <f t="shared" si="74"/>
        <v>1898.4583333333085</v>
      </c>
      <c r="G338" s="14">
        <f>G333*7/12+G345*5/12</f>
        <v>3.2458333333333336</v>
      </c>
      <c r="H338" s="13">
        <f t="shared" si="70"/>
        <v>235.54210685044973</v>
      </c>
      <c r="I338" s="13">
        <f t="shared" si="71"/>
        <v>8.8444664627639238</v>
      </c>
      <c r="J338" s="15">
        <f t="shared" si="75"/>
        <v>1003.4016869131279</v>
      </c>
      <c r="K338" s="13">
        <f t="shared" si="72"/>
        <v>15.361441751116288</v>
      </c>
      <c r="L338" s="15">
        <f t="shared" si="73"/>
        <v>65.439240450856175</v>
      </c>
      <c r="M338" s="34">
        <f t="shared" si="64"/>
        <v>19.544817480547994</v>
      </c>
      <c r="N338" s="16"/>
      <c r="O338" s="17">
        <f t="shared" si="65"/>
        <v>24.234946843797786</v>
      </c>
      <c r="P338" s="17"/>
      <c r="Q338" s="36">
        <f t="shared" si="66"/>
        <v>2.033044597252974E-3</v>
      </c>
      <c r="R338" s="14">
        <f t="shared" si="76"/>
        <v>1.0044710314523426</v>
      </c>
      <c r="S338" s="14">
        <f t="shared" si="77"/>
        <v>6.5066696275820988</v>
      </c>
      <c r="T338" s="20">
        <f t="shared" si="67"/>
        <v>6.063933623885176E-2</v>
      </c>
      <c r="U338" s="20">
        <f t="shared" si="68"/>
        <v>3.9470258323308638E-3</v>
      </c>
      <c r="V338" s="20">
        <f t="shared" si="69"/>
        <v>5.6692310406520896E-2</v>
      </c>
      <c r="Y338" s="35"/>
      <c r="Z338" s="35"/>
    </row>
    <row r="339" spans="1:26" x14ac:dyDescent="0.25">
      <c r="A339" s="11">
        <v>1898.07</v>
      </c>
      <c r="B339" s="12">
        <v>5.08</v>
      </c>
      <c r="C339" s="13">
        <v>0.19170000000000001</v>
      </c>
      <c r="D339" s="12">
        <v>0.33329999999999999</v>
      </c>
      <c r="E339" s="12">
        <v>6.6601933879999997</v>
      </c>
      <c r="F339" s="13">
        <f t="shared" si="74"/>
        <v>1898.5416666666417</v>
      </c>
      <c r="G339" s="14">
        <f>G333*6/12+G345*6/12</f>
        <v>3.2250000000000001</v>
      </c>
      <c r="H339" s="13">
        <f t="shared" si="70"/>
        <v>239.8514137559755</v>
      </c>
      <c r="I339" s="13">
        <f t="shared" si="71"/>
        <v>9.0510858301221457</v>
      </c>
      <c r="J339" s="15">
        <f t="shared" si="75"/>
        <v>1024.9723045218593</v>
      </c>
      <c r="K339" s="13">
        <f t="shared" si="72"/>
        <v>15.736707914343825</v>
      </c>
      <c r="L339" s="15">
        <f t="shared" si="73"/>
        <v>67.248675019121194</v>
      </c>
      <c r="M339" s="34">
        <f t="shared" si="64"/>
        <v>19.858943014167306</v>
      </c>
      <c r="N339" s="16"/>
      <c r="O339" s="17">
        <f t="shared" si="65"/>
        <v>24.59715650008215</v>
      </c>
      <c r="P339" s="17"/>
      <c r="Q339" s="36">
        <f t="shared" si="66"/>
        <v>-1.1232274275904258E-3</v>
      </c>
      <c r="R339" s="14">
        <f t="shared" si="76"/>
        <v>1.0044554096686071</v>
      </c>
      <c r="S339" s="14">
        <f t="shared" si="77"/>
        <v>6.6291325749157366</v>
      </c>
      <c r="T339" s="20">
        <f t="shared" si="67"/>
        <v>6.1505967617123236E-2</v>
      </c>
      <c r="U339" s="20">
        <f t="shared" si="68"/>
        <v>1.3759423335382159E-3</v>
      </c>
      <c r="V339" s="20">
        <f t="shared" si="69"/>
        <v>6.013002528358502E-2</v>
      </c>
      <c r="Y339" s="35"/>
      <c r="Z339" s="35"/>
    </row>
    <row r="340" spans="1:26" x14ac:dyDescent="0.25">
      <c r="A340" s="11">
        <v>1898.08</v>
      </c>
      <c r="B340" s="12">
        <v>5.27</v>
      </c>
      <c r="C340" s="13">
        <v>0.1933</v>
      </c>
      <c r="D340" s="12">
        <v>0.3367</v>
      </c>
      <c r="E340" s="12">
        <v>6.6601933879999997</v>
      </c>
      <c r="F340" s="13">
        <f t="shared" si="74"/>
        <v>1898.624999999975</v>
      </c>
      <c r="G340" s="14">
        <f>G333*5/12+G345*7/12</f>
        <v>3.2041666666666666</v>
      </c>
      <c r="H340" s="13">
        <f t="shared" si="70"/>
        <v>248.82223434921079</v>
      </c>
      <c r="I340" s="13">
        <f t="shared" si="71"/>
        <v>9.1266295824862329</v>
      </c>
      <c r="J340" s="15">
        <f t="shared" si="75"/>
        <v>1066.5580000726125</v>
      </c>
      <c r="K340" s="13">
        <f t="shared" si="72"/>
        <v>15.897238388117509</v>
      </c>
      <c r="L340" s="15">
        <f t="shared" si="73"/>
        <v>68.142329909762552</v>
      </c>
      <c r="M340" s="34">
        <f t="shared" si="64"/>
        <v>20.544915179153275</v>
      </c>
      <c r="N340" s="16"/>
      <c r="O340" s="17">
        <f t="shared" si="65"/>
        <v>25.417053562570167</v>
      </c>
      <c r="P340" s="17"/>
      <c r="Q340" s="36">
        <f t="shared" si="66"/>
        <v>-2.5961971848833393E-3</v>
      </c>
      <c r="R340" s="14">
        <f t="shared" si="76"/>
        <v>1.0044397902508402</v>
      </c>
      <c r="S340" s="14">
        <f t="shared" si="77"/>
        <v>6.6586680762844948</v>
      </c>
      <c r="T340" s="20">
        <f t="shared" si="67"/>
        <v>6.2188029845567705E-2</v>
      </c>
      <c r="U340" s="20">
        <f t="shared" si="68"/>
        <v>1.3240844829440768E-3</v>
      </c>
      <c r="V340" s="20">
        <f t="shared" si="69"/>
        <v>6.0863945362623628E-2</v>
      </c>
      <c r="Y340" s="35"/>
      <c r="Z340" s="35"/>
    </row>
    <row r="341" spans="1:26" x14ac:dyDescent="0.25">
      <c r="A341" s="11">
        <v>1898.09</v>
      </c>
      <c r="B341" s="12">
        <v>5.26</v>
      </c>
      <c r="C341" s="13">
        <v>0.19500000000000001</v>
      </c>
      <c r="D341" s="12">
        <v>0.34</v>
      </c>
      <c r="E341" s="12">
        <v>6.6601933879999997</v>
      </c>
      <c r="F341" s="13">
        <f t="shared" si="74"/>
        <v>1898.7083333333082</v>
      </c>
      <c r="G341" s="14">
        <f>G333*4/12+G345*8/12</f>
        <v>3.1833333333333336</v>
      </c>
      <c r="H341" s="13">
        <f t="shared" si="70"/>
        <v>248.35008589693524</v>
      </c>
      <c r="I341" s="13">
        <f t="shared" si="71"/>
        <v>9.2068948193730762</v>
      </c>
      <c r="J341" s="15">
        <f t="shared" si="75"/>
        <v>1067.8228933364558</v>
      </c>
      <c r="K341" s="13">
        <f t="shared" si="72"/>
        <v>16.05304737736844</v>
      </c>
      <c r="L341" s="15">
        <f t="shared" si="73"/>
        <v>69.022772573078896</v>
      </c>
      <c r="M341" s="34">
        <f t="shared" si="64"/>
        <v>20.442732862691294</v>
      </c>
      <c r="N341" s="16"/>
      <c r="O341" s="17">
        <f t="shared" si="65"/>
        <v>25.263043091810587</v>
      </c>
      <c r="P341" s="17"/>
      <c r="Q341" s="36">
        <f t="shared" si="66"/>
        <v>-2.1445692694496421E-3</v>
      </c>
      <c r="R341" s="14">
        <f t="shared" si="76"/>
        <v>1.0044241732027328</v>
      </c>
      <c r="S341" s="14">
        <f t="shared" si="77"/>
        <v>6.6882311658931632</v>
      </c>
      <c r="T341" s="20">
        <f t="shared" si="67"/>
        <v>6.1342048655665504E-2</v>
      </c>
      <c r="U341" s="20">
        <f t="shared" si="68"/>
        <v>1.2730567834109419E-3</v>
      </c>
      <c r="V341" s="20">
        <f t="shared" si="69"/>
        <v>6.0068991872254562E-2</v>
      </c>
      <c r="Y341" s="35"/>
      <c r="Z341" s="35"/>
    </row>
    <row r="342" spans="1:26" x14ac:dyDescent="0.25">
      <c r="A342" s="11">
        <v>1898.1</v>
      </c>
      <c r="B342" s="12">
        <v>5.15</v>
      </c>
      <c r="C342" s="13">
        <v>0.19670000000000001</v>
      </c>
      <c r="D342" s="12">
        <v>0.34329999999999999</v>
      </c>
      <c r="E342" s="12">
        <v>6.6601933879999997</v>
      </c>
      <c r="F342" s="13">
        <f t="shared" si="74"/>
        <v>1898.7916666666415</v>
      </c>
      <c r="G342" s="14">
        <f>G333*3/12+G345*9/12</f>
        <v>3.1625000000000001</v>
      </c>
      <c r="H342" s="13">
        <f t="shared" si="70"/>
        <v>243.1564529219043</v>
      </c>
      <c r="I342" s="13">
        <f t="shared" si="71"/>
        <v>9.2871600562599177</v>
      </c>
      <c r="J342" s="15">
        <f t="shared" si="75"/>
        <v>1048.8196383287748</v>
      </c>
      <c r="K342" s="13">
        <f t="shared" si="72"/>
        <v>16.208856366619369</v>
      </c>
      <c r="L342" s="15">
        <f t="shared" si="73"/>
        <v>69.914520745294823</v>
      </c>
      <c r="M342" s="34">
        <f t="shared" si="64"/>
        <v>19.947199825773659</v>
      </c>
      <c r="N342" s="16"/>
      <c r="O342" s="17">
        <f t="shared" si="65"/>
        <v>24.627181229803433</v>
      </c>
      <c r="P342" s="17"/>
      <c r="Q342" s="36">
        <f t="shared" si="66"/>
        <v>-1.8673158147902089E-3</v>
      </c>
      <c r="R342" s="14">
        <f t="shared" si="76"/>
        <v>1.0044085585279816</v>
      </c>
      <c r="S342" s="14">
        <f t="shared" si="77"/>
        <v>6.7178210589909906</v>
      </c>
      <c r="T342" s="20">
        <f t="shared" si="67"/>
        <v>6.3829341572826603E-2</v>
      </c>
      <c r="U342" s="20">
        <f t="shared" si="68"/>
        <v>1.4172668657530529E-4</v>
      </c>
      <c r="V342" s="20">
        <f t="shared" si="69"/>
        <v>6.3687614886251298E-2</v>
      </c>
      <c r="Y342" s="35"/>
      <c r="Z342" s="35"/>
    </row>
    <row r="343" spans="1:26" x14ac:dyDescent="0.25">
      <c r="A343" s="11">
        <v>1898.11</v>
      </c>
      <c r="B343" s="12">
        <v>5.32</v>
      </c>
      <c r="C343" s="13">
        <v>0.1983</v>
      </c>
      <c r="D343" s="12">
        <v>0.34670000000000001</v>
      </c>
      <c r="E343" s="12">
        <v>6.6601933879999997</v>
      </c>
      <c r="F343" s="13">
        <f t="shared" si="74"/>
        <v>1898.8749999999748</v>
      </c>
      <c r="G343" s="14">
        <f>G333*2/12+G345*10/12</f>
        <v>3.1416666666666666</v>
      </c>
      <c r="H343" s="13">
        <f t="shared" si="70"/>
        <v>251.18297661058853</v>
      </c>
      <c r="I343" s="13">
        <f t="shared" si="71"/>
        <v>9.3627038086240049</v>
      </c>
      <c r="J343" s="15">
        <f t="shared" si="75"/>
        <v>1086.8062563946532</v>
      </c>
      <c r="K343" s="13">
        <f t="shared" si="72"/>
        <v>16.369386840393052</v>
      </c>
      <c r="L343" s="15">
        <f t="shared" si="73"/>
        <v>70.82626486692223</v>
      </c>
      <c r="M343" s="34">
        <f t="shared" si="64"/>
        <v>20.527416324811291</v>
      </c>
      <c r="N343" s="16"/>
      <c r="O343" s="17">
        <f t="shared" si="65"/>
        <v>25.319043685503761</v>
      </c>
      <c r="P343" s="17"/>
      <c r="Q343" s="36">
        <f t="shared" si="66"/>
        <v>-4.2081023515611743E-3</v>
      </c>
      <c r="R343" s="14">
        <f t="shared" si="76"/>
        <v>1.0043929462302907</v>
      </c>
      <c r="S343" s="14">
        <f t="shared" si="77"/>
        <v>6.74743696631006</v>
      </c>
      <c r="T343" s="20">
        <f t="shared" si="67"/>
        <v>6.6283648972159881E-2</v>
      </c>
      <c r="U343" s="20">
        <f t="shared" si="68"/>
        <v>-9.7686806646923863E-4</v>
      </c>
      <c r="V343" s="20">
        <f t="shared" si="69"/>
        <v>6.726051703862912E-2</v>
      </c>
      <c r="Y343" s="35"/>
      <c r="Z343" s="35"/>
    </row>
    <row r="344" spans="1:26" x14ac:dyDescent="0.25">
      <c r="A344" s="11">
        <v>1898.12</v>
      </c>
      <c r="B344" s="12">
        <v>5.65</v>
      </c>
      <c r="C344" s="13">
        <v>0.2</v>
      </c>
      <c r="D344" s="12">
        <v>0.35</v>
      </c>
      <c r="E344" s="12">
        <v>6.7553424790000003</v>
      </c>
      <c r="F344" s="13">
        <f t="shared" si="74"/>
        <v>1898.958333333308</v>
      </c>
      <c r="G344" s="14">
        <f>G333*1/12+G345*11/12</f>
        <v>3.1208333333333336</v>
      </c>
      <c r="H344" s="13">
        <f t="shared" si="70"/>
        <v>263.00650270850616</v>
      </c>
      <c r="I344" s="13">
        <f t="shared" si="71"/>
        <v>9.3099646976462349</v>
      </c>
      <c r="J344" s="15">
        <f t="shared" si="75"/>
        <v>1141.3205377523507</v>
      </c>
      <c r="K344" s="13">
        <f t="shared" si="72"/>
        <v>16.292438220880911</v>
      </c>
      <c r="L344" s="15">
        <f t="shared" si="73"/>
        <v>70.701272250145607</v>
      </c>
      <c r="M344" s="34">
        <f t="shared" si="64"/>
        <v>21.403631985448179</v>
      </c>
      <c r="N344" s="16"/>
      <c r="O344" s="17">
        <f t="shared" si="65"/>
        <v>26.371858460631415</v>
      </c>
      <c r="P344" s="17"/>
      <c r="Q344" s="36">
        <f t="shared" si="66"/>
        <v>-4.6050711802030977E-3</v>
      </c>
      <c r="R344" s="14">
        <f t="shared" si="76"/>
        <v>1.0043773363133697</v>
      </c>
      <c r="S344" s="14">
        <f t="shared" si="77"/>
        <v>6.6816228566601144</v>
      </c>
      <c r="T344" s="20">
        <f t="shared" si="67"/>
        <v>6.2723425576802327E-2</v>
      </c>
      <c r="U344" s="20">
        <f t="shared" si="68"/>
        <v>-6.6552271536934882E-4</v>
      </c>
      <c r="V344" s="20">
        <f t="shared" si="69"/>
        <v>6.3388948292171676E-2</v>
      </c>
      <c r="Y344" s="35"/>
      <c r="Z344" s="35"/>
    </row>
    <row r="345" spans="1:26" x14ac:dyDescent="0.25">
      <c r="A345" s="11">
        <v>1899.01</v>
      </c>
      <c r="B345" s="12">
        <v>6.08</v>
      </c>
      <c r="C345" s="13">
        <v>0.20080000000000001</v>
      </c>
      <c r="D345" s="12">
        <v>0.36080000000000001</v>
      </c>
      <c r="E345" s="12">
        <v>6.7553424790000003</v>
      </c>
      <c r="F345" s="13">
        <f t="shared" si="74"/>
        <v>1899.0416666666413</v>
      </c>
      <c r="G345" s="14">
        <v>3.1</v>
      </c>
      <c r="H345" s="13">
        <f t="shared" si="70"/>
        <v>283.02292680844556</v>
      </c>
      <c r="I345" s="13">
        <f t="shared" si="71"/>
        <v>9.3472045564368198</v>
      </c>
      <c r="J345" s="15">
        <f t="shared" si="75"/>
        <v>1231.5622949615365</v>
      </c>
      <c r="K345" s="13">
        <f t="shared" si="72"/>
        <v>16.795176314553807</v>
      </c>
      <c r="L345" s="15">
        <f t="shared" si="73"/>
        <v>73.083499345743803</v>
      </c>
      <c r="M345" s="34">
        <f t="shared" si="64"/>
        <v>22.932807416487183</v>
      </c>
      <c r="N345" s="16"/>
      <c r="O345" s="17">
        <f t="shared" si="65"/>
        <v>28.222949576087547</v>
      </c>
      <c r="P345" s="17"/>
      <c r="Q345" s="36">
        <f t="shared" si="66"/>
        <v>-4.0674292764648554E-3</v>
      </c>
      <c r="R345" s="14">
        <f t="shared" si="76"/>
        <v>1.0022280750454438</v>
      </c>
      <c r="S345" s="14">
        <f t="shared" si="77"/>
        <v>6.7108705670228135</v>
      </c>
      <c r="T345" s="20">
        <f t="shared" si="67"/>
        <v>5.6525293120711639E-2</v>
      </c>
      <c r="U345" s="20">
        <f t="shared" si="68"/>
        <v>3.4508758039986098E-4</v>
      </c>
      <c r="V345" s="20">
        <f t="shared" si="69"/>
        <v>5.6180205540311778E-2</v>
      </c>
      <c r="Y345" s="35"/>
      <c r="Z345" s="35"/>
    </row>
    <row r="346" spans="1:26" x14ac:dyDescent="0.25">
      <c r="A346" s="11">
        <v>1899.02</v>
      </c>
      <c r="B346" s="12">
        <v>6.31</v>
      </c>
      <c r="C346" s="13">
        <v>0.20169999999999999</v>
      </c>
      <c r="D346" s="12">
        <v>0.37169999999999997</v>
      </c>
      <c r="E346" s="12">
        <v>6.9456325620000001</v>
      </c>
      <c r="F346" s="13">
        <f t="shared" si="74"/>
        <v>1899.1249999999745</v>
      </c>
      <c r="G346" s="14">
        <f>G345*11/12+G357*1/12</f>
        <v>3.104166666666667</v>
      </c>
      <c r="H346" s="13">
        <f t="shared" si="70"/>
        <v>285.68205736305691</v>
      </c>
      <c r="I346" s="13">
        <f t="shared" si="71"/>
        <v>9.1318654469300444</v>
      </c>
      <c r="J346" s="15">
        <f t="shared" si="75"/>
        <v>1246.4447996165347</v>
      </c>
      <c r="K346" s="13">
        <f t="shared" si="72"/>
        <v>16.828529432939501</v>
      </c>
      <c r="L346" s="15">
        <f t="shared" si="73"/>
        <v>73.4236976255889</v>
      </c>
      <c r="M346" s="34">
        <f t="shared" si="64"/>
        <v>23.048117549980198</v>
      </c>
      <c r="N346" s="16"/>
      <c r="O346" s="17">
        <f t="shared" si="65"/>
        <v>28.325993069592659</v>
      </c>
      <c r="P346" s="17"/>
      <c r="Q346" s="36">
        <f t="shared" si="66"/>
        <v>-4.1025988703934091E-4</v>
      </c>
      <c r="R346" s="14">
        <f t="shared" si="76"/>
        <v>1.0022316173344918</v>
      </c>
      <c r="S346" s="14">
        <f t="shared" si="77"/>
        <v>6.5415549514418974</v>
      </c>
      <c r="T346" s="20">
        <f t="shared" si="67"/>
        <v>5.1479835829899345E-2</v>
      </c>
      <c r="U346" s="20">
        <f t="shared" si="68"/>
        <v>2.0539182052696781E-3</v>
      </c>
      <c r="V346" s="20">
        <f t="shared" si="69"/>
        <v>4.9425917624629667E-2</v>
      </c>
      <c r="Y346" s="35"/>
      <c r="Z346" s="35"/>
    </row>
    <row r="347" spans="1:26" x14ac:dyDescent="0.25">
      <c r="A347" s="11">
        <v>1899.03</v>
      </c>
      <c r="B347" s="12">
        <v>6.4</v>
      </c>
      <c r="C347" s="13">
        <v>0.20250000000000001</v>
      </c>
      <c r="D347" s="12">
        <v>0.38250000000000001</v>
      </c>
      <c r="E347" s="12">
        <v>6.9456325620000001</v>
      </c>
      <c r="F347" s="13">
        <f t="shared" si="74"/>
        <v>1899.2083333333078</v>
      </c>
      <c r="G347" s="14">
        <f>G345*10/12+G357*2/12</f>
        <v>3.1083333333333334</v>
      </c>
      <c r="H347" s="13">
        <f t="shared" si="70"/>
        <v>289.75676182623846</v>
      </c>
      <c r="I347" s="13">
        <f t="shared" si="71"/>
        <v>9.1680850421583262</v>
      </c>
      <c r="J347" s="15">
        <f t="shared" si="75"/>
        <v>1267.556334950769</v>
      </c>
      <c r="K347" s="13">
        <f t="shared" si="72"/>
        <v>17.31749396852128</v>
      </c>
      <c r="L347" s="15">
        <f t="shared" si="73"/>
        <v>75.756296581042037</v>
      </c>
      <c r="M347" s="34">
        <f t="shared" si="64"/>
        <v>23.279682245508717</v>
      </c>
      <c r="N347" s="16"/>
      <c r="O347" s="17">
        <f t="shared" si="65"/>
        <v>28.570389684667106</v>
      </c>
      <c r="P347" s="17"/>
      <c r="Q347" s="36">
        <f t="shared" si="66"/>
        <v>3.1393768145795281E-4</v>
      </c>
      <c r="R347" s="14">
        <f t="shared" si="76"/>
        <v>1.0022351596044756</v>
      </c>
      <c r="S347" s="14">
        <f t="shared" si="77"/>
        <v>6.5561531988660651</v>
      </c>
      <c r="T347" s="20">
        <f t="shared" si="67"/>
        <v>5.1539949525162276E-2</v>
      </c>
      <c r="U347" s="20">
        <f t="shared" si="68"/>
        <v>2.0419155161419678E-3</v>
      </c>
      <c r="V347" s="20">
        <f t="shared" si="69"/>
        <v>4.9498034009020309E-2</v>
      </c>
      <c r="Y347" s="35"/>
      <c r="Z347" s="35"/>
    </row>
    <row r="348" spans="1:26" x14ac:dyDescent="0.25">
      <c r="A348" s="11">
        <v>1899.04</v>
      </c>
      <c r="B348" s="12">
        <v>6.48</v>
      </c>
      <c r="C348" s="13">
        <v>0.20330000000000001</v>
      </c>
      <c r="D348" s="12">
        <v>0.39329999999999998</v>
      </c>
      <c r="E348" s="12">
        <v>7.0407735540000003</v>
      </c>
      <c r="F348" s="13">
        <f t="shared" si="74"/>
        <v>1899.291666666641</v>
      </c>
      <c r="G348" s="14">
        <f>G345*9/12+G357*3/12</f>
        <v>3.1125000000000003</v>
      </c>
      <c r="H348" s="13">
        <f t="shared" si="70"/>
        <v>289.41433556577641</v>
      </c>
      <c r="I348" s="13">
        <f t="shared" si="71"/>
        <v>9.0799281513151762</v>
      </c>
      <c r="J348" s="15">
        <f t="shared" si="75"/>
        <v>1269.3684254035106</v>
      </c>
      <c r="K348" s="13">
        <f t="shared" si="72"/>
        <v>17.565842311422816</v>
      </c>
      <c r="L348" s="15">
        <f t="shared" si="73"/>
        <v>77.043611375185279</v>
      </c>
      <c r="M348" s="34">
        <f t="shared" si="64"/>
        <v>23.152421525686481</v>
      </c>
      <c r="N348" s="16"/>
      <c r="O348" s="17">
        <f t="shared" si="65"/>
        <v>28.371517887505831</v>
      </c>
      <c r="P348" s="17"/>
      <c r="Q348" s="36">
        <f t="shared" si="66"/>
        <v>1.854073264290157E-3</v>
      </c>
      <c r="R348" s="14">
        <f t="shared" si="76"/>
        <v>1.0022387018554013</v>
      </c>
      <c r="S348" s="14">
        <f t="shared" si="77"/>
        <v>6.4820168448711808</v>
      </c>
      <c r="T348" s="20">
        <f t="shared" si="67"/>
        <v>5.4203418157947603E-2</v>
      </c>
      <c r="U348" s="20">
        <f t="shared" si="68"/>
        <v>1.3069980447215634E-3</v>
      </c>
      <c r="V348" s="20">
        <f t="shared" si="69"/>
        <v>5.2896420113226039E-2</v>
      </c>
      <c r="Y348" s="35"/>
      <c r="Z348" s="35"/>
    </row>
    <row r="349" spans="1:26" x14ac:dyDescent="0.25">
      <c r="A349" s="11">
        <v>1899.05</v>
      </c>
      <c r="B349" s="12">
        <v>6.21</v>
      </c>
      <c r="C349" s="13">
        <v>0.20419999999999999</v>
      </c>
      <c r="D349" s="12">
        <v>0.4042</v>
      </c>
      <c r="E349" s="12">
        <v>7.0407735540000003</v>
      </c>
      <c r="F349" s="13">
        <f t="shared" si="74"/>
        <v>1899.3749999999743</v>
      </c>
      <c r="G349" s="14">
        <f>G345*8/12+G357*4/12</f>
        <v>3.1166666666666671</v>
      </c>
      <c r="H349" s="13">
        <f t="shared" si="70"/>
        <v>277.35540491720235</v>
      </c>
      <c r="I349" s="13">
        <f t="shared" si="71"/>
        <v>9.120124586810423</v>
      </c>
      <c r="J349" s="15">
        <f t="shared" si="75"/>
        <v>1219.8114723963092</v>
      </c>
      <c r="K349" s="13">
        <f t="shared" si="72"/>
        <v>18.052665807976361</v>
      </c>
      <c r="L349" s="15">
        <f t="shared" si="73"/>
        <v>79.395780538258975</v>
      </c>
      <c r="M349" s="34">
        <f t="shared" si="64"/>
        <v>22.091269360834179</v>
      </c>
      <c r="N349" s="16"/>
      <c r="O349" s="17">
        <f t="shared" si="65"/>
        <v>27.033363884659071</v>
      </c>
      <c r="P349" s="17"/>
      <c r="Q349" s="36">
        <f t="shared" si="66"/>
        <v>6.3341790783615903E-3</v>
      </c>
      <c r="R349" s="14">
        <f t="shared" si="76"/>
        <v>1.0022422440872751</v>
      </c>
      <c r="S349" s="14">
        <f t="shared" si="77"/>
        <v>6.4965281480085366</v>
      </c>
      <c r="T349" s="20">
        <f t="shared" si="67"/>
        <v>6.1171919402222219E-2</v>
      </c>
      <c r="U349" s="20">
        <f t="shared" si="68"/>
        <v>2.6983034043581711E-4</v>
      </c>
      <c r="V349" s="20">
        <f t="shared" si="69"/>
        <v>6.0902089061786402E-2</v>
      </c>
      <c r="Y349" s="35"/>
      <c r="Z349" s="35"/>
    </row>
    <row r="350" spans="1:26" x14ac:dyDescent="0.25">
      <c r="A350" s="11">
        <v>1899.06</v>
      </c>
      <c r="B350" s="12">
        <v>6.07</v>
      </c>
      <c r="C350" s="13">
        <v>0.20499999999999999</v>
      </c>
      <c r="D350" s="12">
        <v>0.41499999999999998</v>
      </c>
      <c r="E350" s="12">
        <v>7.135922645</v>
      </c>
      <c r="F350" s="13">
        <f t="shared" si="74"/>
        <v>1899.4583333333076</v>
      </c>
      <c r="G350" s="14">
        <f>G345*7/12+G357*5/12</f>
        <v>3.1208333333333336</v>
      </c>
      <c r="H350" s="13">
        <f t="shared" si="70"/>
        <v>267.48779309392307</v>
      </c>
      <c r="I350" s="13">
        <f t="shared" si="71"/>
        <v>9.0337722544076158</v>
      </c>
      <c r="J350" s="15">
        <f t="shared" si="75"/>
        <v>1179.7245142053794</v>
      </c>
      <c r="K350" s="13">
        <f t="shared" si="72"/>
        <v>18.28788041745932</v>
      </c>
      <c r="L350" s="15">
        <f t="shared" si="73"/>
        <v>80.656618351768103</v>
      </c>
      <c r="M350" s="34">
        <f t="shared" si="64"/>
        <v>21.212091925046828</v>
      </c>
      <c r="N350" s="16"/>
      <c r="O350" s="17">
        <f t="shared" si="65"/>
        <v>25.920743190931258</v>
      </c>
      <c r="P350" s="17"/>
      <c r="Q350" s="36">
        <f t="shared" si="66"/>
        <v>9.5015040646233076E-3</v>
      </c>
      <c r="R350" s="14">
        <f t="shared" si="76"/>
        <v>1.0022457863001029</v>
      </c>
      <c r="S350" s="14">
        <f t="shared" si="77"/>
        <v>6.4242771973588084</v>
      </c>
      <c r="T350" s="20">
        <f t="shared" si="67"/>
        <v>6.5886016176859963E-2</v>
      </c>
      <c r="U350" s="20">
        <f t="shared" si="68"/>
        <v>5.8712992494980298E-4</v>
      </c>
      <c r="V350" s="20">
        <f t="shared" si="69"/>
        <v>6.529888625191016E-2</v>
      </c>
      <c r="Y350" s="35"/>
      <c r="Z350" s="35"/>
    </row>
    <row r="351" spans="1:26" x14ac:dyDescent="0.25">
      <c r="A351" s="11">
        <v>1899.07</v>
      </c>
      <c r="B351" s="12">
        <v>6.28</v>
      </c>
      <c r="C351" s="13">
        <v>0.20580000000000001</v>
      </c>
      <c r="D351" s="12">
        <v>0.42580000000000001</v>
      </c>
      <c r="E351" s="12">
        <v>7.2310717359999996</v>
      </c>
      <c r="F351" s="13">
        <f t="shared" si="74"/>
        <v>1899.5416666666408</v>
      </c>
      <c r="G351" s="14">
        <f>G345*6/12+G357*6/12</f>
        <v>3.125</v>
      </c>
      <c r="H351" s="13">
        <f t="shared" si="70"/>
        <v>273.10042993604736</v>
      </c>
      <c r="I351" s="13">
        <f t="shared" si="71"/>
        <v>8.9496924332545458</v>
      </c>
      <c r="J351" s="15">
        <f t="shared" si="75"/>
        <v>1207.7677112988438</v>
      </c>
      <c r="K351" s="13">
        <f t="shared" si="72"/>
        <v>18.516904946937732</v>
      </c>
      <c r="L351" s="15">
        <f t="shared" si="73"/>
        <v>81.889727941249618</v>
      </c>
      <c r="M351" s="34">
        <f t="shared" si="64"/>
        <v>21.561425634523122</v>
      </c>
      <c r="N351" s="16"/>
      <c r="O351" s="17">
        <f t="shared" si="65"/>
        <v>26.307639638375701</v>
      </c>
      <c r="P351" s="17"/>
      <c r="Q351" s="36">
        <f t="shared" si="66"/>
        <v>1.0012959005826126E-2</v>
      </c>
      <c r="R351" s="14">
        <f t="shared" si="76"/>
        <v>1.0022493284938903</v>
      </c>
      <c r="S351" s="14">
        <f t="shared" si="77"/>
        <v>6.3539819151473722</v>
      </c>
      <c r="T351" s="20">
        <f t="shared" si="67"/>
        <v>6.527163597209884E-2</v>
      </c>
      <c r="U351" s="20">
        <f t="shared" si="68"/>
        <v>1.904345402575558E-3</v>
      </c>
      <c r="V351" s="20">
        <f t="shared" si="69"/>
        <v>6.3367290569523282E-2</v>
      </c>
      <c r="Y351" s="35"/>
      <c r="Z351" s="35"/>
    </row>
    <row r="352" spans="1:26" x14ac:dyDescent="0.25">
      <c r="A352" s="11">
        <v>1899.08</v>
      </c>
      <c r="B352" s="12">
        <v>6.44</v>
      </c>
      <c r="C352" s="13">
        <v>0.20669999999999999</v>
      </c>
      <c r="D352" s="12">
        <v>0.43669999999999998</v>
      </c>
      <c r="E352" s="12">
        <v>7.3262127269999997</v>
      </c>
      <c r="F352" s="13">
        <f t="shared" si="74"/>
        <v>1899.6249999999741</v>
      </c>
      <c r="G352" s="14">
        <f>G345*5/12+G357*7/12</f>
        <v>3.1291666666666669</v>
      </c>
      <c r="H352" s="13">
        <f t="shared" si="70"/>
        <v>276.42145750649871</v>
      </c>
      <c r="I352" s="13">
        <f t="shared" si="71"/>
        <v>8.8720986438809444</v>
      </c>
      <c r="J352" s="15">
        <f t="shared" si="75"/>
        <v>1225.7244121550118</v>
      </c>
      <c r="K352" s="13">
        <f t="shared" si="72"/>
        <v>18.744293554827323</v>
      </c>
      <c r="L352" s="15">
        <f t="shared" si="73"/>
        <v>83.117057575790923</v>
      </c>
      <c r="M352" s="34">
        <f t="shared" si="64"/>
        <v>21.726237373055454</v>
      </c>
      <c r="N352" s="16"/>
      <c r="O352" s="17">
        <f t="shared" si="65"/>
        <v>26.466629854714544</v>
      </c>
      <c r="P352" s="17"/>
      <c r="Q352" s="36">
        <f t="shared" si="66"/>
        <v>1.0920774676827769E-2</v>
      </c>
      <c r="R352" s="14">
        <f t="shared" si="76"/>
        <v>1.0022528706686431</v>
      </c>
      <c r="S352" s="14">
        <f t="shared" si="77"/>
        <v>6.2855732727655296</v>
      </c>
      <c r="T352" s="20">
        <f t="shared" si="67"/>
        <v>6.554163428520865E-2</v>
      </c>
      <c r="U352" s="20">
        <f t="shared" si="68"/>
        <v>2.1986043489110596E-3</v>
      </c>
      <c r="V352" s="20">
        <f t="shared" si="69"/>
        <v>6.334302993629759E-2</v>
      </c>
      <c r="Y352" s="35"/>
      <c r="Z352" s="35"/>
    </row>
    <row r="353" spans="1:26" x14ac:dyDescent="0.25">
      <c r="A353" s="11">
        <v>1899.09</v>
      </c>
      <c r="B353" s="12">
        <v>6.37</v>
      </c>
      <c r="C353" s="13">
        <v>0.20749999999999999</v>
      </c>
      <c r="D353" s="12">
        <v>0.44750000000000001</v>
      </c>
      <c r="E353" s="12">
        <v>7.6116519010000001</v>
      </c>
      <c r="F353" s="13">
        <f t="shared" si="74"/>
        <v>1899.7083333333073</v>
      </c>
      <c r="G353" s="14">
        <f>G345*4/12+G357*8/12</f>
        <v>3.1333333333333337</v>
      </c>
      <c r="H353" s="13">
        <f t="shared" si="70"/>
        <v>263.16366355860765</v>
      </c>
      <c r="I353" s="13">
        <f t="shared" si="71"/>
        <v>8.5724427297348633</v>
      </c>
      <c r="J353" s="15">
        <f t="shared" si="75"/>
        <v>1170.1036191644635</v>
      </c>
      <c r="K353" s="13">
        <f t="shared" si="72"/>
        <v>18.487557212319768</v>
      </c>
      <c r="L353" s="15">
        <f t="shared" si="73"/>
        <v>82.201156919324546</v>
      </c>
      <c r="M353" s="34">
        <f t="shared" si="64"/>
        <v>20.591140514113778</v>
      </c>
      <c r="N353" s="16"/>
      <c r="O353" s="17">
        <f t="shared" si="65"/>
        <v>25.044683828420087</v>
      </c>
      <c r="P353" s="17"/>
      <c r="Q353" s="36">
        <f t="shared" si="66"/>
        <v>1.5989821882392681E-2</v>
      </c>
      <c r="R353" s="14">
        <f t="shared" si="76"/>
        <v>1.0022564128243681</v>
      </c>
      <c r="S353" s="14">
        <f t="shared" si="77"/>
        <v>6.0634919930596602</v>
      </c>
      <c r="T353" s="20">
        <f t="shared" si="67"/>
        <v>6.9918037014519818E-2</v>
      </c>
      <c r="U353" s="20">
        <f t="shared" si="68"/>
        <v>5.0290517871944829E-3</v>
      </c>
      <c r="V353" s="20">
        <f t="shared" si="69"/>
        <v>6.4888985227325335E-2</v>
      </c>
      <c r="Y353" s="35"/>
      <c r="Z353" s="35"/>
    </row>
    <row r="354" spans="1:26" x14ac:dyDescent="0.25">
      <c r="A354" s="11">
        <v>1899.1</v>
      </c>
      <c r="B354" s="12">
        <v>6.34</v>
      </c>
      <c r="C354" s="13">
        <v>0.20830000000000001</v>
      </c>
      <c r="D354" s="12">
        <v>0.45829999999999999</v>
      </c>
      <c r="E354" s="12">
        <v>7.7067928930000003</v>
      </c>
      <c r="F354" s="13">
        <f t="shared" si="74"/>
        <v>1899.7916666666406</v>
      </c>
      <c r="G354" s="14">
        <f>G345*3/12+G357*9/12</f>
        <v>3.1374999999999997</v>
      </c>
      <c r="H354" s="13">
        <f t="shared" si="70"/>
        <v>258.69079754444107</v>
      </c>
      <c r="I354" s="13">
        <f t="shared" si="71"/>
        <v>8.4992575912471722</v>
      </c>
      <c r="J354" s="15">
        <f t="shared" si="75"/>
        <v>1153.3651164167659</v>
      </c>
      <c r="K354" s="13">
        <f t="shared" si="72"/>
        <v>18.699998819340273</v>
      </c>
      <c r="L354" s="15">
        <f t="shared" si="73"/>
        <v>83.373380576309742</v>
      </c>
      <c r="M354" s="34">
        <f t="shared" si="64"/>
        <v>20.15371346068661</v>
      </c>
      <c r="N354" s="16"/>
      <c r="O354" s="17">
        <f t="shared" si="65"/>
        <v>24.476723296282394</v>
      </c>
      <c r="P354" s="17"/>
      <c r="Q354" s="36">
        <f t="shared" si="66"/>
        <v>1.8243647300443026E-2</v>
      </c>
      <c r="R354" s="14">
        <f t="shared" si="76"/>
        <v>1.0022599549610702</v>
      </c>
      <c r="S354" s="14">
        <f t="shared" si="77"/>
        <v>6.0021505246741382</v>
      </c>
      <c r="T354" s="20">
        <f t="shared" si="67"/>
        <v>7.0157410592571967E-2</v>
      </c>
      <c r="U354" s="20">
        <f t="shared" si="68"/>
        <v>4.2998456729295143E-3</v>
      </c>
      <c r="V354" s="20">
        <f t="shared" si="69"/>
        <v>6.5857564919642453E-2</v>
      </c>
      <c r="Y354" s="35"/>
      <c r="Z354" s="35"/>
    </row>
    <row r="355" spans="1:26" x14ac:dyDescent="0.25">
      <c r="A355" s="11">
        <v>1899.11</v>
      </c>
      <c r="B355" s="12">
        <v>6.46</v>
      </c>
      <c r="C355" s="13">
        <v>0.2092</v>
      </c>
      <c r="D355" s="12">
        <v>0.46920000000000001</v>
      </c>
      <c r="E355" s="12">
        <v>7.8019419829999999</v>
      </c>
      <c r="F355" s="13">
        <f t="shared" si="74"/>
        <v>1899.8749999999739</v>
      </c>
      <c r="G355" s="14">
        <f>G345*2/12+G357*10/12</f>
        <v>3.1416666666666666</v>
      </c>
      <c r="H355" s="13">
        <f t="shared" si="70"/>
        <v>260.37255909186888</v>
      </c>
      <c r="I355" s="13">
        <f t="shared" si="71"/>
        <v>8.4318791582072699</v>
      </c>
      <c r="J355" s="15">
        <f t="shared" si="75"/>
        <v>1163.9959727761036</v>
      </c>
      <c r="K355" s="13">
        <f t="shared" si="72"/>
        <v>18.911270081409423</v>
      </c>
      <c r="L355" s="15">
        <f t="shared" si="73"/>
        <v>84.542865391106474</v>
      </c>
      <c r="M355" s="34">
        <f t="shared" si="64"/>
        <v>20.196457520802294</v>
      </c>
      <c r="N355" s="16"/>
      <c r="O355" s="17">
        <f t="shared" si="65"/>
        <v>24.491414148182638</v>
      </c>
      <c r="P355" s="17"/>
      <c r="Q355" s="36">
        <f t="shared" si="66"/>
        <v>1.9324774289488672E-2</v>
      </c>
      <c r="R355" s="14">
        <f t="shared" si="76"/>
        <v>1.0022634970787563</v>
      </c>
      <c r="S355" s="14">
        <f t="shared" si="77"/>
        <v>5.9423500702758778</v>
      </c>
      <c r="T355" s="20">
        <f t="shared" si="67"/>
        <v>6.8001072845327082E-2</v>
      </c>
      <c r="U355" s="20">
        <f t="shared" si="68"/>
        <v>4.555627479092772E-3</v>
      </c>
      <c r="V355" s="20">
        <f t="shared" si="69"/>
        <v>6.344544536623431E-2</v>
      </c>
      <c r="Y355" s="35"/>
      <c r="Z355" s="35"/>
    </row>
    <row r="356" spans="1:26" x14ac:dyDescent="0.25">
      <c r="A356" s="11">
        <v>1899.12</v>
      </c>
      <c r="B356" s="12">
        <v>6.02</v>
      </c>
      <c r="C356" s="13">
        <v>0.21</v>
      </c>
      <c r="D356" s="12">
        <v>0.48</v>
      </c>
      <c r="E356" s="12">
        <v>7.8970910740000004</v>
      </c>
      <c r="F356" s="13">
        <f t="shared" si="74"/>
        <v>1899.9583333333071</v>
      </c>
      <c r="G356" s="14">
        <f>G345*1/12+G357*11/12</f>
        <v>3.145833333333333</v>
      </c>
      <c r="H356" s="13">
        <f t="shared" si="70"/>
        <v>239.71474841319528</v>
      </c>
      <c r="I356" s="13">
        <f t="shared" si="71"/>
        <v>8.3621423865068127</v>
      </c>
      <c r="J356" s="15">
        <f t="shared" si="75"/>
        <v>1074.7604423029795</v>
      </c>
      <c r="K356" s="13">
        <f t="shared" si="72"/>
        <v>19.11346831201557</v>
      </c>
      <c r="L356" s="15">
        <f t="shared" si="73"/>
        <v>85.695184768343879</v>
      </c>
      <c r="M356" s="34">
        <f t="shared" si="64"/>
        <v>18.512649643600206</v>
      </c>
      <c r="N356" s="16"/>
      <c r="O356" s="17">
        <f t="shared" si="65"/>
        <v>22.419855109110472</v>
      </c>
      <c r="P356" s="17"/>
      <c r="Q356" s="36">
        <f t="shared" si="66"/>
        <v>2.3771700547836908E-2</v>
      </c>
      <c r="R356" s="14">
        <f t="shared" si="76"/>
        <v>1.0022670391774313</v>
      </c>
      <c r="S356" s="14">
        <f t="shared" si="77"/>
        <v>5.884041353198449</v>
      </c>
      <c r="T356" s="20">
        <f t="shared" si="67"/>
        <v>7.7167551102330867E-2</v>
      </c>
      <c r="U356" s="20">
        <f t="shared" si="68"/>
        <v>4.8065722079799755E-3</v>
      </c>
      <c r="V356" s="20">
        <f t="shared" si="69"/>
        <v>7.2360978894350891E-2</v>
      </c>
      <c r="Y356" s="35"/>
      <c r="Z356" s="35"/>
    </row>
    <row r="357" spans="1:26" x14ac:dyDescent="0.25">
      <c r="A357" s="11">
        <v>1900.01</v>
      </c>
      <c r="B357" s="12">
        <v>6.1</v>
      </c>
      <c r="C357" s="13">
        <v>0.2175</v>
      </c>
      <c r="D357" s="12">
        <v>0.48</v>
      </c>
      <c r="E357" s="12">
        <v>7.8970910740000004</v>
      </c>
      <c r="F357" s="13">
        <f t="shared" si="74"/>
        <v>1900.0416666666404</v>
      </c>
      <c r="G357" s="14">
        <v>3.15</v>
      </c>
      <c r="H357" s="13">
        <f t="shared" si="70"/>
        <v>242.90032646519788</v>
      </c>
      <c r="I357" s="13">
        <f t="shared" si="71"/>
        <v>8.6607903288820562</v>
      </c>
      <c r="J357" s="15">
        <f t="shared" si="75"/>
        <v>1092.2788589808833</v>
      </c>
      <c r="K357" s="13">
        <f t="shared" si="72"/>
        <v>19.11346831201557</v>
      </c>
      <c r="L357" s="15">
        <f t="shared" si="73"/>
        <v>85.949811854233445</v>
      </c>
      <c r="M357" s="34">
        <f t="shared" si="64"/>
        <v>18.674275362444785</v>
      </c>
      <c r="N357" s="16"/>
      <c r="O357" s="17">
        <f t="shared" si="65"/>
        <v>22.587334824329034</v>
      </c>
      <c r="P357" s="17"/>
      <c r="Q357" s="36">
        <f t="shared" si="66"/>
        <v>2.5737811567035203E-2</v>
      </c>
      <c r="R357" s="14">
        <f t="shared" si="76"/>
        <v>1.0029795584767995</v>
      </c>
      <c r="S357" s="14">
        <f t="shared" si="77"/>
        <v>5.8973807054677758</v>
      </c>
      <c r="T357" s="20">
        <f t="shared" si="67"/>
        <v>7.4527842689818158E-2</v>
      </c>
      <c r="U357" s="20">
        <f t="shared" si="68"/>
        <v>5.7642284691359347E-3</v>
      </c>
      <c r="V357" s="20">
        <f t="shared" si="69"/>
        <v>6.8763614220682223E-2</v>
      </c>
      <c r="Y357" s="35"/>
      <c r="Z357" s="35"/>
    </row>
    <row r="358" spans="1:26" x14ac:dyDescent="0.25">
      <c r="A358" s="11">
        <v>1900.02</v>
      </c>
      <c r="B358" s="12">
        <v>6.21</v>
      </c>
      <c r="C358" s="13">
        <v>0.22500000000000001</v>
      </c>
      <c r="D358" s="12">
        <v>0.48</v>
      </c>
      <c r="E358" s="12">
        <v>7.9922320659999997</v>
      </c>
      <c r="F358" s="13">
        <f t="shared" si="74"/>
        <v>1900.1249999999736</v>
      </c>
      <c r="G358" s="14">
        <f>G357*11/12+G369*1/12</f>
        <v>3.145833333333333</v>
      </c>
      <c r="H358" s="13">
        <f t="shared" si="70"/>
        <v>244.33682404036443</v>
      </c>
      <c r="I358" s="13">
        <f t="shared" si="71"/>
        <v>8.8527834797233496</v>
      </c>
      <c r="J358" s="15">
        <f t="shared" si="75"/>
        <v>1102.0559761495933</v>
      </c>
      <c r="K358" s="13">
        <f t="shared" si="72"/>
        <v>18.885938090076479</v>
      </c>
      <c r="L358" s="15">
        <f t="shared" si="73"/>
        <v>85.18307062025842</v>
      </c>
      <c r="M358" s="34">
        <f t="shared" si="64"/>
        <v>18.703797417251433</v>
      </c>
      <c r="N358" s="16"/>
      <c r="O358" s="17">
        <f t="shared" si="65"/>
        <v>22.595749104853368</v>
      </c>
      <c r="P358" s="17"/>
      <c r="Q358" s="36">
        <f t="shared" si="66"/>
        <v>2.6897652963089276E-2</v>
      </c>
      <c r="R358" s="14">
        <f t="shared" si="76"/>
        <v>1.0029761561500405</v>
      </c>
      <c r="S358" s="14">
        <f t="shared" si="77"/>
        <v>5.8445396223784236</v>
      </c>
      <c r="T358" s="20">
        <f t="shared" si="67"/>
        <v>7.0080891324745931E-2</v>
      </c>
      <c r="U358" s="20">
        <f t="shared" si="68"/>
        <v>6.9493349328253462E-3</v>
      </c>
      <c r="V358" s="20">
        <f t="shared" si="69"/>
        <v>6.3131556391920585E-2</v>
      </c>
      <c r="Y358" s="35"/>
      <c r="Z358" s="35"/>
    </row>
    <row r="359" spans="1:26" x14ac:dyDescent="0.25">
      <c r="A359" s="11">
        <v>1900.03</v>
      </c>
      <c r="B359" s="12">
        <v>6.26</v>
      </c>
      <c r="C359" s="13">
        <v>0.23250000000000001</v>
      </c>
      <c r="D359" s="12">
        <v>0.48</v>
      </c>
      <c r="E359" s="12">
        <v>7.9922320659999997</v>
      </c>
      <c r="F359" s="13">
        <f t="shared" si="74"/>
        <v>1900.2083333333069</v>
      </c>
      <c r="G359" s="14">
        <f>G357*10/12+G369*2/12</f>
        <v>3.1416666666666666</v>
      </c>
      <c r="H359" s="13">
        <f t="shared" si="70"/>
        <v>246.30410925808073</v>
      </c>
      <c r="I359" s="13">
        <f t="shared" si="71"/>
        <v>9.1478762623807945</v>
      </c>
      <c r="J359" s="15">
        <f t="shared" si="75"/>
        <v>1114.3675918251774</v>
      </c>
      <c r="K359" s="13">
        <f t="shared" si="72"/>
        <v>18.885938090076479</v>
      </c>
      <c r="L359" s="15">
        <f t="shared" si="73"/>
        <v>85.4467163060839</v>
      </c>
      <c r="M359" s="34">
        <f t="shared" si="64"/>
        <v>18.775793421238372</v>
      </c>
      <c r="N359" s="16"/>
      <c r="O359" s="17">
        <f t="shared" si="65"/>
        <v>22.65855169287202</v>
      </c>
      <c r="P359" s="17"/>
      <c r="Q359" s="36">
        <f t="shared" si="66"/>
        <v>2.6734307147491393E-2</v>
      </c>
      <c r="R359" s="14">
        <f t="shared" si="76"/>
        <v>1.0029727538422986</v>
      </c>
      <c r="S359" s="14">
        <f t="shared" si="77"/>
        <v>5.8619338849197211</v>
      </c>
      <c r="T359" s="20">
        <f t="shared" si="67"/>
        <v>6.9864224187603075E-2</v>
      </c>
      <c r="U359" s="20">
        <f t="shared" si="68"/>
        <v>5.014324075594212E-3</v>
      </c>
      <c r="V359" s="20">
        <f t="shared" si="69"/>
        <v>6.4849900112008863E-2</v>
      </c>
      <c r="Y359" s="35"/>
      <c r="Z359" s="35"/>
    </row>
    <row r="360" spans="1:26" x14ac:dyDescent="0.25">
      <c r="A360" s="11">
        <v>1900.04</v>
      </c>
      <c r="B360" s="12">
        <v>6.34</v>
      </c>
      <c r="C360" s="13">
        <v>0.24</v>
      </c>
      <c r="D360" s="12">
        <v>0.48</v>
      </c>
      <c r="E360" s="12">
        <v>7.9922320659999997</v>
      </c>
      <c r="F360" s="13">
        <f t="shared" si="74"/>
        <v>1900.2916666666401</v>
      </c>
      <c r="G360" s="14">
        <f>G357*9/12+G369*3/12</f>
        <v>3.1374999999999997</v>
      </c>
      <c r="H360" s="13">
        <f t="shared" si="70"/>
        <v>249.45176560642682</v>
      </c>
      <c r="I360" s="13">
        <f t="shared" si="71"/>
        <v>9.4429690450382395</v>
      </c>
      <c r="J360" s="15">
        <f t="shared" si="75"/>
        <v>1132.1689910556117</v>
      </c>
      <c r="K360" s="13">
        <f t="shared" si="72"/>
        <v>18.885938090076479</v>
      </c>
      <c r="L360" s="15">
        <f t="shared" si="73"/>
        <v>85.716264307049485</v>
      </c>
      <c r="M360" s="34">
        <f t="shared" si="64"/>
        <v>18.936402033322732</v>
      </c>
      <c r="N360" s="16"/>
      <c r="O360" s="17">
        <f t="shared" si="65"/>
        <v>22.830122957226404</v>
      </c>
      <c r="P360" s="17"/>
      <c r="Q360" s="36">
        <f t="shared" si="66"/>
        <v>2.6324249917931537E-2</v>
      </c>
      <c r="R360" s="14">
        <f t="shared" si="76"/>
        <v>1.0029693515535789</v>
      </c>
      <c r="S360" s="14">
        <f t="shared" si="77"/>
        <v>5.879359971399416</v>
      </c>
      <c r="T360" s="20">
        <f t="shared" si="67"/>
        <v>6.4977501499694723E-2</v>
      </c>
      <c r="U360" s="20">
        <f t="shared" si="68"/>
        <v>4.0525486625320184E-3</v>
      </c>
      <c r="V360" s="20">
        <f t="shared" si="69"/>
        <v>6.0924952837162705E-2</v>
      </c>
      <c r="Y360" s="35"/>
      <c r="Z360" s="35"/>
    </row>
    <row r="361" spans="1:26" x14ac:dyDescent="0.25">
      <c r="A361" s="11">
        <v>1900.05</v>
      </c>
      <c r="B361" s="12">
        <v>6.04</v>
      </c>
      <c r="C361" s="13">
        <v>0.2475</v>
      </c>
      <c r="D361" s="12">
        <v>0.48</v>
      </c>
      <c r="E361" s="12">
        <v>7.8019419829999999</v>
      </c>
      <c r="F361" s="13">
        <f t="shared" si="74"/>
        <v>1900.3749999999734</v>
      </c>
      <c r="G361" s="14">
        <f>G357*8/12+G369*4/12</f>
        <v>3.1333333333333337</v>
      </c>
      <c r="H361" s="13">
        <f t="shared" si="70"/>
        <v>243.44431221592697</v>
      </c>
      <c r="I361" s="13">
        <f t="shared" si="71"/>
        <v>9.9755740518943572</v>
      </c>
      <c r="J361" s="15">
        <f t="shared" si="75"/>
        <v>1108.6763419033341</v>
      </c>
      <c r="K361" s="13">
        <f t="shared" si="72"/>
        <v>19.346567858219363</v>
      </c>
      <c r="L361" s="15">
        <f t="shared" si="73"/>
        <v>88.106729157880864</v>
      </c>
      <c r="M361" s="34">
        <f t="shared" si="64"/>
        <v>18.403197016950415</v>
      </c>
      <c r="N361" s="16"/>
      <c r="O361" s="17">
        <f t="shared" si="65"/>
        <v>22.172115694151749</v>
      </c>
      <c r="P361" s="17"/>
      <c r="Q361" s="36">
        <f t="shared" si="66"/>
        <v>2.4232858651637657E-2</v>
      </c>
      <c r="R361" s="14">
        <f t="shared" si="76"/>
        <v>1.0029659492838876</v>
      </c>
      <c r="S361" s="14">
        <f t="shared" si="77"/>
        <v>6.040641788323442</v>
      </c>
      <c r="T361" s="20">
        <f t="shared" si="67"/>
        <v>6.7875138801264834E-2</v>
      </c>
      <c r="U361" s="20">
        <f t="shared" si="68"/>
        <v>3.509766605165332E-3</v>
      </c>
      <c r="V361" s="20">
        <f t="shared" si="69"/>
        <v>6.4365372196099502E-2</v>
      </c>
      <c r="Y361" s="35"/>
      <c r="Z361" s="35"/>
    </row>
    <row r="362" spans="1:26" x14ac:dyDescent="0.25">
      <c r="A362" s="11">
        <v>1900.06</v>
      </c>
      <c r="B362" s="12">
        <v>5.86</v>
      </c>
      <c r="C362" s="13">
        <v>0.255</v>
      </c>
      <c r="D362" s="12">
        <v>0.48</v>
      </c>
      <c r="E362" s="12">
        <v>7.7067928930000003</v>
      </c>
      <c r="F362" s="13">
        <f t="shared" si="74"/>
        <v>1900.4583333333067</v>
      </c>
      <c r="G362" s="14">
        <f>G357*7/12+G369*5/12</f>
        <v>3.1291666666666669</v>
      </c>
      <c r="H362" s="13">
        <f t="shared" si="70"/>
        <v>239.10537438650229</v>
      </c>
      <c r="I362" s="13">
        <f t="shared" si="71"/>
        <v>10.404756052654964</v>
      </c>
      <c r="J362" s="15">
        <f t="shared" si="75"/>
        <v>1092.864982642026</v>
      </c>
      <c r="K362" s="13">
        <f t="shared" si="72"/>
        <v>19.585423157938756</v>
      </c>
      <c r="L362" s="15">
        <f t="shared" si="73"/>
        <v>89.517950796616475</v>
      </c>
      <c r="M362" s="34">
        <f t="shared" si="64"/>
        <v>17.992711584303983</v>
      </c>
      <c r="N362" s="16"/>
      <c r="O362" s="17">
        <f t="shared" si="65"/>
        <v>21.667091326067698</v>
      </c>
      <c r="P362" s="17"/>
      <c r="Q362" s="36">
        <f t="shared" si="66"/>
        <v>2.4286393111291098E-2</v>
      </c>
      <c r="R362" s="14">
        <f t="shared" si="76"/>
        <v>1.0029625470332306</v>
      </c>
      <c r="S362" s="14">
        <f t="shared" si="77"/>
        <v>6.1333577886333934</v>
      </c>
      <c r="T362" s="20">
        <f t="shared" si="67"/>
        <v>6.5611536216921618E-2</v>
      </c>
      <c r="U362" s="20">
        <f t="shared" si="68"/>
        <v>3.2222961753032298E-3</v>
      </c>
      <c r="V362" s="20">
        <f t="shared" si="69"/>
        <v>6.2389240041618388E-2</v>
      </c>
      <c r="Y362" s="35"/>
      <c r="Z362" s="35"/>
    </row>
    <row r="363" spans="1:26" x14ac:dyDescent="0.25">
      <c r="A363" s="11">
        <v>1900.07</v>
      </c>
      <c r="B363" s="12">
        <v>5.86</v>
      </c>
      <c r="C363" s="13">
        <v>0.26250000000000001</v>
      </c>
      <c r="D363" s="12">
        <v>0.48</v>
      </c>
      <c r="E363" s="12">
        <v>7.8019419829999999</v>
      </c>
      <c r="F363" s="13">
        <f t="shared" si="74"/>
        <v>1900.5416666666399</v>
      </c>
      <c r="G363" s="14">
        <f>G357*6/12+G369*6/12</f>
        <v>3.125</v>
      </c>
      <c r="H363" s="13">
        <f t="shared" si="70"/>
        <v>236.18934926909469</v>
      </c>
      <c r="I363" s="13">
        <f t="shared" si="71"/>
        <v>10.580154297463713</v>
      </c>
      <c r="J363" s="15">
        <f t="shared" si="75"/>
        <v>1083.5667179481861</v>
      </c>
      <c r="K363" s="13">
        <f t="shared" si="72"/>
        <v>19.346567858219363</v>
      </c>
      <c r="L363" s="15">
        <f t="shared" si="73"/>
        <v>88.756318193708097</v>
      </c>
      <c r="M363" s="34">
        <f t="shared" si="64"/>
        <v>17.689545468952797</v>
      </c>
      <c r="N363" s="16"/>
      <c r="O363" s="17">
        <f t="shared" si="65"/>
        <v>21.293889709957156</v>
      </c>
      <c r="P363" s="17"/>
      <c r="Q363" s="36">
        <f t="shared" si="66"/>
        <v>2.6508372245072756E-2</v>
      </c>
      <c r="R363" s="14">
        <f t="shared" si="76"/>
        <v>1.0029591448016137</v>
      </c>
      <c r="S363" s="14">
        <f t="shared" si="77"/>
        <v>6.0765067886138704</v>
      </c>
      <c r="T363" s="20">
        <f t="shared" si="67"/>
        <v>6.1471772979990735E-2</v>
      </c>
      <c r="U363" s="20">
        <f t="shared" si="68"/>
        <v>4.4382347403240097E-3</v>
      </c>
      <c r="V363" s="20">
        <f t="shared" si="69"/>
        <v>5.7033538239666726E-2</v>
      </c>
      <c r="Y363" s="35"/>
      <c r="Z363" s="35"/>
    </row>
    <row r="364" spans="1:26" x14ac:dyDescent="0.25">
      <c r="A364" s="11">
        <v>1900.08</v>
      </c>
      <c r="B364" s="12">
        <v>5.94</v>
      </c>
      <c r="C364" s="13">
        <v>0.27</v>
      </c>
      <c r="D364" s="12">
        <v>0.48</v>
      </c>
      <c r="E364" s="12">
        <v>7.7067928930000003</v>
      </c>
      <c r="F364" s="13">
        <f t="shared" si="74"/>
        <v>1900.6249999999732</v>
      </c>
      <c r="G364" s="14">
        <f>G357*5/12+G369*7/12</f>
        <v>3.1208333333333336</v>
      </c>
      <c r="H364" s="13">
        <f t="shared" si="70"/>
        <v>242.36961157949213</v>
      </c>
      <c r="I364" s="13">
        <f t="shared" si="71"/>
        <v>11.01680052634055</v>
      </c>
      <c r="J364" s="15">
        <f t="shared" si="75"/>
        <v>1116.1317472516789</v>
      </c>
      <c r="K364" s="13">
        <f t="shared" si="72"/>
        <v>19.585423157938756</v>
      </c>
      <c r="L364" s="15">
        <f t="shared" si="73"/>
        <v>90.192464424378088</v>
      </c>
      <c r="M364" s="34">
        <f t="shared" si="64"/>
        <v>18.069614666784194</v>
      </c>
      <c r="N364" s="16"/>
      <c r="O364" s="17">
        <f t="shared" si="65"/>
        <v>21.745469843487964</v>
      </c>
      <c r="P364" s="17"/>
      <c r="Q364" s="36">
        <f t="shared" si="66"/>
        <v>2.0503000596817943E-2</v>
      </c>
      <c r="R364" s="14">
        <f t="shared" si="76"/>
        <v>1.002955742589043</v>
      </c>
      <c r="S364" s="14">
        <f t="shared" si="77"/>
        <v>6.1697314120995834</v>
      </c>
      <c r="T364" s="20">
        <f t="shared" si="67"/>
        <v>6.2362729619005464E-2</v>
      </c>
      <c r="U364" s="20">
        <f t="shared" si="68"/>
        <v>4.1614673758820775E-3</v>
      </c>
      <c r="V364" s="20">
        <f t="shared" si="69"/>
        <v>5.8201262243123386E-2</v>
      </c>
      <c r="Y364" s="35"/>
      <c r="Z364" s="35"/>
    </row>
    <row r="365" spans="1:26" x14ac:dyDescent="0.25">
      <c r="A365" s="11">
        <v>1900.09</v>
      </c>
      <c r="B365" s="12">
        <v>5.8</v>
      </c>
      <c r="C365" s="13">
        <v>0.27750000000000002</v>
      </c>
      <c r="D365" s="12">
        <v>0.48</v>
      </c>
      <c r="E365" s="12">
        <v>7.8019419829999999</v>
      </c>
      <c r="F365" s="13">
        <f t="shared" si="74"/>
        <v>1900.7083333333064</v>
      </c>
      <c r="G365" s="14">
        <f>G357*4/12+G369*8/12</f>
        <v>3.1166666666666671</v>
      </c>
      <c r="H365" s="13">
        <f t="shared" si="70"/>
        <v>233.77102828681726</v>
      </c>
      <c r="I365" s="13">
        <f t="shared" si="71"/>
        <v>11.18473454303307</v>
      </c>
      <c r="J365" s="15">
        <f t="shared" si="75"/>
        <v>1080.8267903737385</v>
      </c>
      <c r="K365" s="13">
        <f t="shared" si="72"/>
        <v>19.346567858219363</v>
      </c>
      <c r="L365" s="15">
        <f t="shared" si="73"/>
        <v>89.44773437575769</v>
      </c>
      <c r="M365" s="34">
        <f t="shared" si="64"/>
        <v>17.341874151224715</v>
      </c>
      <c r="N365" s="16"/>
      <c r="O365" s="17">
        <f t="shared" si="65"/>
        <v>20.86922595392474</v>
      </c>
      <c r="P365" s="17"/>
      <c r="Q365" s="36">
        <f t="shared" si="66"/>
        <v>2.2910446651602398E-2</v>
      </c>
      <c r="R365" s="14">
        <f t="shared" si="76"/>
        <v>1.0029523403955243</v>
      </c>
      <c r="S365" s="14">
        <f t="shared" si="77"/>
        <v>6.1125017899833409</v>
      </c>
      <c r="T365" s="20">
        <f t="shared" si="67"/>
        <v>6.8005415438333827E-2</v>
      </c>
      <c r="U365" s="20">
        <f t="shared" si="68"/>
        <v>6.361776127812524E-3</v>
      </c>
      <c r="V365" s="20">
        <f t="shared" si="69"/>
        <v>6.1643639310521303E-2</v>
      </c>
      <c r="Y365" s="35"/>
      <c r="Z365" s="35"/>
    </row>
    <row r="366" spans="1:26" x14ac:dyDescent="0.25">
      <c r="A366" s="11">
        <v>1900.1</v>
      </c>
      <c r="B366" s="12">
        <v>6.01</v>
      </c>
      <c r="C366" s="13">
        <v>0.28499999999999998</v>
      </c>
      <c r="D366" s="12">
        <v>0.48</v>
      </c>
      <c r="E366" s="12">
        <v>7.7067928930000003</v>
      </c>
      <c r="F366" s="13">
        <f t="shared" si="74"/>
        <v>1900.7916666666397</v>
      </c>
      <c r="G366" s="14">
        <f>G357*3/12+G369*9/12</f>
        <v>3.1125000000000003</v>
      </c>
      <c r="H366" s="13">
        <f t="shared" si="70"/>
        <v>245.22581912335815</v>
      </c>
      <c r="I366" s="13">
        <f t="shared" si="71"/>
        <v>11.628845000026134</v>
      </c>
      <c r="J366" s="15">
        <f t="shared" si="75"/>
        <v>1138.267792283865</v>
      </c>
      <c r="K366" s="13">
        <f t="shared" si="72"/>
        <v>19.585423157938756</v>
      </c>
      <c r="L366" s="15">
        <f t="shared" si="73"/>
        <v>90.909906871257121</v>
      </c>
      <c r="M366" s="34">
        <f t="shared" si="64"/>
        <v>18.102398784556055</v>
      </c>
      <c r="N366" s="16"/>
      <c r="O366" s="17">
        <f t="shared" si="65"/>
        <v>21.784692525130033</v>
      </c>
      <c r="P366" s="17"/>
      <c r="Q366" s="36">
        <f t="shared" si="66"/>
        <v>1.930761348008881E-2</v>
      </c>
      <c r="R366" s="14">
        <f t="shared" si="76"/>
        <v>1.0029489382210637</v>
      </c>
      <c r="S366" s="14">
        <f t="shared" si="77"/>
        <v>6.2062365365613328</v>
      </c>
      <c r="T366" s="20">
        <f t="shared" si="67"/>
        <v>7.0915077956436701E-2</v>
      </c>
      <c r="U366" s="20">
        <f t="shared" si="68"/>
        <v>8.1191790509469453E-3</v>
      </c>
      <c r="V366" s="20">
        <f t="shared" si="69"/>
        <v>6.2795898905489755E-2</v>
      </c>
      <c r="Y366" s="35"/>
      <c r="Z366" s="35"/>
    </row>
    <row r="367" spans="1:26" x14ac:dyDescent="0.25">
      <c r="A367" s="11">
        <v>1900.11</v>
      </c>
      <c r="B367" s="12">
        <v>6.48</v>
      </c>
      <c r="C367" s="13">
        <v>0.29249999999999998</v>
      </c>
      <c r="D367" s="12">
        <v>0.48</v>
      </c>
      <c r="E367" s="12">
        <v>7.7067928930000003</v>
      </c>
      <c r="F367" s="13">
        <f t="shared" si="74"/>
        <v>1900.8749999999729</v>
      </c>
      <c r="G367" s="14">
        <f>G357*2/12+G369*10/12</f>
        <v>3.1083333333333334</v>
      </c>
      <c r="H367" s="13">
        <f t="shared" si="70"/>
        <v>264.40321263217322</v>
      </c>
      <c r="I367" s="13">
        <f t="shared" si="71"/>
        <v>11.934867236868929</v>
      </c>
      <c r="J367" s="15">
        <f t="shared" si="75"/>
        <v>1231.900261470277</v>
      </c>
      <c r="K367" s="13">
        <f t="shared" si="72"/>
        <v>19.585423157938756</v>
      </c>
      <c r="L367" s="15">
        <f t="shared" si="73"/>
        <v>91.251871220020504</v>
      </c>
      <c r="M367" s="34">
        <f t="shared" si="64"/>
        <v>19.419584603760764</v>
      </c>
      <c r="N367" s="16"/>
      <c r="O367" s="17">
        <f t="shared" si="65"/>
        <v>23.365476491847208</v>
      </c>
      <c r="P367" s="17"/>
      <c r="Q367" s="36">
        <f t="shared" si="66"/>
        <v>1.7974812589310517E-2</v>
      </c>
      <c r="R367" s="14">
        <f t="shared" si="76"/>
        <v>1.0029455360656672</v>
      </c>
      <c r="S367" s="14">
        <f t="shared" si="77"/>
        <v>6.2245383446929603</v>
      </c>
      <c r="T367" s="20">
        <f t="shared" si="67"/>
        <v>6.4984250533232757E-2</v>
      </c>
      <c r="U367" s="20">
        <f t="shared" si="68"/>
        <v>1.0166633797672686E-2</v>
      </c>
      <c r="V367" s="20">
        <f t="shared" si="69"/>
        <v>5.4817616735560071E-2</v>
      </c>
      <c r="Y367" s="35"/>
      <c r="Z367" s="35"/>
    </row>
    <row r="368" spans="1:26" x14ac:dyDescent="0.25">
      <c r="A368" s="11">
        <v>1900.12</v>
      </c>
      <c r="B368" s="12">
        <v>6.87</v>
      </c>
      <c r="C368" s="13">
        <v>0.3</v>
      </c>
      <c r="D368" s="12">
        <v>0.48</v>
      </c>
      <c r="E368" s="12">
        <v>7.6116519010000001</v>
      </c>
      <c r="F368" s="13">
        <f t="shared" si="74"/>
        <v>1900.9583333333062</v>
      </c>
      <c r="G368" s="14">
        <f>G357*1/12+G369*11/12</f>
        <v>3.104166666666667</v>
      </c>
      <c r="H368" s="13">
        <f t="shared" si="70"/>
        <v>283.82015206399285</v>
      </c>
      <c r="I368" s="13">
        <f t="shared" si="71"/>
        <v>12.393893103231129</v>
      </c>
      <c r="J368" s="15">
        <f t="shared" si="75"/>
        <v>1327.1792453818659</v>
      </c>
      <c r="K368" s="13">
        <f t="shared" si="72"/>
        <v>19.830228965169805</v>
      </c>
      <c r="L368" s="15">
        <f t="shared" si="73"/>
        <v>92.728680900043031</v>
      </c>
      <c r="M368" s="34">
        <f t="shared" si="64"/>
        <v>20.744051160870857</v>
      </c>
      <c r="N368" s="16"/>
      <c r="O368" s="17">
        <f t="shared" si="65"/>
        <v>24.951139917086614</v>
      </c>
      <c r="P368" s="17"/>
      <c r="Q368" s="36">
        <f t="shared" si="66"/>
        <v>1.3490267445614504E-2</v>
      </c>
      <c r="R368" s="14">
        <f t="shared" si="76"/>
        <v>1.0029421339293405</v>
      </c>
      <c r="S368" s="14">
        <f t="shared" si="77"/>
        <v>6.3209050393635424</v>
      </c>
      <c r="T368" s="20">
        <f t="shared" si="67"/>
        <v>5.4545251575951914E-2</v>
      </c>
      <c r="U368" s="20">
        <f t="shared" si="68"/>
        <v>8.900918904485966E-3</v>
      </c>
      <c r="V368" s="20">
        <f t="shared" si="69"/>
        <v>4.5644332671465948E-2</v>
      </c>
      <c r="Y368" s="35"/>
      <c r="Z368" s="35"/>
    </row>
    <row r="369" spans="1:26" x14ac:dyDescent="0.25">
      <c r="A369" s="11">
        <v>1901.01</v>
      </c>
      <c r="B369" s="12">
        <v>7.07</v>
      </c>
      <c r="C369" s="13">
        <v>0.30170000000000002</v>
      </c>
      <c r="D369" s="12">
        <v>0.48170000000000002</v>
      </c>
      <c r="E369" s="12">
        <v>7.7067928930000003</v>
      </c>
      <c r="F369" s="13">
        <f t="shared" si="74"/>
        <v>1901.0416666666395</v>
      </c>
      <c r="G369" s="14">
        <v>3.1</v>
      </c>
      <c r="H369" s="13">
        <f t="shared" si="70"/>
        <v>288.47696193047295</v>
      </c>
      <c r="I369" s="13">
        <f t="shared" si="71"/>
        <v>12.310254514062756</v>
      </c>
      <c r="J369" s="15">
        <f t="shared" si="75"/>
        <v>1353.7521092453785</v>
      </c>
      <c r="K369" s="13">
        <f t="shared" si="72"/>
        <v>19.65478819828979</v>
      </c>
      <c r="L369" s="15">
        <f t="shared" si="73"/>
        <v>92.235133100919199</v>
      </c>
      <c r="M369" s="34">
        <f t="shared" si="64"/>
        <v>20.978581834536197</v>
      </c>
      <c r="N369" s="16"/>
      <c r="O369" s="17">
        <f t="shared" si="65"/>
        <v>25.223107928844321</v>
      </c>
      <c r="P369" s="17"/>
      <c r="Q369" s="36">
        <f t="shared" si="66"/>
        <v>1.5441362892157327E-2</v>
      </c>
      <c r="R369" s="14">
        <f t="shared" si="76"/>
        <v>1.0020149873405235</v>
      </c>
      <c r="S369" s="14">
        <f t="shared" si="77"/>
        <v>6.2612403151929579</v>
      </c>
      <c r="T369" s="20">
        <f t="shared" si="67"/>
        <v>5.5432556751338735E-2</v>
      </c>
      <c r="U369" s="20">
        <f t="shared" si="68"/>
        <v>1.0144103392990989E-2</v>
      </c>
      <c r="V369" s="20">
        <f t="shared" si="69"/>
        <v>4.5288453358347747E-2</v>
      </c>
      <c r="Y369" s="35"/>
      <c r="Z369" s="35"/>
    </row>
    <row r="370" spans="1:26" x14ac:dyDescent="0.25">
      <c r="A370" s="11">
        <v>1901.02</v>
      </c>
      <c r="B370" s="12">
        <v>7.25</v>
      </c>
      <c r="C370" s="13">
        <v>0.30330000000000001</v>
      </c>
      <c r="D370" s="12">
        <v>0.48330000000000001</v>
      </c>
      <c r="E370" s="12">
        <v>7.6116519010000001</v>
      </c>
      <c r="F370" s="13">
        <f t="shared" si="74"/>
        <v>1901.1249999999727</v>
      </c>
      <c r="G370" s="14">
        <f>G369*11/12+G381*1/12</f>
        <v>3.1066666666666669</v>
      </c>
      <c r="H370" s="13">
        <f t="shared" si="70"/>
        <v>299.51908332808557</v>
      </c>
      <c r="I370" s="13">
        <f t="shared" si="71"/>
        <v>12.530225927366672</v>
      </c>
      <c r="J370" s="15">
        <f t="shared" si="75"/>
        <v>1410.470203258652</v>
      </c>
      <c r="K370" s="13">
        <f t="shared" si="72"/>
        <v>19.966561789305349</v>
      </c>
      <c r="L370" s="15">
        <f t="shared" si="73"/>
        <v>94.024861963435399</v>
      </c>
      <c r="M370" s="34">
        <f t="shared" si="64"/>
        <v>21.679149848206194</v>
      </c>
      <c r="N370" s="16"/>
      <c r="O370" s="17">
        <f t="shared" si="65"/>
        <v>26.053251360808805</v>
      </c>
      <c r="P370" s="17"/>
      <c r="Q370" s="36">
        <f t="shared" si="66"/>
        <v>1.1385946036258678E-2</v>
      </c>
      <c r="R370" s="14">
        <f t="shared" si="76"/>
        <v>1.0020207222232298</v>
      </c>
      <c r="S370" s="14">
        <f t="shared" si="77"/>
        <v>6.3522760047961331</v>
      </c>
      <c r="T370" s="20">
        <f t="shared" si="67"/>
        <v>5.6660563453841739E-2</v>
      </c>
      <c r="U370" s="20">
        <f t="shared" si="68"/>
        <v>1.2175146255171132E-2</v>
      </c>
      <c r="V370" s="20">
        <f t="shared" si="69"/>
        <v>4.4485417198670607E-2</v>
      </c>
      <c r="Y370" s="35"/>
      <c r="Z370" s="35"/>
    </row>
    <row r="371" spans="1:26" x14ac:dyDescent="0.25">
      <c r="A371" s="11">
        <v>1901.03</v>
      </c>
      <c r="B371" s="12">
        <v>7.51</v>
      </c>
      <c r="C371" s="13">
        <v>0.30499999999999999</v>
      </c>
      <c r="D371" s="12">
        <v>0.48499999999999999</v>
      </c>
      <c r="E371" s="12">
        <v>7.6116519010000001</v>
      </c>
      <c r="F371" s="13">
        <f t="shared" si="74"/>
        <v>1901.208333333306</v>
      </c>
      <c r="G371" s="14">
        <f>G369*10/12+G381*2/12</f>
        <v>3.1133333333333333</v>
      </c>
      <c r="H371" s="13">
        <f t="shared" si="70"/>
        <v>310.26045735088593</v>
      </c>
      <c r="I371" s="13">
        <f t="shared" si="71"/>
        <v>12.60045798828498</v>
      </c>
      <c r="J371" s="15">
        <f t="shared" si="75"/>
        <v>1465.9973348237197</v>
      </c>
      <c r="K371" s="13">
        <f t="shared" si="72"/>
        <v>20.036793850223656</v>
      </c>
      <c r="L371" s="15">
        <f t="shared" si="73"/>
        <v>94.674927748269496</v>
      </c>
      <c r="M371" s="34">
        <f t="shared" si="64"/>
        <v>22.347583950683855</v>
      </c>
      <c r="N371" s="16"/>
      <c r="O371" s="17">
        <f t="shared" si="65"/>
        <v>26.840868787784963</v>
      </c>
      <c r="P371" s="17"/>
      <c r="Q371" s="36">
        <f t="shared" si="66"/>
        <v>8.7471301208263824E-3</v>
      </c>
      <c r="R371" s="14">
        <f t="shared" si="76"/>
        <v>1.002026457027879</v>
      </c>
      <c r="S371" s="14">
        <f t="shared" si="77"/>
        <v>6.3651121900871139</v>
      </c>
      <c r="T371" s="20">
        <f t="shared" si="67"/>
        <v>5.0682384470588593E-2</v>
      </c>
      <c r="U371" s="20">
        <f t="shared" si="68"/>
        <v>1.1214684565742816E-2</v>
      </c>
      <c r="V371" s="20">
        <f t="shared" si="69"/>
        <v>3.9467699904845777E-2</v>
      </c>
      <c r="Y371" s="35"/>
      <c r="Z371" s="35"/>
    </row>
    <row r="372" spans="1:26" x14ac:dyDescent="0.25">
      <c r="A372" s="11">
        <v>1901.04</v>
      </c>
      <c r="B372" s="12">
        <v>8.14</v>
      </c>
      <c r="C372" s="13">
        <v>0.30669999999999997</v>
      </c>
      <c r="D372" s="12">
        <v>0.48670000000000002</v>
      </c>
      <c r="E372" s="12">
        <v>7.5165028100000004</v>
      </c>
      <c r="F372" s="13">
        <f t="shared" si="74"/>
        <v>1901.2916666666392</v>
      </c>
      <c r="G372" s="14">
        <f>G369*9/12+G381*3/12</f>
        <v>3.12</v>
      </c>
      <c r="H372" s="13">
        <f t="shared" si="70"/>
        <v>340.54459430182806</v>
      </c>
      <c r="I372" s="13">
        <f t="shared" si="71"/>
        <v>12.831084406925141</v>
      </c>
      <c r="J372" s="15">
        <f t="shared" si="75"/>
        <v>1614.1438063783896</v>
      </c>
      <c r="K372" s="13">
        <f t="shared" si="72"/>
        <v>20.36155455119161</v>
      </c>
      <c r="L372" s="15">
        <f t="shared" si="73"/>
        <v>96.511522182354071</v>
      </c>
      <c r="M372" s="34">
        <f t="shared" si="64"/>
        <v>24.409716994827221</v>
      </c>
      <c r="N372" s="16"/>
      <c r="O372" s="17">
        <f t="shared" si="65"/>
        <v>29.293804989254237</v>
      </c>
      <c r="P372" s="17"/>
      <c r="Q372" s="36">
        <f t="shared" si="66"/>
        <v>2.4736219890210964E-3</v>
      </c>
      <c r="R372" s="14">
        <f t="shared" si="76"/>
        <v>1.0020321917545103</v>
      </c>
      <c r="S372" s="14">
        <f t="shared" si="77"/>
        <v>6.4587480883794521</v>
      </c>
      <c r="T372" s="20">
        <f t="shared" si="67"/>
        <v>4.3951039738485909E-2</v>
      </c>
      <c r="U372" s="20">
        <f t="shared" si="68"/>
        <v>1.3299288449727165E-2</v>
      </c>
      <c r="V372" s="20">
        <f t="shared" si="69"/>
        <v>3.0651751288758744E-2</v>
      </c>
      <c r="Y372" s="35"/>
      <c r="Z372" s="35"/>
    </row>
    <row r="373" spans="1:26" x14ac:dyDescent="0.25">
      <c r="A373" s="11">
        <v>1901.05</v>
      </c>
      <c r="B373" s="12">
        <v>7.73</v>
      </c>
      <c r="C373" s="13">
        <v>0.30830000000000002</v>
      </c>
      <c r="D373" s="12">
        <v>0.48830000000000001</v>
      </c>
      <c r="E373" s="12">
        <v>7.5165028100000004</v>
      </c>
      <c r="F373" s="13">
        <f t="shared" si="74"/>
        <v>1901.3749999999725</v>
      </c>
      <c r="G373" s="14">
        <f>G369*8/12+G381*4/12</f>
        <v>3.1266666666666669</v>
      </c>
      <c r="H373" s="13">
        <f t="shared" si="70"/>
        <v>323.39185675099884</v>
      </c>
      <c r="I373" s="13">
        <f t="shared" si="71"/>
        <v>12.898021919318621</v>
      </c>
      <c r="J373" s="15">
        <f t="shared" si="75"/>
        <v>1537.9363228415834</v>
      </c>
      <c r="K373" s="13">
        <f t="shared" si="72"/>
        <v>20.42849206358509</v>
      </c>
      <c r="L373" s="15">
        <f t="shared" si="73"/>
        <v>97.150621790885538</v>
      </c>
      <c r="M373" s="34">
        <f t="shared" si="64"/>
        <v>23.064012684863567</v>
      </c>
      <c r="N373" s="16"/>
      <c r="O373" s="17">
        <f t="shared" si="65"/>
        <v>27.661102045351083</v>
      </c>
      <c r="P373" s="17"/>
      <c r="Q373" s="36">
        <f t="shared" si="66"/>
        <v>5.9728054263650868E-3</v>
      </c>
      <c r="R373" s="14">
        <f t="shared" si="76"/>
        <v>1.0020379264031627</v>
      </c>
      <c r="S373" s="14">
        <f t="shared" si="77"/>
        <v>6.4718735029891157</v>
      </c>
      <c r="T373" s="20">
        <f t="shared" si="67"/>
        <v>5.1684839948395123E-2</v>
      </c>
      <c r="U373" s="20">
        <f t="shared" si="68"/>
        <v>1.3409081904786735E-2</v>
      </c>
      <c r="V373" s="20">
        <f t="shared" si="69"/>
        <v>3.8275758043608388E-2</v>
      </c>
      <c r="Y373" s="35"/>
      <c r="Z373" s="35"/>
    </row>
    <row r="374" spans="1:26" x14ac:dyDescent="0.25">
      <c r="A374" s="11">
        <v>1901.06</v>
      </c>
      <c r="B374" s="12">
        <v>8.5</v>
      </c>
      <c r="C374" s="13">
        <v>0.31</v>
      </c>
      <c r="D374" s="12">
        <v>0.49</v>
      </c>
      <c r="E374" s="12">
        <v>7.5165028100000004</v>
      </c>
      <c r="F374" s="13">
        <f t="shared" si="74"/>
        <v>1901.4583333333057</v>
      </c>
      <c r="G374" s="14">
        <f>G369*7/12+G381*5/12</f>
        <v>3.1333333333333333</v>
      </c>
      <c r="H374" s="13">
        <f t="shared" si="70"/>
        <v>355.60553459036095</v>
      </c>
      <c r="I374" s="13">
        <f t="shared" si="71"/>
        <v>12.969143026236692</v>
      </c>
      <c r="J374" s="15">
        <f t="shared" si="75"/>
        <v>1696.2728028236565</v>
      </c>
      <c r="K374" s="13">
        <f t="shared" si="72"/>
        <v>20.49961317050316</v>
      </c>
      <c r="L374" s="15">
        <f t="shared" si="73"/>
        <v>97.785138045128434</v>
      </c>
      <c r="M374" s="34">
        <f t="shared" si="64"/>
        <v>25.23846620596035</v>
      </c>
      <c r="N374" s="16"/>
      <c r="O374" s="17">
        <f t="shared" si="65"/>
        <v>30.240388110984206</v>
      </c>
      <c r="P374" s="17"/>
      <c r="Q374" s="36">
        <f t="shared" si="66"/>
        <v>4.5684933621027921E-3</v>
      </c>
      <c r="R374" s="14">
        <f t="shared" si="76"/>
        <v>1.0020436609738748</v>
      </c>
      <c r="S374" s="14">
        <f t="shared" si="77"/>
        <v>6.4850627048787866</v>
      </c>
      <c r="T374" s="20">
        <f t="shared" si="67"/>
        <v>4.3920055045181927E-2</v>
      </c>
      <c r="U374" s="20">
        <f t="shared" si="68"/>
        <v>1.3518520118390498E-2</v>
      </c>
      <c r="V374" s="20">
        <f t="shared" si="69"/>
        <v>3.0401534926791429E-2</v>
      </c>
      <c r="Y374" s="35"/>
      <c r="Z374" s="35"/>
    </row>
    <row r="375" spans="1:26" x14ac:dyDescent="0.25">
      <c r="A375" s="11">
        <v>1901.07</v>
      </c>
      <c r="B375" s="12">
        <v>7.93</v>
      </c>
      <c r="C375" s="13">
        <v>0.31169999999999998</v>
      </c>
      <c r="D375" s="12">
        <v>0.49170000000000003</v>
      </c>
      <c r="E375" s="12">
        <v>7.6116519010000001</v>
      </c>
      <c r="F375" s="13">
        <f t="shared" si="74"/>
        <v>1901.541666666639</v>
      </c>
      <c r="G375" s="14">
        <f>G369*6/12+G381*6/12</f>
        <v>3.14</v>
      </c>
      <c r="H375" s="13">
        <f t="shared" si="70"/>
        <v>327.61190769540946</v>
      </c>
      <c r="I375" s="13">
        <f t="shared" si="71"/>
        <v>12.877254934257142</v>
      </c>
      <c r="J375" s="15">
        <f t="shared" si="75"/>
        <v>1567.8593069625708</v>
      </c>
      <c r="K375" s="13">
        <f t="shared" si="72"/>
        <v>20.313590796195822</v>
      </c>
      <c r="L375" s="15">
        <f t="shared" si="73"/>
        <v>97.215185527553118</v>
      </c>
      <c r="M375" s="34">
        <f t="shared" si="64"/>
        <v>23.144848553708101</v>
      </c>
      <c r="N375" s="16"/>
      <c r="O375" s="17">
        <f t="shared" si="65"/>
        <v>27.711150600769933</v>
      </c>
      <c r="P375" s="17"/>
      <c r="Q375" s="36">
        <f t="shared" si="66"/>
        <v>1.0564738337857385E-2</v>
      </c>
      <c r="R375" s="14">
        <f t="shared" si="76"/>
        <v>1.0020493954666856</v>
      </c>
      <c r="S375" s="14">
        <f t="shared" si="77"/>
        <v>6.4170840860107097</v>
      </c>
      <c r="T375" s="20">
        <f t="shared" si="67"/>
        <v>5.1025249768653191E-2</v>
      </c>
      <c r="U375" s="20">
        <f t="shared" si="68"/>
        <v>1.3807567083109928E-2</v>
      </c>
      <c r="V375" s="20">
        <f t="shared" si="69"/>
        <v>3.7217682685543263E-2</v>
      </c>
      <c r="Y375" s="35"/>
      <c r="Z375" s="35"/>
    </row>
    <row r="376" spans="1:26" x14ac:dyDescent="0.25">
      <c r="A376" s="11">
        <v>1901.08</v>
      </c>
      <c r="B376" s="12">
        <v>8.0399999999999991</v>
      </c>
      <c r="C376" s="13">
        <v>0.31330000000000002</v>
      </c>
      <c r="D376" s="12">
        <v>0.49330000000000002</v>
      </c>
      <c r="E376" s="12">
        <v>7.7067928930000003</v>
      </c>
      <c r="F376" s="13">
        <f t="shared" si="74"/>
        <v>1901.6249999999723</v>
      </c>
      <c r="G376" s="14">
        <f>G369*5/12+G381*7/12</f>
        <v>3.1466666666666669</v>
      </c>
      <c r="H376" s="13">
        <f t="shared" si="70"/>
        <v>328.05583789547416</v>
      </c>
      <c r="I376" s="13">
        <f t="shared" si="71"/>
        <v>12.783568907046275</v>
      </c>
      <c r="J376" s="15">
        <f t="shared" si="75"/>
        <v>1575.0820497795758</v>
      </c>
      <c r="K376" s="13">
        <f t="shared" si="72"/>
        <v>20.128102591273311</v>
      </c>
      <c r="L376" s="15">
        <f t="shared" si="73"/>
        <v>96.64029541744587</v>
      </c>
      <c r="M376" s="34">
        <f t="shared" si="64"/>
        <v>23.077177713844382</v>
      </c>
      <c r="N376" s="16"/>
      <c r="O376" s="17">
        <f t="shared" si="65"/>
        <v>27.608909472820375</v>
      </c>
      <c r="P376" s="17"/>
      <c r="Q376" s="36">
        <f t="shared" si="66"/>
        <v>1.1866188520390432E-2</v>
      </c>
      <c r="R376" s="14">
        <f t="shared" si="76"/>
        <v>1.0020551298816345</v>
      </c>
      <c r="S376" s="14">
        <f t="shared" si="77"/>
        <v>6.3508534463798201</v>
      </c>
      <c r="T376" s="20">
        <f t="shared" si="67"/>
        <v>4.254264958651488E-2</v>
      </c>
      <c r="U376" s="20">
        <f t="shared" si="68"/>
        <v>1.1957966427019073E-2</v>
      </c>
      <c r="V376" s="20">
        <f t="shared" si="69"/>
        <v>3.0584683159495807E-2</v>
      </c>
      <c r="Y376" s="35"/>
      <c r="Z376" s="35"/>
    </row>
    <row r="377" spans="1:26" x14ac:dyDescent="0.25">
      <c r="A377" s="11">
        <v>1901.09</v>
      </c>
      <c r="B377" s="12">
        <v>8</v>
      </c>
      <c r="C377" s="13">
        <v>0.315</v>
      </c>
      <c r="D377" s="12">
        <v>0.495</v>
      </c>
      <c r="E377" s="12">
        <v>7.8019419829999999</v>
      </c>
      <c r="F377" s="13">
        <f t="shared" si="74"/>
        <v>1901.7083333333055</v>
      </c>
      <c r="G377" s="14">
        <f>G369*4/12+G381*8/12</f>
        <v>3.1533333333333333</v>
      </c>
      <c r="H377" s="13">
        <f t="shared" si="70"/>
        <v>322.44279763698933</v>
      </c>
      <c r="I377" s="13">
        <f t="shared" si="71"/>
        <v>12.696185156956457</v>
      </c>
      <c r="J377" s="15">
        <f t="shared" si="75"/>
        <v>1553.2121818629678</v>
      </c>
      <c r="K377" s="13">
        <f t="shared" si="72"/>
        <v>19.951148103788714</v>
      </c>
      <c r="L377" s="15">
        <f t="shared" si="73"/>
        <v>96.105003752771125</v>
      </c>
      <c r="M377" s="34">
        <f t="shared" si="64"/>
        <v>22.590468316860235</v>
      </c>
      <c r="N377" s="16"/>
      <c r="O377" s="17">
        <f t="shared" si="65"/>
        <v>27.007461920877009</v>
      </c>
      <c r="P377" s="17"/>
      <c r="Q377" s="36">
        <f t="shared" si="66"/>
        <v>1.520542069357355E-2</v>
      </c>
      <c r="R377" s="14">
        <f t="shared" si="76"/>
        <v>1.0020608642187594</v>
      </c>
      <c r="S377" s="14">
        <f t="shared" si="77"/>
        <v>6.2862938551083998</v>
      </c>
      <c r="T377" s="20">
        <f t="shared" si="67"/>
        <v>3.755717103051226E-2</v>
      </c>
      <c r="U377" s="20">
        <f t="shared" si="68"/>
        <v>1.2259919407023867E-2</v>
      </c>
      <c r="V377" s="20">
        <f t="shared" si="69"/>
        <v>2.5297251623488393E-2</v>
      </c>
      <c r="Y377" s="35"/>
      <c r="Z377" s="35"/>
    </row>
    <row r="378" spans="1:26" x14ac:dyDescent="0.25">
      <c r="A378" s="11">
        <v>1901.1</v>
      </c>
      <c r="B378" s="12">
        <v>7.91</v>
      </c>
      <c r="C378" s="13">
        <v>0.31669999999999998</v>
      </c>
      <c r="D378" s="12">
        <v>0.49669999999999997</v>
      </c>
      <c r="E378" s="12">
        <v>7.8019419829999999</v>
      </c>
      <c r="F378" s="13">
        <f t="shared" si="74"/>
        <v>1901.7916666666388</v>
      </c>
      <c r="G378" s="14">
        <f>G369*3/12+G381*9/12</f>
        <v>3.16</v>
      </c>
      <c r="H378" s="13">
        <f t="shared" si="70"/>
        <v>318.81531616357324</v>
      </c>
      <c r="I378" s="13">
        <f t="shared" si="71"/>
        <v>12.764704251454315</v>
      </c>
      <c r="J378" s="15">
        <f t="shared" si="75"/>
        <v>1540.8625270878013</v>
      </c>
      <c r="K378" s="13">
        <f t="shared" si="72"/>
        <v>20.019667198286573</v>
      </c>
      <c r="L378" s="15">
        <f t="shared" si="73"/>
        <v>96.756816334324995</v>
      </c>
      <c r="M378" s="34">
        <f t="shared" si="64"/>
        <v>22.252901618408931</v>
      </c>
      <c r="N378" s="16"/>
      <c r="O378" s="17">
        <f t="shared" si="65"/>
        <v>26.586455006647917</v>
      </c>
      <c r="P378" s="17"/>
      <c r="Q378" s="36">
        <f t="shared" si="66"/>
        <v>1.5810256650797071E-2</v>
      </c>
      <c r="R378" s="14">
        <f t="shared" si="76"/>
        <v>1.0020665984781001</v>
      </c>
      <c r="S378" s="14">
        <f t="shared" si="77"/>
        <v>6.2992490531829999</v>
      </c>
      <c r="T378" s="20">
        <f t="shared" si="67"/>
        <v>3.9448782911181146E-2</v>
      </c>
      <c r="U378" s="20">
        <f t="shared" si="68"/>
        <v>1.2367766741104624E-2</v>
      </c>
      <c r="V378" s="20">
        <f t="shared" si="69"/>
        <v>2.7081016170076522E-2</v>
      </c>
      <c r="Y378" s="35"/>
      <c r="Z378" s="35"/>
    </row>
    <row r="379" spans="1:26" x14ac:dyDescent="0.25">
      <c r="A379" s="11">
        <v>1901.11</v>
      </c>
      <c r="B379" s="12">
        <v>8.08</v>
      </c>
      <c r="C379" s="13">
        <v>0.31830000000000003</v>
      </c>
      <c r="D379" s="12">
        <v>0.49830000000000002</v>
      </c>
      <c r="E379" s="12">
        <v>7.8970910740000004</v>
      </c>
      <c r="F379" s="13">
        <f t="shared" si="74"/>
        <v>1901.874999999972</v>
      </c>
      <c r="G379" s="14">
        <f>G369*2/12+G381*10/12</f>
        <v>3.1666666666666665</v>
      </c>
      <c r="H379" s="13">
        <f t="shared" si="70"/>
        <v>321.74338325226211</v>
      </c>
      <c r="I379" s="13">
        <f t="shared" si="71"/>
        <v>12.674618674405325</v>
      </c>
      <c r="J379" s="15">
        <f t="shared" si="75"/>
        <v>1560.1189292195393</v>
      </c>
      <c r="K379" s="13">
        <f t="shared" si="72"/>
        <v>19.842169291411164</v>
      </c>
      <c r="L379" s="15">
        <f t="shared" si="73"/>
        <v>96.213770102734699</v>
      </c>
      <c r="M379" s="34">
        <f t="shared" si="64"/>
        <v>22.375074777652795</v>
      </c>
      <c r="N379" s="16"/>
      <c r="O379" s="17">
        <f t="shared" si="65"/>
        <v>26.713215249028377</v>
      </c>
      <c r="P379" s="17"/>
      <c r="Q379" s="36">
        <f t="shared" si="66"/>
        <v>1.7977489621420512E-2</v>
      </c>
      <c r="R379" s="14">
        <f t="shared" si="76"/>
        <v>1.0020723326596945</v>
      </c>
      <c r="S379" s="14">
        <f t="shared" si="77"/>
        <v>6.2362129311974339</v>
      </c>
      <c r="T379" s="20">
        <f t="shared" si="67"/>
        <v>4.3781729004302328E-2</v>
      </c>
      <c r="U379" s="20">
        <f t="shared" si="68"/>
        <v>1.4753651561353998E-2</v>
      </c>
      <c r="V379" s="20">
        <f t="shared" si="69"/>
        <v>2.902807744294833E-2</v>
      </c>
      <c r="Y379" s="35"/>
      <c r="Z379" s="35"/>
    </row>
    <row r="380" spans="1:26" x14ac:dyDescent="0.25">
      <c r="A380" s="11">
        <v>1901.12</v>
      </c>
      <c r="B380" s="12">
        <v>7.95</v>
      </c>
      <c r="C380" s="13">
        <v>0.32</v>
      </c>
      <c r="D380" s="12">
        <v>0.5</v>
      </c>
      <c r="E380" s="12">
        <v>7.9922320659999997</v>
      </c>
      <c r="F380" s="13">
        <f t="shared" si="74"/>
        <v>1901.9583333333053</v>
      </c>
      <c r="G380" s="14">
        <f>G369*1/12+G381*11/12</f>
        <v>3.1733333333333338</v>
      </c>
      <c r="H380" s="13">
        <f t="shared" si="70"/>
        <v>312.7983496168917</v>
      </c>
      <c r="I380" s="13">
        <f t="shared" si="71"/>
        <v>12.59062539338432</v>
      </c>
      <c r="J380" s="15">
        <f t="shared" si="75"/>
        <v>1521.8324846356029</v>
      </c>
      <c r="K380" s="13">
        <f t="shared" si="72"/>
        <v>19.672852177162998</v>
      </c>
      <c r="L380" s="15">
        <f t="shared" si="73"/>
        <v>95.712734882742311</v>
      </c>
      <c r="M380" s="34">
        <f t="shared" si="64"/>
        <v>21.680215141029681</v>
      </c>
      <c r="N380" s="16"/>
      <c r="O380" s="17">
        <f t="shared" si="65"/>
        <v>25.866784338435281</v>
      </c>
      <c r="P380" s="17"/>
      <c r="Q380" s="36">
        <f t="shared" si="66"/>
        <v>2.0547449641533218E-2</v>
      </c>
      <c r="R380" s="14">
        <f t="shared" si="76"/>
        <v>1.0020780667635822</v>
      </c>
      <c r="S380" s="14">
        <f t="shared" si="77"/>
        <v>6.1747455760205421</v>
      </c>
      <c r="T380" s="20">
        <f t="shared" si="67"/>
        <v>4.8385624474673206E-2</v>
      </c>
      <c r="U380" s="20">
        <f t="shared" si="68"/>
        <v>1.714185538330959E-2</v>
      </c>
      <c r="V380" s="20">
        <f t="shared" si="69"/>
        <v>3.1243769091363616E-2</v>
      </c>
      <c r="Y380" s="35"/>
      <c r="Z380" s="35"/>
    </row>
    <row r="381" spans="1:26" x14ac:dyDescent="0.25">
      <c r="A381" s="11">
        <v>1902.01</v>
      </c>
      <c r="B381" s="12">
        <v>8.1199999999999992</v>
      </c>
      <c r="C381" s="13">
        <v>0.32079999999999997</v>
      </c>
      <c r="D381" s="12">
        <v>0.51080000000000003</v>
      </c>
      <c r="E381" s="12">
        <v>7.8970910740000004</v>
      </c>
      <c r="F381" s="13">
        <f t="shared" si="74"/>
        <v>1902.0416666666385</v>
      </c>
      <c r="G381" s="14">
        <v>3.18</v>
      </c>
      <c r="H381" s="13">
        <f t="shared" si="70"/>
        <v>323.33617227826335</v>
      </c>
      <c r="I381" s="13">
        <f t="shared" si="71"/>
        <v>12.774167988530406</v>
      </c>
      <c r="J381" s="15">
        <f t="shared" si="75"/>
        <v>1578.280393804961</v>
      </c>
      <c r="K381" s="13">
        <f t="shared" si="72"/>
        <v>20.339915862036573</v>
      </c>
      <c r="L381" s="15">
        <f t="shared" si="73"/>
        <v>99.283943984676654</v>
      </c>
      <c r="M381" s="34">
        <f t="shared" si="64"/>
        <v>22.340290796033571</v>
      </c>
      <c r="N381" s="16"/>
      <c r="O381" s="17">
        <f t="shared" si="65"/>
        <v>26.635699508412827</v>
      </c>
      <c r="P381" s="17"/>
      <c r="Q381" s="36">
        <f t="shared" si="66"/>
        <v>2.0493974303292278E-2</v>
      </c>
      <c r="R381" s="14">
        <f t="shared" si="76"/>
        <v>1.0018008349940293</v>
      </c>
      <c r="S381" s="14">
        <f t="shared" si="77"/>
        <v>6.2621225616623892</v>
      </c>
      <c r="T381" s="20">
        <f t="shared" si="67"/>
        <v>4.4043381723058772E-2</v>
      </c>
      <c r="U381" s="20">
        <f t="shared" si="68"/>
        <v>1.496805110298105E-2</v>
      </c>
      <c r="V381" s="20">
        <f t="shared" si="69"/>
        <v>2.9075330620077722E-2</v>
      </c>
      <c r="Y381" s="35"/>
      <c r="Z381" s="35"/>
    </row>
    <row r="382" spans="1:26" x14ac:dyDescent="0.25">
      <c r="A382" s="11">
        <v>1902.02</v>
      </c>
      <c r="B382" s="12">
        <v>8.19</v>
      </c>
      <c r="C382" s="13">
        <v>0.32169999999999999</v>
      </c>
      <c r="D382" s="12">
        <v>0.52170000000000005</v>
      </c>
      <c r="E382" s="12">
        <v>7.8970910740000004</v>
      </c>
      <c r="F382" s="13">
        <f t="shared" si="74"/>
        <v>1902.1249999999718</v>
      </c>
      <c r="G382" s="14">
        <f>G381*11/12+G393*1/12</f>
        <v>3.1900000000000004</v>
      </c>
      <c r="H382" s="13">
        <f t="shared" si="70"/>
        <v>326.12355307376566</v>
      </c>
      <c r="I382" s="13">
        <f t="shared" si="71"/>
        <v>12.810005741615434</v>
      </c>
      <c r="J382" s="15">
        <f t="shared" si="75"/>
        <v>1597.0969817922685</v>
      </c>
      <c r="K382" s="13">
        <f t="shared" si="72"/>
        <v>20.773950871621928</v>
      </c>
      <c r="L382" s="15">
        <f t="shared" si="73"/>
        <v>101.73449272295809</v>
      </c>
      <c r="M382" s="34">
        <f t="shared" si="64"/>
        <v>22.459957452460401</v>
      </c>
      <c r="N382" s="16"/>
      <c r="O382" s="17">
        <f t="shared" si="65"/>
        <v>26.756070389465759</v>
      </c>
      <c r="P382" s="17"/>
      <c r="Q382" s="36">
        <f t="shared" si="66"/>
        <v>2.0155481430143771E-2</v>
      </c>
      <c r="R382" s="14">
        <f t="shared" si="76"/>
        <v>1.0018095695807507</v>
      </c>
      <c r="S382" s="14">
        <f t="shared" si="77"/>
        <v>6.2733996111083314</v>
      </c>
      <c r="T382" s="20">
        <f t="shared" si="67"/>
        <v>4.1261628007891238E-2</v>
      </c>
      <c r="U382" s="20">
        <f t="shared" si="68"/>
        <v>1.377061867643703E-2</v>
      </c>
      <c r="V382" s="20">
        <f t="shared" si="69"/>
        <v>2.7491009331454208E-2</v>
      </c>
      <c r="Y382" s="35"/>
      <c r="Z382" s="35"/>
    </row>
    <row r="383" spans="1:26" x14ac:dyDescent="0.25">
      <c r="A383" s="11">
        <v>1902.03</v>
      </c>
      <c r="B383" s="12">
        <v>8.1999999999999993</v>
      </c>
      <c r="C383" s="13">
        <v>0.32250000000000001</v>
      </c>
      <c r="D383" s="12">
        <v>0.53249999999999997</v>
      </c>
      <c r="E383" s="12">
        <v>7.8970910740000004</v>
      </c>
      <c r="F383" s="13">
        <f t="shared" si="74"/>
        <v>1902.2083333333051</v>
      </c>
      <c r="G383" s="14">
        <f>G381*10/12+G393*2/12</f>
        <v>3.1999999999999997</v>
      </c>
      <c r="H383" s="13">
        <f t="shared" si="70"/>
        <v>326.521750330266</v>
      </c>
      <c r="I383" s="13">
        <f t="shared" si="71"/>
        <v>12.841861522135462</v>
      </c>
      <c r="J383" s="15">
        <f t="shared" si="75"/>
        <v>1604.2878183250634</v>
      </c>
      <c r="K383" s="13">
        <f t="shared" si="72"/>
        <v>21.204003908642271</v>
      </c>
      <c r="L383" s="15">
        <f t="shared" si="73"/>
        <v>104.18088576318246</v>
      </c>
      <c r="M383" s="34">
        <f t="shared" si="64"/>
        <v>22.410652288217342</v>
      </c>
      <c r="N383" s="16"/>
      <c r="O383" s="17">
        <f t="shared" si="65"/>
        <v>26.674136055631237</v>
      </c>
      <c r="P383" s="17"/>
      <c r="Q383" s="36">
        <f t="shared" si="66"/>
        <v>2.2808465227320163E-2</v>
      </c>
      <c r="R383" s="14">
        <f t="shared" si="76"/>
        <v>1.0018183039057333</v>
      </c>
      <c r="S383" s="14">
        <f t="shared" si="77"/>
        <v>6.2847517642124862</v>
      </c>
      <c r="T383" s="20">
        <f t="shared" si="67"/>
        <v>4.2061071410629758E-2</v>
      </c>
      <c r="U383" s="20">
        <f t="shared" si="68"/>
        <v>1.1559486573487154E-2</v>
      </c>
      <c r="V383" s="20">
        <f t="shared" si="69"/>
        <v>3.0501584837142603E-2</v>
      </c>
      <c r="Y383" s="35"/>
      <c r="Z383" s="35"/>
    </row>
    <row r="384" spans="1:26" x14ac:dyDescent="0.25">
      <c r="A384" s="11">
        <v>1902.04</v>
      </c>
      <c r="B384" s="12">
        <v>8.48</v>
      </c>
      <c r="C384" s="13">
        <v>0.32329999999999998</v>
      </c>
      <c r="D384" s="12">
        <v>0.54330000000000001</v>
      </c>
      <c r="E384" s="12">
        <v>7.9922320659999997</v>
      </c>
      <c r="F384" s="13">
        <f t="shared" si="74"/>
        <v>1902.2916666666383</v>
      </c>
      <c r="G384" s="14">
        <f>G381*9/12+G393*3/12</f>
        <v>3.21</v>
      </c>
      <c r="H384" s="13">
        <f t="shared" si="70"/>
        <v>333.6515729246845</v>
      </c>
      <c r="I384" s="13">
        <f t="shared" si="71"/>
        <v>12.720466217753593</v>
      </c>
      <c r="J384" s="15">
        <f t="shared" si="75"/>
        <v>1644.5267761835664</v>
      </c>
      <c r="K384" s="13">
        <f t="shared" si="72"/>
        <v>21.376521175705314</v>
      </c>
      <c r="L384" s="15">
        <f t="shared" si="73"/>
        <v>105.36219310147777</v>
      </c>
      <c r="M384" s="34">
        <f t="shared" si="64"/>
        <v>22.823108698497851</v>
      </c>
      <c r="N384" s="16"/>
      <c r="O384" s="17">
        <f t="shared" si="65"/>
        <v>27.136318879518505</v>
      </c>
      <c r="P384" s="17"/>
      <c r="Q384" s="36">
        <f t="shared" si="66"/>
        <v>2.447111494513507E-2</v>
      </c>
      <c r="R384" s="14">
        <f t="shared" si="76"/>
        <v>1.0018270379691732</v>
      </c>
      <c r="S384" s="14">
        <f t="shared" si="77"/>
        <v>6.2212284825346398</v>
      </c>
      <c r="T384" s="20">
        <f t="shared" si="67"/>
        <v>3.9998523549566345E-2</v>
      </c>
      <c r="U384" s="20">
        <f t="shared" si="68"/>
        <v>9.6121047319319697E-3</v>
      </c>
      <c r="V384" s="20">
        <f t="shared" si="69"/>
        <v>3.0386418817634375E-2</v>
      </c>
      <c r="Y384" s="35"/>
      <c r="Z384" s="35"/>
    </row>
    <row r="385" spans="1:26" x14ac:dyDescent="0.25">
      <c r="A385" s="11">
        <v>1902.05</v>
      </c>
      <c r="B385" s="12">
        <v>8.4600000000000009</v>
      </c>
      <c r="C385" s="13">
        <v>0.32419999999999999</v>
      </c>
      <c r="D385" s="12">
        <v>0.55420000000000003</v>
      </c>
      <c r="E385" s="12">
        <v>8.0873811569999994</v>
      </c>
      <c r="F385" s="13">
        <f t="shared" si="74"/>
        <v>1902.3749999999716</v>
      </c>
      <c r="G385" s="14">
        <f>G381*8/12+G393*4/12</f>
        <v>3.2199999999999998</v>
      </c>
      <c r="H385" s="13">
        <f t="shared" si="70"/>
        <v>328.94846284045377</v>
      </c>
      <c r="I385" s="13">
        <f t="shared" si="71"/>
        <v>12.605802795848122</v>
      </c>
      <c r="J385" s="15">
        <f t="shared" si="75"/>
        <v>1626.5234379722488</v>
      </c>
      <c r="K385" s="13">
        <f t="shared" si="72"/>
        <v>21.548846111841545</v>
      </c>
      <c r="L385" s="15">
        <f t="shared" si="73"/>
        <v>106.55074341893855</v>
      </c>
      <c r="M385" s="34">
        <f t="shared" ref="M385:M448" si="78">H385/AVERAGE(K265:K384)</f>
        <v>22.4279544933298</v>
      </c>
      <c r="N385" s="16"/>
      <c r="O385" s="17">
        <f t="shared" ref="O385:O448" si="79">J385/AVERAGE(L265:L384)</f>
        <v>26.637764485324791</v>
      </c>
      <c r="P385" s="17"/>
      <c r="Q385" s="36">
        <f t="shared" ref="Q385:Q448" si="80">1/M385-(G385/100-(((E385/E265)^(1/10))-1))</f>
        <v>2.6342382656398558E-2</v>
      </c>
      <c r="R385" s="14">
        <f t="shared" si="76"/>
        <v>1.0018357717712656</v>
      </c>
      <c r="S385" s="14">
        <f t="shared" si="77"/>
        <v>6.1592676136607576</v>
      </c>
      <c r="T385" s="20">
        <f t="shared" si="67"/>
        <v>4.1463969050714589E-2</v>
      </c>
      <c r="U385" s="20">
        <f t="shared" si="68"/>
        <v>1.0669421674553758E-2</v>
      </c>
      <c r="V385" s="20">
        <f t="shared" si="69"/>
        <v>3.079454737616083E-2</v>
      </c>
      <c r="Y385" s="35"/>
      <c r="Z385" s="35"/>
    </row>
    <row r="386" spans="1:26" x14ac:dyDescent="0.25">
      <c r="A386" s="11">
        <v>1902.06</v>
      </c>
      <c r="B386" s="12">
        <v>8.41</v>
      </c>
      <c r="C386" s="13">
        <v>0.32500000000000001</v>
      </c>
      <c r="D386" s="12">
        <v>0.56499999999999995</v>
      </c>
      <c r="E386" s="12">
        <v>8.18251405</v>
      </c>
      <c r="F386" s="13">
        <f t="shared" si="74"/>
        <v>1902.4583333333048</v>
      </c>
      <c r="G386" s="14">
        <f>G381*7/12+G393*5/12</f>
        <v>3.2300000000000004</v>
      </c>
      <c r="H386" s="13">
        <f t="shared" si="70"/>
        <v>323.20245145194713</v>
      </c>
      <c r="I386" s="13">
        <f t="shared" si="71"/>
        <v>12.489987719605567</v>
      </c>
      <c r="J386" s="15">
        <f t="shared" si="75"/>
        <v>1603.2581398613618</v>
      </c>
      <c r="K386" s="13">
        <f t="shared" si="72"/>
        <v>21.713363266391216</v>
      </c>
      <c r="L386" s="15">
        <f t="shared" si="73"/>
        <v>107.7099701571545</v>
      </c>
      <c r="M386" s="34">
        <f t="shared" si="78"/>
        <v>21.963742295514628</v>
      </c>
      <c r="N386" s="16"/>
      <c r="O386" s="17">
        <f t="shared" si="79"/>
        <v>26.058791626617584</v>
      </c>
      <c r="P386" s="17"/>
      <c r="Q386" s="36">
        <f t="shared" si="80"/>
        <v>2.8371212083532361E-2</v>
      </c>
      <c r="R386" s="14">
        <f t="shared" si="76"/>
        <v>1.001844505312206</v>
      </c>
      <c r="S386" s="14">
        <f t="shared" si="77"/>
        <v>6.0988332719279006</v>
      </c>
      <c r="T386" s="20">
        <f t="shared" ref="T386:T449" si="81">(($J506/$J386)^(1/10)-1)</f>
        <v>4.4424332978286962E-2</v>
      </c>
      <c r="U386" s="20">
        <f t="shared" ref="U386:U449" si="82">(($S506/$S386)^(1/10)-1)</f>
        <v>1.2713833691679E-2</v>
      </c>
      <c r="V386" s="20">
        <f t="shared" ref="V386:V449" si="83">T386-U386</f>
        <v>3.1710499286607963E-2</v>
      </c>
      <c r="Y386" s="35"/>
      <c r="Z386" s="35"/>
    </row>
    <row r="387" spans="1:26" x14ac:dyDescent="0.25">
      <c r="A387" s="11">
        <v>1902.07</v>
      </c>
      <c r="B387" s="12">
        <v>8.6</v>
      </c>
      <c r="C387" s="13">
        <v>0.32579999999999998</v>
      </c>
      <c r="D387" s="12">
        <v>0.57579999999999998</v>
      </c>
      <c r="E387" s="12">
        <v>8.18251405</v>
      </c>
      <c r="F387" s="13">
        <f t="shared" si="74"/>
        <v>1902.5416666666381</v>
      </c>
      <c r="G387" s="14">
        <f>G381*6/12+G393*6/12</f>
        <v>3.2399999999999998</v>
      </c>
      <c r="H387" s="13">
        <f t="shared" si="70"/>
        <v>330.50429042648574</v>
      </c>
      <c r="I387" s="13">
        <f t="shared" si="71"/>
        <v>12.520732304761518</v>
      </c>
      <c r="J387" s="15">
        <f t="shared" si="75"/>
        <v>1644.6549894536204</v>
      </c>
      <c r="K387" s="13">
        <f t="shared" si="72"/>
        <v>22.128415165996568</v>
      </c>
      <c r="L387" s="15">
        <f t="shared" si="73"/>
        <v>110.11538871248774</v>
      </c>
      <c r="M387" s="34">
        <f t="shared" si="78"/>
        <v>22.385686589401367</v>
      </c>
      <c r="N387" s="16"/>
      <c r="O387" s="17">
        <f t="shared" si="79"/>
        <v>26.529400003167851</v>
      </c>
      <c r="P387" s="17"/>
      <c r="Q387" s="36">
        <f t="shared" si="80"/>
        <v>2.4709335896387789E-2</v>
      </c>
      <c r="R387" s="14">
        <f t="shared" si="76"/>
        <v>1.0018532385921899</v>
      </c>
      <c r="S387" s="14">
        <f t="shared" si="77"/>
        <v>6.1100826022962309</v>
      </c>
      <c r="T387" s="20">
        <f t="shared" si="81"/>
        <v>4.2303858445507325E-2</v>
      </c>
      <c r="U387" s="20">
        <f t="shared" si="82"/>
        <v>1.2580760952309644E-2</v>
      </c>
      <c r="V387" s="20">
        <f t="shared" si="83"/>
        <v>2.9723097493197681E-2</v>
      </c>
      <c r="Y387" s="35"/>
      <c r="Z387" s="35"/>
    </row>
    <row r="388" spans="1:26" x14ac:dyDescent="0.25">
      <c r="A388" s="11">
        <v>1902.08</v>
      </c>
      <c r="B388" s="12">
        <v>8.83</v>
      </c>
      <c r="C388" s="13">
        <v>0.32669999999999999</v>
      </c>
      <c r="D388" s="12">
        <v>0.5867</v>
      </c>
      <c r="E388" s="12">
        <v>8.0873811569999994</v>
      </c>
      <c r="F388" s="13">
        <f t="shared" si="74"/>
        <v>1902.6249999999714</v>
      </c>
      <c r="G388" s="14">
        <f>G381*5/12+G393*7/12</f>
        <v>3.25</v>
      </c>
      <c r="H388" s="13">
        <f t="shared" si="70"/>
        <v>343.33509774009536</v>
      </c>
      <c r="I388" s="13">
        <f t="shared" si="71"/>
        <v>12.703009788413269</v>
      </c>
      <c r="J388" s="15">
        <f t="shared" si="75"/>
        <v>1713.7713598947876</v>
      </c>
      <c r="K388" s="13">
        <f t="shared" si="72"/>
        <v>22.812537015188443</v>
      </c>
      <c r="L388" s="15">
        <f t="shared" si="73"/>
        <v>113.86972331260156</v>
      </c>
      <c r="M388" s="34">
        <f t="shared" si="78"/>
        <v>23.168671834092855</v>
      </c>
      <c r="N388" s="16"/>
      <c r="O388" s="17">
        <f t="shared" si="79"/>
        <v>27.424898531949321</v>
      </c>
      <c r="P388" s="17"/>
      <c r="Q388" s="36">
        <f t="shared" si="80"/>
        <v>2.0595372474778439E-2</v>
      </c>
      <c r="R388" s="14">
        <f t="shared" si="76"/>
        <v>1.0018619716114121</v>
      </c>
      <c r="S388" s="14">
        <f t="shared" si="77"/>
        <v>6.193412920904672</v>
      </c>
      <c r="T388" s="20">
        <f t="shared" si="81"/>
        <v>3.9774394725456519E-2</v>
      </c>
      <c r="U388" s="20">
        <f t="shared" si="82"/>
        <v>1.0271060426152445E-2</v>
      </c>
      <c r="V388" s="20">
        <f t="shared" si="83"/>
        <v>2.9503334299304074E-2</v>
      </c>
      <c r="Y388" s="35"/>
      <c r="Z388" s="35"/>
    </row>
    <row r="389" spans="1:26" x14ac:dyDescent="0.25">
      <c r="A389" s="11">
        <v>1902.09</v>
      </c>
      <c r="B389" s="12">
        <v>8.85</v>
      </c>
      <c r="C389" s="13">
        <v>0.32750000000000001</v>
      </c>
      <c r="D389" s="12">
        <v>0.59750000000000003</v>
      </c>
      <c r="E389" s="12">
        <v>8.18251405</v>
      </c>
      <c r="F389" s="13">
        <f t="shared" si="74"/>
        <v>1902.7083333333046</v>
      </c>
      <c r="G389" s="14">
        <f>G381*4/12+G393*8/12</f>
        <v>3.26</v>
      </c>
      <c r="H389" s="13">
        <f t="shared" si="70"/>
        <v>340.11197328772079</v>
      </c>
      <c r="I389" s="13">
        <f t="shared" si="71"/>
        <v>12.586064548217919</v>
      </c>
      <c r="J389" s="15">
        <f t="shared" si="75"/>
        <v>1702.9183225735057</v>
      </c>
      <c r="K389" s="13">
        <f t="shared" si="72"/>
        <v>22.962362038351774</v>
      </c>
      <c r="L389" s="15">
        <f t="shared" si="73"/>
        <v>114.97103929239208</v>
      </c>
      <c r="M389" s="34">
        <f t="shared" si="78"/>
        <v>22.856566381954501</v>
      </c>
      <c r="N389" s="16"/>
      <c r="O389" s="17">
        <f t="shared" si="79"/>
        <v>27.022746801512994</v>
      </c>
      <c r="P389" s="17"/>
      <c r="Q389" s="36">
        <f t="shared" si="80"/>
        <v>2.2266499788554078E-2</v>
      </c>
      <c r="R389" s="14">
        <f t="shared" si="76"/>
        <v>1.0018707043700679</v>
      </c>
      <c r="S389" s="14">
        <f t="shared" si="77"/>
        <v>6.1328039274505954</v>
      </c>
      <c r="T389" s="20">
        <f t="shared" si="81"/>
        <v>4.0367881670050787E-2</v>
      </c>
      <c r="U389" s="20">
        <f t="shared" si="82"/>
        <v>1.0339344178422971E-2</v>
      </c>
      <c r="V389" s="20">
        <f t="shared" si="83"/>
        <v>3.0028537491627816E-2</v>
      </c>
      <c r="Y389" s="35"/>
      <c r="Z389" s="35"/>
    </row>
    <row r="390" spans="1:26" x14ac:dyDescent="0.25">
      <c r="A390" s="11">
        <v>1902.1</v>
      </c>
      <c r="B390" s="12">
        <v>8.57</v>
      </c>
      <c r="C390" s="13">
        <v>0.32829999999999998</v>
      </c>
      <c r="D390" s="12">
        <v>0.60829999999999995</v>
      </c>
      <c r="E390" s="12">
        <v>8.7534247930000006</v>
      </c>
      <c r="F390" s="13">
        <f t="shared" si="74"/>
        <v>1902.7916666666379</v>
      </c>
      <c r="G390" s="14">
        <f>G381*3/12+G393*9/12</f>
        <v>3.27</v>
      </c>
      <c r="H390" s="13">
        <f t="shared" si="70"/>
        <v>307.87060650307916</v>
      </c>
      <c r="I390" s="13">
        <f t="shared" si="71"/>
        <v>11.793923000578866</v>
      </c>
      <c r="J390" s="15">
        <f t="shared" si="75"/>
        <v>1546.408865516092</v>
      </c>
      <c r="K390" s="13">
        <f t="shared" si="72"/>
        <v>21.85270594350327</v>
      </c>
      <c r="L390" s="15">
        <f t="shared" si="73"/>
        <v>109.7643538965506</v>
      </c>
      <c r="M390" s="34">
        <f t="shared" si="78"/>
        <v>20.604425401859814</v>
      </c>
      <c r="N390" s="16"/>
      <c r="O390" s="17">
        <f t="shared" si="79"/>
        <v>24.333335259523245</v>
      </c>
      <c r="P390" s="17"/>
      <c r="Q390" s="36">
        <f t="shared" si="80"/>
        <v>3.3791235498939552E-2</v>
      </c>
      <c r="R390" s="14">
        <f t="shared" si="76"/>
        <v>1.0018794368683519</v>
      </c>
      <c r="S390" s="14">
        <f t="shared" si="77"/>
        <v>5.7435381828533387</v>
      </c>
      <c r="T390" s="20">
        <f t="shared" si="81"/>
        <v>5.0657742190309385E-2</v>
      </c>
      <c r="U390" s="20">
        <f t="shared" si="82"/>
        <v>1.7051199726382027E-2</v>
      </c>
      <c r="V390" s="20">
        <f t="shared" si="83"/>
        <v>3.3606542463927358E-2</v>
      </c>
      <c r="Y390" s="35"/>
      <c r="Z390" s="35"/>
    </row>
    <row r="391" spans="1:26" x14ac:dyDescent="0.25">
      <c r="A391" s="11">
        <v>1902.11</v>
      </c>
      <c r="B391" s="12">
        <v>8.24</v>
      </c>
      <c r="C391" s="13">
        <v>0.32919999999999999</v>
      </c>
      <c r="D391" s="12">
        <v>0.61919999999999997</v>
      </c>
      <c r="E391" s="12">
        <v>8.4679289260000008</v>
      </c>
      <c r="F391" s="13">
        <f t="shared" si="74"/>
        <v>1902.8749999999711</v>
      </c>
      <c r="G391" s="14">
        <f>G381*2/12+G393*10/12</f>
        <v>3.2800000000000002</v>
      </c>
      <c r="H391" s="13">
        <f t="shared" si="70"/>
        <v>305.99576621907045</v>
      </c>
      <c r="I391" s="13">
        <f t="shared" si="71"/>
        <v>12.224976485354123</v>
      </c>
      <c r="J391" s="15">
        <f t="shared" si="75"/>
        <v>1542.1087842248583</v>
      </c>
      <c r="K391" s="13">
        <f t="shared" si="72"/>
        <v>22.99424495665636</v>
      </c>
      <c r="L391" s="15">
        <f t="shared" si="73"/>
        <v>115.88273776602333</v>
      </c>
      <c r="M391" s="34">
        <f t="shared" si="78"/>
        <v>20.40854125507218</v>
      </c>
      <c r="N391" s="16"/>
      <c r="O391" s="17">
        <f t="shared" si="79"/>
        <v>24.081790733787184</v>
      </c>
      <c r="P391" s="17"/>
      <c r="Q391" s="36">
        <f t="shared" si="80"/>
        <v>2.8188898983770687E-2</v>
      </c>
      <c r="R391" s="14">
        <f t="shared" si="76"/>
        <v>1.0018881691064587</v>
      </c>
      <c r="S391" s="14">
        <f t="shared" si="77"/>
        <v>5.9483398882093548</v>
      </c>
      <c r="T391" s="20">
        <f t="shared" si="81"/>
        <v>5.0199597010268882E-2</v>
      </c>
      <c r="U391" s="20">
        <f t="shared" si="82"/>
        <v>1.3562018219297034E-2</v>
      </c>
      <c r="V391" s="20">
        <f t="shared" si="83"/>
        <v>3.6637578790971848E-2</v>
      </c>
      <c r="Y391" s="35"/>
      <c r="Z391" s="35"/>
    </row>
    <row r="392" spans="1:26" x14ac:dyDescent="0.25">
      <c r="A392" s="11">
        <v>1902.12</v>
      </c>
      <c r="B392" s="12">
        <v>8.0500000000000007</v>
      </c>
      <c r="C392" s="13">
        <v>0.33</v>
      </c>
      <c r="D392" s="12">
        <v>0.63</v>
      </c>
      <c r="E392" s="12">
        <v>8.5630942149999996</v>
      </c>
      <c r="F392" s="13">
        <f t="shared" si="74"/>
        <v>1902.9583333333044</v>
      </c>
      <c r="G392" s="14">
        <f>G381*1/12+G393*11/12</f>
        <v>3.29</v>
      </c>
      <c r="H392" s="13">
        <f t="shared" si="70"/>
        <v>295.6177914714209</v>
      </c>
      <c r="I392" s="13">
        <f t="shared" si="71"/>
        <v>12.118493314977501</v>
      </c>
      <c r="J392" s="15">
        <f t="shared" si="75"/>
        <v>1494.8969226035824</v>
      </c>
      <c r="K392" s="13">
        <f t="shared" si="72"/>
        <v>23.135305419502505</v>
      </c>
      <c r="L392" s="15">
        <f t="shared" si="73"/>
        <v>116.99193307332384</v>
      </c>
      <c r="M392" s="34">
        <f t="shared" si="78"/>
        <v>19.633232126823842</v>
      </c>
      <c r="N392" s="16"/>
      <c r="O392" s="17">
        <f t="shared" si="79"/>
        <v>23.148327929237521</v>
      </c>
      <c r="P392" s="17"/>
      <c r="Q392" s="36">
        <f t="shared" si="80"/>
        <v>2.9881822071487325E-2</v>
      </c>
      <c r="R392" s="14">
        <f t="shared" si="76"/>
        <v>1.0018969010845831</v>
      </c>
      <c r="S392" s="14">
        <f t="shared" si="77"/>
        <v>5.8933401218439476</v>
      </c>
      <c r="T392" s="20">
        <f t="shared" si="81"/>
        <v>5.1089803660249844E-2</v>
      </c>
      <c r="U392" s="20">
        <f t="shared" si="82"/>
        <v>1.5566176169387047E-2</v>
      </c>
      <c r="V392" s="20">
        <f t="shared" si="83"/>
        <v>3.5523627490862797E-2</v>
      </c>
      <c r="Y392" s="35"/>
      <c r="Z392" s="35"/>
    </row>
    <row r="393" spans="1:26" x14ac:dyDescent="0.25">
      <c r="A393" s="11">
        <v>1903.01</v>
      </c>
      <c r="B393" s="12">
        <v>8.4600000000000009</v>
      </c>
      <c r="C393" s="13">
        <v>0.33169999999999999</v>
      </c>
      <c r="D393" s="12">
        <v>0.62170000000000003</v>
      </c>
      <c r="E393" s="12">
        <v>8.6582595040000001</v>
      </c>
      <c r="F393" s="13">
        <f t="shared" si="74"/>
        <v>1903.0416666666376</v>
      </c>
      <c r="G393" s="14">
        <v>3.3</v>
      </c>
      <c r="H393" s="13">
        <f t="shared" si="70"/>
        <v>307.25939766196228</v>
      </c>
      <c r="I393" s="13">
        <f t="shared" si="71"/>
        <v>12.047038085635092</v>
      </c>
      <c r="J393" s="15">
        <f t="shared" si="75"/>
        <v>1558.8435404792162</v>
      </c>
      <c r="K393" s="13">
        <f t="shared" si="72"/>
        <v>22.579570629603069</v>
      </c>
      <c r="L393" s="15">
        <f t="shared" si="73"/>
        <v>114.55473157398684</v>
      </c>
      <c r="M393" s="34">
        <f t="shared" si="78"/>
        <v>20.318132053828496</v>
      </c>
      <c r="N393" s="16"/>
      <c r="O393" s="17">
        <f t="shared" si="79"/>
        <v>23.933621799528503</v>
      </c>
      <c r="P393" s="17"/>
      <c r="Q393" s="36">
        <f t="shared" si="80"/>
        <v>2.5461515467494582E-2</v>
      </c>
      <c r="R393" s="14">
        <f t="shared" si="76"/>
        <v>1.0020463053528761</v>
      </c>
      <c r="S393" s="14">
        <f t="shared" si="77"/>
        <v>5.8396210259463937</v>
      </c>
      <c r="T393" s="20">
        <f t="shared" si="81"/>
        <v>4.5228650779211454E-2</v>
      </c>
      <c r="U393" s="20">
        <f t="shared" si="82"/>
        <v>1.5580471861217804E-2</v>
      </c>
      <c r="V393" s="20">
        <f t="shared" si="83"/>
        <v>2.9648178917993651E-2</v>
      </c>
      <c r="Y393" s="35"/>
      <c r="Z393" s="35"/>
    </row>
    <row r="394" spans="1:26" x14ac:dyDescent="0.25">
      <c r="A394" s="11">
        <v>1903.02</v>
      </c>
      <c r="B394" s="12">
        <v>8.41</v>
      </c>
      <c r="C394" s="13">
        <v>0.33329999999999999</v>
      </c>
      <c r="D394" s="12">
        <v>0.61329999999999996</v>
      </c>
      <c r="E394" s="12">
        <v>8.6582595040000001</v>
      </c>
      <c r="F394" s="13">
        <f t="shared" si="74"/>
        <v>1903.1249999999709</v>
      </c>
      <c r="G394" s="14">
        <f>G393*11/12+G405*1/12</f>
        <v>3.3083333333333331</v>
      </c>
      <c r="H394" s="13">
        <f t="shared" ref="H394:H457" si="84">B394*$E$1850/E394</f>
        <v>305.44344377507127</v>
      </c>
      <c r="I394" s="13">
        <f t="shared" ref="I394:I457" si="85">C394*$E$1850/E394</f>
        <v>12.105148610015606</v>
      </c>
      <c r="J394" s="15">
        <f t="shared" si="75"/>
        <v>1554.7483516273073</v>
      </c>
      <c r="K394" s="13">
        <f t="shared" ref="K394:K457" si="86">D394*$E$1850/E394</f>
        <v>22.274490376605371</v>
      </c>
      <c r="L394" s="15">
        <f t="shared" ref="L394:L457" si="87">K394*(J394/H394)</f>
        <v>113.38016219417685</v>
      </c>
      <c r="M394" s="34">
        <f t="shared" si="78"/>
        <v>20.107051517552815</v>
      </c>
      <c r="N394" s="16"/>
      <c r="O394" s="17">
        <f t="shared" si="79"/>
        <v>23.668501052173443</v>
      </c>
      <c r="P394" s="17"/>
      <c r="Q394" s="36">
        <f t="shared" si="80"/>
        <v>2.4686947627897783E-2</v>
      </c>
      <c r="R394" s="14">
        <f t="shared" si="76"/>
        <v>1.0020535263183528</v>
      </c>
      <c r="S394" s="14">
        <f t="shared" si="77"/>
        <v>5.8515706737105555</v>
      </c>
      <c r="T394" s="20">
        <f t="shared" si="81"/>
        <v>4.2196792368551339E-2</v>
      </c>
      <c r="U394" s="20">
        <f t="shared" si="82"/>
        <v>1.5944643441854867E-2</v>
      </c>
      <c r="V394" s="20">
        <f t="shared" si="83"/>
        <v>2.6252148926696472E-2</v>
      </c>
      <c r="Y394" s="35"/>
      <c r="Z394" s="35"/>
    </row>
    <row r="395" spans="1:26" x14ac:dyDescent="0.25">
      <c r="A395" s="11">
        <v>1903.03</v>
      </c>
      <c r="B395" s="12">
        <v>8.08</v>
      </c>
      <c r="C395" s="13">
        <v>0.33500000000000002</v>
      </c>
      <c r="D395" s="12">
        <v>0.60499999999999998</v>
      </c>
      <c r="E395" s="12">
        <v>8.3728446279999993</v>
      </c>
      <c r="F395" s="13">
        <f t="shared" ref="F395:F458" si="88">F394+1/12</f>
        <v>1903.2083333333042</v>
      </c>
      <c r="G395" s="14">
        <f>G393*10/12+G405*2/12</f>
        <v>3.3166666666666664</v>
      </c>
      <c r="H395" s="13">
        <f t="shared" si="84"/>
        <v>303.4615967317817</v>
      </c>
      <c r="I395" s="13">
        <f t="shared" si="85"/>
        <v>12.581637983310255</v>
      </c>
      <c r="J395" s="15">
        <f t="shared" ref="J395:J458" si="89">J394*((H395+(I395/12))/H394)</f>
        <v>1549.9973356524581</v>
      </c>
      <c r="K395" s="13">
        <f t="shared" si="86"/>
        <v>22.722062626575237</v>
      </c>
      <c r="L395" s="15">
        <f t="shared" si="87"/>
        <v>116.05796882051203</v>
      </c>
      <c r="M395" s="34">
        <f t="shared" si="78"/>
        <v>19.884560384872838</v>
      </c>
      <c r="N395" s="16"/>
      <c r="O395" s="17">
        <f t="shared" si="79"/>
        <v>23.396709569309277</v>
      </c>
      <c r="P395" s="17"/>
      <c r="Q395" s="36">
        <f t="shared" si="80"/>
        <v>2.421070445716058E-2</v>
      </c>
      <c r="R395" s="14">
        <f t="shared" ref="R395:R458" si="90">((G395/G396+G395/1200+((1+G396/1200)^(-119))*(1-G395/G396)))</f>
        <v>1.002060747133676</v>
      </c>
      <c r="S395" s="14">
        <f t="shared" ref="S395:S458" si="91">S394*R394*E394/E395</f>
        <v>6.063465926948874</v>
      </c>
      <c r="T395" s="20">
        <f t="shared" si="81"/>
        <v>4.0994966820622203E-2</v>
      </c>
      <c r="U395" s="20">
        <f t="shared" si="82"/>
        <v>1.2905437447038093E-2</v>
      </c>
      <c r="V395" s="20">
        <f t="shared" si="83"/>
        <v>2.808952937358411E-2</v>
      </c>
      <c r="Y395" s="35"/>
      <c r="Z395" s="35"/>
    </row>
    <row r="396" spans="1:26" x14ac:dyDescent="0.25">
      <c r="A396" s="11">
        <v>1903.04</v>
      </c>
      <c r="B396" s="12">
        <v>7.75</v>
      </c>
      <c r="C396" s="13">
        <v>0.3367</v>
      </c>
      <c r="D396" s="12">
        <v>0.59670000000000001</v>
      </c>
      <c r="E396" s="12">
        <v>8.3728446279999993</v>
      </c>
      <c r="F396" s="13">
        <f t="shared" si="88"/>
        <v>1903.2916666666374</v>
      </c>
      <c r="G396" s="14">
        <f>G393*9/12+G405*3/12</f>
        <v>3.3250000000000002</v>
      </c>
      <c r="H396" s="13">
        <f t="shared" si="84"/>
        <v>291.06774439001339</v>
      </c>
      <c r="I396" s="13">
        <f t="shared" si="85"/>
        <v>12.645485101434517</v>
      </c>
      <c r="J396" s="15">
        <f t="shared" si="89"/>
        <v>1492.0754570811962</v>
      </c>
      <c r="K396" s="13">
        <f t="shared" si="86"/>
        <v>22.410338461615609</v>
      </c>
      <c r="L396" s="15">
        <f t="shared" si="87"/>
        <v>114.8801839019806</v>
      </c>
      <c r="M396" s="34">
        <f t="shared" si="78"/>
        <v>18.980022601826271</v>
      </c>
      <c r="N396" s="16"/>
      <c r="O396" s="17">
        <f t="shared" si="79"/>
        <v>22.326326741828467</v>
      </c>
      <c r="P396" s="17"/>
      <c r="Q396" s="36">
        <f t="shared" si="80"/>
        <v>2.7760581705718157E-2</v>
      </c>
      <c r="R396" s="14">
        <f t="shared" si="90"/>
        <v>1.0020679677989401</v>
      </c>
      <c r="S396" s="14">
        <f t="shared" si="91"/>
        <v>6.0759611969779757</v>
      </c>
      <c r="T396" s="20">
        <f t="shared" si="81"/>
        <v>4.5322863193172802E-2</v>
      </c>
      <c r="U396" s="20">
        <f t="shared" si="82"/>
        <v>1.3263567777560104E-2</v>
      </c>
      <c r="V396" s="20">
        <f t="shared" si="83"/>
        <v>3.2059295415612699E-2</v>
      </c>
      <c r="Y396" s="35"/>
      <c r="Z396" s="35"/>
    </row>
    <row r="397" spans="1:26" x14ac:dyDescent="0.25">
      <c r="A397" s="11">
        <v>1903.05</v>
      </c>
      <c r="B397" s="12">
        <v>7.6</v>
      </c>
      <c r="C397" s="13">
        <v>0.33829999999999999</v>
      </c>
      <c r="D397" s="12">
        <v>0.58830000000000005</v>
      </c>
      <c r="E397" s="12">
        <v>8.18251405</v>
      </c>
      <c r="F397" s="13">
        <f t="shared" si="88"/>
        <v>1903.3749999999707</v>
      </c>
      <c r="G397" s="14">
        <f>G393*8/12+G405*4/12</f>
        <v>3.333333333333333</v>
      </c>
      <c r="H397" s="13">
        <f t="shared" si="84"/>
        <v>292.07355898154555</v>
      </c>
      <c r="I397" s="13">
        <f t="shared" si="85"/>
        <v>13.001116447823271</v>
      </c>
      <c r="J397" s="15">
        <f t="shared" si="89"/>
        <v>1502.7853527109455</v>
      </c>
      <c r="K397" s="13">
        <f t="shared" si="86"/>
        <v>22.608799309058327</v>
      </c>
      <c r="L397" s="15">
        <f t="shared" si="87"/>
        <v>116.32745039471703</v>
      </c>
      <c r="M397" s="34">
        <f t="shared" si="78"/>
        <v>18.954858723039877</v>
      </c>
      <c r="N397" s="16"/>
      <c r="O397" s="17">
        <f t="shared" si="79"/>
        <v>22.29434553241509</v>
      </c>
      <c r="P397" s="17"/>
      <c r="Q397" s="36">
        <f t="shared" si="80"/>
        <v>2.6681724642753736E-2</v>
      </c>
      <c r="R397" s="14">
        <f t="shared" si="90"/>
        <v>1.0020751883142376</v>
      </c>
      <c r="S397" s="14">
        <f t="shared" si="91"/>
        <v>6.2301491504801216</v>
      </c>
      <c r="T397" s="20">
        <f t="shared" si="81"/>
        <v>4.3243519709970313E-2</v>
      </c>
      <c r="U397" s="20">
        <f t="shared" si="82"/>
        <v>1.2328983172058772E-2</v>
      </c>
      <c r="V397" s="20">
        <f t="shared" si="83"/>
        <v>3.0914536537911541E-2</v>
      </c>
      <c r="Y397" s="35"/>
      <c r="Z397" s="35"/>
    </row>
    <row r="398" spans="1:26" x14ac:dyDescent="0.25">
      <c r="A398" s="11">
        <v>1903.06</v>
      </c>
      <c r="B398" s="12">
        <v>7.18</v>
      </c>
      <c r="C398" s="13">
        <v>0.34</v>
      </c>
      <c r="D398" s="12">
        <v>0.57999999999999996</v>
      </c>
      <c r="E398" s="12">
        <v>8.18251405</v>
      </c>
      <c r="F398" s="13">
        <f t="shared" si="88"/>
        <v>1903.4583333333039</v>
      </c>
      <c r="G398" s="14">
        <f>G393*7/12+G405*5/12</f>
        <v>3.3416666666666668</v>
      </c>
      <c r="H398" s="13">
        <f t="shared" si="84"/>
        <v>275.93265177467072</v>
      </c>
      <c r="I398" s="13">
        <f t="shared" si="85"/>
        <v>13.066448691279671</v>
      </c>
      <c r="J398" s="15">
        <f t="shared" si="89"/>
        <v>1425.3391777357108</v>
      </c>
      <c r="K398" s="13">
        <f t="shared" si="86"/>
        <v>22.289824238065318</v>
      </c>
      <c r="L398" s="15">
        <f t="shared" si="87"/>
        <v>115.13881937140837</v>
      </c>
      <c r="M398" s="34">
        <f t="shared" si="78"/>
        <v>17.818551722968522</v>
      </c>
      <c r="N398" s="16"/>
      <c r="O398" s="17">
        <f t="shared" si="79"/>
        <v>20.961154591653781</v>
      </c>
      <c r="P398" s="17"/>
      <c r="Q398" s="36">
        <f t="shared" si="80"/>
        <v>3.251612460807788E-2</v>
      </c>
      <c r="R398" s="14">
        <f t="shared" si="90"/>
        <v>1.0020824086796625</v>
      </c>
      <c r="S398" s="14">
        <f t="shared" si="91"/>
        <v>6.2430778831931555</v>
      </c>
      <c r="T398" s="20">
        <f t="shared" si="81"/>
        <v>4.2822850768603038E-2</v>
      </c>
      <c r="U398" s="20">
        <f t="shared" si="82"/>
        <v>1.1643707225901911E-2</v>
      </c>
      <c r="V398" s="20">
        <f t="shared" si="83"/>
        <v>3.1179143542701127E-2</v>
      </c>
      <c r="Y398" s="35"/>
      <c r="Z398" s="35"/>
    </row>
    <row r="399" spans="1:26" x14ac:dyDescent="0.25">
      <c r="A399" s="11">
        <v>1903.07</v>
      </c>
      <c r="B399" s="12">
        <v>6.85</v>
      </c>
      <c r="C399" s="13">
        <v>0.3417</v>
      </c>
      <c r="D399" s="12">
        <v>0.57169999999999999</v>
      </c>
      <c r="E399" s="12">
        <v>8.18251405</v>
      </c>
      <c r="F399" s="13">
        <f t="shared" si="88"/>
        <v>1903.5416666666372</v>
      </c>
      <c r="G399" s="14">
        <f>G393*6/12+G405*6/12</f>
        <v>3.3499999999999996</v>
      </c>
      <c r="H399" s="13">
        <f t="shared" si="84"/>
        <v>263.25051039784034</v>
      </c>
      <c r="I399" s="13">
        <f t="shared" si="85"/>
        <v>13.131780934736069</v>
      </c>
      <c r="J399" s="15">
        <f t="shared" si="89"/>
        <v>1365.4818803030139</v>
      </c>
      <c r="K399" s="13">
        <f t="shared" si="86"/>
        <v>21.970849167072316</v>
      </c>
      <c r="L399" s="15">
        <f t="shared" si="87"/>
        <v>113.96291838966908</v>
      </c>
      <c r="M399" s="34">
        <f t="shared" si="78"/>
        <v>16.918178414766658</v>
      </c>
      <c r="N399" s="16"/>
      <c r="O399" s="17">
        <f t="shared" si="79"/>
        <v>19.910404565550824</v>
      </c>
      <c r="P399" s="17"/>
      <c r="Q399" s="36">
        <f t="shared" si="80"/>
        <v>3.8045952444353791E-2</v>
      </c>
      <c r="R399" s="14">
        <f t="shared" si="90"/>
        <v>1.0020896288953078</v>
      </c>
      <c r="S399" s="14">
        <f t="shared" si="91"/>
        <v>6.256078522764926</v>
      </c>
      <c r="T399" s="20">
        <f t="shared" si="81"/>
        <v>4.816053386810526E-2</v>
      </c>
      <c r="U399" s="20">
        <f t="shared" si="82"/>
        <v>1.0966888103656869E-2</v>
      </c>
      <c r="V399" s="20">
        <f t="shared" si="83"/>
        <v>3.7193645764448391E-2</v>
      </c>
      <c r="Y399" s="35"/>
      <c r="Z399" s="35"/>
    </row>
    <row r="400" spans="1:26" x14ac:dyDescent="0.25">
      <c r="A400" s="11">
        <v>1903.08</v>
      </c>
      <c r="B400" s="12">
        <v>6.63</v>
      </c>
      <c r="C400" s="13">
        <v>0.34329999999999999</v>
      </c>
      <c r="D400" s="12">
        <v>0.56330000000000002</v>
      </c>
      <c r="E400" s="12">
        <v>8.18251405</v>
      </c>
      <c r="F400" s="13">
        <f t="shared" si="88"/>
        <v>1903.6249999999704</v>
      </c>
      <c r="G400" s="14">
        <f>G393*5/12+G405*7/12</f>
        <v>3.3583333333333334</v>
      </c>
      <c r="H400" s="13">
        <f t="shared" si="84"/>
        <v>254.79574947995357</v>
      </c>
      <c r="I400" s="13">
        <f t="shared" si="85"/>
        <v>13.193270105047972</v>
      </c>
      <c r="J400" s="15">
        <f t="shared" si="89"/>
        <v>1327.3297849928933</v>
      </c>
      <c r="K400" s="13">
        <f t="shared" si="86"/>
        <v>21.64803102293482</v>
      </c>
      <c r="L400" s="15">
        <f t="shared" si="87"/>
        <v>112.77298158167373</v>
      </c>
      <c r="M400" s="34">
        <f t="shared" si="78"/>
        <v>16.299118790903499</v>
      </c>
      <c r="N400" s="16"/>
      <c r="O400" s="17">
        <f t="shared" si="79"/>
        <v>19.194017449266088</v>
      </c>
      <c r="P400" s="17"/>
      <c r="Q400" s="36">
        <f t="shared" si="80"/>
        <v>4.4293346247704909E-2</v>
      </c>
      <c r="R400" s="14">
        <f t="shared" si="90"/>
        <v>1.0020968489612667</v>
      </c>
      <c r="S400" s="14">
        <f t="shared" si="91"/>
        <v>6.2691514052174107</v>
      </c>
      <c r="T400" s="20">
        <f t="shared" si="81"/>
        <v>5.4409472760096556E-2</v>
      </c>
      <c r="U400" s="20">
        <f t="shared" si="82"/>
        <v>1.1314192453266925E-2</v>
      </c>
      <c r="V400" s="20">
        <f t="shared" si="83"/>
        <v>4.3095280306829631E-2</v>
      </c>
      <c r="Y400" s="35"/>
      <c r="Z400" s="35"/>
    </row>
    <row r="401" spans="1:26" x14ac:dyDescent="0.25">
      <c r="A401" s="11">
        <v>1903.09</v>
      </c>
      <c r="B401" s="12">
        <v>6.47</v>
      </c>
      <c r="C401" s="13">
        <v>0.34499999999999997</v>
      </c>
      <c r="D401" s="12">
        <v>0.55500000000000005</v>
      </c>
      <c r="E401" s="12">
        <v>8.2776793390000005</v>
      </c>
      <c r="F401" s="13">
        <f t="shared" si="88"/>
        <v>1903.7083333333037</v>
      </c>
      <c r="G401" s="14">
        <f>G393*4/12+G405*8/12</f>
        <v>3.3666666666666663</v>
      </c>
      <c r="H401" s="13">
        <f t="shared" si="84"/>
        <v>245.78823564888035</v>
      </c>
      <c r="I401" s="13">
        <f t="shared" si="85"/>
        <v>13.106173307397793</v>
      </c>
      <c r="J401" s="15">
        <f t="shared" si="89"/>
        <v>1286.0957498818411</v>
      </c>
      <c r="K401" s="13">
        <f t="shared" si="86"/>
        <v>21.083844016248626</v>
      </c>
      <c r="L401" s="15">
        <f t="shared" si="87"/>
        <v>110.32196927116259</v>
      </c>
      <c r="M401" s="34">
        <f t="shared" si="78"/>
        <v>15.654359115196916</v>
      </c>
      <c r="N401" s="16"/>
      <c r="O401" s="17">
        <f t="shared" si="79"/>
        <v>18.449326201499165</v>
      </c>
      <c r="P401" s="17"/>
      <c r="Q401" s="36">
        <f t="shared" si="80"/>
        <v>4.3822618555605944E-2</v>
      </c>
      <c r="R401" s="14">
        <f t="shared" si="90"/>
        <v>1.0021040688776328</v>
      </c>
      <c r="S401" s="14">
        <f t="shared" si="91"/>
        <v>6.2100717230341722</v>
      </c>
      <c r="T401" s="20">
        <f t="shared" si="81"/>
        <v>5.8170825099269408E-2</v>
      </c>
      <c r="U401" s="20">
        <f t="shared" si="82"/>
        <v>1.1812143966502653E-2</v>
      </c>
      <c r="V401" s="20">
        <f t="shared" si="83"/>
        <v>4.6358681132766755E-2</v>
      </c>
      <c r="Y401" s="35"/>
      <c r="Z401" s="35"/>
    </row>
    <row r="402" spans="1:26" x14ac:dyDescent="0.25">
      <c r="A402" s="11">
        <v>1903.1</v>
      </c>
      <c r="B402" s="12">
        <v>6.26</v>
      </c>
      <c r="C402" s="13">
        <v>0.34670000000000001</v>
      </c>
      <c r="D402" s="12">
        <v>0.54669999999999996</v>
      </c>
      <c r="E402" s="12">
        <v>8.18251405</v>
      </c>
      <c r="F402" s="13">
        <f t="shared" si="88"/>
        <v>1903.791666666637</v>
      </c>
      <c r="G402" s="14">
        <f>G393*3/12+G405*9/12</f>
        <v>3.3749999999999996</v>
      </c>
      <c r="H402" s="13">
        <f t="shared" si="84"/>
        <v>240.57637884532568</v>
      </c>
      <c r="I402" s="13">
        <f t="shared" si="85"/>
        <v>13.32393459196077</v>
      </c>
      <c r="J402" s="15">
        <f t="shared" si="89"/>
        <v>1264.6343528412146</v>
      </c>
      <c r="K402" s="13">
        <f t="shared" si="86"/>
        <v>21.010080880948809</v>
      </c>
      <c r="L402" s="15">
        <f t="shared" si="87"/>
        <v>110.4433866930179</v>
      </c>
      <c r="M402" s="34">
        <f t="shared" si="78"/>
        <v>15.252943825778841</v>
      </c>
      <c r="N402" s="16"/>
      <c r="O402" s="17">
        <f t="shared" si="79"/>
        <v>17.996685085169759</v>
      </c>
      <c r="P402" s="17"/>
      <c r="Q402" s="36">
        <f t="shared" si="80"/>
        <v>4.2926511072521607E-2</v>
      </c>
      <c r="R402" s="14">
        <f t="shared" si="90"/>
        <v>1.0021112886444992</v>
      </c>
      <c r="S402" s="14">
        <f t="shared" si="91"/>
        <v>6.2955152541512192</v>
      </c>
      <c r="T402" s="20">
        <f t="shared" si="81"/>
        <v>5.705971582127356E-2</v>
      </c>
      <c r="U402" s="20">
        <f t="shared" si="82"/>
        <v>1.0984966738773583E-2</v>
      </c>
      <c r="V402" s="20">
        <f t="shared" si="83"/>
        <v>4.6074749082499977E-2</v>
      </c>
      <c r="Y402" s="35"/>
      <c r="Z402" s="35"/>
    </row>
    <row r="403" spans="1:26" x14ac:dyDescent="0.25">
      <c r="A403" s="11">
        <v>1903.11</v>
      </c>
      <c r="B403" s="12">
        <v>6.28</v>
      </c>
      <c r="C403" s="13">
        <v>0.3483</v>
      </c>
      <c r="D403" s="12">
        <v>0.5383</v>
      </c>
      <c r="E403" s="12">
        <v>8.0873811569999994</v>
      </c>
      <c r="F403" s="13">
        <f t="shared" si="88"/>
        <v>1903.8749999999702</v>
      </c>
      <c r="G403" s="14">
        <f>G393*2/12+G405*10/12</f>
        <v>3.3833333333333333</v>
      </c>
      <c r="H403" s="13">
        <f t="shared" si="84"/>
        <v>244.18396532364653</v>
      </c>
      <c r="I403" s="13">
        <f t="shared" si="85"/>
        <v>13.542878204176128</v>
      </c>
      <c r="J403" s="15">
        <f t="shared" si="89"/>
        <v>1289.5308544755653</v>
      </c>
      <c r="K403" s="13">
        <f t="shared" si="86"/>
        <v>20.930609639127216</v>
      </c>
      <c r="L403" s="15">
        <f t="shared" si="87"/>
        <v>110.53414951659182</v>
      </c>
      <c r="M403" s="34">
        <f t="shared" si="78"/>
        <v>15.407877534297898</v>
      </c>
      <c r="N403" s="16"/>
      <c r="O403" s="17">
        <f t="shared" si="79"/>
        <v>18.201733318104168</v>
      </c>
      <c r="P403" s="17"/>
      <c r="Q403" s="36">
        <f t="shared" si="80"/>
        <v>4.3663530682750314E-2</v>
      </c>
      <c r="R403" s="14">
        <f t="shared" si="90"/>
        <v>1.0021185082619586</v>
      </c>
      <c r="S403" s="14">
        <f t="shared" si="91"/>
        <v>6.3830182019043216</v>
      </c>
      <c r="T403" s="20">
        <f t="shared" si="81"/>
        <v>5.1762194501096648E-2</v>
      </c>
      <c r="U403" s="20">
        <f t="shared" si="82"/>
        <v>9.1380495102946213E-3</v>
      </c>
      <c r="V403" s="20">
        <f t="shared" si="83"/>
        <v>4.2624144990802026E-2</v>
      </c>
      <c r="Y403" s="35"/>
      <c r="Z403" s="35"/>
    </row>
    <row r="404" spans="1:26" x14ac:dyDescent="0.25">
      <c r="A404" s="11">
        <v>1903.12</v>
      </c>
      <c r="B404" s="12">
        <v>6.57</v>
      </c>
      <c r="C404" s="13">
        <v>0.35</v>
      </c>
      <c r="D404" s="12">
        <v>0.53</v>
      </c>
      <c r="E404" s="12">
        <v>8.0873811569999994</v>
      </c>
      <c r="F404" s="13">
        <f t="shared" si="88"/>
        <v>1903.9583333333035</v>
      </c>
      <c r="G404" s="14">
        <f>G393*1/12+G405*11/12</f>
        <v>3.3916666666666666</v>
      </c>
      <c r="H404" s="13">
        <f t="shared" si="84"/>
        <v>255.45997646120347</v>
      </c>
      <c r="I404" s="13">
        <f t="shared" si="85"/>
        <v>13.608978959120428</v>
      </c>
      <c r="J404" s="15">
        <f t="shared" si="89"/>
        <v>1355.0683169575373</v>
      </c>
      <c r="K404" s="13">
        <f t="shared" si="86"/>
        <v>20.607882423810935</v>
      </c>
      <c r="L404" s="15">
        <f t="shared" si="87"/>
        <v>109.31296925228231</v>
      </c>
      <c r="M404" s="34">
        <f t="shared" si="78"/>
        <v>16.042894140050144</v>
      </c>
      <c r="N404" s="16"/>
      <c r="O404" s="17">
        <f t="shared" si="79"/>
        <v>18.972073171795234</v>
      </c>
      <c r="P404" s="17"/>
      <c r="Q404" s="36">
        <f t="shared" si="80"/>
        <v>4.2371395043465841E-2</v>
      </c>
      <c r="R404" s="14">
        <f t="shared" si="90"/>
        <v>1.0021257277301043</v>
      </c>
      <c r="S404" s="14">
        <f t="shared" si="91"/>
        <v>6.396540678701288</v>
      </c>
      <c r="T404" s="20">
        <f t="shared" si="81"/>
        <v>4.799279335741069E-2</v>
      </c>
      <c r="U404" s="20">
        <f t="shared" si="82"/>
        <v>1.0479569279762124E-2</v>
      </c>
      <c r="V404" s="20">
        <f t="shared" si="83"/>
        <v>3.7513224077648566E-2</v>
      </c>
      <c r="Y404" s="35"/>
      <c r="Z404" s="35"/>
    </row>
    <row r="405" spans="1:26" x14ac:dyDescent="0.25">
      <c r="A405" s="11">
        <v>1904.01</v>
      </c>
      <c r="B405" s="12">
        <v>6.68</v>
      </c>
      <c r="C405" s="13">
        <v>0.34670000000000001</v>
      </c>
      <c r="D405" s="12">
        <v>0.52669999999999995</v>
      </c>
      <c r="E405" s="12">
        <v>8.2776793390000005</v>
      </c>
      <c r="F405" s="13">
        <f t="shared" si="88"/>
        <v>1904.0416666666367</v>
      </c>
      <c r="G405" s="14">
        <v>3.4</v>
      </c>
      <c r="H405" s="13">
        <f t="shared" si="84"/>
        <v>253.76590635773118</v>
      </c>
      <c r="I405" s="13">
        <f t="shared" si="85"/>
        <v>13.170754451231346</v>
      </c>
      <c r="J405" s="15">
        <f t="shared" si="89"/>
        <v>1351.9041890074636</v>
      </c>
      <c r="K405" s="13">
        <f t="shared" si="86"/>
        <v>20.008757915960629</v>
      </c>
      <c r="L405" s="15">
        <f t="shared" si="87"/>
        <v>106.59400244763937</v>
      </c>
      <c r="M405" s="34">
        <f t="shared" si="78"/>
        <v>15.861833914033639</v>
      </c>
      <c r="N405" s="16"/>
      <c r="O405" s="17">
        <f t="shared" si="79"/>
        <v>18.777066213619015</v>
      </c>
      <c r="P405" s="17"/>
      <c r="Q405" s="36">
        <f t="shared" si="80"/>
        <v>4.8148955439236474E-2</v>
      </c>
      <c r="R405" s="14">
        <f t="shared" si="90"/>
        <v>1.0022729803355197</v>
      </c>
      <c r="S405" s="14">
        <f t="shared" si="91"/>
        <v>6.2627732980656674</v>
      </c>
      <c r="T405" s="20">
        <f t="shared" si="81"/>
        <v>5.2959499179030312E-2</v>
      </c>
      <c r="U405" s="20">
        <f t="shared" si="82"/>
        <v>1.3167700236935698E-2</v>
      </c>
      <c r="V405" s="20">
        <f t="shared" si="83"/>
        <v>3.9791798942094614E-2</v>
      </c>
      <c r="Y405" s="35"/>
      <c r="Z405" s="35"/>
    </row>
    <row r="406" spans="1:26" x14ac:dyDescent="0.25">
      <c r="A406" s="11">
        <v>1904.02</v>
      </c>
      <c r="B406" s="12">
        <v>6.5</v>
      </c>
      <c r="C406" s="13">
        <v>0.34329999999999999</v>
      </c>
      <c r="D406" s="12">
        <v>0.52329999999999999</v>
      </c>
      <c r="E406" s="12">
        <v>8.4679289260000008</v>
      </c>
      <c r="F406" s="13">
        <f t="shared" si="88"/>
        <v>1904.12499999997</v>
      </c>
      <c r="G406" s="14">
        <f>G405*11/12+G417*1/12</f>
        <v>3.4066666666666667</v>
      </c>
      <c r="H406" s="13">
        <f t="shared" si="84"/>
        <v>241.38015539125701</v>
      </c>
      <c r="I406" s="13">
        <f t="shared" si="85"/>
        <v>12.748585745510542</v>
      </c>
      <c r="J406" s="15">
        <f t="shared" si="89"/>
        <v>1291.5804443306397</v>
      </c>
      <c r="K406" s="13">
        <f t="shared" si="86"/>
        <v>19.432959279422278</v>
      </c>
      <c r="L406" s="15">
        <f t="shared" si="87"/>
        <v>103.98216100280366</v>
      </c>
      <c r="M406" s="34">
        <f t="shared" si="78"/>
        <v>15.021498380331437</v>
      </c>
      <c r="N406" s="16"/>
      <c r="O406" s="17">
        <f t="shared" si="79"/>
        <v>17.803035506120384</v>
      </c>
      <c r="P406" s="17"/>
      <c r="Q406" s="36">
        <f t="shared" si="80"/>
        <v>5.5357023109160582E-2</v>
      </c>
      <c r="R406" s="14">
        <f t="shared" si="90"/>
        <v>1.0022787117439262</v>
      </c>
      <c r="S406" s="14">
        <f t="shared" si="91"/>
        <v>6.1359824441953936</v>
      </c>
      <c r="T406" s="20">
        <f t="shared" si="81"/>
        <v>6.0712674787184451E-2</v>
      </c>
      <c r="U406" s="20">
        <f t="shared" si="82"/>
        <v>1.6559863540962727E-2</v>
      </c>
      <c r="V406" s="20">
        <f t="shared" si="83"/>
        <v>4.4152811246221724E-2</v>
      </c>
      <c r="Y406" s="35"/>
      <c r="Z406" s="35"/>
    </row>
    <row r="407" spans="1:26" x14ac:dyDescent="0.25">
      <c r="A407" s="11">
        <v>1904.03</v>
      </c>
      <c r="B407" s="12">
        <v>6.48</v>
      </c>
      <c r="C407" s="13">
        <v>0.34</v>
      </c>
      <c r="D407" s="12">
        <v>0.52</v>
      </c>
      <c r="E407" s="12">
        <v>8.3728446279999993</v>
      </c>
      <c r="F407" s="13">
        <f t="shared" si="88"/>
        <v>1904.2083333333032</v>
      </c>
      <c r="G407" s="14">
        <f>G405*10/12+G417*2/12</f>
        <v>3.4133333333333336</v>
      </c>
      <c r="H407" s="13">
        <f t="shared" si="84"/>
        <v>243.37019143835957</v>
      </c>
      <c r="I407" s="13">
        <f t="shared" si="85"/>
        <v>12.7694236248522</v>
      </c>
      <c r="J407" s="15">
        <f t="shared" si="89"/>
        <v>1307.9226596030294</v>
      </c>
      <c r="K407" s="13">
        <f t="shared" si="86"/>
        <v>19.529706720362185</v>
      </c>
      <c r="L407" s="15">
        <f t="shared" si="87"/>
        <v>104.95675663481099</v>
      </c>
      <c r="M407" s="34">
        <f t="shared" si="78"/>
        <v>15.081930176258865</v>
      </c>
      <c r="N407" s="16"/>
      <c r="O407" s="17">
        <f t="shared" si="79"/>
        <v>17.896547323807205</v>
      </c>
      <c r="P407" s="17"/>
      <c r="Q407" s="36">
        <f t="shared" si="80"/>
        <v>5.6792722066092108E-2</v>
      </c>
      <c r="R407" s="14">
        <f t="shared" si="90"/>
        <v>1.0022844430760081</v>
      </c>
      <c r="S407" s="14">
        <f t="shared" si="91"/>
        <v>6.2198052477957502</v>
      </c>
      <c r="T407" s="20">
        <f t="shared" si="81"/>
        <v>5.7855251797339635E-2</v>
      </c>
      <c r="U407" s="20">
        <f t="shared" si="82"/>
        <v>1.5478709372075405E-2</v>
      </c>
      <c r="V407" s="20">
        <f t="shared" si="83"/>
        <v>4.237654242526423E-2</v>
      </c>
      <c r="Y407" s="35"/>
      <c r="Z407" s="35"/>
    </row>
    <row r="408" spans="1:26" x14ac:dyDescent="0.25">
      <c r="A408" s="11">
        <v>1904.04</v>
      </c>
      <c r="B408" s="12">
        <v>6.64</v>
      </c>
      <c r="C408" s="13">
        <v>0.3367</v>
      </c>
      <c r="D408" s="12">
        <v>0.51670000000000005</v>
      </c>
      <c r="E408" s="12">
        <v>8.2776793390000005</v>
      </c>
      <c r="F408" s="13">
        <f t="shared" si="88"/>
        <v>1904.2916666666365</v>
      </c>
      <c r="G408" s="14">
        <f>G405*9/12+G417*3/12</f>
        <v>3.42</v>
      </c>
      <c r="H408" s="13">
        <f t="shared" si="84"/>
        <v>252.24635003223577</v>
      </c>
      <c r="I408" s="13">
        <f t="shared" si="85"/>
        <v>12.790865369857498</v>
      </c>
      <c r="J408" s="15">
        <f t="shared" si="89"/>
        <v>1361.3534054395357</v>
      </c>
      <c r="K408" s="13">
        <f t="shared" si="86"/>
        <v>19.628868834586783</v>
      </c>
      <c r="L408" s="15">
        <f t="shared" si="87"/>
        <v>105.93543743834459</v>
      </c>
      <c r="M408" s="34">
        <f t="shared" si="78"/>
        <v>15.565490611691486</v>
      </c>
      <c r="N408" s="16"/>
      <c r="O408" s="17">
        <f t="shared" si="79"/>
        <v>18.490327058739744</v>
      </c>
      <c r="P408" s="17"/>
      <c r="Q408" s="36">
        <f t="shared" si="80"/>
        <v>5.3495648241962658E-2</v>
      </c>
      <c r="R408" s="14">
        <f t="shared" si="90"/>
        <v>1.0022901743318027</v>
      </c>
      <c r="S408" s="14">
        <f t="shared" si="91"/>
        <v>6.3056840955359981</v>
      </c>
      <c r="T408" s="20">
        <f t="shared" si="81"/>
        <v>5.2630836776946355E-2</v>
      </c>
      <c r="U408" s="20">
        <f t="shared" si="82"/>
        <v>1.5414992283073303E-2</v>
      </c>
      <c r="V408" s="20">
        <f t="shared" si="83"/>
        <v>3.7215844493873051E-2</v>
      </c>
      <c r="Y408" s="35"/>
      <c r="Z408" s="35"/>
    </row>
    <row r="409" spans="1:26" x14ac:dyDescent="0.25">
      <c r="A409" s="11">
        <v>1904.05</v>
      </c>
      <c r="B409" s="12">
        <v>6.5</v>
      </c>
      <c r="C409" s="13">
        <v>0.33329999999999999</v>
      </c>
      <c r="D409" s="12">
        <v>0.51329999999999998</v>
      </c>
      <c r="E409" s="12">
        <v>8.0873811569999994</v>
      </c>
      <c r="F409" s="13">
        <f t="shared" si="88"/>
        <v>1904.3749999999698</v>
      </c>
      <c r="G409" s="14">
        <f>G405*8/12+G417*4/12</f>
        <v>3.4266666666666667</v>
      </c>
      <c r="H409" s="13">
        <f t="shared" si="84"/>
        <v>252.73818066937937</v>
      </c>
      <c r="I409" s="13">
        <f t="shared" si="85"/>
        <v>12.959636248785253</v>
      </c>
      <c r="J409" s="15">
        <f t="shared" si="89"/>
        <v>1369.8362862590729</v>
      </c>
      <c r="K409" s="13">
        <f t="shared" si="86"/>
        <v>19.958539713475755</v>
      </c>
      <c r="L409" s="15">
        <f t="shared" si="87"/>
        <v>108.17491780565877</v>
      </c>
      <c r="M409" s="34">
        <f t="shared" si="78"/>
        <v>15.525820896254638</v>
      </c>
      <c r="N409" s="16"/>
      <c r="O409" s="17">
        <f t="shared" si="79"/>
        <v>18.464783283770856</v>
      </c>
      <c r="P409" s="17"/>
      <c r="Q409" s="36">
        <f t="shared" si="80"/>
        <v>5.1215587134438537E-2</v>
      </c>
      <c r="R409" s="14">
        <f t="shared" si="90"/>
        <v>1.0022959055113485</v>
      </c>
      <c r="S409" s="14">
        <f t="shared" si="91"/>
        <v>6.4688394013659458</v>
      </c>
      <c r="T409" s="20">
        <f t="shared" si="81"/>
        <v>5.2042026397904007E-2</v>
      </c>
      <c r="U409" s="20">
        <f t="shared" si="82"/>
        <v>1.2094047598224078E-2</v>
      </c>
      <c r="V409" s="20">
        <f t="shared" si="83"/>
        <v>3.9947978799679928E-2</v>
      </c>
      <c r="Y409" s="35"/>
      <c r="Z409" s="35"/>
    </row>
    <row r="410" spans="1:26" x14ac:dyDescent="0.25">
      <c r="A410" s="11">
        <v>1904.06</v>
      </c>
      <c r="B410" s="12">
        <v>6.51</v>
      </c>
      <c r="C410" s="13">
        <v>0.33</v>
      </c>
      <c r="D410" s="12">
        <v>0.51</v>
      </c>
      <c r="E410" s="12">
        <v>8.0873811569999994</v>
      </c>
      <c r="F410" s="13">
        <f t="shared" si="88"/>
        <v>1904.458333333303</v>
      </c>
      <c r="G410" s="14">
        <f>G405*7/12+G417*5/12</f>
        <v>3.4333333333333336</v>
      </c>
      <c r="H410" s="13">
        <f t="shared" si="84"/>
        <v>253.12700863963994</v>
      </c>
      <c r="I410" s="13">
        <f t="shared" si="85"/>
        <v>12.83132301859926</v>
      </c>
      <c r="J410" s="15">
        <f t="shared" si="89"/>
        <v>1377.7391879105676</v>
      </c>
      <c r="K410" s="13">
        <f t="shared" si="86"/>
        <v>19.830226483289767</v>
      </c>
      <c r="L410" s="15">
        <f t="shared" si="87"/>
        <v>107.93348476718734</v>
      </c>
      <c r="M410" s="34">
        <f t="shared" si="78"/>
        <v>15.474433638652656</v>
      </c>
      <c r="N410" s="16"/>
      <c r="O410" s="17">
        <f t="shared" si="79"/>
        <v>18.424664376078876</v>
      </c>
      <c r="P410" s="17"/>
      <c r="Q410" s="36">
        <f t="shared" si="80"/>
        <v>5.1362808313555268E-2</v>
      </c>
      <c r="R410" s="14">
        <f t="shared" si="90"/>
        <v>1.0023016366146833</v>
      </c>
      <c r="S410" s="14">
        <f t="shared" si="91"/>
        <v>6.4836912453995703</v>
      </c>
      <c r="T410" s="20">
        <f t="shared" si="81"/>
        <v>5.140481907663319E-2</v>
      </c>
      <c r="U410" s="20">
        <f t="shared" si="82"/>
        <v>1.2159952916464434E-2</v>
      </c>
      <c r="V410" s="20">
        <f t="shared" si="83"/>
        <v>3.9244866160168757E-2</v>
      </c>
      <c r="Y410" s="35"/>
      <c r="Z410" s="35"/>
    </row>
    <row r="411" spans="1:26" x14ac:dyDescent="0.25">
      <c r="A411" s="11">
        <v>1904.07</v>
      </c>
      <c r="B411" s="12">
        <v>6.78</v>
      </c>
      <c r="C411" s="13">
        <v>0.32669999999999999</v>
      </c>
      <c r="D411" s="12">
        <v>0.50670000000000004</v>
      </c>
      <c r="E411" s="12">
        <v>8.0873811569999994</v>
      </c>
      <c r="F411" s="13">
        <f t="shared" si="88"/>
        <v>1904.5416666666363</v>
      </c>
      <c r="G411" s="14">
        <f>G405*6/12+G417*6/12</f>
        <v>3.44</v>
      </c>
      <c r="H411" s="13">
        <f t="shared" si="84"/>
        <v>263.62536383667572</v>
      </c>
      <c r="I411" s="13">
        <f t="shared" si="85"/>
        <v>12.703009788413269</v>
      </c>
      <c r="J411" s="15">
        <f t="shared" si="89"/>
        <v>1440.6421879300328</v>
      </c>
      <c r="K411" s="13">
        <f t="shared" si="86"/>
        <v>19.701913253103776</v>
      </c>
      <c r="L411" s="15">
        <f t="shared" si="87"/>
        <v>107.66569271742591</v>
      </c>
      <c r="M411" s="34">
        <f t="shared" si="78"/>
        <v>16.036401629624109</v>
      </c>
      <c r="N411" s="16"/>
      <c r="O411" s="17">
        <f t="shared" si="79"/>
        <v>19.112780970977081</v>
      </c>
      <c r="P411" s="17"/>
      <c r="Q411" s="36">
        <f t="shared" si="80"/>
        <v>4.9031550047606169E-2</v>
      </c>
      <c r="R411" s="14">
        <f t="shared" si="90"/>
        <v>1.0023073676418448</v>
      </c>
      <c r="S411" s="14">
        <f t="shared" si="91"/>
        <v>6.4986143465682833</v>
      </c>
      <c r="T411" s="20">
        <f t="shared" si="81"/>
        <v>4.0233499138025541E-2</v>
      </c>
      <c r="U411" s="20">
        <f t="shared" si="82"/>
        <v>1.1209051360418165E-2</v>
      </c>
      <c r="V411" s="20">
        <f t="shared" si="83"/>
        <v>2.9024447777607376E-2</v>
      </c>
      <c r="Y411" s="35"/>
      <c r="Z411" s="35"/>
    </row>
    <row r="412" spans="1:26" x14ac:dyDescent="0.25">
      <c r="A412" s="11">
        <v>1904.08</v>
      </c>
      <c r="B412" s="12">
        <v>7.01</v>
      </c>
      <c r="C412" s="13">
        <v>0.32329999999999998</v>
      </c>
      <c r="D412" s="12">
        <v>0.50329999999999997</v>
      </c>
      <c r="E412" s="12">
        <v>8.18251405</v>
      </c>
      <c r="F412" s="13">
        <f t="shared" si="88"/>
        <v>1904.6249999999695</v>
      </c>
      <c r="G412" s="14">
        <f>G405*5/12+G417*7/12</f>
        <v>3.4466666666666663</v>
      </c>
      <c r="H412" s="13">
        <f t="shared" si="84"/>
        <v>269.39942742903088</v>
      </c>
      <c r="I412" s="13">
        <f t="shared" si="85"/>
        <v>12.424655476149168</v>
      </c>
      <c r="J412" s="15">
        <f t="shared" si="89"/>
        <v>1477.8540215523908</v>
      </c>
      <c r="K412" s="13">
        <f t="shared" si="86"/>
        <v>19.342187136238405</v>
      </c>
      <c r="L412" s="15">
        <f t="shared" si="87"/>
        <v>106.10612397251329</v>
      </c>
      <c r="M412" s="34">
        <f t="shared" si="78"/>
        <v>16.304651978851034</v>
      </c>
      <c r="N412" s="16"/>
      <c r="O412" s="17">
        <f t="shared" si="79"/>
        <v>19.449753427953691</v>
      </c>
      <c r="P412" s="17"/>
      <c r="Q412" s="36">
        <f t="shared" si="80"/>
        <v>4.6216957947900691E-2</v>
      </c>
      <c r="R412" s="14">
        <f t="shared" si="90"/>
        <v>1.0023130985928717</v>
      </c>
      <c r="S412" s="14">
        <f t="shared" si="91"/>
        <v>6.4378794444359091</v>
      </c>
      <c r="T412" s="20">
        <f t="shared" si="81"/>
        <v>3.6024747280043456E-2</v>
      </c>
      <c r="U412" s="20">
        <f t="shared" si="82"/>
        <v>1.0455272278984129E-2</v>
      </c>
      <c r="V412" s="20">
        <f t="shared" si="83"/>
        <v>2.5569475001059327E-2</v>
      </c>
      <c r="Y412" s="35"/>
      <c r="Z412" s="35"/>
    </row>
    <row r="413" spans="1:26" x14ac:dyDescent="0.25">
      <c r="A413" s="11">
        <v>1904.09</v>
      </c>
      <c r="B413" s="12">
        <v>7.32</v>
      </c>
      <c r="C413" s="13">
        <v>0.32</v>
      </c>
      <c r="D413" s="12">
        <v>0.5</v>
      </c>
      <c r="E413" s="12">
        <v>8.2776793390000005</v>
      </c>
      <c r="F413" s="13">
        <f t="shared" si="88"/>
        <v>1904.7083333333028</v>
      </c>
      <c r="G413" s="14">
        <f>G405*4/12+G417*8/12</f>
        <v>3.4533333333333331</v>
      </c>
      <c r="H413" s="13">
        <f t="shared" si="84"/>
        <v>278.07880756565748</v>
      </c>
      <c r="I413" s="13">
        <f t="shared" si="85"/>
        <v>12.156450603963171</v>
      </c>
      <c r="J413" s="15">
        <f t="shared" si="89"/>
        <v>1531.0240620158515</v>
      </c>
      <c r="K413" s="13">
        <f t="shared" si="86"/>
        <v>18.994454068692452</v>
      </c>
      <c r="L413" s="15">
        <f t="shared" si="87"/>
        <v>104.57814631255818</v>
      </c>
      <c r="M413" s="34">
        <f t="shared" si="78"/>
        <v>16.742600049163688</v>
      </c>
      <c r="N413" s="16"/>
      <c r="O413" s="17">
        <f t="shared" si="79"/>
        <v>19.988235376712073</v>
      </c>
      <c r="P413" s="17"/>
      <c r="Q413" s="36">
        <f t="shared" si="80"/>
        <v>4.4299089228069841E-2</v>
      </c>
      <c r="R413" s="14">
        <f t="shared" si="90"/>
        <v>1.0023188294678009</v>
      </c>
      <c r="S413" s="14">
        <f t="shared" si="91"/>
        <v>6.3785858743571877</v>
      </c>
      <c r="T413" s="20">
        <f t="shared" si="81"/>
        <v>3.2855552495609563E-2</v>
      </c>
      <c r="U413" s="20">
        <f t="shared" si="82"/>
        <v>1.1690229927997953E-2</v>
      </c>
      <c r="V413" s="20">
        <f t="shared" si="83"/>
        <v>2.1165322567611611E-2</v>
      </c>
      <c r="Y413" s="35"/>
      <c r="Z413" s="35"/>
    </row>
    <row r="414" spans="1:26" x14ac:dyDescent="0.25">
      <c r="A414" s="11">
        <v>1904.1</v>
      </c>
      <c r="B414" s="12">
        <v>7.75</v>
      </c>
      <c r="C414" s="13">
        <v>0.31669999999999998</v>
      </c>
      <c r="D414" s="12">
        <v>0.49669999999999997</v>
      </c>
      <c r="E414" s="12">
        <v>8.2776793390000005</v>
      </c>
      <c r="F414" s="13">
        <f t="shared" si="88"/>
        <v>1904.791666666636</v>
      </c>
      <c r="G414" s="14">
        <f>G405*3/12+G417*9/12</f>
        <v>3.46</v>
      </c>
      <c r="H414" s="13">
        <f t="shared" si="84"/>
        <v>294.41403806473306</v>
      </c>
      <c r="I414" s="13">
        <f t="shared" si="85"/>
        <v>12.031087207109799</v>
      </c>
      <c r="J414" s="15">
        <f t="shared" si="89"/>
        <v>1626.4812510008499</v>
      </c>
      <c r="K414" s="13">
        <f t="shared" si="86"/>
        <v>18.869090671839082</v>
      </c>
      <c r="L414" s="15">
        <f t="shared" si="87"/>
        <v>104.24170804801574</v>
      </c>
      <c r="M414" s="34">
        <f t="shared" si="78"/>
        <v>17.633197370821406</v>
      </c>
      <c r="N414" s="16"/>
      <c r="O414" s="17">
        <f t="shared" si="79"/>
        <v>21.065460476613346</v>
      </c>
      <c r="P414" s="17"/>
      <c r="Q414" s="36">
        <f t="shared" si="80"/>
        <v>4.4090692490658764E-2</v>
      </c>
      <c r="R414" s="14">
        <f t="shared" si="90"/>
        <v>1.002324560266671</v>
      </c>
      <c r="S414" s="14">
        <f t="shared" si="91"/>
        <v>6.3933767272455455</v>
      </c>
      <c r="T414" s="20">
        <f t="shared" si="81"/>
        <v>2.8117912245603671E-2</v>
      </c>
      <c r="U414" s="20">
        <f t="shared" si="82"/>
        <v>1.2753407351731472E-2</v>
      </c>
      <c r="V414" s="20">
        <f t="shared" si="83"/>
        <v>1.53645048938722E-2</v>
      </c>
      <c r="Y414" s="35"/>
      <c r="Z414" s="35"/>
    </row>
    <row r="415" spans="1:26" x14ac:dyDescent="0.25">
      <c r="A415" s="11">
        <v>1904.11</v>
      </c>
      <c r="B415" s="12">
        <v>8.17</v>
      </c>
      <c r="C415" s="13">
        <v>0.31330000000000002</v>
      </c>
      <c r="D415" s="12">
        <v>0.49330000000000002</v>
      </c>
      <c r="E415" s="12">
        <v>8.4679289260000008</v>
      </c>
      <c r="F415" s="13">
        <f t="shared" si="88"/>
        <v>1904.8749999999693</v>
      </c>
      <c r="G415" s="14">
        <f>G405*2/12+G417*10/12</f>
        <v>3.4666666666666668</v>
      </c>
      <c r="H415" s="13">
        <f t="shared" si="84"/>
        <v>303.39628762254921</v>
      </c>
      <c r="I415" s="13">
        <f t="shared" si="85"/>
        <v>11.634523489858589</v>
      </c>
      <c r="J415" s="15">
        <f t="shared" si="89"/>
        <v>1681.4596247588127</v>
      </c>
      <c r="K415" s="13">
        <f t="shared" si="86"/>
        <v>18.318897023770322</v>
      </c>
      <c r="L415" s="15">
        <f t="shared" si="87"/>
        <v>101.52558542148377</v>
      </c>
      <c r="M415" s="34">
        <f t="shared" si="78"/>
        <v>18.076200223770066</v>
      </c>
      <c r="N415" s="16"/>
      <c r="O415" s="17">
        <f t="shared" si="79"/>
        <v>21.605365463826757</v>
      </c>
      <c r="P415" s="17"/>
      <c r="Q415" s="36">
        <f t="shared" si="80"/>
        <v>4.4959090131715312E-2</v>
      </c>
      <c r="R415" s="14">
        <f t="shared" si="90"/>
        <v>1.0023302909895195</v>
      </c>
      <c r="S415" s="14">
        <f t="shared" si="91"/>
        <v>6.2642641468872791</v>
      </c>
      <c r="T415" s="20">
        <f t="shared" si="81"/>
        <v>2.4167815805477888E-2</v>
      </c>
      <c r="U415" s="20">
        <f t="shared" si="82"/>
        <v>1.4123789299223866E-2</v>
      </c>
      <c r="V415" s="20">
        <f t="shared" si="83"/>
        <v>1.0044026506254022E-2</v>
      </c>
      <c r="Y415" s="35"/>
      <c r="Z415" s="35"/>
    </row>
    <row r="416" spans="1:26" x14ac:dyDescent="0.25">
      <c r="A416" s="11">
        <v>1904.12</v>
      </c>
      <c r="B416" s="12">
        <v>8.25</v>
      </c>
      <c r="C416" s="13">
        <v>0.31</v>
      </c>
      <c r="D416" s="12">
        <v>0.49</v>
      </c>
      <c r="E416" s="12">
        <v>8.4679289260000008</v>
      </c>
      <c r="F416" s="13">
        <f t="shared" si="88"/>
        <v>1904.9583333333026</v>
      </c>
      <c r="G416" s="14">
        <f>G405*1/12+G417*11/12</f>
        <v>3.4733333333333332</v>
      </c>
      <c r="H416" s="13">
        <f t="shared" si="84"/>
        <v>306.36712030428771</v>
      </c>
      <c r="I416" s="13">
        <f t="shared" si="85"/>
        <v>11.511976641736872</v>
      </c>
      <c r="J416" s="15">
        <f t="shared" si="89"/>
        <v>1703.2410784863082</v>
      </c>
      <c r="K416" s="13">
        <f t="shared" si="86"/>
        <v>18.196350175648604</v>
      </c>
      <c r="L416" s="15">
        <f t="shared" si="87"/>
        <v>101.16219738888375</v>
      </c>
      <c r="M416" s="34">
        <f t="shared" si="78"/>
        <v>18.159679118703195</v>
      </c>
      <c r="N416" s="16"/>
      <c r="O416" s="17">
        <f t="shared" si="79"/>
        <v>21.71679823007819</v>
      </c>
      <c r="P416" s="17"/>
      <c r="Q416" s="36">
        <f t="shared" si="80"/>
        <v>4.6112947895593587E-2</v>
      </c>
      <c r="R416" s="14">
        <f t="shared" si="90"/>
        <v>1.0023360216363848</v>
      </c>
      <c r="S416" s="14">
        <f t="shared" si="91"/>
        <v>6.2788617051847408</v>
      </c>
      <c r="T416" s="20">
        <f t="shared" si="81"/>
        <v>1.9856255223533736E-2</v>
      </c>
      <c r="U416" s="20">
        <f t="shared" si="82"/>
        <v>1.5189521670460282E-2</v>
      </c>
      <c r="V416" s="20">
        <f t="shared" si="83"/>
        <v>4.6667335530734544E-3</v>
      </c>
      <c r="Y416" s="35"/>
      <c r="Z416" s="35"/>
    </row>
    <row r="417" spans="1:26" x14ac:dyDescent="0.25">
      <c r="A417" s="11">
        <v>1905.01</v>
      </c>
      <c r="B417" s="12">
        <v>8.43</v>
      </c>
      <c r="C417" s="13">
        <v>0.31169999999999998</v>
      </c>
      <c r="D417" s="12">
        <v>0.505</v>
      </c>
      <c r="E417" s="12">
        <v>8.4679289260000008</v>
      </c>
      <c r="F417" s="13">
        <f t="shared" si="88"/>
        <v>1905.0416666666358</v>
      </c>
      <c r="G417" s="14">
        <v>3.48</v>
      </c>
      <c r="H417" s="13">
        <f t="shared" si="84"/>
        <v>313.05149383819946</v>
      </c>
      <c r="I417" s="13">
        <f t="shared" si="85"/>
        <v>11.575106836223815</v>
      </c>
      <c r="J417" s="15">
        <f t="shared" si="89"/>
        <v>1745.7653307458495</v>
      </c>
      <c r="K417" s="13">
        <f t="shared" si="86"/>
        <v>18.753381303474583</v>
      </c>
      <c r="L417" s="15">
        <f t="shared" si="87"/>
        <v>104.5802481644904</v>
      </c>
      <c r="M417" s="34">
        <f t="shared" si="78"/>
        <v>18.459852032455846</v>
      </c>
      <c r="N417" s="16"/>
      <c r="O417" s="17">
        <f t="shared" si="79"/>
        <v>22.087689801665359</v>
      </c>
      <c r="P417" s="17"/>
      <c r="Q417" s="36">
        <f t="shared" si="80"/>
        <v>4.5150844065334227E-2</v>
      </c>
      <c r="R417" s="14">
        <f t="shared" si="90"/>
        <v>1.003249082644516</v>
      </c>
      <c r="S417" s="14">
        <f t="shared" si="91"/>
        <v>6.2935292619799208</v>
      </c>
      <c r="T417" s="20">
        <f t="shared" si="81"/>
        <v>1.9606368980848776E-2</v>
      </c>
      <c r="U417" s="20">
        <f t="shared" si="82"/>
        <v>1.5255619939742227E-2</v>
      </c>
      <c r="V417" s="20">
        <f t="shared" si="83"/>
        <v>4.3507490411065497E-3</v>
      </c>
      <c r="Y417" s="35"/>
      <c r="Z417" s="35"/>
    </row>
    <row r="418" spans="1:26" x14ac:dyDescent="0.25">
      <c r="A418" s="11">
        <v>1905.02</v>
      </c>
      <c r="B418" s="12">
        <v>8.8000000000000007</v>
      </c>
      <c r="C418" s="13">
        <v>0.31330000000000002</v>
      </c>
      <c r="D418" s="12">
        <v>0.52</v>
      </c>
      <c r="E418" s="12">
        <v>8.4679289260000008</v>
      </c>
      <c r="F418" s="13">
        <f t="shared" si="88"/>
        <v>1905.1249999999691</v>
      </c>
      <c r="G418" s="14">
        <f>G417*11/12+G429*1/12</f>
        <v>3.4758333333333331</v>
      </c>
      <c r="H418" s="13">
        <f t="shared" si="84"/>
        <v>326.79159499124029</v>
      </c>
      <c r="I418" s="13">
        <f t="shared" si="85"/>
        <v>11.634523489858589</v>
      </c>
      <c r="J418" s="15">
        <f t="shared" si="89"/>
        <v>1827.7952471815381</v>
      </c>
      <c r="K418" s="13">
        <f t="shared" si="86"/>
        <v>19.310412431300559</v>
      </c>
      <c r="L418" s="15">
        <f t="shared" si="87"/>
        <v>108.00608278799996</v>
      </c>
      <c r="M418" s="34">
        <f t="shared" si="78"/>
        <v>19.168996375829835</v>
      </c>
      <c r="N418" s="16"/>
      <c r="O418" s="17">
        <f t="shared" si="79"/>
        <v>22.944184172180936</v>
      </c>
      <c r="P418" s="17"/>
      <c r="Q418" s="36">
        <f t="shared" si="80"/>
        <v>4.3188467656359641E-2</v>
      </c>
      <c r="R418" s="14">
        <f t="shared" si="90"/>
        <v>1.0032456788303199</v>
      </c>
      <c r="S418" s="14">
        <f t="shared" si="91"/>
        <v>6.3139774586777735</v>
      </c>
      <c r="T418" s="20">
        <f t="shared" si="81"/>
        <v>1.5061356791900016E-2</v>
      </c>
      <c r="U418" s="20">
        <f t="shared" si="82"/>
        <v>1.6424775274883618E-2</v>
      </c>
      <c r="V418" s="20">
        <f t="shared" si="83"/>
        <v>-1.3634184829836027E-3</v>
      </c>
      <c r="Y418" s="35"/>
      <c r="Z418" s="35"/>
    </row>
    <row r="419" spans="1:26" x14ac:dyDescent="0.25">
      <c r="A419" s="11">
        <v>1905.03</v>
      </c>
      <c r="B419" s="12">
        <v>9.0500000000000007</v>
      </c>
      <c r="C419" s="13">
        <v>0.315</v>
      </c>
      <c r="D419" s="12">
        <v>0.53500000000000003</v>
      </c>
      <c r="E419" s="12">
        <v>8.3728446279999993</v>
      </c>
      <c r="F419" s="13">
        <f t="shared" si="88"/>
        <v>1905.2083333333023</v>
      </c>
      <c r="G419" s="14">
        <f>G417*10/12+G429*2/12</f>
        <v>3.4716666666666667</v>
      </c>
      <c r="H419" s="13">
        <f t="shared" si="84"/>
        <v>339.89201119091888</v>
      </c>
      <c r="I419" s="13">
        <f t="shared" si="85"/>
        <v>11.83049541714248</v>
      </c>
      <c r="J419" s="15">
        <f t="shared" si="89"/>
        <v>1906.5820207759875</v>
      </c>
      <c r="K419" s="13">
        <f t="shared" si="86"/>
        <v>20.093063644988018</v>
      </c>
      <c r="L419" s="15">
        <f t="shared" si="87"/>
        <v>112.70954487460254</v>
      </c>
      <c r="M419" s="34">
        <f t="shared" si="78"/>
        <v>19.831506074218421</v>
      </c>
      <c r="N419" s="16"/>
      <c r="O419" s="17">
        <f t="shared" si="79"/>
        <v>23.742093324670744</v>
      </c>
      <c r="P419" s="17"/>
      <c r="Q419" s="36">
        <f t="shared" si="80"/>
        <v>4.032969182358466E-2</v>
      </c>
      <c r="R419" s="14">
        <f t="shared" si="90"/>
        <v>1.0032422750346768</v>
      </c>
      <c r="S419" s="14">
        <f t="shared" si="91"/>
        <v>6.4064065705021793</v>
      </c>
      <c r="T419" s="20">
        <f t="shared" si="81"/>
        <v>1.4849064026413172E-2</v>
      </c>
      <c r="U419" s="20">
        <f t="shared" si="82"/>
        <v>1.6456099531714674E-2</v>
      </c>
      <c r="V419" s="20">
        <f t="shared" si="83"/>
        <v>-1.6070355053015017E-3</v>
      </c>
      <c r="Y419" s="35"/>
      <c r="Z419" s="35"/>
    </row>
    <row r="420" spans="1:26" x14ac:dyDescent="0.25">
      <c r="A420" s="11">
        <v>1905.04</v>
      </c>
      <c r="B420" s="12">
        <v>8.94</v>
      </c>
      <c r="C420" s="13">
        <v>0.31669999999999998</v>
      </c>
      <c r="D420" s="12">
        <v>0.55000000000000004</v>
      </c>
      <c r="E420" s="12">
        <v>8.3728446279999993</v>
      </c>
      <c r="F420" s="13">
        <f t="shared" si="88"/>
        <v>1905.2916666666356</v>
      </c>
      <c r="G420" s="14">
        <f>G417*9/12+G429*3/12</f>
        <v>3.4674999999999998</v>
      </c>
      <c r="H420" s="13">
        <f t="shared" si="84"/>
        <v>335.76072707699603</v>
      </c>
      <c r="I420" s="13">
        <f t="shared" si="85"/>
        <v>11.894342535266739</v>
      </c>
      <c r="J420" s="15">
        <f t="shared" si="89"/>
        <v>1888.9680820886524</v>
      </c>
      <c r="K420" s="13">
        <f t="shared" si="86"/>
        <v>20.656420569613854</v>
      </c>
      <c r="L420" s="15">
        <f t="shared" si="87"/>
        <v>116.21168290254575</v>
      </c>
      <c r="M420" s="34">
        <f t="shared" si="78"/>
        <v>19.482927524711283</v>
      </c>
      <c r="N420" s="16"/>
      <c r="O420" s="17">
        <f t="shared" si="79"/>
        <v>23.328639790056261</v>
      </c>
      <c r="P420" s="17"/>
      <c r="Q420" s="36">
        <f t="shared" si="80"/>
        <v>3.6922139219511048E-2</v>
      </c>
      <c r="R420" s="14">
        <f t="shared" si="90"/>
        <v>1.0032388712575924</v>
      </c>
      <c r="S420" s="14">
        <f t="shared" si="91"/>
        <v>6.427177902587708</v>
      </c>
      <c r="T420" s="20">
        <f t="shared" si="81"/>
        <v>2.2606882657141281E-2</v>
      </c>
      <c r="U420" s="20">
        <f t="shared" si="82"/>
        <v>1.5591562541891868E-2</v>
      </c>
      <c r="V420" s="20">
        <f t="shared" si="83"/>
        <v>7.0153201152494127E-3</v>
      </c>
      <c r="Y420" s="35"/>
      <c r="Z420" s="35"/>
    </row>
    <row r="421" spans="1:26" x14ac:dyDescent="0.25">
      <c r="A421" s="11">
        <v>1905.05</v>
      </c>
      <c r="B421" s="12">
        <v>8.5</v>
      </c>
      <c r="C421" s="13">
        <v>0.31830000000000003</v>
      </c>
      <c r="D421" s="12">
        <v>0.56499999999999995</v>
      </c>
      <c r="E421" s="12">
        <v>8.2776793390000005</v>
      </c>
      <c r="F421" s="13">
        <f t="shared" si="88"/>
        <v>1905.3749999999688</v>
      </c>
      <c r="G421" s="14">
        <f>G417*8/12+G429*4/12</f>
        <v>3.4633333333333329</v>
      </c>
      <c r="H421" s="13">
        <f t="shared" si="84"/>
        <v>322.90571916777174</v>
      </c>
      <c r="I421" s="13">
        <f t="shared" si="85"/>
        <v>12.091869460129617</v>
      </c>
      <c r="J421" s="15">
        <f t="shared" si="89"/>
        <v>1822.3156471584768</v>
      </c>
      <c r="K421" s="13">
        <f t="shared" si="86"/>
        <v>21.46373309762247</v>
      </c>
      <c r="L421" s="15">
        <f t="shared" si="87"/>
        <v>121.13039301700461</v>
      </c>
      <c r="M421" s="34">
        <f t="shared" si="78"/>
        <v>18.629487509845124</v>
      </c>
      <c r="N421" s="16"/>
      <c r="O421" s="17">
        <f t="shared" si="79"/>
        <v>22.313429429486128</v>
      </c>
      <c r="P421" s="17"/>
      <c r="Q421" s="36">
        <f t="shared" si="80"/>
        <v>3.6744785710864272E-2</v>
      </c>
      <c r="R421" s="14">
        <f t="shared" si="90"/>
        <v>1.0032354674990727</v>
      </c>
      <c r="S421" s="14">
        <f t="shared" si="91"/>
        <v>6.5221248143114563</v>
      </c>
      <c r="T421" s="20">
        <f t="shared" si="81"/>
        <v>2.3301547076080675E-2</v>
      </c>
      <c r="U421" s="20">
        <f t="shared" si="82"/>
        <v>1.3577729460267252E-2</v>
      </c>
      <c r="V421" s="20">
        <f t="shared" si="83"/>
        <v>9.7238176158134237E-3</v>
      </c>
      <c r="Y421" s="35"/>
      <c r="Z421" s="35"/>
    </row>
    <row r="422" spans="1:26" x14ac:dyDescent="0.25">
      <c r="A422" s="11">
        <v>1905.06</v>
      </c>
      <c r="B422" s="12">
        <v>8.6</v>
      </c>
      <c r="C422" s="13">
        <v>0.32</v>
      </c>
      <c r="D422" s="12">
        <v>0.57999999999999996</v>
      </c>
      <c r="E422" s="12">
        <v>8.2776793390000005</v>
      </c>
      <c r="F422" s="13">
        <f t="shared" si="88"/>
        <v>1905.4583333333021</v>
      </c>
      <c r="G422" s="14">
        <f>G417*7/12+G429*5/12</f>
        <v>3.4591666666666665</v>
      </c>
      <c r="H422" s="13">
        <f t="shared" si="84"/>
        <v>326.7046099815102</v>
      </c>
      <c r="I422" s="13">
        <f t="shared" si="85"/>
        <v>12.156450603963171</v>
      </c>
      <c r="J422" s="15">
        <f t="shared" si="89"/>
        <v>1849.4717234690734</v>
      </c>
      <c r="K422" s="13">
        <f t="shared" si="86"/>
        <v>22.033566719683247</v>
      </c>
      <c r="L422" s="15">
        <f t="shared" si="87"/>
        <v>124.73181390837937</v>
      </c>
      <c r="M422" s="34">
        <f t="shared" si="78"/>
        <v>18.735862386183531</v>
      </c>
      <c r="N422" s="16"/>
      <c r="O422" s="17">
        <f t="shared" si="79"/>
        <v>22.445296542536891</v>
      </c>
      <c r="P422" s="17"/>
      <c r="Q422" s="36">
        <f t="shared" si="80"/>
        <v>3.5098049687541745E-2</v>
      </c>
      <c r="R422" s="14">
        <f t="shared" si="90"/>
        <v>1.003232063759123</v>
      </c>
      <c r="S422" s="14">
        <f t="shared" si="91"/>
        <v>6.5432269371730563</v>
      </c>
      <c r="T422" s="20">
        <f t="shared" si="81"/>
        <v>2.3389608135557571E-2</v>
      </c>
      <c r="U422" s="20">
        <f t="shared" si="82"/>
        <v>1.3732181416571843E-2</v>
      </c>
      <c r="V422" s="20">
        <f t="shared" si="83"/>
        <v>9.6574267189857288E-3</v>
      </c>
      <c r="Y422" s="35"/>
      <c r="Z422" s="35"/>
    </row>
    <row r="423" spans="1:26" x14ac:dyDescent="0.25">
      <c r="A423" s="11">
        <v>1905.07</v>
      </c>
      <c r="B423" s="12">
        <v>8.8699999999999992</v>
      </c>
      <c r="C423" s="13">
        <v>0.32169999999999999</v>
      </c>
      <c r="D423" s="12">
        <v>0.59499999999999997</v>
      </c>
      <c r="E423" s="12">
        <v>8.2776793390000005</v>
      </c>
      <c r="F423" s="13">
        <f t="shared" si="88"/>
        <v>1905.5416666666354</v>
      </c>
      <c r="G423" s="14">
        <f>G417*6/12+G429*6/12</f>
        <v>3.4550000000000001</v>
      </c>
      <c r="H423" s="13">
        <f t="shared" si="84"/>
        <v>336.96161517860412</v>
      </c>
      <c r="I423" s="13">
        <f t="shared" si="85"/>
        <v>12.221031747796724</v>
      </c>
      <c r="J423" s="15">
        <f t="shared" si="89"/>
        <v>1913.3017955376761</v>
      </c>
      <c r="K423" s="13">
        <f t="shared" si="86"/>
        <v>22.603400341744017</v>
      </c>
      <c r="L423" s="15">
        <f t="shared" si="87"/>
        <v>128.34437072659719</v>
      </c>
      <c r="M423" s="34">
        <f t="shared" si="78"/>
        <v>19.205883309548053</v>
      </c>
      <c r="N423" s="16"/>
      <c r="O423" s="17">
        <f t="shared" si="79"/>
        <v>23.009841754484814</v>
      </c>
      <c r="P423" s="17"/>
      <c r="Q423" s="36">
        <f t="shared" si="80"/>
        <v>3.5217155866494543E-2</v>
      </c>
      <c r="R423" s="14">
        <f t="shared" si="90"/>
        <v>1.0032286600377496</v>
      </c>
      <c r="S423" s="14">
        <f t="shared" si="91"/>
        <v>6.5643750638244107</v>
      </c>
      <c r="T423" s="20">
        <f t="shared" si="81"/>
        <v>1.9992629211455615E-2</v>
      </c>
      <c r="U423" s="20">
        <f t="shared" si="82"/>
        <v>1.388576484920101E-2</v>
      </c>
      <c r="V423" s="20">
        <f t="shared" si="83"/>
        <v>6.1068643622546048E-3</v>
      </c>
      <c r="Y423" s="35"/>
      <c r="Z423" s="35"/>
    </row>
    <row r="424" spans="1:26" x14ac:dyDescent="0.25">
      <c r="A424" s="11">
        <v>1905.08</v>
      </c>
      <c r="B424" s="12">
        <v>9.1999999999999993</v>
      </c>
      <c r="C424" s="13">
        <v>0.32329999999999998</v>
      </c>
      <c r="D424" s="12">
        <v>0.61</v>
      </c>
      <c r="E424" s="12">
        <v>8.3728446279999993</v>
      </c>
      <c r="F424" s="13">
        <f t="shared" si="88"/>
        <v>1905.6249999999686</v>
      </c>
      <c r="G424" s="14">
        <f>G417*5/12+G429*7/12</f>
        <v>3.4508333333333336</v>
      </c>
      <c r="H424" s="13">
        <f t="shared" si="84"/>
        <v>345.52558043717715</v>
      </c>
      <c r="I424" s="13">
        <f t="shared" si="85"/>
        <v>12.142219582102104</v>
      </c>
      <c r="J424" s="15">
        <f t="shared" si="89"/>
        <v>1967.6742427983518</v>
      </c>
      <c r="K424" s="13">
        <f t="shared" si="86"/>
        <v>22.90984826811718</v>
      </c>
      <c r="L424" s="15">
        <f t="shared" si="87"/>
        <v>130.46535740293419</v>
      </c>
      <c r="M424" s="34">
        <f t="shared" si="78"/>
        <v>19.573308430803724</v>
      </c>
      <c r="N424" s="16"/>
      <c r="O424" s="17">
        <f t="shared" si="79"/>
        <v>23.447498517743689</v>
      </c>
      <c r="P424" s="17"/>
      <c r="Q424" s="36">
        <f t="shared" si="80"/>
        <v>3.6851800488857687E-2</v>
      </c>
      <c r="R424" s="14">
        <f t="shared" si="90"/>
        <v>1.003225256334958</v>
      </c>
      <c r="S424" s="14">
        <f t="shared" si="91"/>
        <v>6.5107179839474183</v>
      </c>
      <c r="T424" s="20">
        <f t="shared" si="81"/>
        <v>2.1809669392637954E-2</v>
      </c>
      <c r="U424" s="20">
        <f t="shared" si="82"/>
        <v>1.5198292703166416E-2</v>
      </c>
      <c r="V424" s="20">
        <f t="shared" si="83"/>
        <v>6.6113766894715376E-3</v>
      </c>
      <c r="Y424" s="35"/>
      <c r="Z424" s="35"/>
    </row>
    <row r="425" spans="1:26" x14ac:dyDescent="0.25">
      <c r="A425" s="11">
        <v>1905.09</v>
      </c>
      <c r="B425" s="12">
        <v>9.23</v>
      </c>
      <c r="C425" s="13">
        <v>0.32500000000000001</v>
      </c>
      <c r="D425" s="12">
        <v>0.625</v>
      </c>
      <c r="E425" s="12">
        <v>8.2776793390000005</v>
      </c>
      <c r="F425" s="13">
        <f t="shared" si="88"/>
        <v>1905.7083333333019</v>
      </c>
      <c r="G425" s="14">
        <f>G417*4/12+G429*8/12</f>
        <v>3.4466666666666663</v>
      </c>
      <c r="H425" s="13">
        <f t="shared" si="84"/>
        <v>350.63762210806271</v>
      </c>
      <c r="I425" s="13">
        <f t="shared" si="85"/>
        <v>12.346395144650096</v>
      </c>
      <c r="J425" s="15">
        <f t="shared" si="89"/>
        <v>2002.6450439522148</v>
      </c>
      <c r="K425" s="13">
        <f t="shared" si="86"/>
        <v>23.743067585865568</v>
      </c>
      <c r="L425" s="15">
        <f t="shared" si="87"/>
        <v>135.60705877249558</v>
      </c>
      <c r="M425" s="34">
        <f t="shared" si="78"/>
        <v>19.74349241969778</v>
      </c>
      <c r="N425" s="16"/>
      <c r="O425" s="17">
        <f t="shared" si="79"/>
        <v>23.647692425098622</v>
      </c>
      <c r="P425" s="17"/>
      <c r="Q425" s="36">
        <f t="shared" si="80"/>
        <v>3.5287476611482189E-2</v>
      </c>
      <c r="R425" s="14">
        <f t="shared" si="90"/>
        <v>1.0032218526507541</v>
      </c>
      <c r="S425" s="14">
        <f t="shared" si="91"/>
        <v>6.6068093480450161</v>
      </c>
      <c r="T425" s="20">
        <f t="shared" si="81"/>
        <v>2.4156587650627781E-2</v>
      </c>
      <c r="U425" s="20">
        <f t="shared" si="82"/>
        <v>1.4190324866121928E-2</v>
      </c>
      <c r="V425" s="20">
        <f t="shared" si="83"/>
        <v>9.9662627845058527E-3</v>
      </c>
      <c r="Y425" s="35"/>
      <c r="Z425" s="35"/>
    </row>
    <row r="426" spans="1:26" x14ac:dyDescent="0.25">
      <c r="A426" s="11">
        <v>1905.1</v>
      </c>
      <c r="B426" s="12">
        <v>9.36</v>
      </c>
      <c r="C426" s="13">
        <v>0.32669999999999999</v>
      </c>
      <c r="D426" s="12">
        <v>0.64</v>
      </c>
      <c r="E426" s="12">
        <v>8.2776793390000005</v>
      </c>
      <c r="F426" s="13">
        <f t="shared" si="88"/>
        <v>1905.7916666666351</v>
      </c>
      <c r="G426" s="14">
        <f>G417*3/12+G429*9/12</f>
        <v>3.4425000000000003</v>
      </c>
      <c r="H426" s="13">
        <f t="shared" si="84"/>
        <v>355.57618016592272</v>
      </c>
      <c r="I426" s="13">
        <f t="shared" si="85"/>
        <v>12.410976288483649</v>
      </c>
      <c r="J426" s="15">
        <f t="shared" si="89"/>
        <v>2036.7583556570237</v>
      </c>
      <c r="K426" s="13">
        <f t="shared" si="86"/>
        <v>24.312901207926341</v>
      </c>
      <c r="L426" s="15">
        <f t="shared" si="87"/>
        <v>139.26552859193325</v>
      </c>
      <c r="M426" s="34">
        <f t="shared" si="78"/>
        <v>19.897394814329534</v>
      </c>
      <c r="N426" s="16"/>
      <c r="O426" s="17">
        <f t="shared" si="79"/>
        <v>23.825645601554914</v>
      </c>
      <c r="P426" s="17"/>
      <c r="Q426" s="36">
        <f t="shared" si="80"/>
        <v>3.4937378685382069E-2</v>
      </c>
      <c r="R426" s="14">
        <f t="shared" si="90"/>
        <v>1.0032184489851437</v>
      </c>
      <c r="S426" s="14">
        <f t="shared" si="91"/>
        <v>6.6280955142560423</v>
      </c>
      <c r="T426" s="20">
        <f t="shared" si="81"/>
        <v>2.7346681301730458E-2</v>
      </c>
      <c r="U426" s="20">
        <f t="shared" si="82"/>
        <v>1.3342433836232459E-2</v>
      </c>
      <c r="V426" s="20">
        <f t="shared" si="83"/>
        <v>1.4004247465497999E-2</v>
      </c>
      <c r="Y426" s="35"/>
      <c r="Z426" s="35"/>
    </row>
    <row r="427" spans="1:26" x14ac:dyDescent="0.25">
      <c r="A427" s="11">
        <v>1905.11</v>
      </c>
      <c r="B427" s="12">
        <v>9.31</v>
      </c>
      <c r="C427" s="13">
        <v>0.32829999999999998</v>
      </c>
      <c r="D427" s="12">
        <v>0.65500000000000003</v>
      </c>
      <c r="E427" s="12">
        <v>8.3728446279999993</v>
      </c>
      <c r="F427" s="13">
        <f t="shared" si="88"/>
        <v>1905.8749999999684</v>
      </c>
      <c r="G427" s="14">
        <f>G417*2/12+G429*10/12</f>
        <v>3.4383333333333339</v>
      </c>
      <c r="H427" s="13">
        <f t="shared" si="84"/>
        <v>349.65686455109994</v>
      </c>
      <c r="I427" s="13">
        <f t="shared" si="85"/>
        <v>12.330005223644051</v>
      </c>
      <c r="J427" s="15">
        <f t="shared" si="89"/>
        <v>2008.7377907345756</v>
      </c>
      <c r="K427" s="13">
        <f t="shared" si="86"/>
        <v>24.599919041994678</v>
      </c>
      <c r="L427" s="15">
        <f t="shared" si="87"/>
        <v>141.32365767251846</v>
      </c>
      <c r="M427" s="34">
        <f t="shared" si="78"/>
        <v>19.443525693264984</v>
      </c>
      <c r="N427" s="16"/>
      <c r="O427" s="17">
        <f t="shared" si="79"/>
        <v>23.275233759233998</v>
      </c>
      <c r="P427" s="17"/>
      <c r="Q427" s="36">
        <f t="shared" si="80"/>
        <v>3.7317818779079949E-2</v>
      </c>
      <c r="R427" s="14">
        <f t="shared" si="90"/>
        <v>1.0032150453381325</v>
      </c>
      <c r="S427" s="14">
        <f t="shared" si="91"/>
        <v>6.573850674013709</v>
      </c>
      <c r="T427" s="20">
        <f t="shared" si="81"/>
        <v>3.169975301138872E-2</v>
      </c>
      <c r="U427" s="20">
        <f t="shared" si="82"/>
        <v>1.3662151754186169E-2</v>
      </c>
      <c r="V427" s="20">
        <f t="shared" si="83"/>
        <v>1.8037601257202551E-2</v>
      </c>
      <c r="Y427" s="35"/>
      <c r="Z427" s="35"/>
    </row>
    <row r="428" spans="1:26" x14ac:dyDescent="0.25">
      <c r="A428" s="11">
        <v>1905.12</v>
      </c>
      <c r="B428" s="12">
        <v>9.5399999999999991</v>
      </c>
      <c r="C428" s="13">
        <v>0.33</v>
      </c>
      <c r="D428" s="12">
        <v>0.67</v>
      </c>
      <c r="E428" s="12">
        <v>8.4679289260000008</v>
      </c>
      <c r="F428" s="13">
        <f t="shared" si="88"/>
        <v>1905.9583333333017</v>
      </c>
      <c r="G428" s="14">
        <f>G417*1/12+G429*11/12</f>
        <v>3.434166666666667</v>
      </c>
      <c r="H428" s="13">
        <f t="shared" si="84"/>
        <v>354.27179729732183</v>
      </c>
      <c r="I428" s="13">
        <f t="shared" si="85"/>
        <v>12.25468481217151</v>
      </c>
      <c r="J428" s="15">
        <f t="shared" si="89"/>
        <v>2041.1168505066423</v>
      </c>
      <c r="K428" s="13">
        <f t="shared" si="86"/>
        <v>24.880723709560339</v>
      </c>
      <c r="L428" s="15">
        <f t="shared" si="87"/>
        <v>143.34887734166148</v>
      </c>
      <c r="M428" s="34">
        <f t="shared" si="78"/>
        <v>19.577960809096123</v>
      </c>
      <c r="N428" s="16"/>
      <c r="O428" s="17">
        <f t="shared" si="79"/>
        <v>23.427096972362236</v>
      </c>
      <c r="P428" s="17"/>
      <c r="Q428" s="36">
        <f t="shared" si="80"/>
        <v>3.9588610620698364E-2</v>
      </c>
      <c r="R428" s="14">
        <f t="shared" si="90"/>
        <v>1.0032116417097265</v>
      </c>
      <c r="S428" s="14">
        <f t="shared" si="91"/>
        <v>6.5209324220421516</v>
      </c>
      <c r="T428" s="20">
        <f t="shared" si="81"/>
        <v>3.065765638735285E-2</v>
      </c>
      <c r="U428" s="20">
        <f t="shared" si="82"/>
        <v>1.4956735840993218E-2</v>
      </c>
      <c r="V428" s="20">
        <f t="shared" si="83"/>
        <v>1.5700920546359631E-2</v>
      </c>
      <c r="Y428" s="35"/>
      <c r="Z428" s="35"/>
    </row>
    <row r="429" spans="1:26" x14ac:dyDescent="0.25">
      <c r="A429" s="11">
        <v>1906.01</v>
      </c>
      <c r="B429" s="12">
        <v>9.8699999999999992</v>
      </c>
      <c r="C429" s="13">
        <v>0.33579999999999999</v>
      </c>
      <c r="D429" s="12">
        <v>0.67749999999999999</v>
      </c>
      <c r="E429" s="12">
        <v>8.4679289260000008</v>
      </c>
      <c r="F429" s="13">
        <f t="shared" si="88"/>
        <v>1906.0416666666349</v>
      </c>
      <c r="G429" s="14">
        <v>3.43</v>
      </c>
      <c r="H429" s="13">
        <f t="shared" si="84"/>
        <v>366.52648210949332</v>
      </c>
      <c r="I429" s="13">
        <f t="shared" si="85"/>
        <v>12.470070181597553</v>
      </c>
      <c r="J429" s="15">
        <f t="shared" si="89"/>
        <v>2117.7086548952379</v>
      </c>
      <c r="K429" s="13">
        <f t="shared" si="86"/>
        <v>25.159239273473325</v>
      </c>
      <c r="L429" s="15">
        <f t="shared" si="87"/>
        <v>145.36449986742895</v>
      </c>
      <c r="M429" s="34">
        <f t="shared" si="78"/>
        <v>20.132402260807897</v>
      </c>
      <c r="N429" s="16"/>
      <c r="O429" s="17">
        <f t="shared" si="79"/>
        <v>24.078997473407551</v>
      </c>
      <c r="P429" s="17"/>
      <c r="Q429" s="36">
        <f t="shared" si="80"/>
        <v>3.9675566924175926E-2</v>
      </c>
      <c r="R429" s="14">
        <f t="shared" si="90"/>
        <v>1.0011806993806183</v>
      </c>
      <c r="S429" s="14">
        <f t="shared" si="91"/>
        <v>6.5418753205950901</v>
      </c>
      <c r="T429" s="20">
        <f t="shared" si="81"/>
        <v>2.4643925931032262E-2</v>
      </c>
      <c r="U429" s="20">
        <f t="shared" si="82"/>
        <v>1.4124835827980409E-2</v>
      </c>
      <c r="V429" s="20">
        <f t="shared" si="83"/>
        <v>1.0519090103051854E-2</v>
      </c>
      <c r="Y429" s="35"/>
      <c r="Z429" s="35"/>
    </row>
    <row r="430" spans="1:26" x14ac:dyDescent="0.25">
      <c r="A430" s="11">
        <v>1906.02</v>
      </c>
      <c r="B430" s="12">
        <v>9.8000000000000007</v>
      </c>
      <c r="C430" s="13">
        <v>0.3417</v>
      </c>
      <c r="D430" s="12">
        <v>0.68500000000000005</v>
      </c>
      <c r="E430" s="12">
        <v>8.4679289260000008</v>
      </c>
      <c r="F430" s="13">
        <f t="shared" si="88"/>
        <v>1906.1249999999682</v>
      </c>
      <c r="G430" s="14">
        <f>G429*11/12+G441*1/12</f>
        <v>3.45</v>
      </c>
      <c r="H430" s="13">
        <f t="shared" si="84"/>
        <v>363.92700351297214</v>
      </c>
      <c r="I430" s="13">
        <f t="shared" si="85"/>
        <v>12.689169091875772</v>
      </c>
      <c r="J430" s="15">
        <f t="shared" si="89"/>
        <v>2108.7990447742127</v>
      </c>
      <c r="K430" s="13">
        <f t="shared" si="86"/>
        <v>25.437754837386315</v>
      </c>
      <c r="L430" s="15">
        <f t="shared" si="87"/>
        <v>147.4007495581975</v>
      </c>
      <c r="M430" s="34">
        <f t="shared" si="78"/>
        <v>19.866752563675892</v>
      </c>
      <c r="N430" s="16"/>
      <c r="O430" s="17">
        <f t="shared" si="79"/>
        <v>23.751613317696666</v>
      </c>
      <c r="P430" s="17"/>
      <c r="Q430" s="36">
        <f t="shared" si="80"/>
        <v>4.1614581752952746E-2</v>
      </c>
      <c r="R430" s="14">
        <f t="shared" si="90"/>
        <v>1.0011989435794537</v>
      </c>
      <c r="S430" s="14">
        <f t="shared" si="91"/>
        <v>6.5495993087341988</v>
      </c>
      <c r="T430" s="20">
        <f t="shared" si="81"/>
        <v>2.4056735147999886E-2</v>
      </c>
      <c r="U430" s="20">
        <f t="shared" si="82"/>
        <v>1.422322553881572E-2</v>
      </c>
      <c r="V430" s="20">
        <f t="shared" si="83"/>
        <v>9.8335096091841656E-3</v>
      </c>
      <c r="Y430" s="35"/>
      <c r="Z430" s="35"/>
    </row>
    <row r="431" spans="1:26" x14ac:dyDescent="0.25">
      <c r="A431" s="11">
        <v>1906.03</v>
      </c>
      <c r="B431" s="12">
        <v>9.56</v>
      </c>
      <c r="C431" s="13">
        <v>0.34749999999999998</v>
      </c>
      <c r="D431" s="12">
        <v>0.6925</v>
      </c>
      <c r="E431" s="12">
        <v>8.4679289260000008</v>
      </c>
      <c r="F431" s="13">
        <f t="shared" si="88"/>
        <v>1906.2083333333014</v>
      </c>
      <c r="G431" s="14">
        <f>G429*10/12+G441*2/12</f>
        <v>3.4700000000000006</v>
      </c>
      <c r="H431" s="13">
        <f t="shared" si="84"/>
        <v>355.01450546775646</v>
      </c>
      <c r="I431" s="13">
        <f t="shared" si="85"/>
        <v>12.904554461301815</v>
      </c>
      <c r="J431" s="15">
        <f t="shared" si="89"/>
        <v>2063.3863442564348</v>
      </c>
      <c r="K431" s="13">
        <f t="shared" si="86"/>
        <v>25.716270401299305</v>
      </c>
      <c r="L431" s="15">
        <f t="shared" si="87"/>
        <v>149.46600872359633</v>
      </c>
      <c r="M431" s="34">
        <f t="shared" si="78"/>
        <v>19.259453020854114</v>
      </c>
      <c r="N431" s="16"/>
      <c r="O431" s="17">
        <f t="shared" si="79"/>
        <v>23.019077336408859</v>
      </c>
      <c r="P431" s="17"/>
      <c r="Q431" s="36">
        <f t="shared" si="80"/>
        <v>4.3001783462784944E-2</v>
      </c>
      <c r="R431" s="14">
        <f t="shared" si="90"/>
        <v>1.0012171857262209</v>
      </c>
      <c r="S431" s="14">
        <f t="shared" si="91"/>
        <v>6.5574519087734</v>
      </c>
      <c r="T431" s="20">
        <f t="shared" si="81"/>
        <v>2.5402069708233999E-2</v>
      </c>
      <c r="U431" s="20">
        <f t="shared" si="82"/>
        <v>1.3350942575860891E-2</v>
      </c>
      <c r="V431" s="20">
        <f t="shared" si="83"/>
        <v>1.2051127132373107E-2</v>
      </c>
      <c r="Y431" s="35"/>
      <c r="Z431" s="35"/>
    </row>
    <row r="432" spans="1:26" x14ac:dyDescent="0.25">
      <c r="A432" s="11">
        <v>1906.04</v>
      </c>
      <c r="B432" s="12">
        <v>9.43</v>
      </c>
      <c r="C432" s="13">
        <v>0.3533</v>
      </c>
      <c r="D432" s="12">
        <v>0.7</v>
      </c>
      <c r="E432" s="12">
        <v>8.4679289260000008</v>
      </c>
      <c r="F432" s="13">
        <f t="shared" si="88"/>
        <v>1906.2916666666347</v>
      </c>
      <c r="G432" s="14">
        <f>G429*9/12+G441*3/12</f>
        <v>3.49</v>
      </c>
      <c r="H432" s="13">
        <f t="shared" si="84"/>
        <v>350.18690235993131</v>
      </c>
      <c r="I432" s="13">
        <f t="shared" si="85"/>
        <v>13.119939830727862</v>
      </c>
      <c r="J432" s="15">
        <f t="shared" si="89"/>
        <v>2041.6822969968964</v>
      </c>
      <c r="K432" s="13">
        <f t="shared" si="86"/>
        <v>25.994785965212291</v>
      </c>
      <c r="L432" s="15">
        <f t="shared" si="87"/>
        <v>151.55648015883642</v>
      </c>
      <c r="M432" s="34">
        <f t="shared" si="78"/>
        <v>18.876204996115884</v>
      </c>
      <c r="N432" s="16"/>
      <c r="O432" s="17">
        <f t="shared" si="79"/>
        <v>22.557115123058136</v>
      </c>
      <c r="P432" s="17"/>
      <c r="Q432" s="36">
        <f t="shared" si="80"/>
        <v>4.5354641484752094E-2</v>
      </c>
      <c r="R432" s="14">
        <f t="shared" si="90"/>
        <v>1.0012354258239826</v>
      </c>
      <c r="S432" s="14">
        <f t="shared" si="91"/>
        <v>6.5654335456371387</v>
      </c>
      <c r="T432" s="20">
        <f t="shared" si="81"/>
        <v>2.4835154259549741E-2</v>
      </c>
      <c r="U432" s="20">
        <f t="shared" si="82"/>
        <v>1.2488097936725229E-2</v>
      </c>
      <c r="V432" s="20">
        <f t="shared" si="83"/>
        <v>1.2347056322824512E-2</v>
      </c>
      <c r="Y432" s="35"/>
      <c r="Z432" s="35"/>
    </row>
    <row r="433" spans="1:26" x14ac:dyDescent="0.25">
      <c r="A433" s="11">
        <v>1906.05</v>
      </c>
      <c r="B433" s="12">
        <v>9.18</v>
      </c>
      <c r="C433" s="13">
        <v>0.35920000000000002</v>
      </c>
      <c r="D433" s="12">
        <v>0.70750000000000002</v>
      </c>
      <c r="E433" s="12">
        <v>8.5630942149999996</v>
      </c>
      <c r="F433" s="13">
        <f t="shared" si="88"/>
        <v>1906.3749999999679</v>
      </c>
      <c r="G433" s="14">
        <f>G429*8/12+G441*4/12</f>
        <v>3.51</v>
      </c>
      <c r="H433" s="13">
        <f t="shared" si="84"/>
        <v>337.11445039846507</v>
      </c>
      <c r="I433" s="13">
        <f t="shared" si="85"/>
        <v>13.190796359817934</v>
      </c>
      <c r="J433" s="15">
        <f t="shared" si="89"/>
        <v>1971.8752626225839</v>
      </c>
      <c r="K433" s="13">
        <f t="shared" si="86"/>
        <v>25.98131521317146</v>
      </c>
      <c r="L433" s="15">
        <f t="shared" si="87"/>
        <v>151.97186800713266</v>
      </c>
      <c r="M433" s="34">
        <f t="shared" si="78"/>
        <v>18.054044460926391</v>
      </c>
      <c r="N433" s="16"/>
      <c r="O433" s="17">
        <f t="shared" si="79"/>
        <v>21.573872118633179</v>
      </c>
      <c r="P433" s="17"/>
      <c r="Q433" s="36">
        <f t="shared" si="80"/>
        <v>5.0240640291034394E-2</v>
      </c>
      <c r="R433" s="14">
        <f t="shared" si="90"/>
        <v>1.0012536638757978</v>
      </c>
      <c r="S433" s="14">
        <f t="shared" si="91"/>
        <v>6.5004900688463723</v>
      </c>
      <c r="T433" s="20">
        <f t="shared" si="81"/>
        <v>3.0132211723306712E-2</v>
      </c>
      <c r="U433" s="20">
        <f t="shared" si="82"/>
        <v>1.2765694718924969E-2</v>
      </c>
      <c r="V433" s="20">
        <f t="shared" si="83"/>
        <v>1.7366517004381743E-2</v>
      </c>
      <c r="Y433" s="35"/>
      <c r="Z433" s="35"/>
    </row>
    <row r="434" spans="1:26" x14ac:dyDescent="0.25">
      <c r="A434" s="11">
        <v>1906.06</v>
      </c>
      <c r="B434" s="12">
        <v>9.3000000000000007</v>
      </c>
      <c r="C434" s="13">
        <v>0.36499999999999999</v>
      </c>
      <c r="D434" s="12">
        <v>0.71499999999999997</v>
      </c>
      <c r="E434" s="12">
        <v>8.5630942149999996</v>
      </c>
      <c r="F434" s="13">
        <f t="shared" si="88"/>
        <v>1906.4583333333012</v>
      </c>
      <c r="G434" s="14">
        <f>G429*7/12+G441*5/12</f>
        <v>3.5300000000000002</v>
      </c>
      <c r="H434" s="13">
        <f t="shared" si="84"/>
        <v>341.52117524027506</v>
      </c>
      <c r="I434" s="13">
        <f t="shared" si="85"/>
        <v>13.403788060505418</v>
      </c>
      <c r="J434" s="15">
        <f t="shared" si="89"/>
        <v>2004.1849471635585</v>
      </c>
      <c r="K434" s="13">
        <f t="shared" si="86"/>
        <v>26.256735515784587</v>
      </c>
      <c r="L434" s="15">
        <f t="shared" si="87"/>
        <v>154.08518679805854</v>
      </c>
      <c r="M434" s="34">
        <f t="shared" si="78"/>
        <v>18.172666376497492</v>
      </c>
      <c r="N434" s="16"/>
      <c r="O434" s="17">
        <f t="shared" si="79"/>
        <v>21.715576326751563</v>
      </c>
      <c r="P434" s="17"/>
      <c r="Q434" s="36">
        <f t="shared" si="80"/>
        <v>5.1229005412075132E-2</v>
      </c>
      <c r="R434" s="14">
        <f t="shared" si="90"/>
        <v>1.0012718998847194</v>
      </c>
      <c r="S434" s="14">
        <f t="shared" si="91"/>
        <v>6.5086394984206679</v>
      </c>
      <c r="T434" s="20">
        <f t="shared" si="81"/>
        <v>2.8948695273894431E-2</v>
      </c>
      <c r="U434" s="20">
        <f t="shared" si="82"/>
        <v>1.1920202925411294E-2</v>
      </c>
      <c r="V434" s="20">
        <f t="shared" si="83"/>
        <v>1.7028492348483137E-2</v>
      </c>
      <c r="Y434" s="35"/>
      <c r="Z434" s="35"/>
    </row>
    <row r="435" spans="1:26" x14ac:dyDescent="0.25">
      <c r="A435" s="11">
        <v>1906.07</v>
      </c>
      <c r="B435" s="12">
        <v>9.06</v>
      </c>
      <c r="C435" s="13">
        <v>0.37080000000000002</v>
      </c>
      <c r="D435" s="12">
        <v>0.72250000000000003</v>
      </c>
      <c r="E435" s="12">
        <v>8.2776793390000005</v>
      </c>
      <c r="F435" s="13">
        <f t="shared" si="88"/>
        <v>1906.5416666666345</v>
      </c>
      <c r="G435" s="14">
        <f>G429*6/12+G441*6/12</f>
        <v>3.55</v>
      </c>
      <c r="H435" s="13">
        <f t="shared" si="84"/>
        <v>344.17950772470726</v>
      </c>
      <c r="I435" s="13">
        <f t="shared" si="85"/>
        <v>14.086287137342325</v>
      </c>
      <c r="J435" s="15">
        <f t="shared" si="89"/>
        <v>2026.6737928345731</v>
      </c>
      <c r="K435" s="13">
        <f t="shared" si="86"/>
        <v>27.446986129260594</v>
      </c>
      <c r="L435" s="15">
        <f t="shared" si="87"/>
        <v>161.61940566478796</v>
      </c>
      <c r="M435" s="34">
        <f t="shared" si="78"/>
        <v>18.195200143513738</v>
      </c>
      <c r="N435" s="16"/>
      <c r="O435" s="17">
        <f t="shared" si="79"/>
        <v>21.745449504726238</v>
      </c>
      <c r="P435" s="17"/>
      <c r="Q435" s="36">
        <f t="shared" si="80"/>
        <v>4.7470096242974637E-2</v>
      </c>
      <c r="R435" s="14">
        <f t="shared" si="90"/>
        <v>1.0012901338537958</v>
      </c>
      <c r="S435" s="14">
        <f t="shared" si="91"/>
        <v>6.7416215508959922</v>
      </c>
      <c r="T435" s="20">
        <f t="shared" si="81"/>
        <v>2.683242740609626E-2</v>
      </c>
      <c r="U435" s="20">
        <f t="shared" si="82"/>
        <v>8.5910827324675587E-3</v>
      </c>
      <c r="V435" s="20">
        <f t="shared" si="83"/>
        <v>1.8241344673628701E-2</v>
      </c>
      <c r="Y435" s="35"/>
      <c r="Z435" s="35"/>
    </row>
    <row r="436" spans="1:26" x14ac:dyDescent="0.25">
      <c r="A436" s="11">
        <v>1906.08</v>
      </c>
      <c r="B436" s="12">
        <v>9.73</v>
      </c>
      <c r="C436" s="13">
        <v>0.37669999999999998</v>
      </c>
      <c r="D436" s="12">
        <v>0.73</v>
      </c>
      <c r="E436" s="12">
        <v>8.4679289260000008</v>
      </c>
      <c r="F436" s="13">
        <f t="shared" si="88"/>
        <v>1906.6249999999677</v>
      </c>
      <c r="G436" s="14">
        <f>G429*5/12+G441*7/12</f>
        <v>3.5700000000000003</v>
      </c>
      <c r="H436" s="13">
        <f t="shared" si="84"/>
        <v>361.3275249164509</v>
      </c>
      <c r="I436" s="13">
        <f t="shared" si="85"/>
        <v>13.988908390136388</v>
      </c>
      <c r="J436" s="15">
        <f t="shared" si="89"/>
        <v>2134.5129166365787</v>
      </c>
      <c r="K436" s="13">
        <f t="shared" si="86"/>
        <v>27.10884822086425</v>
      </c>
      <c r="L436" s="15">
        <f t="shared" si="87"/>
        <v>160.14331234786252</v>
      </c>
      <c r="M436" s="34">
        <f t="shared" si="78"/>
        <v>18.967251477549294</v>
      </c>
      <c r="N436" s="16"/>
      <c r="O436" s="17">
        <f t="shared" si="79"/>
        <v>22.66560945231646</v>
      </c>
      <c r="P436" s="17"/>
      <c r="Q436" s="36">
        <f t="shared" si="80"/>
        <v>4.7371634291944076E-2</v>
      </c>
      <c r="R436" s="14">
        <f t="shared" si="90"/>
        <v>1.0013083657860706</v>
      </c>
      <c r="S436" s="14">
        <f t="shared" si="91"/>
        <v>6.5986592243810982</v>
      </c>
      <c r="T436" s="20">
        <f t="shared" si="81"/>
        <v>2.1825045749794381E-2</v>
      </c>
      <c r="U436" s="20">
        <f t="shared" si="82"/>
        <v>1.004929021590395E-2</v>
      </c>
      <c r="V436" s="20">
        <f t="shared" si="83"/>
        <v>1.1775755533890431E-2</v>
      </c>
      <c r="Y436" s="35"/>
      <c r="Z436" s="35"/>
    </row>
    <row r="437" spans="1:26" x14ac:dyDescent="0.25">
      <c r="A437" s="11">
        <v>1906.09</v>
      </c>
      <c r="B437" s="12">
        <v>10.029999999999999</v>
      </c>
      <c r="C437" s="13">
        <v>0.38250000000000001</v>
      </c>
      <c r="D437" s="12">
        <v>0.73750000000000004</v>
      </c>
      <c r="E437" s="12">
        <v>8.5630942149999996</v>
      </c>
      <c r="F437" s="13">
        <f t="shared" si="88"/>
        <v>1906.708333333301</v>
      </c>
      <c r="G437" s="14">
        <f>G429*4/12+G441*8/12</f>
        <v>3.59</v>
      </c>
      <c r="H437" s="13">
        <f t="shared" si="84"/>
        <v>368.32875136128587</v>
      </c>
      <c r="I437" s="13">
        <f t="shared" si="85"/>
        <v>14.046435433269377</v>
      </c>
      <c r="J437" s="15">
        <f t="shared" si="89"/>
        <v>2182.786939228452</v>
      </c>
      <c r="K437" s="13">
        <f t="shared" si="86"/>
        <v>27.082996423623964</v>
      </c>
      <c r="L437" s="15">
        <f t="shared" si="87"/>
        <v>160.49903964915089</v>
      </c>
      <c r="M437" s="34">
        <f t="shared" si="78"/>
        <v>19.20099368200135</v>
      </c>
      <c r="N437" s="16"/>
      <c r="O437" s="17">
        <f t="shared" si="79"/>
        <v>22.942876422324737</v>
      </c>
      <c r="P437" s="17"/>
      <c r="Q437" s="36">
        <f t="shared" si="80"/>
        <v>4.7681945197023019E-2</v>
      </c>
      <c r="R437" s="14">
        <f t="shared" si="90"/>
        <v>1.0013265956845823</v>
      </c>
      <c r="S437" s="14">
        <f t="shared" si="91"/>
        <v>6.5338630452411293</v>
      </c>
      <c r="T437" s="20">
        <f t="shared" si="81"/>
        <v>2.2237134609137899E-2</v>
      </c>
      <c r="U437" s="20">
        <f t="shared" si="82"/>
        <v>9.4362960896721138E-3</v>
      </c>
      <c r="V437" s="20">
        <f t="shared" si="83"/>
        <v>1.2800838519465785E-2</v>
      </c>
      <c r="Y437" s="35"/>
      <c r="Z437" s="35"/>
    </row>
    <row r="438" spans="1:26" x14ac:dyDescent="0.25">
      <c r="A438" s="11">
        <v>1906.1</v>
      </c>
      <c r="B438" s="12">
        <v>9.73</v>
      </c>
      <c r="C438" s="13">
        <v>0.38829999999999998</v>
      </c>
      <c r="D438" s="12">
        <v>0.745</v>
      </c>
      <c r="E438" s="12">
        <v>8.7534247930000006</v>
      </c>
      <c r="F438" s="13">
        <f t="shared" si="88"/>
        <v>1906.7916666666342</v>
      </c>
      <c r="G438" s="14">
        <f>G429*3/12+G441*9/12</f>
        <v>3.61</v>
      </c>
      <c r="H438" s="13">
        <f t="shared" si="84"/>
        <v>349.54270726662315</v>
      </c>
      <c r="I438" s="13">
        <f t="shared" si="85"/>
        <v>13.949376488348381</v>
      </c>
      <c r="J438" s="15">
        <f t="shared" si="89"/>
        <v>2078.3461233902544</v>
      </c>
      <c r="K438" s="13">
        <f t="shared" si="86"/>
        <v>26.76354747313815</v>
      </c>
      <c r="L438" s="15">
        <f t="shared" si="87"/>
        <v>159.13338765937709</v>
      </c>
      <c r="M438" s="34">
        <f t="shared" si="78"/>
        <v>18.095380908869092</v>
      </c>
      <c r="N438" s="16"/>
      <c r="O438" s="17">
        <f t="shared" si="79"/>
        <v>21.623963085973955</v>
      </c>
      <c r="P438" s="17"/>
      <c r="Q438" s="36">
        <f t="shared" si="80"/>
        <v>4.9852624506333099E-2</v>
      </c>
      <c r="R438" s="14">
        <f t="shared" si="90"/>
        <v>1.0013448235523643</v>
      </c>
      <c r="S438" s="14">
        <f t="shared" si="91"/>
        <v>6.4002729571875658</v>
      </c>
      <c r="T438" s="20">
        <f t="shared" si="81"/>
        <v>2.9024565722619133E-2</v>
      </c>
      <c r="U438" s="20">
        <f t="shared" si="82"/>
        <v>9.9468778719973283E-3</v>
      </c>
      <c r="V438" s="20">
        <f t="shared" si="83"/>
        <v>1.9077687850621805E-2</v>
      </c>
      <c r="Y438" s="35"/>
      <c r="Z438" s="35"/>
    </row>
    <row r="439" spans="1:26" x14ac:dyDescent="0.25">
      <c r="A439" s="11">
        <v>1906.11</v>
      </c>
      <c r="B439" s="12">
        <v>9.93</v>
      </c>
      <c r="C439" s="13">
        <v>0.39419999999999999</v>
      </c>
      <c r="D439" s="12">
        <v>0.75249999999999995</v>
      </c>
      <c r="E439" s="12">
        <v>8.8485090910000004</v>
      </c>
      <c r="F439" s="13">
        <f t="shared" si="88"/>
        <v>1906.8749999999675</v>
      </c>
      <c r="G439" s="14">
        <f>G429*2/12+G441*10/12</f>
        <v>3.6300000000000003</v>
      </c>
      <c r="H439" s="13">
        <f t="shared" si="84"/>
        <v>352.8942297382107</v>
      </c>
      <c r="I439" s="13">
        <f t="shared" si="85"/>
        <v>14.009154618610541</v>
      </c>
      <c r="J439" s="15">
        <f t="shared" si="89"/>
        <v>2105.2153620378581</v>
      </c>
      <c r="K439" s="13">
        <f t="shared" si="86"/>
        <v>26.742488205237017</v>
      </c>
      <c r="L439" s="15">
        <f t="shared" si="87"/>
        <v>159.53419536087497</v>
      </c>
      <c r="M439" s="34">
        <f t="shared" si="78"/>
        <v>18.141851654007951</v>
      </c>
      <c r="N439" s="16"/>
      <c r="O439" s="17">
        <f t="shared" si="79"/>
        <v>21.683247782770639</v>
      </c>
      <c r="P439" s="17"/>
      <c r="Q439" s="36">
        <f t="shared" si="80"/>
        <v>4.7638625427103398E-2</v>
      </c>
      <c r="R439" s="14">
        <f t="shared" si="90"/>
        <v>1.0013630493924461</v>
      </c>
      <c r="S439" s="14">
        <f t="shared" si="91"/>
        <v>6.3400116581624895</v>
      </c>
      <c r="T439" s="20">
        <f t="shared" si="81"/>
        <v>2.870226621647598E-2</v>
      </c>
      <c r="U439" s="20">
        <f t="shared" si="82"/>
        <v>9.3598403168082545E-3</v>
      </c>
      <c r="V439" s="20">
        <f t="shared" si="83"/>
        <v>1.9342425899667726E-2</v>
      </c>
      <c r="Y439" s="35"/>
      <c r="Z439" s="35"/>
    </row>
    <row r="440" spans="1:26" x14ac:dyDescent="0.25">
      <c r="A440" s="11">
        <v>1906.12</v>
      </c>
      <c r="B440" s="12">
        <v>9.84</v>
      </c>
      <c r="C440" s="13">
        <v>0.4</v>
      </c>
      <c r="D440" s="12">
        <v>0.76</v>
      </c>
      <c r="E440" s="12">
        <v>8.9436743799999991</v>
      </c>
      <c r="F440" s="13">
        <f t="shared" si="88"/>
        <v>1906.9583333333007</v>
      </c>
      <c r="G440" s="14">
        <f>G429*1/12+G441*11/12</f>
        <v>3.6499999999999995</v>
      </c>
      <c r="H440" s="13">
        <f t="shared" si="84"/>
        <v>345.97484976862506</v>
      </c>
      <c r="I440" s="13">
        <f t="shared" si="85"/>
        <v>14.064018283277441</v>
      </c>
      <c r="J440" s="15">
        <f t="shared" si="89"/>
        <v>2070.9289714530746</v>
      </c>
      <c r="K440" s="13">
        <f t="shared" si="86"/>
        <v>26.721634738227138</v>
      </c>
      <c r="L440" s="15">
        <f t="shared" si="87"/>
        <v>159.94979860816429</v>
      </c>
      <c r="M440" s="34">
        <f t="shared" si="78"/>
        <v>17.660003667768649</v>
      </c>
      <c r="N440" s="16"/>
      <c r="O440" s="17">
        <f t="shared" si="79"/>
        <v>21.113963621900123</v>
      </c>
      <c r="P440" s="17"/>
      <c r="Q440" s="36">
        <f t="shared" si="80"/>
        <v>5.0043759456829991E-2</v>
      </c>
      <c r="R440" s="14">
        <f t="shared" si="90"/>
        <v>1.0013812732078506</v>
      </c>
      <c r="S440" s="14">
        <f t="shared" si="91"/>
        <v>6.2811004741910548</v>
      </c>
      <c r="T440" s="20">
        <f t="shared" si="81"/>
        <v>2.5777488223577949E-2</v>
      </c>
      <c r="U440" s="20">
        <f t="shared" si="82"/>
        <v>9.6587246075026112E-3</v>
      </c>
      <c r="V440" s="20">
        <f t="shared" si="83"/>
        <v>1.6118763616075338E-2</v>
      </c>
      <c r="Y440" s="35"/>
      <c r="Z440" s="35"/>
    </row>
    <row r="441" spans="1:26" x14ac:dyDescent="0.25">
      <c r="A441" s="11">
        <v>1907.01</v>
      </c>
      <c r="B441" s="12">
        <v>9.56</v>
      </c>
      <c r="C441" s="13">
        <v>0.40329999999999999</v>
      </c>
      <c r="D441" s="12">
        <v>0.75170000000000003</v>
      </c>
      <c r="E441" s="12">
        <v>8.8485090910000004</v>
      </c>
      <c r="F441" s="13">
        <f t="shared" si="88"/>
        <v>1907.041666666634</v>
      </c>
      <c r="G441" s="14">
        <v>3.67</v>
      </c>
      <c r="H441" s="13">
        <f t="shared" si="84"/>
        <v>339.7450993250045</v>
      </c>
      <c r="I441" s="13">
        <f t="shared" si="85"/>
        <v>14.332552150394802</v>
      </c>
      <c r="J441" s="15">
        <f t="shared" si="89"/>
        <v>2040.7883531528407</v>
      </c>
      <c r="K441" s="13">
        <f t="shared" si="86"/>
        <v>26.714057652992246</v>
      </c>
      <c r="L441" s="15">
        <f t="shared" si="87"/>
        <v>160.46659048796968</v>
      </c>
      <c r="M441" s="34">
        <f t="shared" si="78"/>
        <v>17.21891385370597</v>
      </c>
      <c r="N441" s="16"/>
      <c r="O441" s="17">
        <f t="shared" si="79"/>
        <v>20.596389814753088</v>
      </c>
      <c r="P441" s="17"/>
      <c r="Q441" s="36">
        <f t="shared" si="80"/>
        <v>5.3179729321433312E-2</v>
      </c>
      <c r="R441" s="14">
        <f t="shared" si="90"/>
        <v>1.0016757521839021</v>
      </c>
      <c r="S441" s="14">
        <f t="shared" si="91"/>
        <v>6.3574226320585465</v>
      </c>
      <c r="T441" s="20">
        <f t="shared" si="81"/>
        <v>2.4474170310737398E-2</v>
      </c>
      <c r="U441" s="20">
        <f t="shared" si="82"/>
        <v>7.8061945999430282E-3</v>
      </c>
      <c r="V441" s="20">
        <f t="shared" si="83"/>
        <v>1.6667975710794369E-2</v>
      </c>
      <c r="Y441" s="35"/>
      <c r="Z441" s="35"/>
    </row>
    <row r="442" spans="1:26" x14ac:dyDescent="0.25">
      <c r="A442" s="11">
        <v>1907.02</v>
      </c>
      <c r="B442" s="12">
        <v>9.26</v>
      </c>
      <c r="C442" s="13">
        <v>0.40670000000000001</v>
      </c>
      <c r="D442" s="12">
        <v>0.74329999999999996</v>
      </c>
      <c r="E442" s="12">
        <v>9.0388396689999997</v>
      </c>
      <c r="F442" s="13">
        <f t="shared" si="88"/>
        <v>1907.1249999999673</v>
      </c>
      <c r="G442" s="14">
        <f>G441*11/12+G453*1/12</f>
        <v>3.6866666666666665</v>
      </c>
      <c r="H442" s="13">
        <f t="shared" si="84"/>
        <v>322.15413776911862</v>
      </c>
      <c r="I442" s="13">
        <f t="shared" si="85"/>
        <v>14.149037562710642</v>
      </c>
      <c r="J442" s="15">
        <f t="shared" si="89"/>
        <v>1942.2051400075659</v>
      </c>
      <c r="K442" s="13">
        <f t="shared" si="86"/>
        <v>25.85930568075441</v>
      </c>
      <c r="L442" s="15">
        <f t="shared" si="87"/>
        <v>155.90076464013214</v>
      </c>
      <c r="M442" s="34">
        <f t="shared" si="78"/>
        <v>16.217071288766142</v>
      </c>
      <c r="N442" s="16"/>
      <c r="O442" s="17">
        <f t="shared" si="79"/>
        <v>19.409252150981249</v>
      </c>
      <c r="P442" s="17"/>
      <c r="Q442" s="36">
        <f t="shared" si="80"/>
        <v>5.8799011605751052E-2</v>
      </c>
      <c r="R442" s="14">
        <f t="shared" si="90"/>
        <v>1.0016907199705527</v>
      </c>
      <c r="S442" s="14">
        <f t="shared" si="91"/>
        <v>6.2339837079989433</v>
      </c>
      <c r="T442" s="20">
        <f t="shared" si="81"/>
        <v>2.155524500692918E-2</v>
      </c>
      <c r="U442" s="20">
        <f t="shared" si="82"/>
        <v>7.3553338125846857E-3</v>
      </c>
      <c r="V442" s="20">
        <f t="shared" si="83"/>
        <v>1.4199911194344494E-2</v>
      </c>
      <c r="Y442" s="35"/>
      <c r="Z442" s="35"/>
    </row>
    <row r="443" spans="1:26" x14ac:dyDescent="0.25">
      <c r="A443" s="11">
        <v>1907.03</v>
      </c>
      <c r="B443" s="12">
        <v>8.35</v>
      </c>
      <c r="C443" s="13">
        <v>0.41</v>
      </c>
      <c r="D443" s="12">
        <v>0.73499999999999999</v>
      </c>
      <c r="E443" s="12">
        <v>8.9436743799999991</v>
      </c>
      <c r="F443" s="13">
        <f t="shared" si="88"/>
        <v>1907.2083333333005</v>
      </c>
      <c r="G443" s="14">
        <f>G441*10/12+G453*2/12</f>
        <v>3.7033333333333336</v>
      </c>
      <c r="H443" s="13">
        <f t="shared" si="84"/>
        <v>293.58638166341655</v>
      </c>
      <c r="I443" s="13">
        <f t="shared" si="85"/>
        <v>14.415618740359376</v>
      </c>
      <c r="J443" s="15">
        <f t="shared" si="89"/>
        <v>1777.2180656610515</v>
      </c>
      <c r="K443" s="13">
        <f t="shared" si="86"/>
        <v>25.842633595522297</v>
      </c>
      <c r="L443" s="15">
        <f t="shared" si="87"/>
        <v>156.43775787555364</v>
      </c>
      <c r="M443" s="34">
        <f t="shared" si="78"/>
        <v>14.687545255978639</v>
      </c>
      <c r="N443" s="16"/>
      <c r="O443" s="17">
        <f t="shared" si="79"/>
        <v>17.597254765750471</v>
      </c>
      <c r="P443" s="17"/>
      <c r="Q443" s="36">
        <f t="shared" si="80"/>
        <v>6.3959986130681754E-2</v>
      </c>
      <c r="R443" s="14">
        <f t="shared" si="90"/>
        <v>1.0017056865901681</v>
      </c>
      <c r="S443" s="14">
        <f t="shared" si="91"/>
        <v>6.3109685674351166</v>
      </c>
      <c r="T443" s="20">
        <f t="shared" si="81"/>
        <v>3.4363544609519403E-2</v>
      </c>
      <c r="U443" s="20">
        <f t="shared" si="82"/>
        <v>6.2467078890704464E-3</v>
      </c>
      <c r="V443" s="20">
        <f t="shared" si="83"/>
        <v>2.8116836720448957E-2</v>
      </c>
      <c r="Y443" s="35"/>
      <c r="Z443" s="35"/>
    </row>
    <row r="444" spans="1:26" x14ac:dyDescent="0.25">
      <c r="A444" s="11">
        <v>1907.04</v>
      </c>
      <c r="B444" s="12">
        <v>8.39</v>
      </c>
      <c r="C444" s="13">
        <v>0.4133</v>
      </c>
      <c r="D444" s="12">
        <v>0.72670000000000001</v>
      </c>
      <c r="E444" s="12">
        <v>8.9436743799999991</v>
      </c>
      <c r="F444" s="13">
        <f t="shared" si="88"/>
        <v>1907.2916666666338</v>
      </c>
      <c r="G444" s="14">
        <f>G441*9/12+G453*3/12</f>
        <v>3.7199999999999998</v>
      </c>
      <c r="H444" s="13">
        <f t="shared" si="84"/>
        <v>294.99278349174432</v>
      </c>
      <c r="I444" s="13">
        <f t="shared" si="85"/>
        <v>14.531646891196413</v>
      </c>
      <c r="J444" s="15">
        <f t="shared" si="89"/>
        <v>1793.0622662404428</v>
      </c>
      <c r="K444" s="13">
        <f t="shared" si="86"/>
        <v>25.55080521614429</v>
      </c>
      <c r="L444" s="15">
        <f t="shared" si="87"/>
        <v>155.30612024754825</v>
      </c>
      <c r="M444" s="34">
        <f t="shared" si="78"/>
        <v>14.669709905602732</v>
      </c>
      <c r="N444" s="16"/>
      <c r="O444" s="17">
        <f t="shared" si="79"/>
        <v>17.594277669579984</v>
      </c>
      <c r="P444" s="17"/>
      <c r="Q444" s="36">
        <f t="shared" si="80"/>
        <v>6.5407549545247745E-2</v>
      </c>
      <c r="R444" s="14">
        <f t="shared" si="90"/>
        <v>1.0017206520441981</v>
      </c>
      <c r="S444" s="14">
        <f t="shared" si="91"/>
        <v>6.3217331018915628</v>
      </c>
      <c r="T444" s="20">
        <f t="shared" si="81"/>
        <v>2.7420507283378637E-2</v>
      </c>
      <c r="U444" s="20">
        <f t="shared" si="82"/>
        <v>1.3075721906814497E-3</v>
      </c>
      <c r="V444" s="20">
        <f t="shared" si="83"/>
        <v>2.6112935092697187E-2</v>
      </c>
      <c r="Y444" s="35"/>
      <c r="Z444" s="35"/>
    </row>
    <row r="445" spans="1:26" x14ac:dyDescent="0.25">
      <c r="A445" s="11">
        <v>1907.05</v>
      </c>
      <c r="B445" s="12">
        <v>8.1</v>
      </c>
      <c r="C445" s="13">
        <v>0.41670000000000001</v>
      </c>
      <c r="D445" s="12">
        <v>0.71830000000000005</v>
      </c>
      <c r="E445" s="12">
        <v>9.1340049590000003</v>
      </c>
      <c r="F445" s="13">
        <f t="shared" si="88"/>
        <v>1907.374999999967</v>
      </c>
      <c r="G445" s="14">
        <f>G441*8/12+G453*4/12</f>
        <v>3.7366666666666668</v>
      </c>
      <c r="H445" s="13">
        <f t="shared" si="84"/>
        <v>278.8619024659323</v>
      </c>
      <c r="I445" s="13">
        <f t="shared" si="85"/>
        <v>14.345895649080742</v>
      </c>
      <c r="J445" s="15">
        <f t="shared" si="89"/>
        <v>1702.2801005731108</v>
      </c>
      <c r="K445" s="13">
        <f t="shared" si="86"/>
        <v>24.729198091515951</v>
      </c>
      <c r="L445" s="15">
        <f t="shared" si="87"/>
        <v>150.95651805452661</v>
      </c>
      <c r="M445" s="34">
        <f t="shared" si="78"/>
        <v>13.790107153424238</v>
      </c>
      <c r="N445" s="16"/>
      <c r="O445" s="17">
        <f t="shared" si="79"/>
        <v>16.559343931780727</v>
      </c>
      <c r="P445" s="17"/>
      <c r="Q445" s="36">
        <f t="shared" si="80"/>
        <v>7.3329508221195633E-2</v>
      </c>
      <c r="R445" s="14">
        <f t="shared" si="90"/>
        <v>1.0017356163340905</v>
      </c>
      <c r="S445" s="14">
        <f t="shared" si="91"/>
        <v>6.2006543109593721</v>
      </c>
      <c r="T445" s="20">
        <f t="shared" si="81"/>
        <v>2.8199354106526853E-2</v>
      </c>
      <c r="U445" s="20">
        <f t="shared" si="82"/>
        <v>1.7988926007985739E-3</v>
      </c>
      <c r="V445" s="20">
        <f t="shared" si="83"/>
        <v>2.6400461505728279E-2</v>
      </c>
      <c r="Y445" s="35"/>
      <c r="Z445" s="35"/>
    </row>
    <row r="446" spans="1:26" x14ac:dyDescent="0.25">
      <c r="A446" s="11">
        <v>1907.06</v>
      </c>
      <c r="B446" s="12">
        <v>7.84</v>
      </c>
      <c r="C446" s="13">
        <v>0.42</v>
      </c>
      <c r="D446" s="12">
        <v>0.71</v>
      </c>
      <c r="E446" s="12">
        <v>9.229089256</v>
      </c>
      <c r="F446" s="13">
        <f t="shared" si="88"/>
        <v>1907.4583333333003</v>
      </c>
      <c r="G446" s="14">
        <f>G441*7/12+G453*5/12</f>
        <v>3.753333333333333</v>
      </c>
      <c r="H446" s="13">
        <f t="shared" si="84"/>
        <v>267.12997692564522</v>
      </c>
      <c r="I446" s="13">
        <f t="shared" si="85"/>
        <v>14.310534478159566</v>
      </c>
      <c r="J446" s="15">
        <f t="shared" si="89"/>
        <v>1637.9436731487876</v>
      </c>
      <c r="K446" s="13">
        <f t="shared" si="86"/>
        <v>24.191617808317361</v>
      </c>
      <c r="L446" s="15">
        <f t="shared" si="87"/>
        <v>148.33418468566828</v>
      </c>
      <c r="M446" s="34">
        <f t="shared" si="78"/>
        <v>13.144269952673197</v>
      </c>
      <c r="N446" s="16"/>
      <c r="O446" s="17">
        <f t="shared" si="79"/>
        <v>15.806056111254946</v>
      </c>
      <c r="P446" s="17"/>
      <c r="Q446" s="36">
        <f t="shared" si="80"/>
        <v>7.7801575557402386E-2</v>
      </c>
      <c r="R446" s="14">
        <f t="shared" si="90"/>
        <v>1.0017505794612918</v>
      </c>
      <c r="S446" s="14">
        <f t="shared" si="91"/>
        <v>6.1474220715976005</v>
      </c>
      <c r="T446" s="20">
        <f t="shared" si="81"/>
        <v>3.3237507219772588E-2</v>
      </c>
      <c r="U446" s="20">
        <f t="shared" si="82"/>
        <v>1.2440241796076723E-3</v>
      </c>
      <c r="V446" s="20">
        <f t="shared" si="83"/>
        <v>3.1993483040164916E-2</v>
      </c>
      <c r="Y446" s="35"/>
      <c r="Z446" s="35"/>
    </row>
    <row r="447" spans="1:26" x14ac:dyDescent="0.25">
      <c r="A447" s="11">
        <v>1907.07</v>
      </c>
      <c r="B447" s="12">
        <v>8.14</v>
      </c>
      <c r="C447" s="13">
        <v>0.42330000000000001</v>
      </c>
      <c r="D447" s="12">
        <v>0.70169999999999999</v>
      </c>
      <c r="E447" s="12">
        <v>9.229089256</v>
      </c>
      <c r="F447" s="13">
        <f t="shared" si="88"/>
        <v>1907.5416666666335</v>
      </c>
      <c r="G447" s="14">
        <f>G441*6/12+G453*6/12</f>
        <v>3.7699999999999996</v>
      </c>
      <c r="H447" s="13">
        <f t="shared" si="84"/>
        <v>277.35178726718777</v>
      </c>
      <c r="I447" s="13">
        <f t="shared" si="85"/>
        <v>14.422974391916535</v>
      </c>
      <c r="J447" s="15">
        <f t="shared" si="89"/>
        <v>1707.9897911353899</v>
      </c>
      <c r="K447" s="13">
        <f t="shared" si="86"/>
        <v>23.908814388868016</v>
      </c>
      <c r="L447" s="15">
        <f t="shared" si="87"/>
        <v>147.23543445205195</v>
      </c>
      <c r="M447" s="34">
        <f t="shared" si="78"/>
        <v>13.585007357961834</v>
      </c>
      <c r="N447" s="16"/>
      <c r="O447" s="17">
        <f t="shared" si="79"/>
        <v>16.357098050767245</v>
      </c>
      <c r="P447" s="17"/>
      <c r="Q447" s="36">
        <f t="shared" si="80"/>
        <v>7.5166690620855237E-2</v>
      </c>
      <c r="R447" s="14">
        <f t="shared" si="90"/>
        <v>1.0017655414272453</v>
      </c>
      <c r="S447" s="14">
        <f t="shared" si="91"/>
        <v>6.1581836224160309</v>
      </c>
      <c r="T447" s="20">
        <f t="shared" si="81"/>
        <v>2.8248081950838833E-2</v>
      </c>
      <c r="U447" s="20">
        <f t="shared" si="82"/>
        <v>2.7594135998711966E-3</v>
      </c>
      <c r="V447" s="20">
        <f t="shared" si="83"/>
        <v>2.5488668350967636E-2</v>
      </c>
      <c r="Y447" s="35"/>
      <c r="Z447" s="35"/>
    </row>
    <row r="448" spans="1:26" x14ac:dyDescent="0.25">
      <c r="A448" s="11">
        <v>1907.08</v>
      </c>
      <c r="B448" s="12">
        <v>7.53</v>
      </c>
      <c r="C448" s="13">
        <v>0.42670000000000002</v>
      </c>
      <c r="D448" s="12">
        <v>0.69330000000000003</v>
      </c>
      <c r="E448" s="12">
        <v>9.229089256</v>
      </c>
      <c r="F448" s="13">
        <f t="shared" si="88"/>
        <v>1907.6249999999668</v>
      </c>
      <c r="G448" s="14">
        <f>G441*5/12+G453*7/12</f>
        <v>3.7866666666666666</v>
      </c>
      <c r="H448" s="13">
        <f t="shared" si="84"/>
        <v>256.56743957271794</v>
      </c>
      <c r="I448" s="13">
        <f t="shared" si="85"/>
        <v>14.538821575787351</v>
      </c>
      <c r="J448" s="15">
        <f t="shared" si="89"/>
        <v>1587.4565598983552</v>
      </c>
      <c r="K448" s="13">
        <f t="shared" si="86"/>
        <v>23.622603699304825</v>
      </c>
      <c r="L448" s="15">
        <f t="shared" si="87"/>
        <v>146.1598450169362</v>
      </c>
      <c r="M448" s="34">
        <f t="shared" si="78"/>
        <v>12.513471604446606</v>
      </c>
      <c r="N448" s="16"/>
      <c r="O448" s="17">
        <f t="shared" si="79"/>
        <v>15.092007281741033</v>
      </c>
      <c r="P448" s="17"/>
      <c r="Q448" s="36">
        <f t="shared" si="80"/>
        <v>7.6693879394750725E-2</v>
      </c>
      <c r="R448" s="14">
        <f t="shared" si="90"/>
        <v>1.0017805022333937</v>
      </c>
      <c r="S448" s="14">
        <f t="shared" si="91"/>
        <v>6.1690561507179895</v>
      </c>
      <c r="T448" s="20">
        <f t="shared" si="81"/>
        <v>3.1745176431771105E-2</v>
      </c>
      <c r="U448" s="20">
        <f t="shared" si="82"/>
        <v>1.1689827046155177E-3</v>
      </c>
      <c r="V448" s="20">
        <f t="shared" si="83"/>
        <v>3.0576193727155587E-2</v>
      </c>
      <c r="Y448" s="35"/>
      <c r="Z448" s="35"/>
    </row>
    <row r="449" spans="1:26" x14ac:dyDescent="0.25">
      <c r="A449" s="11">
        <v>1907.09</v>
      </c>
      <c r="B449" s="12">
        <v>7.45</v>
      </c>
      <c r="C449" s="13">
        <v>0.43</v>
      </c>
      <c r="D449" s="12">
        <v>0.68500000000000005</v>
      </c>
      <c r="E449" s="12">
        <v>9.229089256</v>
      </c>
      <c r="F449" s="13">
        <f t="shared" si="88"/>
        <v>1907.7083333333001</v>
      </c>
      <c r="G449" s="14">
        <f>G441*4/12+G453*8/12</f>
        <v>3.8033333333333337</v>
      </c>
      <c r="H449" s="13">
        <f t="shared" si="84"/>
        <v>253.84162348163991</v>
      </c>
      <c r="I449" s="13">
        <f t="shared" si="85"/>
        <v>14.651261489544316</v>
      </c>
      <c r="J449" s="15">
        <f t="shared" si="89"/>
        <v>1578.145449044591</v>
      </c>
      <c r="K449" s="13">
        <f t="shared" si="86"/>
        <v>23.339800279855485</v>
      </c>
      <c r="L449" s="15">
        <f t="shared" si="87"/>
        <v>145.10464867054296</v>
      </c>
      <c r="M449" s="34">
        <f t="shared" ref="M449:M512" si="92">H449/AVERAGE(K329:K448)</f>
        <v>12.328569657736622</v>
      </c>
      <c r="N449" s="16"/>
      <c r="O449" s="17">
        <f t="shared" ref="O449:O512" si="93">J449/AVERAGE(L329:L448)</f>
        <v>14.895547932371391</v>
      </c>
      <c r="P449" s="17"/>
      <c r="Q449" s="36">
        <f t="shared" ref="Q449:Q512" si="94">1/M449-(G449/100-(((E449/E329)^(1/10))-1))</f>
        <v>7.4773653299132478E-2</v>
      </c>
      <c r="R449" s="14">
        <f t="shared" si="90"/>
        <v>1.0017954618811766</v>
      </c>
      <c r="S449" s="14">
        <f t="shared" si="91"/>
        <v>6.1800401689722735</v>
      </c>
      <c r="T449" s="20">
        <f t="shared" si="81"/>
        <v>2.5627995423637584E-2</v>
      </c>
      <c r="U449" s="20">
        <f t="shared" si="82"/>
        <v>-1.1482418265564842E-3</v>
      </c>
      <c r="V449" s="20">
        <f t="shared" si="83"/>
        <v>2.6776237250194068E-2</v>
      </c>
      <c r="Y449" s="35"/>
      <c r="Z449" s="35"/>
    </row>
    <row r="450" spans="1:26" x14ac:dyDescent="0.25">
      <c r="A450" s="11">
        <v>1907.1</v>
      </c>
      <c r="B450" s="12">
        <v>6.64</v>
      </c>
      <c r="C450" s="13">
        <v>0.43330000000000002</v>
      </c>
      <c r="D450" s="12">
        <v>0.67669999999999997</v>
      </c>
      <c r="E450" s="12">
        <v>9.3242545450000005</v>
      </c>
      <c r="F450" s="13">
        <f t="shared" si="88"/>
        <v>1907.7916666666333</v>
      </c>
      <c r="G450" s="14">
        <f>G441*3/12+G453*9/12</f>
        <v>3.82</v>
      </c>
      <c r="H450" s="13">
        <f t="shared" si="84"/>
        <v>223.93365495579141</v>
      </c>
      <c r="I450" s="13">
        <f t="shared" si="85"/>
        <v>14.613019983786813</v>
      </c>
      <c r="J450" s="15">
        <f t="shared" si="89"/>
        <v>1399.7770059597347</v>
      </c>
      <c r="K450" s="13">
        <f t="shared" si="86"/>
        <v>22.821672335630129</v>
      </c>
      <c r="L450" s="15">
        <f t="shared" si="87"/>
        <v>142.65498492966154</v>
      </c>
      <c r="M450" s="34">
        <f t="shared" si="92"/>
        <v>10.831840153050599</v>
      </c>
      <c r="N450" s="16"/>
      <c r="O450" s="17">
        <f t="shared" si="93"/>
        <v>13.118926370609231</v>
      </c>
      <c r="P450" s="17"/>
      <c r="Q450" s="36">
        <f t="shared" si="94"/>
        <v>8.8339931481562189E-2</v>
      </c>
      <c r="R450" s="14">
        <f t="shared" si="90"/>
        <v>1.0018104203720324</v>
      </c>
      <c r="S450" s="14">
        <f t="shared" si="91"/>
        <v>6.1279481666600653</v>
      </c>
      <c r="T450" s="20">
        <f t="shared" ref="T450:T513" si="95">(($J570/$J450)^(1/10)-1)</f>
        <v>3.1441932710293274E-2</v>
      </c>
      <c r="U450" s="20">
        <f t="shared" ref="U450:U513" si="96">(($S570/$S450)^(1/10)-1)</f>
        <v>-1.6488140824669761E-3</v>
      </c>
      <c r="V450" s="20">
        <f t="shared" ref="V450:V513" si="97">T450-U450</f>
        <v>3.3090746792760251E-2</v>
      </c>
      <c r="Y450" s="35"/>
      <c r="Z450" s="35"/>
    </row>
    <row r="451" spans="1:26" x14ac:dyDescent="0.25">
      <c r="A451" s="11">
        <v>1907.11</v>
      </c>
      <c r="B451" s="12">
        <v>6.25</v>
      </c>
      <c r="C451" s="13">
        <v>0.43669999999999998</v>
      </c>
      <c r="D451" s="12">
        <v>0.66830000000000001</v>
      </c>
      <c r="E451" s="12">
        <v>8.9436743799999991</v>
      </c>
      <c r="F451" s="13">
        <f t="shared" si="88"/>
        <v>1907.8749999999666</v>
      </c>
      <c r="G451" s="14">
        <f>G441*2/12+G453*10/12</f>
        <v>3.8366666666666669</v>
      </c>
      <c r="H451" s="13">
        <f t="shared" si="84"/>
        <v>219.75028567621001</v>
      </c>
      <c r="I451" s="13">
        <f t="shared" si="85"/>
        <v>15.354391960768144</v>
      </c>
      <c r="J451" s="15">
        <f t="shared" si="89"/>
        <v>1381.6255417450286</v>
      </c>
      <c r="K451" s="13">
        <f t="shared" si="86"/>
        <v>23.497458546785783</v>
      </c>
      <c r="L451" s="15">
        <f t="shared" si="87"/>
        <v>147.73445592771242</v>
      </c>
      <c r="M451" s="34">
        <f t="shared" si="92"/>
        <v>10.591177559189783</v>
      </c>
      <c r="N451" s="16"/>
      <c r="O451" s="17">
        <f t="shared" si="93"/>
        <v>12.863256624926693</v>
      </c>
      <c r="P451" s="17"/>
      <c r="Q451" s="36">
        <f t="shared" si="94"/>
        <v>8.5970170444900462E-2</v>
      </c>
      <c r="R451" s="14">
        <f t="shared" si="90"/>
        <v>1.0018253777073978</v>
      </c>
      <c r="S451" s="14">
        <f t="shared" si="91"/>
        <v>6.4002769896032232</v>
      </c>
      <c r="T451" s="20">
        <f t="shared" si="95"/>
        <v>2.466179657670331E-2</v>
      </c>
      <c r="U451" s="20">
        <f t="shared" si="96"/>
        <v>-5.8337563498442879E-3</v>
      </c>
      <c r="V451" s="20">
        <f t="shared" si="97"/>
        <v>3.0495552926547598E-2</v>
      </c>
      <c r="Y451" s="35"/>
      <c r="Z451" s="35"/>
    </row>
    <row r="452" spans="1:26" x14ac:dyDescent="0.25">
      <c r="A452" s="11">
        <v>1907.12</v>
      </c>
      <c r="B452" s="12">
        <v>6.57</v>
      </c>
      <c r="C452" s="13">
        <v>0.44</v>
      </c>
      <c r="D452" s="12">
        <v>0.66</v>
      </c>
      <c r="E452" s="12">
        <v>8.7534247930000006</v>
      </c>
      <c r="F452" s="13">
        <f t="shared" si="88"/>
        <v>1907.9583333332998</v>
      </c>
      <c r="G452" s="14">
        <f>G441*1/12+G453*11/12</f>
        <v>3.8533333333333331</v>
      </c>
      <c r="H452" s="13">
        <f t="shared" si="84"/>
        <v>236.02215691076199</v>
      </c>
      <c r="I452" s="13">
        <f t="shared" si="85"/>
        <v>15.80665891030978</v>
      </c>
      <c r="J452" s="15">
        <f t="shared" si="89"/>
        <v>1492.2126101905042</v>
      </c>
      <c r="K452" s="13">
        <f t="shared" si="86"/>
        <v>23.709988365464671</v>
      </c>
      <c r="L452" s="15">
        <f t="shared" si="87"/>
        <v>149.90263664014194</v>
      </c>
      <c r="M452" s="34">
        <f t="shared" si="92"/>
        <v>11.33330623581117</v>
      </c>
      <c r="N452" s="16"/>
      <c r="O452" s="17">
        <f t="shared" si="93"/>
        <v>13.798214088041615</v>
      </c>
      <c r="P452" s="17"/>
      <c r="Q452" s="36">
        <f t="shared" si="94"/>
        <v>7.7408702893090181E-2</v>
      </c>
      <c r="R452" s="14">
        <f t="shared" si="90"/>
        <v>1.0018403338887065</v>
      </c>
      <c r="S452" s="14">
        <f t="shared" si="91"/>
        <v>6.5513193922955884</v>
      </c>
      <c r="T452" s="20">
        <f t="shared" si="95"/>
        <v>1.2644818624587773E-2</v>
      </c>
      <c r="U452" s="20">
        <f t="shared" si="96"/>
        <v>-9.4588366136464375E-3</v>
      </c>
      <c r="V452" s="20">
        <f t="shared" si="97"/>
        <v>2.210365523823421E-2</v>
      </c>
      <c r="Y452" s="35"/>
      <c r="Z452" s="35"/>
    </row>
    <row r="453" spans="1:26" x14ac:dyDescent="0.25">
      <c r="A453" s="11">
        <v>1908.01</v>
      </c>
      <c r="B453" s="12">
        <v>6.85</v>
      </c>
      <c r="C453" s="13">
        <v>0.43669999999999998</v>
      </c>
      <c r="D453" s="12">
        <v>0.65329999999999999</v>
      </c>
      <c r="E453" s="12">
        <v>8.6582595040000001</v>
      </c>
      <c r="F453" s="13">
        <f t="shared" si="88"/>
        <v>1908.0416666666331</v>
      </c>
      <c r="G453" s="14">
        <v>3.87</v>
      </c>
      <c r="H453" s="13">
        <f t="shared" si="84"/>
        <v>248.78568250407108</v>
      </c>
      <c r="I453" s="13">
        <f t="shared" si="85"/>
        <v>15.860541248106253</v>
      </c>
      <c r="J453" s="15">
        <f t="shared" si="89"/>
        <v>1581.2642868939381</v>
      </c>
      <c r="K453" s="13">
        <f t="shared" si="86"/>
        <v>23.727253486118197</v>
      </c>
      <c r="L453" s="15">
        <f t="shared" si="87"/>
        <v>150.80875308435179</v>
      </c>
      <c r="M453" s="34">
        <f t="shared" si="92"/>
        <v>11.902968628266974</v>
      </c>
      <c r="N453" s="16"/>
      <c r="O453" s="17">
        <f t="shared" si="93"/>
        <v>14.522352358595429</v>
      </c>
      <c r="P453" s="17"/>
      <c r="Q453" s="36">
        <f t="shared" si="94"/>
        <v>7.1896382604064862E-2</v>
      </c>
      <c r="R453" s="14">
        <f t="shared" si="90"/>
        <v>1.0039792502497789</v>
      </c>
      <c r="S453" s="14">
        <f t="shared" si="91"/>
        <v>6.6355158611633094</v>
      </c>
      <c r="T453" s="20">
        <f t="shared" si="95"/>
        <v>1.1303836993540317E-2</v>
      </c>
      <c r="U453" s="20">
        <f t="shared" si="96"/>
        <v>-1.271273213252555E-2</v>
      </c>
      <c r="V453" s="20">
        <f t="shared" si="97"/>
        <v>2.4016569126065868E-2</v>
      </c>
      <c r="Y453" s="35"/>
      <c r="Z453" s="35"/>
    </row>
    <row r="454" spans="1:26" x14ac:dyDescent="0.25">
      <c r="A454" s="11">
        <v>1908.02</v>
      </c>
      <c r="B454" s="12">
        <v>6.6</v>
      </c>
      <c r="C454" s="13">
        <v>0.43330000000000002</v>
      </c>
      <c r="D454" s="12">
        <v>0.64670000000000005</v>
      </c>
      <c r="E454" s="12">
        <v>8.5630942149999996</v>
      </c>
      <c r="F454" s="13">
        <f t="shared" si="88"/>
        <v>1908.1249999999663</v>
      </c>
      <c r="G454" s="14">
        <f>G453*11/12+G465*1/12</f>
        <v>3.8608333333333333</v>
      </c>
      <c r="H454" s="13">
        <f t="shared" si="84"/>
        <v>242.36986629955001</v>
      </c>
      <c r="I454" s="13">
        <f t="shared" si="85"/>
        <v>15.911948949635612</v>
      </c>
      <c r="J454" s="15">
        <f t="shared" si="89"/>
        <v>1548.91374631192</v>
      </c>
      <c r="K454" s="13">
        <f t="shared" si="86"/>
        <v>23.748574626654399</v>
      </c>
      <c r="L454" s="15">
        <f t="shared" si="87"/>
        <v>151.77007874847257</v>
      </c>
      <c r="M454" s="34">
        <f t="shared" si="92"/>
        <v>11.554846295144792</v>
      </c>
      <c r="N454" s="16"/>
      <c r="O454" s="17">
        <f t="shared" si="93"/>
        <v>14.129214575724513</v>
      </c>
      <c r="P454" s="17"/>
      <c r="Q454" s="36">
        <f t="shared" si="94"/>
        <v>7.1931616729456249E-2</v>
      </c>
      <c r="R454" s="14">
        <f t="shared" si="90"/>
        <v>1.0039719343302449</v>
      </c>
      <c r="S454" s="14">
        <f t="shared" si="91"/>
        <v>6.7359569775452517</v>
      </c>
      <c r="T454" s="20">
        <f t="shared" si="95"/>
        <v>1.6484496270796178E-2</v>
      </c>
      <c r="U454" s="20">
        <f t="shared" si="96"/>
        <v>-1.447614349951587E-2</v>
      </c>
      <c r="V454" s="20">
        <f t="shared" si="97"/>
        <v>3.0960639770312048E-2</v>
      </c>
      <c r="Y454" s="35"/>
      <c r="Z454" s="35"/>
    </row>
    <row r="455" spans="1:26" x14ac:dyDescent="0.25">
      <c r="A455" s="11">
        <v>1908.03</v>
      </c>
      <c r="B455" s="12">
        <v>6.87</v>
      </c>
      <c r="C455" s="13">
        <v>0.43</v>
      </c>
      <c r="D455" s="12">
        <v>0.64</v>
      </c>
      <c r="E455" s="12">
        <v>8.5630942149999996</v>
      </c>
      <c r="F455" s="13">
        <f t="shared" si="88"/>
        <v>1908.2083333332996</v>
      </c>
      <c r="G455" s="14">
        <f>G453*10/12+G465*2/12</f>
        <v>3.8516666666666666</v>
      </c>
      <c r="H455" s="13">
        <f t="shared" si="84"/>
        <v>252.28499719362253</v>
      </c>
      <c r="I455" s="13">
        <f t="shared" si="85"/>
        <v>15.790764016485834</v>
      </c>
      <c r="J455" s="15">
        <f t="shared" si="89"/>
        <v>1620.6879060210711</v>
      </c>
      <c r="K455" s="13">
        <f t="shared" si="86"/>
        <v>23.502532489653337</v>
      </c>
      <c r="L455" s="15">
        <f t="shared" si="87"/>
        <v>150.98111497139527</v>
      </c>
      <c r="M455" s="34">
        <f t="shared" si="92"/>
        <v>11.984662664464292</v>
      </c>
      <c r="N455" s="16"/>
      <c r="O455" s="17">
        <f t="shared" si="93"/>
        <v>14.683723501046037</v>
      </c>
      <c r="P455" s="17"/>
      <c r="Q455" s="36">
        <f t="shared" si="94"/>
        <v>6.8919488860364558E-2</v>
      </c>
      <c r="R455" s="14">
        <f t="shared" si="90"/>
        <v>1.0039646186027411</v>
      </c>
      <c r="S455" s="14">
        <f t="shared" si="91"/>
        <v>6.7627117563114165</v>
      </c>
      <c r="T455" s="20">
        <f t="shared" si="95"/>
        <v>1.1308788673356052E-2</v>
      </c>
      <c r="U455" s="20">
        <f t="shared" si="96"/>
        <v>-1.3745354989635472E-2</v>
      </c>
      <c r="V455" s="20">
        <f t="shared" si="97"/>
        <v>2.5054143662991524E-2</v>
      </c>
      <c r="Y455" s="35"/>
      <c r="Z455" s="35"/>
    </row>
    <row r="456" spans="1:26" x14ac:dyDescent="0.25">
      <c r="A456" s="11">
        <v>1908.04</v>
      </c>
      <c r="B456" s="12">
        <v>7.24</v>
      </c>
      <c r="C456" s="13">
        <v>0.42670000000000002</v>
      </c>
      <c r="D456" s="12">
        <v>0.63329999999999997</v>
      </c>
      <c r="E456" s="12">
        <v>8.6582595040000001</v>
      </c>
      <c r="F456" s="13">
        <f t="shared" si="88"/>
        <v>1908.2916666666329</v>
      </c>
      <c r="G456" s="14">
        <f>G453*9/12+G465*3/12</f>
        <v>3.8424999999999998</v>
      </c>
      <c r="H456" s="13">
        <f t="shared" si="84"/>
        <v>262.95012282182114</v>
      </c>
      <c r="I456" s="13">
        <f t="shared" si="85"/>
        <v>15.497350470728051</v>
      </c>
      <c r="J456" s="15">
        <f t="shared" si="89"/>
        <v>1697.4973518633249</v>
      </c>
      <c r="K456" s="13">
        <f t="shared" si="86"/>
        <v>23.000871931361786</v>
      </c>
      <c r="L456" s="15">
        <f t="shared" si="87"/>
        <v>148.48412609600049</v>
      </c>
      <c r="M456" s="34">
        <f t="shared" si="92"/>
        <v>12.448889158370367</v>
      </c>
      <c r="N456" s="16"/>
      <c r="O456" s="17">
        <f t="shared" si="93"/>
        <v>15.277960676657019</v>
      </c>
      <c r="P456" s="17"/>
      <c r="Q456" s="36">
        <f t="shared" si="94"/>
        <v>6.7031987776984242E-2</v>
      </c>
      <c r="R456" s="14">
        <f t="shared" si="90"/>
        <v>1.0039573030673983</v>
      </c>
      <c r="S456" s="14">
        <f t="shared" si="91"/>
        <v>6.7148978285478131</v>
      </c>
      <c r="T456" s="20">
        <f t="shared" si="95"/>
        <v>4.9911126784354387E-3</v>
      </c>
      <c r="U456" s="20">
        <f t="shared" si="96"/>
        <v>-1.4024911459982747E-2</v>
      </c>
      <c r="V456" s="20">
        <f t="shared" si="97"/>
        <v>1.9016024138418186E-2</v>
      </c>
      <c r="Y456" s="35"/>
      <c r="Z456" s="35"/>
    </row>
    <row r="457" spans="1:26" x14ac:dyDescent="0.25">
      <c r="A457" s="11">
        <v>1908.05</v>
      </c>
      <c r="B457" s="12">
        <v>7.63</v>
      </c>
      <c r="C457" s="13">
        <v>0.42330000000000001</v>
      </c>
      <c r="D457" s="12">
        <v>0.62670000000000003</v>
      </c>
      <c r="E457" s="12">
        <v>8.6582595040000001</v>
      </c>
      <c r="F457" s="13">
        <f t="shared" si="88"/>
        <v>1908.3749999999661</v>
      </c>
      <c r="G457" s="14">
        <f>G453*8/12+G465*4/12</f>
        <v>3.833333333333333</v>
      </c>
      <c r="H457" s="13">
        <f t="shared" si="84"/>
        <v>277.1145631395712</v>
      </c>
      <c r="I457" s="13">
        <f t="shared" si="85"/>
        <v>15.373865606419461</v>
      </c>
      <c r="J457" s="15">
        <f t="shared" si="89"/>
        <v>1797.2077367132802</v>
      </c>
      <c r="K457" s="13">
        <f t="shared" si="86"/>
        <v>22.761166018292169</v>
      </c>
      <c r="L457" s="15">
        <f t="shared" si="87"/>
        <v>147.6160011268955</v>
      </c>
      <c r="M457" s="34">
        <f t="shared" si="92"/>
        <v>13.078451355438336</v>
      </c>
      <c r="N457" s="16"/>
      <c r="O457" s="17">
        <f t="shared" si="93"/>
        <v>16.073179553710766</v>
      </c>
      <c r="P457" s="17"/>
      <c r="Q457" s="36">
        <f t="shared" si="94"/>
        <v>5.6304171272246253E-2</v>
      </c>
      <c r="R457" s="14">
        <f t="shared" si="90"/>
        <v>1.0039499877243483</v>
      </c>
      <c r="S457" s="14">
        <f t="shared" si="91"/>
        <v>6.7414707143219914</v>
      </c>
      <c r="T457" s="20">
        <f t="shared" si="95"/>
        <v>1.0351254982814417E-3</v>
      </c>
      <c r="U457" s="20">
        <f t="shared" si="96"/>
        <v>-1.6054572047676796E-2</v>
      </c>
      <c r="V457" s="20">
        <f t="shared" si="97"/>
        <v>1.7089697545958238E-2</v>
      </c>
      <c r="Y457" s="35"/>
      <c r="Z457" s="35"/>
    </row>
    <row r="458" spans="1:26" x14ac:dyDescent="0.25">
      <c r="A458" s="11">
        <v>1908.06</v>
      </c>
      <c r="B458" s="12">
        <v>7.64</v>
      </c>
      <c r="C458" s="13">
        <v>0.42</v>
      </c>
      <c r="D458" s="12">
        <v>0.62</v>
      </c>
      <c r="E458" s="12">
        <v>8.6582595040000001</v>
      </c>
      <c r="F458" s="13">
        <f t="shared" si="88"/>
        <v>1908.4583333332994</v>
      </c>
      <c r="G458" s="14">
        <f>G453*7/12+G465*5/12</f>
        <v>3.8241666666666663</v>
      </c>
      <c r="H458" s="13">
        <f t="shared" ref="H458:H521" si="98">B458*$E$1850/E458</f>
        <v>277.47775391694938</v>
      </c>
      <c r="I458" s="13">
        <f t="shared" ref="I458:I521" si="99">C458*$E$1850/E458</f>
        <v>15.254012649884652</v>
      </c>
      <c r="J458" s="15">
        <f t="shared" si="89"/>
        <v>1807.8072580962548</v>
      </c>
      <c r="K458" s="13">
        <f t="shared" ref="K458:K521" si="100">D458*$E$1850/E458</f>
        <v>22.517828197448772</v>
      </c>
      <c r="L458" s="15">
        <f t="shared" ref="L458:L521" si="101">K458*(J458/H458)</f>
        <v>146.70687173032434</v>
      </c>
      <c r="M458" s="34">
        <f t="shared" si="92"/>
        <v>13.051684129229988</v>
      </c>
      <c r="N458" s="16"/>
      <c r="O458" s="17">
        <f t="shared" si="93"/>
        <v>16.063482493706555</v>
      </c>
      <c r="P458" s="17"/>
      <c r="Q458" s="36">
        <f t="shared" si="94"/>
        <v>6.3505333446276319E-2</v>
      </c>
      <c r="R458" s="14">
        <f t="shared" si="90"/>
        <v>1.0039426725737219</v>
      </c>
      <c r="S458" s="14">
        <f t="shared" si="91"/>
        <v>6.7680994408876165</v>
      </c>
      <c r="T458" s="20">
        <f t="shared" si="95"/>
        <v>-8.6790412958337448E-5</v>
      </c>
      <c r="U458" s="20">
        <f t="shared" si="96"/>
        <v>-1.7371794560152476E-2</v>
      </c>
      <c r="V458" s="20">
        <f t="shared" si="97"/>
        <v>1.7285004147194138E-2</v>
      </c>
      <c r="Y458" s="35"/>
      <c r="Z458" s="35"/>
    </row>
    <row r="459" spans="1:26" x14ac:dyDescent="0.25">
      <c r="A459" s="11">
        <v>1908.07</v>
      </c>
      <c r="B459" s="12">
        <v>7.92</v>
      </c>
      <c r="C459" s="13">
        <v>0.41670000000000001</v>
      </c>
      <c r="D459" s="12">
        <v>0.61329999999999996</v>
      </c>
      <c r="E459" s="12">
        <v>8.7534247930000006</v>
      </c>
      <c r="F459" s="13">
        <f t="shared" ref="F459:F522" si="102">F458+1/12</f>
        <v>1908.5416666666326</v>
      </c>
      <c r="G459" s="14">
        <f>G453*6/12+G465*6/12</f>
        <v>3.8149999999999995</v>
      </c>
      <c r="H459" s="13">
        <f t="shared" si="98"/>
        <v>284.51986038557607</v>
      </c>
      <c r="I459" s="13">
        <f t="shared" si="99"/>
        <v>14.969624472559287</v>
      </c>
      <c r="J459" s="15">
        <f t="shared" ref="J459:J522" si="103">J458*((H459+(I459/12))/H458)</f>
        <v>1861.8150261272526</v>
      </c>
      <c r="K459" s="13">
        <f t="shared" si="100"/>
        <v>22.032327067484061</v>
      </c>
      <c r="L459" s="15">
        <f t="shared" si="101"/>
        <v>144.17312569745502</v>
      </c>
      <c r="M459" s="34">
        <f t="shared" si="92"/>
        <v>13.345487104834403</v>
      </c>
      <c r="N459" s="16"/>
      <c r="O459" s="17">
        <f t="shared" si="93"/>
        <v>16.444418748089603</v>
      </c>
      <c r="P459" s="17"/>
      <c r="Q459" s="36">
        <f t="shared" si="94"/>
        <v>6.4488228436870243E-2</v>
      </c>
      <c r="R459" s="14">
        <f t="shared" ref="R459:R522" si="104">((G459/G460+G459/1200+((1+G460/1200)^(-119))*(1-G459/G460)))</f>
        <v>1.0039353576156511</v>
      </c>
      <c r="S459" s="14">
        <f t="shared" ref="S459:S522" si="105">S458*R458*E458/E459</f>
        <v>6.7209124610745752</v>
      </c>
      <c r="T459" s="20">
        <f t="shared" si="95"/>
        <v>-4.2185548874092982E-3</v>
      </c>
      <c r="U459" s="20">
        <f t="shared" si="96"/>
        <v>-1.8904544061945416E-2</v>
      </c>
      <c r="V459" s="20">
        <f t="shared" si="97"/>
        <v>1.4685989174536118E-2</v>
      </c>
      <c r="Y459" s="35"/>
      <c r="Z459" s="35"/>
    </row>
    <row r="460" spans="1:26" x14ac:dyDescent="0.25">
      <c r="A460" s="11">
        <v>1908.08</v>
      </c>
      <c r="B460" s="12">
        <v>8.26</v>
      </c>
      <c r="C460" s="13">
        <v>0.4133</v>
      </c>
      <c r="D460" s="12">
        <v>0.60670000000000002</v>
      </c>
      <c r="E460" s="12">
        <v>8.7534247930000006</v>
      </c>
      <c r="F460" s="13">
        <f t="shared" si="102"/>
        <v>1908.6249999999659</v>
      </c>
      <c r="G460" s="14">
        <f>G453*5/12+G465*7/12</f>
        <v>3.8058333333333332</v>
      </c>
      <c r="H460" s="13">
        <f t="shared" si="98"/>
        <v>296.73409681626998</v>
      </c>
      <c r="I460" s="13">
        <f t="shared" si="99"/>
        <v>14.847482108252345</v>
      </c>
      <c r="J460" s="15">
        <f t="shared" si="103"/>
        <v>1949.8378949919156</v>
      </c>
      <c r="K460" s="13">
        <f t="shared" si="100"/>
        <v>21.795227183829422</v>
      </c>
      <c r="L460" s="15">
        <f t="shared" si="101"/>
        <v>143.21630156072584</v>
      </c>
      <c r="M460" s="34">
        <f t="shared" si="92"/>
        <v>13.884232895208616</v>
      </c>
      <c r="N460" s="16"/>
      <c r="O460" s="17">
        <f t="shared" si="93"/>
        <v>17.124917552510826</v>
      </c>
      <c r="P460" s="17"/>
      <c r="Q460" s="36">
        <f t="shared" si="94"/>
        <v>6.1672342573396169E-2</v>
      </c>
      <c r="R460" s="14">
        <f t="shared" si="104"/>
        <v>1.0039280428502675</v>
      </c>
      <c r="S460" s="14">
        <f t="shared" si="105"/>
        <v>6.7473616551123898</v>
      </c>
      <c r="T460" s="20">
        <f t="shared" si="95"/>
        <v>-9.1756802423681449E-3</v>
      </c>
      <c r="U460" s="20">
        <f t="shared" si="96"/>
        <v>-2.0802587165439479E-2</v>
      </c>
      <c r="V460" s="20">
        <f t="shared" si="97"/>
        <v>1.1626906923071334E-2</v>
      </c>
      <c r="Y460" s="35"/>
      <c r="Z460" s="35"/>
    </row>
    <row r="461" spans="1:26" x14ac:dyDescent="0.25">
      <c r="A461" s="11">
        <v>1908.09</v>
      </c>
      <c r="B461" s="12">
        <v>8.17</v>
      </c>
      <c r="C461" s="13">
        <v>0.41</v>
      </c>
      <c r="D461" s="12">
        <v>0.6</v>
      </c>
      <c r="E461" s="12">
        <v>8.7534247930000006</v>
      </c>
      <c r="F461" s="13">
        <f t="shared" si="102"/>
        <v>1908.7083333332992</v>
      </c>
      <c r="G461" s="14">
        <f>G453*4/12+G465*8/12</f>
        <v>3.7966666666666664</v>
      </c>
      <c r="H461" s="13">
        <f t="shared" si="98"/>
        <v>293.50091658461571</v>
      </c>
      <c r="I461" s="13">
        <f t="shared" si="99"/>
        <v>14.728932166425023</v>
      </c>
      <c r="J461" s="15">
        <f t="shared" si="103"/>
        <v>1936.657998001958</v>
      </c>
      <c r="K461" s="13">
        <f t="shared" si="100"/>
        <v>21.554534877695158</v>
      </c>
      <c r="L461" s="15">
        <f t="shared" si="101"/>
        <v>142.22702555705936</v>
      </c>
      <c r="M461" s="34">
        <f t="shared" si="92"/>
        <v>13.701442268825108</v>
      </c>
      <c r="N461" s="16"/>
      <c r="O461" s="17">
        <f t="shared" si="93"/>
        <v>16.916213689856779</v>
      </c>
      <c r="P461" s="17"/>
      <c r="Q461" s="36">
        <f t="shared" si="94"/>
        <v>6.2724881699916593E-2</v>
      </c>
      <c r="R461" s="14">
        <f t="shared" si="104"/>
        <v>1.0039207282777027</v>
      </c>
      <c r="S461" s="14">
        <f t="shared" si="105"/>
        <v>6.7738655808199226</v>
      </c>
      <c r="T461" s="20">
        <f t="shared" si="95"/>
        <v>-1.0284027999792333E-2</v>
      </c>
      <c r="U461" s="20">
        <f t="shared" si="96"/>
        <v>-2.2659611603715102E-2</v>
      </c>
      <c r="V461" s="20">
        <f t="shared" si="97"/>
        <v>1.2375583603922768E-2</v>
      </c>
      <c r="Y461" s="35"/>
      <c r="Z461" s="35"/>
    </row>
    <row r="462" spans="1:26" x14ac:dyDescent="0.25">
      <c r="A462" s="11">
        <v>1908.1</v>
      </c>
      <c r="B462" s="12">
        <v>8.27</v>
      </c>
      <c r="C462" s="13">
        <v>0.40670000000000001</v>
      </c>
      <c r="D462" s="12">
        <v>0.59330000000000005</v>
      </c>
      <c r="E462" s="12">
        <v>8.8485090910000004</v>
      </c>
      <c r="F462" s="13">
        <f t="shared" si="102"/>
        <v>1908.7916666666324</v>
      </c>
      <c r="G462" s="14">
        <f>G453*3/12+G465*9/12</f>
        <v>3.7874999999999996</v>
      </c>
      <c r="H462" s="13">
        <f t="shared" si="98"/>
        <v>293.90083383031248</v>
      </c>
      <c r="I462" s="13">
        <f t="shared" si="99"/>
        <v>14.453381997435077</v>
      </c>
      <c r="J462" s="15">
        <f t="shared" si="103"/>
        <v>1947.2443627358971</v>
      </c>
      <c r="K462" s="13">
        <f t="shared" si="100"/>
        <v>21.084808308527737</v>
      </c>
      <c r="L462" s="15">
        <f t="shared" si="101"/>
        <v>139.69771226254022</v>
      </c>
      <c r="M462" s="34">
        <f t="shared" si="92"/>
        <v>13.690810359178707</v>
      </c>
      <c r="N462" s="16"/>
      <c r="O462" s="17">
        <f t="shared" si="93"/>
        <v>16.918532418224846</v>
      </c>
      <c r="P462" s="17"/>
      <c r="Q462" s="36">
        <f t="shared" si="94"/>
        <v>6.3984155737842913E-2</v>
      </c>
      <c r="R462" s="14">
        <f t="shared" si="104"/>
        <v>1.0039134138980883</v>
      </c>
      <c r="S462" s="14">
        <f t="shared" si="105"/>
        <v>6.7273480786574948</v>
      </c>
      <c r="T462" s="20">
        <f t="shared" si="95"/>
        <v>-7.9633161687904241E-3</v>
      </c>
      <c r="U462" s="20">
        <f t="shared" si="96"/>
        <v>-2.3422719124162161E-2</v>
      </c>
      <c r="V462" s="20">
        <f t="shared" si="97"/>
        <v>1.5459402955371737E-2</v>
      </c>
      <c r="Y462" s="35"/>
      <c r="Z462" s="35"/>
    </row>
    <row r="463" spans="1:26" x14ac:dyDescent="0.25">
      <c r="A463" s="11">
        <v>1908.11</v>
      </c>
      <c r="B463" s="12">
        <v>8.83</v>
      </c>
      <c r="C463" s="13">
        <v>0.40329999999999999</v>
      </c>
      <c r="D463" s="12">
        <v>0.5867</v>
      </c>
      <c r="E463" s="12">
        <v>8.9436743799999991</v>
      </c>
      <c r="F463" s="13">
        <f t="shared" si="102"/>
        <v>1908.8749999999657</v>
      </c>
      <c r="G463" s="14">
        <f>G453*2/12+G465*10/12</f>
        <v>3.7783333333333329</v>
      </c>
      <c r="H463" s="13">
        <f t="shared" si="98"/>
        <v>310.46320360334948</v>
      </c>
      <c r="I463" s="13">
        <f t="shared" si="99"/>
        <v>14.18004643411448</v>
      </c>
      <c r="J463" s="15">
        <f t="shared" si="103"/>
        <v>2064.8077667384287</v>
      </c>
      <c r="K463" s="13">
        <f t="shared" si="100"/>
        <v>20.628398816997187</v>
      </c>
      <c r="L463" s="15">
        <f t="shared" si="101"/>
        <v>137.1939656563348</v>
      </c>
      <c r="M463" s="34">
        <f t="shared" si="92"/>
        <v>14.43501409125626</v>
      </c>
      <c r="N463" s="16"/>
      <c r="O463" s="17">
        <f t="shared" si="93"/>
        <v>17.84978880426284</v>
      </c>
      <c r="P463" s="17"/>
      <c r="Q463" s="36">
        <f t="shared" si="94"/>
        <v>6.1411293814185981E-2</v>
      </c>
      <c r="R463" s="14">
        <f t="shared" si="104"/>
        <v>1.0039060997115568</v>
      </c>
      <c r="S463" s="14">
        <f t="shared" si="105"/>
        <v>6.6818124055974719</v>
      </c>
      <c r="T463" s="20">
        <f t="shared" si="95"/>
        <v>-1.2525345121440767E-2</v>
      </c>
      <c r="U463" s="20">
        <f t="shared" si="96"/>
        <v>-2.4161052630999991E-2</v>
      </c>
      <c r="V463" s="20">
        <f t="shared" si="97"/>
        <v>1.1635707509559223E-2</v>
      </c>
      <c r="Y463" s="35"/>
      <c r="Z463" s="35"/>
    </row>
    <row r="464" spans="1:26" x14ac:dyDescent="0.25">
      <c r="A464" s="11">
        <v>1908.12</v>
      </c>
      <c r="B464" s="12">
        <v>9.0299999999999994</v>
      </c>
      <c r="C464" s="13">
        <v>0.4</v>
      </c>
      <c r="D464" s="12">
        <v>0.57999999999999996</v>
      </c>
      <c r="E464" s="12">
        <v>9.0388396689999997</v>
      </c>
      <c r="F464" s="13">
        <f t="shared" si="102"/>
        <v>1908.9583333332989</v>
      </c>
      <c r="G464" s="14">
        <f>G453*1/12+G465*11/12</f>
        <v>3.769166666666667</v>
      </c>
      <c r="H464" s="13">
        <f t="shared" si="98"/>
        <v>314.15246912042556</v>
      </c>
      <c r="I464" s="13">
        <f t="shared" si="99"/>
        <v>13.915945475987845</v>
      </c>
      <c r="J464" s="15">
        <f t="shared" si="103"/>
        <v>2097.0566881415948</v>
      </c>
      <c r="K464" s="13">
        <f t="shared" si="100"/>
        <v>20.178120940182374</v>
      </c>
      <c r="L464" s="15">
        <f t="shared" si="101"/>
        <v>134.69467099912791</v>
      </c>
      <c r="M464" s="34">
        <f t="shared" si="92"/>
        <v>14.582482908962442</v>
      </c>
      <c r="N464" s="16"/>
      <c r="O464" s="17">
        <f t="shared" si="93"/>
        <v>18.042310998691594</v>
      </c>
      <c r="P464" s="17"/>
      <c r="Q464" s="36">
        <f t="shared" si="94"/>
        <v>6.0431599334800086E-2</v>
      </c>
      <c r="R464" s="14">
        <f t="shared" si="104"/>
        <v>1.0038987857182395</v>
      </c>
      <c r="S464" s="14">
        <f t="shared" si="105"/>
        <v>6.6372880769643556</v>
      </c>
      <c r="T464" s="20">
        <f t="shared" si="95"/>
        <v>-1.6639366110550946E-2</v>
      </c>
      <c r="U464" s="20">
        <f t="shared" si="96"/>
        <v>-2.4287203342074681E-2</v>
      </c>
      <c r="V464" s="20">
        <f t="shared" si="97"/>
        <v>7.6478372315237353E-3</v>
      </c>
      <c r="Y464" s="35"/>
      <c r="Z464" s="35"/>
    </row>
    <row r="465" spans="1:26" x14ac:dyDescent="0.25">
      <c r="A465" s="11">
        <v>1909.01</v>
      </c>
      <c r="B465" s="12">
        <v>9.06</v>
      </c>
      <c r="C465" s="13">
        <v>0.40329999999999999</v>
      </c>
      <c r="D465" s="12">
        <v>0.59499999999999997</v>
      </c>
      <c r="E465" s="12">
        <v>8.9436743799999991</v>
      </c>
      <c r="F465" s="13">
        <f t="shared" si="102"/>
        <v>1909.0416666666322</v>
      </c>
      <c r="G465" s="14">
        <v>3.76</v>
      </c>
      <c r="H465" s="13">
        <f t="shared" si="98"/>
        <v>318.55001411623402</v>
      </c>
      <c r="I465" s="13">
        <f t="shared" si="99"/>
        <v>14.18004643411448</v>
      </c>
      <c r="J465" s="15">
        <f t="shared" si="103"/>
        <v>2134.2995316522311</v>
      </c>
      <c r="K465" s="13">
        <f t="shared" si="100"/>
        <v>20.92022719637519</v>
      </c>
      <c r="L465" s="15">
        <f t="shared" si="101"/>
        <v>140.16647034581428</v>
      </c>
      <c r="M465" s="34">
        <f t="shared" si="92"/>
        <v>14.764418456441357</v>
      </c>
      <c r="N465" s="16"/>
      <c r="O465" s="17">
        <f t="shared" si="93"/>
        <v>18.278868975062487</v>
      </c>
      <c r="P465" s="17"/>
      <c r="Q465" s="36">
        <f t="shared" si="94"/>
        <v>5.8589112632355805E-2</v>
      </c>
      <c r="R465" s="14">
        <f t="shared" si="104"/>
        <v>1.0021005553726343</v>
      </c>
      <c r="S465" s="14">
        <f t="shared" si="105"/>
        <v>6.7340649435134994</v>
      </c>
      <c r="T465" s="20">
        <f t="shared" si="95"/>
        <v>-1.8403410663703101E-2</v>
      </c>
      <c r="U465" s="20">
        <f t="shared" si="96"/>
        <v>-2.5288120751928433E-2</v>
      </c>
      <c r="V465" s="20">
        <f t="shared" si="97"/>
        <v>6.884710088225332E-3</v>
      </c>
      <c r="Y465" s="35"/>
      <c r="Z465" s="35"/>
    </row>
    <row r="466" spans="1:26" x14ac:dyDescent="0.25">
      <c r="A466" s="11">
        <v>1909.02</v>
      </c>
      <c r="B466" s="12">
        <v>8.8000000000000007</v>
      </c>
      <c r="C466" s="13">
        <v>0.40670000000000001</v>
      </c>
      <c r="D466" s="12">
        <v>0.61</v>
      </c>
      <c r="E466" s="12">
        <v>9.0388396689999997</v>
      </c>
      <c r="F466" s="13">
        <f t="shared" si="102"/>
        <v>1909.1249999999654</v>
      </c>
      <c r="G466" s="14">
        <f>G465*11/12+G477*1/12</f>
        <v>3.7725</v>
      </c>
      <c r="H466" s="13">
        <f t="shared" si="98"/>
        <v>306.15080047173262</v>
      </c>
      <c r="I466" s="13">
        <f t="shared" si="99"/>
        <v>14.149037562710642</v>
      </c>
      <c r="J466" s="15">
        <f t="shared" si="103"/>
        <v>2059.1241710301297</v>
      </c>
      <c r="K466" s="13">
        <f t="shared" si="100"/>
        <v>21.221816850881464</v>
      </c>
      <c r="L466" s="15">
        <f t="shared" si="101"/>
        <v>142.73474367367942</v>
      </c>
      <c r="M466" s="34">
        <f t="shared" si="92"/>
        <v>14.167157516701369</v>
      </c>
      <c r="N466" s="16"/>
      <c r="O466" s="17">
        <f t="shared" si="93"/>
        <v>17.551012942214445</v>
      </c>
      <c r="P466" s="17"/>
      <c r="Q466" s="36">
        <f t="shared" si="94"/>
        <v>5.9552576468414255E-2</v>
      </c>
      <c r="R466" s="14">
        <f t="shared" si="104"/>
        <v>1.0021115756288155</v>
      </c>
      <c r="S466" s="14">
        <f t="shared" si="105"/>
        <v>6.6771617888923567</v>
      </c>
      <c r="T466" s="20">
        <f t="shared" si="95"/>
        <v>-1.2104931460708235E-2</v>
      </c>
      <c r="U466" s="20">
        <f t="shared" si="96"/>
        <v>-2.2607681822931602E-2</v>
      </c>
      <c r="V466" s="20">
        <f t="shared" si="97"/>
        <v>1.0502750362223368E-2</v>
      </c>
      <c r="Y466" s="35"/>
      <c r="Z466" s="35"/>
    </row>
    <row r="467" spans="1:26" x14ac:dyDescent="0.25">
      <c r="A467" s="11">
        <v>1909.03</v>
      </c>
      <c r="B467" s="12">
        <v>8.92</v>
      </c>
      <c r="C467" s="13">
        <v>0.41</v>
      </c>
      <c r="D467" s="12">
        <v>0.625</v>
      </c>
      <c r="E467" s="12">
        <v>9.0388396689999997</v>
      </c>
      <c r="F467" s="13">
        <f t="shared" si="102"/>
        <v>1909.2083333332987</v>
      </c>
      <c r="G467" s="14">
        <f>G465*10/12+G477*2/12</f>
        <v>3.7849999999999997</v>
      </c>
      <c r="H467" s="13">
        <f t="shared" si="98"/>
        <v>310.32558411452891</v>
      </c>
      <c r="I467" s="13">
        <f t="shared" si="99"/>
        <v>14.263844112887542</v>
      </c>
      <c r="J467" s="15">
        <f t="shared" si="103"/>
        <v>2095.197842587002</v>
      </c>
      <c r="K467" s="13">
        <f t="shared" si="100"/>
        <v>21.743664806231006</v>
      </c>
      <c r="L467" s="15">
        <f t="shared" si="101"/>
        <v>146.80478157139868</v>
      </c>
      <c r="M467" s="34">
        <f t="shared" si="92"/>
        <v>14.336058380586218</v>
      </c>
      <c r="N467" s="16"/>
      <c r="O467" s="17">
        <f t="shared" si="93"/>
        <v>17.770999224836949</v>
      </c>
      <c r="P467" s="17"/>
      <c r="Q467" s="36">
        <f t="shared" si="94"/>
        <v>5.8595967072828339E-2</v>
      </c>
      <c r="R467" s="14">
        <f t="shared" si="104"/>
        <v>1.002122595395643</v>
      </c>
      <c r="S467" s="14">
        <f t="shared" si="105"/>
        <v>6.6912611209954393</v>
      </c>
      <c r="T467" s="20">
        <f t="shared" si="95"/>
        <v>-1.1502568489839438E-2</v>
      </c>
      <c r="U467" s="20">
        <f t="shared" si="96"/>
        <v>-2.3947180086188236E-2</v>
      </c>
      <c r="V467" s="20">
        <f t="shared" si="97"/>
        <v>1.2444611596348798E-2</v>
      </c>
      <c r="Y467" s="35"/>
      <c r="Z467" s="35"/>
    </row>
    <row r="468" spans="1:26" x14ac:dyDescent="0.25">
      <c r="A468" s="11">
        <v>1909.04</v>
      </c>
      <c r="B468" s="12">
        <v>9.32</v>
      </c>
      <c r="C468" s="13">
        <v>0.4133</v>
      </c>
      <c r="D468" s="12">
        <v>0.64</v>
      </c>
      <c r="E468" s="12">
        <v>9.229089256</v>
      </c>
      <c r="F468" s="13">
        <f t="shared" si="102"/>
        <v>1909.291666666632</v>
      </c>
      <c r="G468" s="14">
        <f>G465*9/12+G477*3/12</f>
        <v>3.7974999999999999</v>
      </c>
      <c r="H468" s="13">
        <f t="shared" si="98"/>
        <v>317.55757461058846</v>
      </c>
      <c r="I468" s="13">
        <f t="shared" si="99"/>
        <v>14.082247380531781</v>
      </c>
      <c r="J468" s="15">
        <f t="shared" si="103"/>
        <v>2151.9485896969354</v>
      </c>
      <c r="K468" s="13">
        <f t="shared" si="100"/>
        <v>21.806528728624102</v>
      </c>
      <c r="L468" s="15">
        <f t="shared" si="101"/>
        <v>147.77329371309429</v>
      </c>
      <c r="M468" s="34">
        <f t="shared" si="92"/>
        <v>14.64519860308612</v>
      </c>
      <c r="N468" s="16"/>
      <c r="O468" s="17">
        <f t="shared" si="93"/>
        <v>18.161144521921898</v>
      </c>
      <c r="P468" s="17"/>
      <c r="Q468" s="36">
        <f t="shared" si="94"/>
        <v>5.7740559903484791E-2</v>
      </c>
      <c r="R468" s="14">
        <f t="shared" si="104"/>
        <v>1.0021336146735726</v>
      </c>
      <c r="S468" s="14">
        <f t="shared" si="105"/>
        <v>6.5672366978910794</v>
      </c>
      <c r="T468" s="20">
        <f t="shared" si="95"/>
        <v>-1.2157588476801262E-2</v>
      </c>
      <c r="U468" s="20">
        <f t="shared" si="96"/>
        <v>-2.3821721065581003E-2</v>
      </c>
      <c r="V468" s="20">
        <f t="shared" si="97"/>
        <v>1.1664132588779741E-2</v>
      </c>
      <c r="Y468" s="35"/>
      <c r="Z468" s="35"/>
    </row>
    <row r="469" spans="1:26" x14ac:dyDescent="0.25">
      <c r="A469" s="11">
        <v>1909.05</v>
      </c>
      <c r="B469" s="12">
        <v>9.6300000000000008</v>
      </c>
      <c r="C469" s="13">
        <v>0.41670000000000001</v>
      </c>
      <c r="D469" s="12">
        <v>0.65500000000000003</v>
      </c>
      <c r="E469" s="12">
        <v>9.3242545450000005</v>
      </c>
      <c r="F469" s="13">
        <f t="shared" si="102"/>
        <v>1909.3749999999652</v>
      </c>
      <c r="G469" s="14">
        <f>G465*8/12+G477*4/12</f>
        <v>3.8099999999999996</v>
      </c>
      <c r="H469" s="13">
        <f t="shared" si="98"/>
        <v>324.77124958196862</v>
      </c>
      <c r="I469" s="13">
        <f t="shared" si="99"/>
        <v>14.053185846397335</v>
      </c>
      <c r="J469" s="15">
        <f t="shared" si="103"/>
        <v>2208.768529068755</v>
      </c>
      <c r="K469" s="13">
        <f t="shared" si="100"/>
        <v>22.089840963259551</v>
      </c>
      <c r="L469" s="15">
        <f t="shared" si="101"/>
        <v>150.23295810384576</v>
      </c>
      <c r="M469" s="34">
        <f t="shared" si="92"/>
        <v>14.953509786582782</v>
      </c>
      <c r="N469" s="16"/>
      <c r="O469" s="17">
        <f t="shared" si="93"/>
        <v>18.548405152076871</v>
      </c>
      <c r="P469" s="17"/>
      <c r="Q469" s="36">
        <f t="shared" si="94"/>
        <v>5.7262276887974667E-2</v>
      </c>
      <c r="R469" s="14">
        <f t="shared" si="104"/>
        <v>1.0021446334630597</v>
      </c>
      <c r="S469" s="14">
        <f t="shared" si="105"/>
        <v>6.5140790524352781</v>
      </c>
      <c r="T469" s="20">
        <f t="shared" si="95"/>
        <v>-8.7926145105474696E-3</v>
      </c>
      <c r="U469" s="20">
        <f t="shared" si="96"/>
        <v>-2.4118035898860413E-2</v>
      </c>
      <c r="V469" s="20">
        <f t="shared" si="97"/>
        <v>1.5325421388312943E-2</v>
      </c>
      <c r="Y469" s="35"/>
      <c r="Z469" s="35"/>
    </row>
    <row r="470" spans="1:26" x14ac:dyDescent="0.25">
      <c r="A470" s="11">
        <v>1909.06</v>
      </c>
      <c r="B470" s="12">
        <v>9.8000000000000007</v>
      </c>
      <c r="C470" s="13">
        <v>0.42</v>
      </c>
      <c r="D470" s="12">
        <v>0.67</v>
      </c>
      <c r="E470" s="12">
        <v>9.4194198349999994</v>
      </c>
      <c r="F470" s="13">
        <f t="shared" si="102"/>
        <v>1909.4583333332985</v>
      </c>
      <c r="G470" s="14">
        <f>G465*7/12+G477*5/12</f>
        <v>3.8224999999999998</v>
      </c>
      <c r="H470" s="13">
        <f t="shared" si="98"/>
        <v>327.16537260067895</v>
      </c>
      <c r="I470" s="13">
        <f t="shared" si="99"/>
        <v>14.021373111457669</v>
      </c>
      <c r="J470" s="15">
        <f t="shared" si="103"/>
        <v>2232.9975648197692</v>
      </c>
      <c r="K470" s="13">
        <f t="shared" si="100"/>
        <v>22.367428534944374</v>
      </c>
      <c r="L470" s="15">
        <f t="shared" si="101"/>
        <v>152.664119227474</v>
      </c>
      <c r="M470" s="34">
        <f t="shared" si="92"/>
        <v>15.040444676081</v>
      </c>
      <c r="N470" s="16"/>
      <c r="O470" s="17">
        <f t="shared" si="93"/>
        <v>18.659373227262584</v>
      </c>
      <c r="P470" s="17"/>
      <c r="Q470" s="36">
        <f t="shared" si="94"/>
        <v>5.6414579208054927E-2</v>
      </c>
      <c r="R470" s="14">
        <f t="shared" si="104"/>
        <v>1.0021556517645591</v>
      </c>
      <c r="S470" s="14">
        <f t="shared" si="105"/>
        <v>6.4620958638420092</v>
      </c>
      <c r="T470" s="20">
        <f t="shared" si="95"/>
        <v>-6.7626712988282378E-3</v>
      </c>
      <c r="U470" s="20">
        <f t="shared" si="96"/>
        <v>-2.3259661419105626E-2</v>
      </c>
      <c r="V470" s="20">
        <f t="shared" si="97"/>
        <v>1.6496990120277388E-2</v>
      </c>
      <c r="Y470" s="35"/>
      <c r="Z470" s="35"/>
    </row>
    <row r="471" spans="1:26" x14ac:dyDescent="0.25">
      <c r="A471" s="11">
        <v>1909.07</v>
      </c>
      <c r="B471" s="12">
        <v>9.94</v>
      </c>
      <c r="C471" s="13">
        <v>0.42330000000000001</v>
      </c>
      <c r="D471" s="12">
        <v>0.68500000000000005</v>
      </c>
      <c r="E471" s="12">
        <v>9.4194198349999994</v>
      </c>
      <c r="F471" s="13">
        <f t="shared" si="102"/>
        <v>1909.5416666666317</v>
      </c>
      <c r="G471" s="14">
        <f>G465*6/12+G477*6/12</f>
        <v>3.835</v>
      </c>
      <c r="H471" s="13">
        <f t="shared" si="98"/>
        <v>331.83916363783146</v>
      </c>
      <c r="I471" s="13">
        <f t="shared" si="99"/>
        <v>14.131541043047694</v>
      </c>
      <c r="J471" s="15">
        <f t="shared" si="103"/>
        <v>2272.9351819803596</v>
      </c>
      <c r="K471" s="13">
        <f t="shared" si="100"/>
        <v>22.86819186035358</v>
      </c>
      <c r="L471" s="15">
        <f t="shared" si="101"/>
        <v>156.63587521695638</v>
      </c>
      <c r="M471" s="34">
        <f t="shared" si="92"/>
        <v>15.231503240497688</v>
      </c>
      <c r="N471" s="16"/>
      <c r="O471" s="17">
        <f t="shared" si="93"/>
        <v>18.898339079013819</v>
      </c>
      <c r="P471" s="17"/>
      <c r="Q471" s="36">
        <f t="shared" si="94"/>
        <v>5.409462646479065E-2</v>
      </c>
      <c r="R471" s="14">
        <f t="shared" si="104"/>
        <v>1.0021666695785254</v>
      </c>
      <c r="S471" s="14">
        <f t="shared" si="105"/>
        <v>6.4760258921936504</v>
      </c>
      <c r="T471" s="20">
        <f t="shared" si="95"/>
        <v>-7.7604300006461902E-3</v>
      </c>
      <c r="U471" s="20">
        <f t="shared" si="96"/>
        <v>-2.6233387551507059E-2</v>
      </c>
      <c r="V471" s="20">
        <f t="shared" si="97"/>
        <v>1.8472957550860869E-2</v>
      </c>
      <c r="Y471" s="35"/>
      <c r="Z471" s="35"/>
    </row>
    <row r="472" spans="1:26" x14ac:dyDescent="0.25">
      <c r="A472" s="11">
        <v>1909.08</v>
      </c>
      <c r="B472" s="12">
        <v>10.18</v>
      </c>
      <c r="C472" s="13">
        <v>0.42670000000000002</v>
      </c>
      <c r="D472" s="12">
        <v>0.7</v>
      </c>
      <c r="E472" s="12">
        <v>9.5145851239999999</v>
      </c>
      <c r="F472" s="13">
        <f t="shared" si="102"/>
        <v>1909.624999999965</v>
      </c>
      <c r="G472" s="14">
        <f>G465*5/12+G477*7/12</f>
        <v>3.8474999999999997</v>
      </c>
      <c r="H472" s="13">
        <f t="shared" si="98"/>
        <v>336.45216877876771</v>
      </c>
      <c r="I472" s="13">
        <f t="shared" si="99"/>
        <v>14.102567821011807</v>
      </c>
      <c r="J472" s="15">
        <f t="shared" si="103"/>
        <v>2312.5816382585053</v>
      </c>
      <c r="K472" s="13">
        <f t="shared" si="100"/>
        <v>23.135217892449646</v>
      </c>
      <c r="L472" s="15">
        <f t="shared" si="101"/>
        <v>159.0183837702312</v>
      </c>
      <c r="M472" s="34">
        <f t="shared" si="92"/>
        <v>15.417580706254766</v>
      </c>
      <c r="N472" s="16"/>
      <c r="O472" s="17">
        <f t="shared" si="93"/>
        <v>19.128911647815709</v>
      </c>
      <c r="P472" s="17"/>
      <c r="Q472" s="36">
        <f t="shared" si="94"/>
        <v>5.2867298335827637E-2</v>
      </c>
      <c r="R472" s="14">
        <f t="shared" si="104"/>
        <v>1.0021776869054124</v>
      </c>
      <c r="S472" s="14">
        <f t="shared" si="105"/>
        <v>6.4251434686586792</v>
      </c>
      <c r="T472" s="20">
        <f t="shared" si="95"/>
        <v>-1.7531666746307351E-2</v>
      </c>
      <c r="U472" s="20">
        <f t="shared" si="96"/>
        <v>-2.7046155414689355E-2</v>
      </c>
      <c r="V472" s="20">
        <f t="shared" si="97"/>
        <v>9.514488668382004E-3</v>
      </c>
      <c r="Y472" s="35"/>
      <c r="Z472" s="35"/>
    </row>
    <row r="473" spans="1:26" x14ac:dyDescent="0.25">
      <c r="A473" s="11">
        <v>1909.09</v>
      </c>
      <c r="B473" s="12">
        <v>10.19</v>
      </c>
      <c r="C473" s="13">
        <v>0.43</v>
      </c>
      <c r="D473" s="12">
        <v>0.71499999999999997</v>
      </c>
      <c r="E473" s="12">
        <v>9.6096694209999995</v>
      </c>
      <c r="F473" s="13">
        <f t="shared" si="102"/>
        <v>1909.7083333332982</v>
      </c>
      <c r="G473" s="14">
        <f>G465*4/12+G477*8/12</f>
        <v>3.8600000000000003</v>
      </c>
      <c r="H473" s="13">
        <f t="shared" si="98"/>
        <v>333.45032587671989</v>
      </c>
      <c r="I473" s="13">
        <f t="shared" si="99"/>
        <v>14.071014732776209</v>
      </c>
      <c r="J473" s="15">
        <f t="shared" si="103"/>
        <v>2300.008352533097</v>
      </c>
      <c r="K473" s="13">
        <f t="shared" si="100"/>
        <v>23.397152404499977</v>
      </c>
      <c r="L473" s="15">
        <f t="shared" si="101"/>
        <v>161.38429558990822</v>
      </c>
      <c r="M473" s="34">
        <f t="shared" si="92"/>
        <v>15.254446436821183</v>
      </c>
      <c r="N473" s="16"/>
      <c r="O473" s="17">
        <f t="shared" si="93"/>
        <v>18.925890785476813</v>
      </c>
      <c r="P473" s="17"/>
      <c r="Q473" s="36">
        <f t="shared" si="94"/>
        <v>5.0537394058907371E-2</v>
      </c>
      <c r="R473" s="14">
        <f t="shared" si="104"/>
        <v>1.0021887037456738</v>
      </c>
      <c r="S473" s="14">
        <f t="shared" si="105"/>
        <v>6.3754224405983759</v>
      </c>
      <c r="T473" s="20">
        <f t="shared" si="95"/>
        <v>-1.5519457540474346E-2</v>
      </c>
      <c r="U473" s="20">
        <f t="shared" si="96"/>
        <v>-2.6751385623001833E-2</v>
      </c>
      <c r="V473" s="20">
        <f t="shared" si="97"/>
        <v>1.1231928082527487E-2</v>
      </c>
      <c r="Y473" s="35"/>
      <c r="Z473" s="35"/>
    </row>
    <row r="474" spans="1:26" x14ac:dyDescent="0.25">
      <c r="A474" s="11">
        <v>1909.1</v>
      </c>
      <c r="B474" s="12">
        <v>10.23</v>
      </c>
      <c r="C474" s="13">
        <v>0.43330000000000002</v>
      </c>
      <c r="D474" s="12">
        <v>0.73</v>
      </c>
      <c r="E474" s="12">
        <v>9.8000000000000007</v>
      </c>
      <c r="F474" s="13">
        <f t="shared" si="102"/>
        <v>1909.7916666666315</v>
      </c>
      <c r="G474" s="14">
        <f>G465*3/12+G477*9/12</f>
        <v>3.8724999999999996</v>
      </c>
      <c r="H474" s="13">
        <f t="shared" si="98"/>
        <v>328.25773469387758</v>
      </c>
      <c r="I474" s="13">
        <f t="shared" si="99"/>
        <v>13.903624285714287</v>
      </c>
      <c r="J474" s="15">
        <f t="shared" si="103"/>
        <v>2272.1837220773796</v>
      </c>
      <c r="K474" s="13">
        <f t="shared" si="100"/>
        <v>23.424061224489797</v>
      </c>
      <c r="L474" s="15">
        <f t="shared" si="101"/>
        <v>162.14018740141614</v>
      </c>
      <c r="M474" s="34">
        <f t="shared" si="92"/>
        <v>14.988845296121768</v>
      </c>
      <c r="N474" s="16"/>
      <c r="O474" s="17">
        <f t="shared" si="93"/>
        <v>18.595961438316674</v>
      </c>
      <c r="P474" s="17"/>
      <c r="Q474" s="36">
        <f t="shared" si="94"/>
        <v>5.2310304239140473E-2</v>
      </c>
      <c r="R474" s="14">
        <f t="shared" si="104"/>
        <v>1.0021997200997625</v>
      </c>
      <c r="S474" s="14">
        <f t="shared" si="105"/>
        <v>6.265285157651503</v>
      </c>
      <c r="T474" s="20">
        <f t="shared" si="95"/>
        <v>-1.0588345651889486E-2</v>
      </c>
      <c r="U474" s="20">
        <f t="shared" si="96"/>
        <v>-2.659124381084832E-2</v>
      </c>
      <c r="V474" s="20">
        <f t="shared" si="97"/>
        <v>1.6002898158958834E-2</v>
      </c>
      <c r="Y474" s="35"/>
      <c r="Z474" s="35"/>
    </row>
    <row r="475" spans="1:26" x14ac:dyDescent="0.25">
      <c r="A475" s="11">
        <v>1909.11</v>
      </c>
      <c r="B475" s="12">
        <v>10.18</v>
      </c>
      <c r="C475" s="13">
        <v>0.43669999999999998</v>
      </c>
      <c r="D475" s="12">
        <v>0.745</v>
      </c>
      <c r="E475" s="12">
        <v>9.8951652889999995</v>
      </c>
      <c r="F475" s="13">
        <f t="shared" si="102"/>
        <v>1909.8749999999648</v>
      </c>
      <c r="G475" s="14">
        <f>G465*2/12+G477*10/12</f>
        <v>3.8849999999999998</v>
      </c>
      <c r="H475" s="13">
        <f t="shared" si="98"/>
        <v>323.51180667579456</v>
      </c>
      <c r="I475" s="13">
        <f t="shared" si="99"/>
        <v>13.877957364962619</v>
      </c>
      <c r="J475" s="15">
        <f t="shared" si="103"/>
        <v>2247.3378551711539</v>
      </c>
      <c r="K475" s="13">
        <f t="shared" si="100"/>
        <v>23.675471117236434</v>
      </c>
      <c r="L475" s="15">
        <f t="shared" si="101"/>
        <v>164.4662772202858</v>
      </c>
      <c r="M475" s="34">
        <f t="shared" si="92"/>
        <v>14.745631176824595</v>
      </c>
      <c r="N475" s="16"/>
      <c r="O475" s="17">
        <f t="shared" si="93"/>
        <v>18.294340914901596</v>
      </c>
      <c r="P475" s="17"/>
      <c r="Q475" s="36">
        <f t="shared" si="94"/>
        <v>5.3018752451290396E-2</v>
      </c>
      <c r="R475" s="14">
        <f t="shared" si="104"/>
        <v>1.0022107359681312</v>
      </c>
      <c r="S475" s="14">
        <f t="shared" si="105"/>
        <v>6.2186790326354728</v>
      </c>
      <c r="T475" s="20">
        <f t="shared" si="95"/>
        <v>-1.4149002264422506E-2</v>
      </c>
      <c r="U475" s="20">
        <f t="shared" si="96"/>
        <v>-2.7896832418933037E-2</v>
      </c>
      <c r="V475" s="20">
        <f t="shared" si="97"/>
        <v>1.3747830154510532E-2</v>
      </c>
      <c r="Y475" s="35"/>
      <c r="Z475" s="35"/>
    </row>
    <row r="476" spans="1:26" x14ac:dyDescent="0.25">
      <c r="A476" s="11">
        <v>1909.12</v>
      </c>
      <c r="B476" s="12">
        <v>10.3</v>
      </c>
      <c r="C476" s="13">
        <v>0.44</v>
      </c>
      <c r="D476" s="12">
        <v>0.76</v>
      </c>
      <c r="E476" s="12">
        <v>9.9903305790000001</v>
      </c>
      <c r="F476" s="13">
        <f t="shared" si="102"/>
        <v>1909.958333333298</v>
      </c>
      <c r="G476" s="14">
        <f>G465*1/12+G477*11/12</f>
        <v>3.8975000000000004</v>
      </c>
      <c r="H476" s="13">
        <f t="shared" si="98"/>
        <v>324.20728967751614</v>
      </c>
      <c r="I476" s="13">
        <f t="shared" si="99"/>
        <v>13.849631792049232</v>
      </c>
      <c r="J476" s="15">
        <f t="shared" si="103"/>
        <v>2260.1865941522133</v>
      </c>
      <c r="K476" s="13">
        <f t="shared" si="100"/>
        <v>23.922091277175948</v>
      </c>
      <c r="L476" s="15">
        <f t="shared" si="101"/>
        <v>166.7710496656002</v>
      </c>
      <c r="M476" s="34">
        <f t="shared" si="92"/>
        <v>14.750638489265041</v>
      </c>
      <c r="N476" s="16"/>
      <c r="O476" s="17">
        <f t="shared" si="93"/>
        <v>18.299718545945872</v>
      </c>
      <c r="P476" s="17"/>
      <c r="Q476" s="36">
        <f t="shared" si="94"/>
        <v>5.2609590345711783E-2</v>
      </c>
      <c r="R476" s="14">
        <f t="shared" si="104"/>
        <v>1.0022217513512319</v>
      </c>
      <c r="S476" s="14">
        <f t="shared" si="105"/>
        <v>6.1730584129277295</v>
      </c>
      <c r="T476" s="20">
        <f t="shared" si="95"/>
        <v>-1.9259474915082841E-2</v>
      </c>
      <c r="U476" s="20">
        <f t="shared" si="96"/>
        <v>-2.9161621238060542E-2</v>
      </c>
      <c r="V476" s="20">
        <f t="shared" si="97"/>
        <v>9.9021463229777007E-3</v>
      </c>
      <c r="Y476" s="35"/>
      <c r="Z476" s="35"/>
    </row>
    <row r="477" spans="1:26" x14ac:dyDescent="0.25">
      <c r="A477" s="11">
        <v>1910.01</v>
      </c>
      <c r="B477" s="12">
        <v>10.08</v>
      </c>
      <c r="C477" s="13">
        <v>0.4425</v>
      </c>
      <c r="D477" s="12">
        <v>0.75749999999999995</v>
      </c>
      <c r="E477" s="12">
        <v>9.8951652889999995</v>
      </c>
      <c r="F477" s="13">
        <f t="shared" si="102"/>
        <v>1910.0416666666313</v>
      </c>
      <c r="G477" s="14">
        <v>3.91</v>
      </c>
      <c r="H477" s="13">
        <f t="shared" si="98"/>
        <v>320.33389108958829</v>
      </c>
      <c r="I477" s="13">
        <f t="shared" si="99"/>
        <v>14.062276468962583</v>
      </c>
      <c r="J477" s="15">
        <f t="shared" si="103"/>
        <v>2241.3529969647002</v>
      </c>
      <c r="K477" s="13">
        <f t="shared" si="100"/>
        <v>24.072710565512214</v>
      </c>
      <c r="L477" s="15">
        <f t="shared" si="101"/>
        <v>168.43500944451986</v>
      </c>
      <c r="M477" s="34">
        <f t="shared" si="92"/>
        <v>14.54788504056415</v>
      </c>
      <c r="N477" s="16"/>
      <c r="O477" s="17">
        <f t="shared" si="93"/>
        <v>18.048500786602425</v>
      </c>
      <c r="P477" s="17"/>
      <c r="Q477" s="36">
        <f t="shared" si="94"/>
        <v>5.2449986402138181E-2</v>
      </c>
      <c r="R477" s="14">
        <f t="shared" si="104"/>
        <v>1.0027795864958251</v>
      </c>
      <c r="S477" s="14">
        <f t="shared" si="105"/>
        <v>6.2462737929115999</v>
      </c>
      <c r="T477" s="20">
        <f t="shared" si="95"/>
        <v>-2.0998057698949468E-2</v>
      </c>
      <c r="U477" s="20">
        <f t="shared" si="96"/>
        <v>-3.2233048184648228E-2</v>
      </c>
      <c r="V477" s="20">
        <f t="shared" si="97"/>
        <v>1.1234990485698759E-2</v>
      </c>
      <c r="Y477" s="35"/>
      <c r="Z477" s="35"/>
    </row>
    <row r="478" spans="1:26" x14ac:dyDescent="0.25">
      <c r="A478" s="11">
        <v>1910.02</v>
      </c>
      <c r="B478" s="12">
        <v>9.7200000000000006</v>
      </c>
      <c r="C478" s="13">
        <v>0.44500000000000001</v>
      </c>
      <c r="D478" s="12">
        <v>0.755</v>
      </c>
      <c r="E478" s="12">
        <v>9.8951652889999995</v>
      </c>
      <c r="F478" s="13">
        <f t="shared" si="102"/>
        <v>1910.1249999999645</v>
      </c>
      <c r="G478" s="14">
        <f>G477*11/12+G489*1/12</f>
        <v>3.9158333333333335</v>
      </c>
      <c r="H478" s="13">
        <f t="shared" si="98"/>
        <v>308.89339497924584</v>
      </c>
      <c r="I478" s="13">
        <f t="shared" si="99"/>
        <v>14.141724358617738</v>
      </c>
      <c r="J478" s="15">
        <f t="shared" si="103"/>
        <v>2169.5503939286696</v>
      </c>
      <c r="K478" s="13">
        <f t="shared" si="100"/>
        <v>23.993262675857061</v>
      </c>
      <c r="L478" s="15">
        <f t="shared" si="101"/>
        <v>168.5196036436364</v>
      </c>
      <c r="M478" s="34">
        <f t="shared" si="92"/>
        <v>14.002037903032701</v>
      </c>
      <c r="N478" s="16"/>
      <c r="O478" s="17">
        <f t="shared" si="93"/>
        <v>17.374142485913527</v>
      </c>
      <c r="P478" s="17"/>
      <c r="Q478" s="36">
        <f t="shared" si="94"/>
        <v>5.3847169033190118E-2</v>
      </c>
      <c r="R478" s="14">
        <f t="shared" si="104"/>
        <v>1.002784577867381</v>
      </c>
      <c r="S478" s="14">
        <f t="shared" si="105"/>
        <v>6.2636358511956036</v>
      </c>
      <c r="T478" s="20">
        <f t="shared" si="95"/>
        <v>-2.6721783232239837E-2</v>
      </c>
      <c r="U478" s="20">
        <f t="shared" si="96"/>
        <v>-3.3174266110591377E-2</v>
      </c>
      <c r="V478" s="20">
        <f t="shared" si="97"/>
        <v>6.4524828783515398E-3</v>
      </c>
      <c r="Y478" s="35"/>
      <c r="Z478" s="35"/>
    </row>
    <row r="479" spans="1:26" x14ac:dyDescent="0.25">
      <c r="A479" s="11">
        <v>1910.03</v>
      </c>
      <c r="B479" s="12">
        <v>9.9600000000000009</v>
      </c>
      <c r="C479" s="13">
        <v>0.44750000000000001</v>
      </c>
      <c r="D479" s="12">
        <v>0.75249999999999995</v>
      </c>
      <c r="E479" s="12">
        <v>10.08541488</v>
      </c>
      <c r="F479" s="13">
        <f t="shared" si="102"/>
        <v>1910.2083333332978</v>
      </c>
      <c r="G479" s="14">
        <f>G477*10/12+G489*2/12</f>
        <v>3.9216666666666669</v>
      </c>
      <c r="H479" s="13">
        <f t="shared" si="98"/>
        <v>310.54960428162383</v>
      </c>
      <c r="I479" s="13">
        <f t="shared" si="99"/>
        <v>13.952906417271752</v>
      </c>
      <c r="J479" s="15">
        <f t="shared" si="103"/>
        <v>2189.3496432651068</v>
      </c>
      <c r="K479" s="13">
        <f t="shared" si="100"/>
        <v>23.462708556417862</v>
      </c>
      <c r="L479" s="15">
        <f t="shared" si="101"/>
        <v>165.41020146154546</v>
      </c>
      <c r="M479" s="34">
        <f t="shared" si="92"/>
        <v>14.050006965077822</v>
      </c>
      <c r="N479" s="16"/>
      <c r="O479" s="17">
        <f t="shared" si="93"/>
        <v>17.43573047456362</v>
      </c>
      <c r="P479" s="17"/>
      <c r="Q479" s="36">
        <f t="shared" si="94"/>
        <v>5.5492369388224765E-2</v>
      </c>
      <c r="R479" s="14">
        <f t="shared" si="104"/>
        <v>1.0027895691897077</v>
      </c>
      <c r="S479" s="14">
        <f t="shared" si="105"/>
        <v>6.1625922316156796</v>
      </c>
      <c r="T479" s="20">
        <f t="shared" si="95"/>
        <v>-2.1476384341976629E-2</v>
      </c>
      <c r="U479" s="20">
        <f t="shared" si="96"/>
        <v>-3.226284431330062E-2</v>
      </c>
      <c r="V479" s="20">
        <f t="shared" si="97"/>
        <v>1.0786459971323992E-2</v>
      </c>
      <c r="Y479" s="35"/>
      <c r="Z479" s="35"/>
    </row>
    <row r="480" spans="1:26" x14ac:dyDescent="0.25">
      <c r="A480" s="11">
        <v>1910.04</v>
      </c>
      <c r="B480" s="12">
        <v>9.7200000000000006</v>
      </c>
      <c r="C480" s="13">
        <v>0.45</v>
      </c>
      <c r="D480" s="12">
        <v>0.75</v>
      </c>
      <c r="E480" s="12">
        <v>10.180580170000001</v>
      </c>
      <c r="F480" s="13">
        <f t="shared" si="102"/>
        <v>1910.291666666631</v>
      </c>
      <c r="G480" s="14">
        <f>G477*9/12+G489*3/12</f>
        <v>3.9274999999999998</v>
      </c>
      <c r="H480" s="13">
        <f t="shared" si="98"/>
        <v>300.23349838224397</v>
      </c>
      <c r="I480" s="13">
        <f t="shared" si="99"/>
        <v>13.899698999177964</v>
      </c>
      <c r="J480" s="15">
        <f t="shared" si="103"/>
        <v>2124.7879090349397</v>
      </c>
      <c r="K480" s="13">
        <f t="shared" si="100"/>
        <v>23.166164998629938</v>
      </c>
      <c r="L480" s="15">
        <f t="shared" si="101"/>
        <v>163.94968433911575</v>
      </c>
      <c r="M480" s="34">
        <f t="shared" si="92"/>
        <v>13.559883620820081</v>
      </c>
      <c r="N480" s="16"/>
      <c r="O480" s="17">
        <f t="shared" si="93"/>
        <v>16.832242284802906</v>
      </c>
      <c r="P480" s="17"/>
      <c r="Q480" s="36">
        <f t="shared" si="94"/>
        <v>5.8968363511062584E-2</v>
      </c>
      <c r="R480" s="14">
        <f t="shared" si="104"/>
        <v>1.0027945604628268</v>
      </c>
      <c r="S480" s="14">
        <f t="shared" si="105"/>
        <v>6.122016279113776</v>
      </c>
      <c r="T480" s="20">
        <f t="shared" si="95"/>
        <v>-2.1781476735930227E-2</v>
      </c>
      <c r="U480" s="20">
        <f t="shared" si="96"/>
        <v>-3.4198723678286691E-2</v>
      </c>
      <c r="V480" s="20">
        <f t="shared" si="97"/>
        <v>1.2417246942356464E-2</v>
      </c>
      <c r="Y480" s="35"/>
      <c r="Z480" s="35"/>
    </row>
    <row r="481" spans="1:26" x14ac:dyDescent="0.25">
      <c r="A481" s="11">
        <v>1910.05</v>
      </c>
      <c r="B481" s="12">
        <v>9.56</v>
      </c>
      <c r="C481" s="13">
        <v>0.45250000000000001</v>
      </c>
      <c r="D481" s="12">
        <v>0.74750000000000005</v>
      </c>
      <c r="E481" s="12">
        <v>9.9903305790000001</v>
      </c>
      <c r="F481" s="13">
        <f t="shared" si="102"/>
        <v>1910.3749999999643</v>
      </c>
      <c r="G481" s="14">
        <f>G477*8/12+G489*4/12</f>
        <v>3.9333333333333336</v>
      </c>
      <c r="H481" s="13">
        <f t="shared" si="98"/>
        <v>300.91472711816061</v>
      </c>
      <c r="I481" s="13">
        <f t="shared" si="99"/>
        <v>14.243087240686995</v>
      </c>
      <c r="J481" s="15">
        <f t="shared" si="103"/>
        <v>2138.0090460248048</v>
      </c>
      <c r="K481" s="13">
        <f t="shared" si="100"/>
        <v>23.528635828538185</v>
      </c>
      <c r="L481" s="15">
        <f t="shared" si="101"/>
        <v>167.17173241668846</v>
      </c>
      <c r="M481" s="34">
        <f t="shared" si="92"/>
        <v>13.568792287251455</v>
      </c>
      <c r="N481" s="16"/>
      <c r="O481" s="17">
        <f t="shared" si="93"/>
        <v>16.849954664554495</v>
      </c>
      <c r="P481" s="17"/>
      <c r="Q481" s="36">
        <f t="shared" si="94"/>
        <v>5.9397879275674477E-2</v>
      </c>
      <c r="R481" s="14">
        <f t="shared" si="104"/>
        <v>1.0027995516867598</v>
      </c>
      <c r="S481" s="14">
        <f t="shared" si="105"/>
        <v>6.2560342634895605</v>
      </c>
      <c r="T481" s="20">
        <f t="shared" si="95"/>
        <v>-2.9609238270533078E-2</v>
      </c>
      <c r="U481" s="20">
        <f t="shared" si="96"/>
        <v>-3.7375270968179275E-2</v>
      </c>
      <c r="V481" s="20">
        <f t="shared" si="97"/>
        <v>7.7660326976461969E-3</v>
      </c>
      <c r="Y481" s="35"/>
      <c r="Z481" s="35"/>
    </row>
    <row r="482" spans="1:26" x14ac:dyDescent="0.25">
      <c r="A482" s="11">
        <v>1910.06</v>
      </c>
      <c r="B482" s="12">
        <v>9.1</v>
      </c>
      <c r="C482" s="13">
        <v>0.45500000000000002</v>
      </c>
      <c r="D482" s="12">
        <v>0.745</v>
      </c>
      <c r="E482" s="12">
        <v>9.8951652889999995</v>
      </c>
      <c r="F482" s="13">
        <f t="shared" si="102"/>
        <v>1910.4583333332976</v>
      </c>
      <c r="G482" s="14">
        <f>G477*7/12+G489*5/12</f>
        <v>3.9391666666666665</v>
      </c>
      <c r="H482" s="13">
        <f t="shared" si="98"/>
        <v>289.19031834476721</v>
      </c>
      <c r="I482" s="13">
        <f t="shared" si="99"/>
        <v>14.459515917238361</v>
      </c>
      <c r="J482" s="15">
        <f t="shared" si="103"/>
        <v>2063.2680136415902</v>
      </c>
      <c r="K482" s="13">
        <f t="shared" si="100"/>
        <v>23.675471117236434</v>
      </c>
      <c r="L482" s="15">
        <f t="shared" si="101"/>
        <v>168.9158978201082</v>
      </c>
      <c r="M482" s="34">
        <f t="shared" si="92"/>
        <v>13.019657302315938</v>
      </c>
      <c r="N482" s="16"/>
      <c r="O482" s="17">
        <f t="shared" si="93"/>
        <v>16.17690827240455</v>
      </c>
      <c r="P482" s="17"/>
      <c r="Q482" s="36">
        <f t="shared" si="94"/>
        <v>6.2724664562796378E-2</v>
      </c>
      <c r="R482" s="14">
        <f t="shared" si="104"/>
        <v>1.0028045428615282</v>
      </c>
      <c r="S482" s="14">
        <f t="shared" si="105"/>
        <v>6.3338832790504309</v>
      </c>
      <c r="T482" s="20">
        <f t="shared" si="95"/>
        <v>-2.8729672024374708E-2</v>
      </c>
      <c r="U482" s="20">
        <f t="shared" si="96"/>
        <v>-3.9628615463258243E-2</v>
      </c>
      <c r="V482" s="20">
        <f t="shared" si="97"/>
        <v>1.0898943438883535E-2</v>
      </c>
      <c r="Y482" s="35"/>
      <c r="Z482" s="35"/>
    </row>
    <row r="483" spans="1:26" x14ac:dyDescent="0.25">
      <c r="A483" s="11">
        <v>1910.07</v>
      </c>
      <c r="B483" s="12">
        <v>8.64</v>
      </c>
      <c r="C483" s="13">
        <v>0.45750000000000002</v>
      </c>
      <c r="D483" s="12">
        <v>0.74250000000000005</v>
      </c>
      <c r="E483" s="12">
        <v>9.8951652889999995</v>
      </c>
      <c r="F483" s="13">
        <f t="shared" si="102"/>
        <v>1910.5416666666308</v>
      </c>
      <c r="G483" s="14">
        <f>G477*6/12+G489*6/12</f>
        <v>3.9450000000000003</v>
      </c>
      <c r="H483" s="13">
        <f t="shared" si="98"/>
        <v>274.57190664821854</v>
      </c>
      <c r="I483" s="13">
        <f t="shared" si="99"/>
        <v>14.538963806893516</v>
      </c>
      <c r="J483" s="15">
        <f t="shared" si="103"/>
        <v>1967.6151352619147</v>
      </c>
      <c r="K483" s="13">
        <f t="shared" si="100"/>
        <v>23.596023227581284</v>
      </c>
      <c r="L483" s="15">
        <f t="shared" si="101"/>
        <v>169.09192568657082</v>
      </c>
      <c r="M483" s="34">
        <f t="shared" si="92"/>
        <v>12.34258125998522</v>
      </c>
      <c r="N483" s="16"/>
      <c r="O483" s="17">
        <f t="shared" si="93"/>
        <v>15.347332499645308</v>
      </c>
      <c r="P483" s="17"/>
      <c r="Q483" s="36">
        <f t="shared" si="94"/>
        <v>6.5622385013548029E-2</v>
      </c>
      <c r="R483" s="14">
        <f t="shared" si="104"/>
        <v>1.0028095339871532</v>
      </c>
      <c r="S483" s="14">
        <f t="shared" si="105"/>
        <v>6.3516469261864446</v>
      </c>
      <c r="T483" s="20">
        <f t="shared" si="95"/>
        <v>-2.3231619699657369E-2</v>
      </c>
      <c r="U483" s="20">
        <f t="shared" si="96"/>
        <v>-3.9110493662960266E-2</v>
      </c>
      <c r="V483" s="20">
        <f t="shared" si="97"/>
        <v>1.5878873963302897E-2</v>
      </c>
      <c r="Y483" s="35"/>
      <c r="Z483" s="35"/>
    </row>
    <row r="484" spans="1:26" x14ac:dyDescent="0.25">
      <c r="A484" s="11">
        <v>1910.08</v>
      </c>
      <c r="B484" s="12">
        <v>8.85</v>
      </c>
      <c r="C484" s="13">
        <v>0.46</v>
      </c>
      <c r="D484" s="12">
        <v>0.74</v>
      </c>
      <c r="E484" s="12">
        <v>9.8000000000000007</v>
      </c>
      <c r="F484" s="13">
        <f t="shared" si="102"/>
        <v>1910.6249999999641</v>
      </c>
      <c r="G484" s="14">
        <f>G477*5/12+G489*7/12</f>
        <v>3.9508333333333336</v>
      </c>
      <c r="H484" s="13">
        <f t="shared" si="98"/>
        <v>283.97663265306119</v>
      </c>
      <c r="I484" s="13">
        <f t="shared" si="99"/>
        <v>14.760367346938777</v>
      </c>
      <c r="J484" s="15">
        <f t="shared" si="103"/>
        <v>2043.8250736166697</v>
      </c>
      <c r="K484" s="13">
        <f t="shared" si="100"/>
        <v>23.744938775510207</v>
      </c>
      <c r="L484" s="15">
        <f t="shared" si="101"/>
        <v>170.89610785043342</v>
      </c>
      <c r="M484" s="34">
        <f t="shared" si="92"/>
        <v>12.745055150886254</v>
      </c>
      <c r="N484" s="16"/>
      <c r="O484" s="17">
        <f t="shared" si="93"/>
        <v>15.858955310848552</v>
      </c>
      <c r="P484" s="17"/>
      <c r="Q484" s="36">
        <f t="shared" si="94"/>
        <v>6.3272493374758335E-2</v>
      </c>
      <c r="R484" s="14">
        <f t="shared" si="104"/>
        <v>1.002814525063656</v>
      </c>
      <c r="S484" s="14">
        <f t="shared" si="105"/>
        <v>6.4313445998059047</v>
      </c>
      <c r="T484" s="20">
        <f t="shared" si="95"/>
        <v>-2.79087493737048E-2</v>
      </c>
      <c r="U484" s="20">
        <f t="shared" si="96"/>
        <v>-3.7642164421283653E-2</v>
      </c>
      <c r="V484" s="20">
        <f t="shared" si="97"/>
        <v>9.7334150475788528E-3</v>
      </c>
      <c r="Y484" s="35"/>
      <c r="Z484" s="35"/>
    </row>
    <row r="485" spans="1:26" x14ac:dyDescent="0.25">
      <c r="A485" s="11">
        <v>1910.09</v>
      </c>
      <c r="B485" s="12">
        <v>8.91</v>
      </c>
      <c r="C485" s="13">
        <v>0.46250000000000002</v>
      </c>
      <c r="D485" s="12">
        <v>0.73750000000000004</v>
      </c>
      <c r="E485" s="12">
        <v>9.7048347110000002</v>
      </c>
      <c r="F485" s="13">
        <f t="shared" si="102"/>
        <v>1910.7083333332973</v>
      </c>
      <c r="G485" s="14">
        <f>G477*4/12+G489*8/12</f>
        <v>3.956666666666667</v>
      </c>
      <c r="H485" s="13">
        <f t="shared" si="98"/>
        <v>288.70544253826813</v>
      </c>
      <c r="I485" s="13">
        <f t="shared" si="99"/>
        <v>14.986113038602582</v>
      </c>
      <c r="J485" s="15">
        <f t="shared" si="103"/>
        <v>2086.847192125651</v>
      </c>
      <c r="K485" s="13">
        <f t="shared" si="100"/>
        <v>23.896774845339252</v>
      </c>
      <c r="L485" s="15">
        <f t="shared" si="101"/>
        <v>172.73286242341948</v>
      </c>
      <c r="M485" s="34">
        <f t="shared" si="92"/>
        <v>12.937161101070851</v>
      </c>
      <c r="N485" s="16"/>
      <c r="O485" s="17">
        <f t="shared" si="93"/>
        <v>16.108720433280805</v>
      </c>
      <c r="P485" s="17"/>
      <c r="Q485" s="36">
        <f t="shared" si="94"/>
        <v>5.9795105936958415E-2</v>
      </c>
      <c r="R485" s="14">
        <f t="shared" si="104"/>
        <v>1.0028195160910582</v>
      </c>
      <c r="S485" s="14">
        <f t="shared" si="105"/>
        <v>6.5126888329211914</v>
      </c>
      <c r="T485" s="20">
        <f t="shared" si="95"/>
        <v>-2.4558461455944092E-2</v>
      </c>
      <c r="U485" s="20">
        <f t="shared" si="96"/>
        <v>-3.7090077978878422E-2</v>
      </c>
      <c r="V485" s="20">
        <f t="shared" si="97"/>
        <v>1.253161652293433E-2</v>
      </c>
      <c r="Y485" s="35"/>
      <c r="Z485" s="35"/>
    </row>
    <row r="486" spans="1:26" x14ac:dyDescent="0.25">
      <c r="A486" s="11">
        <v>1910.1</v>
      </c>
      <c r="B486" s="12">
        <v>9.32</v>
      </c>
      <c r="C486" s="13">
        <v>0.46500000000000002</v>
      </c>
      <c r="D486" s="12">
        <v>0.73499999999999999</v>
      </c>
      <c r="E486" s="12">
        <v>9.4194198349999994</v>
      </c>
      <c r="F486" s="13">
        <f t="shared" si="102"/>
        <v>1910.7916666666306</v>
      </c>
      <c r="G486" s="14">
        <f>G477*3/12+G489*9/12</f>
        <v>3.9624999999999999</v>
      </c>
      <c r="H486" s="13">
        <f t="shared" si="98"/>
        <v>311.1409461875844</v>
      </c>
      <c r="I486" s="13">
        <f t="shared" si="99"/>
        <v>15.523663087685275</v>
      </c>
      <c r="J486" s="15">
        <f t="shared" si="103"/>
        <v>2258.3683571568231</v>
      </c>
      <c r="K486" s="13">
        <f t="shared" si="100"/>
        <v>24.537402945050918</v>
      </c>
      <c r="L486" s="15">
        <f t="shared" si="101"/>
        <v>178.1009380375821</v>
      </c>
      <c r="M486" s="34">
        <f t="shared" si="92"/>
        <v>13.918866656445818</v>
      </c>
      <c r="N486" s="16"/>
      <c r="O486" s="17">
        <f t="shared" si="93"/>
        <v>17.339823908583185</v>
      </c>
      <c r="P486" s="17"/>
      <c r="Q486" s="36">
        <f t="shared" si="94"/>
        <v>5.2489764947584512E-2</v>
      </c>
      <c r="R486" s="14">
        <f t="shared" si="104"/>
        <v>1.0028245070693811</v>
      </c>
      <c r="S486" s="14">
        <f t="shared" si="105"/>
        <v>6.7289467988774678</v>
      </c>
      <c r="T486" s="20">
        <f t="shared" si="95"/>
        <v>-3.1100384277508497E-2</v>
      </c>
      <c r="U486" s="20">
        <f t="shared" si="96"/>
        <v>-3.9420356493717557E-2</v>
      </c>
      <c r="V486" s="20">
        <f t="shared" si="97"/>
        <v>8.3199722162090595E-3</v>
      </c>
      <c r="Y486" s="35"/>
      <c r="Z486" s="35"/>
    </row>
    <row r="487" spans="1:26" x14ac:dyDescent="0.25">
      <c r="A487" s="11">
        <v>1910.11</v>
      </c>
      <c r="B487" s="12">
        <v>9.31</v>
      </c>
      <c r="C487" s="13">
        <v>0.46750000000000003</v>
      </c>
      <c r="D487" s="12">
        <v>0.73250000000000004</v>
      </c>
      <c r="E487" s="12">
        <v>9.229089256</v>
      </c>
      <c r="F487" s="13">
        <f t="shared" si="102"/>
        <v>1910.8749999999638</v>
      </c>
      <c r="G487" s="14">
        <f>G477*2/12+G489*10/12</f>
        <v>3.9683333333333333</v>
      </c>
      <c r="H487" s="13">
        <f t="shared" si="98"/>
        <v>317.21684759920373</v>
      </c>
      <c r="I487" s="13">
        <f t="shared" si="99"/>
        <v>15.928987782237138</v>
      </c>
      <c r="J487" s="15">
        <f t="shared" si="103"/>
        <v>2312.1041871447455</v>
      </c>
      <c r="K487" s="13">
        <f t="shared" si="100"/>
        <v>24.958253583933054</v>
      </c>
      <c r="L487" s="15">
        <f t="shared" si="101"/>
        <v>181.91367530435298</v>
      </c>
      <c r="M487" s="34">
        <f t="shared" si="92"/>
        <v>14.164523175780353</v>
      </c>
      <c r="N487" s="16"/>
      <c r="O487" s="17">
        <f t="shared" si="93"/>
        <v>17.653921691005728</v>
      </c>
      <c r="P487" s="17"/>
      <c r="Q487" s="36">
        <f t="shared" si="94"/>
        <v>4.9104853476430468E-2</v>
      </c>
      <c r="R487" s="14">
        <f t="shared" si="104"/>
        <v>1.0028294979986456</v>
      </c>
      <c r="S487" s="14">
        <f t="shared" si="105"/>
        <v>6.8871151073325532</v>
      </c>
      <c r="T487" s="20">
        <f t="shared" si="95"/>
        <v>-3.7367043454423987E-2</v>
      </c>
      <c r="U487" s="20">
        <f t="shared" si="96"/>
        <v>-4.0837434525953231E-2</v>
      </c>
      <c r="V487" s="20">
        <f t="shared" si="97"/>
        <v>3.4703910715292441E-3</v>
      </c>
      <c r="Y487" s="35"/>
      <c r="Z487" s="35"/>
    </row>
    <row r="488" spans="1:26" x14ac:dyDescent="0.25">
      <c r="A488" s="11">
        <v>1910.12</v>
      </c>
      <c r="B488" s="12">
        <v>9.0500000000000007</v>
      </c>
      <c r="C488" s="13">
        <v>0.47</v>
      </c>
      <c r="D488" s="12">
        <v>0.73</v>
      </c>
      <c r="E488" s="12">
        <v>9.229089256</v>
      </c>
      <c r="F488" s="13">
        <f t="shared" si="102"/>
        <v>1910.9583333332971</v>
      </c>
      <c r="G488" s="14">
        <f>G477*1/12+G489*11/12</f>
        <v>3.9741666666666666</v>
      </c>
      <c r="H488" s="13">
        <f t="shared" si="98"/>
        <v>308.35794530320021</v>
      </c>
      <c r="I488" s="13">
        <f t="shared" si="99"/>
        <v>16.014169535083322</v>
      </c>
      <c r="J488" s="15">
        <f t="shared" si="103"/>
        <v>2257.2610427128307</v>
      </c>
      <c r="K488" s="13">
        <f t="shared" si="100"/>
        <v>24.873071831086865</v>
      </c>
      <c r="L488" s="15">
        <f t="shared" si="101"/>
        <v>182.07741007517859</v>
      </c>
      <c r="M488" s="34">
        <f t="shared" si="92"/>
        <v>13.741478417781551</v>
      </c>
      <c r="N488" s="16"/>
      <c r="O488" s="17">
        <f t="shared" si="93"/>
        <v>17.136316385812261</v>
      </c>
      <c r="P488" s="17"/>
      <c r="Q488" s="36">
        <f t="shared" si="94"/>
        <v>5.248554838487441E-2</v>
      </c>
      <c r="R488" s="14">
        <f t="shared" si="104"/>
        <v>1.0028344888788736</v>
      </c>
      <c r="S488" s="14">
        <f t="shared" si="105"/>
        <v>6.9066021857451929</v>
      </c>
      <c r="T488" s="20">
        <f t="shared" si="95"/>
        <v>-4.1517080313431709E-2</v>
      </c>
      <c r="U488" s="20">
        <f t="shared" si="96"/>
        <v>-3.8818705303104939E-2</v>
      </c>
      <c r="V488" s="20">
        <f t="shared" si="97"/>
        <v>-2.6983750103267701E-3</v>
      </c>
      <c r="Y488" s="35"/>
      <c r="Z488" s="35"/>
    </row>
    <row r="489" spans="1:26" x14ac:dyDescent="0.25">
      <c r="A489" s="11">
        <v>1911.01</v>
      </c>
      <c r="B489" s="12">
        <v>9.27</v>
      </c>
      <c r="C489" s="13">
        <v>0.47</v>
      </c>
      <c r="D489" s="12">
        <v>0.71830000000000005</v>
      </c>
      <c r="E489" s="12">
        <v>9.229089256</v>
      </c>
      <c r="F489" s="13">
        <f t="shared" si="102"/>
        <v>1911.0416666666304</v>
      </c>
      <c r="G489" s="14">
        <v>3.98</v>
      </c>
      <c r="H489" s="13">
        <f t="shared" si="98"/>
        <v>315.8539395536647</v>
      </c>
      <c r="I489" s="13">
        <f t="shared" si="99"/>
        <v>16.014169535083322</v>
      </c>
      <c r="J489" s="15">
        <f t="shared" si="103"/>
        <v>2321.9026803080137</v>
      </c>
      <c r="K489" s="13">
        <f t="shared" si="100"/>
        <v>24.474421227766705</v>
      </c>
      <c r="L489" s="15">
        <f t="shared" si="101"/>
        <v>179.91614835655298</v>
      </c>
      <c r="M489" s="34">
        <f t="shared" si="92"/>
        <v>14.049215181401211</v>
      </c>
      <c r="N489" s="16"/>
      <c r="O489" s="17">
        <f t="shared" si="93"/>
        <v>17.527975125717909</v>
      </c>
      <c r="P489" s="17"/>
      <c r="Q489" s="36">
        <f t="shared" si="94"/>
        <v>4.9567622703641526E-2</v>
      </c>
      <c r="R489" s="14">
        <f t="shared" si="104"/>
        <v>1.0031121262053728</v>
      </c>
      <c r="S489" s="14">
        <f t="shared" si="105"/>
        <v>6.9261788728314917</v>
      </c>
      <c r="T489" s="20">
        <f t="shared" si="95"/>
        <v>-3.7519546179585084E-2</v>
      </c>
      <c r="U489" s="20">
        <f t="shared" si="96"/>
        <v>-3.6754414872576135E-2</v>
      </c>
      <c r="V489" s="20">
        <f t="shared" si="97"/>
        <v>-7.6513130700894827E-4</v>
      </c>
      <c r="Y489" s="35"/>
      <c r="Z489" s="35"/>
    </row>
    <row r="490" spans="1:26" x14ac:dyDescent="0.25">
      <c r="A490" s="11">
        <v>1911.02</v>
      </c>
      <c r="B490" s="12">
        <v>9.43</v>
      </c>
      <c r="C490" s="13">
        <v>0.47</v>
      </c>
      <c r="D490" s="12">
        <v>0.70669999999999999</v>
      </c>
      <c r="E490" s="12">
        <v>8.9436743799999991</v>
      </c>
      <c r="F490" s="13">
        <f t="shared" si="102"/>
        <v>1911.1249999999636</v>
      </c>
      <c r="G490" s="14">
        <f>G489*11/12+G501*1/12</f>
        <v>3.9824999999999999</v>
      </c>
      <c r="H490" s="13">
        <f t="shared" si="98"/>
        <v>331.55923102826563</v>
      </c>
      <c r="I490" s="13">
        <f t="shared" si="99"/>
        <v>16.525221482850991</v>
      </c>
      <c r="J490" s="15">
        <f t="shared" si="103"/>
        <v>2447.4786182360099</v>
      </c>
      <c r="K490" s="13">
        <f t="shared" si="100"/>
        <v>24.847604301980418</v>
      </c>
      <c r="L490" s="15">
        <f t="shared" si="101"/>
        <v>183.41814841011544</v>
      </c>
      <c r="M490" s="34">
        <f t="shared" si="92"/>
        <v>14.721488469928303</v>
      </c>
      <c r="N490" s="16"/>
      <c r="O490" s="17">
        <f t="shared" si="93"/>
        <v>18.37459278519669</v>
      </c>
      <c r="P490" s="17"/>
      <c r="Q490" s="36">
        <f t="shared" si="94"/>
        <v>4.4360278841051676E-2</v>
      </c>
      <c r="R490" s="14">
        <f t="shared" si="104"/>
        <v>1.0031142333635612</v>
      </c>
      <c r="S490" s="14">
        <f t="shared" si="105"/>
        <v>7.1694534743295701</v>
      </c>
      <c r="T490" s="20">
        <f t="shared" si="95"/>
        <v>-3.960930937600271E-2</v>
      </c>
      <c r="U490" s="20">
        <f t="shared" si="96"/>
        <v>-3.6089686175194036E-2</v>
      </c>
      <c r="V490" s="20">
        <f t="shared" si="97"/>
        <v>-3.5196232008086747E-3</v>
      </c>
      <c r="Y490" s="35"/>
      <c r="Z490" s="35"/>
    </row>
    <row r="491" spans="1:26" x14ac:dyDescent="0.25">
      <c r="A491" s="11">
        <v>1911.03</v>
      </c>
      <c r="B491" s="12">
        <v>9.32</v>
      </c>
      <c r="C491" s="13">
        <v>0.47</v>
      </c>
      <c r="D491" s="12">
        <v>0.69499999999999995</v>
      </c>
      <c r="E491" s="12">
        <v>9.0388396689999997</v>
      </c>
      <c r="F491" s="13">
        <f t="shared" si="102"/>
        <v>1911.2083333332969</v>
      </c>
      <c r="G491" s="14">
        <f>G489*10/12+G501*2/12</f>
        <v>3.9849999999999999</v>
      </c>
      <c r="H491" s="13">
        <f t="shared" si="98"/>
        <v>324.24152959051679</v>
      </c>
      <c r="I491" s="13">
        <f t="shared" si="99"/>
        <v>16.351235934285715</v>
      </c>
      <c r="J491" s="15">
        <f t="shared" si="103"/>
        <v>2403.5197271984043</v>
      </c>
      <c r="K491" s="13">
        <f t="shared" si="100"/>
        <v>24.178955264528877</v>
      </c>
      <c r="L491" s="15">
        <f t="shared" si="101"/>
        <v>179.23242600889384</v>
      </c>
      <c r="M491" s="34">
        <f t="shared" si="92"/>
        <v>14.370623221979532</v>
      </c>
      <c r="N491" s="16"/>
      <c r="O491" s="17">
        <f t="shared" si="93"/>
        <v>17.944211955514493</v>
      </c>
      <c r="P491" s="17"/>
      <c r="Q491" s="36">
        <f t="shared" si="94"/>
        <v>4.7069976401038313E-2</v>
      </c>
      <c r="R491" s="14">
        <f t="shared" si="104"/>
        <v>1.0031163405178931</v>
      </c>
      <c r="S491" s="14">
        <f t="shared" si="105"/>
        <v>7.1160622680957433</v>
      </c>
      <c r="T491" s="20">
        <f t="shared" si="95"/>
        <v>-3.9248597113910266E-2</v>
      </c>
      <c r="U491" s="20">
        <f t="shared" si="96"/>
        <v>-3.3945796918963711E-2</v>
      </c>
      <c r="V491" s="20">
        <f t="shared" si="97"/>
        <v>-5.3028001949465553E-3</v>
      </c>
      <c r="Y491" s="35"/>
      <c r="Z491" s="35"/>
    </row>
    <row r="492" spans="1:26" x14ac:dyDescent="0.25">
      <c r="A492" s="11">
        <v>1911.04</v>
      </c>
      <c r="B492" s="12">
        <v>9.2799999999999994</v>
      </c>
      <c r="C492" s="13">
        <v>0.47</v>
      </c>
      <c r="D492" s="12">
        <v>0.68330000000000002</v>
      </c>
      <c r="E492" s="12">
        <v>8.7534247930000006</v>
      </c>
      <c r="F492" s="13">
        <f t="shared" si="102"/>
        <v>1911.2916666666301</v>
      </c>
      <c r="G492" s="14">
        <f>G489*9/12+G501*3/12</f>
        <v>3.9874999999999998</v>
      </c>
      <c r="H492" s="13">
        <f t="shared" si="98"/>
        <v>333.37680610835179</v>
      </c>
      <c r="I492" s="13">
        <f t="shared" si="99"/>
        <v>16.884385654194539</v>
      </c>
      <c r="J492" s="15">
        <f t="shared" si="103"/>
        <v>2481.6671713464516</v>
      </c>
      <c r="K492" s="13">
        <f t="shared" si="100"/>
        <v>24.547022803215167</v>
      </c>
      <c r="L492" s="15">
        <f t="shared" si="101"/>
        <v>182.72879075226618</v>
      </c>
      <c r="M492" s="34">
        <f t="shared" si="92"/>
        <v>14.75293542032936</v>
      </c>
      <c r="N492" s="16"/>
      <c r="O492" s="17">
        <f t="shared" si="93"/>
        <v>18.430686396998293</v>
      </c>
      <c r="P492" s="17"/>
      <c r="Q492" s="36">
        <f t="shared" si="94"/>
        <v>4.3259160708309798E-2</v>
      </c>
      <c r="R492" s="14">
        <f t="shared" si="104"/>
        <v>1.0031184476683683</v>
      </c>
      <c r="S492" s="14">
        <f t="shared" si="105"/>
        <v>7.3709883173317348</v>
      </c>
      <c r="T492" s="20">
        <f t="shared" si="95"/>
        <v>-4.0278429128642657E-2</v>
      </c>
      <c r="U492" s="20">
        <f t="shared" si="96"/>
        <v>-3.5389425301738942E-2</v>
      </c>
      <c r="V492" s="20">
        <f t="shared" si="97"/>
        <v>-4.889003826903715E-3</v>
      </c>
      <c r="Y492" s="35"/>
      <c r="Z492" s="35"/>
    </row>
    <row r="493" spans="1:26" x14ac:dyDescent="0.25">
      <c r="A493" s="11">
        <v>1911.05</v>
      </c>
      <c r="B493" s="12">
        <v>9.48</v>
      </c>
      <c r="C493" s="13">
        <v>0.47</v>
      </c>
      <c r="D493" s="12">
        <v>0.67169999999999996</v>
      </c>
      <c r="E493" s="12">
        <v>8.7534247930000006</v>
      </c>
      <c r="F493" s="13">
        <f t="shared" si="102"/>
        <v>1911.3749999999634</v>
      </c>
      <c r="G493" s="14">
        <f>G489*8/12+G501*4/12</f>
        <v>3.99</v>
      </c>
      <c r="H493" s="13">
        <f t="shared" si="98"/>
        <v>340.56165106758351</v>
      </c>
      <c r="I493" s="13">
        <f t="shared" si="99"/>
        <v>16.884385654194539</v>
      </c>
      <c r="J493" s="15">
        <f t="shared" si="103"/>
        <v>2545.6253680217778</v>
      </c>
      <c r="K493" s="13">
        <f t="shared" si="100"/>
        <v>24.130301795579729</v>
      </c>
      <c r="L493" s="15">
        <f t="shared" si="101"/>
        <v>180.36883541141646</v>
      </c>
      <c r="M493" s="34">
        <f t="shared" si="92"/>
        <v>15.047660591685043</v>
      </c>
      <c r="N493" s="16"/>
      <c r="O493" s="17">
        <f t="shared" si="93"/>
        <v>18.805342832580834</v>
      </c>
      <c r="P493" s="17"/>
      <c r="Q493" s="36">
        <f t="shared" si="94"/>
        <v>4.1906552892054874E-2</v>
      </c>
      <c r="R493" s="14">
        <f t="shared" si="104"/>
        <v>1.0031205548149882</v>
      </c>
      <c r="S493" s="14">
        <f t="shared" si="105"/>
        <v>7.3939743586634883</v>
      </c>
      <c r="T493" s="20">
        <f t="shared" si="95"/>
        <v>-3.7149546920214438E-2</v>
      </c>
      <c r="U493" s="20">
        <f t="shared" si="96"/>
        <v>-3.264137087186314E-2</v>
      </c>
      <c r="V493" s="20">
        <f t="shared" si="97"/>
        <v>-4.5081760483512978E-3</v>
      </c>
      <c r="Y493" s="35"/>
      <c r="Z493" s="35"/>
    </row>
    <row r="494" spans="1:26" x14ac:dyDescent="0.25">
      <c r="A494" s="11">
        <v>1911.06</v>
      </c>
      <c r="B494" s="12">
        <v>9.67</v>
      </c>
      <c r="C494" s="13">
        <v>0.47</v>
      </c>
      <c r="D494" s="12">
        <v>0.66</v>
      </c>
      <c r="E494" s="12">
        <v>8.7534247930000006</v>
      </c>
      <c r="F494" s="13">
        <f t="shared" si="102"/>
        <v>1911.4583333332967</v>
      </c>
      <c r="G494" s="14">
        <f>G489*7/12+G501*5/12</f>
        <v>3.9924999999999997</v>
      </c>
      <c r="H494" s="13">
        <f t="shared" si="98"/>
        <v>347.38725377885362</v>
      </c>
      <c r="I494" s="13">
        <f t="shared" si="99"/>
        <v>16.884385654194539</v>
      </c>
      <c r="J494" s="15">
        <f t="shared" si="103"/>
        <v>2607.162549474484</v>
      </c>
      <c r="K494" s="13">
        <f t="shared" si="100"/>
        <v>23.709988365464671</v>
      </c>
      <c r="L494" s="15">
        <f t="shared" si="101"/>
        <v>177.94491030539393</v>
      </c>
      <c r="M494" s="34">
        <f t="shared" si="92"/>
        <v>15.328355684719286</v>
      </c>
      <c r="N494" s="16"/>
      <c r="O494" s="17">
        <f t="shared" si="93"/>
        <v>19.161771874042604</v>
      </c>
      <c r="P494" s="17"/>
      <c r="Q494" s="36">
        <f t="shared" si="94"/>
        <v>4.0664609815320142E-2</v>
      </c>
      <c r="R494" s="14">
        <f t="shared" si="104"/>
        <v>1.0031226619577531</v>
      </c>
      <c r="S494" s="14">
        <f t="shared" si="105"/>
        <v>7.4170476609503142</v>
      </c>
      <c r="T494" s="20">
        <f t="shared" si="95"/>
        <v>-4.6302102945966372E-2</v>
      </c>
      <c r="U494" s="20">
        <f t="shared" si="96"/>
        <v>-3.1506404362893425E-2</v>
      </c>
      <c r="V494" s="20">
        <f t="shared" si="97"/>
        <v>-1.4795698583072947E-2</v>
      </c>
      <c r="Y494" s="35"/>
      <c r="Z494" s="35"/>
    </row>
    <row r="495" spans="1:26" x14ac:dyDescent="0.25">
      <c r="A495" s="11">
        <v>1911.07</v>
      </c>
      <c r="B495" s="12">
        <v>9.6300000000000008</v>
      </c>
      <c r="C495" s="13">
        <v>0.47</v>
      </c>
      <c r="D495" s="12">
        <v>0.64829999999999999</v>
      </c>
      <c r="E495" s="12">
        <v>8.8485090910000004</v>
      </c>
      <c r="F495" s="13">
        <f t="shared" si="102"/>
        <v>1911.5416666666299</v>
      </c>
      <c r="G495" s="14">
        <f>G489*6/12+G501*6/12</f>
        <v>3.9950000000000001</v>
      </c>
      <c r="H495" s="13">
        <f t="shared" si="98"/>
        <v>342.23277264642189</v>
      </c>
      <c r="I495" s="13">
        <f t="shared" si="99"/>
        <v>16.70294944380252</v>
      </c>
      <c r="J495" s="15">
        <f t="shared" si="103"/>
        <v>2578.9242418151312</v>
      </c>
      <c r="K495" s="13">
        <f t="shared" si="100"/>
        <v>23.039408775355692</v>
      </c>
      <c r="L495" s="15">
        <f t="shared" si="101"/>
        <v>173.61542948792831</v>
      </c>
      <c r="M495" s="34">
        <f t="shared" si="92"/>
        <v>15.083110578700266</v>
      </c>
      <c r="N495" s="16"/>
      <c r="O495" s="17">
        <f t="shared" si="93"/>
        <v>18.861627429791703</v>
      </c>
      <c r="P495" s="17"/>
      <c r="Q495" s="36">
        <f t="shared" si="94"/>
        <v>4.1520123743291018E-2</v>
      </c>
      <c r="R495" s="14">
        <f t="shared" si="104"/>
        <v>1.003124769096664</v>
      </c>
      <c r="S495" s="14">
        <f t="shared" si="105"/>
        <v>7.3602576092566814</v>
      </c>
      <c r="T495" s="20">
        <f t="shared" si="95"/>
        <v>-4.5511796698328943E-2</v>
      </c>
      <c r="U495" s="20">
        <f t="shared" si="96"/>
        <v>-3.0425216669317967E-2</v>
      </c>
      <c r="V495" s="20">
        <f t="shared" si="97"/>
        <v>-1.5086580029010976E-2</v>
      </c>
      <c r="Y495" s="35"/>
      <c r="Z495" s="35"/>
    </row>
    <row r="496" spans="1:26" x14ac:dyDescent="0.25">
      <c r="A496" s="11">
        <v>1911.08</v>
      </c>
      <c r="B496" s="12">
        <v>9.17</v>
      </c>
      <c r="C496" s="13">
        <v>0.47</v>
      </c>
      <c r="D496" s="12">
        <v>0.63670000000000004</v>
      </c>
      <c r="E496" s="12">
        <v>9.1340049590000003</v>
      </c>
      <c r="F496" s="13">
        <f t="shared" si="102"/>
        <v>1911.6249999999632</v>
      </c>
      <c r="G496" s="14">
        <f>G489*5/12+G501*7/12</f>
        <v>3.9975000000000001</v>
      </c>
      <c r="H496" s="13">
        <f t="shared" si="98"/>
        <v>315.69921550772835</v>
      </c>
      <c r="I496" s="13">
        <f t="shared" si="99"/>
        <v>16.180875822097306</v>
      </c>
      <c r="J496" s="15">
        <f t="shared" si="103"/>
        <v>2389.1393901725032</v>
      </c>
      <c r="K496" s="13">
        <f t="shared" si="100"/>
        <v>21.919922629636929</v>
      </c>
      <c r="L496" s="15">
        <f t="shared" si="101"/>
        <v>165.88495634927293</v>
      </c>
      <c r="M496" s="34">
        <f t="shared" si="92"/>
        <v>13.899790665654448</v>
      </c>
      <c r="N496" s="16"/>
      <c r="O496" s="17">
        <f t="shared" si="93"/>
        <v>17.392599372771933</v>
      </c>
      <c r="P496" s="17"/>
      <c r="Q496" s="36">
        <f t="shared" si="94"/>
        <v>4.9103896459398826E-2</v>
      </c>
      <c r="R496" s="14">
        <f t="shared" si="104"/>
        <v>1.0031268762317218</v>
      </c>
      <c r="S496" s="14">
        <f t="shared" si="105"/>
        <v>7.1524828873148145</v>
      </c>
      <c r="T496" s="20">
        <f t="shared" si="95"/>
        <v>-3.8782683468645662E-2</v>
      </c>
      <c r="U496" s="20">
        <f t="shared" si="96"/>
        <v>-2.6759746446060495E-2</v>
      </c>
      <c r="V496" s="20">
        <f t="shared" si="97"/>
        <v>-1.2022937022585167E-2</v>
      </c>
      <c r="Y496" s="35"/>
      <c r="Z496" s="35"/>
    </row>
    <row r="497" spans="1:26" x14ac:dyDescent="0.25">
      <c r="A497" s="11">
        <v>1911.09</v>
      </c>
      <c r="B497" s="12">
        <v>8.67</v>
      </c>
      <c r="C497" s="13">
        <v>0.47</v>
      </c>
      <c r="D497" s="12">
        <v>0.625</v>
      </c>
      <c r="E497" s="12">
        <v>9.229089256</v>
      </c>
      <c r="F497" s="13">
        <f t="shared" si="102"/>
        <v>1911.7083333332964</v>
      </c>
      <c r="G497" s="14">
        <f>G489*4/12+G501*8/12</f>
        <v>4</v>
      </c>
      <c r="H497" s="13">
        <f t="shared" si="98"/>
        <v>295.4103188705796</v>
      </c>
      <c r="I497" s="13">
        <f t="shared" si="99"/>
        <v>16.014169535083322</v>
      </c>
      <c r="J497" s="15">
        <f t="shared" si="103"/>
        <v>2245.6969625555807</v>
      </c>
      <c r="K497" s="13">
        <f t="shared" si="100"/>
        <v>21.295438211546973</v>
      </c>
      <c r="L497" s="15">
        <f t="shared" si="101"/>
        <v>161.8870359397045</v>
      </c>
      <c r="M497" s="34">
        <f t="shared" si="92"/>
        <v>12.997953983252437</v>
      </c>
      <c r="N497" s="16"/>
      <c r="O497" s="17">
        <f t="shared" si="93"/>
        <v>16.279970359273175</v>
      </c>
      <c r="P497" s="17"/>
      <c r="Q497" s="36">
        <f t="shared" si="94"/>
        <v>5.3875847855920846E-2</v>
      </c>
      <c r="R497" s="14">
        <f t="shared" si="104"/>
        <v>1.0031289833629269</v>
      </c>
      <c r="S497" s="14">
        <f t="shared" si="105"/>
        <v>7.1009276987209171</v>
      </c>
      <c r="T497" s="20">
        <f t="shared" si="95"/>
        <v>-2.8760687778725758E-2</v>
      </c>
      <c r="U497" s="20">
        <f t="shared" si="96"/>
        <v>-2.4064280389012316E-2</v>
      </c>
      <c r="V497" s="20">
        <f t="shared" si="97"/>
        <v>-4.6964073897134417E-3</v>
      </c>
      <c r="Y497" s="35"/>
      <c r="Z497" s="35"/>
    </row>
    <row r="498" spans="1:26" x14ac:dyDescent="0.25">
      <c r="A498" s="11">
        <v>1911.1</v>
      </c>
      <c r="B498" s="12">
        <v>8.7200000000000006</v>
      </c>
      <c r="C498" s="13">
        <v>0.47</v>
      </c>
      <c r="D498" s="12">
        <v>0.61329999999999996</v>
      </c>
      <c r="E498" s="12">
        <v>9.229089256</v>
      </c>
      <c r="F498" s="13">
        <f t="shared" si="102"/>
        <v>1911.7916666666297</v>
      </c>
      <c r="G498" s="14">
        <f>G489*3/12+G501*9/12</f>
        <v>4.0024999999999995</v>
      </c>
      <c r="H498" s="13">
        <f t="shared" si="98"/>
        <v>297.11395392750336</v>
      </c>
      <c r="I498" s="13">
        <f t="shared" si="99"/>
        <v>16.014169535083322</v>
      </c>
      <c r="J498" s="15">
        <f t="shared" si="103"/>
        <v>2268.7928463496451</v>
      </c>
      <c r="K498" s="13">
        <f t="shared" si="100"/>
        <v>20.896787608226809</v>
      </c>
      <c r="L498" s="15">
        <f t="shared" si="101"/>
        <v>159.57002897548591</v>
      </c>
      <c r="M498" s="34">
        <f t="shared" si="92"/>
        <v>13.066472850619199</v>
      </c>
      <c r="N498" s="16"/>
      <c r="O498" s="17">
        <f t="shared" si="93"/>
        <v>16.382298462120726</v>
      </c>
      <c r="P498" s="17"/>
      <c r="Q498" s="36">
        <f t="shared" si="94"/>
        <v>5.3447409848813306E-2</v>
      </c>
      <c r="R498" s="14">
        <f t="shared" si="104"/>
        <v>1.0031310904902799</v>
      </c>
      <c r="S498" s="14">
        <f t="shared" si="105"/>
        <v>7.1231463833515605</v>
      </c>
      <c r="T498" s="20">
        <f t="shared" si="95"/>
        <v>-2.7876494527275919E-2</v>
      </c>
      <c r="U498" s="20">
        <f t="shared" si="96"/>
        <v>-2.3488603821643195E-2</v>
      </c>
      <c r="V498" s="20">
        <f t="shared" si="97"/>
        <v>-4.3878907056327243E-3</v>
      </c>
      <c r="Y498" s="35"/>
      <c r="Z498" s="35"/>
    </row>
    <row r="499" spans="1:26" x14ac:dyDescent="0.25">
      <c r="A499" s="11">
        <v>1911.11</v>
      </c>
      <c r="B499" s="12">
        <v>9.07</v>
      </c>
      <c r="C499" s="13">
        <v>0.47</v>
      </c>
      <c r="D499" s="12">
        <v>0.60170000000000001</v>
      </c>
      <c r="E499" s="12">
        <v>9.1340049590000003</v>
      </c>
      <c r="F499" s="13">
        <f t="shared" si="102"/>
        <v>1911.8749999999629</v>
      </c>
      <c r="G499" s="14">
        <f>G489*2/12+G501*10/12</f>
        <v>4.0049999999999999</v>
      </c>
      <c r="H499" s="13">
        <f t="shared" si="98"/>
        <v>312.25647597111191</v>
      </c>
      <c r="I499" s="13">
        <f t="shared" si="99"/>
        <v>16.180875822097306</v>
      </c>
      <c r="J499" s="15">
        <f t="shared" si="103"/>
        <v>2394.7192789626483</v>
      </c>
      <c r="K499" s="13">
        <f t="shared" si="100"/>
        <v>20.71496379182117</v>
      </c>
      <c r="L499" s="15">
        <f t="shared" si="101"/>
        <v>158.86467366613289</v>
      </c>
      <c r="M499" s="34">
        <f t="shared" si="92"/>
        <v>13.727997586413098</v>
      </c>
      <c r="N499" s="16"/>
      <c r="O499" s="17">
        <f t="shared" si="93"/>
        <v>17.226467153366862</v>
      </c>
      <c r="P499" s="17"/>
      <c r="Q499" s="36">
        <f t="shared" si="94"/>
        <v>4.7451194942915192E-2</v>
      </c>
      <c r="R499" s="14">
        <f t="shared" si="104"/>
        <v>1.0031331976137821</v>
      </c>
      <c r="S499" s="14">
        <f t="shared" si="105"/>
        <v>7.219833186184121</v>
      </c>
      <c r="T499" s="20">
        <f t="shared" si="95"/>
        <v>-2.6951141017772962E-2</v>
      </c>
      <c r="U499" s="20">
        <f t="shared" si="96"/>
        <v>-2.3368393912026275E-2</v>
      </c>
      <c r="V499" s="20">
        <f t="shared" si="97"/>
        <v>-3.5827471057466864E-3</v>
      </c>
      <c r="Y499" s="35"/>
      <c r="Z499" s="35"/>
    </row>
    <row r="500" spans="1:26" x14ac:dyDescent="0.25">
      <c r="A500" s="11">
        <v>1911.12</v>
      </c>
      <c r="B500" s="12">
        <v>9.11</v>
      </c>
      <c r="C500" s="13">
        <v>0.47</v>
      </c>
      <c r="D500" s="12">
        <v>0.59</v>
      </c>
      <c r="E500" s="12">
        <v>9.0388396689999997</v>
      </c>
      <c r="F500" s="13">
        <f t="shared" si="102"/>
        <v>1911.9583333332962</v>
      </c>
      <c r="G500" s="14">
        <f>G489*1/12+G501*11/12</f>
        <v>4.0075000000000003</v>
      </c>
      <c r="H500" s="13">
        <f t="shared" si="98"/>
        <v>316.93565821562316</v>
      </c>
      <c r="I500" s="13">
        <f t="shared" si="99"/>
        <v>16.351235934285715</v>
      </c>
      <c r="J500" s="15">
        <f t="shared" si="103"/>
        <v>2441.0542013890695</v>
      </c>
      <c r="K500" s="13">
        <f t="shared" si="100"/>
        <v>20.526019577082071</v>
      </c>
      <c r="L500" s="15">
        <f t="shared" si="101"/>
        <v>158.0924235806313</v>
      </c>
      <c r="M500" s="34">
        <f t="shared" si="92"/>
        <v>13.929258419578245</v>
      </c>
      <c r="N500" s="16"/>
      <c r="O500" s="17">
        <f t="shared" si="93"/>
        <v>17.494076442996064</v>
      </c>
      <c r="P500" s="17"/>
      <c r="Q500" s="36">
        <f t="shared" si="94"/>
        <v>4.4098435429173521E-2</v>
      </c>
      <c r="R500" s="14">
        <f t="shared" si="104"/>
        <v>1.0031353047334335</v>
      </c>
      <c r="S500" s="14">
        <f t="shared" si="105"/>
        <v>7.3187064239899442</v>
      </c>
      <c r="T500" s="20">
        <f t="shared" si="95"/>
        <v>-2.4356634205700001E-2</v>
      </c>
      <c r="U500" s="20">
        <f t="shared" si="96"/>
        <v>-2.3260362364417753E-2</v>
      </c>
      <c r="V500" s="20">
        <f t="shared" si="97"/>
        <v>-1.0962718412822481E-3</v>
      </c>
      <c r="Y500" s="35"/>
      <c r="Z500" s="35"/>
    </row>
    <row r="501" spans="1:26" x14ac:dyDescent="0.25">
      <c r="A501" s="11">
        <v>1912.01</v>
      </c>
      <c r="B501" s="12">
        <v>9.1199999999999992</v>
      </c>
      <c r="C501" s="13">
        <v>0.4708</v>
      </c>
      <c r="D501" s="12">
        <v>0.59919999999999995</v>
      </c>
      <c r="E501" s="12">
        <v>9.1340049590000003</v>
      </c>
      <c r="F501" s="13">
        <f t="shared" si="102"/>
        <v>1912.0416666666295</v>
      </c>
      <c r="G501" s="14">
        <v>4.01</v>
      </c>
      <c r="H501" s="13">
        <f t="shared" si="98"/>
        <v>313.97784573942005</v>
      </c>
      <c r="I501" s="13">
        <f t="shared" si="99"/>
        <v>16.208417738390239</v>
      </c>
      <c r="J501" s="15">
        <f t="shared" si="103"/>
        <v>2428.6761525577604</v>
      </c>
      <c r="K501" s="13">
        <f t="shared" si="100"/>
        <v>20.628895303405756</v>
      </c>
      <c r="L501" s="15">
        <f t="shared" si="101"/>
        <v>159.56828405840022</v>
      </c>
      <c r="M501" s="34">
        <f t="shared" si="92"/>
        <v>13.794952631845829</v>
      </c>
      <c r="N501" s="16"/>
      <c r="O501" s="17">
        <f t="shared" si="93"/>
        <v>17.340766146480295</v>
      </c>
      <c r="P501" s="17"/>
      <c r="Q501" s="36">
        <f t="shared" si="94"/>
        <v>4.7047640823835585E-2</v>
      </c>
      <c r="R501" s="14">
        <f t="shared" si="104"/>
        <v>1.0003506907546551</v>
      </c>
      <c r="S501" s="14">
        <f t="shared" si="105"/>
        <v>7.2651616517011313</v>
      </c>
      <c r="T501" s="20">
        <f t="shared" si="95"/>
        <v>-2.1191134802391431E-2</v>
      </c>
      <c r="U501" s="20">
        <f t="shared" si="96"/>
        <v>-1.9380715036719343E-2</v>
      </c>
      <c r="V501" s="20">
        <f t="shared" si="97"/>
        <v>-1.8104197656720888E-3</v>
      </c>
      <c r="Y501" s="35"/>
      <c r="Z501" s="35"/>
    </row>
    <row r="502" spans="1:26" x14ac:dyDescent="0.25">
      <c r="A502" s="11">
        <v>1912.02</v>
      </c>
      <c r="B502" s="12">
        <v>9.0399999999999991</v>
      </c>
      <c r="C502" s="13">
        <v>0.47170000000000001</v>
      </c>
      <c r="D502" s="12">
        <v>0.60829999999999995</v>
      </c>
      <c r="E502" s="12">
        <v>9.229089256</v>
      </c>
      <c r="F502" s="13">
        <f t="shared" si="102"/>
        <v>1912.1249999999627</v>
      </c>
      <c r="G502" s="14">
        <f>G501*11/12+G513*1/12</f>
        <v>4.0466666666666669</v>
      </c>
      <c r="H502" s="13">
        <f t="shared" si="98"/>
        <v>308.01721829181542</v>
      </c>
      <c r="I502" s="13">
        <f t="shared" si="99"/>
        <v>16.072093127018732</v>
      </c>
      <c r="J502" s="15">
        <f t="shared" si="103"/>
        <v>2392.9296560656048</v>
      </c>
      <c r="K502" s="13">
        <f t="shared" si="100"/>
        <v>20.726424102534438</v>
      </c>
      <c r="L502" s="15">
        <f t="shared" si="101"/>
        <v>161.01981302928181</v>
      </c>
      <c r="M502" s="34">
        <f t="shared" si="92"/>
        <v>13.531634369686602</v>
      </c>
      <c r="N502" s="16"/>
      <c r="O502" s="17">
        <f t="shared" si="93"/>
        <v>17.024470442136437</v>
      </c>
      <c r="P502" s="17"/>
      <c r="Q502" s="36">
        <f t="shared" si="94"/>
        <v>4.914293070284783E-2</v>
      </c>
      <c r="R502" s="14">
        <f t="shared" si="104"/>
        <v>1.0003863444173371</v>
      </c>
      <c r="S502" s="14">
        <f t="shared" si="105"/>
        <v>7.192832635983704</v>
      </c>
      <c r="T502" s="20">
        <f t="shared" si="95"/>
        <v>-1.7098368530148678E-2</v>
      </c>
      <c r="U502" s="20">
        <f t="shared" si="96"/>
        <v>-1.8087330716241246E-2</v>
      </c>
      <c r="V502" s="20">
        <f t="shared" si="97"/>
        <v>9.8896218609256792E-4</v>
      </c>
      <c r="Y502" s="35"/>
      <c r="Z502" s="35"/>
    </row>
    <row r="503" spans="1:26" x14ac:dyDescent="0.25">
      <c r="A503" s="11">
        <v>1912.03</v>
      </c>
      <c r="B503" s="12">
        <v>9.3000000000000007</v>
      </c>
      <c r="C503" s="13">
        <v>0.47249999999999998</v>
      </c>
      <c r="D503" s="12">
        <v>0.61750000000000005</v>
      </c>
      <c r="E503" s="12">
        <v>9.4194198349999994</v>
      </c>
      <c r="F503" s="13">
        <f t="shared" si="102"/>
        <v>1912.208333333296</v>
      </c>
      <c r="G503" s="14">
        <f>G501*10/12+G513*2/12</f>
        <v>4.083333333333333</v>
      </c>
      <c r="H503" s="13">
        <f t="shared" si="98"/>
        <v>310.47326175370551</v>
      </c>
      <c r="I503" s="13">
        <f t="shared" si="99"/>
        <v>15.774044750389876</v>
      </c>
      <c r="J503" s="15">
        <f t="shared" si="103"/>
        <v>2422.2223502961078</v>
      </c>
      <c r="K503" s="13">
        <f t="shared" si="100"/>
        <v>20.614756896012171</v>
      </c>
      <c r="L503" s="15">
        <f t="shared" si="101"/>
        <v>160.83035497933838</v>
      </c>
      <c r="M503" s="34">
        <f t="shared" si="92"/>
        <v>13.639769173944174</v>
      </c>
      <c r="N503" s="16"/>
      <c r="O503" s="17">
        <f t="shared" si="93"/>
        <v>17.172513777043761</v>
      </c>
      <c r="P503" s="17"/>
      <c r="Q503" s="36">
        <f t="shared" si="94"/>
        <v>5.0265881303448681E-2</v>
      </c>
      <c r="R503" s="14">
        <f t="shared" si="104"/>
        <v>1.0004219860003025</v>
      </c>
      <c r="S503" s="14">
        <f t="shared" si="105"/>
        <v>7.0502156586546949</v>
      </c>
      <c r="T503" s="20">
        <f t="shared" si="95"/>
        <v>-1.2995211417227037E-2</v>
      </c>
      <c r="U503" s="20">
        <f t="shared" si="96"/>
        <v>-1.4633648542101474E-2</v>
      </c>
      <c r="V503" s="20">
        <f t="shared" si="97"/>
        <v>1.6384371248744367E-3</v>
      </c>
      <c r="Y503" s="35"/>
      <c r="Z503" s="35"/>
    </row>
    <row r="504" spans="1:26" x14ac:dyDescent="0.25">
      <c r="A504" s="11">
        <v>1912.04</v>
      </c>
      <c r="B504" s="12">
        <v>9.59</v>
      </c>
      <c r="C504" s="13">
        <v>0.4733</v>
      </c>
      <c r="D504" s="12">
        <v>0.62670000000000003</v>
      </c>
      <c r="E504" s="12">
        <v>9.7048347110000002</v>
      </c>
      <c r="F504" s="13">
        <f t="shared" si="102"/>
        <v>1912.2916666666292</v>
      </c>
      <c r="G504" s="14">
        <f>G501*9/12+G513*3/12</f>
        <v>4.12</v>
      </c>
      <c r="H504" s="13">
        <f t="shared" si="98"/>
        <v>310.73907900583515</v>
      </c>
      <c r="I504" s="13">
        <f t="shared" si="99"/>
        <v>15.336059029558058</v>
      </c>
      <c r="J504" s="15">
        <f t="shared" si="103"/>
        <v>2434.2668031645608</v>
      </c>
      <c r="K504" s="13">
        <f t="shared" si="100"/>
        <v>20.306588197388621</v>
      </c>
      <c r="L504" s="15">
        <f t="shared" si="101"/>
        <v>159.0776856666559</v>
      </c>
      <c r="M504" s="34">
        <f t="shared" si="92"/>
        <v>13.654392690553239</v>
      </c>
      <c r="N504" s="16"/>
      <c r="O504" s="17">
        <f t="shared" si="93"/>
        <v>17.200337051440439</v>
      </c>
      <c r="P504" s="17"/>
      <c r="Q504" s="36">
        <f t="shared" si="94"/>
        <v>5.1641620629539017E-2</v>
      </c>
      <c r="R504" s="14">
        <f t="shared" si="104"/>
        <v>1.0004576155364637</v>
      </c>
      <c r="S504" s="14">
        <f t="shared" si="105"/>
        <v>6.8457595454299085</v>
      </c>
      <c r="T504" s="20">
        <f t="shared" si="95"/>
        <v>-7.1727380939491381E-3</v>
      </c>
      <c r="U504" s="20">
        <f t="shared" si="96"/>
        <v>-1.1414869605843148E-2</v>
      </c>
      <c r="V504" s="20">
        <f t="shared" si="97"/>
        <v>4.2421315118940095E-3</v>
      </c>
      <c r="Y504" s="35"/>
      <c r="Z504" s="35"/>
    </row>
    <row r="505" spans="1:26" x14ac:dyDescent="0.25">
      <c r="A505" s="11">
        <v>1912.05</v>
      </c>
      <c r="B505" s="12">
        <v>9.58</v>
      </c>
      <c r="C505" s="13">
        <v>0.47420000000000001</v>
      </c>
      <c r="D505" s="12">
        <v>0.63580000000000003</v>
      </c>
      <c r="E505" s="12">
        <v>9.7048347110000002</v>
      </c>
      <c r="F505" s="13">
        <f t="shared" si="102"/>
        <v>1912.3749999999625</v>
      </c>
      <c r="G505" s="14">
        <f>G501*8/12+G513*4/12</f>
        <v>4.1566666666666663</v>
      </c>
      <c r="H505" s="13">
        <f t="shared" si="98"/>
        <v>310.41505494013563</v>
      </c>
      <c r="I505" s="13">
        <f t="shared" si="99"/>
        <v>15.365221195471014</v>
      </c>
      <c r="J505" s="15">
        <f t="shared" si="103"/>
        <v>2441.7591328628655</v>
      </c>
      <c r="K505" s="13">
        <f t="shared" si="100"/>
        <v>20.601450097175181</v>
      </c>
      <c r="L505" s="15">
        <f t="shared" si="101"/>
        <v>162.05328357768371</v>
      </c>
      <c r="M505" s="34">
        <f t="shared" si="92"/>
        <v>13.645500685612376</v>
      </c>
      <c r="N505" s="16"/>
      <c r="O505" s="17">
        <f t="shared" si="93"/>
        <v>17.198878723155381</v>
      </c>
      <c r="P505" s="17"/>
      <c r="Q505" s="36">
        <f t="shared" si="94"/>
        <v>5.0116700725255363E-2</v>
      </c>
      <c r="R505" s="14">
        <f t="shared" si="104"/>
        <v>1.0004932330586358</v>
      </c>
      <c r="S505" s="14">
        <f t="shared" si="105"/>
        <v>6.8488922713567915</v>
      </c>
      <c r="T505" s="20">
        <f t="shared" si="95"/>
        <v>-3.2084820167707084E-3</v>
      </c>
      <c r="U505" s="20">
        <f t="shared" si="96"/>
        <v>-1.1144897810831833E-2</v>
      </c>
      <c r="V505" s="20">
        <f t="shared" si="97"/>
        <v>7.9364157940611246E-3</v>
      </c>
      <c r="Y505" s="35"/>
      <c r="Z505" s="35"/>
    </row>
    <row r="506" spans="1:26" x14ac:dyDescent="0.25">
      <c r="A506" s="11">
        <v>1912.06</v>
      </c>
      <c r="B506" s="12">
        <v>9.58</v>
      </c>
      <c r="C506" s="13">
        <v>0.47499999999999998</v>
      </c>
      <c r="D506" s="12">
        <v>0.64500000000000002</v>
      </c>
      <c r="E506" s="12">
        <v>9.6096694209999995</v>
      </c>
      <c r="F506" s="13">
        <f t="shared" si="102"/>
        <v>1912.4583333332957</v>
      </c>
      <c r="G506" s="14">
        <f>G501*7/12+G513*5/12</f>
        <v>4.1933333333333334</v>
      </c>
      <c r="H506" s="13">
        <f t="shared" si="98"/>
        <v>313.48911893022347</v>
      </c>
      <c r="I506" s="13">
        <f t="shared" si="99"/>
        <v>15.543562786206277</v>
      </c>
      <c r="J506" s="15">
        <f t="shared" si="103"/>
        <v>2476.1290085681421</v>
      </c>
      <c r="K506" s="13">
        <f t="shared" si="100"/>
        <v>21.106522099164312</v>
      </c>
      <c r="L506" s="15">
        <f t="shared" si="101"/>
        <v>166.7122349192538</v>
      </c>
      <c r="M506" s="34">
        <f t="shared" si="92"/>
        <v>13.785417404502532</v>
      </c>
      <c r="N506" s="16"/>
      <c r="O506" s="17">
        <f t="shared" si="93"/>
        <v>17.384332578345752</v>
      </c>
      <c r="P506" s="17"/>
      <c r="Q506" s="36">
        <f t="shared" si="94"/>
        <v>4.6814057743688242E-2</v>
      </c>
      <c r="R506" s="14">
        <f t="shared" si="104"/>
        <v>1.0005288385995368</v>
      </c>
      <c r="S506" s="14">
        <f t="shared" si="105"/>
        <v>6.9201289281175127</v>
      </c>
      <c r="T506" s="20">
        <f t="shared" si="95"/>
        <v>-5.0636770243508433E-3</v>
      </c>
      <c r="U506" s="20">
        <f t="shared" si="96"/>
        <v>-1.1852190205361546E-2</v>
      </c>
      <c r="V506" s="20">
        <f t="shared" si="97"/>
        <v>6.7885131810107024E-3</v>
      </c>
      <c r="Y506" s="35"/>
      <c r="Z506" s="35"/>
    </row>
    <row r="507" spans="1:26" x14ac:dyDescent="0.25">
      <c r="A507" s="11">
        <v>1912.07</v>
      </c>
      <c r="B507" s="12">
        <v>9.59</v>
      </c>
      <c r="C507" s="13">
        <v>0.4758</v>
      </c>
      <c r="D507" s="12">
        <v>0.6542</v>
      </c>
      <c r="E507" s="12">
        <v>9.6096694209999995</v>
      </c>
      <c r="F507" s="13">
        <f t="shared" si="102"/>
        <v>1912.541666666629</v>
      </c>
      <c r="G507" s="14">
        <f>G501*6/12+G513*6/12</f>
        <v>4.2300000000000004</v>
      </c>
      <c r="H507" s="13">
        <f t="shared" si="98"/>
        <v>313.81635183098564</v>
      </c>
      <c r="I507" s="13">
        <f t="shared" si="99"/>
        <v>15.569741418267254</v>
      </c>
      <c r="J507" s="15">
        <f t="shared" si="103"/>
        <v>2488.9619736282057</v>
      </c>
      <c r="K507" s="13">
        <f t="shared" si="100"/>
        <v>21.407576367865573</v>
      </c>
      <c r="L507" s="15">
        <f t="shared" si="101"/>
        <v>169.78925163165511</v>
      </c>
      <c r="M507" s="34">
        <f t="shared" si="92"/>
        <v>13.802876645015786</v>
      </c>
      <c r="N507" s="16"/>
      <c r="O507" s="17">
        <f t="shared" si="93"/>
        <v>17.414315464952512</v>
      </c>
      <c r="P507" s="17"/>
      <c r="Q507" s="36">
        <f t="shared" si="94"/>
        <v>4.6355634792276834E-2</v>
      </c>
      <c r="R507" s="14">
        <f t="shared" si="104"/>
        <v>1.0005644321917888</v>
      </c>
      <c r="S507" s="14">
        <f t="shared" si="105"/>
        <v>6.9237885594084734</v>
      </c>
      <c r="T507" s="20">
        <f t="shared" si="95"/>
        <v>-4.9925314815401078E-3</v>
      </c>
      <c r="U507" s="20">
        <f t="shared" si="96"/>
        <v>-1.2178456771505752E-2</v>
      </c>
      <c r="V507" s="20">
        <f t="shared" si="97"/>
        <v>7.1859252899656445E-3</v>
      </c>
      <c r="Y507" s="35"/>
      <c r="Z507" s="35"/>
    </row>
    <row r="508" spans="1:26" x14ac:dyDescent="0.25">
      <c r="A508" s="11">
        <v>1912.08</v>
      </c>
      <c r="B508" s="12">
        <v>9.81</v>
      </c>
      <c r="C508" s="13">
        <v>0.47670000000000001</v>
      </c>
      <c r="D508" s="12">
        <v>0.6633</v>
      </c>
      <c r="E508" s="12">
        <v>9.7048347110000002</v>
      </c>
      <c r="F508" s="13">
        <f t="shared" si="102"/>
        <v>1912.6249999999623</v>
      </c>
      <c r="G508" s="14">
        <f>G501*5/12+G513*7/12</f>
        <v>4.2666666666666666</v>
      </c>
      <c r="H508" s="13">
        <f t="shared" si="98"/>
        <v>317.8676084512245</v>
      </c>
      <c r="I508" s="13">
        <f t="shared" si="99"/>
        <v>15.446227211895893</v>
      </c>
      <c r="J508" s="15">
        <f t="shared" si="103"/>
        <v>2531.3025961277285</v>
      </c>
      <c r="K508" s="13">
        <f t="shared" si="100"/>
        <v>21.492516277848846</v>
      </c>
      <c r="L508" s="15">
        <f t="shared" si="101"/>
        <v>171.15321223359044</v>
      </c>
      <c r="M508" s="34">
        <f t="shared" si="92"/>
        <v>13.984761763426281</v>
      </c>
      <c r="N508" s="16"/>
      <c r="O508" s="17">
        <f t="shared" si="93"/>
        <v>17.649150043747643</v>
      </c>
      <c r="P508" s="17"/>
      <c r="Q508" s="36">
        <f t="shared" si="94"/>
        <v>4.7238873758240645E-2</v>
      </c>
      <c r="R508" s="14">
        <f t="shared" si="104"/>
        <v>1.000600013867917</v>
      </c>
      <c r="S508" s="14">
        <f t="shared" si="105"/>
        <v>6.859763803849793</v>
      </c>
      <c r="T508" s="20">
        <f t="shared" si="95"/>
        <v>-1.3375699452522483E-3</v>
      </c>
      <c r="U508" s="20">
        <f t="shared" si="96"/>
        <v>-9.7585899235531626E-3</v>
      </c>
      <c r="V508" s="20">
        <f t="shared" si="97"/>
        <v>8.4210199783009143E-3</v>
      </c>
      <c r="Y508" s="35"/>
      <c r="Z508" s="35"/>
    </row>
    <row r="509" spans="1:26" x14ac:dyDescent="0.25">
      <c r="A509" s="11">
        <v>1912.09</v>
      </c>
      <c r="B509" s="12">
        <v>9.86</v>
      </c>
      <c r="C509" s="13">
        <v>0.47749999999999998</v>
      </c>
      <c r="D509" s="12">
        <v>0.67249999999999999</v>
      </c>
      <c r="E509" s="12">
        <v>9.8000000000000007</v>
      </c>
      <c r="F509" s="13">
        <f t="shared" si="102"/>
        <v>1912.7083333332955</v>
      </c>
      <c r="G509" s="14">
        <f>G501*4/12+G513*8/12</f>
        <v>4.3033333333333337</v>
      </c>
      <c r="H509" s="13">
        <f t="shared" si="98"/>
        <v>316.38526530612245</v>
      </c>
      <c r="I509" s="13">
        <f t="shared" si="99"/>
        <v>15.321903061224489</v>
      </c>
      <c r="J509" s="15">
        <f t="shared" si="103"/>
        <v>2529.6659777536752</v>
      </c>
      <c r="K509" s="13">
        <f t="shared" si="100"/>
        <v>21.57901530612245</v>
      </c>
      <c r="L509" s="15">
        <f t="shared" si="101"/>
        <v>172.53553448674916</v>
      </c>
      <c r="M509" s="34">
        <f t="shared" si="92"/>
        <v>13.926285001315877</v>
      </c>
      <c r="N509" s="16"/>
      <c r="O509" s="17">
        <f t="shared" si="93"/>
        <v>17.579229265969413</v>
      </c>
      <c r="P509" s="17"/>
      <c r="Q509" s="36">
        <f t="shared" si="94"/>
        <v>4.6975292586145023E-2</v>
      </c>
      <c r="R509" s="14">
        <f t="shared" si="104"/>
        <v>1.0006355836603513</v>
      </c>
      <c r="S509" s="14">
        <f t="shared" si="105"/>
        <v>6.7972263796340471</v>
      </c>
      <c r="T509" s="20">
        <f t="shared" si="95"/>
        <v>1.7557145178128675E-3</v>
      </c>
      <c r="U509" s="20">
        <f t="shared" si="96"/>
        <v>-8.5335596805291569E-3</v>
      </c>
      <c r="V509" s="20">
        <f t="shared" si="97"/>
        <v>1.0289274198342024E-2</v>
      </c>
      <c r="Y509" s="35"/>
      <c r="Z509" s="35"/>
    </row>
    <row r="510" spans="1:26" x14ac:dyDescent="0.25">
      <c r="A510" s="11">
        <v>1912.1</v>
      </c>
      <c r="B510" s="12">
        <v>9.84</v>
      </c>
      <c r="C510" s="13">
        <v>0.4783</v>
      </c>
      <c r="D510" s="12">
        <v>0.68169999999999997</v>
      </c>
      <c r="E510" s="12">
        <v>9.8000000000000007</v>
      </c>
      <c r="F510" s="13">
        <f t="shared" si="102"/>
        <v>1912.7916666666288</v>
      </c>
      <c r="G510" s="14">
        <f>G501*3/12+G513*9/12</f>
        <v>4.34</v>
      </c>
      <c r="H510" s="13">
        <f t="shared" si="98"/>
        <v>315.74351020408164</v>
      </c>
      <c r="I510" s="13">
        <f t="shared" si="99"/>
        <v>15.347573265306124</v>
      </c>
      <c r="J510" s="15">
        <f t="shared" si="103"/>
        <v>2534.7608002900065</v>
      </c>
      <c r="K510" s="13">
        <f t="shared" si="100"/>
        <v>21.874222653061224</v>
      </c>
      <c r="L510" s="15">
        <f t="shared" si="101"/>
        <v>175.60431275992858</v>
      </c>
      <c r="M510" s="34">
        <f t="shared" si="92"/>
        <v>13.905092701178468</v>
      </c>
      <c r="N510" s="16"/>
      <c r="O510" s="17">
        <f t="shared" si="93"/>
        <v>17.556109765014867</v>
      </c>
      <c r="P510" s="17"/>
      <c r="Q510" s="36">
        <f t="shared" si="94"/>
        <v>3.9873848016867976E-2</v>
      </c>
      <c r="R510" s="14">
        <f t="shared" si="104"/>
        <v>1.000671141601426</v>
      </c>
      <c r="S510" s="14">
        <f t="shared" si="105"/>
        <v>6.8015465856566504</v>
      </c>
      <c r="T510" s="20">
        <f t="shared" si="95"/>
        <v>3.5927814022957971E-3</v>
      </c>
      <c r="U510" s="20">
        <f t="shared" si="96"/>
        <v>-8.8737870377096906E-3</v>
      </c>
      <c r="V510" s="20">
        <f t="shared" si="97"/>
        <v>1.2466568440005488E-2</v>
      </c>
      <c r="Y510" s="35"/>
      <c r="Z510" s="35"/>
    </row>
    <row r="511" spans="1:26" x14ac:dyDescent="0.25">
      <c r="A511" s="11">
        <v>1912.11</v>
      </c>
      <c r="B511" s="12">
        <v>9.73</v>
      </c>
      <c r="C511" s="13">
        <v>0.47920000000000001</v>
      </c>
      <c r="D511" s="12">
        <v>0.69079999999999997</v>
      </c>
      <c r="E511" s="12">
        <v>9.8000000000000007</v>
      </c>
      <c r="F511" s="13">
        <f t="shared" si="102"/>
        <v>1912.874999999962</v>
      </c>
      <c r="G511" s="14">
        <f>G501*2/12+G513*10/12</f>
        <v>4.3766666666666669</v>
      </c>
      <c r="H511" s="13">
        <f t="shared" si="98"/>
        <v>312.21385714285714</v>
      </c>
      <c r="I511" s="13">
        <f t="shared" si="99"/>
        <v>15.376452244897962</v>
      </c>
      <c r="J511" s="15">
        <f t="shared" si="103"/>
        <v>2516.71179215244</v>
      </c>
      <c r="K511" s="13">
        <f t="shared" si="100"/>
        <v>22.166221224489796</v>
      </c>
      <c r="L511" s="15">
        <f t="shared" si="101"/>
        <v>178.67877759700983</v>
      </c>
      <c r="M511" s="34">
        <f t="shared" si="92"/>
        <v>13.749541018606534</v>
      </c>
      <c r="N511" s="16"/>
      <c r="O511" s="17">
        <f t="shared" si="93"/>
        <v>17.365109945477712</v>
      </c>
      <c r="P511" s="17"/>
      <c r="Q511" s="36">
        <f t="shared" si="94"/>
        <v>4.3679918829743182E-2</v>
      </c>
      <c r="R511" s="14">
        <f t="shared" si="104"/>
        <v>1.0007066877233795</v>
      </c>
      <c r="S511" s="14">
        <f t="shared" si="105"/>
        <v>6.8061113865243215</v>
      </c>
      <c r="T511" s="20">
        <f t="shared" si="95"/>
        <v>-9.1304886212983938E-4</v>
      </c>
      <c r="U511" s="20">
        <f t="shared" si="96"/>
        <v>-9.2134450088283693E-3</v>
      </c>
      <c r="V511" s="20">
        <f t="shared" si="97"/>
        <v>8.3003961466985299E-3</v>
      </c>
      <c r="Y511" s="35"/>
      <c r="Z511" s="35"/>
    </row>
    <row r="512" spans="1:26" x14ac:dyDescent="0.25">
      <c r="A512" s="11">
        <v>1912.12</v>
      </c>
      <c r="B512" s="12">
        <v>9.3800000000000008</v>
      </c>
      <c r="C512" s="13">
        <v>0.48</v>
      </c>
      <c r="D512" s="12">
        <v>0.7</v>
      </c>
      <c r="E512" s="12">
        <v>9.7048347110000002</v>
      </c>
      <c r="F512" s="13">
        <f t="shared" si="102"/>
        <v>1912.9583333332953</v>
      </c>
      <c r="G512" s="14">
        <f>G501*1/12+G513*11/12</f>
        <v>4.4133333333333331</v>
      </c>
      <c r="H512" s="13">
        <f t="shared" si="98"/>
        <v>303.93457362614538</v>
      </c>
      <c r="I512" s="13">
        <f t="shared" si="99"/>
        <v>15.553155153576734</v>
      </c>
      <c r="J512" s="15">
        <f t="shared" si="103"/>
        <v>2460.421306299047</v>
      </c>
      <c r="K512" s="13">
        <f t="shared" si="100"/>
        <v>22.681684598966068</v>
      </c>
      <c r="L512" s="15">
        <f t="shared" si="101"/>
        <v>183.61353032082437</v>
      </c>
      <c r="M512" s="34">
        <f t="shared" si="92"/>
        <v>13.388999452579636</v>
      </c>
      <c r="N512" s="16"/>
      <c r="O512" s="17">
        <f t="shared" si="93"/>
        <v>16.91563231022581</v>
      </c>
      <c r="P512" s="17"/>
      <c r="Q512" s="36">
        <f t="shared" si="94"/>
        <v>4.3149761425109082E-2</v>
      </c>
      <c r="R512" s="14">
        <f t="shared" si="104"/>
        <v>1.0007422220583555</v>
      </c>
      <c r="S512" s="14">
        <f t="shared" si="105"/>
        <v>6.8777088502928843</v>
      </c>
      <c r="T512" s="20">
        <f t="shared" si="95"/>
        <v>1.0109874232953064E-3</v>
      </c>
      <c r="U512" s="20">
        <f t="shared" si="96"/>
        <v>-1.0518602010658795E-2</v>
      </c>
      <c r="V512" s="20">
        <f t="shared" si="97"/>
        <v>1.1529589433954102E-2</v>
      </c>
      <c r="Y512" s="35"/>
      <c r="Z512" s="35"/>
    </row>
    <row r="513" spans="1:26" x14ac:dyDescent="0.25">
      <c r="A513" s="11">
        <v>1913.01</v>
      </c>
      <c r="B513" s="12">
        <v>9.3000000000000007</v>
      </c>
      <c r="C513" s="13">
        <v>0.48</v>
      </c>
      <c r="D513" s="12">
        <v>0.69420000000000004</v>
      </c>
      <c r="E513" s="12">
        <v>9.8000000000000007</v>
      </c>
      <c r="F513" s="13">
        <f t="shared" si="102"/>
        <v>1913.0416666666285</v>
      </c>
      <c r="G513" s="14">
        <v>4.45</v>
      </c>
      <c r="H513" s="13">
        <f t="shared" si="98"/>
        <v>298.41612244897965</v>
      </c>
      <c r="I513" s="13">
        <f t="shared" si="99"/>
        <v>15.402122448979593</v>
      </c>
      <c r="J513" s="15">
        <f t="shared" si="103"/>
        <v>2426.1384707638181</v>
      </c>
      <c r="K513" s="13">
        <f t="shared" si="100"/>
        <v>22.275319591836737</v>
      </c>
      <c r="L513" s="15">
        <f t="shared" si="101"/>
        <v>181.09949746282177</v>
      </c>
      <c r="M513" s="34">
        <f t="shared" ref="M513:M576" si="106">H513/AVERAGE(K393:K512)</f>
        <v>13.148088791761564</v>
      </c>
      <c r="N513" s="16"/>
      <c r="O513" s="17">
        <f t="shared" ref="O513:O576" si="107">J513/AVERAGE(L393:L512)</f>
        <v>16.616510711718945</v>
      </c>
      <c r="P513" s="17"/>
      <c r="Q513" s="36">
        <f t="shared" ref="Q513:Q576" si="108">1/M513-(G513/100-(((E513/E393)^(1/10))-1))</f>
        <v>4.4020582792522724E-2</v>
      </c>
      <c r="R513" s="14">
        <f t="shared" si="104"/>
        <v>1.0056452933353177</v>
      </c>
      <c r="S513" s="14">
        <f t="shared" si="105"/>
        <v>6.8159763978240475</v>
      </c>
      <c r="T513" s="20">
        <f t="shared" si="95"/>
        <v>4.8543282949877753E-3</v>
      </c>
      <c r="U513" s="20">
        <f t="shared" si="96"/>
        <v>-8.7187838070484913E-3</v>
      </c>
      <c r="V513" s="20">
        <f t="shared" si="97"/>
        <v>1.3573112102036267E-2</v>
      </c>
      <c r="Y513" s="35"/>
      <c r="Z513" s="35"/>
    </row>
    <row r="514" spans="1:26" x14ac:dyDescent="0.25">
      <c r="A514" s="11">
        <v>1913.02</v>
      </c>
      <c r="B514" s="12">
        <v>8.9700000000000006</v>
      </c>
      <c r="C514" s="13">
        <v>0.48</v>
      </c>
      <c r="D514" s="12">
        <v>0.68830000000000002</v>
      </c>
      <c r="E514" s="12">
        <v>9.8000000000000007</v>
      </c>
      <c r="F514" s="13">
        <f t="shared" si="102"/>
        <v>1913.1249999999618</v>
      </c>
      <c r="G514" s="14">
        <f>G513*11/12+G525*1/12</f>
        <v>4.4258333333333333</v>
      </c>
      <c r="H514" s="13">
        <f t="shared" si="98"/>
        <v>287.82716326530618</v>
      </c>
      <c r="I514" s="13">
        <f t="shared" si="99"/>
        <v>15.402122448979593</v>
      </c>
      <c r="J514" s="15">
        <f t="shared" si="103"/>
        <v>2350.4846904926881</v>
      </c>
      <c r="K514" s="13">
        <f t="shared" si="100"/>
        <v>22.086001836734695</v>
      </c>
      <c r="L514" s="15">
        <f t="shared" si="101"/>
        <v>180.36104932732633</v>
      </c>
      <c r="M514" s="34">
        <f t="shared" si="106"/>
        <v>12.682960516236761</v>
      </c>
      <c r="N514" s="16"/>
      <c r="O514" s="17">
        <f t="shared" si="107"/>
        <v>16.037450941848554</v>
      </c>
      <c r="P514" s="17"/>
      <c r="Q514" s="36">
        <f t="shared" si="108"/>
        <v>4.7051512502896756E-2</v>
      </c>
      <c r="R514" s="14">
        <f t="shared" si="104"/>
        <v>1.0056273197322045</v>
      </c>
      <c r="S514" s="14">
        <f t="shared" si="105"/>
        <v>6.8544545839563664</v>
      </c>
      <c r="T514" s="20">
        <f t="shared" ref="T514:T577" si="109">(($J634/$J514)^(1/10)-1)</f>
        <v>1.2731790139462129E-2</v>
      </c>
      <c r="U514" s="20">
        <f t="shared" ref="U514:U577" si="110">(($S634/$S514)^(1/10)-1)</f>
        <v>-8.7187612357875199E-3</v>
      </c>
      <c r="V514" s="20">
        <f t="shared" ref="V514:V577" si="111">T514-U514</f>
        <v>2.1450551375249649E-2</v>
      </c>
      <c r="Y514" s="35"/>
      <c r="Z514" s="35"/>
    </row>
    <row r="515" spans="1:26" x14ac:dyDescent="0.25">
      <c r="A515" s="11">
        <v>1913.03</v>
      </c>
      <c r="B515" s="12">
        <v>8.8000000000000007</v>
      </c>
      <c r="C515" s="13">
        <v>0.48</v>
      </c>
      <c r="D515" s="12">
        <v>0.6825</v>
      </c>
      <c r="E515" s="12">
        <v>9.8000000000000007</v>
      </c>
      <c r="F515" s="13">
        <f t="shared" si="102"/>
        <v>1913.2083333332951</v>
      </c>
      <c r="G515" s="14">
        <f>G513*10/12+G525*2/12</f>
        <v>4.4016666666666673</v>
      </c>
      <c r="H515" s="13">
        <f t="shared" si="98"/>
        <v>282.37224489795921</v>
      </c>
      <c r="I515" s="13">
        <f t="shared" si="99"/>
        <v>15.402122448979593</v>
      </c>
      <c r="J515" s="15">
        <f t="shared" si="103"/>
        <v>2316.4196949783009</v>
      </c>
      <c r="K515" s="13">
        <f t="shared" si="100"/>
        <v>21.899892857142856</v>
      </c>
      <c r="L515" s="15">
        <f t="shared" si="101"/>
        <v>179.65414111621479</v>
      </c>
      <c r="M515" s="34">
        <f t="shared" si="106"/>
        <v>12.443453515183661</v>
      </c>
      <c r="N515" s="16"/>
      <c r="O515" s="17">
        <f t="shared" si="107"/>
        <v>15.745059939032135</v>
      </c>
      <c r="P515" s="17"/>
      <c r="Q515" s="36">
        <f t="shared" si="108"/>
        <v>5.2210253654173949E-2</v>
      </c>
      <c r="R515" s="14">
        <f t="shared" si="104"/>
        <v>1.0056093495067409</v>
      </c>
      <c r="S515" s="14">
        <f t="shared" si="105"/>
        <v>6.8930267914901648</v>
      </c>
      <c r="T515" s="20">
        <f t="shared" si="109"/>
        <v>1.6300255522496698E-2</v>
      </c>
      <c r="U515" s="20">
        <f t="shared" si="110"/>
        <v>-8.7187907954053845E-3</v>
      </c>
      <c r="V515" s="20">
        <f t="shared" si="111"/>
        <v>2.5019046317902083E-2</v>
      </c>
      <c r="Y515" s="35"/>
      <c r="Z515" s="35"/>
    </row>
    <row r="516" spans="1:26" x14ac:dyDescent="0.25">
      <c r="A516" s="11">
        <v>1913.04</v>
      </c>
      <c r="B516" s="12">
        <v>8.7899999999999991</v>
      </c>
      <c r="C516" s="13">
        <v>0.48</v>
      </c>
      <c r="D516" s="12">
        <v>0.67669999999999997</v>
      </c>
      <c r="E516" s="12">
        <v>9.8000000000000007</v>
      </c>
      <c r="F516" s="13">
        <f t="shared" si="102"/>
        <v>1913.2916666666283</v>
      </c>
      <c r="G516" s="14">
        <f>G513*9/12+G525*3/12</f>
        <v>4.3775000000000004</v>
      </c>
      <c r="H516" s="13">
        <f t="shared" si="98"/>
        <v>282.05136734693878</v>
      </c>
      <c r="I516" s="13">
        <f t="shared" si="99"/>
        <v>15.402122448979593</v>
      </c>
      <c r="J516" s="15">
        <f t="shared" si="103"/>
        <v>2324.3165803020902</v>
      </c>
      <c r="K516" s="13">
        <f t="shared" si="100"/>
        <v>21.71378387755102</v>
      </c>
      <c r="L516" s="15">
        <f t="shared" si="101"/>
        <v>178.93800112519048</v>
      </c>
      <c r="M516" s="34">
        <f t="shared" si="106"/>
        <v>12.433067081795164</v>
      </c>
      <c r="N516" s="16"/>
      <c r="O516" s="17">
        <f t="shared" si="107"/>
        <v>15.742029169880437</v>
      </c>
      <c r="P516" s="17"/>
      <c r="Q516" s="36">
        <f t="shared" si="108"/>
        <v>5.2519055048822823E-2</v>
      </c>
      <c r="R516" s="14">
        <f t="shared" si="104"/>
        <v>1.0055913826649947</v>
      </c>
      <c r="S516" s="14">
        <f t="shared" si="105"/>
        <v>6.9316921879229616</v>
      </c>
      <c r="T516" s="20">
        <f t="shared" si="109"/>
        <v>1.2218962920049981E-2</v>
      </c>
      <c r="U516" s="20">
        <f t="shared" si="110"/>
        <v>-9.3069970459457307E-3</v>
      </c>
      <c r="V516" s="20">
        <f t="shared" si="111"/>
        <v>2.1525959965995711E-2</v>
      </c>
      <c r="Y516" s="35"/>
      <c r="Z516" s="35"/>
    </row>
    <row r="517" spans="1:26" x14ac:dyDescent="0.25">
      <c r="A517" s="11">
        <v>1913.05</v>
      </c>
      <c r="B517" s="12">
        <v>8.5500000000000007</v>
      </c>
      <c r="C517" s="13">
        <v>0.48</v>
      </c>
      <c r="D517" s="12">
        <v>0.67079999999999995</v>
      </c>
      <c r="E517" s="12">
        <v>9.6999999999999993</v>
      </c>
      <c r="F517" s="13">
        <f t="shared" si="102"/>
        <v>1913.3749999999616</v>
      </c>
      <c r="G517" s="14">
        <f>G513*8/12+G525*4/12</f>
        <v>4.3533333333333335</v>
      </c>
      <c r="H517" s="13">
        <f t="shared" si="98"/>
        <v>277.17865979381452</v>
      </c>
      <c r="I517" s="13">
        <f t="shared" si="99"/>
        <v>15.560907216494849</v>
      </c>
      <c r="J517" s="15">
        <f t="shared" si="103"/>
        <v>2294.8479218769053</v>
      </c>
      <c r="K517" s="13">
        <f t="shared" si="100"/>
        <v>21.746367835051551</v>
      </c>
      <c r="L517" s="15">
        <f t="shared" si="101"/>
        <v>180.04491064269331</v>
      </c>
      <c r="M517" s="34">
        <f t="shared" si="106"/>
        <v>12.221401061154126</v>
      </c>
      <c r="N517" s="16"/>
      <c r="O517" s="17">
        <f t="shared" si="107"/>
        <v>15.48645540852973</v>
      </c>
      <c r="P517" s="17"/>
      <c r="Q517" s="36">
        <f t="shared" si="108"/>
        <v>5.5448529180466229E-2</v>
      </c>
      <c r="R517" s="14">
        <f t="shared" si="104"/>
        <v>1.0055734192130459</v>
      </c>
      <c r="S517" s="14">
        <f t="shared" si="105"/>
        <v>7.0423102400333626</v>
      </c>
      <c r="T517" s="20">
        <f t="shared" si="109"/>
        <v>9.1185593105980178E-3</v>
      </c>
      <c r="U517" s="20">
        <f t="shared" si="110"/>
        <v>-1.032271393151829E-2</v>
      </c>
      <c r="V517" s="20">
        <f t="shared" si="111"/>
        <v>1.9441273242116308E-2</v>
      </c>
      <c r="Y517" s="35"/>
      <c r="Z517" s="35"/>
    </row>
    <row r="518" spans="1:26" x14ac:dyDescent="0.25">
      <c r="A518" s="11">
        <v>1913.06</v>
      </c>
      <c r="B518" s="12">
        <v>8.1199999999999992</v>
      </c>
      <c r="C518" s="13">
        <v>0.48</v>
      </c>
      <c r="D518" s="12">
        <v>0.66500000000000004</v>
      </c>
      <c r="E518" s="12">
        <v>9.8000000000000007</v>
      </c>
      <c r="F518" s="13">
        <f t="shared" si="102"/>
        <v>1913.4583333332948</v>
      </c>
      <c r="G518" s="14">
        <f>G513*7/12+G525*5/12</f>
        <v>4.3291666666666675</v>
      </c>
      <c r="H518" s="13">
        <f t="shared" si="98"/>
        <v>260.55257142857141</v>
      </c>
      <c r="I518" s="13">
        <f t="shared" si="99"/>
        <v>15.402122448979593</v>
      </c>
      <c r="J518" s="15">
        <f t="shared" si="103"/>
        <v>2167.8219681632741</v>
      </c>
      <c r="K518" s="13">
        <f t="shared" si="100"/>
        <v>21.338357142857145</v>
      </c>
      <c r="L518" s="15">
        <f t="shared" si="101"/>
        <v>177.5371439444061</v>
      </c>
      <c r="M518" s="34">
        <f t="shared" si="106"/>
        <v>11.491962852761228</v>
      </c>
      <c r="N518" s="16"/>
      <c r="O518" s="17">
        <f t="shared" si="107"/>
        <v>14.577005951226642</v>
      </c>
      <c r="P518" s="17"/>
      <c r="Q518" s="36">
        <f t="shared" si="108"/>
        <v>6.1927636746905226E-2</v>
      </c>
      <c r="R518" s="14">
        <f t="shared" si="104"/>
        <v>1.0055554591569871</v>
      </c>
      <c r="S518" s="14">
        <f t="shared" si="105"/>
        <v>7.0092991710331756</v>
      </c>
      <c r="T518" s="20">
        <f t="shared" si="109"/>
        <v>1.0878047528940726E-2</v>
      </c>
      <c r="U518" s="20">
        <f t="shared" si="110"/>
        <v>-9.8916250778446901E-3</v>
      </c>
      <c r="V518" s="20">
        <f t="shared" si="111"/>
        <v>2.0769672606785416E-2</v>
      </c>
      <c r="Y518" s="35"/>
      <c r="Z518" s="35"/>
    </row>
    <row r="519" spans="1:26" x14ac:dyDescent="0.25">
      <c r="A519" s="11">
        <v>1913.07</v>
      </c>
      <c r="B519" s="12">
        <v>8.23</v>
      </c>
      <c r="C519" s="13">
        <v>0.48</v>
      </c>
      <c r="D519" s="12">
        <v>0.65920000000000001</v>
      </c>
      <c r="E519" s="12">
        <v>9.9</v>
      </c>
      <c r="F519" s="13">
        <f t="shared" si="102"/>
        <v>1913.5416666666281</v>
      </c>
      <c r="G519" s="14">
        <f>G513*6/12+G525*6/12</f>
        <v>4.3049999999999997</v>
      </c>
      <c r="H519" s="13">
        <f t="shared" si="98"/>
        <v>261.4147272727273</v>
      </c>
      <c r="I519" s="13">
        <f t="shared" si="99"/>
        <v>15.246545454545457</v>
      </c>
      <c r="J519" s="15">
        <f t="shared" si="103"/>
        <v>2185.5662441130612</v>
      </c>
      <c r="K519" s="13">
        <f t="shared" si="100"/>
        <v>20.938589090909094</v>
      </c>
      <c r="L519" s="15">
        <f t="shared" si="101"/>
        <v>175.05774825265252</v>
      </c>
      <c r="M519" s="34">
        <f t="shared" si="106"/>
        <v>11.534022795459858</v>
      </c>
      <c r="N519" s="16"/>
      <c r="O519" s="17">
        <f t="shared" si="107"/>
        <v>14.645116150014811</v>
      </c>
      <c r="P519" s="17"/>
      <c r="Q519" s="36">
        <f t="shared" si="108"/>
        <v>6.2886227551677693E-2</v>
      </c>
      <c r="R519" s="14">
        <f t="shared" si="104"/>
        <v>1.0055375025029214</v>
      </c>
      <c r="S519" s="14">
        <f t="shared" si="105"/>
        <v>6.9770447124959745</v>
      </c>
      <c r="T519" s="20">
        <f t="shared" si="109"/>
        <v>5.9752625072555521E-3</v>
      </c>
      <c r="U519" s="20">
        <f t="shared" si="110"/>
        <v>-1.0044690574377735E-2</v>
      </c>
      <c r="V519" s="20">
        <f t="shared" si="111"/>
        <v>1.6019953081633287E-2</v>
      </c>
      <c r="Y519" s="35"/>
      <c r="Z519" s="35"/>
    </row>
    <row r="520" spans="1:26" x14ac:dyDescent="0.25">
      <c r="A520" s="11">
        <v>1913.08</v>
      </c>
      <c r="B520" s="12">
        <v>8.4499999999999993</v>
      </c>
      <c r="C520" s="13">
        <v>0.48</v>
      </c>
      <c r="D520" s="12">
        <v>0.65329999999999999</v>
      </c>
      <c r="E520" s="12">
        <v>9.9</v>
      </c>
      <c r="F520" s="13">
        <f t="shared" si="102"/>
        <v>1913.6249999999613</v>
      </c>
      <c r="G520" s="14">
        <f>G513*5/12+G525*7/12</f>
        <v>4.2808333333333337</v>
      </c>
      <c r="H520" s="13">
        <f t="shared" si="98"/>
        <v>268.40272727272725</v>
      </c>
      <c r="I520" s="13">
        <f t="shared" si="99"/>
        <v>15.246545454545457</v>
      </c>
      <c r="J520" s="15">
        <f t="shared" si="103"/>
        <v>2254.6120792855268</v>
      </c>
      <c r="K520" s="13">
        <f t="shared" si="100"/>
        <v>20.751183636363638</v>
      </c>
      <c r="L520" s="15">
        <f t="shared" si="101"/>
        <v>174.31219779848934</v>
      </c>
      <c r="M520" s="34">
        <f t="shared" si="106"/>
        <v>11.846840543564625</v>
      </c>
      <c r="N520" s="16"/>
      <c r="O520" s="17">
        <f t="shared" si="107"/>
        <v>15.056415065211739</v>
      </c>
      <c r="P520" s="17"/>
      <c r="Q520" s="36">
        <f t="shared" si="108"/>
        <v>6.0838566129037722E-2</v>
      </c>
      <c r="R520" s="14">
        <f t="shared" si="104"/>
        <v>1.0055195492569646</v>
      </c>
      <c r="S520" s="14">
        <f t="shared" si="105"/>
        <v>7.0156801150544146</v>
      </c>
      <c r="T520" s="20">
        <f t="shared" si="109"/>
        <v>4.4722265252603588E-3</v>
      </c>
      <c r="U520" s="20">
        <f t="shared" si="110"/>
        <v>-9.4675766482905654E-3</v>
      </c>
      <c r="V520" s="20">
        <f t="shared" si="111"/>
        <v>1.3939803173550924E-2</v>
      </c>
      <c r="Y520" s="35"/>
      <c r="Z520" s="35"/>
    </row>
    <row r="521" spans="1:26" x14ac:dyDescent="0.25">
      <c r="A521" s="11">
        <v>1913.09</v>
      </c>
      <c r="B521" s="12">
        <v>8.5299999999999994</v>
      </c>
      <c r="C521" s="13">
        <v>0.48</v>
      </c>
      <c r="D521" s="12">
        <v>0.64749999999999996</v>
      </c>
      <c r="E521" s="12">
        <v>10</v>
      </c>
      <c r="F521" s="13">
        <f t="shared" si="102"/>
        <v>1913.7083333332946</v>
      </c>
      <c r="G521" s="14">
        <f>G513*4/12+G525*8/12</f>
        <v>4.2566666666666668</v>
      </c>
      <c r="H521" s="13">
        <f t="shared" si="98"/>
        <v>268.23437999999999</v>
      </c>
      <c r="I521" s="13">
        <f t="shared" si="99"/>
        <v>15.094080000000002</v>
      </c>
      <c r="J521" s="15">
        <f t="shared" si="103"/>
        <v>2263.7639366014428</v>
      </c>
      <c r="K521" s="13">
        <f t="shared" si="100"/>
        <v>20.361285000000002</v>
      </c>
      <c r="L521" s="15">
        <f t="shared" si="101"/>
        <v>171.83905614881996</v>
      </c>
      <c r="M521" s="34">
        <f t="shared" si="106"/>
        <v>11.843316826625971</v>
      </c>
      <c r="N521" s="16"/>
      <c r="O521" s="17">
        <f t="shared" si="107"/>
        <v>15.065935573976562</v>
      </c>
      <c r="P521" s="17"/>
      <c r="Q521" s="36">
        <f t="shared" si="108"/>
        <v>6.0951161221823286E-2</v>
      </c>
      <c r="R521" s="14">
        <f t="shared" si="104"/>
        <v>1.005501599425245</v>
      </c>
      <c r="S521" s="14">
        <f t="shared" si="105"/>
        <v>6.9838594719503586</v>
      </c>
      <c r="T521" s="20">
        <f t="shared" si="109"/>
        <v>4.6355399792463725E-3</v>
      </c>
      <c r="U521" s="20">
        <f t="shared" si="110"/>
        <v>-9.0498831368744925E-3</v>
      </c>
      <c r="V521" s="20">
        <f t="shared" si="111"/>
        <v>1.3685423116120865E-2</v>
      </c>
      <c r="Y521" s="35"/>
      <c r="Z521" s="35"/>
    </row>
    <row r="522" spans="1:26" x14ac:dyDescent="0.25">
      <c r="A522" s="11">
        <v>1913.1</v>
      </c>
      <c r="B522" s="12">
        <v>8.26</v>
      </c>
      <c r="C522" s="13">
        <v>0.48</v>
      </c>
      <c r="D522" s="12">
        <v>0.64170000000000005</v>
      </c>
      <c r="E522" s="12">
        <v>10</v>
      </c>
      <c r="F522" s="13">
        <f t="shared" si="102"/>
        <v>1913.7916666666279</v>
      </c>
      <c r="G522" s="14">
        <f>G513*3/12+G525*9/12</f>
        <v>4.2324999999999999</v>
      </c>
      <c r="H522" s="13">
        <f t="shared" ref="H522:H585" si="112">B522*$E$1850/E522</f>
        <v>259.74396000000002</v>
      </c>
      <c r="I522" s="13">
        <f t="shared" ref="I522:I585" si="113">C522*$E$1850/E522</f>
        <v>15.094080000000002</v>
      </c>
      <c r="J522" s="15">
        <f t="shared" si="103"/>
        <v>2202.7245807493523</v>
      </c>
      <c r="K522" s="13">
        <f t="shared" ref="K522:K585" si="114">D522*$E$1850/E522</f>
        <v>20.178898200000003</v>
      </c>
      <c r="L522" s="15">
        <f t="shared" ref="L522:L585" si="115">K522*(J522/H522)</f>
        <v>171.12449920906292</v>
      </c>
      <c r="M522" s="34">
        <f t="shared" si="106"/>
        <v>11.471490240312288</v>
      </c>
      <c r="N522" s="16"/>
      <c r="O522" s="17">
        <f t="shared" si="107"/>
        <v>14.609857401411727</v>
      </c>
      <c r="P522" s="17"/>
      <c r="Q522" s="36">
        <f t="shared" si="108"/>
        <v>6.5108721960351362E-2</v>
      </c>
      <c r="R522" s="14">
        <f t="shared" si="104"/>
        <v>1.0054836530139013</v>
      </c>
      <c r="S522" s="14">
        <f t="shared" si="105"/>
        <v>7.022281869207232</v>
      </c>
      <c r="T522" s="20">
        <f t="shared" si="109"/>
        <v>5.8573572307980548E-3</v>
      </c>
      <c r="U522" s="20">
        <f t="shared" si="110"/>
        <v>-9.6245751969068483E-3</v>
      </c>
      <c r="V522" s="20">
        <f t="shared" si="111"/>
        <v>1.5481932427704903E-2</v>
      </c>
      <c r="Y522" s="35"/>
      <c r="Z522" s="35"/>
    </row>
    <row r="523" spans="1:26" x14ac:dyDescent="0.25">
      <c r="A523" s="11">
        <v>1913.11</v>
      </c>
      <c r="B523" s="12">
        <v>8.0500000000000007</v>
      </c>
      <c r="C523" s="13">
        <v>0.48</v>
      </c>
      <c r="D523" s="12">
        <v>0.63580000000000003</v>
      </c>
      <c r="E523" s="12">
        <v>10.1</v>
      </c>
      <c r="F523" s="13">
        <f t="shared" ref="F523:F586" si="116">F522+1/12</f>
        <v>1913.8749999999611</v>
      </c>
      <c r="G523" s="14">
        <f>G513*2/12+G525*10/12</f>
        <v>4.2083333333333339</v>
      </c>
      <c r="H523" s="13">
        <f t="shared" si="112"/>
        <v>250.63396039603967</v>
      </c>
      <c r="I523" s="13">
        <f t="shared" si="113"/>
        <v>14.944633663366339</v>
      </c>
      <c r="J523" s="15">
        <f t="shared" ref="J523:J586" si="117">J522*((H523+(I523/12))/H522)</f>
        <v>2136.029757900686</v>
      </c>
      <c r="K523" s="13">
        <f t="shared" si="114"/>
        <v>19.795412673267332</v>
      </c>
      <c r="L523" s="15">
        <f t="shared" si="115"/>
        <v>168.70654907742312</v>
      </c>
      <c r="M523" s="34">
        <f t="shared" si="106"/>
        <v>11.072537845038008</v>
      </c>
      <c r="N523" s="16"/>
      <c r="O523" s="17">
        <f t="shared" si="107"/>
        <v>14.120136915548978</v>
      </c>
      <c r="P523" s="17"/>
      <c r="Q523" s="36">
        <f t="shared" si="108"/>
        <v>7.070201574018925E-2</v>
      </c>
      <c r="R523" s="14">
        <f t="shared" ref="R523:R586" si="118">((G523/G524+G523/1200+((1+G524/1200)^(-119))*(1-G523/G524)))</f>
        <v>1.0054657100290856</v>
      </c>
      <c r="S523" s="14">
        <f t="shared" ref="S523:S586" si="119">S522*R522*E522/E523</f>
        <v>6.9908808181621538</v>
      </c>
      <c r="T523" s="20">
        <f t="shared" si="109"/>
        <v>1.2467904587126322E-2</v>
      </c>
      <c r="U523" s="20">
        <f t="shared" si="110"/>
        <v>-8.639073767631511E-3</v>
      </c>
      <c r="V523" s="20">
        <f t="shared" si="111"/>
        <v>2.1106978354757833E-2</v>
      </c>
      <c r="Y523" s="35"/>
      <c r="Z523" s="35"/>
    </row>
    <row r="524" spans="1:26" x14ac:dyDescent="0.25">
      <c r="A524" s="11">
        <v>1913.12</v>
      </c>
      <c r="B524" s="12">
        <v>8.0399999999999991</v>
      </c>
      <c r="C524" s="13">
        <v>0.48</v>
      </c>
      <c r="D524" s="12">
        <v>0.63</v>
      </c>
      <c r="E524" s="12">
        <v>10</v>
      </c>
      <c r="F524" s="13">
        <f t="shared" si="116"/>
        <v>1913.9583333332944</v>
      </c>
      <c r="G524" s="14">
        <f>G513*1/12+G525*11/12</f>
        <v>4.184166666666667</v>
      </c>
      <c r="H524" s="13">
        <f t="shared" si="112"/>
        <v>252.82584000000003</v>
      </c>
      <c r="I524" s="13">
        <f t="shared" si="113"/>
        <v>15.094080000000002</v>
      </c>
      <c r="J524" s="15">
        <f t="shared" si="117"/>
        <v>2165.4300184193685</v>
      </c>
      <c r="K524" s="13">
        <f t="shared" si="114"/>
        <v>19.810980000000004</v>
      </c>
      <c r="L524" s="15">
        <f t="shared" si="115"/>
        <v>169.6792178612192</v>
      </c>
      <c r="M524" s="34">
        <f t="shared" si="106"/>
        <v>11.174040870036794</v>
      </c>
      <c r="N524" s="16"/>
      <c r="O524" s="17">
        <f t="shared" si="107"/>
        <v>14.268761140269415</v>
      </c>
      <c r="P524" s="17"/>
      <c r="Q524" s="36">
        <f t="shared" si="108"/>
        <v>6.910640285813463E-2</v>
      </c>
      <c r="R524" s="14">
        <f t="shared" si="118"/>
        <v>1.0054477704769611</v>
      </c>
      <c r="S524" s="14">
        <f t="shared" si="119"/>
        <v>7.0993818550177448</v>
      </c>
      <c r="T524" s="20">
        <f t="shared" si="109"/>
        <v>1.497981548849614E-2</v>
      </c>
      <c r="U524" s="20">
        <f t="shared" si="110"/>
        <v>-9.6255167220593574E-3</v>
      </c>
      <c r="V524" s="20">
        <f t="shared" si="111"/>
        <v>2.4605332210555497E-2</v>
      </c>
      <c r="Y524" s="35"/>
      <c r="Z524" s="35"/>
    </row>
    <row r="525" spans="1:26" x14ac:dyDescent="0.25">
      <c r="A525" s="11">
        <v>1914.01</v>
      </c>
      <c r="B525" s="12">
        <v>8.3699999999999992</v>
      </c>
      <c r="C525" s="13">
        <v>0.47499999999999998</v>
      </c>
      <c r="D525" s="12">
        <v>0.62080000000000002</v>
      </c>
      <c r="E525" s="12">
        <v>10</v>
      </c>
      <c r="F525" s="13">
        <f t="shared" si="116"/>
        <v>1914.0416666666276</v>
      </c>
      <c r="G525" s="14">
        <v>4.16</v>
      </c>
      <c r="H525" s="13">
        <f t="shared" si="112"/>
        <v>263.20302000000004</v>
      </c>
      <c r="I525" s="13">
        <f t="shared" si="113"/>
        <v>14.936850000000002</v>
      </c>
      <c r="J525" s="15">
        <f t="shared" si="117"/>
        <v>2264.9706706964193</v>
      </c>
      <c r="K525" s="13">
        <f t="shared" si="114"/>
        <v>19.521676800000002</v>
      </c>
      <c r="L525" s="15">
        <f t="shared" si="115"/>
        <v>167.9920898886902</v>
      </c>
      <c r="M525" s="34">
        <f t="shared" si="106"/>
        <v>11.636092105046133</v>
      </c>
      <c r="N525" s="16"/>
      <c r="O525" s="17">
        <f t="shared" si="107"/>
        <v>14.875360055450988</v>
      </c>
      <c r="P525" s="17"/>
      <c r="Q525" s="36">
        <f t="shared" si="108"/>
        <v>6.3421527429306609E-2</v>
      </c>
      <c r="R525" s="14">
        <f t="shared" si="118"/>
        <v>1.0029258782902253</v>
      </c>
      <c r="S525" s="14">
        <f t="shared" si="119"/>
        <v>7.138057657892185</v>
      </c>
      <c r="T525" s="20">
        <f t="shared" si="109"/>
        <v>1.4197189323069681E-2</v>
      </c>
      <c r="U525" s="20">
        <f t="shared" si="110"/>
        <v>-9.626065077590007E-3</v>
      </c>
      <c r="V525" s="20">
        <f t="shared" si="111"/>
        <v>2.3823254400659688E-2</v>
      </c>
      <c r="Y525" s="35"/>
      <c r="Z525" s="35"/>
    </row>
    <row r="526" spans="1:26" x14ac:dyDescent="0.25">
      <c r="A526" s="11">
        <v>1914.02</v>
      </c>
      <c r="B526" s="12">
        <v>8.48</v>
      </c>
      <c r="C526" s="13">
        <v>0.47</v>
      </c>
      <c r="D526" s="12">
        <v>0.61170000000000002</v>
      </c>
      <c r="E526" s="12">
        <v>9.9</v>
      </c>
      <c r="F526" s="13">
        <f t="shared" si="116"/>
        <v>1914.1249999999609</v>
      </c>
      <c r="G526" s="14">
        <f>G525*11/12+G537*1/12</f>
        <v>4.166666666666667</v>
      </c>
      <c r="H526" s="13">
        <f t="shared" si="112"/>
        <v>269.35563636363639</v>
      </c>
      <c r="I526" s="13">
        <f t="shared" si="113"/>
        <v>14.928909090909091</v>
      </c>
      <c r="J526" s="15">
        <f t="shared" si="117"/>
        <v>2328.6222606922965</v>
      </c>
      <c r="K526" s="13">
        <f t="shared" si="114"/>
        <v>19.429816363636366</v>
      </c>
      <c r="L526" s="15">
        <f t="shared" si="115"/>
        <v>167.9738486869667</v>
      </c>
      <c r="M526" s="34">
        <f t="shared" si="106"/>
        <v>11.910233879798239</v>
      </c>
      <c r="N526" s="16"/>
      <c r="O526" s="17">
        <f t="shared" si="107"/>
        <v>15.242178170369375</v>
      </c>
      <c r="P526" s="17"/>
      <c r="Q526" s="36">
        <f t="shared" si="108"/>
        <v>5.8042327223677262E-2</v>
      </c>
      <c r="R526" s="14">
        <f t="shared" si="118"/>
        <v>1.0029316012375706</v>
      </c>
      <c r="S526" s="14">
        <f t="shared" si="119"/>
        <v>7.2312552988159471</v>
      </c>
      <c r="T526" s="20">
        <f t="shared" si="109"/>
        <v>1.2940338427730014E-2</v>
      </c>
      <c r="U526" s="20">
        <f t="shared" si="110"/>
        <v>-9.8679797779215317E-3</v>
      </c>
      <c r="V526" s="20">
        <f t="shared" si="111"/>
        <v>2.2808318205651545E-2</v>
      </c>
      <c r="Y526" s="35"/>
      <c r="Z526" s="35"/>
    </row>
    <row r="527" spans="1:26" x14ac:dyDescent="0.25">
      <c r="A527" s="11">
        <v>1914.03</v>
      </c>
      <c r="B527" s="12">
        <v>8.32</v>
      </c>
      <c r="C527" s="13">
        <v>0.46500000000000002</v>
      </c>
      <c r="D527" s="12">
        <v>0.60250000000000004</v>
      </c>
      <c r="E527" s="12">
        <v>9.9</v>
      </c>
      <c r="F527" s="13">
        <f t="shared" si="116"/>
        <v>1914.2083333332941</v>
      </c>
      <c r="G527" s="14">
        <f>G525*10/12+G537*2/12</f>
        <v>4.1733333333333338</v>
      </c>
      <c r="H527" s="13">
        <f t="shared" si="112"/>
        <v>264.27345454545457</v>
      </c>
      <c r="I527" s="13">
        <f t="shared" si="113"/>
        <v>14.770090909090911</v>
      </c>
      <c r="J527" s="15">
        <f t="shared" si="117"/>
        <v>2295.3268067879399</v>
      </c>
      <c r="K527" s="13">
        <f t="shared" si="114"/>
        <v>19.13759090909091</v>
      </c>
      <c r="L527" s="15">
        <f t="shared" si="115"/>
        <v>166.21807705405453</v>
      </c>
      <c r="M527" s="34">
        <f t="shared" si="106"/>
        <v>11.685526018836828</v>
      </c>
      <c r="N527" s="16"/>
      <c r="O527" s="17">
        <f t="shared" si="107"/>
        <v>14.971980169053355</v>
      </c>
      <c r="P527" s="17"/>
      <c r="Q527" s="36">
        <f t="shared" si="108"/>
        <v>6.0737861694664878E-2</v>
      </c>
      <c r="R527" s="14">
        <f t="shared" si="118"/>
        <v>1.002937324112795</v>
      </c>
      <c r="S527" s="14">
        <f t="shared" si="119"/>
        <v>7.2524544557991462</v>
      </c>
      <c r="T527" s="20">
        <f t="shared" si="109"/>
        <v>1.3547488395359686E-2</v>
      </c>
      <c r="U527" s="20">
        <f t="shared" si="110"/>
        <v>-9.1129440450385957E-3</v>
      </c>
      <c r="V527" s="20">
        <f t="shared" si="111"/>
        <v>2.2660432440398282E-2</v>
      </c>
      <c r="Y527" s="35"/>
      <c r="Z527" s="35"/>
    </row>
    <row r="528" spans="1:26" x14ac:dyDescent="0.25">
      <c r="A528" s="11">
        <v>1914.04</v>
      </c>
      <c r="B528" s="12">
        <v>8.1199999999999992</v>
      </c>
      <c r="C528" s="13">
        <v>0.46</v>
      </c>
      <c r="D528" s="12">
        <v>0.59330000000000005</v>
      </c>
      <c r="E528" s="12">
        <v>9.8000000000000007</v>
      </c>
      <c r="F528" s="13">
        <f t="shared" si="116"/>
        <v>1914.2916666666274</v>
      </c>
      <c r="G528" s="14">
        <f>G525*9/12+G537*3/12</f>
        <v>4.18</v>
      </c>
      <c r="H528" s="13">
        <f t="shared" si="112"/>
        <v>260.55257142857141</v>
      </c>
      <c r="I528" s="13">
        <f t="shared" si="113"/>
        <v>14.760367346938777</v>
      </c>
      <c r="J528" s="15">
        <f t="shared" si="117"/>
        <v>2273.6926985288083</v>
      </c>
      <c r="K528" s="13">
        <f t="shared" si="114"/>
        <v>19.037665102040819</v>
      </c>
      <c r="L528" s="15">
        <f t="shared" si="115"/>
        <v>166.13077315728353</v>
      </c>
      <c r="M528" s="34">
        <f t="shared" si="106"/>
        <v>11.522662536200233</v>
      </c>
      <c r="N528" s="16"/>
      <c r="O528" s="17">
        <f t="shared" si="107"/>
        <v>14.781642625967601</v>
      </c>
      <c r="P528" s="17"/>
      <c r="Q528" s="36">
        <f t="shared" si="108"/>
        <v>6.2010776197820132E-2</v>
      </c>
      <c r="R528" s="14">
        <f t="shared" si="118"/>
        <v>1.0029430469159344</v>
      </c>
      <c r="S528" s="14">
        <f t="shared" si="119"/>
        <v>7.3479792780587969</v>
      </c>
      <c r="T528" s="20">
        <f t="shared" si="109"/>
        <v>1.3276523399383011E-2</v>
      </c>
      <c r="U528" s="20">
        <f t="shared" si="110"/>
        <v>-9.3620167725330106E-3</v>
      </c>
      <c r="V528" s="20">
        <f t="shared" si="111"/>
        <v>2.2638540171916022E-2</v>
      </c>
      <c r="Y528" s="35"/>
      <c r="Z528" s="35"/>
    </row>
    <row r="529" spans="1:26" x14ac:dyDescent="0.25">
      <c r="A529" s="11">
        <v>1914.05</v>
      </c>
      <c r="B529" s="12">
        <v>8.17</v>
      </c>
      <c r="C529" s="13">
        <v>0.45500000000000002</v>
      </c>
      <c r="D529" s="12">
        <v>0.58420000000000005</v>
      </c>
      <c r="E529" s="12">
        <v>9.9</v>
      </c>
      <c r="F529" s="13">
        <f t="shared" si="116"/>
        <v>1914.3749999999607</v>
      </c>
      <c r="G529" s="14">
        <f>G525*8/12+G537*4/12</f>
        <v>4.1866666666666665</v>
      </c>
      <c r="H529" s="13">
        <f t="shared" si="112"/>
        <v>259.50890909090913</v>
      </c>
      <c r="I529" s="13">
        <f t="shared" si="113"/>
        <v>14.452454545454547</v>
      </c>
      <c r="J529" s="15">
        <f t="shared" si="117"/>
        <v>2275.0951126076352</v>
      </c>
      <c r="K529" s="13">
        <f t="shared" si="114"/>
        <v>18.556316363636366</v>
      </c>
      <c r="L529" s="15">
        <f t="shared" si="115"/>
        <v>162.68183167507718</v>
      </c>
      <c r="M529" s="34">
        <f t="shared" si="106"/>
        <v>11.479008694164481</v>
      </c>
      <c r="N529" s="16"/>
      <c r="O529" s="17">
        <f t="shared" si="107"/>
        <v>14.742681655780242</v>
      </c>
      <c r="P529" s="17"/>
      <c r="Q529" s="36">
        <f t="shared" si="108"/>
        <v>6.567771883351263E-2</v>
      </c>
      <c r="R529" s="14">
        <f t="shared" si="118"/>
        <v>1.0029487696470247</v>
      </c>
      <c r="S529" s="14">
        <f t="shared" si="119"/>
        <v>7.2951642740355656</v>
      </c>
      <c r="T529" s="20">
        <f t="shared" si="109"/>
        <v>1.3391020299371892E-2</v>
      </c>
      <c r="U529" s="20">
        <f t="shared" si="110"/>
        <v>-8.1817421083246744E-3</v>
      </c>
      <c r="V529" s="20">
        <f t="shared" si="111"/>
        <v>2.1572762407696566E-2</v>
      </c>
      <c r="Y529" s="35"/>
      <c r="Z529" s="35"/>
    </row>
    <row r="530" spans="1:26" x14ac:dyDescent="0.25">
      <c r="A530" s="11">
        <v>1914.06</v>
      </c>
      <c r="B530" s="12">
        <v>8.1300000000000008</v>
      </c>
      <c r="C530" s="13">
        <v>0.45</v>
      </c>
      <c r="D530" s="12">
        <v>0.57499999999999996</v>
      </c>
      <c r="E530" s="12">
        <v>9.9</v>
      </c>
      <c r="F530" s="13">
        <f t="shared" si="116"/>
        <v>1914.4583333332939</v>
      </c>
      <c r="G530" s="14">
        <f>G525*7/12+G537*5/12</f>
        <v>4.1933333333333334</v>
      </c>
      <c r="H530" s="13">
        <f t="shared" si="112"/>
        <v>258.23836363636366</v>
      </c>
      <c r="I530" s="13">
        <f t="shared" si="113"/>
        <v>14.293636363636367</v>
      </c>
      <c r="J530" s="15">
        <f t="shared" si="117"/>
        <v>2274.3989390725656</v>
      </c>
      <c r="K530" s="13">
        <f t="shared" si="114"/>
        <v>18.26409090909091</v>
      </c>
      <c r="L530" s="15">
        <f t="shared" si="115"/>
        <v>160.85847355064271</v>
      </c>
      <c r="M530" s="34">
        <f t="shared" si="106"/>
        <v>11.428715168831884</v>
      </c>
      <c r="N530" s="16"/>
      <c r="O530" s="17">
        <f t="shared" si="107"/>
        <v>14.6949176107659</v>
      </c>
      <c r="P530" s="17"/>
      <c r="Q530" s="36">
        <f t="shared" si="108"/>
        <v>6.5994415246006188E-2</v>
      </c>
      <c r="R530" s="14">
        <f t="shared" si="118"/>
        <v>1.0029544923061013</v>
      </c>
      <c r="S530" s="14">
        <f t="shared" si="119"/>
        <v>7.3166760330169014</v>
      </c>
      <c r="T530" s="20">
        <f t="shared" si="109"/>
        <v>1.5848515590267231E-2</v>
      </c>
      <c r="U530" s="20">
        <f t="shared" si="110"/>
        <v>-8.0095128875690147E-3</v>
      </c>
      <c r="V530" s="20">
        <f t="shared" si="111"/>
        <v>2.3858028477836246E-2</v>
      </c>
      <c r="Y530" s="35"/>
      <c r="Z530" s="35"/>
    </row>
    <row r="531" spans="1:26" x14ac:dyDescent="0.25">
      <c r="A531" s="11">
        <v>1914.07</v>
      </c>
      <c r="B531" s="12">
        <v>7.68</v>
      </c>
      <c r="C531" s="13">
        <v>0.44500000000000001</v>
      </c>
      <c r="D531" s="12">
        <v>0.56579999999999997</v>
      </c>
      <c r="E531" s="12">
        <v>10</v>
      </c>
      <c r="F531" s="13">
        <f t="shared" si="116"/>
        <v>1914.5416666666272</v>
      </c>
      <c r="G531" s="14">
        <f>G525*6/12+G537*6/12</f>
        <v>4.2</v>
      </c>
      <c r="H531" s="13">
        <f t="shared" si="112"/>
        <v>241.50528000000003</v>
      </c>
      <c r="I531" s="13">
        <f t="shared" si="113"/>
        <v>13.993470000000002</v>
      </c>
      <c r="J531" s="15">
        <f t="shared" si="117"/>
        <v>2137.2950657573469</v>
      </c>
      <c r="K531" s="13">
        <f t="shared" si="114"/>
        <v>17.792146800000001</v>
      </c>
      <c r="L531" s="15">
        <f t="shared" si="115"/>
        <v>157.45853492259204</v>
      </c>
      <c r="M531" s="34">
        <f t="shared" si="106"/>
        <v>10.694345183040138</v>
      </c>
      <c r="N531" s="16"/>
      <c r="O531" s="17">
        <f t="shared" si="107"/>
        <v>13.769849699257302</v>
      </c>
      <c r="P531" s="17"/>
      <c r="Q531" s="36">
        <f t="shared" si="108"/>
        <v>7.2962291281210123E-2</v>
      </c>
      <c r="R531" s="14">
        <f t="shared" si="118"/>
        <v>1.0029602148931998</v>
      </c>
      <c r="S531" s="14">
        <f t="shared" si="119"/>
        <v>7.2649101651020604</v>
      </c>
      <c r="T531" s="20">
        <f t="shared" si="109"/>
        <v>2.6735809697336688E-2</v>
      </c>
      <c r="U531" s="20">
        <f t="shared" si="110"/>
        <v>-7.4237590536836429E-3</v>
      </c>
      <c r="V531" s="20">
        <f t="shared" si="111"/>
        <v>3.4159568751020331E-2</v>
      </c>
      <c r="Y531" s="35"/>
      <c r="Z531" s="35"/>
    </row>
    <row r="532" spans="1:26" x14ac:dyDescent="0.25">
      <c r="A532" s="11">
        <v>1914.08</v>
      </c>
      <c r="B532" s="12">
        <v>7.68</v>
      </c>
      <c r="C532" s="13">
        <v>0.44</v>
      </c>
      <c r="D532" s="12">
        <v>0.55669999999999997</v>
      </c>
      <c r="E532" s="12">
        <v>10.199999999999999</v>
      </c>
      <c r="F532" s="13">
        <f t="shared" si="116"/>
        <v>1914.6249999999604</v>
      </c>
      <c r="G532" s="14">
        <f>G525*5/12+G537*7/12</f>
        <v>4.206666666666667</v>
      </c>
      <c r="H532" s="13">
        <f t="shared" si="112"/>
        <v>236.76988235294124</v>
      </c>
      <c r="I532" s="13">
        <f t="shared" si="113"/>
        <v>13.56494117647059</v>
      </c>
      <c r="J532" s="15">
        <f t="shared" si="117"/>
        <v>2105.3913386898566</v>
      </c>
      <c r="K532" s="13">
        <f t="shared" si="114"/>
        <v>17.162733529411767</v>
      </c>
      <c r="L532" s="15">
        <f t="shared" si="115"/>
        <v>152.61345810529207</v>
      </c>
      <c r="M532" s="34">
        <f t="shared" si="106"/>
        <v>10.492046265076436</v>
      </c>
      <c r="N532" s="16"/>
      <c r="O532" s="17">
        <f t="shared" si="107"/>
        <v>13.528140067051348</v>
      </c>
      <c r="P532" s="17"/>
      <c r="Q532" s="36">
        <f t="shared" si="108"/>
        <v>7.5527102476564814E-2</v>
      </c>
      <c r="R532" s="14">
        <f t="shared" si="118"/>
        <v>1.0029659374083564</v>
      </c>
      <c r="S532" s="14">
        <f t="shared" si="119"/>
        <v>7.1435449611476036</v>
      </c>
      <c r="T532" s="20">
        <f t="shared" si="109"/>
        <v>3.2862520619821645E-2</v>
      </c>
      <c r="U532" s="20">
        <f t="shared" si="110"/>
        <v>-4.7036406680173171E-3</v>
      </c>
      <c r="V532" s="20">
        <f t="shared" si="111"/>
        <v>3.7566161287838962E-2</v>
      </c>
      <c r="Y532" s="35"/>
      <c r="Z532" s="35"/>
    </row>
    <row r="533" spans="1:26" x14ac:dyDescent="0.25">
      <c r="A533" s="11">
        <v>1914.09</v>
      </c>
      <c r="B533" s="12">
        <v>7.68</v>
      </c>
      <c r="C533" s="13">
        <v>0.435</v>
      </c>
      <c r="D533" s="12">
        <v>0.54749999999999999</v>
      </c>
      <c r="E533" s="12">
        <v>10.199999999999999</v>
      </c>
      <c r="F533" s="13">
        <f t="shared" si="116"/>
        <v>1914.7083333332937</v>
      </c>
      <c r="G533" s="14">
        <f>G525*4/12+G537*8/12</f>
        <v>4.2133333333333329</v>
      </c>
      <c r="H533" s="13">
        <f t="shared" si="112"/>
        <v>236.76988235294124</v>
      </c>
      <c r="I533" s="13">
        <f t="shared" si="113"/>
        <v>13.410794117647063</v>
      </c>
      <c r="J533" s="15">
        <f t="shared" si="117"/>
        <v>2115.3288954642717</v>
      </c>
      <c r="K533" s="13">
        <f t="shared" si="114"/>
        <v>16.879102941176473</v>
      </c>
      <c r="L533" s="15">
        <f t="shared" si="115"/>
        <v>150.7998138368084</v>
      </c>
      <c r="M533" s="34">
        <f t="shared" si="106"/>
        <v>10.500497301802131</v>
      </c>
      <c r="N533" s="16"/>
      <c r="O533" s="17">
        <f t="shared" si="107"/>
        <v>13.558230015308231</v>
      </c>
      <c r="P533" s="17"/>
      <c r="Q533" s="36">
        <f t="shared" si="108"/>
        <v>7.4202323100274997E-2</v>
      </c>
      <c r="R533" s="14">
        <f t="shared" si="118"/>
        <v>1.0029716598516059</v>
      </c>
      <c r="S533" s="14">
        <f t="shared" si="119"/>
        <v>7.1647322683761461</v>
      </c>
      <c r="T533" s="20">
        <f t="shared" si="109"/>
        <v>3.127737789417262E-2</v>
      </c>
      <c r="U533" s="20">
        <f t="shared" si="110"/>
        <v>-5.1200046587526193E-3</v>
      </c>
      <c r="V533" s="20">
        <f t="shared" si="111"/>
        <v>3.6397382552925239E-2</v>
      </c>
      <c r="Y533" s="35"/>
      <c r="Z533" s="35"/>
    </row>
    <row r="534" spans="1:26" x14ac:dyDescent="0.25">
      <c r="A534" s="11">
        <v>1914.1</v>
      </c>
      <c r="B534" s="12">
        <v>7.68</v>
      </c>
      <c r="C534" s="13">
        <v>0.43</v>
      </c>
      <c r="D534" s="12">
        <v>0.5383</v>
      </c>
      <c r="E534" s="12">
        <v>10.1</v>
      </c>
      <c r="F534" s="13">
        <f t="shared" si="116"/>
        <v>1914.791666666627</v>
      </c>
      <c r="G534" s="14">
        <f>G525*3/12+G537*9/12</f>
        <v>4.2200000000000006</v>
      </c>
      <c r="H534" s="13">
        <f t="shared" si="112"/>
        <v>239.11413861386143</v>
      </c>
      <c r="I534" s="13">
        <f t="shared" si="113"/>
        <v>13.387900990099011</v>
      </c>
      <c r="J534" s="15">
        <f t="shared" si="117"/>
        <v>2146.2401643252547</v>
      </c>
      <c r="K534" s="13">
        <f t="shared" si="114"/>
        <v>16.759783960396042</v>
      </c>
      <c r="L534" s="15">
        <f t="shared" si="115"/>
        <v>150.43243235107872</v>
      </c>
      <c r="M534" s="34">
        <f t="shared" si="106"/>
        <v>10.612759466126223</v>
      </c>
      <c r="N534" s="16"/>
      <c r="O534" s="17">
        <f t="shared" si="107"/>
        <v>13.722477893212876</v>
      </c>
      <c r="P534" s="17"/>
      <c r="Q534" s="36">
        <f t="shared" si="108"/>
        <v>7.2122747418878613E-2</v>
      </c>
      <c r="R534" s="14">
        <f t="shared" si="118"/>
        <v>1.002977382222985</v>
      </c>
      <c r="S534" s="14">
        <f t="shared" si="119"/>
        <v>7.2571721622947472</v>
      </c>
      <c r="T534" s="20">
        <f t="shared" si="109"/>
        <v>2.835080578332172E-2</v>
      </c>
      <c r="U534" s="20">
        <f t="shared" si="110"/>
        <v>-6.5139247002863332E-3</v>
      </c>
      <c r="V534" s="20">
        <f t="shared" si="111"/>
        <v>3.4864730483608053E-2</v>
      </c>
      <c r="Y534" s="35"/>
      <c r="Z534" s="35"/>
    </row>
    <row r="535" spans="1:26" x14ac:dyDescent="0.25">
      <c r="A535" s="11">
        <v>1914.11</v>
      </c>
      <c r="B535" s="12">
        <v>7.68</v>
      </c>
      <c r="C535" s="13">
        <v>0.42499999999999999</v>
      </c>
      <c r="D535" s="12">
        <v>0.5292</v>
      </c>
      <c r="E535" s="12">
        <v>10.199999999999999</v>
      </c>
      <c r="F535" s="13">
        <f t="shared" si="116"/>
        <v>1914.8749999999602</v>
      </c>
      <c r="G535" s="14">
        <f>G525*2/12+G537*10/12</f>
        <v>4.2266666666666666</v>
      </c>
      <c r="H535" s="13">
        <f t="shared" si="112"/>
        <v>236.76988235294124</v>
      </c>
      <c r="I535" s="13">
        <f t="shared" si="113"/>
        <v>13.102500000000001</v>
      </c>
      <c r="J535" s="15">
        <f t="shared" si="117"/>
        <v>2134.9990433325061</v>
      </c>
      <c r="K535" s="13">
        <f t="shared" si="114"/>
        <v>16.314924705882355</v>
      </c>
      <c r="L535" s="15">
        <f t="shared" si="115"/>
        <v>147.11477782963047</v>
      </c>
      <c r="M535" s="34">
        <f t="shared" si="106"/>
        <v>10.516917642992127</v>
      </c>
      <c r="N535" s="16"/>
      <c r="O535" s="17">
        <f t="shared" si="107"/>
        <v>13.617092303207151</v>
      </c>
      <c r="P535" s="17"/>
      <c r="Q535" s="36">
        <f t="shared" si="108"/>
        <v>7.1602652010321011E-2</v>
      </c>
      <c r="R535" s="14">
        <f t="shared" si="118"/>
        <v>1.0029831045225286</v>
      </c>
      <c r="S535" s="14">
        <f t="shared" si="119"/>
        <v>7.2074189539771609</v>
      </c>
      <c r="T535" s="20">
        <f t="shared" si="109"/>
        <v>3.4988066159721276E-2</v>
      </c>
      <c r="U535" s="20">
        <f t="shared" si="110"/>
        <v>-5.371128359994537E-3</v>
      </c>
      <c r="V535" s="20">
        <f t="shared" si="111"/>
        <v>4.0359194519715813E-2</v>
      </c>
      <c r="Y535" s="35"/>
      <c r="Z535" s="35"/>
    </row>
    <row r="536" spans="1:26" x14ac:dyDescent="0.25">
      <c r="A536" s="11">
        <v>1914.12</v>
      </c>
      <c r="B536" s="12">
        <v>7.35</v>
      </c>
      <c r="C536" s="13">
        <v>0.42</v>
      </c>
      <c r="D536" s="12">
        <v>0.52</v>
      </c>
      <c r="E536" s="12">
        <v>10.1</v>
      </c>
      <c r="F536" s="13">
        <f t="shared" si="116"/>
        <v>1914.9583333332935</v>
      </c>
      <c r="G536" s="14">
        <f>G525*1/12+G537*11/12</f>
        <v>4.2333333333333334</v>
      </c>
      <c r="H536" s="13">
        <f t="shared" si="112"/>
        <v>228.83970297029703</v>
      </c>
      <c r="I536" s="13">
        <f t="shared" si="113"/>
        <v>13.076554455445546</v>
      </c>
      <c r="J536" s="15">
        <f t="shared" si="117"/>
        <v>2073.3172563055341</v>
      </c>
      <c r="K536" s="13">
        <f t="shared" si="114"/>
        <v>16.190019801980199</v>
      </c>
      <c r="L536" s="15">
        <f t="shared" si="115"/>
        <v>146.68366983386093</v>
      </c>
      <c r="M536" s="34">
        <f t="shared" si="106"/>
        <v>10.172217991997863</v>
      </c>
      <c r="N536" s="16"/>
      <c r="O536" s="17">
        <f t="shared" si="107"/>
        <v>13.191719327709954</v>
      </c>
      <c r="P536" s="17"/>
      <c r="Q536" s="36">
        <f t="shared" si="108"/>
        <v>7.3754825935587423E-2</v>
      </c>
      <c r="R536" s="14">
        <f t="shared" si="118"/>
        <v>1.0029888267502722</v>
      </c>
      <c r="S536" s="14">
        <f t="shared" si="119"/>
        <v>7.3004928978372465</v>
      </c>
      <c r="T536" s="20">
        <f t="shared" si="109"/>
        <v>4.3359350795322271E-2</v>
      </c>
      <c r="U536" s="20">
        <f t="shared" si="110"/>
        <v>-6.7650081812419272E-3</v>
      </c>
      <c r="V536" s="20">
        <f t="shared" si="111"/>
        <v>5.0124358976564198E-2</v>
      </c>
      <c r="Y536" s="35"/>
      <c r="Z536" s="35"/>
    </row>
    <row r="537" spans="1:26" x14ac:dyDescent="0.25">
      <c r="A537" s="11">
        <v>1915.01</v>
      </c>
      <c r="B537" s="12">
        <v>7.48</v>
      </c>
      <c r="C537" s="13">
        <v>0.42080000000000001</v>
      </c>
      <c r="D537" s="12">
        <v>0.55000000000000004</v>
      </c>
      <c r="E537" s="12">
        <v>10.1</v>
      </c>
      <c r="F537" s="13">
        <f t="shared" si="116"/>
        <v>1915.0416666666267</v>
      </c>
      <c r="G537" s="14">
        <v>4.24</v>
      </c>
      <c r="H537" s="13">
        <f t="shared" si="112"/>
        <v>232.88720792079215</v>
      </c>
      <c r="I537" s="13">
        <f t="shared" si="113"/>
        <v>13.101462178217822</v>
      </c>
      <c r="J537" s="15">
        <f t="shared" si="117"/>
        <v>2119.8799186784372</v>
      </c>
      <c r="K537" s="13">
        <f t="shared" si="114"/>
        <v>17.124059405940599</v>
      </c>
      <c r="L537" s="15">
        <f t="shared" si="115"/>
        <v>155.87352343223804</v>
      </c>
      <c r="M537" s="34">
        <f t="shared" si="106"/>
        <v>10.359834197757271</v>
      </c>
      <c r="N537" s="16"/>
      <c r="O537" s="17">
        <f t="shared" si="107"/>
        <v>13.455503012706068</v>
      </c>
      <c r="P537" s="17"/>
      <c r="Q537" s="36">
        <f t="shared" si="108"/>
        <v>7.1907823631394696E-2</v>
      </c>
      <c r="R537" s="14">
        <f t="shared" si="118"/>
        <v>1.0048142824374222</v>
      </c>
      <c r="S537" s="14">
        <f t="shared" si="119"/>
        <v>7.3223128063004754</v>
      </c>
      <c r="T537" s="20">
        <f t="shared" si="109"/>
        <v>4.5725557855251786E-2</v>
      </c>
      <c r="U537" s="20">
        <f t="shared" si="110"/>
        <v>-6.6053778011641029E-3</v>
      </c>
      <c r="V537" s="20">
        <f t="shared" si="111"/>
        <v>5.2330935656415889E-2</v>
      </c>
      <c r="Y537" s="35"/>
      <c r="Z537" s="35"/>
    </row>
    <row r="538" spans="1:26" x14ac:dyDescent="0.25">
      <c r="A538" s="11">
        <v>1915.02</v>
      </c>
      <c r="B538" s="12">
        <v>7.38</v>
      </c>
      <c r="C538" s="13">
        <v>0.42170000000000002</v>
      </c>
      <c r="D538" s="12">
        <v>0.57999999999999996</v>
      </c>
      <c r="E538" s="12">
        <v>10</v>
      </c>
      <c r="F538" s="13">
        <f t="shared" si="116"/>
        <v>1915.12499999996</v>
      </c>
      <c r="G538" s="14">
        <f>G537*11/12+G549*1/12</f>
        <v>4.2241666666666671</v>
      </c>
      <c r="H538" s="13">
        <f t="shared" si="112"/>
        <v>232.07148000000001</v>
      </c>
      <c r="I538" s="13">
        <f t="shared" si="113"/>
        <v>13.260778200000001</v>
      </c>
      <c r="J538" s="15">
        <f t="shared" si="117"/>
        <v>2122.5136380288295</v>
      </c>
      <c r="K538" s="13">
        <f t="shared" si="114"/>
        <v>18.238680000000002</v>
      </c>
      <c r="L538" s="15">
        <f t="shared" si="115"/>
        <v>166.81001491283484</v>
      </c>
      <c r="M538" s="34">
        <f t="shared" si="106"/>
        <v>10.329786209660693</v>
      </c>
      <c r="N538" s="16"/>
      <c r="O538" s="17">
        <f t="shared" si="107"/>
        <v>13.435767253018039</v>
      </c>
      <c r="P538" s="17"/>
      <c r="Q538" s="36">
        <f t="shared" si="108"/>
        <v>7.1334717986856977E-2</v>
      </c>
      <c r="R538" s="14">
        <f t="shared" si="118"/>
        <v>1.004802029369261</v>
      </c>
      <c r="S538" s="14">
        <f t="shared" si="119"/>
        <v>7.4311401331276112</v>
      </c>
      <c r="T538" s="20">
        <f t="shared" si="109"/>
        <v>4.7544296397374675E-2</v>
      </c>
      <c r="U538" s="20">
        <f t="shared" si="110"/>
        <v>-7.0536965882035396E-3</v>
      </c>
      <c r="V538" s="20">
        <f t="shared" si="111"/>
        <v>5.4597992985578214E-2</v>
      </c>
      <c r="Y538" s="35"/>
      <c r="Z538" s="35"/>
    </row>
    <row r="539" spans="1:26" x14ac:dyDescent="0.25">
      <c r="A539" s="11">
        <v>1915.03</v>
      </c>
      <c r="B539" s="12">
        <v>7.57</v>
      </c>
      <c r="C539" s="13">
        <v>0.42249999999999999</v>
      </c>
      <c r="D539" s="12">
        <v>0.61</v>
      </c>
      <c r="E539" s="12">
        <v>9.9</v>
      </c>
      <c r="F539" s="13">
        <f t="shared" si="116"/>
        <v>1915.2083333332932</v>
      </c>
      <c r="G539" s="14">
        <f>G537*10/12+G549*2/12</f>
        <v>4.2083333333333339</v>
      </c>
      <c r="H539" s="13">
        <f t="shared" si="112"/>
        <v>240.45072727272731</v>
      </c>
      <c r="I539" s="13">
        <f t="shared" si="113"/>
        <v>13.420136363636363</v>
      </c>
      <c r="J539" s="15">
        <f t="shared" si="117"/>
        <v>2209.3781182489538</v>
      </c>
      <c r="K539" s="13">
        <f t="shared" si="114"/>
        <v>19.375818181818182</v>
      </c>
      <c r="L539" s="15">
        <f t="shared" si="115"/>
        <v>178.03443224991565</v>
      </c>
      <c r="M539" s="34">
        <f t="shared" si="106"/>
        <v>10.707013188682813</v>
      </c>
      <c r="N539" s="16"/>
      <c r="O539" s="17">
        <f t="shared" si="107"/>
        <v>13.942381087442419</v>
      </c>
      <c r="P539" s="17"/>
      <c r="Q539" s="36">
        <f t="shared" si="108"/>
        <v>6.8208639007930921E-2</v>
      </c>
      <c r="R539" s="14">
        <f t="shared" si="118"/>
        <v>1.0047897772647538</v>
      </c>
      <c r="S539" s="14">
        <f t="shared" si="119"/>
        <v>7.542247157872711</v>
      </c>
      <c r="T539" s="20">
        <f t="shared" si="109"/>
        <v>4.0445368556087713E-2</v>
      </c>
      <c r="U539" s="20">
        <f t="shared" si="110"/>
        <v>-8.6617252536855815E-3</v>
      </c>
      <c r="V539" s="20">
        <f t="shared" si="111"/>
        <v>4.9107093809773295E-2</v>
      </c>
      <c r="Y539" s="35"/>
      <c r="Z539" s="35"/>
    </row>
    <row r="540" spans="1:26" x14ac:dyDescent="0.25">
      <c r="A540" s="11">
        <v>1915.04</v>
      </c>
      <c r="B540" s="12">
        <v>8.14</v>
      </c>
      <c r="C540" s="13">
        <v>0.42330000000000001</v>
      </c>
      <c r="D540" s="12">
        <v>0.64</v>
      </c>
      <c r="E540" s="12">
        <v>10</v>
      </c>
      <c r="F540" s="13">
        <f t="shared" si="116"/>
        <v>1915.2916666666265</v>
      </c>
      <c r="G540" s="14">
        <f>G537*9/12+G549*3/12</f>
        <v>4.1924999999999999</v>
      </c>
      <c r="H540" s="13">
        <f t="shared" si="112"/>
        <v>255.97044000000005</v>
      </c>
      <c r="I540" s="13">
        <f t="shared" si="113"/>
        <v>13.311091800000003</v>
      </c>
      <c r="J540" s="15">
        <f t="shared" si="117"/>
        <v>2362.1731781652629</v>
      </c>
      <c r="K540" s="13">
        <f t="shared" si="114"/>
        <v>20.125440000000005</v>
      </c>
      <c r="L540" s="15">
        <f t="shared" si="115"/>
        <v>185.72368968375531</v>
      </c>
      <c r="M540" s="34">
        <f t="shared" si="106"/>
        <v>11.40112378900019</v>
      </c>
      <c r="N540" s="16"/>
      <c r="O540" s="17">
        <f t="shared" si="107"/>
        <v>14.855567969356288</v>
      </c>
      <c r="P540" s="17"/>
      <c r="Q540" s="36">
        <f t="shared" si="108"/>
        <v>6.3703423729853131E-2</v>
      </c>
      <c r="R540" s="14">
        <f t="shared" si="118"/>
        <v>1.0047775261250353</v>
      </c>
      <c r="S540" s="14">
        <f t="shared" si="119"/>
        <v>7.5025891134162972</v>
      </c>
      <c r="T540" s="20">
        <f t="shared" si="109"/>
        <v>3.3483833698883858E-2</v>
      </c>
      <c r="U540" s="20">
        <f t="shared" si="110"/>
        <v>-7.1251634677615971E-3</v>
      </c>
      <c r="V540" s="20">
        <f t="shared" si="111"/>
        <v>4.0608997166645455E-2</v>
      </c>
      <c r="Y540" s="35"/>
      <c r="Z540" s="35"/>
    </row>
    <row r="541" spans="1:26" x14ac:dyDescent="0.25">
      <c r="A541" s="11">
        <v>1915.05</v>
      </c>
      <c r="B541" s="12">
        <v>7.95</v>
      </c>
      <c r="C541" s="13">
        <v>0.42420000000000002</v>
      </c>
      <c r="D541" s="12">
        <v>0.67</v>
      </c>
      <c r="E541" s="12">
        <v>10.1</v>
      </c>
      <c r="F541" s="13">
        <f t="shared" si="116"/>
        <v>1915.3749999999598</v>
      </c>
      <c r="G541" s="14">
        <f>G537*8/12+G549*4/12</f>
        <v>4.1766666666666667</v>
      </c>
      <c r="H541" s="13">
        <f t="shared" si="112"/>
        <v>247.520495049505</v>
      </c>
      <c r="I541" s="13">
        <f t="shared" si="113"/>
        <v>13.207320000000005</v>
      </c>
      <c r="J541" s="15">
        <f t="shared" si="117"/>
        <v>2294.351276943341</v>
      </c>
      <c r="K541" s="13">
        <f t="shared" si="114"/>
        <v>20.860217821782182</v>
      </c>
      <c r="L541" s="15">
        <f t="shared" si="115"/>
        <v>193.36042208201741</v>
      </c>
      <c r="M541" s="34">
        <f t="shared" si="106"/>
        <v>11.026929876471321</v>
      </c>
      <c r="N541" s="16"/>
      <c r="O541" s="17">
        <f t="shared" si="107"/>
        <v>14.376666202260205</v>
      </c>
      <c r="P541" s="17"/>
      <c r="Q541" s="36">
        <f t="shared" si="108"/>
        <v>6.9016953859026925E-2</v>
      </c>
      <c r="R541" s="14">
        <f t="shared" si="118"/>
        <v>1.0047652759512427</v>
      </c>
      <c r="S541" s="14">
        <f t="shared" si="119"/>
        <v>7.463794979119851</v>
      </c>
      <c r="T541" s="20">
        <f t="shared" si="109"/>
        <v>3.964147928245465E-2</v>
      </c>
      <c r="U541" s="20">
        <f t="shared" si="110"/>
        <v>-6.7483709702291783E-3</v>
      </c>
      <c r="V541" s="20">
        <f t="shared" si="111"/>
        <v>4.6389850252683829E-2</v>
      </c>
      <c r="Y541" s="35"/>
      <c r="Z541" s="35"/>
    </row>
    <row r="542" spans="1:26" x14ac:dyDescent="0.25">
      <c r="A542" s="11">
        <v>1915.06</v>
      </c>
      <c r="B542" s="12">
        <v>8.0399999999999991</v>
      </c>
      <c r="C542" s="13">
        <v>0.42499999999999999</v>
      </c>
      <c r="D542" s="12">
        <v>0.7</v>
      </c>
      <c r="E542" s="12">
        <v>10.1</v>
      </c>
      <c r="F542" s="13">
        <f t="shared" si="116"/>
        <v>1915.458333333293</v>
      </c>
      <c r="G542" s="14">
        <f>G537*7/12+G549*5/12</f>
        <v>4.1608333333333327</v>
      </c>
      <c r="H542" s="13">
        <f t="shared" si="112"/>
        <v>250.32261386138617</v>
      </c>
      <c r="I542" s="13">
        <f t="shared" si="113"/>
        <v>13.232227722772278</v>
      </c>
      <c r="J542" s="15">
        <f t="shared" si="117"/>
        <v>2330.5462315743648</v>
      </c>
      <c r="K542" s="13">
        <f t="shared" si="114"/>
        <v>21.794257425742575</v>
      </c>
      <c r="L542" s="15">
        <f t="shared" si="115"/>
        <v>202.90825399279296</v>
      </c>
      <c r="M542" s="34">
        <f t="shared" si="106"/>
        <v>11.154262189096348</v>
      </c>
      <c r="N542" s="16"/>
      <c r="O542" s="17">
        <f t="shared" si="107"/>
        <v>14.548595263420415</v>
      </c>
      <c r="P542" s="17"/>
      <c r="Q542" s="36">
        <f t="shared" si="108"/>
        <v>6.8140042135714521E-2</v>
      </c>
      <c r="R542" s="14">
        <f t="shared" si="118"/>
        <v>1.0047530267445139</v>
      </c>
      <c r="S542" s="14">
        <f t="shared" si="119"/>
        <v>7.4993620218388566</v>
      </c>
      <c r="T542" s="20">
        <f t="shared" si="109"/>
        <v>3.9124820483404932E-2</v>
      </c>
      <c r="U542" s="20">
        <f t="shared" si="110"/>
        <v>-7.9249485135145514E-3</v>
      </c>
      <c r="V542" s="20">
        <f t="shared" si="111"/>
        <v>4.7049768996919483E-2</v>
      </c>
      <c r="Y542" s="35"/>
      <c r="Z542" s="35"/>
    </row>
    <row r="543" spans="1:26" x14ac:dyDescent="0.25">
      <c r="A543" s="11">
        <v>1915.07</v>
      </c>
      <c r="B543" s="12">
        <v>8.01</v>
      </c>
      <c r="C543" s="13">
        <v>0.42580000000000001</v>
      </c>
      <c r="D543" s="12">
        <v>0.73</v>
      </c>
      <c r="E543" s="12">
        <v>10.1</v>
      </c>
      <c r="F543" s="13">
        <f t="shared" si="116"/>
        <v>1915.5416666666263</v>
      </c>
      <c r="G543" s="14">
        <f>G537*6/12+G549*6/12</f>
        <v>4.1449999999999996</v>
      </c>
      <c r="H543" s="13">
        <f t="shared" si="112"/>
        <v>249.3885742574258</v>
      </c>
      <c r="I543" s="13">
        <f t="shared" si="113"/>
        <v>13.257135445544558</v>
      </c>
      <c r="J543" s="15">
        <f t="shared" si="117"/>
        <v>2332.1356795639754</v>
      </c>
      <c r="K543" s="13">
        <f t="shared" si="114"/>
        <v>22.728297029702976</v>
      </c>
      <c r="L543" s="15">
        <f t="shared" si="115"/>
        <v>212.54170363067442</v>
      </c>
      <c r="M543" s="34">
        <f t="shared" si="106"/>
        <v>11.11362939394961</v>
      </c>
      <c r="N543" s="16"/>
      <c r="O543" s="17">
        <f t="shared" si="107"/>
        <v>14.499550030038982</v>
      </c>
      <c r="P543" s="17"/>
      <c r="Q543" s="36">
        <f t="shared" si="108"/>
        <v>6.8626153573738274E-2</v>
      </c>
      <c r="R543" s="14">
        <f t="shared" si="118"/>
        <v>1.0047407785059888</v>
      </c>
      <c r="S543" s="14">
        <f t="shared" si="119"/>
        <v>7.5350066900954484</v>
      </c>
      <c r="T543" s="20">
        <f t="shared" si="109"/>
        <v>4.1173118926300045E-2</v>
      </c>
      <c r="U543" s="20">
        <f t="shared" si="110"/>
        <v>-9.0871284395922514E-3</v>
      </c>
      <c r="V543" s="20">
        <f t="shared" si="111"/>
        <v>5.0260247365892297E-2</v>
      </c>
      <c r="Y543" s="35"/>
      <c r="Z543" s="35"/>
    </row>
    <row r="544" spans="1:26" x14ac:dyDescent="0.25">
      <c r="A544" s="11">
        <v>1915.08</v>
      </c>
      <c r="B544" s="12">
        <v>8.35</v>
      </c>
      <c r="C544" s="13">
        <v>0.42670000000000002</v>
      </c>
      <c r="D544" s="12">
        <v>0.76</v>
      </c>
      <c r="E544" s="12">
        <v>10.1</v>
      </c>
      <c r="F544" s="13">
        <f t="shared" si="116"/>
        <v>1915.6249999999595</v>
      </c>
      <c r="G544" s="14">
        <f>G537*5/12+G549*7/12</f>
        <v>4.1291666666666664</v>
      </c>
      <c r="H544" s="13">
        <f t="shared" si="112"/>
        <v>259.97435643564359</v>
      </c>
      <c r="I544" s="13">
        <f t="shared" si="113"/>
        <v>13.28515663366337</v>
      </c>
      <c r="J544" s="15">
        <f t="shared" si="117"/>
        <v>2441.4806220014593</v>
      </c>
      <c r="K544" s="13">
        <f t="shared" si="114"/>
        <v>23.662336633663369</v>
      </c>
      <c r="L544" s="15">
        <f t="shared" si="115"/>
        <v>222.21859553546219</v>
      </c>
      <c r="M544" s="34">
        <f t="shared" si="106"/>
        <v>11.584831641604605</v>
      </c>
      <c r="N544" s="16"/>
      <c r="O544" s="17">
        <f t="shared" si="107"/>
        <v>15.113448857043233</v>
      </c>
      <c r="P544" s="17"/>
      <c r="Q544" s="36">
        <f t="shared" si="108"/>
        <v>6.3959240859477712E-2</v>
      </c>
      <c r="R544" s="14">
        <f t="shared" si="118"/>
        <v>1.0047285312368082</v>
      </c>
      <c r="S544" s="14">
        <f t="shared" si="119"/>
        <v>7.5707284878543346</v>
      </c>
      <c r="T544" s="20">
        <f t="shared" si="109"/>
        <v>3.8253007101227254E-2</v>
      </c>
      <c r="U544" s="20">
        <f t="shared" si="110"/>
        <v>-9.1225166993306184E-3</v>
      </c>
      <c r="V544" s="20">
        <f t="shared" si="111"/>
        <v>4.7375523800557873E-2</v>
      </c>
      <c r="Y544" s="35"/>
      <c r="Z544" s="35"/>
    </row>
    <row r="545" spans="1:26" x14ac:dyDescent="0.25">
      <c r="A545" s="11">
        <v>1915.09</v>
      </c>
      <c r="B545" s="12">
        <v>8.66</v>
      </c>
      <c r="C545" s="13">
        <v>0.42749999999999999</v>
      </c>
      <c r="D545" s="12">
        <v>0.79</v>
      </c>
      <c r="E545" s="12">
        <v>10.1</v>
      </c>
      <c r="F545" s="13">
        <f t="shared" si="116"/>
        <v>1915.7083333332928</v>
      </c>
      <c r="G545" s="14">
        <f>G537*4/12+G549*8/12</f>
        <v>4.1133333333333333</v>
      </c>
      <c r="H545" s="13">
        <f t="shared" si="112"/>
        <v>269.626099009901</v>
      </c>
      <c r="I545" s="13">
        <f t="shared" si="113"/>
        <v>13.310064356435646</v>
      </c>
      <c r="J545" s="15">
        <f t="shared" si="117"/>
        <v>2542.5389142145436</v>
      </c>
      <c r="K545" s="13">
        <f t="shared" si="114"/>
        <v>24.596376237623769</v>
      </c>
      <c r="L545" s="15">
        <f t="shared" si="115"/>
        <v>231.94061688562238</v>
      </c>
      <c r="M545" s="34">
        <f t="shared" si="106"/>
        <v>12.011570757825899</v>
      </c>
      <c r="N545" s="16"/>
      <c r="O545" s="17">
        <f t="shared" si="107"/>
        <v>15.664883714157831</v>
      </c>
      <c r="P545" s="17"/>
      <c r="Q545" s="36">
        <f t="shared" si="108"/>
        <v>6.2216271961368079E-2</v>
      </c>
      <c r="R545" s="14">
        <f t="shared" si="118"/>
        <v>1.0047162849381146</v>
      </c>
      <c r="S545" s="14">
        <f t="shared" si="119"/>
        <v>7.6065269139945473</v>
      </c>
      <c r="T545" s="20">
        <f t="shared" si="109"/>
        <v>3.6855850443499927E-2</v>
      </c>
      <c r="U545" s="20">
        <f t="shared" si="110"/>
        <v>-9.1578431390776371E-3</v>
      </c>
      <c r="V545" s="20">
        <f t="shared" si="111"/>
        <v>4.6013693582577564E-2</v>
      </c>
      <c r="Y545" s="35"/>
      <c r="Z545" s="35"/>
    </row>
    <row r="546" spans="1:26" x14ac:dyDescent="0.25">
      <c r="A546" s="11">
        <v>1915.1</v>
      </c>
      <c r="B546" s="12">
        <v>9.14</v>
      </c>
      <c r="C546" s="13">
        <v>0.42830000000000001</v>
      </c>
      <c r="D546" s="12">
        <v>0.82</v>
      </c>
      <c r="E546" s="12">
        <v>10.199999999999999</v>
      </c>
      <c r="F546" s="13">
        <f t="shared" si="116"/>
        <v>1915.791666666626</v>
      </c>
      <c r="G546" s="14">
        <f>G537*3/12+G549*9/12</f>
        <v>4.0975000000000001</v>
      </c>
      <c r="H546" s="13">
        <f t="shared" si="112"/>
        <v>281.78082352941186</v>
      </c>
      <c r="I546" s="13">
        <f t="shared" si="113"/>
        <v>13.204237058823532</v>
      </c>
      <c r="J546" s="15">
        <f t="shared" si="117"/>
        <v>2667.532565616928</v>
      </c>
      <c r="K546" s="13">
        <f t="shared" si="114"/>
        <v>25.28011764705883</v>
      </c>
      <c r="L546" s="15">
        <f t="shared" si="115"/>
        <v>239.3191142019563</v>
      </c>
      <c r="M546" s="34">
        <f t="shared" si="106"/>
        <v>12.549076133220163</v>
      </c>
      <c r="N546" s="16"/>
      <c r="O546" s="17">
        <f t="shared" si="107"/>
        <v>16.35409672119486</v>
      </c>
      <c r="P546" s="17"/>
      <c r="Q546" s="36">
        <f t="shared" si="108"/>
        <v>5.9814212715783181E-2</v>
      </c>
      <c r="R546" s="14">
        <f t="shared" si="118"/>
        <v>1.0047040396110525</v>
      </c>
      <c r="S546" s="14">
        <f t="shared" si="119"/>
        <v>7.5674759577779298</v>
      </c>
      <c r="T546" s="20">
        <f t="shared" si="109"/>
        <v>3.5677532122647015E-2</v>
      </c>
      <c r="U546" s="20">
        <f t="shared" si="110"/>
        <v>-8.2164544190062028E-3</v>
      </c>
      <c r="V546" s="20">
        <f t="shared" si="111"/>
        <v>4.3893986541653218E-2</v>
      </c>
      <c r="Y546" s="35"/>
      <c r="Z546" s="35"/>
    </row>
    <row r="547" spans="1:26" x14ac:dyDescent="0.25">
      <c r="A547" s="11">
        <v>1915.11</v>
      </c>
      <c r="B547" s="12">
        <v>9.4600000000000009</v>
      </c>
      <c r="C547" s="13">
        <v>0.42920000000000003</v>
      </c>
      <c r="D547" s="12">
        <v>0.85</v>
      </c>
      <c r="E547" s="12">
        <v>10.3</v>
      </c>
      <c r="F547" s="13">
        <f t="shared" si="116"/>
        <v>1915.8749999999593</v>
      </c>
      <c r="G547" s="14">
        <f>G537*2/12+G549*10/12</f>
        <v>4.081666666666667</v>
      </c>
      <c r="H547" s="13">
        <f t="shared" si="112"/>
        <v>288.81471844660194</v>
      </c>
      <c r="I547" s="13">
        <f t="shared" si="113"/>
        <v>13.103517669902914</v>
      </c>
      <c r="J547" s="15">
        <f t="shared" si="117"/>
        <v>2744.4575381030454</v>
      </c>
      <c r="K547" s="13">
        <f t="shared" si="114"/>
        <v>25.950582524271841</v>
      </c>
      <c r="L547" s="15">
        <f t="shared" si="115"/>
        <v>246.59502192257804</v>
      </c>
      <c r="M547" s="34">
        <f t="shared" si="106"/>
        <v>12.85771445355932</v>
      </c>
      <c r="N547" s="16"/>
      <c r="O547" s="17">
        <f t="shared" si="107"/>
        <v>16.740136872288524</v>
      </c>
      <c r="P547" s="17"/>
      <c r="Q547" s="36">
        <f t="shared" si="108"/>
        <v>5.7888719568749344E-2</v>
      </c>
      <c r="R547" s="14">
        <f t="shared" si="118"/>
        <v>1.0046917952567669</v>
      </c>
      <c r="S547" s="14">
        <f t="shared" si="119"/>
        <v>7.5292574152696927</v>
      </c>
      <c r="T547" s="20">
        <f t="shared" si="109"/>
        <v>3.4585380940313382E-2</v>
      </c>
      <c r="U547" s="20">
        <f t="shared" si="110"/>
        <v>-8.9507216159639968E-3</v>
      </c>
      <c r="V547" s="20">
        <f t="shared" si="111"/>
        <v>4.3536102556277378E-2</v>
      </c>
      <c r="Y547" s="35"/>
      <c r="Z547" s="35"/>
    </row>
    <row r="548" spans="1:26" x14ac:dyDescent="0.25">
      <c r="A548" s="11">
        <v>1915.12</v>
      </c>
      <c r="B548" s="12">
        <v>9.48</v>
      </c>
      <c r="C548" s="13">
        <v>0.43</v>
      </c>
      <c r="D548" s="12">
        <v>0.88</v>
      </c>
      <c r="E548" s="12">
        <v>10.3</v>
      </c>
      <c r="F548" s="13">
        <f t="shared" si="116"/>
        <v>1915.9583333332926</v>
      </c>
      <c r="G548" s="14">
        <f>G537*1/12+G549*11/12</f>
        <v>4.065833333333333</v>
      </c>
      <c r="H548" s="13">
        <f t="shared" si="112"/>
        <v>289.42532038834958</v>
      </c>
      <c r="I548" s="13">
        <f t="shared" si="113"/>
        <v>13.127941747572816</v>
      </c>
      <c r="J548" s="15">
        <f t="shared" si="117"/>
        <v>2760.655446405804</v>
      </c>
      <c r="K548" s="13">
        <f t="shared" si="114"/>
        <v>26.866485436893203</v>
      </c>
      <c r="L548" s="15">
        <f t="shared" si="115"/>
        <v>256.26337477184671</v>
      </c>
      <c r="M548" s="34">
        <f t="shared" si="106"/>
        <v>12.878444602186001</v>
      </c>
      <c r="N548" s="16"/>
      <c r="O548" s="17">
        <f t="shared" si="107"/>
        <v>16.749313030943114</v>
      </c>
      <c r="P548" s="17"/>
      <c r="Q548" s="36">
        <f t="shared" si="108"/>
        <v>5.6769648712160455E-2</v>
      </c>
      <c r="R548" s="14">
        <f t="shared" si="118"/>
        <v>1.0046795518764049</v>
      </c>
      <c r="S548" s="14">
        <f t="shared" si="119"/>
        <v>7.5645831494976319</v>
      </c>
      <c r="T548" s="20">
        <f t="shared" si="109"/>
        <v>3.6643430275943745E-2</v>
      </c>
      <c r="U548" s="20">
        <f t="shared" si="110"/>
        <v>-8.4336202922336012E-3</v>
      </c>
      <c r="V548" s="20">
        <f t="shared" si="111"/>
        <v>4.5077050568177346E-2</v>
      </c>
      <c r="Y548" s="35"/>
      <c r="Z548" s="35"/>
    </row>
    <row r="549" spans="1:26" x14ac:dyDescent="0.25">
      <c r="A549" s="11">
        <v>1916.01</v>
      </c>
      <c r="B549" s="12">
        <v>9.33</v>
      </c>
      <c r="C549" s="13">
        <v>0.44080000000000003</v>
      </c>
      <c r="D549" s="12">
        <v>0.93420000000000003</v>
      </c>
      <c r="E549" s="12">
        <v>10.4</v>
      </c>
      <c r="F549" s="13">
        <f t="shared" si="116"/>
        <v>1916.0416666666258</v>
      </c>
      <c r="G549" s="14">
        <v>4.05</v>
      </c>
      <c r="H549" s="13">
        <f t="shared" si="112"/>
        <v>282.10690384615384</v>
      </c>
      <c r="I549" s="13">
        <f t="shared" si="113"/>
        <v>13.328266153846156</v>
      </c>
      <c r="J549" s="15">
        <f t="shared" si="117"/>
        <v>2701.4436357360005</v>
      </c>
      <c r="K549" s="13">
        <f t="shared" si="114"/>
        <v>28.246974230769233</v>
      </c>
      <c r="L549" s="15">
        <f t="shared" si="115"/>
        <v>270.49181613125103</v>
      </c>
      <c r="M549" s="34">
        <f t="shared" si="106"/>
        <v>12.543563692516178</v>
      </c>
      <c r="N549" s="16"/>
      <c r="O549" s="17">
        <f t="shared" si="107"/>
        <v>16.297027766820715</v>
      </c>
      <c r="P549" s="17"/>
      <c r="Q549" s="36">
        <f t="shared" si="108"/>
        <v>5.9986791585310763E-2</v>
      </c>
      <c r="R549" s="14">
        <f t="shared" si="118"/>
        <v>1.0021524623582816</v>
      </c>
      <c r="S549" s="14">
        <f t="shared" si="119"/>
        <v>7.5269052586847662</v>
      </c>
      <c r="T549" s="20">
        <f t="shared" si="109"/>
        <v>4.088256566064663E-2</v>
      </c>
      <c r="U549" s="20">
        <f t="shared" si="110"/>
        <v>-7.5102573656017357E-3</v>
      </c>
      <c r="V549" s="20">
        <f t="shared" si="111"/>
        <v>4.8392823026248366E-2</v>
      </c>
      <c r="Y549" s="35"/>
      <c r="Z549" s="35"/>
    </row>
    <row r="550" spans="1:26" x14ac:dyDescent="0.25">
      <c r="A550" s="11">
        <v>1916.02</v>
      </c>
      <c r="B550" s="12">
        <v>9.1999999999999993</v>
      </c>
      <c r="C550" s="13">
        <v>0.45169999999999999</v>
      </c>
      <c r="D550" s="12">
        <v>0.98829999999999996</v>
      </c>
      <c r="E550" s="12">
        <v>10.4</v>
      </c>
      <c r="F550" s="13">
        <f t="shared" si="116"/>
        <v>1916.1249999999591</v>
      </c>
      <c r="G550" s="14">
        <f>G549*11/12+G561*1/12</f>
        <v>4.0649999999999995</v>
      </c>
      <c r="H550" s="13">
        <f t="shared" si="112"/>
        <v>278.17615384615385</v>
      </c>
      <c r="I550" s="13">
        <f t="shared" si="113"/>
        <v>13.657844423076924</v>
      </c>
      <c r="J550" s="15">
        <f t="shared" si="117"/>
        <v>2674.7018531217973</v>
      </c>
      <c r="K550" s="13">
        <f t="shared" si="114"/>
        <v>29.882770961538462</v>
      </c>
      <c r="L550" s="15">
        <f t="shared" si="115"/>
        <v>287.32693928698609</v>
      </c>
      <c r="M550" s="34">
        <f t="shared" si="106"/>
        <v>12.354652326458806</v>
      </c>
      <c r="N550" s="16"/>
      <c r="O550" s="17">
        <f t="shared" si="107"/>
        <v>16.034835612136884</v>
      </c>
      <c r="P550" s="17"/>
      <c r="Q550" s="36">
        <f t="shared" si="108"/>
        <v>6.1055799767671365E-2</v>
      </c>
      <c r="R550" s="14">
        <f t="shared" si="118"/>
        <v>1.002165815139745</v>
      </c>
      <c r="S550" s="14">
        <f t="shared" si="119"/>
        <v>7.5431066389284371</v>
      </c>
      <c r="T550" s="20">
        <f t="shared" si="109"/>
        <v>4.2503961003233393E-2</v>
      </c>
      <c r="U550" s="20">
        <f t="shared" si="110"/>
        <v>-7.1870378425568093E-3</v>
      </c>
      <c r="V550" s="20">
        <f t="shared" si="111"/>
        <v>4.9690998845790202E-2</v>
      </c>
      <c r="Y550" s="35"/>
      <c r="Z550" s="35"/>
    </row>
    <row r="551" spans="1:26" x14ac:dyDescent="0.25">
      <c r="A551" s="11">
        <v>1916.03</v>
      </c>
      <c r="B551" s="12">
        <v>9.17</v>
      </c>
      <c r="C551" s="13">
        <v>0.46250000000000002</v>
      </c>
      <c r="D551" s="12">
        <v>1.042</v>
      </c>
      <c r="E551" s="12">
        <v>10.5</v>
      </c>
      <c r="F551" s="13">
        <f t="shared" si="116"/>
        <v>1916.2083333332923</v>
      </c>
      <c r="G551" s="14">
        <f>G549*10/12+G561*2/12</f>
        <v>4.08</v>
      </c>
      <c r="H551" s="13">
        <f t="shared" si="112"/>
        <v>274.62840000000006</v>
      </c>
      <c r="I551" s="13">
        <f t="shared" si="113"/>
        <v>13.851214285714288</v>
      </c>
      <c r="J551" s="15">
        <f t="shared" si="117"/>
        <v>2651.6881572254588</v>
      </c>
      <c r="K551" s="13">
        <f t="shared" si="114"/>
        <v>31.206411428571435</v>
      </c>
      <c r="L551" s="15">
        <f t="shared" si="115"/>
        <v>301.31505559748399</v>
      </c>
      <c r="M551" s="34">
        <f t="shared" si="106"/>
        <v>12.177052795748487</v>
      </c>
      <c r="N551" s="16"/>
      <c r="O551" s="17">
        <f t="shared" si="107"/>
        <v>15.786513243251891</v>
      </c>
      <c r="P551" s="17"/>
      <c r="Q551" s="36">
        <f t="shared" si="108"/>
        <v>6.3063591449976891E-2</v>
      </c>
      <c r="R551" s="14">
        <f t="shared" si="118"/>
        <v>1.0021791670939835</v>
      </c>
      <c r="S551" s="14">
        <f t="shared" si="119"/>
        <v>7.4874489124069044</v>
      </c>
      <c r="T551" s="20">
        <f t="shared" si="109"/>
        <v>3.7131876005485953E-2</v>
      </c>
      <c r="U551" s="20">
        <f t="shared" si="110"/>
        <v>-5.3591637132331948E-3</v>
      </c>
      <c r="V551" s="20">
        <f t="shared" si="111"/>
        <v>4.2491039718719148E-2</v>
      </c>
      <c r="Y551" s="35"/>
      <c r="Z551" s="35"/>
    </row>
    <row r="552" spans="1:26" x14ac:dyDescent="0.25">
      <c r="A552" s="11">
        <v>1916.04</v>
      </c>
      <c r="B552" s="12">
        <v>9.07</v>
      </c>
      <c r="C552" s="13">
        <v>0.4733</v>
      </c>
      <c r="D552" s="12">
        <v>1.097</v>
      </c>
      <c r="E552" s="12">
        <v>10.6</v>
      </c>
      <c r="F552" s="13">
        <f t="shared" si="116"/>
        <v>1916.2916666666256</v>
      </c>
      <c r="G552" s="14">
        <f>G549*9/12+G561*3/12</f>
        <v>4.0949999999999998</v>
      </c>
      <c r="H552" s="13">
        <f t="shared" si="112"/>
        <v>269.07096226415098</v>
      </c>
      <c r="I552" s="13">
        <f t="shared" si="113"/>
        <v>14.040935660377359</v>
      </c>
      <c r="J552" s="15">
        <f t="shared" si="117"/>
        <v>2609.32578709882</v>
      </c>
      <c r="K552" s="13">
        <f t="shared" si="114"/>
        <v>32.543643396226415</v>
      </c>
      <c r="L552" s="15">
        <f t="shared" si="115"/>
        <v>315.59320710555738</v>
      </c>
      <c r="M552" s="34">
        <f t="shared" si="106"/>
        <v>11.906481776593189</v>
      </c>
      <c r="N552" s="16"/>
      <c r="O552" s="17">
        <f t="shared" si="107"/>
        <v>15.418161727089245</v>
      </c>
      <c r="P552" s="17"/>
      <c r="Q552" s="36">
        <f t="shared" si="108"/>
        <v>6.5748722644587379E-2</v>
      </c>
      <c r="R552" s="14">
        <f t="shared" si="118"/>
        <v>1.0021925182219196</v>
      </c>
      <c r="S552" s="14">
        <f t="shared" si="119"/>
        <v>7.4329750758768292</v>
      </c>
      <c r="T552" s="20">
        <f t="shared" si="109"/>
        <v>3.5755982327787095E-2</v>
      </c>
      <c r="U552" s="20">
        <f t="shared" si="110"/>
        <v>-4.6561790108334833E-3</v>
      </c>
      <c r="V552" s="20">
        <f t="shared" si="111"/>
        <v>4.0412161338620578E-2</v>
      </c>
      <c r="Y552" s="35"/>
      <c r="Z552" s="35"/>
    </row>
    <row r="553" spans="1:26" x14ac:dyDescent="0.25">
      <c r="A553" s="11">
        <v>1916.05</v>
      </c>
      <c r="B553" s="12">
        <v>9.27</v>
      </c>
      <c r="C553" s="13">
        <v>0.48420000000000002</v>
      </c>
      <c r="D553" s="12">
        <v>1.151</v>
      </c>
      <c r="E553" s="12">
        <v>10.7</v>
      </c>
      <c r="F553" s="13">
        <f t="shared" si="116"/>
        <v>1916.3749999999588</v>
      </c>
      <c r="G553" s="14">
        <f>G549*8/12+G561*4/12</f>
        <v>4.1099999999999994</v>
      </c>
      <c r="H553" s="13">
        <f t="shared" si="112"/>
        <v>272.43403738317761</v>
      </c>
      <c r="I553" s="13">
        <f t="shared" si="113"/>
        <v>14.230049719626171</v>
      </c>
      <c r="J553" s="15">
        <f t="shared" si="117"/>
        <v>2653.4390382621591</v>
      </c>
      <c r="K553" s="13">
        <f t="shared" si="114"/>
        <v>33.826491588785053</v>
      </c>
      <c r="L553" s="15">
        <f t="shared" si="115"/>
        <v>329.46152459975679</v>
      </c>
      <c r="M553" s="34">
        <f t="shared" si="106"/>
        <v>12.026256671905166</v>
      </c>
      <c r="N553" s="16"/>
      <c r="O553" s="17">
        <f t="shared" si="107"/>
        <v>15.55319389347212</v>
      </c>
      <c r="P553" s="17"/>
      <c r="Q553" s="36">
        <f t="shared" si="108"/>
        <v>6.4579620295515006E-2</v>
      </c>
      <c r="R553" s="14">
        <f t="shared" si="118"/>
        <v>1.002205868524475</v>
      </c>
      <c r="S553" s="14">
        <f t="shared" si="119"/>
        <v>7.3796526446020456</v>
      </c>
      <c r="T553" s="20">
        <f t="shared" si="109"/>
        <v>3.5794006515664556E-2</v>
      </c>
      <c r="U553" s="20">
        <f t="shared" si="110"/>
        <v>-2.8482834417464797E-3</v>
      </c>
      <c r="V553" s="20">
        <f t="shared" si="111"/>
        <v>3.8642289957411036E-2</v>
      </c>
      <c r="Y553" s="35"/>
      <c r="Z553" s="35"/>
    </row>
    <row r="554" spans="1:26" x14ac:dyDescent="0.25">
      <c r="A554" s="11">
        <v>1916.06</v>
      </c>
      <c r="B554" s="12">
        <v>9.36</v>
      </c>
      <c r="C554" s="13">
        <v>0.495</v>
      </c>
      <c r="D554" s="12">
        <v>1.2050000000000001</v>
      </c>
      <c r="E554" s="12">
        <v>10.8</v>
      </c>
      <c r="F554" s="13">
        <f t="shared" si="116"/>
        <v>1916.4583333332921</v>
      </c>
      <c r="G554" s="14">
        <f>G549*7/12+G561*5/12</f>
        <v>4.125</v>
      </c>
      <c r="H554" s="13">
        <f t="shared" si="112"/>
        <v>272.53199999999998</v>
      </c>
      <c r="I554" s="13">
        <f t="shared" si="113"/>
        <v>14.412749999999999</v>
      </c>
      <c r="J554" s="15">
        <f t="shared" si="117"/>
        <v>2666.0912163444873</v>
      </c>
      <c r="K554" s="13">
        <f t="shared" si="114"/>
        <v>35.085583333333339</v>
      </c>
      <c r="L554" s="15">
        <f t="shared" si="115"/>
        <v>343.23076022383628</v>
      </c>
      <c r="M554" s="34">
        <f t="shared" si="106"/>
        <v>11.995961222946589</v>
      </c>
      <c r="N554" s="16"/>
      <c r="O554" s="17">
        <f t="shared" si="107"/>
        <v>15.493035511158221</v>
      </c>
      <c r="P554" s="17"/>
      <c r="Q554" s="36">
        <f t="shared" si="108"/>
        <v>6.5591255170429991E-2</v>
      </c>
      <c r="R554" s="14">
        <f t="shared" si="118"/>
        <v>1.0022192180025706</v>
      </c>
      <c r="S554" s="14">
        <f t="shared" si="119"/>
        <v>7.3274503437581417</v>
      </c>
      <c r="T554" s="20">
        <f t="shared" si="109"/>
        <v>4.1171911916072501E-2</v>
      </c>
      <c r="U554" s="20">
        <f t="shared" si="110"/>
        <v>-1.0460409510723023E-3</v>
      </c>
      <c r="V554" s="20">
        <f t="shared" si="111"/>
        <v>4.2217952867144803E-2</v>
      </c>
      <c r="Y554" s="35"/>
      <c r="Z554" s="35"/>
    </row>
    <row r="555" spans="1:26" x14ac:dyDescent="0.25">
      <c r="A555" s="11">
        <v>1916.07</v>
      </c>
      <c r="B555" s="12">
        <v>9.23</v>
      </c>
      <c r="C555" s="13">
        <v>0.50580000000000003</v>
      </c>
      <c r="D555" s="12">
        <v>1.2589999999999999</v>
      </c>
      <c r="E555" s="12">
        <v>10.8</v>
      </c>
      <c r="F555" s="13">
        <f t="shared" si="116"/>
        <v>1916.5416666666254</v>
      </c>
      <c r="G555" s="14">
        <f>G549*6/12+G561*6/12</f>
        <v>4.1400000000000006</v>
      </c>
      <c r="H555" s="13">
        <f t="shared" si="112"/>
        <v>268.74683333333337</v>
      </c>
      <c r="I555" s="13">
        <f t="shared" si="113"/>
        <v>14.727210000000001</v>
      </c>
      <c r="J555" s="15">
        <f t="shared" si="117"/>
        <v>2641.0681273107416</v>
      </c>
      <c r="K555" s="13">
        <f t="shared" si="114"/>
        <v>36.657883333333331</v>
      </c>
      <c r="L555" s="15">
        <f t="shared" si="115"/>
        <v>360.24970447283022</v>
      </c>
      <c r="M555" s="34">
        <f t="shared" si="106"/>
        <v>11.79116527525456</v>
      </c>
      <c r="N555" s="16"/>
      <c r="O555" s="17">
        <f t="shared" si="107"/>
        <v>15.208320664732778</v>
      </c>
      <c r="P555" s="17"/>
      <c r="Q555" s="36">
        <f t="shared" si="108"/>
        <v>7.0364500962744186E-2</v>
      </c>
      <c r="R555" s="14">
        <f t="shared" si="118"/>
        <v>1.0022325666571259</v>
      </c>
      <c r="S555" s="14">
        <f t="shared" si="119"/>
        <v>7.3437115534739528</v>
      </c>
      <c r="T555" s="20">
        <f t="shared" si="109"/>
        <v>4.8102474134000817E-2</v>
      </c>
      <c r="U555" s="20">
        <f t="shared" si="110"/>
        <v>3.9863792948291454E-4</v>
      </c>
      <c r="V555" s="20">
        <f t="shared" si="111"/>
        <v>4.7703836204517902E-2</v>
      </c>
      <c r="Y555" s="35"/>
      <c r="Z555" s="35"/>
    </row>
    <row r="556" spans="1:26" x14ac:dyDescent="0.25">
      <c r="A556" s="11">
        <v>1916.08</v>
      </c>
      <c r="B556" s="12">
        <v>9.3000000000000007</v>
      </c>
      <c r="C556" s="13">
        <v>0.51670000000000005</v>
      </c>
      <c r="D556" s="12">
        <v>1.3129999999999999</v>
      </c>
      <c r="E556" s="12">
        <v>10.9</v>
      </c>
      <c r="F556" s="13">
        <f t="shared" si="116"/>
        <v>1916.6249999999586</v>
      </c>
      <c r="G556" s="14">
        <f>G549*5/12+G561*7/12</f>
        <v>4.1550000000000002</v>
      </c>
      <c r="H556" s="13">
        <f t="shared" si="112"/>
        <v>268.30073394495417</v>
      </c>
      <c r="I556" s="13">
        <f t="shared" si="113"/>
        <v>14.906557981651378</v>
      </c>
      <c r="J556" s="15">
        <f t="shared" si="117"/>
        <v>2648.8918128791661</v>
      </c>
      <c r="K556" s="13">
        <f t="shared" si="114"/>
        <v>37.87944770642202</v>
      </c>
      <c r="L556" s="15">
        <f t="shared" si="115"/>
        <v>373.9779516462736</v>
      </c>
      <c r="M556" s="34">
        <f t="shared" si="106"/>
        <v>11.732082638874171</v>
      </c>
      <c r="N556" s="16"/>
      <c r="O556" s="17">
        <f t="shared" si="107"/>
        <v>15.109356185858459</v>
      </c>
      <c r="P556" s="17"/>
      <c r="Q556" s="36">
        <f t="shared" si="108"/>
        <v>6.9255463374402929E-2</v>
      </c>
      <c r="R556" s="14">
        <f t="shared" si="118"/>
        <v>1.0022459144890594</v>
      </c>
      <c r="S556" s="14">
        <f t="shared" si="119"/>
        <v>7.292582962706434</v>
      </c>
      <c r="T556" s="20">
        <f t="shared" si="109"/>
        <v>5.2914948266491457E-2</v>
      </c>
      <c r="U556" s="20">
        <f t="shared" si="110"/>
        <v>2.2011150961964709E-3</v>
      </c>
      <c r="V556" s="20">
        <f t="shared" si="111"/>
        <v>5.0713833170294986E-2</v>
      </c>
      <c r="Y556" s="35"/>
      <c r="Z556" s="35"/>
    </row>
    <row r="557" spans="1:26" x14ac:dyDescent="0.25">
      <c r="A557" s="11">
        <v>1916.09</v>
      </c>
      <c r="B557" s="12">
        <v>9.68</v>
      </c>
      <c r="C557" s="13">
        <v>0.52749999999999997</v>
      </c>
      <c r="D557" s="12">
        <v>1.3680000000000001</v>
      </c>
      <c r="E557" s="12">
        <v>11.1</v>
      </c>
      <c r="F557" s="13">
        <f t="shared" si="116"/>
        <v>1916.7083333332919</v>
      </c>
      <c r="G557" s="14">
        <f>G549*4/12+G561*8/12</f>
        <v>4.17</v>
      </c>
      <c r="H557" s="13">
        <f t="shared" si="112"/>
        <v>274.23178378378384</v>
      </c>
      <c r="I557" s="13">
        <f t="shared" si="113"/>
        <v>14.943932432432435</v>
      </c>
      <c r="J557" s="15">
        <f t="shared" si="117"/>
        <v>2719.7430827821213</v>
      </c>
      <c r="K557" s="13">
        <f t="shared" si="114"/>
        <v>38.755070270270281</v>
      </c>
      <c r="L557" s="15">
        <f t="shared" si="115"/>
        <v>384.36038607912622</v>
      </c>
      <c r="M557" s="34">
        <f t="shared" si="106"/>
        <v>11.944552417504481</v>
      </c>
      <c r="N557" s="16"/>
      <c r="O557" s="17">
        <f t="shared" si="107"/>
        <v>15.357396326406262</v>
      </c>
      <c r="P557" s="17"/>
      <c r="Q557" s="36">
        <f t="shared" si="108"/>
        <v>6.8308113769912304E-2</v>
      </c>
      <c r="R557" s="14">
        <f t="shared" si="118"/>
        <v>1.0022592614992878</v>
      </c>
      <c r="S557" s="14">
        <f t="shared" si="119"/>
        <v>7.1772684807973866</v>
      </c>
      <c r="T557" s="20">
        <f t="shared" si="109"/>
        <v>5.1564873103982167E-2</v>
      </c>
      <c r="U557" s="20">
        <f t="shared" si="110"/>
        <v>3.7529242849765332E-3</v>
      </c>
      <c r="V557" s="20">
        <f t="shared" si="111"/>
        <v>4.7811948819005634E-2</v>
      </c>
      <c r="Y557" s="35"/>
      <c r="Z557" s="35"/>
    </row>
    <row r="558" spans="1:26" x14ac:dyDescent="0.25">
      <c r="A558" s="11">
        <v>1916.1</v>
      </c>
      <c r="B558" s="12">
        <v>9.98</v>
      </c>
      <c r="C558" s="13">
        <v>0.5383</v>
      </c>
      <c r="D558" s="12">
        <v>1.4219999999999999</v>
      </c>
      <c r="E558" s="12">
        <v>11.3</v>
      </c>
      <c r="F558" s="13">
        <f t="shared" si="116"/>
        <v>1916.7916666666251</v>
      </c>
      <c r="G558" s="14">
        <f>G549*3/12+G561*9/12</f>
        <v>4.1850000000000005</v>
      </c>
      <c r="H558" s="13">
        <f t="shared" si="112"/>
        <v>277.72661946902662</v>
      </c>
      <c r="I558" s="13">
        <f t="shared" si="113"/>
        <v>14.97998389380531</v>
      </c>
      <c r="J558" s="15">
        <f t="shared" si="117"/>
        <v>2766.7843020760793</v>
      </c>
      <c r="K558" s="13">
        <f t="shared" si="114"/>
        <v>39.571869026548669</v>
      </c>
      <c r="L558" s="15">
        <f t="shared" si="115"/>
        <v>394.22517811144121</v>
      </c>
      <c r="M558" s="34">
        <f t="shared" si="106"/>
        <v>12.045741763370808</v>
      </c>
      <c r="N558" s="16"/>
      <c r="O558" s="17">
        <f t="shared" si="107"/>
        <v>15.460165685093671</v>
      </c>
      <c r="P558" s="17"/>
      <c r="Q558" s="36">
        <f t="shared" si="108"/>
        <v>6.7031488912358383E-2</v>
      </c>
      <c r="R558" s="14">
        <f t="shared" si="118"/>
        <v>1.0022726076887278</v>
      </c>
      <c r="S558" s="14">
        <f t="shared" si="119"/>
        <v>7.0661655096744918</v>
      </c>
      <c r="T558" s="20">
        <f t="shared" si="109"/>
        <v>4.7229253159363438E-2</v>
      </c>
      <c r="U558" s="20">
        <f t="shared" si="110"/>
        <v>5.2743940980803927E-3</v>
      </c>
      <c r="V558" s="20">
        <f t="shared" si="111"/>
        <v>4.1954859061283045E-2</v>
      </c>
      <c r="Y558" s="35"/>
      <c r="Z558" s="35"/>
    </row>
    <row r="559" spans="1:26" x14ac:dyDescent="0.25">
      <c r="A559" s="11">
        <v>1916.11</v>
      </c>
      <c r="B559" s="12">
        <v>10.210000000000001</v>
      </c>
      <c r="C559" s="13">
        <v>0.54920000000000002</v>
      </c>
      <c r="D559" s="12">
        <v>1.476</v>
      </c>
      <c r="E559" s="12">
        <v>11.5</v>
      </c>
      <c r="F559" s="13">
        <f t="shared" si="116"/>
        <v>1916.8749999999584</v>
      </c>
      <c r="G559" s="14">
        <f>G549*2/12+G561*10/12</f>
        <v>4.2</v>
      </c>
      <c r="H559" s="13">
        <f t="shared" si="112"/>
        <v>279.1857913043479</v>
      </c>
      <c r="I559" s="13">
        <f t="shared" si="113"/>
        <v>15.01751582608696</v>
      </c>
      <c r="J559" s="15">
        <f t="shared" si="117"/>
        <v>2793.7883129363036</v>
      </c>
      <c r="K559" s="13">
        <f t="shared" si="114"/>
        <v>40.360257391304351</v>
      </c>
      <c r="L559" s="15">
        <f t="shared" si="115"/>
        <v>403.88164053809828</v>
      </c>
      <c r="M559" s="34">
        <f t="shared" si="106"/>
        <v>12.053230403230508</v>
      </c>
      <c r="N559" s="16"/>
      <c r="O559" s="17">
        <f t="shared" si="107"/>
        <v>15.442014290555155</v>
      </c>
      <c r="P559" s="17"/>
      <c r="Q559" s="36">
        <f t="shared" si="108"/>
        <v>6.752161327959097E-2</v>
      </c>
      <c r="R559" s="14">
        <f t="shared" si="118"/>
        <v>1.0022859530582944</v>
      </c>
      <c r="S559" s="14">
        <f t="shared" si="119"/>
        <v>6.9590550164069658</v>
      </c>
      <c r="T559" s="20">
        <f t="shared" si="109"/>
        <v>4.7427884489694039E-2</v>
      </c>
      <c r="U559" s="20">
        <f t="shared" si="110"/>
        <v>6.7664898615287239E-3</v>
      </c>
      <c r="V559" s="20">
        <f t="shared" si="111"/>
        <v>4.0661394628165315E-2</v>
      </c>
      <c r="Y559" s="35"/>
      <c r="Z559" s="35"/>
    </row>
    <row r="560" spans="1:26" x14ac:dyDescent="0.25">
      <c r="A560" s="11">
        <v>1916.12</v>
      </c>
      <c r="B560" s="12">
        <v>9.8000000000000007</v>
      </c>
      <c r="C560" s="13">
        <v>0.56000000000000005</v>
      </c>
      <c r="D560" s="12">
        <v>1.53</v>
      </c>
      <c r="E560" s="12">
        <v>11.6</v>
      </c>
      <c r="F560" s="13">
        <f t="shared" si="116"/>
        <v>1916.9583333332916</v>
      </c>
      <c r="G560" s="14">
        <f>G549*1/12+G561*11/12</f>
        <v>4.2149999999999999</v>
      </c>
      <c r="H560" s="13">
        <f t="shared" si="112"/>
        <v>265.66448275862075</v>
      </c>
      <c r="I560" s="13">
        <f t="shared" si="113"/>
        <v>15.180827586206899</v>
      </c>
      <c r="J560" s="15">
        <f t="shared" si="117"/>
        <v>2671.1411726940896</v>
      </c>
      <c r="K560" s="13">
        <f t="shared" si="114"/>
        <v>41.476189655172419</v>
      </c>
      <c r="L560" s="15">
        <f t="shared" si="115"/>
        <v>417.02510145122005</v>
      </c>
      <c r="M560" s="34">
        <f t="shared" si="106"/>
        <v>11.413559188849499</v>
      </c>
      <c r="N560" s="16"/>
      <c r="O560" s="17">
        <f t="shared" si="107"/>
        <v>14.599793322642691</v>
      </c>
      <c r="P560" s="17"/>
      <c r="Q560" s="36">
        <f t="shared" si="108"/>
        <v>7.1812050346403061E-2</v>
      </c>
      <c r="R560" s="14">
        <f t="shared" si="118"/>
        <v>1.0022992976089014</v>
      </c>
      <c r="S560" s="14">
        <f t="shared" si="119"/>
        <v>6.9148340973536584</v>
      </c>
      <c r="T560" s="20">
        <f t="shared" si="109"/>
        <v>5.4958154235523526E-2</v>
      </c>
      <c r="U560" s="20">
        <f t="shared" si="110"/>
        <v>7.9327507617692472E-3</v>
      </c>
      <c r="V560" s="20">
        <f t="shared" si="111"/>
        <v>4.7025403473754279E-2</v>
      </c>
      <c r="Y560" s="35"/>
      <c r="Z560" s="35"/>
    </row>
    <row r="561" spans="1:26" x14ac:dyDescent="0.25">
      <c r="A561" s="11">
        <v>1917.01</v>
      </c>
      <c r="B561" s="12">
        <v>9.57</v>
      </c>
      <c r="C561" s="13">
        <v>0.57079999999999997</v>
      </c>
      <c r="D561" s="12">
        <v>1.5089999999999999</v>
      </c>
      <c r="E561" s="12">
        <v>11.7</v>
      </c>
      <c r="F561" s="13">
        <f t="shared" si="116"/>
        <v>1917.0416666666249</v>
      </c>
      <c r="G561" s="14">
        <v>4.2300000000000004</v>
      </c>
      <c r="H561" s="13">
        <f t="shared" si="112"/>
        <v>257.21215384615391</v>
      </c>
      <c r="I561" s="13">
        <f t="shared" si="113"/>
        <v>15.341347692307695</v>
      </c>
      <c r="J561" s="15">
        <f t="shared" si="117"/>
        <v>2599.0108872473193</v>
      </c>
      <c r="K561" s="13">
        <f t="shared" si="114"/>
        <v>40.557276923076927</v>
      </c>
      <c r="L561" s="15">
        <f t="shared" si="115"/>
        <v>409.81268849072143</v>
      </c>
      <c r="M561" s="34">
        <f t="shared" si="106"/>
        <v>10.992361427383432</v>
      </c>
      <c r="N561" s="16"/>
      <c r="O561" s="17">
        <f t="shared" si="107"/>
        <v>14.041135988701299</v>
      </c>
      <c r="P561" s="17"/>
      <c r="Q561" s="36">
        <f t="shared" si="108"/>
        <v>7.7000061756415786E-2</v>
      </c>
      <c r="R561" s="14">
        <f t="shared" si="118"/>
        <v>1.0012364045421127</v>
      </c>
      <c r="S561" s="14">
        <f t="shared" si="119"/>
        <v>6.8714963216044431</v>
      </c>
      <c r="T561" s="20">
        <f t="shared" si="109"/>
        <v>5.8801810018854095E-2</v>
      </c>
      <c r="U561" s="20">
        <f t="shared" si="110"/>
        <v>1.0236826164424118E-2</v>
      </c>
      <c r="V561" s="20">
        <f t="shared" si="111"/>
        <v>4.8564983854429977E-2</v>
      </c>
      <c r="Y561" s="35"/>
      <c r="Z561" s="35"/>
    </row>
    <row r="562" spans="1:26" x14ac:dyDescent="0.25">
      <c r="A562" s="11">
        <v>1917.02</v>
      </c>
      <c r="B562" s="12">
        <v>9.0299999999999994</v>
      </c>
      <c r="C562" s="13">
        <v>0.58169999999999999</v>
      </c>
      <c r="D562" s="12">
        <v>1.488</v>
      </c>
      <c r="E562" s="12">
        <v>12</v>
      </c>
      <c r="F562" s="13">
        <f t="shared" si="116"/>
        <v>1917.1249999999582</v>
      </c>
      <c r="G562" s="14">
        <f>G561*11/12+G573*1/12</f>
        <v>4.2583333333333329</v>
      </c>
      <c r="H562" s="13">
        <f t="shared" si="112"/>
        <v>236.63115000000002</v>
      </c>
      <c r="I562" s="13">
        <f t="shared" si="113"/>
        <v>15.243448500000001</v>
      </c>
      <c r="J562" s="15">
        <f t="shared" si="117"/>
        <v>2403.8849509391366</v>
      </c>
      <c r="K562" s="13">
        <f t="shared" si="114"/>
        <v>38.993040000000001</v>
      </c>
      <c r="L562" s="15">
        <f t="shared" si="115"/>
        <v>396.12190553681455</v>
      </c>
      <c r="M562" s="34">
        <f t="shared" si="106"/>
        <v>10.063187738735733</v>
      </c>
      <c r="N562" s="16"/>
      <c r="O562" s="17">
        <f t="shared" si="107"/>
        <v>12.842799550212746</v>
      </c>
      <c r="P562" s="17"/>
      <c r="Q562" s="36">
        <f t="shared" si="108"/>
        <v>8.5531669734137644E-2</v>
      </c>
      <c r="R562" s="14">
        <f t="shared" si="118"/>
        <v>1.0012630192103369</v>
      </c>
      <c r="S562" s="14">
        <f t="shared" si="119"/>
        <v>6.7079924640958959</v>
      </c>
      <c r="T562" s="20">
        <f t="shared" si="109"/>
        <v>7.0221134272459684E-2</v>
      </c>
      <c r="U562" s="20">
        <f t="shared" si="110"/>
        <v>1.3541894569252699E-2</v>
      </c>
      <c r="V562" s="20">
        <f t="shared" si="111"/>
        <v>5.6679239703206985E-2</v>
      </c>
      <c r="Y562" s="35"/>
      <c r="Z562" s="35"/>
    </row>
    <row r="563" spans="1:26" x14ac:dyDescent="0.25">
      <c r="A563" s="11">
        <v>1917.03</v>
      </c>
      <c r="B563" s="12">
        <v>9.31</v>
      </c>
      <c r="C563" s="13">
        <v>0.59250000000000003</v>
      </c>
      <c r="D563" s="12">
        <v>1.468</v>
      </c>
      <c r="E563" s="12">
        <v>12</v>
      </c>
      <c r="F563" s="13">
        <f t="shared" si="116"/>
        <v>1917.2083333332914</v>
      </c>
      <c r="G563" s="14">
        <f>G561*10/12+G573*2/12</f>
        <v>4.2866666666666671</v>
      </c>
      <c r="H563" s="13">
        <f t="shared" si="112"/>
        <v>243.96855000000005</v>
      </c>
      <c r="I563" s="13">
        <f t="shared" si="113"/>
        <v>15.526462500000003</v>
      </c>
      <c r="J563" s="15">
        <f t="shared" si="117"/>
        <v>2491.5681852376506</v>
      </c>
      <c r="K563" s="13">
        <f t="shared" si="114"/>
        <v>38.468940000000003</v>
      </c>
      <c r="L563" s="15">
        <f t="shared" si="115"/>
        <v>392.87025735003976</v>
      </c>
      <c r="M563" s="34">
        <f t="shared" si="106"/>
        <v>10.327157080107884</v>
      </c>
      <c r="N563" s="16"/>
      <c r="O563" s="17">
        <f t="shared" si="107"/>
        <v>13.170393039784498</v>
      </c>
      <c r="P563" s="17"/>
      <c r="Q563" s="36">
        <f t="shared" si="108"/>
        <v>8.3797745412941271E-2</v>
      </c>
      <c r="R563" s="14">
        <f t="shared" si="118"/>
        <v>1.0012896283886159</v>
      </c>
      <c r="S563" s="14">
        <f t="shared" si="119"/>
        <v>6.7164647874408443</v>
      </c>
      <c r="T563" s="20">
        <f t="shared" si="109"/>
        <v>6.9092717594199993E-2</v>
      </c>
      <c r="U563" s="20">
        <f t="shared" si="110"/>
        <v>1.4287155119889317E-2</v>
      </c>
      <c r="V563" s="20">
        <f t="shared" si="111"/>
        <v>5.4805562474310676E-2</v>
      </c>
      <c r="Y563" s="35"/>
      <c r="Z563" s="35"/>
    </row>
    <row r="564" spans="1:26" x14ac:dyDescent="0.25">
      <c r="A564" s="11">
        <v>1917.04</v>
      </c>
      <c r="B564" s="12">
        <v>9.17</v>
      </c>
      <c r="C564" s="13">
        <v>0.60329999999999995</v>
      </c>
      <c r="D564" s="12">
        <v>1.4470000000000001</v>
      </c>
      <c r="E564" s="12">
        <v>12.6</v>
      </c>
      <c r="F564" s="13">
        <f t="shared" si="116"/>
        <v>1917.2916666666247</v>
      </c>
      <c r="G564" s="14">
        <f>G561*9/12+G573*3/12</f>
        <v>4.3150000000000013</v>
      </c>
      <c r="H564" s="13">
        <f t="shared" si="112"/>
        <v>228.85700000000003</v>
      </c>
      <c r="I564" s="13">
        <f t="shared" si="113"/>
        <v>15.056644285714286</v>
      </c>
      <c r="J564" s="15">
        <f t="shared" si="117"/>
        <v>2350.0530764812111</v>
      </c>
      <c r="K564" s="13">
        <f t="shared" si="114"/>
        <v>36.11298571428572</v>
      </c>
      <c r="L564" s="15">
        <f t="shared" si="115"/>
        <v>370.83171228662081</v>
      </c>
      <c r="M564" s="34">
        <f t="shared" si="106"/>
        <v>9.6445311972812391</v>
      </c>
      <c r="N564" s="16"/>
      <c r="O564" s="17">
        <f t="shared" si="107"/>
        <v>12.29430325146132</v>
      </c>
      <c r="P564" s="17"/>
      <c r="Q564" s="36">
        <f t="shared" si="108"/>
        <v>9.5404891435485473E-2</v>
      </c>
      <c r="R564" s="14">
        <f t="shared" si="118"/>
        <v>1.0013162320884976</v>
      </c>
      <c r="S564" s="14">
        <f t="shared" si="119"/>
        <v>6.4048824105732063</v>
      </c>
      <c r="T564" s="20">
        <f t="shared" si="109"/>
        <v>7.8422141814086244E-2</v>
      </c>
      <c r="U564" s="20">
        <f t="shared" si="110"/>
        <v>1.94069207356935E-2</v>
      </c>
      <c r="V564" s="20">
        <f t="shared" si="111"/>
        <v>5.9015221078392743E-2</v>
      </c>
      <c r="Y564" s="35"/>
      <c r="Z564" s="35"/>
    </row>
    <row r="565" spans="1:26" x14ac:dyDescent="0.25">
      <c r="A565" s="11">
        <v>1917.05</v>
      </c>
      <c r="B565" s="12">
        <v>8.86</v>
      </c>
      <c r="C565" s="13">
        <v>0.61419999999999997</v>
      </c>
      <c r="D565" s="12">
        <v>1.4259999999999999</v>
      </c>
      <c r="E565" s="12">
        <v>12.8</v>
      </c>
      <c r="F565" s="13">
        <f t="shared" si="116"/>
        <v>1917.3749999999579</v>
      </c>
      <c r="G565" s="14">
        <f>G561*8/12+G573*4/12</f>
        <v>4.3433333333333337</v>
      </c>
      <c r="H565" s="13">
        <f t="shared" si="112"/>
        <v>217.66528124999999</v>
      </c>
      <c r="I565" s="13">
        <f t="shared" si="113"/>
        <v>15.089166562499999</v>
      </c>
      <c r="J565" s="15">
        <f t="shared" si="117"/>
        <v>2248.0413199939508</v>
      </c>
      <c r="K565" s="13">
        <f t="shared" si="114"/>
        <v>35.032809374999999</v>
      </c>
      <c r="L565" s="15">
        <f t="shared" si="115"/>
        <v>361.81793705545982</v>
      </c>
      <c r="M565" s="34">
        <f t="shared" si="106"/>
        <v>9.1389888133735813</v>
      </c>
      <c r="N565" s="16"/>
      <c r="O565" s="17">
        <f t="shared" si="107"/>
        <v>11.651154264223983</v>
      </c>
      <c r="P565" s="17"/>
      <c r="Q565" s="36">
        <f t="shared" si="108"/>
        <v>0.10030784408299677</v>
      </c>
      <c r="R565" s="14">
        <f t="shared" si="118"/>
        <v>1.0013428303215028</v>
      </c>
      <c r="S565" s="14">
        <f t="shared" si="119"/>
        <v>6.3131047110387266</v>
      </c>
      <c r="T565" s="20">
        <f t="shared" si="109"/>
        <v>8.6715488233132909E-2</v>
      </c>
      <c r="U565" s="20">
        <f t="shared" si="110"/>
        <v>2.0581622841253644E-2</v>
      </c>
      <c r="V565" s="20">
        <f t="shared" si="111"/>
        <v>6.6133865391879265E-2</v>
      </c>
      <c r="Y565" s="35"/>
      <c r="Z565" s="35"/>
    </row>
    <row r="566" spans="1:26" x14ac:dyDescent="0.25">
      <c r="A566" s="11">
        <v>1917.06</v>
      </c>
      <c r="B566" s="12">
        <v>9.0399999999999991</v>
      </c>
      <c r="C566" s="13">
        <v>0.625</v>
      </c>
      <c r="D566" s="12">
        <v>1.405</v>
      </c>
      <c r="E566" s="12">
        <v>13</v>
      </c>
      <c r="F566" s="13">
        <f t="shared" si="116"/>
        <v>1917.4583333332912</v>
      </c>
      <c r="G566" s="14">
        <f>G561*7/12+G573*5/12</f>
        <v>4.371666666666667</v>
      </c>
      <c r="H566" s="13">
        <f t="shared" si="112"/>
        <v>218.67064615384618</v>
      </c>
      <c r="I566" s="13">
        <f t="shared" si="113"/>
        <v>15.118269230769233</v>
      </c>
      <c r="J566" s="15">
        <f t="shared" si="117"/>
        <v>2271.4364597366675</v>
      </c>
      <c r="K566" s="13">
        <f t="shared" si="114"/>
        <v>33.985869230769239</v>
      </c>
      <c r="L566" s="15">
        <f t="shared" si="115"/>
        <v>353.02745862057731</v>
      </c>
      <c r="M566" s="34">
        <f t="shared" si="106"/>
        <v>9.1482202595395865</v>
      </c>
      <c r="N566" s="16"/>
      <c r="O566" s="17">
        <f t="shared" si="107"/>
        <v>11.666161646433139</v>
      </c>
      <c r="P566" s="17"/>
      <c r="Q566" s="36">
        <f t="shared" si="108"/>
        <v>0.10044670647542243</v>
      </c>
      <c r="R566" s="14">
        <f t="shared" si="118"/>
        <v>1.0013694230991275</v>
      </c>
      <c r="S566" s="14">
        <f t="shared" si="119"/>
        <v>6.2243270296295696</v>
      </c>
      <c r="T566" s="20">
        <f t="shared" si="109"/>
        <v>8.6187226223925162E-2</v>
      </c>
      <c r="U566" s="20">
        <f t="shared" si="110"/>
        <v>2.1151300928393457E-2</v>
      </c>
      <c r="V566" s="20">
        <f t="shared" si="111"/>
        <v>6.5035925295531705E-2</v>
      </c>
      <c r="Y566" s="35"/>
      <c r="Z566" s="35"/>
    </row>
    <row r="567" spans="1:26" x14ac:dyDescent="0.25">
      <c r="A567" s="11">
        <v>1917.07</v>
      </c>
      <c r="B567" s="12">
        <v>8.7899999999999991</v>
      </c>
      <c r="C567" s="13">
        <v>0.63580000000000003</v>
      </c>
      <c r="D567" s="12">
        <v>1.3839999999999999</v>
      </c>
      <c r="E567" s="12">
        <v>12.8</v>
      </c>
      <c r="F567" s="13">
        <f t="shared" si="116"/>
        <v>1917.5416666666245</v>
      </c>
      <c r="G567" s="14">
        <f>G561*6/12+G573*6/12</f>
        <v>4.4000000000000004</v>
      </c>
      <c r="H567" s="13">
        <f t="shared" si="112"/>
        <v>215.945578125</v>
      </c>
      <c r="I567" s="13">
        <f t="shared" si="113"/>
        <v>15.619817812500003</v>
      </c>
      <c r="J567" s="15">
        <f t="shared" si="117"/>
        <v>2256.6507521285712</v>
      </c>
      <c r="K567" s="13">
        <f t="shared" si="114"/>
        <v>34.000987500000001</v>
      </c>
      <c r="L567" s="15">
        <f t="shared" si="115"/>
        <v>355.31338349783192</v>
      </c>
      <c r="M567" s="34">
        <f t="shared" si="106"/>
        <v>9.0034723772288068</v>
      </c>
      <c r="N567" s="16"/>
      <c r="O567" s="17">
        <f t="shared" si="107"/>
        <v>11.489562693980323</v>
      </c>
      <c r="P567" s="17"/>
      <c r="Q567" s="36">
        <f t="shared" si="108"/>
        <v>0.10031754123277206</v>
      </c>
      <c r="R567" s="14">
        <f t="shared" si="118"/>
        <v>1.0013960104328399</v>
      </c>
      <c r="S567" s="14">
        <f t="shared" si="119"/>
        <v>6.3302390600723495</v>
      </c>
      <c r="T567" s="20">
        <f t="shared" si="109"/>
        <v>9.1595640648146404E-2</v>
      </c>
      <c r="U567" s="20">
        <f t="shared" si="110"/>
        <v>2.1474629807934686E-2</v>
      </c>
      <c r="V567" s="20">
        <f t="shared" si="111"/>
        <v>7.0121010840211717E-2</v>
      </c>
      <c r="Y567" s="35"/>
      <c r="Z567" s="35"/>
    </row>
    <row r="568" spans="1:26" x14ac:dyDescent="0.25">
      <c r="A568" s="11">
        <v>1917.08</v>
      </c>
      <c r="B568" s="12">
        <v>8.5299999999999994</v>
      </c>
      <c r="C568" s="13">
        <v>0.64670000000000005</v>
      </c>
      <c r="D568" s="12">
        <v>1.363</v>
      </c>
      <c r="E568" s="12">
        <v>13</v>
      </c>
      <c r="F568" s="13">
        <f t="shared" si="116"/>
        <v>1917.6249999999577</v>
      </c>
      <c r="G568" s="14">
        <f>G561*5/12+G573*7/12</f>
        <v>4.4283333333333337</v>
      </c>
      <c r="H568" s="13">
        <f t="shared" si="112"/>
        <v>206.33413846153846</v>
      </c>
      <c r="I568" s="13">
        <f t="shared" si="113"/>
        <v>15.643175538461541</v>
      </c>
      <c r="J568" s="15">
        <f t="shared" si="117"/>
        <v>2169.8330576520598</v>
      </c>
      <c r="K568" s="13">
        <f t="shared" si="114"/>
        <v>32.969921538461541</v>
      </c>
      <c r="L568" s="15">
        <f t="shared" si="115"/>
        <v>346.71541120512984</v>
      </c>
      <c r="M568" s="34">
        <f t="shared" si="106"/>
        <v>8.5726804667537824</v>
      </c>
      <c r="N568" s="16"/>
      <c r="O568" s="17">
        <f t="shared" si="107"/>
        <v>10.950858128288122</v>
      </c>
      <c r="P568" s="17"/>
      <c r="Q568" s="36">
        <f t="shared" si="108"/>
        <v>0.10721879004303456</v>
      </c>
      <c r="R568" s="14">
        <f t="shared" si="118"/>
        <v>1.0014225923340829</v>
      </c>
      <c r="S568" s="14">
        <f t="shared" si="119"/>
        <v>6.2415518915373109</v>
      </c>
      <c r="T568" s="20">
        <f t="shared" si="109"/>
        <v>0.10264761118331633</v>
      </c>
      <c r="U568" s="20">
        <f t="shared" si="110"/>
        <v>2.3801300523448754E-2</v>
      </c>
      <c r="V568" s="20">
        <f t="shared" si="111"/>
        <v>7.884631065986758E-2</v>
      </c>
      <c r="Y568" s="35"/>
      <c r="Z568" s="35"/>
    </row>
    <row r="569" spans="1:26" x14ac:dyDescent="0.25">
      <c r="A569" s="11">
        <v>1917.09</v>
      </c>
      <c r="B569" s="12">
        <v>8.1199999999999992</v>
      </c>
      <c r="C569" s="13">
        <v>0.65749999999999997</v>
      </c>
      <c r="D569" s="12">
        <v>1.343</v>
      </c>
      <c r="E569" s="12">
        <v>13.3</v>
      </c>
      <c r="F569" s="13">
        <f t="shared" si="116"/>
        <v>1917.708333333291</v>
      </c>
      <c r="G569" s="14">
        <f>G561*4/12+G573*8/12</f>
        <v>4.456666666666667</v>
      </c>
      <c r="H569" s="13">
        <f t="shared" si="112"/>
        <v>191.98610526315787</v>
      </c>
      <c r="I569" s="13">
        <f t="shared" si="113"/>
        <v>15.545672932330827</v>
      </c>
      <c r="J569" s="15">
        <f t="shared" si="117"/>
        <v>2032.570860657871</v>
      </c>
      <c r="K569" s="13">
        <f t="shared" si="114"/>
        <v>31.753366917293235</v>
      </c>
      <c r="L569" s="15">
        <f t="shared" si="115"/>
        <v>336.17520515560602</v>
      </c>
      <c r="M569" s="34">
        <f t="shared" si="106"/>
        <v>7.9508232642170631</v>
      </c>
      <c r="N569" s="16"/>
      <c r="O569" s="17">
        <f t="shared" si="107"/>
        <v>10.172312597694528</v>
      </c>
      <c r="P569" s="17"/>
      <c r="Q569" s="36">
        <f t="shared" si="108"/>
        <v>0.11842264421516827</v>
      </c>
      <c r="R569" s="14">
        <f t="shared" si="118"/>
        <v>1.0014491688142735</v>
      </c>
      <c r="S569" s="14">
        <f t="shared" si="119"/>
        <v>6.1094439082964591</v>
      </c>
      <c r="T569" s="20">
        <f t="shared" si="109"/>
        <v>0.11578614421476385</v>
      </c>
      <c r="U569" s="20">
        <f t="shared" si="110"/>
        <v>2.5691002334874646E-2</v>
      </c>
      <c r="V569" s="20">
        <f t="shared" si="111"/>
        <v>9.0095141879889207E-2</v>
      </c>
      <c r="Y569" s="35"/>
      <c r="Z569" s="35"/>
    </row>
    <row r="570" spans="1:26" x14ac:dyDescent="0.25">
      <c r="A570" s="11">
        <v>1917.1</v>
      </c>
      <c r="B570" s="12">
        <v>7.68</v>
      </c>
      <c r="C570" s="13">
        <v>0.66830000000000001</v>
      </c>
      <c r="D570" s="12">
        <v>1.3220000000000001</v>
      </c>
      <c r="E570" s="12">
        <v>13.5</v>
      </c>
      <c r="F570" s="13">
        <f t="shared" si="116"/>
        <v>1917.7916666666242</v>
      </c>
      <c r="G570" s="14">
        <f>G561*3/12+G573*9/12</f>
        <v>4.4850000000000003</v>
      </c>
      <c r="H570" s="13">
        <f t="shared" si="112"/>
        <v>178.89280000000002</v>
      </c>
      <c r="I570" s="13">
        <f t="shared" si="113"/>
        <v>15.566934666666668</v>
      </c>
      <c r="J570" s="15">
        <f t="shared" si="117"/>
        <v>1907.6851079521791</v>
      </c>
      <c r="K570" s="13">
        <f t="shared" si="114"/>
        <v>30.793786666666669</v>
      </c>
      <c r="L570" s="15">
        <f t="shared" si="115"/>
        <v>328.38017092614331</v>
      </c>
      <c r="M570" s="34">
        <f t="shared" si="106"/>
        <v>7.3871337111081461</v>
      </c>
      <c r="N570" s="16"/>
      <c r="O570" s="17">
        <f t="shared" si="107"/>
        <v>9.4718247309048635</v>
      </c>
      <c r="P570" s="17"/>
      <c r="Q570" s="36">
        <f t="shared" si="108"/>
        <v>0.12822085584760268</v>
      </c>
      <c r="R570" s="14">
        <f t="shared" si="118"/>
        <v>1.001475739884802</v>
      </c>
      <c r="S570" s="14">
        <f t="shared" si="119"/>
        <v>6.0276560790826803</v>
      </c>
      <c r="T570" s="20">
        <f t="shared" si="109"/>
        <v>0.12092534378923614</v>
      </c>
      <c r="U570" s="20">
        <f t="shared" si="110"/>
        <v>2.6774482831725788E-2</v>
      </c>
      <c r="V570" s="20">
        <f t="shared" si="111"/>
        <v>9.4150860957510352E-2</v>
      </c>
      <c r="Y570" s="35"/>
      <c r="Z570" s="35"/>
    </row>
    <row r="571" spans="1:26" x14ac:dyDescent="0.25">
      <c r="A571" s="11">
        <v>1917.11</v>
      </c>
      <c r="B571" s="12">
        <v>7.04</v>
      </c>
      <c r="C571" s="13">
        <v>0.67920000000000003</v>
      </c>
      <c r="D571" s="12">
        <v>1.3009999999999999</v>
      </c>
      <c r="E571" s="12">
        <v>13.5</v>
      </c>
      <c r="F571" s="13">
        <f t="shared" si="116"/>
        <v>1917.8749999999575</v>
      </c>
      <c r="G571" s="14">
        <f>G561*2/12+G573*10/12</f>
        <v>4.5133333333333336</v>
      </c>
      <c r="H571" s="13">
        <f t="shared" si="112"/>
        <v>163.98506666666668</v>
      </c>
      <c r="I571" s="13">
        <f t="shared" si="113"/>
        <v>15.820832000000003</v>
      </c>
      <c r="J571" s="15">
        <f t="shared" si="117"/>
        <v>1762.7705907673742</v>
      </c>
      <c r="K571" s="13">
        <f t="shared" si="114"/>
        <v>30.304626666666667</v>
      </c>
      <c r="L571" s="15">
        <f t="shared" si="115"/>
        <v>325.76200832220934</v>
      </c>
      <c r="M571" s="34">
        <f t="shared" si="106"/>
        <v>6.7530136047743072</v>
      </c>
      <c r="N571" s="16"/>
      <c r="O571" s="17">
        <f t="shared" si="107"/>
        <v>8.6855669996580662</v>
      </c>
      <c r="P571" s="17"/>
      <c r="Q571" s="36">
        <f t="shared" si="108"/>
        <v>0.1449824366717283</v>
      </c>
      <c r="R571" s="14">
        <f t="shared" si="118"/>
        <v>1.0015023055570336</v>
      </c>
      <c r="S571" s="14">
        <f t="shared" si="119"/>
        <v>6.0365513315704522</v>
      </c>
      <c r="T571" s="20">
        <f t="shared" si="109"/>
        <v>0.13343864585591159</v>
      </c>
      <c r="U571" s="20">
        <f t="shared" si="110"/>
        <v>2.7507078840413479E-2</v>
      </c>
      <c r="V571" s="20">
        <f t="shared" si="111"/>
        <v>0.10593156701549811</v>
      </c>
      <c r="Y571" s="35"/>
      <c r="Z571" s="35"/>
    </row>
    <row r="572" spans="1:26" x14ac:dyDescent="0.25">
      <c r="A572" s="11">
        <v>1917.12</v>
      </c>
      <c r="B572" s="12">
        <v>6.8</v>
      </c>
      <c r="C572" s="13">
        <v>0.69</v>
      </c>
      <c r="D572" s="12">
        <v>1.28</v>
      </c>
      <c r="E572" s="12">
        <v>13.7</v>
      </c>
      <c r="F572" s="13">
        <f t="shared" si="116"/>
        <v>1917.9583333332907</v>
      </c>
      <c r="G572" s="14">
        <f>G561*1/12+G573*11/12</f>
        <v>4.541666666666667</v>
      </c>
      <c r="H572" s="13">
        <f t="shared" si="112"/>
        <v>156.08233576642337</v>
      </c>
      <c r="I572" s="13">
        <f t="shared" si="113"/>
        <v>15.837766423357666</v>
      </c>
      <c r="J572" s="15">
        <f t="shared" si="117"/>
        <v>1692.0069975896663</v>
      </c>
      <c r="K572" s="13">
        <f t="shared" si="114"/>
        <v>29.380204379562048</v>
      </c>
      <c r="L572" s="15">
        <f t="shared" si="115"/>
        <v>318.49543484040782</v>
      </c>
      <c r="M572" s="34">
        <f t="shared" si="106"/>
        <v>6.4125938981198196</v>
      </c>
      <c r="N572" s="16"/>
      <c r="O572" s="17">
        <f t="shared" si="107"/>
        <v>8.2763996429386655</v>
      </c>
      <c r="P572" s="17"/>
      <c r="Q572" s="36">
        <f t="shared" si="108"/>
        <v>0.15633999923668374</v>
      </c>
      <c r="R572" s="14">
        <f t="shared" si="118"/>
        <v>1.0015288658423072</v>
      </c>
      <c r="S572" s="14">
        <f t="shared" si="119"/>
        <v>5.957362848791683</v>
      </c>
      <c r="T572" s="20">
        <f t="shared" si="109"/>
        <v>0.14115126304508929</v>
      </c>
      <c r="U572" s="20">
        <f t="shared" si="110"/>
        <v>2.9157305756109198E-2</v>
      </c>
      <c r="V572" s="20">
        <f t="shared" si="111"/>
        <v>0.11199395728898009</v>
      </c>
      <c r="Y572" s="35"/>
      <c r="Z572" s="35"/>
    </row>
    <row r="573" spans="1:26" x14ac:dyDescent="0.25">
      <c r="A573" s="11">
        <v>1918.01</v>
      </c>
      <c r="B573" s="12">
        <v>7.21</v>
      </c>
      <c r="C573" s="13">
        <v>0.68</v>
      </c>
      <c r="D573" s="12">
        <v>1.256</v>
      </c>
      <c r="E573" s="12">
        <v>14</v>
      </c>
      <c r="F573" s="13">
        <f t="shared" si="116"/>
        <v>1918.041666666624</v>
      </c>
      <c r="G573" s="14">
        <v>4.57</v>
      </c>
      <c r="H573" s="13">
        <f t="shared" si="112"/>
        <v>161.9469</v>
      </c>
      <c r="I573" s="13">
        <f t="shared" si="113"/>
        <v>15.273771428571433</v>
      </c>
      <c r="J573" s="15">
        <f t="shared" si="117"/>
        <v>1769.3795864850479</v>
      </c>
      <c r="K573" s="13">
        <f t="shared" si="114"/>
        <v>28.211554285714289</v>
      </c>
      <c r="L573" s="15">
        <f t="shared" si="115"/>
        <v>308.23034127950353</v>
      </c>
      <c r="M573" s="34">
        <f t="shared" si="106"/>
        <v>6.6406460286553495</v>
      </c>
      <c r="N573" s="16"/>
      <c r="O573" s="17">
        <f t="shared" si="107"/>
        <v>8.5957930734445327</v>
      </c>
      <c r="P573" s="17"/>
      <c r="Q573" s="36">
        <f t="shared" si="108"/>
        <v>0.15411544909528269</v>
      </c>
      <c r="R573" s="14">
        <f t="shared" si="118"/>
        <v>1.0042728992704246</v>
      </c>
      <c r="S573" s="14">
        <f t="shared" si="119"/>
        <v>5.8386179104179705</v>
      </c>
      <c r="T573" s="20">
        <f t="shared" si="109"/>
        <v>0.13693373732090275</v>
      </c>
      <c r="U573" s="20">
        <f t="shared" si="110"/>
        <v>3.1524590147336218E-2</v>
      </c>
      <c r="V573" s="20">
        <f t="shared" si="111"/>
        <v>0.10540914717356653</v>
      </c>
      <c r="Y573" s="35"/>
      <c r="Z573" s="35"/>
    </row>
    <row r="574" spans="1:26" x14ac:dyDescent="0.25">
      <c r="A574" s="11">
        <v>1918.02</v>
      </c>
      <c r="B574" s="12">
        <v>7.43</v>
      </c>
      <c r="C574" s="13">
        <v>0.67</v>
      </c>
      <c r="D574" s="12">
        <v>1.232</v>
      </c>
      <c r="E574" s="12">
        <v>14.1</v>
      </c>
      <c r="F574" s="13">
        <f t="shared" si="116"/>
        <v>1918.1249999999573</v>
      </c>
      <c r="G574" s="14">
        <f>G573*11/12+G585*1/12</f>
        <v>4.5641666666666669</v>
      </c>
      <c r="H574" s="13">
        <f t="shared" si="112"/>
        <v>165.70480851063832</v>
      </c>
      <c r="I574" s="13">
        <f t="shared" si="113"/>
        <v>14.942425531914896</v>
      </c>
      <c r="J574" s="15">
        <f t="shared" si="117"/>
        <v>1824.0419593512804</v>
      </c>
      <c r="K574" s="13">
        <f t="shared" si="114"/>
        <v>27.476221276595748</v>
      </c>
      <c r="L574" s="15">
        <f t="shared" si="115"/>
        <v>302.45217953173318</v>
      </c>
      <c r="M574" s="34">
        <f t="shared" si="106"/>
        <v>6.7843435516302817</v>
      </c>
      <c r="N574" s="16"/>
      <c r="O574" s="17">
        <f t="shared" si="107"/>
        <v>8.8052311600834123</v>
      </c>
      <c r="P574" s="17"/>
      <c r="Q574" s="36">
        <f t="shared" si="108"/>
        <v>0.15289235664348771</v>
      </c>
      <c r="R574" s="14">
        <f t="shared" si="118"/>
        <v>1.0042681631239432</v>
      </c>
      <c r="S574" s="14">
        <f t="shared" si="119"/>
        <v>5.8219801640274875</v>
      </c>
      <c r="T574" s="20">
        <f t="shared" si="109"/>
        <v>0.13385817820459489</v>
      </c>
      <c r="U574" s="20">
        <f t="shared" si="110"/>
        <v>3.311026038935827E-2</v>
      </c>
      <c r="V574" s="20">
        <f t="shared" si="111"/>
        <v>0.10074791781523662</v>
      </c>
      <c r="Y574" s="35"/>
      <c r="Z574" s="35"/>
    </row>
    <row r="575" spans="1:26" x14ac:dyDescent="0.25">
      <c r="A575" s="11">
        <v>1918.03</v>
      </c>
      <c r="B575" s="12">
        <v>7.28</v>
      </c>
      <c r="C575" s="13">
        <v>0.66</v>
      </c>
      <c r="D575" s="12">
        <v>1.208</v>
      </c>
      <c r="E575" s="12">
        <v>14</v>
      </c>
      <c r="F575" s="13">
        <f t="shared" si="116"/>
        <v>1918.2083333332905</v>
      </c>
      <c r="G575" s="14">
        <f>G573*10/12+G585*2/12</f>
        <v>4.5583333333333336</v>
      </c>
      <c r="H575" s="13">
        <f t="shared" si="112"/>
        <v>163.51920000000001</v>
      </c>
      <c r="I575" s="13">
        <f t="shared" si="113"/>
        <v>14.824542857142859</v>
      </c>
      <c r="J575" s="15">
        <f t="shared" si="117"/>
        <v>1813.5820379058562</v>
      </c>
      <c r="K575" s="13">
        <f t="shared" si="114"/>
        <v>27.133405714285715</v>
      </c>
      <c r="L575" s="15">
        <f t="shared" si="115"/>
        <v>300.93504145470797</v>
      </c>
      <c r="M575" s="34">
        <f t="shared" si="106"/>
        <v>6.6863557604558936</v>
      </c>
      <c r="N575" s="16"/>
      <c r="O575" s="17">
        <f t="shared" si="107"/>
        <v>8.7019899189196046</v>
      </c>
      <c r="P575" s="17"/>
      <c r="Q575" s="36">
        <f t="shared" si="108"/>
        <v>0.15436291759318099</v>
      </c>
      <c r="R575" s="14">
        <f t="shared" si="118"/>
        <v>1.0042634270244146</v>
      </c>
      <c r="S575" s="14">
        <f t="shared" si="119"/>
        <v>5.8885923916795742</v>
      </c>
      <c r="T575" s="20">
        <f t="shared" si="109"/>
        <v>0.14087057280347115</v>
      </c>
      <c r="U575" s="20">
        <f t="shared" si="110"/>
        <v>3.2028415220414663E-2</v>
      </c>
      <c r="V575" s="20">
        <f t="shared" si="111"/>
        <v>0.10884215758305649</v>
      </c>
      <c r="Y575" s="35"/>
      <c r="Z575" s="35"/>
    </row>
    <row r="576" spans="1:26" x14ac:dyDescent="0.25">
      <c r="A576" s="11">
        <v>1918.04</v>
      </c>
      <c r="B576" s="12">
        <v>7.21</v>
      </c>
      <c r="C576" s="13">
        <v>0.65</v>
      </c>
      <c r="D576" s="12">
        <v>1.1830000000000001</v>
      </c>
      <c r="E576" s="12">
        <v>14.2</v>
      </c>
      <c r="F576" s="13">
        <f t="shared" si="116"/>
        <v>1918.2916666666238</v>
      </c>
      <c r="G576" s="14">
        <f>G573*9/12+G585*3/12</f>
        <v>4.5525000000000002</v>
      </c>
      <c r="H576" s="13">
        <f t="shared" si="112"/>
        <v>159.66595774647888</v>
      </c>
      <c r="I576" s="13">
        <f t="shared" si="113"/>
        <v>14.39429577464789</v>
      </c>
      <c r="J576" s="15">
        <f t="shared" si="117"/>
        <v>1784.1498086431641</v>
      </c>
      <c r="K576" s="13">
        <f t="shared" si="114"/>
        <v>26.197618309859163</v>
      </c>
      <c r="L576" s="15">
        <f t="shared" si="115"/>
        <v>292.73914335989787</v>
      </c>
      <c r="M576" s="34">
        <f t="shared" si="106"/>
        <v>6.5207277305471587</v>
      </c>
      <c r="N576" s="16"/>
      <c r="O576" s="17">
        <f t="shared" si="107"/>
        <v>8.5097432226761818</v>
      </c>
      <c r="P576" s="17"/>
      <c r="Q576" s="36">
        <f t="shared" si="108"/>
        <v>0.15854915404352551</v>
      </c>
      <c r="R576" s="14">
        <f t="shared" si="118"/>
        <v>1.0042586909718596</v>
      </c>
      <c r="S576" s="14">
        <f t="shared" si="119"/>
        <v>5.8304064548346712</v>
      </c>
      <c r="T576" s="20">
        <f t="shared" si="109"/>
        <v>0.15013607556016151</v>
      </c>
      <c r="U576" s="20">
        <f t="shared" si="110"/>
        <v>3.3148808797931251E-2</v>
      </c>
      <c r="V576" s="20">
        <f t="shared" si="111"/>
        <v>0.11698726676223026</v>
      </c>
      <c r="Y576" s="35"/>
      <c r="Z576" s="35"/>
    </row>
    <row r="577" spans="1:26" x14ac:dyDescent="0.25">
      <c r="A577" s="11">
        <v>1918.05</v>
      </c>
      <c r="B577" s="12">
        <v>7.44</v>
      </c>
      <c r="C577" s="13">
        <v>0.64</v>
      </c>
      <c r="D577" s="12">
        <v>1.159</v>
      </c>
      <c r="E577" s="12">
        <v>14.5</v>
      </c>
      <c r="F577" s="13">
        <f t="shared" si="116"/>
        <v>1918.374999999957</v>
      </c>
      <c r="G577" s="14">
        <f>G573*8/12+G585*4/12</f>
        <v>4.5466666666666669</v>
      </c>
      <c r="H577" s="13">
        <f t="shared" si="112"/>
        <v>161.3505103448276</v>
      </c>
      <c r="I577" s="13">
        <f t="shared" si="113"/>
        <v>13.87961379310345</v>
      </c>
      <c r="J577" s="15">
        <f t="shared" si="117"/>
        <v>1815.8979875200034</v>
      </c>
      <c r="K577" s="13">
        <f t="shared" si="114"/>
        <v>25.13511310344828</v>
      </c>
      <c r="L577" s="15">
        <f t="shared" si="115"/>
        <v>282.87980746447369</v>
      </c>
      <c r="M577" s="34">
        <f t="shared" ref="M577:M640" si="120">H577/AVERAGE(K457:K576)</f>
        <v>6.5823632316210814</v>
      </c>
      <c r="N577" s="16"/>
      <c r="O577" s="17">
        <f t="shared" ref="O577:O640" si="121">J577/AVERAGE(L457:L576)</f>
        <v>8.6117930242140588</v>
      </c>
      <c r="P577" s="17"/>
      <c r="Q577" s="36">
        <f t="shared" ref="Q577:Q640" si="122">1/M577-(G577/100-(((E577/E457)^(1/10))-1))</f>
        <v>0.15937049095408246</v>
      </c>
      <c r="R577" s="14">
        <f t="shared" si="118"/>
        <v>1.0042539549662983</v>
      </c>
      <c r="S577" s="14">
        <f t="shared" si="119"/>
        <v>5.7340935330454679</v>
      </c>
      <c r="T577" s="20">
        <f t="shared" si="109"/>
        <v>0.15132497355288965</v>
      </c>
      <c r="U577" s="20">
        <f t="shared" si="110"/>
        <v>3.4365222142025864E-2</v>
      </c>
      <c r="V577" s="20">
        <f t="shared" si="111"/>
        <v>0.11695975141086379</v>
      </c>
      <c r="Y577" s="35"/>
      <c r="Z577" s="35"/>
    </row>
    <row r="578" spans="1:26" x14ac:dyDescent="0.25">
      <c r="A578" s="11">
        <v>1918.06</v>
      </c>
      <c r="B578" s="12">
        <v>7.45</v>
      </c>
      <c r="C578" s="13">
        <v>0.63</v>
      </c>
      <c r="D578" s="12">
        <v>1.135</v>
      </c>
      <c r="E578" s="12">
        <v>14.7</v>
      </c>
      <c r="F578" s="13">
        <f t="shared" si="116"/>
        <v>1918.4583333332903</v>
      </c>
      <c r="G578" s="14">
        <f>G573*7/12+G585*5/12</f>
        <v>4.5408333333333335</v>
      </c>
      <c r="H578" s="13">
        <f t="shared" si="112"/>
        <v>159.36918367346942</v>
      </c>
      <c r="I578" s="13">
        <f t="shared" si="113"/>
        <v>13.476857142857146</v>
      </c>
      <c r="J578" s="15">
        <f t="shared" si="117"/>
        <v>1806.2388673546925</v>
      </c>
      <c r="K578" s="13">
        <f t="shared" si="114"/>
        <v>24.279734693877558</v>
      </c>
      <c r="L578" s="15">
        <f t="shared" si="115"/>
        <v>275.17867308021152</v>
      </c>
      <c r="M578" s="34">
        <f t="shared" si="120"/>
        <v>6.4962913186410542</v>
      </c>
      <c r="N578" s="16"/>
      <c r="O578" s="17">
        <f t="shared" si="121"/>
        <v>8.5204377107995306</v>
      </c>
      <c r="P578" s="17"/>
      <c r="Q578" s="36">
        <f t="shared" si="122"/>
        <v>0.16288504851967156</v>
      </c>
      <c r="R578" s="14">
        <f t="shared" si="118"/>
        <v>1.004249219007751</v>
      </c>
      <c r="S578" s="14">
        <f t="shared" si="119"/>
        <v>5.6801393589292513</v>
      </c>
      <c r="T578" s="20">
        <f t="shared" ref="T578:T641" si="123">(($J698/$J578)^(1/10)-1)</f>
        <v>0.14724108245885237</v>
      </c>
      <c r="U578" s="20">
        <f t="shared" ref="U578:U641" si="124">(($S698/$S578)^(1/10)-1)</f>
        <v>3.6047055497378633E-2</v>
      </c>
      <c r="V578" s="20">
        <f t="shared" ref="V578:V641" si="125">T578-U578</f>
        <v>0.11119402696147374</v>
      </c>
      <c r="Y578" s="35"/>
      <c r="Z578" s="35"/>
    </row>
    <row r="579" spans="1:26" x14ac:dyDescent="0.25">
      <c r="A579" s="11">
        <v>1918.07</v>
      </c>
      <c r="B579" s="12">
        <v>7.51</v>
      </c>
      <c r="C579" s="13">
        <v>0.62</v>
      </c>
      <c r="D579" s="12">
        <v>1.111</v>
      </c>
      <c r="E579" s="12">
        <v>15.1</v>
      </c>
      <c r="F579" s="13">
        <f t="shared" si="116"/>
        <v>1918.5416666666235</v>
      </c>
      <c r="G579" s="14">
        <f>G573*6/12+G585*6/12</f>
        <v>4.5350000000000001</v>
      </c>
      <c r="H579" s="13">
        <f t="shared" si="112"/>
        <v>156.39699337748348</v>
      </c>
      <c r="I579" s="13">
        <f t="shared" si="113"/>
        <v>12.911602649006623</v>
      </c>
      <c r="J579" s="15">
        <f t="shared" si="117"/>
        <v>1784.747683533596</v>
      </c>
      <c r="K579" s="13">
        <f t="shared" si="114"/>
        <v>23.136758940397353</v>
      </c>
      <c r="L579" s="15">
        <f t="shared" si="115"/>
        <v>264.02858540690079</v>
      </c>
      <c r="M579" s="34">
        <f t="shared" si="120"/>
        <v>6.3713240938489895</v>
      </c>
      <c r="N579" s="16"/>
      <c r="O579" s="17">
        <f t="shared" si="121"/>
        <v>8.3767541875861795</v>
      </c>
      <c r="P579" s="17"/>
      <c r="Q579" s="36">
        <f t="shared" si="122"/>
        <v>0.16764209330860852</v>
      </c>
      <c r="R579" s="14">
        <f t="shared" si="118"/>
        <v>1.004244483096238</v>
      </c>
      <c r="S579" s="14">
        <f t="shared" si="119"/>
        <v>5.5531688788993607</v>
      </c>
      <c r="T579" s="20">
        <f t="shared" si="123"/>
        <v>0.14986543186353507</v>
      </c>
      <c r="U579" s="20">
        <f t="shared" si="124"/>
        <v>3.849390218616433E-2</v>
      </c>
      <c r="V579" s="20">
        <f t="shared" si="125"/>
        <v>0.11137152967737074</v>
      </c>
      <c r="Y579" s="35"/>
      <c r="Z579" s="35"/>
    </row>
    <row r="580" spans="1:26" x14ac:dyDescent="0.25">
      <c r="A580" s="11">
        <v>1918.08</v>
      </c>
      <c r="B580" s="12">
        <v>7.58</v>
      </c>
      <c r="C580" s="13">
        <v>0.61</v>
      </c>
      <c r="D580" s="12">
        <v>1.087</v>
      </c>
      <c r="E580" s="12">
        <v>15.4</v>
      </c>
      <c r="F580" s="13">
        <f t="shared" si="116"/>
        <v>1918.6249999999568</v>
      </c>
      <c r="G580" s="14">
        <f>G573*5/12+G585*7/12</f>
        <v>4.5291666666666668</v>
      </c>
      <c r="H580" s="13">
        <f t="shared" si="112"/>
        <v>154.77966233766236</v>
      </c>
      <c r="I580" s="13">
        <f t="shared" si="113"/>
        <v>12.455883116883118</v>
      </c>
      <c r="J580" s="15">
        <f t="shared" si="117"/>
        <v>1778.1364495648572</v>
      </c>
      <c r="K580" s="13">
        <f t="shared" si="114"/>
        <v>22.195975324675327</v>
      </c>
      <c r="L580" s="15">
        <f t="shared" si="115"/>
        <v>254.99133518166224</v>
      </c>
      <c r="M580" s="34">
        <f t="shared" si="120"/>
        <v>6.3030737609145921</v>
      </c>
      <c r="N580" s="16"/>
      <c r="O580" s="17">
        <f t="shared" si="121"/>
        <v>8.3067830935781029</v>
      </c>
      <c r="P580" s="17"/>
      <c r="Q580" s="36">
        <f t="shared" si="122"/>
        <v>0.17147949792457631</v>
      </c>
      <c r="R580" s="14">
        <f t="shared" si="118"/>
        <v>1.0042397472317799</v>
      </c>
      <c r="S580" s="14">
        <f t="shared" si="119"/>
        <v>5.4681014335116691</v>
      </c>
      <c r="T580" s="20">
        <f t="shared" si="123"/>
        <v>0.15436100616055981</v>
      </c>
      <c r="U580" s="20">
        <f t="shared" si="124"/>
        <v>4.0202616247487777E-2</v>
      </c>
      <c r="V580" s="20">
        <f t="shared" si="125"/>
        <v>0.11415838991307203</v>
      </c>
      <c r="Y580" s="35"/>
      <c r="Z580" s="35"/>
    </row>
    <row r="581" spans="1:26" x14ac:dyDescent="0.25">
      <c r="A581" s="11">
        <v>1918.09</v>
      </c>
      <c r="B581" s="12">
        <v>7.54</v>
      </c>
      <c r="C581" s="13">
        <v>0.6</v>
      </c>
      <c r="D581" s="12">
        <v>1.0629999999999999</v>
      </c>
      <c r="E581" s="12">
        <v>15.7</v>
      </c>
      <c r="F581" s="13">
        <f t="shared" si="116"/>
        <v>1918.7083333332901</v>
      </c>
      <c r="G581" s="14">
        <f>G573*4/12+G585*8/12</f>
        <v>4.5233333333333334</v>
      </c>
      <c r="H581" s="13">
        <f t="shared" si="112"/>
        <v>151.02091719745223</v>
      </c>
      <c r="I581" s="13">
        <f t="shared" si="113"/>
        <v>12.017579617834397</v>
      </c>
      <c r="J581" s="15">
        <f t="shared" si="117"/>
        <v>1746.4603216967034</v>
      </c>
      <c r="K581" s="13">
        <f t="shared" si="114"/>
        <v>21.291145222929938</v>
      </c>
      <c r="L581" s="15">
        <f t="shared" si="115"/>
        <v>246.21847771400473</v>
      </c>
      <c r="M581" s="34">
        <f t="shared" si="120"/>
        <v>6.1491705624316779</v>
      </c>
      <c r="N581" s="16"/>
      <c r="O581" s="17">
        <f t="shared" si="121"/>
        <v>8.1234555716579795</v>
      </c>
      <c r="P581" s="17"/>
      <c r="Q581" s="36">
        <f t="shared" si="122"/>
        <v>0.1775520575881171</v>
      </c>
      <c r="R581" s="14">
        <f t="shared" si="118"/>
        <v>1.004235011414397</v>
      </c>
      <c r="S581" s="14">
        <f t="shared" si="119"/>
        <v>5.3863557924830179</v>
      </c>
      <c r="T581" s="20">
        <f t="shared" si="123"/>
        <v>0.16334466746396403</v>
      </c>
      <c r="U581" s="20">
        <f t="shared" si="124"/>
        <v>4.0666450798550802E-2</v>
      </c>
      <c r="V581" s="20">
        <f t="shared" si="125"/>
        <v>0.12267821666541323</v>
      </c>
      <c r="Y581" s="35"/>
      <c r="Z581" s="35"/>
    </row>
    <row r="582" spans="1:26" x14ac:dyDescent="0.25">
      <c r="A582" s="11">
        <v>1918.1</v>
      </c>
      <c r="B582" s="12">
        <v>7.86</v>
      </c>
      <c r="C582" s="13">
        <v>0.59</v>
      </c>
      <c r="D582" s="12">
        <v>1.038</v>
      </c>
      <c r="E582" s="12">
        <v>16</v>
      </c>
      <c r="F582" s="13">
        <f t="shared" si="116"/>
        <v>1918.7916666666233</v>
      </c>
      <c r="G582" s="14">
        <f>G573*3/12+G585*9/12</f>
        <v>4.5175000000000001</v>
      </c>
      <c r="H582" s="13">
        <f t="shared" si="112"/>
        <v>154.47847500000003</v>
      </c>
      <c r="I582" s="13">
        <f t="shared" si="113"/>
        <v>11.595712500000001</v>
      </c>
      <c r="J582" s="15">
        <f t="shared" si="117"/>
        <v>1797.6195163130499</v>
      </c>
      <c r="K582" s="13">
        <f t="shared" si="114"/>
        <v>20.400592500000002</v>
      </c>
      <c r="L582" s="15">
        <f t="shared" si="115"/>
        <v>237.39555444439512</v>
      </c>
      <c r="M582" s="34">
        <f t="shared" si="120"/>
        <v>6.2905153211913216</v>
      </c>
      <c r="N582" s="16"/>
      <c r="O582" s="17">
        <f t="shared" si="121"/>
        <v>8.3278481223266922</v>
      </c>
      <c r="P582" s="17"/>
      <c r="Q582" s="36">
        <f t="shared" si="122"/>
        <v>0.17481795180631346</v>
      </c>
      <c r="R582" s="14">
        <f t="shared" si="118"/>
        <v>1.0042302756441095</v>
      </c>
      <c r="S582" s="14">
        <f t="shared" si="119"/>
        <v>5.3077451881696955</v>
      </c>
      <c r="T582" s="20">
        <f t="shared" si="123"/>
        <v>0.1633744407667288</v>
      </c>
      <c r="U582" s="20">
        <f t="shared" si="124"/>
        <v>4.2910825267364228E-2</v>
      </c>
      <c r="V582" s="20">
        <f t="shared" si="125"/>
        <v>0.12046361549936457</v>
      </c>
      <c r="Y582" s="35"/>
      <c r="Z582" s="35"/>
    </row>
    <row r="583" spans="1:26" x14ac:dyDescent="0.25">
      <c r="A583" s="11">
        <v>1918.11</v>
      </c>
      <c r="B583" s="12">
        <v>8.06</v>
      </c>
      <c r="C583" s="13">
        <v>0.57999999999999996</v>
      </c>
      <c r="D583" s="12">
        <v>1.014</v>
      </c>
      <c r="E583" s="12">
        <v>16.3</v>
      </c>
      <c r="F583" s="13">
        <f t="shared" si="116"/>
        <v>1918.8749999999566</v>
      </c>
      <c r="G583" s="14">
        <f>G573*2/12+G585*10/12</f>
        <v>4.5116666666666667</v>
      </c>
      <c r="H583" s="13">
        <f t="shared" si="112"/>
        <v>155.49371779141106</v>
      </c>
      <c r="I583" s="13">
        <f t="shared" si="113"/>
        <v>11.189374233128834</v>
      </c>
      <c r="J583" s="15">
        <f t="shared" si="117"/>
        <v>1820.2842060939627</v>
      </c>
      <c r="K583" s="13">
        <f t="shared" si="114"/>
        <v>19.562112883435585</v>
      </c>
      <c r="L583" s="15">
        <f t="shared" si="115"/>
        <v>229.00349689569205</v>
      </c>
      <c r="M583" s="34">
        <f t="shared" si="120"/>
        <v>6.3333274953541538</v>
      </c>
      <c r="N583" s="16"/>
      <c r="O583" s="17">
        <f t="shared" si="121"/>
        <v>8.4011602614822518</v>
      </c>
      <c r="P583" s="17"/>
      <c r="Q583" s="36">
        <f t="shared" si="122"/>
        <v>0.17463797411724732</v>
      </c>
      <c r="R583" s="14">
        <f t="shared" si="118"/>
        <v>1.0042255399209381</v>
      </c>
      <c r="S583" s="14">
        <f t="shared" si="119"/>
        <v>5.2320966020754343</v>
      </c>
      <c r="T583" s="20">
        <f t="shared" si="123"/>
        <v>0.16989821952414341</v>
      </c>
      <c r="U583" s="20">
        <f t="shared" si="124"/>
        <v>4.452025187686659E-2</v>
      </c>
      <c r="V583" s="20">
        <f t="shared" si="125"/>
        <v>0.12537796764727682</v>
      </c>
      <c r="Y583" s="35"/>
      <c r="Z583" s="35"/>
    </row>
    <row r="584" spans="1:26" x14ac:dyDescent="0.25">
      <c r="A584" s="11">
        <v>1918.12</v>
      </c>
      <c r="B584" s="12">
        <v>7.9</v>
      </c>
      <c r="C584" s="13">
        <v>0.56999999999999995</v>
      </c>
      <c r="D584" s="12">
        <v>0.99</v>
      </c>
      <c r="E584" s="12">
        <v>16.5</v>
      </c>
      <c r="F584" s="13">
        <f t="shared" si="116"/>
        <v>1918.9583333332898</v>
      </c>
      <c r="G584" s="14">
        <f>G573*1/12+G585*11/12</f>
        <v>4.5058333333333334</v>
      </c>
      <c r="H584" s="13">
        <f t="shared" si="112"/>
        <v>150.5596363636364</v>
      </c>
      <c r="I584" s="13">
        <f t="shared" si="113"/>
        <v>10.863163636363636</v>
      </c>
      <c r="J584" s="15">
        <f t="shared" si="117"/>
        <v>1773.120928380238</v>
      </c>
      <c r="K584" s="13">
        <f t="shared" si="114"/>
        <v>18.867599999999999</v>
      </c>
      <c r="L584" s="15">
        <f t="shared" si="115"/>
        <v>222.20123026537152</v>
      </c>
      <c r="M584" s="34">
        <f t="shared" si="120"/>
        <v>6.1345804112834319</v>
      </c>
      <c r="N584" s="16"/>
      <c r="O584" s="17">
        <f t="shared" si="121"/>
        <v>8.1546927110037384</v>
      </c>
      <c r="P584" s="17"/>
      <c r="Q584" s="36">
        <f t="shared" si="122"/>
        <v>0.17998283511502522</v>
      </c>
      <c r="R584" s="14">
        <f t="shared" si="118"/>
        <v>1.0042208042449028</v>
      </c>
      <c r="S584" s="14">
        <f t="shared" si="119"/>
        <v>5.1905177013784636</v>
      </c>
      <c r="T584" s="20">
        <f t="shared" si="123"/>
        <v>0.17447357005386288</v>
      </c>
      <c r="U584" s="20">
        <f t="shared" si="124"/>
        <v>4.6077266159973762E-2</v>
      </c>
      <c r="V584" s="20">
        <f t="shared" si="125"/>
        <v>0.12839630389388912</v>
      </c>
      <c r="Y584" s="35"/>
      <c r="Z584" s="35"/>
    </row>
    <row r="585" spans="1:26" x14ac:dyDescent="0.25">
      <c r="A585" s="11">
        <v>1919.01</v>
      </c>
      <c r="B585" s="12">
        <v>7.85</v>
      </c>
      <c r="C585" s="13">
        <v>0.56669999999999998</v>
      </c>
      <c r="D585" s="12">
        <v>0.98499999999999999</v>
      </c>
      <c r="E585" s="12">
        <v>16.5</v>
      </c>
      <c r="F585" s="13">
        <f t="shared" si="116"/>
        <v>1919.0416666666231</v>
      </c>
      <c r="G585" s="14">
        <v>4.5</v>
      </c>
      <c r="H585" s="13">
        <f t="shared" si="112"/>
        <v>149.60672727272728</v>
      </c>
      <c r="I585" s="13">
        <f t="shared" si="113"/>
        <v>10.800271636363638</v>
      </c>
      <c r="J585" s="15">
        <f t="shared" si="117"/>
        <v>1772.4980915984333</v>
      </c>
      <c r="K585" s="13">
        <f t="shared" si="114"/>
        <v>18.772309090909093</v>
      </c>
      <c r="L585" s="15">
        <f t="shared" si="115"/>
        <v>222.40899620693719</v>
      </c>
      <c r="M585" s="34">
        <f t="shared" si="120"/>
        <v>6.0984676399501021</v>
      </c>
      <c r="N585" s="16"/>
      <c r="O585" s="17">
        <f t="shared" si="121"/>
        <v>8.1245805645506231</v>
      </c>
      <c r="P585" s="17"/>
      <c r="Q585" s="36">
        <f t="shared" si="122"/>
        <v>0.18213113329680386</v>
      </c>
      <c r="R585" s="14">
        <f t="shared" si="118"/>
        <v>1.0006271734238761</v>
      </c>
      <c r="S585" s="14">
        <f t="shared" si="119"/>
        <v>5.212425860525685</v>
      </c>
      <c r="T585" s="20">
        <f t="shared" si="123"/>
        <v>0.18325551576602428</v>
      </c>
      <c r="U585" s="20">
        <f t="shared" si="124"/>
        <v>4.57524711083237E-2</v>
      </c>
      <c r="V585" s="20">
        <f t="shared" si="125"/>
        <v>0.13750304465770058</v>
      </c>
      <c r="Y585" s="35"/>
      <c r="Z585" s="35"/>
    </row>
    <row r="586" spans="1:26" x14ac:dyDescent="0.25">
      <c r="A586" s="11">
        <v>1919.02</v>
      </c>
      <c r="B586" s="12">
        <v>7.88</v>
      </c>
      <c r="C586" s="13">
        <v>0.56330000000000002</v>
      </c>
      <c r="D586" s="12">
        <v>0.98</v>
      </c>
      <c r="E586" s="12">
        <v>16.2</v>
      </c>
      <c r="F586" s="13">
        <f t="shared" si="116"/>
        <v>1919.1249999999563</v>
      </c>
      <c r="G586" s="14">
        <f>G585*11/12+G597*1/12</f>
        <v>4.5391666666666666</v>
      </c>
      <c r="H586" s="13">
        <f t="shared" ref="H586:H649" si="126">B586*$E$1850/E586</f>
        <v>152.95955555555557</v>
      </c>
      <c r="I586" s="13">
        <f t="shared" ref="I586:I649" si="127">C586*$E$1850/E586</f>
        <v>10.934278888888892</v>
      </c>
      <c r="J586" s="15">
        <f t="shared" si="117"/>
        <v>1823.0169702779724</v>
      </c>
      <c r="K586" s="13">
        <f t="shared" ref="K586:K649" si="128">D586*$E$1850/E586</f>
        <v>19.022888888888893</v>
      </c>
      <c r="L586" s="15">
        <f t="shared" ref="L586:L649" si="129">K586*(J586/H586)</f>
        <v>226.72038462847885</v>
      </c>
      <c r="M586" s="34">
        <f t="shared" si="120"/>
        <v>6.2396927713649788</v>
      </c>
      <c r="N586" s="16"/>
      <c r="O586" s="17">
        <f t="shared" si="121"/>
        <v>8.3299751954304551</v>
      </c>
      <c r="P586" s="17"/>
      <c r="Q586" s="36">
        <f t="shared" si="122"/>
        <v>0.17495652068251058</v>
      </c>
      <c r="R586" s="14">
        <f t="shared" si="118"/>
        <v>1.0006654468310299</v>
      </c>
      <c r="S586" s="14">
        <f t="shared" si="119"/>
        <v>5.3122818991196903</v>
      </c>
      <c r="T586" s="20">
        <f t="shared" si="123"/>
        <v>0.18089251715294341</v>
      </c>
      <c r="U586" s="20">
        <f t="shared" si="124"/>
        <v>4.4306671110342144E-2</v>
      </c>
      <c r="V586" s="20">
        <f t="shared" si="125"/>
        <v>0.13658584604260127</v>
      </c>
      <c r="Y586" s="35"/>
      <c r="Z586" s="35"/>
    </row>
    <row r="587" spans="1:26" x14ac:dyDescent="0.25">
      <c r="A587" s="11">
        <v>1919.03</v>
      </c>
      <c r="B587" s="12">
        <v>8.1199999999999992</v>
      </c>
      <c r="C587" s="13">
        <v>0.56000000000000005</v>
      </c>
      <c r="D587" s="12">
        <v>0.97499999999999998</v>
      </c>
      <c r="E587" s="12">
        <v>16.399999999999999</v>
      </c>
      <c r="F587" s="13">
        <f t="shared" ref="F587:F650" si="130">F586+1/12</f>
        <v>1919.2083333332896</v>
      </c>
      <c r="G587" s="14">
        <f>G585*10/12+G597*2/12</f>
        <v>4.5783333333333331</v>
      </c>
      <c r="H587" s="13">
        <f t="shared" si="126"/>
        <v>155.69604878048781</v>
      </c>
      <c r="I587" s="13">
        <f t="shared" si="127"/>
        <v>10.737658536585368</v>
      </c>
      <c r="J587" s="15">
        <f t="shared" ref="J587:J650" si="131">J586*((H587+(I587/12))/H586)</f>
        <v>1866.2958490758926</v>
      </c>
      <c r="K587" s="13">
        <f t="shared" si="128"/>
        <v>18.695030487804878</v>
      </c>
      <c r="L587" s="15">
        <f t="shared" si="129"/>
        <v>224.09340552327527</v>
      </c>
      <c r="M587" s="34">
        <f t="shared" si="120"/>
        <v>6.3560740048691429</v>
      </c>
      <c r="N587" s="16"/>
      <c r="O587" s="17">
        <f t="shared" si="121"/>
        <v>8.5005462473323945</v>
      </c>
      <c r="P587" s="17"/>
      <c r="Q587" s="36">
        <f t="shared" si="122"/>
        <v>0.17293190745470649</v>
      </c>
      <c r="R587" s="14">
        <f t="shared" ref="R587:R650" si="132">((G587/G588+G587/1200+((1+G588/1200)^(-119))*(1-G587/G588)))</f>
        <v>1.0007037060469857</v>
      </c>
      <c r="S587" s="14">
        <f t="shared" ref="S587:S650" si="133">S586*R586*E586/E587</f>
        <v>5.2509899044179837</v>
      </c>
      <c r="T587" s="20">
        <f t="shared" si="123"/>
        <v>0.18121561867449509</v>
      </c>
      <c r="U587" s="20">
        <f t="shared" si="124"/>
        <v>4.6668663899576357E-2</v>
      </c>
      <c r="V587" s="20">
        <f t="shared" si="125"/>
        <v>0.13454695477491874</v>
      </c>
      <c r="Y587" s="35"/>
      <c r="Z587" s="35"/>
    </row>
    <row r="588" spans="1:26" x14ac:dyDescent="0.25">
      <c r="A588" s="11">
        <v>1919.04</v>
      </c>
      <c r="B588" s="12">
        <v>8.39</v>
      </c>
      <c r="C588" s="13">
        <v>0.55669999999999997</v>
      </c>
      <c r="D588" s="12">
        <v>0.97</v>
      </c>
      <c r="E588" s="12">
        <v>16.7</v>
      </c>
      <c r="F588" s="13">
        <f t="shared" si="130"/>
        <v>1919.2916666666229</v>
      </c>
      <c r="G588" s="14">
        <f>G585*9/12+G597*3/12</f>
        <v>4.6174999999999997</v>
      </c>
      <c r="H588" s="13">
        <f t="shared" si="126"/>
        <v>157.98319760479043</v>
      </c>
      <c r="I588" s="13">
        <f t="shared" si="127"/>
        <v>10.482627664670661</v>
      </c>
      <c r="J588" s="15">
        <f t="shared" si="131"/>
        <v>1904.1825099431182</v>
      </c>
      <c r="K588" s="13">
        <f t="shared" si="128"/>
        <v>18.265041916167668</v>
      </c>
      <c r="L588" s="15">
        <f t="shared" si="129"/>
        <v>220.14982534503275</v>
      </c>
      <c r="M588" s="34">
        <f t="shared" si="120"/>
        <v>6.4561395558192727</v>
      </c>
      <c r="N588" s="16"/>
      <c r="O588" s="17">
        <f t="shared" si="121"/>
        <v>8.6477422275317561</v>
      </c>
      <c r="P588" s="17"/>
      <c r="Q588" s="36">
        <f t="shared" si="122"/>
        <v>0.16981497465453707</v>
      </c>
      <c r="R588" s="14">
        <f t="shared" si="132"/>
        <v>1.0007419511129143</v>
      </c>
      <c r="S588" s="14">
        <f t="shared" si="133"/>
        <v>5.1602895178065076</v>
      </c>
      <c r="T588" s="20">
        <f t="shared" si="123"/>
        <v>0.17918756948696402</v>
      </c>
      <c r="U588" s="20">
        <f t="shared" si="124"/>
        <v>4.9648274311074214E-2</v>
      </c>
      <c r="V588" s="20">
        <f t="shared" si="125"/>
        <v>0.1295392951758898</v>
      </c>
      <c r="Y588" s="35"/>
      <c r="Z588" s="35"/>
    </row>
    <row r="589" spans="1:26" x14ac:dyDescent="0.25">
      <c r="A589" s="11">
        <v>1919.05</v>
      </c>
      <c r="B589" s="12">
        <v>8.9700000000000006</v>
      </c>
      <c r="C589" s="13">
        <v>0.55330000000000001</v>
      </c>
      <c r="D589" s="12">
        <v>0.96499999999999997</v>
      </c>
      <c r="E589" s="12">
        <v>16.899999999999999</v>
      </c>
      <c r="F589" s="13">
        <f t="shared" si="130"/>
        <v>1919.3749999999561</v>
      </c>
      <c r="G589" s="14">
        <f>G585*8/12+G597*4/12</f>
        <v>4.6566666666666663</v>
      </c>
      <c r="H589" s="13">
        <f t="shared" si="126"/>
        <v>166.90569230769236</v>
      </c>
      <c r="I589" s="13">
        <f t="shared" si="127"/>
        <v>10.295308757396452</v>
      </c>
      <c r="J589" s="15">
        <f t="shared" si="131"/>
        <v>2022.0668010990246</v>
      </c>
      <c r="K589" s="13">
        <f t="shared" si="128"/>
        <v>17.955852071005921</v>
      </c>
      <c r="L589" s="15">
        <f t="shared" si="129"/>
        <v>217.53561461098755</v>
      </c>
      <c r="M589" s="34">
        <f t="shared" si="120"/>
        <v>6.8290022614820307</v>
      </c>
      <c r="N589" s="16"/>
      <c r="O589" s="17">
        <f t="shared" si="121"/>
        <v>9.1580224805396568</v>
      </c>
      <c r="P589" s="17"/>
      <c r="Q589" s="36">
        <f t="shared" si="122"/>
        <v>0.16114095836448955</v>
      </c>
      <c r="R589" s="14">
        <f t="shared" si="132"/>
        <v>1.0007801820698572</v>
      </c>
      <c r="S589" s="14">
        <f t="shared" si="133"/>
        <v>5.1030043755009062</v>
      </c>
      <c r="T589" s="20">
        <f t="shared" si="123"/>
        <v>0.17352592506401199</v>
      </c>
      <c r="U589" s="20">
        <f t="shared" si="124"/>
        <v>5.0735029935927489E-2</v>
      </c>
      <c r="V589" s="20">
        <f t="shared" si="125"/>
        <v>0.1227908951280845</v>
      </c>
      <c r="Y589" s="35"/>
      <c r="Z589" s="35"/>
    </row>
    <row r="590" spans="1:26" x14ac:dyDescent="0.25">
      <c r="A590" s="11">
        <v>1919.06</v>
      </c>
      <c r="B590" s="12">
        <v>9.2100000000000009</v>
      </c>
      <c r="C590" s="13">
        <v>0.55000000000000004</v>
      </c>
      <c r="D590" s="12">
        <v>0.96</v>
      </c>
      <c r="E590" s="12">
        <v>16.899999999999999</v>
      </c>
      <c r="F590" s="13">
        <f t="shared" si="130"/>
        <v>1919.4583333332894</v>
      </c>
      <c r="G590" s="14">
        <f>G585*7/12+G597*5/12</f>
        <v>4.6958333333333329</v>
      </c>
      <c r="H590" s="13">
        <f t="shared" si="126"/>
        <v>171.37139644970421</v>
      </c>
      <c r="I590" s="13">
        <f t="shared" si="127"/>
        <v>10.233905325443789</v>
      </c>
      <c r="J590" s="15">
        <f t="shared" si="131"/>
        <v>2086.5009252886348</v>
      </c>
      <c r="K590" s="13">
        <f t="shared" si="128"/>
        <v>17.862816568047343</v>
      </c>
      <c r="L590" s="15">
        <f t="shared" si="129"/>
        <v>217.48543846656779</v>
      </c>
      <c r="M590" s="34">
        <f t="shared" si="120"/>
        <v>7.0216152147841306</v>
      </c>
      <c r="N590" s="16"/>
      <c r="O590" s="17">
        <f t="shared" si="121"/>
        <v>9.4259041506496715</v>
      </c>
      <c r="P590" s="17"/>
      <c r="Q590" s="36">
        <f t="shared" si="122"/>
        <v>0.15565526932897697</v>
      </c>
      <c r="R590" s="14">
        <f t="shared" si="132"/>
        <v>1.0008183989587263</v>
      </c>
      <c r="S590" s="14">
        <f t="shared" si="133"/>
        <v>5.1069856480170746</v>
      </c>
      <c r="T590" s="20">
        <f t="shared" si="123"/>
        <v>0.17171752509691518</v>
      </c>
      <c r="U590" s="20">
        <f t="shared" si="124"/>
        <v>5.0569117240239825E-2</v>
      </c>
      <c r="V590" s="20">
        <f t="shared" si="125"/>
        <v>0.12114840785667536</v>
      </c>
      <c r="Y590" s="35"/>
      <c r="Z590" s="35"/>
    </row>
    <row r="591" spans="1:26" x14ac:dyDescent="0.25">
      <c r="A591" s="11">
        <v>1919.07</v>
      </c>
      <c r="B591" s="12">
        <v>9.51</v>
      </c>
      <c r="C591" s="13">
        <v>0.54669999999999996</v>
      </c>
      <c r="D591" s="12">
        <v>0.95499999999999996</v>
      </c>
      <c r="E591" s="12">
        <v>17.399999999999999</v>
      </c>
      <c r="F591" s="13">
        <f t="shared" si="130"/>
        <v>1919.5416666666226</v>
      </c>
      <c r="G591" s="14">
        <f>G585*6/12+G597*6/12</f>
        <v>4.7349999999999994</v>
      </c>
      <c r="H591" s="13">
        <f t="shared" si="126"/>
        <v>171.86865517241384</v>
      </c>
      <c r="I591" s="13">
        <f t="shared" si="127"/>
        <v>9.8801886206896565</v>
      </c>
      <c r="J591" s="15">
        <f t="shared" si="131"/>
        <v>2102.5797424097177</v>
      </c>
      <c r="K591" s="13">
        <f t="shared" si="128"/>
        <v>17.259155172413795</v>
      </c>
      <c r="L591" s="15">
        <f t="shared" si="129"/>
        <v>211.1423400632261</v>
      </c>
      <c r="M591" s="34">
        <f t="shared" si="120"/>
        <v>7.0528371654463111</v>
      </c>
      <c r="N591" s="16"/>
      <c r="O591" s="17">
        <f t="shared" si="121"/>
        <v>9.475418508096574</v>
      </c>
      <c r="P591" s="17"/>
      <c r="Q591" s="36">
        <f t="shared" si="122"/>
        <v>0.15772882117381556</v>
      </c>
      <c r="R591" s="14">
        <f t="shared" si="132"/>
        <v>1.0008566018203051</v>
      </c>
      <c r="S591" s="14">
        <f t="shared" si="133"/>
        <v>4.9642926365423303</v>
      </c>
      <c r="T591" s="20">
        <f t="shared" si="123"/>
        <v>0.17979925831988153</v>
      </c>
      <c r="U591" s="20">
        <f t="shared" si="124"/>
        <v>5.2857385544895275E-2</v>
      </c>
      <c r="V591" s="20">
        <f t="shared" si="125"/>
        <v>0.12694187277498625</v>
      </c>
      <c r="Y591" s="35"/>
      <c r="Z591" s="35"/>
    </row>
    <row r="592" spans="1:26" x14ac:dyDescent="0.25">
      <c r="A592" s="11">
        <v>1919.08</v>
      </c>
      <c r="B592" s="12">
        <v>8.8699999999999992</v>
      </c>
      <c r="C592" s="13">
        <v>0.54330000000000001</v>
      </c>
      <c r="D592" s="12">
        <v>0.95</v>
      </c>
      <c r="E592" s="12">
        <v>17.7</v>
      </c>
      <c r="F592" s="13">
        <f t="shared" si="130"/>
        <v>1919.6249999999559</v>
      </c>
      <c r="G592" s="14">
        <f>G585*5/12+G597*7/12</f>
        <v>4.774166666666666</v>
      </c>
      <c r="H592" s="13">
        <f t="shared" si="126"/>
        <v>157.58532203389831</v>
      </c>
      <c r="I592" s="13">
        <f t="shared" si="127"/>
        <v>9.6523230508474587</v>
      </c>
      <c r="J592" s="15">
        <f t="shared" si="131"/>
        <v>1937.6828023217022</v>
      </c>
      <c r="K592" s="13">
        <f t="shared" si="128"/>
        <v>16.877796610169494</v>
      </c>
      <c r="L592" s="15">
        <f t="shared" si="129"/>
        <v>207.53085255982157</v>
      </c>
      <c r="M592" s="34">
        <f t="shared" si="120"/>
        <v>6.4791311017052751</v>
      </c>
      <c r="N592" s="16"/>
      <c r="O592" s="17">
        <f t="shared" si="121"/>
        <v>8.714460950481719</v>
      </c>
      <c r="P592" s="17"/>
      <c r="Q592" s="36">
        <f t="shared" si="122"/>
        <v>0.17064096355555294</v>
      </c>
      <c r="R592" s="14">
        <f t="shared" si="132"/>
        <v>1.0008947906952499</v>
      </c>
      <c r="S592" s="14">
        <f t="shared" si="133"/>
        <v>4.8843324305385849</v>
      </c>
      <c r="T592" s="20">
        <f t="shared" si="123"/>
        <v>0.1963807741116379</v>
      </c>
      <c r="U592" s="20">
        <f t="shared" si="124"/>
        <v>5.5098822920063073E-2</v>
      </c>
      <c r="V592" s="20">
        <f t="shared" si="125"/>
        <v>0.14128195119157483</v>
      </c>
      <c r="Y592" s="35"/>
      <c r="Z592" s="35"/>
    </row>
    <row r="593" spans="1:26" x14ac:dyDescent="0.25">
      <c r="A593" s="11">
        <v>1919.09</v>
      </c>
      <c r="B593" s="12">
        <v>9.01</v>
      </c>
      <c r="C593" s="13">
        <v>0.54</v>
      </c>
      <c r="D593" s="12">
        <v>0.94499999999999995</v>
      </c>
      <c r="E593" s="12">
        <v>17.8</v>
      </c>
      <c r="F593" s="13">
        <f t="shared" si="130"/>
        <v>1919.7083333332891</v>
      </c>
      <c r="G593" s="14">
        <f>G585*4/12+G597*8/12</f>
        <v>4.8133333333333326</v>
      </c>
      <c r="H593" s="13">
        <f t="shared" si="126"/>
        <v>159.17329213483148</v>
      </c>
      <c r="I593" s="13">
        <f t="shared" si="127"/>
        <v>9.5397977528089903</v>
      </c>
      <c r="J593" s="15">
        <f t="shared" si="131"/>
        <v>1966.9838023504767</v>
      </c>
      <c r="K593" s="13">
        <f t="shared" si="128"/>
        <v>16.694646067415732</v>
      </c>
      <c r="L593" s="15">
        <f t="shared" si="129"/>
        <v>206.3040724995783</v>
      </c>
      <c r="M593" s="34">
        <f t="shared" si="120"/>
        <v>6.5584816720612613</v>
      </c>
      <c r="N593" s="16"/>
      <c r="O593" s="17">
        <f t="shared" si="121"/>
        <v>8.8301835458236333</v>
      </c>
      <c r="P593" s="17"/>
      <c r="Q593" s="36">
        <f t="shared" si="122"/>
        <v>0.16792341432674907</v>
      </c>
      <c r="R593" s="14">
        <f t="shared" si="132"/>
        <v>1.0009329656240877</v>
      </c>
      <c r="S593" s="14">
        <f t="shared" si="133"/>
        <v>4.8612382627962853</v>
      </c>
      <c r="T593" s="20">
        <f t="shared" si="123"/>
        <v>0.19956546211141069</v>
      </c>
      <c r="U593" s="20">
        <f t="shared" si="124"/>
        <v>5.6127929331281523E-2</v>
      </c>
      <c r="V593" s="20">
        <f t="shared" si="125"/>
        <v>0.14343753278012916</v>
      </c>
      <c r="Y593" s="35"/>
      <c r="Z593" s="35"/>
    </row>
    <row r="594" spans="1:26" x14ac:dyDescent="0.25">
      <c r="A594" s="11">
        <v>1919.1</v>
      </c>
      <c r="B594" s="12">
        <v>9.4700000000000006</v>
      </c>
      <c r="C594" s="13">
        <v>0.53669999999999995</v>
      </c>
      <c r="D594" s="12">
        <v>0.94</v>
      </c>
      <c r="E594" s="12">
        <v>18.100000000000001</v>
      </c>
      <c r="F594" s="13">
        <f t="shared" si="130"/>
        <v>1919.7916666666224</v>
      </c>
      <c r="G594" s="14">
        <f>G585*3/12+G597*9/12</f>
        <v>4.8524999999999991</v>
      </c>
      <c r="H594" s="13">
        <f t="shared" si="126"/>
        <v>164.52686187845305</v>
      </c>
      <c r="I594" s="13">
        <f t="shared" si="127"/>
        <v>9.3243470718232029</v>
      </c>
      <c r="J594" s="15">
        <f t="shared" si="131"/>
        <v>2042.7426693911655</v>
      </c>
      <c r="K594" s="13">
        <f t="shared" si="128"/>
        <v>16.331071823204418</v>
      </c>
      <c r="L594" s="15">
        <f t="shared" si="129"/>
        <v>202.76431987620859</v>
      </c>
      <c r="M594" s="34">
        <f t="shared" si="120"/>
        <v>6.7947041999493001</v>
      </c>
      <c r="N594" s="16"/>
      <c r="O594" s="17">
        <f t="shared" si="121"/>
        <v>9.1548959122599491</v>
      </c>
      <c r="P594" s="17"/>
      <c r="Q594" s="36">
        <f t="shared" si="122"/>
        <v>0.1619225775045903</v>
      </c>
      <c r="R594" s="14">
        <f t="shared" si="132"/>
        <v>1.0009711266472197</v>
      </c>
      <c r="S594" s="14">
        <f t="shared" si="133"/>
        <v>4.7851254492569248</v>
      </c>
      <c r="T594" s="20">
        <f t="shared" si="123"/>
        <v>0.18209174235471903</v>
      </c>
      <c r="U594" s="20">
        <f t="shared" si="124"/>
        <v>5.8323959274907189E-2</v>
      </c>
      <c r="V594" s="20">
        <f t="shared" si="125"/>
        <v>0.12376778307981184</v>
      </c>
      <c r="Y594" s="35"/>
      <c r="Z594" s="35"/>
    </row>
    <row r="595" spans="1:26" x14ac:dyDescent="0.25">
      <c r="A595" s="11">
        <v>1919.11</v>
      </c>
      <c r="B595" s="12">
        <v>9.19</v>
      </c>
      <c r="C595" s="13">
        <v>0.5333</v>
      </c>
      <c r="D595" s="12">
        <v>0.93500000000000005</v>
      </c>
      <c r="E595" s="12">
        <v>18.5</v>
      </c>
      <c r="F595" s="13">
        <f t="shared" si="130"/>
        <v>1919.8749999999557</v>
      </c>
      <c r="G595" s="14">
        <f>G585*2/12+G597*10/12</f>
        <v>4.8916666666666666</v>
      </c>
      <c r="H595" s="13">
        <f t="shared" si="126"/>
        <v>156.21012972972974</v>
      </c>
      <c r="I595" s="13">
        <f t="shared" si="127"/>
        <v>9.0649469189189205</v>
      </c>
      <c r="J595" s="15">
        <f t="shared" si="131"/>
        <v>1948.8623714781613</v>
      </c>
      <c r="K595" s="13">
        <f t="shared" si="128"/>
        <v>15.892978378378382</v>
      </c>
      <c r="L595" s="15">
        <f t="shared" si="129"/>
        <v>198.27925106986734</v>
      </c>
      <c r="M595" s="34">
        <f t="shared" si="120"/>
        <v>6.4670225741331322</v>
      </c>
      <c r="N595" s="16"/>
      <c r="O595" s="17">
        <f t="shared" si="121"/>
        <v>8.720924139143504</v>
      </c>
      <c r="P595" s="17"/>
      <c r="Q595" s="36">
        <f t="shared" si="122"/>
        <v>0.17028557703903741</v>
      </c>
      <c r="R595" s="14">
        <f t="shared" si="132"/>
        <v>1.0010092738049188</v>
      </c>
      <c r="S595" s="14">
        <f t="shared" si="133"/>
        <v>4.6862097653430741</v>
      </c>
      <c r="T595" s="20">
        <f t="shared" si="123"/>
        <v>0.15214509279830768</v>
      </c>
      <c r="U595" s="20">
        <f t="shared" si="124"/>
        <v>6.106433055266991E-2</v>
      </c>
      <c r="V595" s="20">
        <f t="shared" si="125"/>
        <v>9.108076224563777E-2</v>
      </c>
      <c r="Y595" s="35"/>
      <c r="Z595" s="35"/>
    </row>
    <row r="596" spans="1:26" x14ac:dyDescent="0.25">
      <c r="A596" s="11">
        <v>1919.12</v>
      </c>
      <c r="B596" s="12">
        <v>8.92</v>
      </c>
      <c r="C596" s="13">
        <v>0.53</v>
      </c>
      <c r="D596" s="12">
        <v>0.93</v>
      </c>
      <c r="E596" s="12">
        <v>18.899999999999999</v>
      </c>
      <c r="F596" s="13">
        <f t="shared" si="130"/>
        <v>1919.9583333332889</v>
      </c>
      <c r="G596" s="14">
        <f>G585*1/12+G597*11/12</f>
        <v>4.9308333333333332</v>
      </c>
      <c r="H596" s="13">
        <f t="shared" si="126"/>
        <v>148.41180952380955</v>
      </c>
      <c r="I596" s="13">
        <f t="shared" si="127"/>
        <v>8.8181904761904786</v>
      </c>
      <c r="J596" s="15">
        <f t="shared" si="131"/>
        <v>1860.7391949152316</v>
      </c>
      <c r="K596" s="13">
        <f t="shared" si="128"/>
        <v>15.473428571428574</v>
      </c>
      <c r="L596" s="15">
        <f t="shared" si="129"/>
        <v>194.00083534430104</v>
      </c>
      <c r="M596" s="34">
        <f t="shared" si="120"/>
        <v>6.1607170337991768</v>
      </c>
      <c r="N596" s="16"/>
      <c r="O596" s="17">
        <f t="shared" si="121"/>
        <v>8.316097713382975</v>
      </c>
      <c r="P596" s="17"/>
      <c r="Q596" s="36">
        <f t="shared" si="122"/>
        <v>0.17884105892950652</v>
      </c>
      <c r="R596" s="14">
        <f t="shared" si="132"/>
        <v>1.0010474071373323</v>
      </c>
      <c r="S596" s="14">
        <f t="shared" si="133"/>
        <v>4.5916602926410803</v>
      </c>
      <c r="T596" s="20">
        <f t="shared" si="123"/>
        <v>0.16313220849180454</v>
      </c>
      <c r="U596" s="20">
        <f t="shared" si="124"/>
        <v>6.4372853539080399E-2</v>
      </c>
      <c r="V596" s="20">
        <f t="shared" si="125"/>
        <v>9.8759354952724143E-2</v>
      </c>
      <c r="Y596" s="35"/>
      <c r="Z596" s="35"/>
    </row>
    <row r="597" spans="1:26" x14ac:dyDescent="0.25">
      <c r="A597" s="11">
        <v>1920.01</v>
      </c>
      <c r="B597" s="12">
        <v>8.83</v>
      </c>
      <c r="C597" s="13">
        <v>0.52829999999999999</v>
      </c>
      <c r="D597" s="12">
        <v>0.91920000000000002</v>
      </c>
      <c r="E597" s="12">
        <v>19.3</v>
      </c>
      <c r="F597" s="13">
        <f t="shared" si="130"/>
        <v>1920.0416666666222</v>
      </c>
      <c r="G597" s="14">
        <v>4.97</v>
      </c>
      <c r="H597" s="13">
        <f t="shared" si="126"/>
        <v>143.86952331606219</v>
      </c>
      <c r="I597" s="13">
        <f t="shared" si="127"/>
        <v>8.6077315025906742</v>
      </c>
      <c r="J597" s="15">
        <f t="shared" si="131"/>
        <v>1812.7828942097826</v>
      </c>
      <c r="K597" s="13">
        <f t="shared" si="128"/>
        <v>14.976768497409328</v>
      </c>
      <c r="L597" s="15">
        <f t="shared" si="129"/>
        <v>188.71008339271035</v>
      </c>
      <c r="M597" s="34">
        <f t="shared" si="120"/>
        <v>5.9896677711394384</v>
      </c>
      <c r="N597" s="16"/>
      <c r="O597" s="17">
        <f t="shared" si="121"/>
        <v>8.0935613101848443</v>
      </c>
      <c r="P597" s="17"/>
      <c r="Q597" s="36">
        <f t="shared" si="122"/>
        <v>0.1863420961521563</v>
      </c>
      <c r="R597" s="14">
        <f t="shared" si="132"/>
        <v>1.0033603338970001</v>
      </c>
      <c r="S597" s="14">
        <f t="shared" si="133"/>
        <v>4.5012060111208179</v>
      </c>
      <c r="T597" s="20">
        <f t="shared" si="123"/>
        <v>0.16896747118832156</v>
      </c>
      <c r="U597" s="20">
        <f t="shared" si="124"/>
        <v>6.764139689307469E-2</v>
      </c>
      <c r="V597" s="20">
        <f t="shared" si="125"/>
        <v>0.10132607429524687</v>
      </c>
      <c r="Y597" s="35"/>
      <c r="Z597" s="35"/>
    </row>
    <row r="598" spans="1:26" x14ac:dyDescent="0.25">
      <c r="A598" s="11">
        <v>1920.02</v>
      </c>
      <c r="B598" s="12">
        <v>8.1</v>
      </c>
      <c r="C598" s="13">
        <v>0.52669999999999995</v>
      </c>
      <c r="D598" s="12">
        <v>0.9083</v>
      </c>
      <c r="E598" s="12">
        <v>19.5</v>
      </c>
      <c r="F598" s="13">
        <f t="shared" si="130"/>
        <v>1920.1249999999554</v>
      </c>
      <c r="G598" s="14">
        <f>G597*11/12+G609*1/12</f>
        <v>4.9799999999999995</v>
      </c>
      <c r="H598" s="13">
        <f t="shared" si="126"/>
        <v>130.62184615384618</v>
      </c>
      <c r="I598" s="13">
        <f t="shared" si="127"/>
        <v>8.4936452307692303</v>
      </c>
      <c r="J598" s="15">
        <f t="shared" si="131"/>
        <v>1654.7781447784475</v>
      </c>
      <c r="K598" s="13">
        <f t="shared" si="128"/>
        <v>14.64738553846154</v>
      </c>
      <c r="L598" s="15">
        <f t="shared" si="129"/>
        <v>185.559875173119</v>
      </c>
      <c r="M598" s="34">
        <f t="shared" si="120"/>
        <v>5.4553476499077727</v>
      </c>
      <c r="N598" s="16"/>
      <c r="O598" s="17">
        <f t="shared" si="121"/>
        <v>7.3825458808385136</v>
      </c>
      <c r="P598" s="17"/>
      <c r="Q598" s="36">
        <f t="shared" si="122"/>
        <v>0.20369703325046373</v>
      </c>
      <c r="R598" s="14">
        <f t="shared" si="132"/>
        <v>1.003369024607683</v>
      </c>
      <c r="S598" s="14">
        <f t="shared" si="133"/>
        <v>4.4700102168598557</v>
      </c>
      <c r="T598" s="20">
        <f t="shared" si="123"/>
        <v>0.18797880726469285</v>
      </c>
      <c r="U598" s="20">
        <f t="shared" si="124"/>
        <v>6.926614317005142E-2</v>
      </c>
      <c r="V598" s="20">
        <f t="shared" si="125"/>
        <v>0.11871266409464143</v>
      </c>
      <c r="Y598" s="35"/>
      <c r="Z598" s="35"/>
    </row>
    <row r="599" spans="1:26" x14ac:dyDescent="0.25">
      <c r="A599" s="11">
        <v>1920.03</v>
      </c>
      <c r="B599" s="12">
        <v>8.67</v>
      </c>
      <c r="C599" s="13">
        <v>0.52500000000000002</v>
      </c>
      <c r="D599" s="12">
        <v>0.89749999999999996</v>
      </c>
      <c r="E599" s="12">
        <v>19.7</v>
      </c>
      <c r="F599" s="13">
        <f t="shared" si="130"/>
        <v>1920.2083333332887</v>
      </c>
      <c r="G599" s="14">
        <f>G597*10/12+G609*2/12</f>
        <v>4.99</v>
      </c>
      <c r="H599" s="13">
        <f t="shared" si="126"/>
        <v>138.39432487309648</v>
      </c>
      <c r="I599" s="13">
        <f t="shared" si="127"/>
        <v>8.3802791878172602</v>
      </c>
      <c r="J599" s="15">
        <f t="shared" si="131"/>
        <v>1762.0906163547806</v>
      </c>
      <c r="K599" s="13">
        <f t="shared" si="128"/>
        <v>14.326286802030459</v>
      </c>
      <c r="L599" s="15">
        <f t="shared" si="129"/>
        <v>182.40788098943662</v>
      </c>
      <c r="M599" s="34">
        <f t="shared" si="120"/>
        <v>5.7988227275571589</v>
      </c>
      <c r="N599" s="16"/>
      <c r="O599" s="17">
        <f t="shared" si="121"/>
        <v>7.8563273114693501</v>
      </c>
      <c r="P599" s="17"/>
      <c r="Q599" s="36">
        <f t="shared" si="122"/>
        <v>0.19179383998495128</v>
      </c>
      <c r="R599" s="14">
        <f t="shared" si="132"/>
        <v>1.0033777150892671</v>
      </c>
      <c r="S599" s="14">
        <f t="shared" si="133"/>
        <v>4.4395360878123098</v>
      </c>
      <c r="T599" s="20">
        <f t="shared" si="123"/>
        <v>0.18601584961496531</v>
      </c>
      <c r="U599" s="20">
        <f t="shared" si="124"/>
        <v>7.0885252648408059E-2</v>
      </c>
      <c r="V599" s="20">
        <f t="shared" si="125"/>
        <v>0.11513059696655725</v>
      </c>
      <c r="Y599" s="35"/>
      <c r="Z599" s="35"/>
    </row>
    <row r="600" spans="1:26" x14ac:dyDescent="0.25">
      <c r="A600" s="11">
        <v>1920.04</v>
      </c>
      <c r="B600" s="12">
        <v>8.6</v>
      </c>
      <c r="C600" s="13">
        <v>0.52329999999999999</v>
      </c>
      <c r="D600" s="12">
        <v>0.88670000000000004</v>
      </c>
      <c r="E600" s="12">
        <v>20.3</v>
      </c>
      <c r="F600" s="13">
        <f t="shared" si="130"/>
        <v>1920.2916666666219</v>
      </c>
      <c r="G600" s="14">
        <f>G597*9/12+G609*3/12</f>
        <v>5</v>
      </c>
      <c r="H600" s="13">
        <f t="shared" si="126"/>
        <v>133.21950738916257</v>
      </c>
      <c r="I600" s="13">
        <f t="shared" si="127"/>
        <v>8.1062521182266014</v>
      </c>
      <c r="J600" s="15">
        <f t="shared" si="131"/>
        <v>1704.8038157258718</v>
      </c>
      <c r="K600" s="13">
        <f t="shared" si="128"/>
        <v>13.735550837438426</v>
      </c>
      <c r="L600" s="15">
        <f t="shared" si="129"/>
        <v>175.77320272141054</v>
      </c>
      <c r="M600" s="34">
        <f t="shared" si="120"/>
        <v>5.5998587255061851</v>
      </c>
      <c r="N600" s="16"/>
      <c r="O600" s="17">
        <f t="shared" si="121"/>
        <v>7.5961153675815494</v>
      </c>
      <c r="P600" s="17"/>
      <c r="Q600" s="36">
        <f t="shared" si="122"/>
        <v>0.20002702354681728</v>
      </c>
      <c r="R600" s="14">
        <f t="shared" si="132"/>
        <v>1.0033864053419226</v>
      </c>
      <c r="S600" s="14">
        <f t="shared" si="133"/>
        <v>4.3228705440470714</v>
      </c>
      <c r="T600" s="20">
        <f t="shared" si="123"/>
        <v>0.19696434381990335</v>
      </c>
      <c r="U600" s="20">
        <f t="shared" si="124"/>
        <v>7.3364465691549974E-2</v>
      </c>
      <c r="V600" s="20">
        <f t="shared" si="125"/>
        <v>0.12359987812835338</v>
      </c>
      <c r="Y600" s="35"/>
      <c r="Z600" s="35"/>
    </row>
    <row r="601" spans="1:26" x14ac:dyDescent="0.25">
      <c r="A601" s="11">
        <v>1920.05</v>
      </c>
      <c r="B601" s="12">
        <v>8.06</v>
      </c>
      <c r="C601" s="13">
        <v>0.52170000000000005</v>
      </c>
      <c r="D601" s="12">
        <v>0.87580000000000002</v>
      </c>
      <c r="E601" s="12">
        <v>20.6</v>
      </c>
      <c r="F601" s="13">
        <f t="shared" si="130"/>
        <v>1920.3749999999552</v>
      </c>
      <c r="G601" s="14">
        <f>G597*8/12+G609*4/12</f>
        <v>5.01</v>
      </c>
      <c r="H601" s="13">
        <f t="shared" si="126"/>
        <v>123.03629126213593</v>
      </c>
      <c r="I601" s="13">
        <f t="shared" si="127"/>
        <v>7.9637758252427195</v>
      </c>
      <c r="J601" s="15">
        <f t="shared" si="131"/>
        <v>1582.9823467090537</v>
      </c>
      <c r="K601" s="13">
        <f t="shared" si="128"/>
        <v>13.369129514563108</v>
      </c>
      <c r="L601" s="15">
        <f t="shared" si="129"/>
        <v>172.0069403533237</v>
      </c>
      <c r="M601" s="34">
        <f t="shared" si="120"/>
        <v>5.1889504620474938</v>
      </c>
      <c r="N601" s="16"/>
      <c r="O601" s="17">
        <f t="shared" si="121"/>
        <v>7.0502187719604752</v>
      </c>
      <c r="P601" s="17"/>
      <c r="Q601" s="36">
        <f t="shared" si="122"/>
        <v>0.21766737891949173</v>
      </c>
      <c r="R601" s="14">
        <f t="shared" si="132"/>
        <v>1.0033950953658182</v>
      </c>
      <c r="S601" s="14">
        <f t="shared" si="133"/>
        <v>4.2743419213486602</v>
      </c>
      <c r="T601" s="20">
        <f t="shared" si="123"/>
        <v>0.19958456398027846</v>
      </c>
      <c r="U601" s="20">
        <f t="shared" si="124"/>
        <v>7.5468877672946189E-2</v>
      </c>
      <c r="V601" s="20">
        <f t="shared" si="125"/>
        <v>0.12411568630733227</v>
      </c>
      <c r="Y601" s="35"/>
      <c r="Z601" s="35"/>
    </row>
    <row r="602" spans="1:26" x14ac:dyDescent="0.25">
      <c r="A602" s="11">
        <v>1920.06</v>
      </c>
      <c r="B602" s="12">
        <v>7.92</v>
      </c>
      <c r="C602" s="13">
        <v>0.52</v>
      </c>
      <c r="D602" s="12">
        <v>0.86499999999999999</v>
      </c>
      <c r="E602" s="12">
        <v>20.9</v>
      </c>
      <c r="F602" s="13">
        <f t="shared" si="130"/>
        <v>1920.4583333332885</v>
      </c>
      <c r="G602" s="14">
        <f>G597*7/12+G609*5/12</f>
        <v>5.0199999999999996</v>
      </c>
      <c r="H602" s="13">
        <f t="shared" si="126"/>
        <v>119.16378947368422</v>
      </c>
      <c r="I602" s="13">
        <f t="shared" si="127"/>
        <v>7.8238851674641161</v>
      </c>
      <c r="J602" s="15">
        <f t="shared" si="131"/>
        <v>1541.547315024306</v>
      </c>
      <c r="K602" s="13">
        <f t="shared" si="128"/>
        <v>13.014732057416269</v>
      </c>
      <c r="L602" s="15">
        <f t="shared" si="129"/>
        <v>168.36343781515464</v>
      </c>
      <c r="M602" s="34">
        <f t="shared" si="120"/>
        <v>5.0436396804516184</v>
      </c>
      <c r="N602" s="16"/>
      <c r="O602" s="17">
        <f t="shared" si="121"/>
        <v>6.8644453350168133</v>
      </c>
      <c r="P602" s="17"/>
      <c r="Q602" s="36">
        <f t="shared" si="122"/>
        <v>0.22570609227300806</v>
      </c>
      <c r="R602" s="14">
        <f t="shared" si="132"/>
        <v>1.0034037851611233</v>
      </c>
      <c r="S602" s="14">
        <f t="shared" si="133"/>
        <v>4.2272912262121407</v>
      </c>
      <c r="T602" s="20">
        <f t="shared" si="123"/>
        <v>0.19117619572981881</v>
      </c>
      <c r="U602" s="20">
        <f t="shared" si="124"/>
        <v>7.7557779973142393E-2</v>
      </c>
      <c r="V602" s="20">
        <f t="shared" si="125"/>
        <v>0.11361841575667642</v>
      </c>
      <c r="Y602" s="35"/>
      <c r="Z602" s="35"/>
    </row>
    <row r="603" spans="1:26" x14ac:dyDescent="0.25">
      <c r="A603" s="11">
        <v>1920.07</v>
      </c>
      <c r="B603" s="12">
        <v>7.91</v>
      </c>
      <c r="C603" s="13">
        <v>0.51829999999999998</v>
      </c>
      <c r="D603" s="12">
        <v>0.85419999999999996</v>
      </c>
      <c r="E603" s="12">
        <v>20.8</v>
      </c>
      <c r="F603" s="13">
        <f t="shared" si="130"/>
        <v>1920.5416666666217</v>
      </c>
      <c r="G603" s="14">
        <f>G597*6/12+G609*6/12</f>
        <v>5.0299999999999994</v>
      </c>
      <c r="H603" s="13">
        <f t="shared" si="126"/>
        <v>119.58550961538464</v>
      </c>
      <c r="I603" s="13">
        <f t="shared" si="127"/>
        <v>7.8357989423076928</v>
      </c>
      <c r="J603" s="15">
        <f t="shared" si="131"/>
        <v>1555.4500796798213</v>
      </c>
      <c r="K603" s="13">
        <f t="shared" si="128"/>
        <v>12.914025576923077</v>
      </c>
      <c r="L603" s="15">
        <f t="shared" si="129"/>
        <v>167.9728771254745</v>
      </c>
      <c r="M603" s="34">
        <f t="shared" si="120"/>
        <v>5.0805929195407948</v>
      </c>
      <c r="N603" s="16"/>
      <c r="O603" s="17">
        <f t="shared" si="121"/>
        <v>6.926495758932945</v>
      </c>
      <c r="P603" s="17"/>
      <c r="Q603" s="36">
        <f t="shared" si="122"/>
        <v>0.22364726750461542</v>
      </c>
      <c r="R603" s="14">
        <f t="shared" si="132"/>
        <v>1.0034124747280067</v>
      </c>
      <c r="S603" s="14">
        <f t="shared" si="133"/>
        <v>4.2620727097508198</v>
      </c>
      <c r="T603" s="20">
        <f t="shared" si="123"/>
        <v>0.18941984411646229</v>
      </c>
      <c r="U603" s="20">
        <f t="shared" si="124"/>
        <v>7.8224607807439561E-2</v>
      </c>
      <c r="V603" s="20">
        <f t="shared" si="125"/>
        <v>0.11119523630902273</v>
      </c>
      <c r="Y603" s="35"/>
      <c r="Z603" s="35"/>
    </row>
    <row r="604" spans="1:26" x14ac:dyDescent="0.25">
      <c r="A604" s="11">
        <v>1920.08</v>
      </c>
      <c r="B604" s="12">
        <v>7.6</v>
      </c>
      <c r="C604" s="13">
        <v>0.51670000000000005</v>
      </c>
      <c r="D604" s="12">
        <v>0.84330000000000005</v>
      </c>
      <c r="E604" s="12">
        <v>20.3</v>
      </c>
      <c r="F604" s="13">
        <f t="shared" si="130"/>
        <v>1920.624999999955</v>
      </c>
      <c r="G604" s="14">
        <f>G597*5/12+G609*7/12</f>
        <v>5.0399999999999991</v>
      </c>
      <c r="H604" s="13">
        <f t="shared" si="126"/>
        <v>117.7288669950739</v>
      </c>
      <c r="I604" s="13">
        <f t="shared" si="127"/>
        <v>8.0040138916256165</v>
      </c>
      <c r="J604" s="15">
        <f t="shared" si="131"/>
        <v>1539.9763996841423</v>
      </c>
      <c r="K604" s="13">
        <f t="shared" si="128"/>
        <v>13.063257044334978</v>
      </c>
      <c r="L604" s="15">
        <f t="shared" si="129"/>
        <v>170.87659182284702</v>
      </c>
      <c r="M604" s="34">
        <f t="shared" si="120"/>
        <v>5.0207010779228565</v>
      </c>
      <c r="N604" s="16"/>
      <c r="O604" s="17">
        <f t="shared" si="121"/>
        <v>6.857875483818912</v>
      </c>
      <c r="P604" s="17"/>
      <c r="Q604" s="36">
        <f t="shared" si="122"/>
        <v>0.22431643473371807</v>
      </c>
      <c r="R604" s="14">
        <f t="shared" si="132"/>
        <v>1.0034211640666379</v>
      </c>
      <c r="S604" s="14">
        <f t="shared" si="133"/>
        <v>4.3819523174071344</v>
      </c>
      <c r="T604" s="20">
        <f t="shared" si="123"/>
        <v>0.19025797397288469</v>
      </c>
      <c r="U604" s="20">
        <f t="shared" si="124"/>
        <v>7.6146876508933925E-2</v>
      </c>
      <c r="V604" s="20">
        <f t="shared" si="125"/>
        <v>0.11411109746395076</v>
      </c>
      <c r="Y604" s="35"/>
      <c r="Z604" s="35"/>
    </row>
    <row r="605" spans="1:26" x14ac:dyDescent="0.25">
      <c r="A605" s="11">
        <v>1920.09</v>
      </c>
      <c r="B605" s="12">
        <v>7.87</v>
      </c>
      <c r="C605" s="13">
        <v>0.51500000000000001</v>
      </c>
      <c r="D605" s="12">
        <v>0.83250000000000002</v>
      </c>
      <c r="E605" s="12">
        <v>20</v>
      </c>
      <c r="F605" s="13">
        <f t="shared" si="130"/>
        <v>1920.7083333332882</v>
      </c>
      <c r="G605" s="14">
        <f>G597*4/12+G609*8/12</f>
        <v>5.05</v>
      </c>
      <c r="H605" s="13">
        <f t="shared" si="126"/>
        <v>123.74001000000001</v>
      </c>
      <c r="I605" s="13">
        <f t="shared" si="127"/>
        <v>8.0973450000000007</v>
      </c>
      <c r="J605" s="15">
        <f t="shared" si="131"/>
        <v>1627.4329596215773</v>
      </c>
      <c r="K605" s="13">
        <f t="shared" si="128"/>
        <v>13.0893975</v>
      </c>
      <c r="L605" s="15">
        <f t="shared" si="129"/>
        <v>172.15221586848324</v>
      </c>
      <c r="M605" s="34">
        <f t="shared" si="120"/>
        <v>5.2971627701080575</v>
      </c>
      <c r="N605" s="16"/>
      <c r="O605" s="17">
        <f t="shared" si="121"/>
        <v>7.2473452714932431</v>
      </c>
      <c r="P605" s="17"/>
      <c r="Q605" s="36">
        <f t="shared" si="122"/>
        <v>0.21326971272005241</v>
      </c>
      <c r="R605" s="14">
        <f t="shared" si="132"/>
        <v>1.0034298531771852</v>
      </c>
      <c r="S605" s="14">
        <f t="shared" si="133"/>
        <v>4.462897850645426</v>
      </c>
      <c r="T605" s="20">
        <f t="shared" si="123"/>
        <v>0.18339246211333848</v>
      </c>
      <c r="U605" s="20">
        <f t="shared" si="124"/>
        <v>7.3788958079249234E-2</v>
      </c>
      <c r="V605" s="20">
        <f t="shared" si="125"/>
        <v>0.10960350403408925</v>
      </c>
      <c r="Y605" s="35"/>
      <c r="Z605" s="35"/>
    </row>
    <row r="606" spans="1:26" x14ac:dyDescent="0.25">
      <c r="A606" s="11">
        <v>1920.1</v>
      </c>
      <c r="B606" s="12">
        <v>7.88</v>
      </c>
      <c r="C606" s="13">
        <v>0.51329999999999998</v>
      </c>
      <c r="D606" s="12">
        <v>0.82169999999999999</v>
      </c>
      <c r="E606" s="12">
        <v>19.899999999999999</v>
      </c>
      <c r="F606" s="13">
        <f t="shared" si="130"/>
        <v>1920.7916666666215</v>
      </c>
      <c r="G606" s="14">
        <f>G597*3/12+G609*9/12</f>
        <v>5.0600000000000005</v>
      </c>
      <c r="H606" s="13">
        <f t="shared" si="126"/>
        <v>124.51983919597991</v>
      </c>
      <c r="I606" s="13">
        <f t="shared" si="127"/>
        <v>8.1111717587939705</v>
      </c>
      <c r="J606" s="15">
        <f t="shared" si="131"/>
        <v>1646.5791686087159</v>
      </c>
      <c r="K606" s="13">
        <f t="shared" si="128"/>
        <v>12.98451165829146</v>
      </c>
      <c r="L606" s="15">
        <f t="shared" si="129"/>
        <v>171.69975924438859</v>
      </c>
      <c r="M606" s="34">
        <f t="shared" si="120"/>
        <v>5.3511773934241553</v>
      </c>
      <c r="N606" s="16"/>
      <c r="O606" s="17">
        <f t="shared" si="121"/>
        <v>7.3327658910836186</v>
      </c>
      <c r="P606" s="17"/>
      <c r="Q606" s="36">
        <f t="shared" si="122"/>
        <v>0.21393756305947348</v>
      </c>
      <c r="R606" s="14">
        <f t="shared" si="132"/>
        <v>1.0034385420598178</v>
      </c>
      <c r="S606" s="14">
        <f t="shared" si="133"/>
        <v>4.50070847740494</v>
      </c>
      <c r="T606" s="20">
        <f t="shared" si="123"/>
        <v>0.16586868535422217</v>
      </c>
      <c r="U606" s="20">
        <f t="shared" si="124"/>
        <v>7.3791189902679077E-2</v>
      </c>
      <c r="V606" s="20">
        <f t="shared" si="125"/>
        <v>9.207749545154309E-2</v>
      </c>
      <c r="Y606" s="35"/>
      <c r="Z606" s="35"/>
    </row>
    <row r="607" spans="1:26" x14ac:dyDescent="0.25">
      <c r="A607" s="11">
        <v>1920.11</v>
      </c>
      <c r="B607" s="12">
        <v>7.48</v>
      </c>
      <c r="C607" s="13">
        <v>0.51170000000000004</v>
      </c>
      <c r="D607" s="12">
        <v>0.81079999999999997</v>
      </c>
      <c r="E607" s="12">
        <v>19.8</v>
      </c>
      <c r="F607" s="13">
        <f t="shared" si="130"/>
        <v>1920.8749999999548</v>
      </c>
      <c r="G607" s="14">
        <f>G597*2/12+G609*10/12</f>
        <v>5.0699999999999994</v>
      </c>
      <c r="H607" s="13">
        <f t="shared" si="126"/>
        <v>118.79600000000002</v>
      </c>
      <c r="I607" s="13">
        <f t="shared" si="127"/>
        <v>8.1267263636363651</v>
      </c>
      <c r="J607" s="15">
        <f t="shared" si="131"/>
        <v>1579.8456565573347</v>
      </c>
      <c r="K607" s="13">
        <f t="shared" si="128"/>
        <v>12.876978181818183</v>
      </c>
      <c r="L607" s="15">
        <f t="shared" si="129"/>
        <v>171.24851047281908</v>
      </c>
      <c r="M607" s="34">
        <f t="shared" si="120"/>
        <v>5.1264079309479254</v>
      </c>
      <c r="N607" s="16"/>
      <c r="O607" s="17">
        <f t="shared" si="121"/>
        <v>7.0372510508450228</v>
      </c>
      <c r="P607" s="17"/>
      <c r="Q607" s="36">
        <f t="shared" si="122"/>
        <v>0.22368938063015109</v>
      </c>
      <c r="R607" s="14">
        <f t="shared" si="132"/>
        <v>1.0034472307147033</v>
      </c>
      <c r="S607" s="14">
        <f t="shared" si="133"/>
        <v>4.5389933646863208</v>
      </c>
      <c r="T607" s="20">
        <f t="shared" si="123"/>
        <v>0.16319479470239728</v>
      </c>
      <c r="U607" s="20">
        <f t="shared" si="124"/>
        <v>7.3794103911501319E-2</v>
      </c>
      <c r="V607" s="20">
        <f t="shared" si="125"/>
        <v>8.9400690790895965E-2</v>
      </c>
      <c r="Y607" s="35"/>
      <c r="Z607" s="35"/>
    </row>
    <row r="608" spans="1:26" x14ac:dyDescent="0.25">
      <c r="A608" s="11">
        <v>1920.12</v>
      </c>
      <c r="B608" s="12">
        <v>6.81</v>
      </c>
      <c r="C608" s="13">
        <v>0.51</v>
      </c>
      <c r="D608" s="12">
        <v>0.8</v>
      </c>
      <c r="E608" s="12">
        <v>19.399999999999999</v>
      </c>
      <c r="F608" s="13">
        <f t="shared" si="130"/>
        <v>1920.958333333288</v>
      </c>
      <c r="G608" s="14">
        <f>G597*1/12+G609*11/12</f>
        <v>5.0799999999999992</v>
      </c>
      <c r="H608" s="13">
        <f t="shared" si="126"/>
        <v>110.38518556701032</v>
      </c>
      <c r="I608" s="13">
        <f t="shared" si="127"/>
        <v>8.2667319587628878</v>
      </c>
      <c r="J608" s="15">
        <f t="shared" si="131"/>
        <v>1477.1532937239574</v>
      </c>
      <c r="K608" s="13">
        <f t="shared" si="128"/>
        <v>12.967422680412374</v>
      </c>
      <c r="L608" s="15">
        <f t="shared" si="129"/>
        <v>173.5275528603768</v>
      </c>
      <c r="M608" s="34">
        <f t="shared" si="120"/>
        <v>4.7842410450832471</v>
      </c>
      <c r="N608" s="16"/>
      <c r="O608" s="17">
        <f t="shared" si="121"/>
        <v>6.5824249808668878</v>
      </c>
      <c r="P608" s="17"/>
      <c r="Q608" s="36">
        <f t="shared" si="122"/>
        <v>0.23534006085393738</v>
      </c>
      <c r="R608" s="14">
        <f t="shared" si="132"/>
        <v>1.0034559191420109</v>
      </c>
      <c r="S608" s="14">
        <f t="shared" si="133"/>
        <v>4.648550431759416</v>
      </c>
      <c r="T608" s="20">
        <f t="shared" si="123"/>
        <v>0.16573358508088321</v>
      </c>
      <c r="U608" s="20">
        <f t="shared" si="124"/>
        <v>7.3475658499204677E-2</v>
      </c>
      <c r="V608" s="20">
        <f t="shared" si="125"/>
        <v>9.2257926581678529E-2</v>
      </c>
      <c r="Y608" s="35"/>
      <c r="Z608" s="35"/>
    </row>
    <row r="609" spans="1:26" x14ac:dyDescent="0.25">
      <c r="A609" s="11">
        <v>1921.01</v>
      </c>
      <c r="B609" s="12">
        <v>7.11</v>
      </c>
      <c r="C609" s="13">
        <v>0.50580000000000003</v>
      </c>
      <c r="D609" s="12">
        <v>0.75749999999999995</v>
      </c>
      <c r="E609" s="12">
        <v>19</v>
      </c>
      <c r="F609" s="13">
        <f t="shared" si="130"/>
        <v>1921.0416666666213</v>
      </c>
      <c r="G609" s="14">
        <v>5.09</v>
      </c>
      <c r="H609" s="13">
        <f t="shared" si="126"/>
        <v>117.67424210526318</v>
      </c>
      <c r="I609" s="13">
        <f t="shared" si="127"/>
        <v>8.3712562105263171</v>
      </c>
      <c r="J609" s="15">
        <f t="shared" si="131"/>
        <v>1584.0292560192549</v>
      </c>
      <c r="K609" s="13">
        <f t="shared" si="128"/>
        <v>12.537023684210526</v>
      </c>
      <c r="L609" s="15">
        <f t="shared" si="129"/>
        <v>168.76261060964634</v>
      </c>
      <c r="M609" s="34">
        <f t="shared" si="120"/>
        <v>5.1221841468873732</v>
      </c>
      <c r="N609" s="16"/>
      <c r="O609" s="17">
        <f t="shared" si="121"/>
        <v>7.0609227162370853</v>
      </c>
      <c r="P609" s="17"/>
      <c r="Q609" s="36">
        <f t="shared" si="122"/>
        <v>0.2192079629022203</v>
      </c>
      <c r="R609" s="14">
        <f t="shared" si="132"/>
        <v>1.0093750608638843</v>
      </c>
      <c r="S609" s="14">
        <f t="shared" si="133"/>
        <v>4.7628178766250127</v>
      </c>
      <c r="T609" s="20">
        <f t="shared" si="123"/>
        <v>0.16311673642059321</v>
      </c>
      <c r="U609" s="20">
        <f t="shared" si="124"/>
        <v>7.2471538690655368E-2</v>
      </c>
      <c r="V609" s="20">
        <f t="shared" si="125"/>
        <v>9.0645197729937843E-2</v>
      </c>
      <c r="Y609" s="35"/>
      <c r="Z609" s="35"/>
    </row>
    <row r="610" spans="1:26" x14ac:dyDescent="0.25">
      <c r="A610" s="11">
        <v>1921.02</v>
      </c>
      <c r="B610" s="12">
        <v>7.06</v>
      </c>
      <c r="C610" s="13">
        <v>0.50170000000000003</v>
      </c>
      <c r="D610" s="12">
        <v>0.71499999999999997</v>
      </c>
      <c r="E610" s="12">
        <v>18.399999999999999</v>
      </c>
      <c r="F610" s="13">
        <f t="shared" si="130"/>
        <v>1921.1249999999545</v>
      </c>
      <c r="G610" s="14">
        <f>G609*11/12+G621*1/12</f>
        <v>5.024166666666666</v>
      </c>
      <c r="H610" s="13">
        <f t="shared" si="126"/>
        <v>120.65693478260872</v>
      </c>
      <c r="I610" s="13">
        <f t="shared" si="127"/>
        <v>8.5741620652173935</v>
      </c>
      <c r="J610" s="15">
        <f t="shared" si="131"/>
        <v>1633.7978600423892</v>
      </c>
      <c r="K610" s="13">
        <f t="shared" si="128"/>
        <v>12.219505434782612</v>
      </c>
      <c r="L610" s="15">
        <f t="shared" si="129"/>
        <v>165.46253115160175</v>
      </c>
      <c r="M610" s="34">
        <f t="shared" si="120"/>
        <v>5.2748571912050455</v>
      </c>
      <c r="N610" s="16"/>
      <c r="O610" s="17">
        <f t="shared" si="121"/>
        <v>7.2857884017168901</v>
      </c>
      <c r="P610" s="17"/>
      <c r="Q610" s="36">
        <f t="shared" si="122"/>
        <v>0.21414317843259154</v>
      </c>
      <c r="R610" s="14">
        <f t="shared" si="132"/>
        <v>1.0093356823927233</v>
      </c>
      <c r="S610" s="14">
        <f t="shared" si="133"/>
        <v>4.9642348966270324</v>
      </c>
      <c r="T610" s="20">
        <f t="shared" si="123"/>
        <v>0.17010499357006537</v>
      </c>
      <c r="U610" s="20">
        <f t="shared" si="124"/>
        <v>6.9433905952720476E-2</v>
      </c>
      <c r="V610" s="20">
        <f t="shared" si="125"/>
        <v>0.10067108761734489</v>
      </c>
      <c r="Y610" s="35"/>
      <c r="Z610" s="35"/>
    </row>
    <row r="611" spans="1:26" x14ac:dyDescent="0.25">
      <c r="A611" s="11">
        <v>1921.03</v>
      </c>
      <c r="B611" s="12">
        <v>6.88</v>
      </c>
      <c r="C611" s="13">
        <v>0.4975</v>
      </c>
      <c r="D611" s="12">
        <v>0.67249999999999999</v>
      </c>
      <c r="E611" s="12">
        <v>18.3</v>
      </c>
      <c r="F611" s="13">
        <f t="shared" si="130"/>
        <v>1921.2083333332878</v>
      </c>
      <c r="G611" s="14">
        <f>G609*10/12+G621*2/12</f>
        <v>4.958333333333333</v>
      </c>
      <c r="H611" s="13">
        <f t="shared" si="126"/>
        <v>118.2232131147541</v>
      </c>
      <c r="I611" s="13">
        <f t="shared" si="127"/>
        <v>8.5488442622950824</v>
      </c>
      <c r="J611" s="15">
        <f t="shared" si="131"/>
        <v>1610.4897457085644</v>
      </c>
      <c r="K611" s="13">
        <f t="shared" si="128"/>
        <v>11.555975409836066</v>
      </c>
      <c r="L611" s="15">
        <f t="shared" si="129"/>
        <v>157.42069098677464</v>
      </c>
      <c r="M611" s="34">
        <f t="shared" si="120"/>
        <v>5.1923481586841751</v>
      </c>
      <c r="N611" s="16"/>
      <c r="O611" s="17">
        <f t="shared" si="121"/>
        <v>7.1866431496339889</v>
      </c>
      <c r="P611" s="17"/>
      <c r="Q611" s="36">
        <f t="shared" si="122"/>
        <v>0.21609205781717533</v>
      </c>
      <c r="R611" s="14">
        <f t="shared" si="132"/>
        <v>1.0092963694422421</v>
      </c>
      <c r="S611" s="14">
        <f t="shared" si="133"/>
        <v>5.037959632337957</v>
      </c>
      <c r="T611" s="20">
        <f t="shared" si="123"/>
        <v>0.17529084842368103</v>
      </c>
      <c r="U611" s="20">
        <f t="shared" si="124"/>
        <v>6.8586400266291481E-2</v>
      </c>
      <c r="V611" s="20">
        <f t="shared" si="125"/>
        <v>0.10670444815738955</v>
      </c>
      <c r="Y611" s="35"/>
      <c r="Z611" s="35"/>
    </row>
    <row r="612" spans="1:26" x14ac:dyDescent="0.25">
      <c r="A612" s="11">
        <v>1921.04</v>
      </c>
      <c r="B612" s="12">
        <v>6.91</v>
      </c>
      <c r="C612" s="13">
        <v>0.49330000000000002</v>
      </c>
      <c r="D612" s="12">
        <v>0.63</v>
      </c>
      <c r="E612" s="12">
        <v>18.100000000000001</v>
      </c>
      <c r="F612" s="13">
        <f t="shared" si="130"/>
        <v>1921.291666666621</v>
      </c>
      <c r="G612" s="14">
        <f>G609*9/12+G621*3/12</f>
        <v>4.8925000000000001</v>
      </c>
      <c r="H612" s="13">
        <f t="shared" si="126"/>
        <v>120.05075138121548</v>
      </c>
      <c r="I612" s="13">
        <f t="shared" si="127"/>
        <v>8.5703380110497243</v>
      </c>
      <c r="J612" s="15">
        <f t="shared" si="131"/>
        <v>1645.114376415032</v>
      </c>
      <c r="K612" s="13">
        <f t="shared" si="128"/>
        <v>10.94529281767956</v>
      </c>
      <c r="L612" s="15">
        <f t="shared" si="129"/>
        <v>149.98872028096531</v>
      </c>
      <c r="M612" s="34">
        <f t="shared" si="120"/>
        <v>5.2970859227396732</v>
      </c>
      <c r="N612" s="16"/>
      <c r="O612" s="17">
        <f t="shared" si="121"/>
        <v>7.3471112451693408</v>
      </c>
      <c r="P612" s="17"/>
      <c r="Q612" s="36">
        <f t="shared" si="122"/>
        <v>0.21520858180944386</v>
      </c>
      <c r="R612" s="14">
        <f t="shared" si="132"/>
        <v>1.0092571223325355</v>
      </c>
      <c r="S612" s="14">
        <f t="shared" si="133"/>
        <v>5.1409799394237288</v>
      </c>
      <c r="T612" s="20">
        <f t="shared" si="123"/>
        <v>0.1624222384357481</v>
      </c>
      <c r="U612" s="20">
        <f t="shared" si="124"/>
        <v>6.7159652991352958E-2</v>
      </c>
      <c r="V612" s="20">
        <f t="shared" si="125"/>
        <v>9.5262585444395143E-2</v>
      </c>
      <c r="Y612" s="35"/>
      <c r="Z612" s="35"/>
    </row>
    <row r="613" spans="1:26" x14ac:dyDescent="0.25">
      <c r="A613" s="11">
        <v>1921.05</v>
      </c>
      <c r="B613" s="12">
        <v>7.12</v>
      </c>
      <c r="C613" s="13">
        <v>0.48920000000000002</v>
      </c>
      <c r="D613" s="12">
        <v>0.58750000000000002</v>
      </c>
      <c r="E613" s="12">
        <v>17.7</v>
      </c>
      <c r="F613" s="13">
        <f t="shared" si="130"/>
        <v>1921.3749999999543</v>
      </c>
      <c r="G613" s="14">
        <f>G609*8/12+G621*4/12</f>
        <v>4.8266666666666662</v>
      </c>
      <c r="H613" s="13">
        <f t="shared" si="126"/>
        <v>126.49464406779663</v>
      </c>
      <c r="I613" s="13">
        <f t="shared" si="127"/>
        <v>8.6911769491525437</v>
      </c>
      <c r="J613" s="15">
        <f t="shared" si="131"/>
        <v>1743.3431563991639</v>
      </c>
      <c r="K613" s="13">
        <f t="shared" si="128"/>
        <v>10.437584745762713</v>
      </c>
      <c r="L613" s="15">
        <f t="shared" si="129"/>
        <v>143.85029555962203</v>
      </c>
      <c r="M613" s="34">
        <f t="shared" si="120"/>
        <v>5.6094692253307743</v>
      </c>
      <c r="N613" s="16"/>
      <c r="O613" s="17">
        <f t="shared" si="121"/>
        <v>7.7953012232006422</v>
      </c>
      <c r="P613" s="17"/>
      <c r="Q613" s="36">
        <f t="shared" si="122"/>
        <v>0.20295342319783585</v>
      </c>
      <c r="R613" s="14">
        <f t="shared" si="132"/>
        <v>1.0092179413853946</v>
      </c>
      <c r="S613" s="14">
        <f t="shared" si="133"/>
        <v>5.3058264528441113</v>
      </c>
      <c r="T613" s="20">
        <f t="shared" si="123"/>
        <v>0.14612928022673488</v>
      </c>
      <c r="U613" s="20">
        <f t="shared" si="124"/>
        <v>6.5230175097410248E-2</v>
      </c>
      <c r="V613" s="20">
        <f t="shared" si="125"/>
        <v>8.0899105129324633E-2</v>
      </c>
      <c r="Y613" s="35"/>
      <c r="Z613" s="35"/>
    </row>
    <row r="614" spans="1:26" x14ac:dyDescent="0.25">
      <c r="A614" s="11">
        <v>1921.06</v>
      </c>
      <c r="B614" s="12">
        <v>6.55</v>
      </c>
      <c r="C614" s="13">
        <v>0.48499999999999999</v>
      </c>
      <c r="D614" s="12">
        <v>0.54500000000000004</v>
      </c>
      <c r="E614" s="12">
        <v>17.600000000000001</v>
      </c>
      <c r="F614" s="13">
        <f t="shared" si="130"/>
        <v>1921.4583333332876</v>
      </c>
      <c r="G614" s="14">
        <f>G609*7/12+G621*5/12</f>
        <v>4.7608333333333333</v>
      </c>
      <c r="H614" s="13">
        <f t="shared" si="126"/>
        <v>117.02914772727273</v>
      </c>
      <c r="I614" s="13">
        <f t="shared" si="127"/>
        <v>8.6655170454545445</v>
      </c>
      <c r="J614" s="15">
        <f t="shared" si="131"/>
        <v>1622.8424488288917</v>
      </c>
      <c r="K614" s="13">
        <f t="shared" si="128"/>
        <v>9.7375397727272723</v>
      </c>
      <c r="L614" s="15">
        <f t="shared" si="129"/>
        <v>135.03040223080092</v>
      </c>
      <c r="M614" s="34">
        <f t="shared" si="120"/>
        <v>5.2161109609893197</v>
      </c>
      <c r="N614" s="16"/>
      <c r="O614" s="17">
        <f t="shared" si="121"/>
        <v>7.2663741034908487</v>
      </c>
      <c r="P614" s="17"/>
      <c r="Q614" s="36">
        <f t="shared" si="122"/>
        <v>0.21644775043781014</v>
      </c>
      <c r="R614" s="14">
        <f t="shared" si="132"/>
        <v>1.0091788269243167</v>
      </c>
      <c r="S614" s="14">
        <f t="shared" si="133"/>
        <v>5.3851598821902735</v>
      </c>
      <c r="T614" s="20">
        <f t="shared" si="123"/>
        <v>0.15274418739271223</v>
      </c>
      <c r="U614" s="20">
        <f t="shared" si="124"/>
        <v>6.5104610088245751E-2</v>
      </c>
      <c r="V614" s="20">
        <f t="shared" si="125"/>
        <v>8.7639577304466476E-2</v>
      </c>
      <c r="Y614" s="35"/>
      <c r="Z614" s="35"/>
    </row>
    <row r="615" spans="1:26" x14ac:dyDescent="0.25">
      <c r="A615" s="11">
        <v>1921.07</v>
      </c>
      <c r="B615" s="12">
        <v>6.53</v>
      </c>
      <c r="C615" s="13">
        <v>0.48080000000000001</v>
      </c>
      <c r="D615" s="12">
        <v>0.50249999999999995</v>
      </c>
      <c r="E615" s="12">
        <v>17.7</v>
      </c>
      <c r="F615" s="13">
        <f t="shared" si="130"/>
        <v>1921.5416666666208</v>
      </c>
      <c r="G615" s="14">
        <f>G609*6/12+G621*6/12</f>
        <v>4.6950000000000003</v>
      </c>
      <c r="H615" s="13">
        <f t="shared" si="126"/>
        <v>116.01264406779664</v>
      </c>
      <c r="I615" s="13">
        <f t="shared" si="127"/>
        <v>8.5419416949152556</v>
      </c>
      <c r="J615" s="15">
        <f t="shared" si="131"/>
        <v>1618.6175199734541</v>
      </c>
      <c r="K615" s="13">
        <f t="shared" si="128"/>
        <v>8.9274661016949164</v>
      </c>
      <c r="L615" s="15">
        <f t="shared" si="129"/>
        <v>124.55670808371525</v>
      </c>
      <c r="M615" s="34">
        <f t="shared" si="120"/>
        <v>5.1977793619054706</v>
      </c>
      <c r="N615" s="16"/>
      <c r="O615" s="17">
        <f t="shared" si="121"/>
        <v>7.2590804721952766</v>
      </c>
      <c r="P615" s="17"/>
      <c r="Q615" s="36">
        <f t="shared" si="122"/>
        <v>0.21723137134873222</v>
      </c>
      <c r="R615" s="14">
        <f t="shared" si="132"/>
        <v>1.0091397792745151</v>
      </c>
      <c r="S615" s="14">
        <f t="shared" si="133"/>
        <v>5.4038854381735959</v>
      </c>
      <c r="T615" s="20">
        <f t="shared" si="123"/>
        <v>0.15740803163018846</v>
      </c>
      <c r="U615" s="20">
        <f t="shared" si="124"/>
        <v>6.4791523394092998E-2</v>
      </c>
      <c r="V615" s="20">
        <f t="shared" si="125"/>
        <v>9.2616508236095463E-2</v>
      </c>
      <c r="Y615" s="35"/>
      <c r="Z615" s="35"/>
    </row>
    <row r="616" spans="1:26" x14ac:dyDescent="0.25">
      <c r="A616" s="11">
        <v>1921.08</v>
      </c>
      <c r="B616" s="12">
        <v>6.45</v>
      </c>
      <c r="C616" s="13">
        <v>0.47670000000000001</v>
      </c>
      <c r="D616" s="12">
        <v>0.46</v>
      </c>
      <c r="E616" s="12">
        <v>17.7</v>
      </c>
      <c r="F616" s="13">
        <f t="shared" si="130"/>
        <v>1921.6249999999541</v>
      </c>
      <c r="G616" s="14">
        <f>G609*5/12+G621*7/12</f>
        <v>4.6291666666666664</v>
      </c>
      <c r="H616" s="13">
        <f t="shared" si="126"/>
        <v>114.59135593220341</v>
      </c>
      <c r="I616" s="13">
        <f t="shared" si="127"/>
        <v>8.469100677966102</v>
      </c>
      <c r="J616" s="15">
        <f t="shared" si="131"/>
        <v>1608.6343927733114</v>
      </c>
      <c r="K616" s="13">
        <f t="shared" si="128"/>
        <v>8.1724067796610189</v>
      </c>
      <c r="L616" s="15">
        <f t="shared" si="129"/>
        <v>114.72431328305788</v>
      </c>
      <c r="M616" s="34">
        <f t="shared" si="120"/>
        <v>5.161294823215731</v>
      </c>
      <c r="N616" s="16"/>
      <c r="O616" s="17">
        <f t="shared" si="121"/>
        <v>7.2275602020151348</v>
      </c>
      <c r="P616" s="17"/>
      <c r="Q616" s="36">
        <f t="shared" si="122"/>
        <v>0.21585157871859112</v>
      </c>
      <c r="R616" s="14">
        <f t="shared" si="132"/>
        <v>1.0091007987629279</v>
      </c>
      <c r="S616" s="14">
        <f t="shared" si="133"/>
        <v>5.4532757583032687</v>
      </c>
      <c r="T616" s="20">
        <f t="shared" si="123"/>
        <v>0.15520438301000405</v>
      </c>
      <c r="U616" s="20">
        <f t="shared" si="124"/>
        <v>6.3882556258163525E-2</v>
      </c>
      <c r="V616" s="20">
        <f t="shared" si="125"/>
        <v>9.1321826751840529E-2</v>
      </c>
      <c r="Y616" s="35"/>
      <c r="Z616" s="35"/>
    </row>
    <row r="617" spans="1:26" x14ac:dyDescent="0.25">
      <c r="A617" s="11">
        <v>1921.09</v>
      </c>
      <c r="B617" s="12">
        <v>6.61</v>
      </c>
      <c r="C617" s="13">
        <v>0.47249999999999998</v>
      </c>
      <c r="D617" s="12">
        <v>0.41749999999999998</v>
      </c>
      <c r="E617" s="12">
        <v>17.5</v>
      </c>
      <c r="F617" s="13">
        <f t="shared" si="130"/>
        <v>1921.7083333332873</v>
      </c>
      <c r="G617" s="14">
        <f>G609*4/12+G621*8/12</f>
        <v>4.5633333333333335</v>
      </c>
      <c r="H617" s="13">
        <f t="shared" si="126"/>
        <v>118.7760342857143</v>
      </c>
      <c r="I617" s="13">
        <f t="shared" si="127"/>
        <v>8.4904200000000003</v>
      </c>
      <c r="J617" s="15">
        <f t="shared" si="131"/>
        <v>1677.3113238840538</v>
      </c>
      <c r="K617" s="13">
        <f t="shared" si="128"/>
        <v>7.502117142857144</v>
      </c>
      <c r="L617" s="15">
        <f t="shared" si="129"/>
        <v>105.94212976120915</v>
      </c>
      <c r="M617" s="34">
        <f t="shared" si="120"/>
        <v>5.3775244254582582</v>
      </c>
      <c r="N617" s="16"/>
      <c r="O617" s="17">
        <f t="shared" si="121"/>
        <v>7.5505875789303643</v>
      </c>
      <c r="P617" s="17"/>
      <c r="Q617" s="36">
        <f t="shared" si="122"/>
        <v>0.20640123633622984</v>
      </c>
      <c r="R617" s="14">
        <f t="shared" si="132"/>
        <v>1.0090618857182294</v>
      </c>
      <c r="S617" s="14">
        <f t="shared" si="133"/>
        <v>5.5657952655620919</v>
      </c>
      <c r="T617" s="20">
        <f t="shared" si="123"/>
        <v>0.13342049673951029</v>
      </c>
      <c r="U617" s="20">
        <f t="shared" si="124"/>
        <v>6.2479788382081125E-2</v>
      </c>
      <c r="V617" s="20">
        <f t="shared" si="125"/>
        <v>7.0940708357429161E-2</v>
      </c>
      <c r="Y617" s="35"/>
      <c r="Z617" s="35"/>
    </row>
    <row r="618" spans="1:26" x14ac:dyDescent="0.25">
      <c r="A618" s="11">
        <v>1921.1</v>
      </c>
      <c r="B618" s="12">
        <v>6.7</v>
      </c>
      <c r="C618" s="13">
        <v>0.46829999999999999</v>
      </c>
      <c r="D618" s="12">
        <v>0.375</v>
      </c>
      <c r="E618" s="12">
        <v>17.5</v>
      </c>
      <c r="F618" s="13">
        <f t="shared" si="130"/>
        <v>1921.7916666666206</v>
      </c>
      <c r="G618" s="14">
        <f>G609*3/12+G621*9/12</f>
        <v>4.4974999999999996</v>
      </c>
      <c r="H618" s="13">
        <f t="shared" si="126"/>
        <v>120.39325714285717</v>
      </c>
      <c r="I618" s="13">
        <f t="shared" si="127"/>
        <v>8.4149496000000017</v>
      </c>
      <c r="J618" s="15">
        <f t="shared" si="131"/>
        <v>1710.0518826683415</v>
      </c>
      <c r="K618" s="13">
        <f t="shared" si="128"/>
        <v>6.7384285714285719</v>
      </c>
      <c r="L618" s="15">
        <f t="shared" si="129"/>
        <v>95.711859104571332</v>
      </c>
      <c r="M618" s="34">
        <f t="shared" si="120"/>
        <v>5.4792576780533482</v>
      </c>
      <c r="N618" s="16"/>
      <c r="O618" s="17">
        <f t="shared" si="121"/>
        <v>7.714162098732495</v>
      </c>
      <c r="P618" s="17"/>
      <c r="Q618" s="36">
        <f t="shared" si="122"/>
        <v>0.20360686991963534</v>
      </c>
      <c r="R618" s="14">
        <f t="shared" si="132"/>
        <v>1.0090230404708369</v>
      </c>
      <c r="S618" s="14">
        <f t="shared" si="133"/>
        <v>5.6162318661896782</v>
      </c>
      <c r="T618" s="20">
        <f t="shared" si="123"/>
        <v>0.11664170789688111</v>
      </c>
      <c r="U618" s="20">
        <f t="shared" si="124"/>
        <v>6.2296997971143186E-2</v>
      </c>
      <c r="V618" s="20">
        <f t="shared" si="125"/>
        <v>5.4344709925737922E-2</v>
      </c>
      <c r="Y618" s="35"/>
      <c r="Z618" s="35"/>
    </row>
    <row r="619" spans="1:26" x14ac:dyDescent="0.25">
      <c r="A619" s="11">
        <v>1921.11</v>
      </c>
      <c r="B619" s="12">
        <v>7.06</v>
      </c>
      <c r="C619" s="13">
        <v>0.4642</v>
      </c>
      <c r="D619" s="12">
        <v>0.33250000000000002</v>
      </c>
      <c r="E619" s="12">
        <v>17.399999999999999</v>
      </c>
      <c r="F619" s="13">
        <f t="shared" si="130"/>
        <v>1921.8749999999538</v>
      </c>
      <c r="G619" s="14">
        <f>G609*2/12+G621*10/12</f>
        <v>4.4316666666666666</v>
      </c>
      <c r="H619" s="13">
        <f t="shared" si="126"/>
        <v>127.59124137931038</v>
      </c>
      <c r="I619" s="13">
        <f t="shared" si="127"/>
        <v>8.3892144827586232</v>
      </c>
      <c r="J619" s="15">
        <f t="shared" si="131"/>
        <v>1822.2211698068131</v>
      </c>
      <c r="K619" s="13">
        <f t="shared" si="128"/>
        <v>6.0090775862068986</v>
      </c>
      <c r="L619" s="15">
        <f t="shared" si="129"/>
        <v>85.819906368380373</v>
      </c>
      <c r="M619" s="34">
        <f t="shared" si="120"/>
        <v>5.838196993200893</v>
      </c>
      <c r="N619" s="16"/>
      <c r="O619" s="17">
        <f t="shared" si="121"/>
        <v>8.2399460787630936</v>
      </c>
      <c r="P619" s="17"/>
      <c r="Q619" s="36">
        <f t="shared" si="122"/>
        <v>0.19353770826111433</v>
      </c>
      <c r="R619" s="14">
        <f t="shared" si="132"/>
        <v>1.0089842633529238</v>
      </c>
      <c r="S619" s="14">
        <f t="shared" si="133"/>
        <v>5.6994757866786472</v>
      </c>
      <c r="T619" s="20">
        <f t="shared" si="123"/>
        <v>0.11332002889117798</v>
      </c>
      <c r="U619" s="20">
        <f t="shared" si="124"/>
        <v>6.2237375274959872E-2</v>
      </c>
      <c r="V619" s="20">
        <f t="shared" si="125"/>
        <v>5.108265361621811E-2</v>
      </c>
      <c r="Y619" s="35"/>
      <c r="Z619" s="35"/>
    </row>
    <row r="620" spans="1:26" x14ac:dyDescent="0.25">
      <c r="A620" s="11">
        <v>1921.12</v>
      </c>
      <c r="B620" s="12">
        <v>7.31</v>
      </c>
      <c r="C620" s="13">
        <v>0.46</v>
      </c>
      <c r="D620" s="12">
        <v>0.28999999999999998</v>
      </c>
      <c r="E620" s="12">
        <v>17.3</v>
      </c>
      <c r="F620" s="13">
        <f t="shared" si="130"/>
        <v>1921.9583333332871</v>
      </c>
      <c r="G620" s="14">
        <f>G609*1/12+G621*11/12</f>
        <v>4.3658333333333328</v>
      </c>
      <c r="H620" s="13">
        <f t="shared" si="126"/>
        <v>132.87298265895953</v>
      </c>
      <c r="I620" s="13">
        <f t="shared" si="127"/>
        <v>8.3613641618497123</v>
      </c>
      <c r="J620" s="15">
        <f t="shared" si="131"/>
        <v>1907.6046848046381</v>
      </c>
      <c r="K620" s="13">
        <f t="shared" si="128"/>
        <v>5.2712947976878617</v>
      </c>
      <c r="L620" s="15">
        <f t="shared" si="129"/>
        <v>75.677887632468554</v>
      </c>
      <c r="M620" s="34">
        <f t="shared" si="120"/>
        <v>6.1141588494172723</v>
      </c>
      <c r="N620" s="16"/>
      <c r="O620" s="17">
        <f t="shared" si="121"/>
        <v>8.6498527940779368</v>
      </c>
      <c r="P620" s="17"/>
      <c r="Q620" s="36">
        <f t="shared" si="122"/>
        <v>0.18696752320380897</v>
      </c>
      <c r="R620" s="14">
        <f t="shared" si="132"/>
        <v>1.0089455546984269</v>
      </c>
      <c r="S620" s="14">
        <f t="shared" si="133"/>
        <v>5.7839223109412812</v>
      </c>
      <c r="T620" s="20">
        <f t="shared" si="123"/>
        <v>8.7052791666405893E-2</v>
      </c>
      <c r="U620" s="20">
        <f t="shared" si="124"/>
        <v>6.1471044956979082E-2</v>
      </c>
      <c r="V620" s="20">
        <f t="shared" si="125"/>
        <v>2.5581746709426811E-2</v>
      </c>
      <c r="Y620" s="35"/>
      <c r="Z620" s="35"/>
    </row>
    <row r="621" spans="1:26" x14ac:dyDescent="0.25">
      <c r="A621" s="11">
        <v>1922.01</v>
      </c>
      <c r="B621" s="12">
        <v>7.3</v>
      </c>
      <c r="C621" s="13">
        <v>0.4642</v>
      </c>
      <c r="D621" s="12">
        <v>0.32329999999999998</v>
      </c>
      <c r="E621" s="12">
        <v>16.899999999999999</v>
      </c>
      <c r="F621" s="13">
        <f t="shared" si="130"/>
        <v>1922.0416666666204</v>
      </c>
      <c r="G621" s="14">
        <v>4.3</v>
      </c>
      <c r="H621" s="13">
        <f t="shared" si="126"/>
        <v>135.83183431952665</v>
      </c>
      <c r="I621" s="13">
        <f t="shared" si="127"/>
        <v>8.637416094674558</v>
      </c>
      <c r="J621" s="15">
        <f t="shared" si="131"/>
        <v>1960.4174068956677</v>
      </c>
      <c r="K621" s="13">
        <f t="shared" si="128"/>
        <v>6.0156756213017752</v>
      </c>
      <c r="L621" s="15">
        <f t="shared" si="129"/>
        <v>86.822321595804013</v>
      </c>
      <c r="M621" s="34">
        <f t="shared" si="120"/>
        <v>6.2870872903471291</v>
      </c>
      <c r="N621" s="16"/>
      <c r="O621" s="17">
        <f t="shared" si="121"/>
        <v>8.9170964731832196</v>
      </c>
      <c r="P621" s="17"/>
      <c r="Q621" s="36">
        <f t="shared" si="122"/>
        <v>0.17951956182160134</v>
      </c>
      <c r="R621" s="14">
        <f t="shared" si="132"/>
        <v>1.0031803360364855</v>
      </c>
      <c r="S621" s="14">
        <f t="shared" si="133"/>
        <v>5.9737848985309467</v>
      </c>
      <c r="T621" s="20">
        <f t="shared" si="123"/>
        <v>8.5386471884166149E-2</v>
      </c>
      <c r="U621" s="20">
        <f t="shared" si="124"/>
        <v>6.0320506332032897E-2</v>
      </c>
      <c r="V621" s="20">
        <f t="shared" si="125"/>
        <v>2.5065965552133251E-2</v>
      </c>
      <c r="Y621" s="35"/>
      <c r="Z621" s="35"/>
    </row>
    <row r="622" spans="1:26" x14ac:dyDescent="0.25">
      <c r="A622" s="11">
        <v>1922.02</v>
      </c>
      <c r="B622" s="12">
        <v>7.46</v>
      </c>
      <c r="C622" s="13">
        <v>0.46829999999999999</v>
      </c>
      <c r="D622" s="12">
        <v>0.35670000000000002</v>
      </c>
      <c r="E622" s="12">
        <v>16.899999999999999</v>
      </c>
      <c r="F622" s="13">
        <f t="shared" si="130"/>
        <v>1922.1249999999536</v>
      </c>
      <c r="G622" s="14">
        <f>G621*11/12+G633*1/12</f>
        <v>4.3049999999999997</v>
      </c>
      <c r="H622" s="13">
        <f t="shared" si="126"/>
        <v>138.80897041420121</v>
      </c>
      <c r="I622" s="13">
        <f t="shared" si="127"/>
        <v>8.7137052071005936</v>
      </c>
      <c r="J622" s="15">
        <f t="shared" si="131"/>
        <v>2013.8656362665461</v>
      </c>
      <c r="K622" s="13">
        <f t="shared" si="128"/>
        <v>6.6371527810650903</v>
      </c>
      <c r="L622" s="15">
        <f t="shared" si="129"/>
        <v>96.293012393602808</v>
      </c>
      <c r="M622" s="34">
        <f t="shared" si="120"/>
        <v>6.4613058726969816</v>
      </c>
      <c r="N622" s="16"/>
      <c r="O622" s="17">
        <f t="shared" si="121"/>
        <v>9.1855378690400613</v>
      </c>
      <c r="P622" s="17"/>
      <c r="Q622" s="36">
        <f t="shared" si="122"/>
        <v>0.17408010681528902</v>
      </c>
      <c r="R622" s="14">
        <f t="shared" si="132"/>
        <v>1.0031845960283758</v>
      </c>
      <c r="S622" s="14">
        <f t="shared" si="133"/>
        <v>5.9927835419179578</v>
      </c>
      <c r="T622" s="20">
        <f t="shared" si="123"/>
        <v>8.3916754121699411E-2</v>
      </c>
      <c r="U622" s="20">
        <f t="shared" si="124"/>
        <v>6.2073880429736938E-2</v>
      </c>
      <c r="V622" s="20">
        <f t="shared" si="125"/>
        <v>2.1842873691962472E-2</v>
      </c>
      <c r="Y622" s="35"/>
      <c r="Z622" s="35"/>
    </row>
    <row r="623" spans="1:26" x14ac:dyDescent="0.25">
      <c r="A623" s="11">
        <v>1922.03</v>
      </c>
      <c r="B623" s="12">
        <v>7.74</v>
      </c>
      <c r="C623" s="13">
        <v>0.47249999999999998</v>
      </c>
      <c r="D623" s="12">
        <v>0.39</v>
      </c>
      <c r="E623" s="12">
        <v>16.7</v>
      </c>
      <c r="F623" s="13">
        <f t="shared" si="130"/>
        <v>1922.2083333332869</v>
      </c>
      <c r="G623" s="14">
        <f>G621*10/12+G633*2/12</f>
        <v>4.3100000000000005</v>
      </c>
      <c r="H623" s="13">
        <f t="shared" si="126"/>
        <v>145.74373652694615</v>
      </c>
      <c r="I623" s="13">
        <f t="shared" si="127"/>
        <v>8.8971467065868275</v>
      </c>
      <c r="J623" s="15">
        <f t="shared" si="131"/>
        <v>2125.2332610795697</v>
      </c>
      <c r="K623" s="13">
        <f t="shared" si="128"/>
        <v>7.3436766467065882</v>
      </c>
      <c r="L623" s="15">
        <f t="shared" si="129"/>
        <v>107.08539687610234</v>
      </c>
      <c r="M623" s="34">
        <f t="shared" si="120"/>
        <v>6.8213872490360421</v>
      </c>
      <c r="N623" s="16"/>
      <c r="O623" s="17">
        <f t="shared" si="121"/>
        <v>9.7174091458281247</v>
      </c>
      <c r="P623" s="17"/>
      <c r="Q623" s="36">
        <f t="shared" si="122"/>
        <v>0.16243257308781894</v>
      </c>
      <c r="R623" s="14">
        <f t="shared" si="132"/>
        <v>1.0031888559901481</v>
      </c>
      <c r="S623" s="14">
        <f t="shared" si="133"/>
        <v>6.0838665573818842</v>
      </c>
      <c r="T623" s="20">
        <f t="shared" si="123"/>
        <v>8.0061470782865074E-2</v>
      </c>
      <c r="U623" s="20">
        <f t="shared" si="124"/>
        <v>6.1821595873386315E-2</v>
      </c>
      <c r="V623" s="20">
        <f t="shared" si="125"/>
        <v>1.8239874909478759E-2</v>
      </c>
      <c r="Y623" s="35"/>
      <c r="Z623" s="35"/>
    </row>
    <row r="624" spans="1:26" x14ac:dyDescent="0.25">
      <c r="A624" s="11">
        <v>1922.04</v>
      </c>
      <c r="B624" s="12">
        <v>8.2100000000000009</v>
      </c>
      <c r="C624" s="13">
        <v>0.47670000000000001</v>
      </c>
      <c r="D624" s="12">
        <v>0.42330000000000001</v>
      </c>
      <c r="E624" s="12">
        <v>16.7</v>
      </c>
      <c r="F624" s="13">
        <f t="shared" si="130"/>
        <v>1922.2916666666201</v>
      </c>
      <c r="G624" s="14">
        <f>G621*9/12+G633*3/12</f>
        <v>4.3149999999999995</v>
      </c>
      <c r="H624" s="13">
        <f t="shared" si="126"/>
        <v>154.59380838323358</v>
      </c>
      <c r="I624" s="13">
        <f t="shared" si="127"/>
        <v>8.9762324550898214</v>
      </c>
      <c r="J624" s="15">
        <f t="shared" si="131"/>
        <v>2265.1925019069322</v>
      </c>
      <c r="K624" s="13">
        <f t="shared" si="128"/>
        <v>7.970713652694613</v>
      </c>
      <c r="L624" s="15">
        <f t="shared" si="129"/>
        <v>116.79122850879469</v>
      </c>
      <c r="M624" s="34">
        <f t="shared" si="120"/>
        <v>7.2732533902098631</v>
      </c>
      <c r="N624" s="16"/>
      <c r="O624" s="17">
        <f t="shared" si="121"/>
        <v>10.378612240077567</v>
      </c>
      <c r="P624" s="17"/>
      <c r="Q624" s="36">
        <f t="shared" si="122"/>
        <v>0.15011860019363649</v>
      </c>
      <c r="R624" s="14">
        <f t="shared" si="132"/>
        <v>1.0031931159218126</v>
      </c>
      <c r="S624" s="14">
        <f t="shared" si="133"/>
        <v>6.1032671316966525</v>
      </c>
      <c r="T624" s="20">
        <f t="shared" si="123"/>
        <v>4.5916567580980727E-2</v>
      </c>
      <c r="U624" s="20">
        <f t="shared" si="124"/>
        <v>6.2836560148972875E-2</v>
      </c>
      <c r="V624" s="20">
        <f t="shared" si="125"/>
        <v>-1.6919992567992148E-2</v>
      </c>
      <c r="Y624" s="35"/>
      <c r="Z624" s="35"/>
    </row>
    <row r="625" spans="1:26" x14ac:dyDescent="0.25">
      <c r="A625" s="11">
        <v>1922.05</v>
      </c>
      <c r="B625" s="12">
        <v>8.5299999999999994</v>
      </c>
      <c r="C625" s="13">
        <v>0.48080000000000001</v>
      </c>
      <c r="D625" s="12">
        <v>0.45669999999999999</v>
      </c>
      <c r="E625" s="12">
        <v>16.7</v>
      </c>
      <c r="F625" s="13">
        <f t="shared" si="130"/>
        <v>1922.3749999999534</v>
      </c>
      <c r="G625" s="14">
        <f>G621*8/12+G633*4/12</f>
        <v>4.32</v>
      </c>
      <c r="H625" s="13">
        <f t="shared" si="126"/>
        <v>160.6193892215569</v>
      </c>
      <c r="I625" s="13">
        <f t="shared" si="127"/>
        <v>9.0534352095808401</v>
      </c>
      <c r="J625" s="15">
        <f t="shared" si="131"/>
        <v>2364.5372416779373</v>
      </c>
      <c r="K625" s="13">
        <f t="shared" si="128"/>
        <v>8.599633652694612</v>
      </c>
      <c r="L625" s="15">
        <f t="shared" si="129"/>
        <v>126.59837728889966</v>
      </c>
      <c r="M625" s="34">
        <f t="shared" si="120"/>
        <v>7.5934672589193797</v>
      </c>
      <c r="N625" s="16"/>
      <c r="O625" s="17">
        <f t="shared" si="121"/>
        <v>10.851308007115504</v>
      </c>
      <c r="P625" s="17"/>
      <c r="Q625" s="36">
        <f t="shared" si="122"/>
        <v>0.14427069252660302</v>
      </c>
      <c r="R625" s="14">
        <f t="shared" si="132"/>
        <v>1.0031973758233814</v>
      </c>
      <c r="S625" s="14">
        <f t="shared" si="133"/>
        <v>6.1227555711499484</v>
      </c>
      <c r="T625" s="20">
        <f t="shared" si="123"/>
        <v>3.0457950462606576E-2</v>
      </c>
      <c r="U625" s="20">
        <f t="shared" si="124"/>
        <v>6.4629222340574666E-2</v>
      </c>
      <c r="V625" s="20">
        <f t="shared" si="125"/>
        <v>-3.417127187796809E-2</v>
      </c>
      <c r="Y625" s="35"/>
      <c r="Z625" s="35"/>
    </row>
    <row r="626" spans="1:26" x14ac:dyDescent="0.25">
      <c r="A626" s="11">
        <v>1922.06</v>
      </c>
      <c r="B626" s="12">
        <v>8.4499999999999993</v>
      </c>
      <c r="C626" s="13">
        <v>0.48499999999999999</v>
      </c>
      <c r="D626" s="12">
        <v>0.49</v>
      </c>
      <c r="E626" s="12">
        <v>16.7</v>
      </c>
      <c r="F626" s="13">
        <f t="shared" si="130"/>
        <v>1922.4583333332866</v>
      </c>
      <c r="G626" s="14">
        <f>G621*7/12+G633*5/12</f>
        <v>4.3250000000000002</v>
      </c>
      <c r="H626" s="13">
        <f t="shared" si="126"/>
        <v>159.11299401197604</v>
      </c>
      <c r="I626" s="13">
        <f t="shared" si="127"/>
        <v>9.132520958083834</v>
      </c>
      <c r="J626" s="15">
        <f t="shared" si="131"/>
        <v>2353.5646431062587</v>
      </c>
      <c r="K626" s="13">
        <f t="shared" si="128"/>
        <v>9.2266706586826359</v>
      </c>
      <c r="L626" s="15">
        <f t="shared" si="129"/>
        <v>136.47889646414995</v>
      </c>
      <c r="M626" s="34">
        <f t="shared" si="120"/>
        <v>7.5579873517551261</v>
      </c>
      <c r="N626" s="16"/>
      <c r="O626" s="17">
        <f t="shared" si="121"/>
        <v>10.815617689535214</v>
      </c>
      <c r="P626" s="17"/>
      <c r="Q626" s="36">
        <f t="shared" si="122"/>
        <v>0.14587981797708549</v>
      </c>
      <c r="R626" s="14">
        <f t="shared" si="132"/>
        <v>1.0032016356948654</v>
      </c>
      <c r="S626" s="14">
        <f t="shared" si="133"/>
        <v>6.1423323217856174</v>
      </c>
      <c r="T626" s="20">
        <f t="shared" si="123"/>
        <v>1.8087288159285952E-2</v>
      </c>
      <c r="U626" s="20">
        <f t="shared" si="124"/>
        <v>6.5658098466928827E-2</v>
      </c>
      <c r="V626" s="20">
        <f t="shared" si="125"/>
        <v>-4.7570810307642875E-2</v>
      </c>
      <c r="Y626" s="35"/>
      <c r="Z626" s="35"/>
    </row>
    <row r="627" spans="1:26" x14ac:dyDescent="0.25">
      <c r="A627" s="11">
        <v>1922.07</v>
      </c>
      <c r="B627" s="12">
        <v>8.51</v>
      </c>
      <c r="C627" s="13">
        <v>0.48920000000000002</v>
      </c>
      <c r="D627" s="12">
        <v>0.52329999999999999</v>
      </c>
      <c r="E627" s="12">
        <v>16.8</v>
      </c>
      <c r="F627" s="13">
        <f t="shared" si="130"/>
        <v>1922.5416666666199</v>
      </c>
      <c r="G627" s="14">
        <f>G621*6/12+G633*6/12</f>
        <v>4.33</v>
      </c>
      <c r="H627" s="13">
        <f t="shared" si="126"/>
        <v>159.28896428571431</v>
      </c>
      <c r="I627" s="13">
        <f t="shared" si="127"/>
        <v>9.1567757142857165</v>
      </c>
      <c r="J627" s="15">
        <f t="shared" si="131"/>
        <v>2367.4546424244468</v>
      </c>
      <c r="K627" s="13">
        <f t="shared" si="128"/>
        <v>9.7950546428571439</v>
      </c>
      <c r="L627" s="15">
        <f t="shared" si="129"/>
        <v>145.58037771806261</v>
      </c>
      <c r="M627" s="34">
        <f t="shared" si="120"/>
        <v>7.6020950457740337</v>
      </c>
      <c r="N627" s="16"/>
      <c r="O627" s="17">
        <f t="shared" si="121"/>
        <v>10.892058792535378</v>
      </c>
      <c r="P627" s="17"/>
      <c r="Q627" s="36">
        <f t="shared" si="122"/>
        <v>0.14569327464091716</v>
      </c>
      <c r="R627" s="14">
        <f t="shared" si="132"/>
        <v>1.0032058955362759</v>
      </c>
      <c r="S627" s="14">
        <f t="shared" si="133"/>
        <v>6.1253192736717903</v>
      </c>
      <c r="T627" s="20">
        <f t="shared" si="123"/>
        <v>2.3567495778983538E-2</v>
      </c>
      <c r="U627" s="20">
        <f t="shared" si="124"/>
        <v>6.6540567520546379E-2</v>
      </c>
      <c r="V627" s="20">
        <f t="shared" si="125"/>
        <v>-4.297307174156284E-2</v>
      </c>
      <c r="Y627" s="35"/>
      <c r="Z627" s="35"/>
    </row>
    <row r="628" spans="1:26" x14ac:dyDescent="0.25">
      <c r="A628" s="11">
        <v>1922.08</v>
      </c>
      <c r="B628" s="12">
        <v>8.83</v>
      </c>
      <c r="C628" s="13">
        <v>0.49330000000000002</v>
      </c>
      <c r="D628" s="12">
        <v>0.55669999999999997</v>
      </c>
      <c r="E628" s="12">
        <v>16.600000000000001</v>
      </c>
      <c r="F628" s="13">
        <f t="shared" si="130"/>
        <v>1922.6249999999532</v>
      </c>
      <c r="G628" s="14">
        <f>G621*5/12+G633*7/12</f>
        <v>4.335</v>
      </c>
      <c r="H628" s="13">
        <f t="shared" si="126"/>
        <v>167.26998795180722</v>
      </c>
      <c r="I628" s="13">
        <f t="shared" si="127"/>
        <v>9.3447661445783137</v>
      </c>
      <c r="J628" s="15">
        <f t="shared" si="131"/>
        <v>2497.6477213268813</v>
      </c>
      <c r="K628" s="13">
        <f t="shared" si="128"/>
        <v>10.545776024096385</v>
      </c>
      <c r="L628" s="15">
        <f t="shared" si="129"/>
        <v>157.46777876134485</v>
      </c>
      <c r="M628" s="34">
        <f t="shared" si="120"/>
        <v>8.0200306898957763</v>
      </c>
      <c r="N628" s="16"/>
      <c r="O628" s="17">
        <f t="shared" si="121"/>
        <v>11.501719558533328</v>
      </c>
      <c r="P628" s="17"/>
      <c r="Q628" s="36">
        <f t="shared" si="122"/>
        <v>0.13648243579404423</v>
      </c>
      <c r="R628" s="14">
        <f t="shared" si="132"/>
        <v>1.0032101553476238</v>
      </c>
      <c r="S628" s="14">
        <f t="shared" si="133"/>
        <v>6.2189920267556591</v>
      </c>
      <c r="T628" s="20">
        <f t="shared" si="123"/>
        <v>6.1936125765673644E-2</v>
      </c>
      <c r="U628" s="20">
        <f t="shared" si="124"/>
        <v>6.6293715830372912E-2</v>
      </c>
      <c r="V628" s="20">
        <f t="shared" si="125"/>
        <v>-4.3575900646992682E-3</v>
      </c>
      <c r="Y628" s="35"/>
      <c r="Z628" s="35"/>
    </row>
    <row r="629" spans="1:26" x14ac:dyDescent="0.25">
      <c r="A629" s="11">
        <v>1922.09</v>
      </c>
      <c r="B629" s="12">
        <v>9.06</v>
      </c>
      <c r="C629" s="13">
        <v>0.4975</v>
      </c>
      <c r="D629" s="12">
        <v>0.59</v>
      </c>
      <c r="E629" s="12">
        <v>16.600000000000001</v>
      </c>
      <c r="F629" s="13">
        <f t="shared" si="130"/>
        <v>1922.7083333332864</v>
      </c>
      <c r="G629" s="14">
        <f>G621*4/12+G633*8/12</f>
        <v>4.34</v>
      </c>
      <c r="H629" s="13">
        <f t="shared" si="126"/>
        <v>171.62696385542171</v>
      </c>
      <c r="I629" s="13">
        <f t="shared" si="127"/>
        <v>9.424328313253012</v>
      </c>
      <c r="J629" s="15">
        <f t="shared" si="131"/>
        <v>2574.4322386185236</v>
      </c>
      <c r="K629" s="13">
        <f t="shared" si="128"/>
        <v>11.176590361445783</v>
      </c>
      <c r="L629" s="15">
        <f t="shared" si="129"/>
        <v>167.65066454579787</v>
      </c>
      <c r="M629" s="34">
        <f t="shared" si="120"/>
        <v>8.2650830022843049</v>
      </c>
      <c r="N629" s="16"/>
      <c r="O629" s="17">
        <f t="shared" si="121"/>
        <v>11.861543308882686</v>
      </c>
      <c r="P629" s="17"/>
      <c r="Q629" s="36">
        <f t="shared" si="122"/>
        <v>0.13170642498863799</v>
      </c>
      <c r="R629" s="14">
        <f t="shared" si="132"/>
        <v>1.0032144151289202</v>
      </c>
      <c r="S629" s="14">
        <f t="shared" si="133"/>
        <v>6.2389559572671782</v>
      </c>
      <c r="T629" s="20">
        <f t="shared" si="123"/>
        <v>6.9986153695603903E-2</v>
      </c>
      <c r="U629" s="20">
        <f t="shared" si="124"/>
        <v>6.7327478405122099E-2</v>
      </c>
      <c r="V629" s="20">
        <f t="shared" si="125"/>
        <v>2.6586752904818045E-3</v>
      </c>
      <c r="Y629" s="35"/>
      <c r="Z629" s="35"/>
    </row>
    <row r="630" spans="1:26" x14ac:dyDescent="0.25">
      <c r="A630" s="11">
        <v>1922.1</v>
      </c>
      <c r="B630" s="12">
        <v>9.26</v>
      </c>
      <c r="C630" s="13">
        <v>0.50170000000000003</v>
      </c>
      <c r="D630" s="12">
        <v>0.62329999999999997</v>
      </c>
      <c r="E630" s="12">
        <v>16.7</v>
      </c>
      <c r="F630" s="13">
        <f t="shared" si="130"/>
        <v>1922.7916666666197</v>
      </c>
      <c r="G630" s="14">
        <f>G621*3/12+G633*9/12</f>
        <v>4.3449999999999998</v>
      </c>
      <c r="H630" s="13">
        <f t="shared" si="126"/>
        <v>174.36524550898204</v>
      </c>
      <c r="I630" s="13">
        <f t="shared" si="127"/>
        <v>9.4469809580838344</v>
      </c>
      <c r="J630" s="15">
        <f t="shared" si="131"/>
        <v>2627.3157602874421</v>
      </c>
      <c r="K630" s="13">
        <f t="shared" si="128"/>
        <v>11.736701676646708</v>
      </c>
      <c r="L630" s="15">
        <f t="shared" si="129"/>
        <v>176.84729086254458</v>
      </c>
      <c r="M630" s="34">
        <f t="shared" si="120"/>
        <v>8.4321519987618991</v>
      </c>
      <c r="N630" s="16"/>
      <c r="O630" s="17">
        <f t="shared" si="121"/>
        <v>12.107471819097542</v>
      </c>
      <c r="P630" s="17"/>
      <c r="Q630" s="36">
        <f t="shared" si="122"/>
        <v>0.12989248661951502</v>
      </c>
      <c r="R630" s="14">
        <f t="shared" si="132"/>
        <v>1.0032186748801766</v>
      </c>
      <c r="S630" s="14">
        <f t="shared" si="133"/>
        <v>6.2215314465849758</v>
      </c>
      <c r="T630" s="20">
        <f t="shared" si="123"/>
        <v>5.3539262109139285E-2</v>
      </c>
      <c r="U630" s="20">
        <f t="shared" si="124"/>
        <v>6.9007264494567178E-2</v>
      </c>
      <c r="V630" s="20">
        <f t="shared" si="125"/>
        <v>-1.5468002385427893E-2</v>
      </c>
      <c r="Y630" s="35"/>
      <c r="Z630" s="35"/>
    </row>
    <row r="631" spans="1:26" x14ac:dyDescent="0.25">
      <c r="A631" s="11">
        <v>1922.11</v>
      </c>
      <c r="B631" s="12">
        <v>8.8000000000000007</v>
      </c>
      <c r="C631" s="13">
        <v>0.50580000000000003</v>
      </c>
      <c r="D631" s="12">
        <v>0.65669999999999995</v>
      </c>
      <c r="E631" s="12">
        <v>16.8</v>
      </c>
      <c r="F631" s="13">
        <f t="shared" si="130"/>
        <v>1922.8749999999529</v>
      </c>
      <c r="G631" s="14">
        <f>G621*2/12+G633*10/12</f>
        <v>4.3499999999999996</v>
      </c>
      <c r="H631" s="13">
        <f t="shared" si="126"/>
        <v>164.71714285714287</v>
      </c>
      <c r="I631" s="13">
        <f t="shared" si="127"/>
        <v>9.467492142857143</v>
      </c>
      <c r="J631" s="15">
        <f t="shared" si="131"/>
        <v>2493.8271677471434</v>
      </c>
      <c r="K631" s="13">
        <f t="shared" si="128"/>
        <v>12.292016785714287</v>
      </c>
      <c r="L631" s="15">
        <f t="shared" si="129"/>
        <v>186.10185239313057</v>
      </c>
      <c r="M631" s="34">
        <f t="shared" si="120"/>
        <v>7.9982537722698384</v>
      </c>
      <c r="N631" s="16"/>
      <c r="O631" s="17">
        <f t="shared" si="121"/>
        <v>11.491767155410153</v>
      </c>
      <c r="P631" s="17"/>
      <c r="Q631" s="36">
        <f t="shared" si="122"/>
        <v>0.13690598043210195</v>
      </c>
      <c r="R631" s="14">
        <f t="shared" si="132"/>
        <v>1.0032229346014039</v>
      </c>
      <c r="S631" s="14">
        <f t="shared" si="133"/>
        <v>6.2044044113447061</v>
      </c>
      <c r="T631" s="20">
        <f t="shared" si="123"/>
        <v>5.9457509838696021E-2</v>
      </c>
      <c r="U631" s="20">
        <f t="shared" si="124"/>
        <v>7.068911847756465E-2</v>
      </c>
      <c r="V631" s="20">
        <f t="shared" si="125"/>
        <v>-1.1231608638868629E-2</v>
      </c>
      <c r="Y631" s="35"/>
      <c r="Z631" s="35"/>
    </row>
    <row r="632" spans="1:26" x14ac:dyDescent="0.25">
      <c r="A632" s="11">
        <v>1922.12</v>
      </c>
      <c r="B632" s="12">
        <v>8.7799999999999994</v>
      </c>
      <c r="C632" s="13">
        <v>0.51</v>
      </c>
      <c r="D632" s="12">
        <v>0.69</v>
      </c>
      <c r="E632" s="12">
        <v>16.899999999999999</v>
      </c>
      <c r="F632" s="13">
        <f t="shared" si="130"/>
        <v>1922.9583333332862</v>
      </c>
      <c r="G632" s="14">
        <f>G621*1/12+G633*11/12</f>
        <v>4.3549999999999995</v>
      </c>
      <c r="H632" s="13">
        <f t="shared" si="126"/>
        <v>163.37034319526632</v>
      </c>
      <c r="I632" s="13">
        <f t="shared" si="127"/>
        <v>9.4896213017751503</v>
      </c>
      <c r="J632" s="15">
        <f t="shared" si="131"/>
        <v>2485.4093272535379</v>
      </c>
      <c r="K632" s="13">
        <f t="shared" si="128"/>
        <v>12.838899408284027</v>
      </c>
      <c r="L632" s="15">
        <f t="shared" si="129"/>
        <v>195.32260088894546</v>
      </c>
      <c r="M632" s="34">
        <f t="shared" si="120"/>
        <v>7.9646798649400026</v>
      </c>
      <c r="N632" s="16"/>
      <c r="O632" s="17">
        <f t="shared" si="121"/>
        <v>11.449713276395812</v>
      </c>
      <c r="P632" s="17"/>
      <c r="Q632" s="36">
        <f t="shared" si="122"/>
        <v>0.13904051336828616</v>
      </c>
      <c r="R632" s="14">
        <f t="shared" si="132"/>
        <v>1.0032271942926132</v>
      </c>
      <c r="S632" s="14">
        <f t="shared" si="133"/>
        <v>6.1875700270326996</v>
      </c>
      <c r="T632" s="20">
        <f t="shared" si="123"/>
        <v>5.7754057837540396E-2</v>
      </c>
      <c r="U632" s="20">
        <f t="shared" si="124"/>
        <v>7.2373180407452997E-2</v>
      </c>
      <c r="V632" s="20">
        <f t="shared" si="125"/>
        <v>-1.4619122569912602E-2</v>
      </c>
      <c r="Y632" s="35"/>
      <c r="Z632" s="35"/>
    </row>
    <row r="633" spans="1:26" x14ac:dyDescent="0.25">
      <c r="A633" s="11">
        <v>1923.01</v>
      </c>
      <c r="B633" s="12">
        <v>8.9</v>
      </c>
      <c r="C633" s="13">
        <v>0.51170000000000004</v>
      </c>
      <c r="D633" s="12">
        <v>0.71419999999999995</v>
      </c>
      <c r="E633" s="12">
        <v>16.8</v>
      </c>
      <c r="F633" s="13">
        <f t="shared" si="130"/>
        <v>1923.0416666666194</v>
      </c>
      <c r="G633" s="14">
        <v>4.3600000000000003</v>
      </c>
      <c r="H633" s="13">
        <f t="shared" si="126"/>
        <v>166.5889285714286</v>
      </c>
      <c r="I633" s="13">
        <f t="shared" si="127"/>
        <v>9.577927500000003</v>
      </c>
      <c r="J633" s="15">
        <f t="shared" si="131"/>
        <v>2546.5174683104783</v>
      </c>
      <c r="K633" s="13">
        <f t="shared" si="128"/>
        <v>13.368293571428572</v>
      </c>
      <c r="L633" s="15">
        <f t="shared" si="129"/>
        <v>204.35087369295994</v>
      </c>
      <c r="M633" s="34">
        <f t="shared" si="120"/>
        <v>8.1542004830691575</v>
      </c>
      <c r="N633" s="16"/>
      <c r="O633" s="17">
        <f t="shared" si="121"/>
        <v>11.725953614115141</v>
      </c>
      <c r="P633" s="17"/>
      <c r="Q633" s="36">
        <f t="shared" si="122"/>
        <v>0.13441486988785209</v>
      </c>
      <c r="R633" s="14">
        <f t="shared" si="132"/>
        <v>1.0056455223186209</v>
      </c>
      <c r="S633" s="14">
        <f t="shared" si="133"/>
        <v>6.2444881517430657</v>
      </c>
      <c r="T633" s="20">
        <f t="shared" si="123"/>
        <v>6.1539389511198195E-2</v>
      </c>
      <c r="U633" s="20">
        <f t="shared" si="124"/>
        <v>7.3617985826168297E-2</v>
      </c>
      <c r="V633" s="20">
        <f t="shared" si="125"/>
        <v>-1.2078596314970103E-2</v>
      </c>
      <c r="Y633" s="35"/>
      <c r="Z633" s="35"/>
    </row>
    <row r="634" spans="1:26" x14ac:dyDescent="0.25">
      <c r="A634" s="11">
        <v>1923.02</v>
      </c>
      <c r="B634" s="12">
        <v>9.2799999999999994</v>
      </c>
      <c r="C634" s="13">
        <v>0.51329999999999998</v>
      </c>
      <c r="D634" s="12">
        <v>0.73829999999999996</v>
      </c>
      <c r="E634" s="12">
        <v>16.8</v>
      </c>
      <c r="F634" s="13">
        <f t="shared" si="130"/>
        <v>1923.1249999999527</v>
      </c>
      <c r="G634" s="14">
        <f>G633*11/12+G645*1/12</f>
        <v>4.335</v>
      </c>
      <c r="H634" s="13">
        <f t="shared" si="126"/>
        <v>173.7017142857143</v>
      </c>
      <c r="I634" s="13">
        <f t="shared" si="127"/>
        <v>9.6078760714285707</v>
      </c>
      <c r="J634" s="15">
        <f t="shared" si="131"/>
        <v>2667.4842011941823</v>
      </c>
      <c r="K634" s="13">
        <f t="shared" si="128"/>
        <v>13.819393928571428</v>
      </c>
      <c r="L634" s="15">
        <f t="shared" si="129"/>
        <v>212.2202139807828</v>
      </c>
      <c r="M634" s="34">
        <f t="shared" si="120"/>
        <v>8.5333605790659721</v>
      </c>
      <c r="N634" s="16"/>
      <c r="O634" s="17">
        <f t="shared" si="121"/>
        <v>12.272020083350826</v>
      </c>
      <c r="P634" s="17"/>
      <c r="Q634" s="36">
        <f t="shared" si="122"/>
        <v>0.12921581550482797</v>
      </c>
      <c r="R634" s="14">
        <f t="shared" si="132"/>
        <v>1.0056270198581208</v>
      </c>
      <c r="S634" s="14">
        <f t="shared" si="133"/>
        <v>6.2797415489720949</v>
      </c>
      <c r="T634" s="20">
        <f t="shared" si="123"/>
        <v>4.5695857243911009E-2</v>
      </c>
      <c r="U634" s="20">
        <f t="shared" si="124"/>
        <v>7.513108654325773E-2</v>
      </c>
      <c r="V634" s="20">
        <f t="shared" si="125"/>
        <v>-2.9435229299346721E-2</v>
      </c>
      <c r="Y634" s="35"/>
      <c r="Z634" s="35"/>
    </row>
    <row r="635" spans="1:26" x14ac:dyDescent="0.25">
      <c r="A635" s="11">
        <v>1923.03</v>
      </c>
      <c r="B635" s="12">
        <v>9.43</v>
      </c>
      <c r="C635" s="13">
        <v>0.51500000000000001</v>
      </c>
      <c r="D635" s="12">
        <v>0.76249999999999996</v>
      </c>
      <c r="E635" s="12">
        <v>16.8</v>
      </c>
      <c r="F635" s="13">
        <f t="shared" si="130"/>
        <v>1923.208333333286</v>
      </c>
      <c r="G635" s="14">
        <f>G633*10/12+G645*2/12</f>
        <v>4.3099999999999996</v>
      </c>
      <c r="H635" s="13">
        <f t="shared" si="126"/>
        <v>176.50939285714287</v>
      </c>
      <c r="I635" s="13">
        <f t="shared" si="127"/>
        <v>9.6396964285714297</v>
      </c>
      <c r="J635" s="15">
        <f t="shared" si="131"/>
        <v>2722.9370202114642</v>
      </c>
      <c r="K635" s="13">
        <f t="shared" si="128"/>
        <v>14.272366071428571</v>
      </c>
      <c r="L635" s="15">
        <f t="shared" si="129"/>
        <v>220.17385767881669</v>
      </c>
      <c r="M635" s="34">
        <f t="shared" si="120"/>
        <v>8.7007375009785388</v>
      </c>
      <c r="N635" s="16"/>
      <c r="O635" s="17">
        <f t="shared" si="121"/>
        <v>12.511853851855705</v>
      </c>
      <c r="P635" s="17"/>
      <c r="Q635" s="36">
        <f t="shared" si="122"/>
        <v>0.12721147552406903</v>
      </c>
      <c r="R635" s="14">
        <f t="shared" si="132"/>
        <v>1.0056085211624202</v>
      </c>
      <c r="S635" s="14">
        <f t="shared" si="133"/>
        <v>6.315077779372027</v>
      </c>
      <c r="T635" s="20">
        <f t="shared" si="123"/>
        <v>4.4712447628235896E-2</v>
      </c>
      <c r="U635" s="20">
        <f t="shared" si="124"/>
        <v>7.5816127455445637E-2</v>
      </c>
      <c r="V635" s="20">
        <f t="shared" si="125"/>
        <v>-3.110367982720974E-2</v>
      </c>
      <c r="Y635" s="35"/>
      <c r="Z635" s="35"/>
    </row>
    <row r="636" spans="1:26" x14ac:dyDescent="0.25">
      <c r="A636" s="11">
        <v>1923.04</v>
      </c>
      <c r="B636" s="12">
        <v>9.1</v>
      </c>
      <c r="C636" s="13">
        <v>0.51670000000000005</v>
      </c>
      <c r="D636" s="12">
        <v>0.78669999999999995</v>
      </c>
      <c r="E636" s="12">
        <v>16.899999999999999</v>
      </c>
      <c r="F636" s="13">
        <f t="shared" si="130"/>
        <v>1923.2916666666192</v>
      </c>
      <c r="G636" s="14">
        <f>G633*9/12+G645*3/12</f>
        <v>4.2850000000000001</v>
      </c>
      <c r="H636" s="13">
        <f t="shared" si="126"/>
        <v>169.32461538461541</v>
      </c>
      <c r="I636" s="13">
        <f t="shared" si="127"/>
        <v>9.6142888757396481</v>
      </c>
      <c r="J636" s="15">
        <f t="shared" si="131"/>
        <v>2624.4600816455682</v>
      </c>
      <c r="K636" s="13">
        <f t="shared" si="128"/>
        <v>14.638206035502961</v>
      </c>
      <c r="L636" s="15">
        <f t="shared" si="129"/>
        <v>226.88601606929325</v>
      </c>
      <c r="M636" s="34">
        <f t="shared" si="120"/>
        <v>8.3728096684638196</v>
      </c>
      <c r="N636" s="16"/>
      <c r="O636" s="17">
        <f t="shared" si="121"/>
        <v>12.040671976551765</v>
      </c>
      <c r="P636" s="17"/>
      <c r="Q636" s="36">
        <f t="shared" si="122"/>
        <v>0.13258943586124272</v>
      </c>
      <c r="R636" s="14">
        <f t="shared" si="132"/>
        <v>1.0055900262385207</v>
      </c>
      <c r="S636" s="14">
        <f t="shared" si="133"/>
        <v>6.3129191271734566</v>
      </c>
      <c r="T636" s="20">
        <f t="shared" si="123"/>
        <v>5.9793009656515572E-2</v>
      </c>
      <c r="U636" s="20">
        <f t="shared" si="124"/>
        <v>7.629017997406895E-2</v>
      </c>
      <c r="V636" s="20">
        <f t="shared" si="125"/>
        <v>-1.6497170317553378E-2</v>
      </c>
      <c r="Y636" s="35"/>
      <c r="Z636" s="35"/>
    </row>
    <row r="637" spans="1:26" x14ac:dyDescent="0.25">
      <c r="A637" s="11">
        <v>1923.05</v>
      </c>
      <c r="B637" s="12">
        <v>8.67</v>
      </c>
      <c r="C637" s="13">
        <v>0.51829999999999998</v>
      </c>
      <c r="D637" s="12">
        <v>0.81079999999999997</v>
      </c>
      <c r="E637" s="12">
        <v>16.899999999999999</v>
      </c>
      <c r="F637" s="13">
        <f t="shared" si="130"/>
        <v>1923.3749999999525</v>
      </c>
      <c r="G637" s="14">
        <f>G633*8/12+G645*4/12</f>
        <v>4.26</v>
      </c>
      <c r="H637" s="13">
        <f t="shared" si="126"/>
        <v>161.32356213017755</v>
      </c>
      <c r="I637" s="13">
        <f t="shared" si="127"/>
        <v>9.6440602366863928</v>
      </c>
      <c r="J637" s="15">
        <f t="shared" si="131"/>
        <v>2512.9037047135703</v>
      </c>
      <c r="K637" s="13">
        <f t="shared" si="128"/>
        <v>15.086637159763317</v>
      </c>
      <c r="L637" s="15">
        <f t="shared" si="129"/>
        <v>235.00142142811566</v>
      </c>
      <c r="M637" s="34">
        <f t="shared" si="120"/>
        <v>8.000497867598213</v>
      </c>
      <c r="N637" s="16"/>
      <c r="O637" s="17">
        <f t="shared" si="121"/>
        <v>11.507770660192879</v>
      </c>
      <c r="P637" s="17"/>
      <c r="Q637" s="36">
        <f t="shared" si="122"/>
        <v>0.139481083596842</v>
      </c>
      <c r="R637" s="14">
        <f t="shared" si="132"/>
        <v>1.0055715350934378</v>
      </c>
      <c r="S637" s="14">
        <f t="shared" si="133"/>
        <v>6.3482085107360149</v>
      </c>
      <c r="T637" s="20">
        <f t="shared" si="123"/>
        <v>9.2122313295782909E-2</v>
      </c>
      <c r="U637" s="20">
        <f t="shared" si="124"/>
        <v>7.6126272209097623E-2</v>
      </c>
      <c r="V637" s="20">
        <f t="shared" si="125"/>
        <v>1.5996041086685286E-2</v>
      </c>
      <c r="Y637" s="35"/>
      <c r="Z637" s="35"/>
    </row>
    <row r="638" spans="1:26" x14ac:dyDescent="0.25">
      <c r="A638" s="11">
        <v>1923.06</v>
      </c>
      <c r="B638" s="12">
        <v>8.34</v>
      </c>
      <c r="C638" s="13">
        <v>0.52</v>
      </c>
      <c r="D638" s="12">
        <v>0.83499999999999996</v>
      </c>
      <c r="E638" s="12">
        <v>17</v>
      </c>
      <c r="F638" s="13">
        <f t="shared" si="130"/>
        <v>1923.4583333332857</v>
      </c>
      <c r="G638" s="14">
        <f>G633*7/12+G645*5/12</f>
        <v>4.2349999999999994</v>
      </c>
      <c r="H638" s="13">
        <f t="shared" si="126"/>
        <v>154.27037647058825</v>
      </c>
      <c r="I638" s="13">
        <f t="shared" si="127"/>
        <v>9.6187764705882355</v>
      </c>
      <c r="J638" s="15">
        <f t="shared" si="131"/>
        <v>2415.5235003119437</v>
      </c>
      <c r="K638" s="13">
        <f t="shared" si="128"/>
        <v>15.445535294117649</v>
      </c>
      <c r="L638" s="15">
        <f t="shared" si="129"/>
        <v>241.84198114633969</v>
      </c>
      <c r="M638" s="34">
        <f t="shared" si="120"/>
        <v>7.6718252826730815</v>
      </c>
      <c r="N638" s="16"/>
      <c r="O638" s="17">
        <f t="shared" si="121"/>
        <v>11.038669785687143</v>
      </c>
      <c r="P638" s="17"/>
      <c r="Q638" s="36">
        <f t="shared" si="122"/>
        <v>0.14462548934004033</v>
      </c>
      <c r="R638" s="14">
        <f t="shared" si="132"/>
        <v>1.0055530477342007</v>
      </c>
      <c r="S638" s="14">
        <f t="shared" si="133"/>
        <v>6.3460273197208981</v>
      </c>
      <c r="T638" s="20">
        <f t="shared" si="123"/>
        <v>0.11346615187144016</v>
      </c>
      <c r="U638" s="20">
        <f t="shared" si="124"/>
        <v>7.5747303318780324E-2</v>
      </c>
      <c r="V638" s="20">
        <f t="shared" si="125"/>
        <v>3.7718848552659834E-2</v>
      </c>
      <c r="Y638" s="35"/>
      <c r="Z638" s="35"/>
    </row>
    <row r="639" spans="1:26" x14ac:dyDescent="0.25">
      <c r="A639" s="11">
        <v>1923.07</v>
      </c>
      <c r="B639" s="12">
        <v>8.06</v>
      </c>
      <c r="C639" s="13">
        <v>0.52170000000000005</v>
      </c>
      <c r="D639" s="12">
        <v>0.85919999999999996</v>
      </c>
      <c r="E639" s="12">
        <v>17.2</v>
      </c>
      <c r="F639" s="13">
        <f t="shared" si="130"/>
        <v>1923.541666666619</v>
      </c>
      <c r="G639" s="14">
        <f>G633*6/12+G645*6/12</f>
        <v>4.21</v>
      </c>
      <c r="H639" s="13">
        <f t="shared" si="126"/>
        <v>147.3574186046512</v>
      </c>
      <c r="I639" s="13">
        <f t="shared" si="127"/>
        <v>9.5380105813953513</v>
      </c>
      <c r="J639" s="15">
        <f t="shared" si="131"/>
        <v>2319.7275880021725</v>
      </c>
      <c r="K639" s="13">
        <f t="shared" si="128"/>
        <v>15.708373953488373</v>
      </c>
      <c r="L639" s="15">
        <f t="shared" si="129"/>
        <v>247.28411211060376</v>
      </c>
      <c r="M639" s="34">
        <f t="shared" si="120"/>
        <v>7.3459851194906509</v>
      </c>
      <c r="N639" s="16"/>
      <c r="O639" s="17">
        <f t="shared" si="121"/>
        <v>10.574996358749747</v>
      </c>
      <c r="P639" s="17"/>
      <c r="Q639" s="36">
        <f t="shared" si="122"/>
        <v>0.15082031447916541</v>
      </c>
      <c r="R639" s="14">
        <f t="shared" si="132"/>
        <v>1.0055345641678535</v>
      </c>
      <c r="S639" s="14">
        <f t="shared" si="133"/>
        <v>6.3070663319736893</v>
      </c>
      <c r="T639" s="20">
        <f t="shared" si="123"/>
        <v>0.12360512033295934</v>
      </c>
      <c r="U639" s="20">
        <f t="shared" si="124"/>
        <v>7.3509420818807181E-2</v>
      </c>
      <c r="V639" s="20">
        <f t="shared" si="125"/>
        <v>5.0095699514152159E-2</v>
      </c>
      <c r="Y639" s="35"/>
      <c r="Z639" s="35"/>
    </row>
    <row r="640" spans="1:26" x14ac:dyDescent="0.25">
      <c r="A640" s="11">
        <v>1923.08</v>
      </c>
      <c r="B640" s="12">
        <v>8.1</v>
      </c>
      <c r="C640" s="13">
        <v>0.52329999999999999</v>
      </c>
      <c r="D640" s="12">
        <v>0.88329999999999997</v>
      </c>
      <c r="E640" s="12">
        <v>17.100000000000001</v>
      </c>
      <c r="F640" s="13">
        <f t="shared" si="130"/>
        <v>1923.6249999999523</v>
      </c>
      <c r="G640" s="14">
        <f>G633*5/12+G645*7/12</f>
        <v>4.1849999999999996</v>
      </c>
      <c r="H640" s="13">
        <f t="shared" si="126"/>
        <v>148.95473684210526</v>
      </c>
      <c r="I640" s="13">
        <f t="shared" si="127"/>
        <v>9.6232115789473696</v>
      </c>
      <c r="J640" s="15">
        <f t="shared" si="131"/>
        <v>2357.4970627279672</v>
      </c>
      <c r="K640" s="13">
        <f t="shared" si="128"/>
        <v>16.243422105263157</v>
      </c>
      <c r="L640" s="15">
        <f t="shared" si="129"/>
        <v>257.08359944538438</v>
      </c>
      <c r="M640" s="34">
        <f t="shared" si="120"/>
        <v>7.4417831742173721</v>
      </c>
      <c r="N640" s="16"/>
      <c r="O640" s="17">
        <f t="shared" si="121"/>
        <v>10.717769172275766</v>
      </c>
      <c r="P640" s="17"/>
      <c r="Q640" s="36">
        <f t="shared" si="122"/>
        <v>0.14870190194385624</v>
      </c>
      <c r="R640" s="14">
        <f t="shared" si="132"/>
        <v>1.0055160844014541</v>
      </c>
      <c r="S640" s="14">
        <f t="shared" si="133"/>
        <v>6.3790607578445133</v>
      </c>
      <c r="T640" s="20">
        <f t="shared" si="123"/>
        <v>0.11561987147598662</v>
      </c>
      <c r="U640" s="20">
        <f t="shared" si="124"/>
        <v>7.190681665087606E-2</v>
      </c>
      <c r="V640" s="20">
        <f t="shared" si="125"/>
        <v>4.3713054825110564E-2</v>
      </c>
      <c r="Y640" s="35"/>
      <c r="Z640" s="35"/>
    </row>
    <row r="641" spans="1:26" x14ac:dyDescent="0.25">
      <c r="A641" s="11">
        <v>1923.09</v>
      </c>
      <c r="B641" s="12">
        <v>8.15</v>
      </c>
      <c r="C641" s="13">
        <v>0.52500000000000002</v>
      </c>
      <c r="D641" s="12">
        <v>0.90749999999999997</v>
      </c>
      <c r="E641" s="12">
        <v>17.2</v>
      </c>
      <c r="F641" s="13">
        <f t="shared" si="130"/>
        <v>1923.7083333332855</v>
      </c>
      <c r="G641" s="14">
        <f>G633*4/12+G645*8/12</f>
        <v>4.16</v>
      </c>
      <c r="H641" s="13">
        <f t="shared" si="126"/>
        <v>149.00284883720934</v>
      </c>
      <c r="I641" s="13">
        <f t="shared" si="127"/>
        <v>9.5983430232558167</v>
      </c>
      <c r="J641" s="15">
        <f t="shared" si="131"/>
        <v>2370.9178914523154</v>
      </c>
      <c r="K641" s="13">
        <f t="shared" si="128"/>
        <v>16.59142151162791</v>
      </c>
      <c r="L641" s="15">
        <f t="shared" si="129"/>
        <v>264.00097993778849</v>
      </c>
      <c r="M641" s="34">
        <f t="shared" ref="M641:M704" si="134">H641/AVERAGE(K521:K640)</f>
        <v>7.4581838671897946</v>
      </c>
      <c r="N641" s="16"/>
      <c r="O641" s="17">
        <f t="shared" ref="O641:O704" si="135">J641/AVERAGE(L521:L640)</f>
        <v>10.745088848507427</v>
      </c>
      <c r="P641" s="17"/>
      <c r="Q641" s="36">
        <f t="shared" ref="Q641:Q704" si="136">1/M641-(G641/100-(((E641/E521)^(1/10))-1))</f>
        <v>0.14821085527765071</v>
      </c>
      <c r="R641" s="14">
        <f t="shared" si="132"/>
        <v>1.0054976084420746</v>
      </c>
      <c r="S641" s="14">
        <f t="shared" si="133"/>
        <v>6.3769560547159347</v>
      </c>
      <c r="T641" s="20">
        <f t="shared" si="123"/>
        <v>0.11444129250825585</v>
      </c>
      <c r="U641" s="20">
        <f t="shared" si="124"/>
        <v>7.2371361516544885E-2</v>
      </c>
      <c r="V641" s="20">
        <f t="shared" si="125"/>
        <v>4.2069930991710969E-2</v>
      </c>
      <c r="Y641" s="35"/>
      <c r="Z641" s="35"/>
    </row>
    <row r="642" spans="1:26" x14ac:dyDescent="0.25">
      <c r="A642" s="11">
        <v>1923.1</v>
      </c>
      <c r="B642" s="12">
        <v>8.0299999999999994</v>
      </c>
      <c r="C642" s="13">
        <v>0.52669999999999995</v>
      </c>
      <c r="D642" s="12">
        <v>0.93169999999999997</v>
      </c>
      <c r="E642" s="12">
        <v>17.3</v>
      </c>
      <c r="F642" s="13">
        <f t="shared" si="130"/>
        <v>1923.7916666666188</v>
      </c>
      <c r="G642" s="14">
        <f>G633*3/12+G645*9/12</f>
        <v>4.1349999999999998</v>
      </c>
      <c r="H642" s="13">
        <f t="shared" si="126"/>
        <v>145.96033526011561</v>
      </c>
      <c r="I642" s="13">
        <f t="shared" si="127"/>
        <v>9.5737619653179191</v>
      </c>
      <c r="J642" s="15">
        <f t="shared" si="131"/>
        <v>2335.2004563689579</v>
      </c>
      <c r="K642" s="13">
        <f t="shared" si="128"/>
        <v>16.935397803468209</v>
      </c>
      <c r="L642" s="15">
        <f t="shared" si="129"/>
        <v>270.94723103349418</v>
      </c>
      <c r="M642" s="34">
        <f t="shared" si="134"/>
        <v>7.3174003956214815</v>
      </c>
      <c r="N642" s="16"/>
      <c r="O642" s="17">
        <f t="shared" si="135"/>
        <v>10.546507102779913</v>
      </c>
      <c r="P642" s="17"/>
      <c r="Q642" s="36">
        <f t="shared" si="136"/>
        <v>0.1516527076029616</v>
      </c>
      <c r="R642" s="14">
        <f t="shared" si="132"/>
        <v>1.005479136296801</v>
      </c>
      <c r="S642" s="14">
        <f t="shared" si="133"/>
        <v>6.3749503970579058</v>
      </c>
      <c r="T642" s="20">
        <f t="shared" ref="T642:T705" si="137">(($J762/$J642)^(1/10)-1)</f>
        <v>0.10519370076487355</v>
      </c>
      <c r="U642" s="20">
        <f t="shared" ref="U642:U705" si="138">(($S762/$S642)^(1/10)-1)</f>
        <v>7.2833150280132264E-2</v>
      </c>
      <c r="V642" s="20">
        <f t="shared" ref="V642:V705" si="139">T642-U642</f>
        <v>3.2360550484741291E-2</v>
      </c>
      <c r="Y642" s="35"/>
      <c r="Z642" s="35"/>
    </row>
    <row r="643" spans="1:26" x14ac:dyDescent="0.25">
      <c r="A643" s="11">
        <v>1923.11</v>
      </c>
      <c r="B643" s="12">
        <v>8.27</v>
      </c>
      <c r="C643" s="13">
        <v>0.52829999999999999</v>
      </c>
      <c r="D643" s="12">
        <v>0.95579999999999998</v>
      </c>
      <c r="E643" s="12">
        <v>17.3</v>
      </c>
      <c r="F643" s="13">
        <f t="shared" si="130"/>
        <v>1923.874999999952</v>
      </c>
      <c r="G643" s="14">
        <f>G633*2/12+G645*10/12</f>
        <v>4.1099999999999994</v>
      </c>
      <c r="H643" s="13">
        <f t="shared" si="126"/>
        <v>150.32278612716763</v>
      </c>
      <c r="I643" s="13">
        <f t="shared" si="127"/>
        <v>9.602844971098266</v>
      </c>
      <c r="J643" s="15">
        <f t="shared" si="131"/>
        <v>2417.7976306678615</v>
      </c>
      <c r="K643" s="13">
        <f t="shared" si="128"/>
        <v>17.373460578034685</v>
      </c>
      <c r="L643" s="15">
        <f t="shared" si="129"/>
        <v>279.43542628686123</v>
      </c>
      <c r="M643" s="34">
        <f t="shared" si="134"/>
        <v>7.5463279119162339</v>
      </c>
      <c r="N643" s="16"/>
      <c r="O643" s="17">
        <f t="shared" si="135"/>
        <v>10.878671811855517</v>
      </c>
      <c r="P643" s="17"/>
      <c r="Q643" s="36">
        <f t="shared" si="136"/>
        <v>0.14670636211495339</v>
      </c>
      <c r="R643" s="14">
        <f t="shared" si="132"/>
        <v>1.0054606679727343</v>
      </c>
      <c r="S643" s="14">
        <f t="shared" si="133"/>
        <v>6.4098796191687315</v>
      </c>
      <c r="T643" s="20">
        <f t="shared" si="137"/>
        <v>0.10440085308835845</v>
      </c>
      <c r="U643" s="20">
        <f t="shared" si="138"/>
        <v>7.2673785052318696E-2</v>
      </c>
      <c r="V643" s="20">
        <f t="shared" si="139"/>
        <v>3.1727068036039752E-2</v>
      </c>
      <c r="Y643" s="35"/>
      <c r="Z643" s="35"/>
    </row>
    <row r="644" spans="1:26" x14ac:dyDescent="0.25">
      <c r="A644" s="11">
        <v>1923.12</v>
      </c>
      <c r="B644" s="12">
        <v>8.5500000000000007</v>
      </c>
      <c r="C644" s="13">
        <v>0.53</v>
      </c>
      <c r="D644" s="12">
        <v>0.98</v>
      </c>
      <c r="E644" s="12">
        <v>17.3</v>
      </c>
      <c r="F644" s="13">
        <f t="shared" si="130"/>
        <v>1923.9583333332853</v>
      </c>
      <c r="G644" s="14">
        <f>G633*1/12+G645*11/12</f>
        <v>4.085</v>
      </c>
      <c r="H644" s="13">
        <f t="shared" si="126"/>
        <v>155.41231213872837</v>
      </c>
      <c r="I644" s="13">
        <f t="shared" si="127"/>
        <v>9.6337456647398856</v>
      </c>
      <c r="J644" s="15">
        <f t="shared" si="131"/>
        <v>2512.5702302577247</v>
      </c>
      <c r="K644" s="13">
        <f t="shared" si="128"/>
        <v>17.813341040462429</v>
      </c>
      <c r="L644" s="15">
        <f t="shared" si="129"/>
        <v>287.99050592427716</v>
      </c>
      <c r="M644" s="34">
        <f t="shared" si="134"/>
        <v>7.8097391449387477</v>
      </c>
      <c r="N644" s="16"/>
      <c r="O644" s="17">
        <f t="shared" si="135"/>
        <v>11.258350617018149</v>
      </c>
      <c r="P644" s="17"/>
      <c r="Q644" s="36">
        <f t="shared" si="136"/>
        <v>0.14353740233689558</v>
      </c>
      <c r="R644" s="14">
        <f t="shared" si="132"/>
        <v>1.0054422034769896</v>
      </c>
      <c r="S644" s="14">
        <f t="shared" si="133"/>
        <v>6.4448818435142083</v>
      </c>
      <c r="T644" s="20">
        <f t="shared" si="137"/>
        <v>0.10268626500295097</v>
      </c>
      <c r="U644" s="20">
        <f t="shared" si="138"/>
        <v>7.2515111782604169E-2</v>
      </c>
      <c r="V644" s="20">
        <f t="shared" si="139"/>
        <v>3.0171153220346802E-2</v>
      </c>
      <c r="Y644" s="35"/>
      <c r="Z644" s="35"/>
    </row>
    <row r="645" spans="1:26" x14ac:dyDescent="0.25">
      <c r="A645" s="11">
        <v>1924.01</v>
      </c>
      <c r="B645" s="12">
        <v>8.83</v>
      </c>
      <c r="C645" s="13">
        <v>0.53169999999999995</v>
      </c>
      <c r="D645" s="12">
        <v>0.9758</v>
      </c>
      <c r="E645" s="12">
        <v>17.3</v>
      </c>
      <c r="F645" s="13">
        <f t="shared" si="130"/>
        <v>1924.0416666666185</v>
      </c>
      <c r="G645" s="14">
        <v>4.0599999999999996</v>
      </c>
      <c r="H645" s="13">
        <f t="shared" si="126"/>
        <v>160.50183815028902</v>
      </c>
      <c r="I645" s="13">
        <f t="shared" si="127"/>
        <v>9.6646463583815034</v>
      </c>
      <c r="J645" s="15">
        <f t="shared" si="131"/>
        <v>2607.8740271884649</v>
      </c>
      <c r="K645" s="13">
        <f t="shared" si="128"/>
        <v>17.736998150289018</v>
      </c>
      <c r="L645" s="15">
        <f t="shared" si="129"/>
        <v>288.19518411443988</v>
      </c>
      <c r="M645" s="34">
        <f t="shared" si="134"/>
        <v>8.0722494460373806</v>
      </c>
      <c r="N645" s="16"/>
      <c r="O645" s="17">
        <f t="shared" si="135"/>
        <v>11.633992739691045</v>
      </c>
      <c r="P645" s="17"/>
      <c r="Q645" s="36">
        <f t="shared" si="136"/>
        <v>0.13962335892935629</v>
      </c>
      <c r="R645" s="14">
        <f t="shared" si="132"/>
        <v>1.0047430787771652</v>
      </c>
      <c r="S645" s="14">
        <f t="shared" si="133"/>
        <v>6.4799562018917687</v>
      </c>
      <c r="T645" s="20">
        <f t="shared" si="137"/>
        <v>0.10509792838807575</v>
      </c>
      <c r="U645" s="20">
        <f t="shared" si="138"/>
        <v>7.2357129894484284E-2</v>
      </c>
      <c r="V645" s="20">
        <f t="shared" si="139"/>
        <v>3.2740798493591461E-2</v>
      </c>
      <c r="Y645" s="35"/>
      <c r="Z645" s="35"/>
    </row>
    <row r="646" spans="1:26" x14ac:dyDescent="0.25">
      <c r="A646" s="11">
        <v>1924.02</v>
      </c>
      <c r="B646" s="12">
        <v>8.8699999999999992</v>
      </c>
      <c r="C646" s="13">
        <v>0.5333</v>
      </c>
      <c r="D646" s="12">
        <v>0.97170000000000001</v>
      </c>
      <c r="E646" s="12">
        <v>17.2</v>
      </c>
      <c r="F646" s="13">
        <f t="shared" si="130"/>
        <v>1924.1249999999518</v>
      </c>
      <c r="G646" s="14">
        <f>G645*11/12+G657*1/12</f>
        <v>4.043333333333333</v>
      </c>
      <c r="H646" s="13">
        <f t="shared" si="126"/>
        <v>162.16629069767444</v>
      </c>
      <c r="I646" s="13">
        <f t="shared" si="127"/>
        <v>9.7500882558139548</v>
      </c>
      <c r="J646" s="15">
        <f t="shared" si="131"/>
        <v>2648.1202914640176</v>
      </c>
      <c r="K646" s="13">
        <f t="shared" si="128"/>
        <v>17.765161744186049</v>
      </c>
      <c r="L646" s="15">
        <f t="shared" si="129"/>
        <v>290.0990402723321</v>
      </c>
      <c r="M646" s="34">
        <f t="shared" si="134"/>
        <v>8.1620662208503596</v>
      </c>
      <c r="N646" s="16"/>
      <c r="O646" s="17">
        <f t="shared" si="135"/>
        <v>11.760979709538789</v>
      </c>
      <c r="P646" s="17"/>
      <c r="Q646" s="36">
        <f t="shared" si="136"/>
        <v>0.13887619650281108</v>
      </c>
      <c r="R646" s="14">
        <f t="shared" si="132"/>
        <v>1.0047302452630666</v>
      </c>
      <c r="S646" s="14">
        <f t="shared" si="133"/>
        <v>6.5485440001219564</v>
      </c>
      <c r="T646" s="20">
        <f t="shared" si="137"/>
        <v>0.11083473751217987</v>
      </c>
      <c r="U646" s="20">
        <f t="shared" si="138"/>
        <v>7.0948723075598297E-2</v>
      </c>
      <c r="V646" s="20">
        <f t="shared" si="139"/>
        <v>3.9886014436581574E-2</v>
      </c>
      <c r="Y646" s="35"/>
      <c r="Z646" s="35"/>
    </row>
    <row r="647" spans="1:26" x14ac:dyDescent="0.25">
      <c r="A647" s="11">
        <v>1924.03</v>
      </c>
      <c r="B647" s="12">
        <v>8.6999999999999993</v>
      </c>
      <c r="C647" s="13">
        <v>0.53500000000000003</v>
      </c>
      <c r="D647" s="12">
        <v>0.96750000000000003</v>
      </c>
      <c r="E647" s="12">
        <v>17.100000000000001</v>
      </c>
      <c r="F647" s="13">
        <f t="shared" si="130"/>
        <v>1924.2083333332851</v>
      </c>
      <c r="G647" s="14">
        <f>G645*10/12+G657*2/12</f>
        <v>4.0266666666666664</v>
      </c>
      <c r="H647" s="13">
        <f t="shared" si="126"/>
        <v>159.98842105263157</v>
      </c>
      <c r="I647" s="13">
        <f t="shared" si="127"/>
        <v>9.8383684210526319</v>
      </c>
      <c r="J647" s="15">
        <f t="shared" si="131"/>
        <v>2625.9445224051537</v>
      </c>
      <c r="K647" s="13">
        <f t="shared" si="128"/>
        <v>17.791815789473684</v>
      </c>
      <c r="L647" s="15">
        <f t="shared" si="129"/>
        <v>292.02314085367664</v>
      </c>
      <c r="M647" s="34">
        <f t="shared" si="134"/>
        <v>8.0580770441160929</v>
      </c>
      <c r="N647" s="16"/>
      <c r="O647" s="17">
        <f t="shared" si="135"/>
        <v>11.610015219838793</v>
      </c>
      <c r="P647" s="17"/>
      <c r="Q647" s="36">
        <f t="shared" si="136"/>
        <v>0.14000792613364046</v>
      </c>
      <c r="R647" s="14">
        <f t="shared" si="132"/>
        <v>1.004717412888221</v>
      </c>
      <c r="S647" s="14">
        <f t="shared" si="133"/>
        <v>6.617996945787513</v>
      </c>
      <c r="T647" s="20">
        <f t="shared" si="137"/>
        <v>0.10631629825857325</v>
      </c>
      <c r="U647" s="20">
        <f t="shared" si="138"/>
        <v>7.0345310103740788E-2</v>
      </c>
      <c r="V647" s="20">
        <f t="shared" si="139"/>
        <v>3.5970988154832462E-2</v>
      </c>
      <c r="Y647" s="35"/>
      <c r="Z647" s="35"/>
    </row>
    <row r="648" spans="1:26" x14ac:dyDescent="0.25">
      <c r="A648" s="11">
        <v>1924.04</v>
      </c>
      <c r="B648" s="12">
        <v>8.5</v>
      </c>
      <c r="C648" s="13">
        <v>0.53669999999999995</v>
      </c>
      <c r="D648" s="12">
        <v>0.96330000000000005</v>
      </c>
      <c r="E648" s="12">
        <v>17</v>
      </c>
      <c r="F648" s="13">
        <f t="shared" si="130"/>
        <v>1924.2916666666183</v>
      </c>
      <c r="G648" s="14">
        <f>G645*9/12+G657*3/12</f>
        <v>4.01</v>
      </c>
      <c r="H648" s="13">
        <f t="shared" si="126"/>
        <v>157.23000000000002</v>
      </c>
      <c r="I648" s="13">
        <f t="shared" si="127"/>
        <v>9.9276871764705881</v>
      </c>
      <c r="J648" s="15">
        <f t="shared" si="131"/>
        <v>2594.2484931539102</v>
      </c>
      <c r="K648" s="13">
        <f t="shared" si="128"/>
        <v>17.818783411764709</v>
      </c>
      <c r="L648" s="15">
        <f t="shared" si="129"/>
        <v>294.00465570060726</v>
      </c>
      <c r="M648" s="34">
        <f t="shared" si="134"/>
        <v>7.9236203483279795</v>
      </c>
      <c r="N648" s="16"/>
      <c r="O648" s="17">
        <f t="shared" si="135"/>
        <v>11.416959092815121</v>
      </c>
      <c r="P648" s="17"/>
      <c r="Q648" s="36">
        <f t="shared" si="136"/>
        <v>0.14273334858362083</v>
      </c>
      <c r="R648" s="14">
        <f t="shared" si="132"/>
        <v>1.0047045816540427</v>
      </c>
      <c r="S648" s="14">
        <f t="shared" si="133"/>
        <v>6.6883298096965653</v>
      </c>
      <c r="T648" s="20">
        <f t="shared" si="137"/>
        <v>0.10987792776965311</v>
      </c>
      <c r="U648" s="20">
        <f t="shared" si="138"/>
        <v>6.9737831549172569E-2</v>
      </c>
      <c r="V648" s="20">
        <f t="shared" si="139"/>
        <v>4.0140096220480537E-2</v>
      </c>
      <c r="Y648" s="35"/>
      <c r="Z648" s="35"/>
    </row>
    <row r="649" spans="1:26" x14ac:dyDescent="0.25">
      <c r="A649" s="11">
        <v>1924.05</v>
      </c>
      <c r="B649" s="12">
        <v>8.4700000000000006</v>
      </c>
      <c r="C649" s="13">
        <v>0.5383</v>
      </c>
      <c r="D649" s="12">
        <v>0.95920000000000005</v>
      </c>
      <c r="E649" s="12">
        <v>17</v>
      </c>
      <c r="F649" s="13">
        <f t="shared" si="130"/>
        <v>1924.3749999999516</v>
      </c>
      <c r="G649" s="14">
        <f>G645*8/12+G657*4/12</f>
        <v>3.9933333333333332</v>
      </c>
      <c r="H649" s="13">
        <f t="shared" si="126"/>
        <v>156.67507058823531</v>
      </c>
      <c r="I649" s="13">
        <f t="shared" si="127"/>
        <v>9.9572834117647062</v>
      </c>
      <c r="J649" s="15">
        <f t="shared" si="131"/>
        <v>2598.7833412551786</v>
      </c>
      <c r="K649" s="13">
        <f t="shared" si="128"/>
        <v>17.742943058823531</v>
      </c>
      <c r="L649" s="15">
        <f t="shared" si="129"/>
        <v>294.30377578889818</v>
      </c>
      <c r="M649" s="34">
        <f t="shared" si="134"/>
        <v>7.8996983306652897</v>
      </c>
      <c r="N649" s="16"/>
      <c r="O649" s="17">
        <f t="shared" si="135"/>
        <v>11.383531722775839</v>
      </c>
      <c r="P649" s="17"/>
      <c r="Q649" s="36">
        <f t="shared" si="136"/>
        <v>0.14221000739146017</v>
      </c>
      <c r="R649" s="14">
        <f t="shared" si="132"/>
        <v>1.0046917515619485</v>
      </c>
      <c r="S649" s="14">
        <f t="shared" si="133"/>
        <v>6.7197956034154513</v>
      </c>
      <c r="T649" s="20">
        <f t="shared" si="137"/>
        <v>9.8266073395384401E-2</v>
      </c>
      <c r="U649" s="20">
        <f t="shared" si="138"/>
        <v>6.9757192900352871E-2</v>
      </c>
      <c r="V649" s="20">
        <f t="shared" si="139"/>
        <v>2.850888049503153E-2</v>
      </c>
      <c r="Y649" s="35"/>
      <c r="Z649" s="35"/>
    </row>
    <row r="650" spans="1:26" x14ac:dyDescent="0.25">
      <c r="A650" s="11">
        <v>1924.06</v>
      </c>
      <c r="B650" s="12">
        <v>8.6300000000000008</v>
      </c>
      <c r="C650" s="13">
        <v>0.54</v>
      </c>
      <c r="D650" s="12">
        <v>0.95499999999999996</v>
      </c>
      <c r="E650" s="12">
        <v>17</v>
      </c>
      <c r="F650" s="13">
        <f t="shared" si="130"/>
        <v>1924.4583333332848</v>
      </c>
      <c r="G650" s="14">
        <f>G645*7/12+G657*5/12</f>
        <v>3.9766666666666666</v>
      </c>
      <c r="H650" s="13">
        <f t="shared" ref="H650:H713" si="140">B650*$E$1850/E650</f>
        <v>159.63469411764709</v>
      </c>
      <c r="I650" s="13">
        <f t="shared" ref="I650:I713" si="141">C650*$E$1850/E650</f>
        <v>9.9887294117647087</v>
      </c>
      <c r="J650" s="15">
        <f t="shared" si="131"/>
        <v>2661.6818754886276</v>
      </c>
      <c r="K650" s="13">
        <f t="shared" ref="K650:K713" si="142">D650*$E$1850/E650</f>
        <v>17.665252941176472</v>
      </c>
      <c r="L650" s="15">
        <f t="shared" ref="L650:L713" si="143">K650*(J650/H650)</f>
        <v>294.54301171397907</v>
      </c>
      <c r="M650" s="34">
        <f t="shared" si="134"/>
        <v>8.0516769463966451</v>
      </c>
      <c r="N650" s="16"/>
      <c r="O650" s="17">
        <f t="shared" si="135"/>
        <v>11.603299337130565</v>
      </c>
      <c r="P650" s="17"/>
      <c r="Q650" s="36">
        <f t="shared" si="136"/>
        <v>0.13998729179276168</v>
      </c>
      <c r="R650" s="14">
        <f t="shared" si="132"/>
        <v>1.0046789226133559</v>
      </c>
      <c r="S650" s="14">
        <f t="shared" si="133"/>
        <v>6.7513232149337501</v>
      </c>
      <c r="T650" s="20">
        <f t="shared" si="137"/>
        <v>9.6672880962743957E-2</v>
      </c>
      <c r="U650" s="20">
        <f t="shared" si="138"/>
        <v>6.8974774421313834E-2</v>
      </c>
      <c r="V650" s="20">
        <f t="shared" si="139"/>
        <v>2.7698106541430123E-2</v>
      </c>
      <c r="Y650" s="35"/>
      <c r="Z650" s="35"/>
    </row>
    <row r="651" spans="1:26" x14ac:dyDescent="0.25">
      <c r="A651" s="11">
        <v>1924.07</v>
      </c>
      <c r="B651" s="12">
        <v>9.0299999999999994</v>
      </c>
      <c r="C651" s="13">
        <v>0.54169999999999996</v>
      </c>
      <c r="D651" s="12">
        <v>0.95079999999999998</v>
      </c>
      <c r="E651" s="12">
        <v>17.100000000000001</v>
      </c>
      <c r="F651" s="13">
        <f t="shared" ref="F651:F714" si="144">F650+1/12</f>
        <v>1924.5416666666181</v>
      </c>
      <c r="G651" s="14">
        <f>G645*6/12+G657*6/12</f>
        <v>3.96</v>
      </c>
      <c r="H651" s="13">
        <f t="shared" si="140"/>
        <v>166.05694736842105</v>
      </c>
      <c r="I651" s="13">
        <f t="shared" si="141"/>
        <v>9.9615778947368412</v>
      </c>
      <c r="J651" s="15">
        <f t="shared" ref="J651:J714" si="145">J650*((H651+(I651/12))/H650)</f>
        <v>2782.6050941445342</v>
      </c>
      <c r="K651" s="13">
        <f t="shared" si="142"/>
        <v>17.484711578947369</v>
      </c>
      <c r="L651" s="15">
        <f t="shared" si="143"/>
        <v>292.99013549419971</v>
      </c>
      <c r="M651" s="34">
        <f t="shared" si="134"/>
        <v>8.3777121399718322</v>
      </c>
      <c r="N651" s="16"/>
      <c r="O651" s="17">
        <f t="shared" si="135"/>
        <v>12.071823287457534</v>
      </c>
      <c r="P651" s="17"/>
      <c r="Q651" s="36">
        <f t="shared" si="136"/>
        <v>0.13487887811364768</v>
      </c>
      <c r="R651" s="14">
        <f t="shared" ref="R651:R714" si="146">((G651/G652+G651/1200+((1+G652/1200)^(-119))*(1-G651/G652)))</f>
        <v>1.0046660948096857</v>
      </c>
      <c r="S651" s="14">
        <f t="shared" ref="S651:S714" si="147">S650*R650*E650/E651</f>
        <v>6.7432459809649723</v>
      </c>
      <c r="T651" s="20">
        <f t="shared" si="137"/>
        <v>8.6960988830153019E-2</v>
      </c>
      <c r="U651" s="20">
        <f t="shared" si="138"/>
        <v>6.9619791761140082E-2</v>
      </c>
      <c r="V651" s="20">
        <f t="shared" si="139"/>
        <v>1.7341197069012937E-2</v>
      </c>
      <c r="Y651" s="35"/>
      <c r="Z651" s="35"/>
    </row>
    <row r="652" spans="1:26" x14ac:dyDescent="0.25">
      <c r="A652" s="11">
        <v>1924.08</v>
      </c>
      <c r="B652" s="12">
        <v>9.34</v>
      </c>
      <c r="C652" s="13">
        <v>0.54330000000000001</v>
      </c>
      <c r="D652" s="12">
        <v>0.94669999999999999</v>
      </c>
      <c r="E652" s="12">
        <v>17</v>
      </c>
      <c r="F652" s="13">
        <f t="shared" si="144"/>
        <v>1924.6249999999513</v>
      </c>
      <c r="G652" s="14">
        <f>G645*5/12+G657*7/12</f>
        <v>3.9433333333333329</v>
      </c>
      <c r="H652" s="13">
        <f t="shared" si="140"/>
        <v>172.76802352941178</v>
      </c>
      <c r="I652" s="13">
        <f t="shared" si="141"/>
        <v>10.049771647058824</v>
      </c>
      <c r="J652" s="15">
        <f t="shared" si="145"/>
        <v>2909.0957581043558</v>
      </c>
      <c r="K652" s="13">
        <f t="shared" si="142"/>
        <v>17.511722470588239</v>
      </c>
      <c r="L652" s="15">
        <f t="shared" si="143"/>
        <v>294.86519852220493</v>
      </c>
      <c r="M652" s="34">
        <f t="shared" si="134"/>
        <v>8.7174183085483268</v>
      </c>
      <c r="N652" s="16"/>
      <c r="O652" s="17">
        <f t="shared" si="135"/>
        <v>12.559042780803482</v>
      </c>
      <c r="P652" s="17"/>
      <c r="Q652" s="36">
        <f t="shared" si="136"/>
        <v>0.12768930742272616</v>
      </c>
      <c r="R652" s="14">
        <f t="shared" si="146"/>
        <v>1.0046532681523594</v>
      </c>
      <c r="S652" s="14">
        <f t="shared" si="147"/>
        <v>6.8145618448962297</v>
      </c>
      <c r="T652" s="20">
        <f t="shared" si="137"/>
        <v>7.8275524532663177E-2</v>
      </c>
      <c r="U652" s="20">
        <f t="shared" si="138"/>
        <v>6.9009742832124354E-2</v>
      </c>
      <c r="V652" s="20">
        <f t="shared" si="139"/>
        <v>9.2657817005388221E-3</v>
      </c>
      <c r="Y652" s="35"/>
      <c r="Z652" s="35"/>
    </row>
    <row r="653" spans="1:26" x14ac:dyDescent="0.25">
      <c r="A653" s="11">
        <v>1924.09</v>
      </c>
      <c r="B653" s="12">
        <v>9.25</v>
      </c>
      <c r="C653" s="13">
        <v>0.54500000000000004</v>
      </c>
      <c r="D653" s="12">
        <v>0.9425</v>
      </c>
      <c r="E653" s="12">
        <v>17.100000000000001</v>
      </c>
      <c r="F653" s="13">
        <f t="shared" si="144"/>
        <v>1924.7083333332846</v>
      </c>
      <c r="G653" s="14">
        <f>G645*4/12+G657*8/12</f>
        <v>3.9266666666666667</v>
      </c>
      <c r="H653" s="13">
        <f t="shared" si="140"/>
        <v>170.10263157894735</v>
      </c>
      <c r="I653" s="13">
        <f t="shared" si="141"/>
        <v>10.022263157894738</v>
      </c>
      <c r="J653" s="15">
        <f t="shared" si="145"/>
        <v>2878.2784997671647</v>
      </c>
      <c r="K653" s="13">
        <f t="shared" si="142"/>
        <v>17.332078947368419</v>
      </c>
      <c r="L653" s="15">
        <f t="shared" si="143"/>
        <v>293.27324173303271</v>
      </c>
      <c r="M653" s="34">
        <f t="shared" si="134"/>
        <v>8.5816703752090486</v>
      </c>
      <c r="N653" s="16"/>
      <c r="O653" s="17">
        <f t="shared" si="135"/>
        <v>12.362730876100693</v>
      </c>
      <c r="P653" s="17"/>
      <c r="Q653" s="36">
        <f t="shared" si="136"/>
        <v>0.13028797514421847</v>
      </c>
      <c r="R653" s="14">
        <f t="shared" si="146"/>
        <v>1.0046404426428017</v>
      </c>
      <c r="S653" s="14">
        <f t="shared" si="147"/>
        <v>6.8062351511417116</v>
      </c>
      <c r="T653" s="20">
        <f t="shared" si="137"/>
        <v>7.5642651751946177E-2</v>
      </c>
      <c r="U653" s="20">
        <f t="shared" si="138"/>
        <v>6.8069763845179265E-2</v>
      </c>
      <c r="V653" s="20">
        <f t="shared" si="139"/>
        <v>7.5728879067669119E-3</v>
      </c>
      <c r="Y653" s="35"/>
      <c r="Z653" s="35"/>
    </row>
    <row r="654" spans="1:26" x14ac:dyDescent="0.25">
      <c r="A654" s="11">
        <v>1924.1</v>
      </c>
      <c r="B654" s="12">
        <v>9.1300000000000008</v>
      </c>
      <c r="C654" s="13">
        <v>0.54669999999999996</v>
      </c>
      <c r="D654" s="12">
        <v>0.93830000000000002</v>
      </c>
      <c r="E654" s="12">
        <v>17.2</v>
      </c>
      <c r="F654" s="13">
        <f t="shared" si="144"/>
        <v>1924.7916666666179</v>
      </c>
      <c r="G654" s="14">
        <f>G645*3/12+G657*9/12</f>
        <v>3.91</v>
      </c>
      <c r="H654" s="13">
        <f t="shared" si="140"/>
        <v>166.91975581395351</v>
      </c>
      <c r="I654" s="13">
        <f t="shared" si="141"/>
        <v>9.995074534883722</v>
      </c>
      <c r="J654" s="15">
        <f t="shared" si="145"/>
        <v>2838.5153355669172</v>
      </c>
      <c r="K654" s="13">
        <f t="shared" si="142"/>
        <v>17.154524302325584</v>
      </c>
      <c r="L654" s="15">
        <f t="shared" si="143"/>
        <v>291.71729894440728</v>
      </c>
      <c r="M654" s="34">
        <f t="shared" si="134"/>
        <v>8.4194910358724204</v>
      </c>
      <c r="N654" s="16"/>
      <c r="O654" s="17">
        <f t="shared" si="135"/>
        <v>12.130082536261693</v>
      </c>
      <c r="P654" s="17"/>
      <c r="Q654" s="36">
        <f t="shared" si="136"/>
        <v>0.13435201723474424</v>
      </c>
      <c r="R654" s="14">
        <f t="shared" si="146"/>
        <v>1.0046276182824381</v>
      </c>
      <c r="S654" s="14">
        <f t="shared" si="147"/>
        <v>6.7980643327939259</v>
      </c>
      <c r="T654" s="20">
        <f t="shared" si="137"/>
        <v>7.9231455131178796E-2</v>
      </c>
      <c r="U654" s="20">
        <f t="shared" si="138"/>
        <v>6.9497356889955952E-2</v>
      </c>
      <c r="V654" s="20">
        <f t="shared" si="139"/>
        <v>9.7340982412228438E-3</v>
      </c>
      <c r="Y654" s="35"/>
      <c r="Z654" s="35"/>
    </row>
    <row r="655" spans="1:26" x14ac:dyDescent="0.25">
      <c r="A655" s="11">
        <v>1924.11</v>
      </c>
      <c r="B655" s="12">
        <v>9.64</v>
      </c>
      <c r="C655" s="13">
        <v>0.54830000000000001</v>
      </c>
      <c r="D655" s="12">
        <v>0.93420000000000003</v>
      </c>
      <c r="E655" s="12">
        <v>17.2</v>
      </c>
      <c r="F655" s="13">
        <f t="shared" si="144"/>
        <v>1924.8749999999511</v>
      </c>
      <c r="G655" s="14">
        <f>G645*2/12+G657*10/12</f>
        <v>3.8933333333333335</v>
      </c>
      <c r="H655" s="13">
        <f t="shared" si="140"/>
        <v>176.24386046511631</v>
      </c>
      <c r="I655" s="13">
        <f t="shared" si="141"/>
        <v>10.024326627906978</v>
      </c>
      <c r="J655" s="15">
        <f t="shared" si="145"/>
        <v>3011.2797734289184</v>
      </c>
      <c r="K655" s="13">
        <f t="shared" si="142"/>
        <v>17.079565813953494</v>
      </c>
      <c r="L655" s="15">
        <f t="shared" si="143"/>
        <v>291.81924941258256</v>
      </c>
      <c r="M655" s="34">
        <f t="shared" si="134"/>
        <v>8.888327361250969</v>
      </c>
      <c r="N655" s="16"/>
      <c r="O655" s="17">
        <f t="shared" si="135"/>
        <v>12.803950814956575</v>
      </c>
      <c r="P655" s="17"/>
      <c r="Q655" s="36">
        <f t="shared" si="136"/>
        <v>0.12721517587619616</v>
      </c>
      <c r="R655" s="14">
        <f t="shared" si="146"/>
        <v>1.004614795072696</v>
      </c>
      <c r="S655" s="14">
        <f t="shared" si="147"/>
        <v>6.8295231795855535</v>
      </c>
      <c r="T655" s="20">
        <f t="shared" si="137"/>
        <v>7.6270500110678929E-2</v>
      </c>
      <c r="U655" s="20">
        <f t="shared" si="138"/>
        <v>6.9512243898488091E-2</v>
      </c>
      <c r="V655" s="20">
        <f t="shared" si="139"/>
        <v>6.7582562121908385E-3</v>
      </c>
      <c r="Y655" s="35"/>
      <c r="Z655" s="35"/>
    </row>
    <row r="656" spans="1:26" x14ac:dyDescent="0.25">
      <c r="A656" s="11">
        <v>1924.12</v>
      </c>
      <c r="B656" s="12">
        <v>10.16</v>
      </c>
      <c r="C656" s="13">
        <v>0.55000000000000004</v>
      </c>
      <c r="D656" s="12">
        <v>0.93</v>
      </c>
      <c r="E656" s="12">
        <v>17.3</v>
      </c>
      <c r="F656" s="13">
        <f t="shared" si="144"/>
        <v>1924.9583333332844</v>
      </c>
      <c r="G656" s="14">
        <f>G645*1/12+G657*11/12</f>
        <v>3.8766666666666669</v>
      </c>
      <c r="H656" s="13">
        <f t="shared" si="140"/>
        <v>184.67708670520233</v>
      </c>
      <c r="I656" s="13">
        <f t="shared" si="141"/>
        <v>9.9972832369942211</v>
      </c>
      <c r="J656" s="15">
        <f t="shared" si="145"/>
        <v>3169.6031419401143</v>
      </c>
      <c r="K656" s="13">
        <f t="shared" si="142"/>
        <v>16.90449710982659</v>
      </c>
      <c r="L656" s="15">
        <f t="shared" si="143"/>
        <v>290.13099626026639</v>
      </c>
      <c r="M656" s="34">
        <f t="shared" si="134"/>
        <v>9.3106396804163722</v>
      </c>
      <c r="N656" s="16"/>
      <c r="O656" s="17">
        <f t="shared" si="135"/>
        <v>13.408391594348105</v>
      </c>
      <c r="P656" s="17"/>
      <c r="Q656" s="36">
        <f t="shared" si="136"/>
        <v>0.12392891919221904</v>
      </c>
      <c r="R656" s="14">
        <f t="shared" si="146"/>
        <v>1.0046019730150058</v>
      </c>
      <c r="S656" s="14">
        <f t="shared" si="147"/>
        <v>6.8213808385815815</v>
      </c>
      <c r="T656" s="20">
        <f t="shared" si="137"/>
        <v>7.2696321943440223E-2</v>
      </c>
      <c r="U656" s="20">
        <f t="shared" si="138"/>
        <v>7.0942531993489544E-2</v>
      </c>
      <c r="V656" s="20">
        <f t="shared" si="139"/>
        <v>1.7537899499506793E-3</v>
      </c>
      <c r="Y656" s="35"/>
      <c r="Z656" s="35"/>
    </row>
    <row r="657" spans="1:26" x14ac:dyDescent="0.25">
      <c r="A657" s="11">
        <v>1925.01</v>
      </c>
      <c r="B657" s="12">
        <v>10.58</v>
      </c>
      <c r="C657" s="13">
        <v>0.55420000000000003</v>
      </c>
      <c r="D657" s="12">
        <v>0.95669999999999999</v>
      </c>
      <c r="E657" s="12">
        <v>17.3</v>
      </c>
      <c r="F657" s="13">
        <f t="shared" si="144"/>
        <v>1925.0416666666176</v>
      </c>
      <c r="G657" s="14">
        <v>3.86</v>
      </c>
      <c r="H657" s="13">
        <f t="shared" si="140"/>
        <v>192.31137572254337</v>
      </c>
      <c r="I657" s="13">
        <f t="shared" si="141"/>
        <v>10.07362612716763</v>
      </c>
      <c r="J657" s="15">
        <f t="shared" si="145"/>
        <v>3315.0378031658474</v>
      </c>
      <c r="K657" s="13">
        <f t="shared" si="142"/>
        <v>17.389819768786126</v>
      </c>
      <c r="L657" s="15">
        <f t="shared" si="143"/>
        <v>299.76339000838993</v>
      </c>
      <c r="M657" s="34">
        <f t="shared" si="134"/>
        <v>9.692618852254995</v>
      </c>
      <c r="N657" s="16"/>
      <c r="O657" s="17">
        <f t="shared" si="135"/>
        <v>13.95306569548139</v>
      </c>
      <c r="P657" s="17"/>
      <c r="Q657" s="36">
        <f t="shared" si="136"/>
        <v>0.11986287085323864</v>
      </c>
      <c r="R657" s="14">
        <f t="shared" si="146"/>
        <v>1.0044518074010109</v>
      </c>
      <c r="S657" s="14">
        <f t="shared" si="147"/>
        <v>6.8527726491258116</v>
      </c>
      <c r="T657" s="20">
        <f t="shared" si="137"/>
        <v>6.6744815695120474E-2</v>
      </c>
      <c r="U657" s="20">
        <f t="shared" si="138"/>
        <v>6.937049498737724E-2</v>
      </c>
      <c r="V657" s="20">
        <f t="shared" si="139"/>
        <v>-2.6256792922567662E-3</v>
      </c>
      <c r="Y657" s="35"/>
      <c r="Z657" s="35"/>
    </row>
    <row r="658" spans="1:26" x14ac:dyDescent="0.25">
      <c r="A658" s="11">
        <v>1925.02</v>
      </c>
      <c r="B658" s="12">
        <v>10.67</v>
      </c>
      <c r="C658" s="13">
        <v>0.55830000000000002</v>
      </c>
      <c r="D658" s="12">
        <v>0.98329999999999995</v>
      </c>
      <c r="E658" s="12">
        <v>17.2</v>
      </c>
      <c r="F658" s="13">
        <f t="shared" si="144"/>
        <v>1925.1249999999509</v>
      </c>
      <c r="G658" s="14">
        <f>G657*11/12+G669*1/12</f>
        <v>3.8450000000000002</v>
      </c>
      <c r="H658" s="13">
        <f t="shared" si="140"/>
        <v>195.07489534883723</v>
      </c>
      <c r="I658" s="13">
        <f t="shared" si="141"/>
        <v>10.207152209302327</v>
      </c>
      <c r="J658" s="15">
        <f t="shared" si="145"/>
        <v>3377.3374458104013</v>
      </c>
      <c r="K658" s="13">
        <f t="shared" si="142"/>
        <v>17.977239418604654</v>
      </c>
      <c r="L658" s="15">
        <f t="shared" si="143"/>
        <v>311.2404789564543</v>
      </c>
      <c r="M658" s="34">
        <f t="shared" si="134"/>
        <v>9.8308047228195736</v>
      </c>
      <c r="N658" s="16"/>
      <c r="O658" s="17">
        <f t="shared" si="135"/>
        <v>14.143902484635959</v>
      </c>
      <c r="P658" s="17"/>
      <c r="Q658" s="36">
        <f t="shared" si="136"/>
        <v>0.11900102849113875</v>
      </c>
      <c r="R658" s="14">
        <f t="shared" si="146"/>
        <v>1.0044401732636803</v>
      </c>
      <c r="S658" s="14">
        <f t="shared" si="147"/>
        <v>6.9232989421524191</v>
      </c>
      <c r="T658" s="20">
        <f t="shared" si="137"/>
        <v>6.1161034514012558E-2</v>
      </c>
      <c r="U658" s="20">
        <f t="shared" si="138"/>
        <v>6.7849285998279107E-2</v>
      </c>
      <c r="V658" s="20">
        <f t="shared" si="139"/>
        <v>-6.6882514842665497E-3</v>
      </c>
      <c r="Y658" s="35"/>
      <c r="Z658" s="35"/>
    </row>
    <row r="659" spans="1:26" x14ac:dyDescent="0.25">
      <c r="A659" s="11">
        <v>1925.03</v>
      </c>
      <c r="B659" s="12">
        <v>10.39</v>
      </c>
      <c r="C659" s="13">
        <v>0.5625</v>
      </c>
      <c r="D659" s="12">
        <v>1.01</v>
      </c>
      <c r="E659" s="12">
        <v>17.3</v>
      </c>
      <c r="F659" s="13">
        <f t="shared" si="144"/>
        <v>1925.2083333332841</v>
      </c>
      <c r="G659" s="14">
        <f>G657*10/12+G669*2/12</f>
        <v>3.83</v>
      </c>
      <c r="H659" s="13">
        <f t="shared" si="140"/>
        <v>188.8577687861272</v>
      </c>
      <c r="I659" s="13">
        <f t="shared" si="141"/>
        <v>10.224494219653179</v>
      </c>
      <c r="J659" s="15">
        <f t="shared" si="145"/>
        <v>3284.4515636275323</v>
      </c>
      <c r="K659" s="13">
        <f t="shared" si="142"/>
        <v>18.358647398843935</v>
      </c>
      <c r="L659" s="15">
        <f t="shared" si="143"/>
        <v>319.2777747125898</v>
      </c>
      <c r="M659" s="34">
        <f t="shared" si="134"/>
        <v>9.5185375388100297</v>
      </c>
      <c r="N659" s="16"/>
      <c r="O659" s="17">
        <f t="shared" si="135"/>
        <v>13.685923349947968</v>
      </c>
      <c r="P659" s="17"/>
      <c r="Q659" s="36">
        <f t="shared" si="136"/>
        <v>0.12416250134532485</v>
      </c>
      <c r="R659" s="14">
        <f t="shared" si="146"/>
        <v>1.0044285399691208</v>
      </c>
      <c r="S659" s="14">
        <f t="shared" si="147"/>
        <v>6.9138428283817035</v>
      </c>
      <c r="T659" s="20">
        <f t="shared" si="137"/>
        <v>5.7639446446891895E-2</v>
      </c>
      <c r="U659" s="20">
        <f t="shared" si="138"/>
        <v>6.8349938960863721E-2</v>
      </c>
      <c r="V659" s="20">
        <f t="shared" si="139"/>
        <v>-1.0710492513971825E-2</v>
      </c>
      <c r="Y659" s="35"/>
      <c r="Z659" s="35"/>
    </row>
    <row r="660" spans="1:26" x14ac:dyDescent="0.25">
      <c r="A660" s="11">
        <v>1925.04</v>
      </c>
      <c r="B660" s="12">
        <v>10.28</v>
      </c>
      <c r="C660" s="13">
        <v>0.56669999999999998</v>
      </c>
      <c r="D660" s="12">
        <v>1.0369999999999999</v>
      </c>
      <c r="E660" s="12">
        <v>17.2</v>
      </c>
      <c r="F660" s="13">
        <f t="shared" si="144"/>
        <v>1925.2916666666174</v>
      </c>
      <c r="G660" s="14">
        <f>G657*9/12+G669*3/12</f>
        <v>3.8149999999999999</v>
      </c>
      <c r="H660" s="13">
        <f t="shared" si="140"/>
        <v>187.94469767441865</v>
      </c>
      <c r="I660" s="13">
        <f t="shared" si="141"/>
        <v>10.36072569767442</v>
      </c>
      <c r="J660" s="15">
        <f t="shared" si="145"/>
        <v>3283.5876187740441</v>
      </c>
      <c r="K660" s="13">
        <f t="shared" si="142"/>
        <v>18.959012790697678</v>
      </c>
      <c r="L660" s="15">
        <f t="shared" si="143"/>
        <v>331.23349811952176</v>
      </c>
      <c r="M660" s="34">
        <f t="shared" si="134"/>
        <v>9.4765667879030691</v>
      </c>
      <c r="N660" s="16"/>
      <c r="O660" s="17">
        <f t="shared" si="135"/>
        <v>13.61554545201418</v>
      </c>
      <c r="P660" s="17"/>
      <c r="Q660" s="36">
        <f t="shared" si="136"/>
        <v>0.12310340370448428</v>
      </c>
      <c r="R660" s="14">
        <f t="shared" si="146"/>
        <v>1.0044169075182756</v>
      </c>
      <c r="S660" s="14">
        <f t="shared" si="147"/>
        <v>6.9848358312786178</v>
      </c>
      <c r="T660" s="20">
        <f t="shared" si="137"/>
        <v>6.4998290855300844E-2</v>
      </c>
      <c r="U660" s="20">
        <f t="shared" si="138"/>
        <v>6.6836389105776162E-2</v>
      </c>
      <c r="V660" s="20">
        <f t="shared" si="139"/>
        <v>-1.8380982504753174E-3</v>
      </c>
      <c r="Y660" s="35"/>
      <c r="Z660" s="35"/>
    </row>
    <row r="661" spans="1:26" x14ac:dyDescent="0.25">
      <c r="A661" s="11">
        <v>1925.05</v>
      </c>
      <c r="B661" s="12">
        <v>10.61</v>
      </c>
      <c r="C661" s="13">
        <v>0.57079999999999997</v>
      </c>
      <c r="D661" s="12">
        <v>1.0629999999999999</v>
      </c>
      <c r="E661" s="12">
        <v>17.3</v>
      </c>
      <c r="F661" s="13">
        <f t="shared" si="144"/>
        <v>1925.3749999999507</v>
      </c>
      <c r="G661" s="14">
        <f>G657*8/12+G669*4/12</f>
        <v>3.8</v>
      </c>
      <c r="H661" s="13">
        <f t="shared" si="140"/>
        <v>192.85668208092486</v>
      </c>
      <c r="I661" s="13">
        <f t="shared" si="141"/>
        <v>10.375362312138728</v>
      </c>
      <c r="J661" s="15">
        <f t="shared" si="145"/>
        <v>3384.5107396950175</v>
      </c>
      <c r="K661" s="13">
        <f t="shared" si="142"/>
        <v>19.322021965317919</v>
      </c>
      <c r="L661" s="15">
        <f t="shared" si="143"/>
        <v>339.08905902882219</v>
      </c>
      <c r="M661" s="34">
        <f t="shared" si="134"/>
        <v>9.7290076940213268</v>
      </c>
      <c r="N661" s="16"/>
      <c r="O661" s="17">
        <f t="shared" si="135"/>
        <v>13.963817337114973</v>
      </c>
      <c r="P661" s="17"/>
      <c r="Q661" s="36">
        <f t="shared" si="136"/>
        <v>0.12007698527266286</v>
      </c>
      <c r="R661" s="14">
        <f t="shared" si="146"/>
        <v>1.0044052759120881</v>
      </c>
      <c r="S661" s="14">
        <f t="shared" si="147"/>
        <v>6.9751340999434834</v>
      </c>
      <c r="T661" s="20">
        <f t="shared" si="137"/>
        <v>7.0242150417554106E-2</v>
      </c>
      <c r="U661" s="20">
        <f t="shared" si="138"/>
        <v>6.7337090545177558E-2</v>
      </c>
      <c r="V661" s="20">
        <f t="shared" si="139"/>
        <v>2.9050598723765475E-3</v>
      </c>
      <c r="Y661" s="35"/>
      <c r="Z661" s="35"/>
    </row>
    <row r="662" spans="1:26" x14ac:dyDescent="0.25">
      <c r="A662" s="11">
        <v>1925.06</v>
      </c>
      <c r="B662" s="12">
        <v>10.8</v>
      </c>
      <c r="C662" s="13">
        <v>0.57499999999999996</v>
      </c>
      <c r="D662" s="12">
        <v>1.0900000000000001</v>
      </c>
      <c r="E662" s="12">
        <v>17.5</v>
      </c>
      <c r="F662" s="13">
        <f t="shared" si="144"/>
        <v>1925.4583333332839</v>
      </c>
      <c r="G662" s="14">
        <f>G657*7/12+G669*5/12</f>
        <v>3.7850000000000001</v>
      </c>
      <c r="H662" s="13">
        <f t="shared" si="140"/>
        <v>194.06674285714288</v>
      </c>
      <c r="I662" s="13">
        <f t="shared" si="141"/>
        <v>10.332257142857143</v>
      </c>
      <c r="J662" s="15">
        <f t="shared" si="145"/>
        <v>3420.8569004257092</v>
      </c>
      <c r="K662" s="13">
        <f t="shared" si="142"/>
        <v>19.586365714285716</v>
      </c>
      <c r="L662" s="15">
        <f t="shared" si="143"/>
        <v>345.25315013555769</v>
      </c>
      <c r="M662" s="34">
        <f t="shared" si="134"/>
        <v>9.7963861804506074</v>
      </c>
      <c r="N662" s="16"/>
      <c r="O662" s="17">
        <f t="shared" si="135"/>
        <v>14.043411328040778</v>
      </c>
      <c r="P662" s="17"/>
      <c r="Q662" s="36">
        <f t="shared" si="136"/>
        <v>0.12073372793126164</v>
      </c>
      <c r="R662" s="14">
        <f t="shared" si="146"/>
        <v>1.0043936451515041</v>
      </c>
      <c r="S662" s="14">
        <f t="shared" si="147"/>
        <v>6.9257945017183768</v>
      </c>
      <c r="T662" s="20">
        <f t="shared" si="137"/>
        <v>7.4258158038316147E-2</v>
      </c>
      <c r="U662" s="20">
        <f t="shared" si="138"/>
        <v>6.922417579358453E-2</v>
      </c>
      <c r="V662" s="20">
        <f t="shared" si="139"/>
        <v>5.0339822447316163E-3</v>
      </c>
      <c r="Y662" s="35"/>
      <c r="Z662" s="35"/>
    </row>
    <row r="663" spans="1:26" x14ac:dyDescent="0.25">
      <c r="A663" s="11">
        <v>1925.07</v>
      </c>
      <c r="B663" s="12">
        <v>11.1</v>
      </c>
      <c r="C663" s="13">
        <v>0.57920000000000005</v>
      </c>
      <c r="D663" s="12">
        <v>1.117</v>
      </c>
      <c r="E663" s="12">
        <v>17.7</v>
      </c>
      <c r="F663" s="13">
        <f t="shared" si="144"/>
        <v>1925.5416666666172</v>
      </c>
      <c r="G663" s="14">
        <f>G657*6/12+G669*6/12</f>
        <v>3.77</v>
      </c>
      <c r="H663" s="13">
        <f t="shared" si="140"/>
        <v>197.20372881355934</v>
      </c>
      <c r="I663" s="13">
        <f t="shared" si="141"/>
        <v>10.290126101694918</v>
      </c>
      <c r="J663" s="15">
        <f t="shared" si="145"/>
        <v>3491.2687628317649</v>
      </c>
      <c r="K663" s="13">
        <f t="shared" si="142"/>
        <v>19.844735593220342</v>
      </c>
      <c r="L663" s="15">
        <f t="shared" si="143"/>
        <v>351.32857730478213</v>
      </c>
      <c r="M663" s="34">
        <f t="shared" si="134"/>
        <v>9.9639938917877977</v>
      </c>
      <c r="N663" s="16"/>
      <c r="O663" s="17">
        <f t="shared" si="135"/>
        <v>14.263012384495761</v>
      </c>
      <c r="P663" s="17"/>
      <c r="Q663" s="36">
        <f t="shared" si="136"/>
        <v>0.12036790116256757</v>
      </c>
      <c r="R663" s="14">
        <f t="shared" si="146"/>
        <v>1.0043820152374694</v>
      </c>
      <c r="S663" s="14">
        <f t="shared" si="147"/>
        <v>6.8776225841890053</v>
      </c>
      <c r="T663" s="20">
        <f t="shared" si="137"/>
        <v>7.7928607588556797E-2</v>
      </c>
      <c r="U663" s="20">
        <f t="shared" si="138"/>
        <v>7.0322166402230879E-2</v>
      </c>
      <c r="V663" s="20">
        <f t="shared" si="139"/>
        <v>7.6064411863259185E-3</v>
      </c>
      <c r="Y663" s="35"/>
      <c r="Z663" s="35"/>
    </row>
    <row r="664" spans="1:26" x14ac:dyDescent="0.25">
      <c r="A664" s="11">
        <v>1925.08</v>
      </c>
      <c r="B664" s="12">
        <v>11.25</v>
      </c>
      <c r="C664" s="13">
        <v>0.58330000000000004</v>
      </c>
      <c r="D664" s="12">
        <v>1.143</v>
      </c>
      <c r="E664" s="12">
        <v>17.7</v>
      </c>
      <c r="F664" s="13">
        <f t="shared" si="144"/>
        <v>1925.6249999999504</v>
      </c>
      <c r="G664" s="14">
        <f>G657*5/12+G669*7/12</f>
        <v>3.7550000000000003</v>
      </c>
      <c r="H664" s="13">
        <f t="shared" si="140"/>
        <v>199.86864406779662</v>
      </c>
      <c r="I664" s="13">
        <f t="shared" si="141"/>
        <v>10.36296711864407</v>
      </c>
      <c r="J664" s="15">
        <f t="shared" si="145"/>
        <v>3553.736787174535</v>
      </c>
      <c r="K664" s="13">
        <f t="shared" si="142"/>
        <v>20.306654237288139</v>
      </c>
      <c r="L664" s="15">
        <f t="shared" si="143"/>
        <v>361.05965757693275</v>
      </c>
      <c r="M664" s="34">
        <f t="shared" si="134"/>
        <v>10.110918458488943</v>
      </c>
      <c r="N664" s="16"/>
      <c r="O664" s="17">
        <f t="shared" si="135"/>
        <v>14.449940451105403</v>
      </c>
      <c r="P664" s="17"/>
      <c r="Q664" s="36">
        <f t="shared" si="136"/>
        <v>0.11905952231040802</v>
      </c>
      <c r="R664" s="14">
        <f t="shared" si="146"/>
        <v>1.0043703861709314</v>
      </c>
      <c r="S664" s="14">
        <f t="shared" si="147"/>
        <v>6.9077604311504848</v>
      </c>
      <c r="T664" s="20">
        <f t="shared" si="137"/>
        <v>8.3429645200274072E-2</v>
      </c>
      <c r="U664" s="20">
        <f t="shared" si="138"/>
        <v>7.020470103126053E-2</v>
      </c>
      <c r="V664" s="20">
        <f t="shared" si="139"/>
        <v>1.3224944169013542E-2</v>
      </c>
      <c r="Y664" s="35"/>
      <c r="Z664" s="35"/>
    </row>
    <row r="665" spans="1:26" x14ac:dyDescent="0.25">
      <c r="A665" s="11">
        <v>1925.09</v>
      </c>
      <c r="B665" s="12">
        <v>11.51</v>
      </c>
      <c r="C665" s="13">
        <v>0.58750000000000002</v>
      </c>
      <c r="D665" s="12">
        <v>1.17</v>
      </c>
      <c r="E665" s="12">
        <v>17.7</v>
      </c>
      <c r="F665" s="13">
        <f t="shared" si="144"/>
        <v>1925.7083333332837</v>
      </c>
      <c r="G665" s="14">
        <f>G657*4/12+G669*8/12</f>
        <v>3.74</v>
      </c>
      <c r="H665" s="13">
        <f t="shared" si="140"/>
        <v>204.48783050847462</v>
      </c>
      <c r="I665" s="13">
        <f t="shared" si="141"/>
        <v>10.437584745762713</v>
      </c>
      <c r="J665" s="15">
        <f t="shared" si="145"/>
        <v>3651.3329289408284</v>
      </c>
      <c r="K665" s="13">
        <f t="shared" si="142"/>
        <v>20.78633898305085</v>
      </c>
      <c r="L665" s="15">
        <f t="shared" si="143"/>
        <v>371.16068869337698</v>
      </c>
      <c r="M665" s="34">
        <f t="shared" si="134"/>
        <v>10.359247611348504</v>
      </c>
      <c r="N665" s="16"/>
      <c r="O665" s="17">
        <f t="shared" si="135"/>
        <v>14.777258376991174</v>
      </c>
      <c r="P665" s="17"/>
      <c r="Q665" s="36">
        <f t="shared" si="136"/>
        <v>0.11683864606599487</v>
      </c>
      <c r="R665" s="14">
        <f t="shared" si="146"/>
        <v>1.0043587579528388</v>
      </c>
      <c r="S665" s="14">
        <f t="shared" si="147"/>
        <v>6.9379500118108925</v>
      </c>
      <c r="T665" s="20">
        <f t="shared" si="137"/>
        <v>8.3099150693537016E-2</v>
      </c>
      <c r="U665" s="20">
        <f t="shared" si="138"/>
        <v>7.0087510734673231E-2</v>
      </c>
      <c r="V665" s="20">
        <f t="shared" si="139"/>
        <v>1.3011639958863785E-2</v>
      </c>
      <c r="Y665" s="35"/>
      <c r="Z665" s="35"/>
    </row>
    <row r="666" spans="1:26" x14ac:dyDescent="0.25">
      <c r="A666" s="11">
        <v>1925.1</v>
      </c>
      <c r="B666" s="12">
        <v>11.89</v>
      </c>
      <c r="C666" s="13">
        <v>0.5917</v>
      </c>
      <c r="D666" s="12">
        <v>1.1970000000000001</v>
      </c>
      <c r="E666" s="12">
        <v>17.7</v>
      </c>
      <c r="F666" s="13">
        <f t="shared" si="144"/>
        <v>1925.7916666666169</v>
      </c>
      <c r="G666" s="14">
        <f>G657*3/12+G669*9/12</f>
        <v>3.7250000000000001</v>
      </c>
      <c r="H666" s="13">
        <f t="shared" si="140"/>
        <v>211.2389491525424</v>
      </c>
      <c r="I666" s="13">
        <f t="shared" si="141"/>
        <v>10.512202372881358</v>
      </c>
      <c r="J666" s="15">
        <f t="shared" si="145"/>
        <v>3787.522994463739</v>
      </c>
      <c r="K666" s="13">
        <f t="shared" si="142"/>
        <v>21.266023728813561</v>
      </c>
      <c r="L666" s="15">
        <f t="shared" si="143"/>
        <v>381.30067488419638</v>
      </c>
      <c r="M666" s="34">
        <f t="shared" si="134"/>
        <v>10.718495997022929</v>
      </c>
      <c r="N666" s="16"/>
      <c r="O666" s="17">
        <f t="shared" si="135"/>
        <v>15.256796100151361</v>
      </c>
      <c r="P666" s="17"/>
      <c r="Q666" s="36">
        <f t="shared" si="136"/>
        <v>0.11271163979524515</v>
      </c>
      <c r="R666" s="14">
        <f t="shared" si="146"/>
        <v>1.0043471305841412</v>
      </c>
      <c r="S666" s="14">
        <f t="shared" si="147"/>
        <v>6.9681908566012716</v>
      </c>
      <c r="T666" s="20">
        <f t="shared" si="137"/>
        <v>8.2327386844403438E-2</v>
      </c>
      <c r="U666" s="20">
        <f t="shared" si="138"/>
        <v>6.9970595385996814E-2</v>
      </c>
      <c r="V666" s="20">
        <f t="shared" si="139"/>
        <v>1.2356791458406624E-2</v>
      </c>
      <c r="Y666" s="35"/>
      <c r="Z666" s="35"/>
    </row>
    <row r="667" spans="1:26" x14ac:dyDescent="0.25">
      <c r="A667" s="11">
        <v>1925.11</v>
      </c>
      <c r="B667" s="12">
        <v>12.26</v>
      </c>
      <c r="C667" s="13">
        <v>0.5958</v>
      </c>
      <c r="D667" s="12">
        <v>1.2230000000000001</v>
      </c>
      <c r="E667" s="12">
        <v>18</v>
      </c>
      <c r="F667" s="13">
        <f t="shared" si="144"/>
        <v>1925.8749999999502</v>
      </c>
      <c r="G667" s="14">
        <f>G657*2/12+G669*10/12</f>
        <v>3.71</v>
      </c>
      <c r="H667" s="13">
        <f t="shared" si="140"/>
        <v>214.18220000000002</v>
      </c>
      <c r="I667" s="13">
        <f t="shared" si="141"/>
        <v>10.408626000000002</v>
      </c>
      <c r="J667" s="15">
        <f t="shared" si="145"/>
        <v>3855.8478599652835</v>
      </c>
      <c r="K667" s="13">
        <f t="shared" si="142"/>
        <v>21.365810000000003</v>
      </c>
      <c r="L667" s="15">
        <f t="shared" si="143"/>
        <v>384.64126694433463</v>
      </c>
      <c r="M667" s="34">
        <f t="shared" si="134"/>
        <v>10.886317440307934</v>
      </c>
      <c r="N667" s="16"/>
      <c r="O667" s="17">
        <f t="shared" si="135"/>
        <v>15.458345172036248</v>
      </c>
      <c r="P667" s="17"/>
      <c r="Q667" s="36">
        <f t="shared" si="136"/>
        <v>0.1121687068854568</v>
      </c>
      <c r="R667" s="14">
        <f t="shared" si="146"/>
        <v>1.0043355040657889</v>
      </c>
      <c r="S667" s="14">
        <f t="shared" si="147"/>
        <v>6.8818411173202998</v>
      </c>
      <c r="T667" s="20">
        <f t="shared" si="137"/>
        <v>8.966737817501147E-2</v>
      </c>
      <c r="U667" s="20">
        <f t="shared" si="138"/>
        <v>7.0874478450491996E-2</v>
      </c>
      <c r="V667" s="20">
        <f t="shared" si="139"/>
        <v>1.8792899724519474E-2</v>
      </c>
      <c r="Y667" s="35"/>
      <c r="Z667" s="35"/>
    </row>
    <row r="668" spans="1:26" x14ac:dyDescent="0.25">
      <c r="A668" s="11">
        <v>1925.12</v>
      </c>
      <c r="B668" s="12">
        <v>12.46</v>
      </c>
      <c r="C668" s="13">
        <v>0.6</v>
      </c>
      <c r="D668" s="12">
        <v>1.25</v>
      </c>
      <c r="E668" s="12">
        <v>17.899999999999999</v>
      </c>
      <c r="F668" s="13">
        <f t="shared" si="144"/>
        <v>1925.9583333332835</v>
      </c>
      <c r="G668" s="14">
        <f>G657*1/12+G669*11/12</f>
        <v>3.6950000000000003</v>
      </c>
      <c r="H668" s="13">
        <f t="shared" si="140"/>
        <v>218.89226815642462</v>
      </c>
      <c r="I668" s="13">
        <f t="shared" si="141"/>
        <v>10.540558659217879</v>
      </c>
      <c r="J668" s="15">
        <f t="shared" si="145"/>
        <v>3956.4547518249046</v>
      </c>
      <c r="K668" s="13">
        <f t="shared" si="142"/>
        <v>21.959497206703915</v>
      </c>
      <c r="L668" s="15">
        <f t="shared" si="143"/>
        <v>396.91560511887087</v>
      </c>
      <c r="M668" s="34">
        <f t="shared" si="134"/>
        <v>11.147365239137251</v>
      </c>
      <c r="N668" s="16"/>
      <c r="O668" s="17">
        <f t="shared" si="135"/>
        <v>15.788866974247384</v>
      </c>
      <c r="P668" s="17"/>
      <c r="Q668" s="36">
        <f t="shared" si="136"/>
        <v>0.10957865215542237</v>
      </c>
      <c r="R668" s="14">
        <f t="shared" si="146"/>
        <v>1.0043238783987345</v>
      </c>
      <c r="S668" s="14">
        <f t="shared" si="147"/>
        <v>6.9502900901878215</v>
      </c>
      <c r="T668" s="20">
        <f t="shared" si="137"/>
        <v>8.7190293496408611E-2</v>
      </c>
      <c r="U668" s="20">
        <f t="shared" si="138"/>
        <v>7.0161643644488958E-2</v>
      </c>
      <c r="V668" s="20">
        <f t="shared" si="139"/>
        <v>1.7028649851919653E-2</v>
      </c>
      <c r="Y668" s="35"/>
      <c r="Z668" s="35"/>
    </row>
    <row r="669" spans="1:26" x14ac:dyDescent="0.25">
      <c r="A669" s="11">
        <v>1926.01</v>
      </c>
      <c r="B669" s="12">
        <v>12.65</v>
      </c>
      <c r="C669" s="13">
        <v>0.60750000000000004</v>
      </c>
      <c r="D669" s="12">
        <v>1.2490000000000001</v>
      </c>
      <c r="E669" s="12">
        <v>17.899999999999999</v>
      </c>
      <c r="F669" s="13">
        <f t="shared" si="144"/>
        <v>1926.0416666666167</v>
      </c>
      <c r="G669" s="14">
        <v>3.68</v>
      </c>
      <c r="H669" s="13">
        <f t="shared" si="140"/>
        <v>222.23011173184364</v>
      </c>
      <c r="I669" s="13">
        <f t="shared" si="141"/>
        <v>10.672315642458102</v>
      </c>
      <c r="J669" s="15">
        <f t="shared" si="145"/>
        <v>4032.8610058102881</v>
      </c>
      <c r="K669" s="13">
        <f t="shared" si="142"/>
        <v>21.941929608938555</v>
      </c>
      <c r="L669" s="15">
        <f t="shared" si="143"/>
        <v>398.18524871597236</v>
      </c>
      <c r="M669" s="34">
        <f t="shared" si="134"/>
        <v>11.340966188506238</v>
      </c>
      <c r="N669" s="16"/>
      <c r="O669" s="17">
        <f t="shared" si="135"/>
        <v>16.018850836070303</v>
      </c>
      <c r="P669" s="17"/>
      <c r="Q669" s="36">
        <f t="shared" si="136"/>
        <v>0.10717666605596017</v>
      </c>
      <c r="R669" s="14">
        <f t="shared" si="146"/>
        <v>1.0054209127544818</v>
      </c>
      <c r="S669" s="14">
        <f t="shared" si="147"/>
        <v>6.9803422993737234</v>
      </c>
      <c r="T669" s="20">
        <f t="shared" si="137"/>
        <v>9.1277021951106985E-2</v>
      </c>
      <c r="U669" s="20">
        <f t="shared" si="138"/>
        <v>7.0045506362641285E-2</v>
      </c>
      <c r="V669" s="20">
        <f t="shared" si="139"/>
        <v>2.1231515588465699E-2</v>
      </c>
      <c r="Y669" s="35"/>
      <c r="Z669" s="35"/>
    </row>
    <row r="670" spans="1:26" x14ac:dyDescent="0.25">
      <c r="A670" s="11">
        <v>1926.02</v>
      </c>
      <c r="B670" s="12">
        <v>12.67</v>
      </c>
      <c r="C670" s="13">
        <v>0.61499999999999999</v>
      </c>
      <c r="D670" s="12">
        <v>1.248</v>
      </c>
      <c r="E670" s="12">
        <v>17.899999999999999</v>
      </c>
      <c r="F670" s="13">
        <f t="shared" si="144"/>
        <v>1926.12499999995</v>
      </c>
      <c r="G670" s="14">
        <f>G669*11/12+G681*1/12</f>
        <v>3.6516666666666668</v>
      </c>
      <c r="H670" s="13">
        <f t="shared" si="140"/>
        <v>222.58146368715089</v>
      </c>
      <c r="I670" s="13">
        <f t="shared" si="141"/>
        <v>10.804072625698327</v>
      </c>
      <c r="J670" s="15">
        <f t="shared" si="145"/>
        <v>4055.5757367718679</v>
      </c>
      <c r="K670" s="13">
        <f t="shared" si="142"/>
        <v>21.924362011173191</v>
      </c>
      <c r="L670" s="15">
        <f t="shared" si="143"/>
        <v>399.47581053601351</v>
      </c>
      <c r="M670" s="34">
        <f t="shared" si="134"/>
        <v>11.389435672748011</v>
      </c>
      <c r="N670" s="16"/>
      <c r="O670" s="17">
        <f t="shared" si="135"/>
        <v>16.04127331519663</v>
      </c>
      <c r="P670" s="17"/>
      <c r="Q670" s="36">
        <f t="shared" si="136"/>
        <v>0.10708475333291059</v>
      </c>
      <c r="R670" s="14">
        <f t="shared" si="146"/>
        <v>1.0054004313264016</v>
      </c>
      <c r="S670" s="14">
        <f t="shared" si="147"/>
        <v>7.0181821259750468</v>
      </c>
      <c r="T670" s="20">
        <f t="shared" si="137"/>
        <v>9.7077355087881401E-2</v>
      </c>
      <c r="U670" s="20">
        <f t="shared" si="138"/>
        <v>6.967985956692857E-2</v>
      </c>
      <c r="V670" s="20">
        <f t="shared" si="139"/>
        <v>2.739749552095283E-2</v>
      </c>
      <c r="Y670" s="35"/>
      <c r="Z670" s="35"/>
    </row>
    <row r="671" spans="1:26" x14ac:dyDescent="0.25">
      <c r="A671" s="11">
        <v>1926.03</v>
      </c>
      <c r="B671" s="12">
        <v>11.81</v>
      </c>
      <c r="C671" s="13">
        <v>0.62250000000000005</v>
      </c>
      <c r="D671" s="12">
        <v>1.248</v>
      </c>
      <c r="E671" s="12">
        <v>17.8</v>
      </c>
      <c r="F671" s="13">
        <f t="shared" si="144"/>
        <v>1926.2083333332832</v>
      </c>
      <c r="G671" s="14">
        <f>G669*10/12+G681*2/12</f>
        <v>3.6233333333333335</v>
      </c>
      <c r="H671" s="13">
        <f t="shared" si="140"/>
        <v>208.63891011235958</v>
      </c>
      <c r="I671" s="13">
        <f t="shared" si="141"/>
        <v>10.997266853932585</v>
      </c>
      <c r="J671" s="15">
        <f t="shared" si="145"/>
        <v>3818.2316483372751</v>
      </c>
      <c r="K671" s="13">
        <f t="shared" si="142"/>
        <v>22.047532584269664</v>
      </c>
      <c r="L671" s="15">
        <f t="shared" si="143"/>
        <v>403.48459755503126</v>
      </c>
      <c r="M671" s="34">
        <f t="shared" si="134"/>
        <v>10.712352062732485</v>
      </c>
      <c r="N671" s="16"/>
      <c r="O671" s="17">
        <f t="shared" si="135"/>
        <v>15.046869401752991</v>
      </c>
      <c r="P671" s="17"/>
      <c r="Q671" s="36">
        <f t="shared" si="136"/>
        <v>0.1113169891624648</v>
      </c>
      <c r="R671" s="14">
        <f t="shared" si="146"/>
        <v>1.0053799556662915</v>
      </c>
      <c r="S671" s="14">
        <f t="shared" si="147"/>
        <v>7.0957242542038035</v>
      </c>
      <c r="T671" s="20">
        <f t="shared" si="137"/>
        <v>0.10715725991272818</v>
      </c>
      <c r="U671" s="20">
        <f t="shared" si="138"/>
        <v>6.9495385832488932E-2</v>
      </c>
      <c r="V671" s="20">
        <f t="shared" si="139"/>
        <v>3.7661874080239244E-2</v>
      </c>
      <c r="Y671" s="35"/>
      <c r="Z671" s="35"/>
    </row>
    <row r="672" spans="1:26" x14ac:dyDescent="0.25">
      <c r="A672" s="11">
        <v>1926.04</v>
      </c>
      <c r="B672" s="12">
        <v>11.48</v>
      </c>
      <c r="C672" s="13">
        <v>0.63</v>
      </c>
      <c r="D672" s="12">
        <v>1.2470000000000001</v>
      </c>
      <c r="E672" s="12">
        <v>17.899999999999999</v>
      </c>
      <c r="F672" s="13">
        <f t="shared" si="144"/>
        <v>1926.2916666666165</v>
      </c>
      <c r="G672" s="14">
        <f>G669*9/12+G681*3/12</f>
        <v>3.5950000000000002</v>
      </c>
      <c r="H672" s="13">
        <f t="shared" si="140"/>
        <v>201.67602234636877</v>
      </c>
      <c r="I672" s="13">
        <f t="shared" si="141"/>
        <v>11.067586592178774</v>
      </c>
      <c r="J672" s="15">
        <f t="shared" si="145"/>
        <v>3707.6848302177559</v>
      </c>
      <c r="K672" s="13">
        <f t="shared" si="142"/>
        <v>21.906794413407827</v>
      </c>
      <c r="L672" s="15">
        <f t="shared" si="143"/>
        <v>402.74242014647575</v>
      </c>
      <c r="M672" s="34">
        <f t="shared" si="134"/>
        <v>10.395587685954732</v>
      </c>
      <c r="N672" s="16"/>
      <c r="O672" s="17">
        <f t="shared" si="135"/>
        <v>14.562366728257413</v>
      </c>
      <c r="P672" s="17"/>
      <c r="Q672" s="36">
        <f t="shared" si="136"/>
        <v>0.11403621939591529</v>
      </c>
      <c r="R672" s="14">
        <f t="shared" si="146"/>
        <v>1.0053594857863619</v>
      </c>
      <c r="S672" s="14">
        <f t="shared" si="147"/>
        <v>7.0940447521110261</v>
      </c>
      <c r="T672" s="20">
        <f t="shared" si="137"/>
        <v>0.11088512929981276</v>
      </c>
      <c r="U672" s="20">
        <f t="shared" si="138"/>
        <v>6.9733856888830381E-2</v>
      </c>
      <c r="V672" s="20">
        <f t="shared" si="139"/>
        <v>4.1151272410982376E-2</v>
      </c>
      <c r="Y672" s="35"/>
      <c r="Z672" s="35"/>
    </row>
    <row r="673" spans="1:26" x14ac:dyDescent="0.25">
      <c r="A673" s="11">
        <v>1926.05</v>
      </c>
      <c r="B673" s="12">
        <v>11.56</v>
      </c>
      <c r="C673" s="13">
        <v>0.63749999999999996</v>
      </c>
      <c r="D673" s="12">
        <v>1.246</v>
      </c>
      <c r="E673" s="12">
        <v>17.8</v>
      </c>
      <c r="F673" s="13">
        <f t="shared" si="144"/>
        <v>1926.3749999999498</v>
      </c>
      <c r="G673" s="14">
        <f>G669*8/12+G681*4/12</f>
        <v>3.5666666666666669</v>
      </c>
      <c r="H673" s="13">
        <f t="shared" si="140"/>
        <v>204.22233707865169</v>
      </c>
      <c r="I673" s="13">
        <f t="shared" si="141"/>
        <v>11.262261235955057</v>
      </c>
      <c r="J673" s="15">
        <f t="shared" si="145"/>
        <v>3771.7513230200734</v>
      </c>
      <c r="K673" s="13">
        <f t="shared" si="142"/>
        <v>22.012200000000004</v>
      </c>
      <c r="L673" s="15">
        <f t="shared" si="143"/>
        <v>406.53997824247512</v>
      </c>
      <c r="M673" s="34">
        <f t="shared" si="134"/>
        <v>10.575158463806099</v>
      </c>
      <c r="N673" s="16"/>
      <c r="O673" s="17">
        <f t="shared" si="135"/>
        <v>14.771860041900322</v>
      </c>
      <c r="P673" s="17"/>
      <c r="Q673" s="36">
        <f t="shared" si="136"/>
        <v>0.11110746549615289</v>
      </c>
      <c r="R673" s="14">
        <f t="shared" si="146"/>
        <v>1.0053390216988511</v>
      </c>
      <c r="S673" s="14">
        <f t="shared" si="147"/>
        <v>7.1721329660610822</v>
      </c>
      <c r="T673" s="20">
        <f t="shared" si="137"/>
        <v>0.10329769326495741</v>
      </c>
      <c r="U673" s="20">
        <f t="shared" si="138"/>
        <v>6.8776601827087447E-2</v>
      </c>
      <c r="V673" s="20">
        <f t="shared" si="139"/>
        <v>3.4521091437869966E-2</v>
      </c>
      <c r="Y673" s="35"/>
      <c r="Z673" s="35"/>
    </row>
    <row r="674" spans="1:26" x14ac:dyDescent="0.25">
      <c r="A674" s="11">
        <v>1926.06</v>
      </c>
      <c r="B674" s="12">
        <v>12.11</v>
      </c>
      <c r="C674" s="13">
        <v>0.64500000000000002</v>
      </c>
      <c r="D674" s="12">
        <v>1.2450000000000001</v>
      </c>
      <c r="E674" s="12">
        <v>17.7</v>
      </c>
      <c r="F674" s="13">
        <f t="shared" si="144"/>
        <v>1926.458333333283</v>
      </c>
      <c r="G674" s="14">
        <f>G669*7/12+G681*5/12</f>
        <v>3.5383333333333336</v>
      </c>
      <c r="H674" s="13">
        <f t="shared" si="140"/>
        <v>215.14749152542376</v>
      </c>
      <c r="I674" s="13">
        <f t="shared" si="141"/>
        <v>11.45913559322034</v>
      </c>
      <c r="J674" s="15">
        <f t="shared" si="145"/>
        <v>3991.1627605705457</v>
      </c>
      <c r="K674" s="13">
        <f t="shared" si="142"/>
        <v>22.118796610169497</v>
      </c>
      <c r="L674" s="15">
        <f t="shared" si="143"/>
        <v>410.32185275890419</v>
      </c>
      <c r="M674" s="34">
        <f t="shared" si="134"/>
        <v>11.197979740229959</v>
      </c>
      <c r="N674" s="16"/>
      <c r="O674" s="17">
        <f t="shared" si="135"/>
        <v>15.591949753085157</v>
      </c>
      <c r="P674" s="17"/>
      <c r="Q674" s="36">
        <f t="shared" si="136"/>
        <v>0.1045609564136776</v>
      </c>
      <c r="R674" s="14">
        <f t="shared" si="146"/>
        <v>1.0053185634160247</v>
      </c>
      <c r="S674" s="14">
        <f t="shared" si="147"/>
        <v>7.2511620047893741</v>
      </c>
      <c r="T674" s="20">
        <f t="shared" si="137"/>
        <v>0.10120351831446617</v>
      </c>
      <c r="U674" s="20">
        <f t="shared" si="138"/>
        <v>6.7042914557499333E-2</v>
      </c>
      <c r="V674" s="20">
        <f t="shared" si="139"/>
        <v>3.4160603756966834E-2</v>
      </c>
      <c r="Y674" s="35"/>
      <c r="Z674" s="35"/>
    </row>
    <row r="675" spans="1:26" x14ac:dyDescent="0.25">
      <c r="A675" s="11">
        <v>1926.07</v>
      </c>
      <c r="B675" s="12">
        <v>12.62</v>
      </c>
      <c r="C675" s="13">
        <v>0.65249999999999997</v>
      </c>
      <c r="D675" s="12">
        <v>1.244</v>
      </c>
      <c r="E675" s="12">
        <v>17.5</v>
      </c>
      <c r="F675" s="13">
        <f t="shared" si="144"/>
        <v>1926.5416666666163</v>
      </c>
      <c r="G675" s="14">
        <f>G669*6/12+G681*6/12</f>
        <v>3.51</v>
      </c>
      <c r="H675" s="13">
        <f t="shared" si="140"/>
        <v>226.77058285714287</v>
      </c>
      <c r="I675" s="13">
        <f t="shared" si="141"/>
        <v>11.724865714285716</v>
      </c>
      <c r="J675" s="15">
        <f t="shared" si="145"/>
        <v>4224.9061469343478</v>
      </c>
      <c r="K675" s="13">
        <f t="shared" si="142"/>
        <v>22.353613714285718</v>
      </c>
      <c r="L675" s="15">
        <f t="shared" si="143"/>
        <v>416.46459958687234</v>
      </c>
      <c r="M675" s="34">
        <f t="shared" si="134"/>
        <v>11.869694058481281</v>
      </c>
      <c r="N675" s="16"/>
      <c r="O675" s="17">
        <f t="shared" si="135"/>
        <v>16.46912474336035</v>
      </c>
      <c r="P675" s="17"/>
      <c r="Q675" s="36">
        <f t="shared" si="136"/>
        <v>9.8597390299536319E-2</v>
      </c>
      <c r="R675" s="14">
        <f t="shared" si="146"/>
        <v>1.0052981109501766</v>
      </c>
      <c r="S675" s="14">
        <f t="shared" si="147"/>
        <v>7.3730389442631621</v>
      </c>
      <c r="T675" s="20">
        <f t="shared" si="137"/>
        <v>0.10081264835027293</v>
      </c>
      <c r="U675" s="20">
        <f t="shared" si="138"/>
        <v>6.4709778589431721E-2</v>
      </c>
      <c r="V675" s="20">
        <f t="shared" si="139"/>
        <v>3.6102869760841205E-2</v>
      </c>
      <c r="Y675" s="35"/>
      <c r="Z675" s="35"/>
    </row>
    <row r="676" spans="1:26" x14ac:dyDescent="0.25">
      <c r="A676" s="11">
        <v>1926.08</v>
      </c>
      <c r="B676" s="12">
        <v>13.12</v>
      </c>
      <c r="C676" s="13">
        <v>0.66</v>
      </c>
      <c r="D676" s="12">
        <v>1.2430000000000001</v>
      </c>
      <c r="E676" s="12">
        <v>17.399999999999999</v>
      </c>
      <c r="F676" s="13">
        <f t="shared" si="144"/>
        <v>1926.6249999999495</v>
      </c>
      <c r="G676" s="14">
        <f>G669*5/12+G681*7/12</f>
        <v>3.4816666666666665</v>
      </c>
      <c r="H676" s="13">
        <f t="shared" si="140"/>
        <v>237.11006896551729</v>
      </c>
      <c r="I676" s="13">
        <f t="shared" si="141"/>
        <v>11.927793103448279</v>
      </c>
      <c r="J676" s="15">
        <f t="shared" si="145"/>
        <v>4436.0571775440858</v>
      </c>
      <c r="K676" s="13">
        <f t="shared" si="142"/>
        <v>22.464010344827592</v>
      </c>
      <c r="L676" s="15">
        <f t="shared" si="143"/>
        <v>420.27584387860514</v>
      </c>
      <c r="M676" s="34">
        <f t="shared" si="134"/>
        <v>12.488808219521886</v>
      </c>
      <c r="N676" s="16"/>
      <c r="O676" s="17">
        <f t="shared" si="135"/>
        <v>17.2606937955943</v>
      </c>
      <c r="P676" s="17"/>
      <c r="Q676" s="36">
        <f t="shared" si="136"/>
        <v>9.3136770867250959E-2</v>
      </c>
      <c r="R676" s="14">
        <f t="shared" si="146"/>
        <v>1.0052776643136292</v>
      </c>
      <c r="S676" s="14">
        <f t="shared" si="147"/>
        <v>7.4547004106909336</v>
      </c>
      <c r="T676" s="20">
        <f t="shared" si="137"/>
        <v>9.7173107482416698E-2</v>
      </c>
      <c r="U676" s="20">
        <f t="shared" si="138"/>
        <v>6.2988249465290247E-2</v>
      </c>
      <c r="V676" s="20">
        <f t="shared" si="139"/>
        <v>3.4184858017126452E-2</v>
      </c>
      <c r="Y676" s="35"/>
      <c r="Z676" s="35"/>
    </row>
    <row r="677" spans="1:26" x14ac:dyDescent="0.25">
      <c r="A677" s="11">
        <v>1926.09</v>
      </c>
      <c r="B677" s="12">
        <v>13.32</v>
      </c>
      <c r="C677" s="13">
        <v>0.66749999999999998</v>
      </c>
      <c r="D677" s="12">
        <v>1.242</v>
      </c>
      <c r="E677" s="12">
        <v>17.5</v>
      </c>
      <c r="F677" s="13">
        <f t="shared" si="144"/>
        <v>1926.7083333332828</v>
      </c>
      <c r="G677" s="14">
        <f>G669*4/12+G681*8/12</f>
        <v>3.4533333333333331</v>
      </c>
      <c r="H677" s="13">
        <f t="shared" si="140"/>
        <v>239.34898285714289</v>
      </c>
      <c r="I677" s="13">
        <f t="shared" si="141"/>
        <v>11.994402857142859</v>
      </c>
      <c r="J677" s="15">
        <f t="shared" si="145"/>
        <v>4496.6448116975307</v>
      </c>
      <c r="K677" s="13">
        <f t="shared" si="142"/>
        <v>22.317675428571434</v>
      </c>
      <c r="L677" s="15">
        <f t="shared" si="143"/>
        <v>419.28174595558062</v>
      </c>
      <c r="M677" s="34">
        <f t="shared" si="134"/>
        <v>12.692614823344721</v>
      </c>
      <c r="N677" s="16"/>
      <c r="O677" s="17">
        <f t="shared" si="135"/>
        <v>17.470213778374855</v>
      </c>
      <c r="P677" s="17"/>
      <c r="Q677" s="36">
        <f t="shared" si="136"/>
        <v>9.083041184019533E-2</v>
      </c>
      <c r="R677" s="14">
        <f t="shared" si="146"/>
        <v>1.0052572235187336</v>
      </c>
      <c r="S677" s="14">
        <f t="shared" si="147"/>
        <v>7.4512207094914205</v>
      </c>
      <c r="T677" s="20">
        <f t="shared" si="137"/>
        <v>9.7269107033777225E-2</v>
      </c>
      <c r="U677" s="20">
        <f t="shared" si="138"/>
        <v>6.3250861066933117E-2</v>
      </c>
      <c r="V677" s="20">
        <f t="shared" si="139"/>
        <v>3.4018245966844107E-2</v>
      </c>
      <c r="Y677" s="35"/>
      <c r="Z677" s="35"/>
    </row>
    <row r="678" spans="1:26" x14ac:dyDescent="0.25">
      <c r="A678" s="11">
        <v>1926.1</v>
      </c>
      <c r="B678" s="12">
        <v>13.02</v>
      </c>
      <c r="C678" s="13">
        <v>0.67500000000000004</v>
      </c>
      <c r="D678" s="12">
        <v>1.242</v>
      </c>
      <c r="E678" s="12">
        <v>17.600000000000001</v>
      </c>
      <c r="F678" s="13">
        <f t="shared" si="144"/>
        <v>1926.791666666616</v>
      </c>
      <c r="G678" s="14">
        <f>G669*3/12+G681*9/12</f>
        <v>3.4249999999999998</v>
      </c>
      <c r="H678" s="13">
        <f t="shared" si="140"/>
        <v>232.6289318181818</v>
      </c>
      <c r="I678" s="13">
        <f t="shared" si="141"/>
        <v>12.060255681818182</v>
      </c>
      <c r="J678" s="15">
        <f t="shared" si="145"/>
        <v>4389.2766562661964</v>
      </c>
      <c r="K678" s="13">
        <f t="shared" si="142"/>
        <v>22.190870454545458</v>
      </c>
      <c r="L678" s="15">
        <f t="shared" si="143"/>
        <v>418.70058426133767</v>
      </c>
      <c r="M678" s="34">
        <f t="shared" si="134"/>
        <v>12.426517521583351</v>
      </c>
      <c r="N678" s="16"/>
      <c r="O678" s="17">
        <f t="shared" si="135"/>
        <v>17.033811722274987</v>
      </c>
      <c r="P678" s="17"/>
      <c r="Q678" s="36">
        <f t="shared" si="136"/>
        <v>9.1529018787589234E-2</v>
      </c>
      <c r="R678" s="14">
        <f t="shared" si="146"/>
        <v>1.0052367885778679</v>
      </c>
      <c r="S678" s="14">
        <f t="shared" si="147"/>
        <v>7.4478343885994933</v>
      </c>
      <c r="T678" s="20">
        <f t="shared" si="137"/>
        <v>0.1059016877045782</v>
      </c>
      <c r="U678" s="20">
        <f t="shared" si="138"/>
        <v>6.3512451184954077E-2</v>
      </c>
      <c r="V678" s="20">
        <f t="shared" si="139"/>
        <v>4.2389236519624118E-2</v>
      </c>
      <c r="Y678" s="35"/>
      <c r="Z678" s="35"/>
    </row>
    <row r="679" spans="1:26" x14ac:dyDescent="0.25">
      <c r="A679" s="11">
        <v>1926.11</v>
      </c>
      <c r="B679" s="12">
        <v>13.19</v>
      </c>
      <c r="C679" s="13">
        <v>0.6825</v>
      </c>
      <c r="D679" s="12">
        <v>1.2410000000000001</v>
      </c>
      <c r="E679" s="12">
        <v>17.7</v>
      </c>
      <c r="F679" s="13">
        <f t="shared" si="144"/>
        <v>1926.8749999999493</v>
      </c>
      <c r="G679" s="14">
        <f>G669*2/12+G681*10/12</f>
        <v>3.3966666666666665</v>
      </c>
      <c r="H679" s="13">
        <f t="shared" si="140"/>
        <v>234.33488135593225</v>
      </c>
      <c r="I679" s="13">
        <f t="shared" si="141"/>
        <v>12.125364406779662</v>
      </c>
      <c r="J679" s="15">
        <f t="shared" si="145"/>
        <v>4440.5300234544975</v>
      </c>
      <c r="K679" s="13">
        <f t="shared" si="142"/>
        <v>22.047732203389835</v>
      </c>
      <c r="L679" s="15">
        <f t="shared" si="143"/>
        <v>417.79361327574156</v>
      </c>
      <c r="M679" s="34">
        <f t="shared" si="134"/>
        <v>12.615251212344488</v>
      </c>
      <c r="N679" s="16"/>
      <c r="O679" s="17">
        <f t="shared" si="135"/>
        <v>17.21908527437661</v>
      </c>
      <c r="P679" s="17"/>
      <c r="Q679" s="36">
        <f t="shared" si="136"/>
        <v>8.9367477165152587E-2</v>
      </c>
      <c r="R679" s="14">
        <f t="shared" si="146"/>
        <v>1.0052163595034402</v>
      </c>
      <c r="S679" s="14">
        <f t="shared" si="147"/>
        <v>7.4445386078383011</v>
      </c>
      <c r="T679" s="20">
        <f t="shared" si="137"/>
        <v>0.10801736537684681</v>
      </c>
      <c r="U679" s="20">
        <f t="shared" si="138"/>
        <v>6.377305781836129E-2</v>
      </c>
      <c r="V679" s="20">
        <f t="shared" si="139"/>
        <v>4.4244307558485518E-2</v>
      </c>
      <c r="Y679" s="35"/>
      <c r="Z679" s="35"/>
    </row>
    <row r="680" spans="1:26" x14ac:dyDescent="0.25">
      <c r="A680" s="11">
        <v>1926.12</v>
      </c>
      <c r="B680" s="12">
        <v>13.49</v>
      </c>
      <c r="C680" s="13">
        <v>0.69</v>
      </c>
      <c r="D680" s="12">
        <v>1.24</v>
      </c>
      <c r="E680" s="12">
        <v>17.7</v>
      </c>
      <c r="F680" s="13">
        <f t="shared" si="144"/>
        <v>1926.9583333332826</v>
      </c>
      <c r="G680" s="14">
        <f>G669*1/12+G681*11/12</f>
        <v>3.3683333333333327</v>
      </c>
      <c r="H680" s="13">
        <f t="shared" si="140"/>
        <v>239.66471186440683</v>
      </c>
      <c r="I680" s="13">
        <f t="shared" si="141"/>
        <v>12.258610169491527</v>
      </c>
      <c r="J680" s="15">
        <f t="shared" si="145"/>
        <v>4560.8855566906605</v>
      </c>
      <c r="K680" s="13">
        <f t="shared" si="142"/>
        <v>22.029966101694917</v>
      </c>
      <c r="L680" s="15">
        <f t="shared" si="143"/>
        <v>419.23632989595393</v>
      </c>
      <c r="M680" s="34">
        <f t="shared" si="134"/>
        <v>13.009052728993131</v>
      </c>
      <c r="N680" s="16"/>
      <c r="O680" s="17">
        <f t="shared" si="135"/>
        <v>17.677841903544781</v>
      </c>
      <c r="P680" s="17"/>
      <c r="Q680" s="36">
        <f t="shared" si="136"/>
        <v>8.6347660503229062E-2</v>
      </c>
      <c r="R680" s="14">
        <f t="shared" si="146"/>
        <v>1.0051959363078855</v>
      </c>
      <c r="S680" s="14">
        <f t="shared" si="147"/>
        <v>7.483371997554026</v>
      </c>
      <c r="T680" s="20">
        <f t="shared" si="137"/>
        <v>0.1035208278604256</v>
      </c>
      <c r="U680" s="20">
        <f t="shared" si="138"/>
        <v>6.3433430531809165E-2</v>
      </c>
      <c r="V680" s="20">
        <f t="shared" si="139"/>
        <v>4.0087397328616436E-2</v>
      </c>
      <c r="Y680" s="35"/>
      <c r="Z680" s="35"/>
    </row>
    <row r="681" spans="1:26" x14ac:dyDescent="0.25">
      <c r="A681" s="11">
        <v>1927.01</v>
      </c>
      <c r="B681" s="12">
        <v>13.4</v>
      </c>
      <c r="C681" s="13">
        <v>0.69669999999999999</v>
      </c>
      <c r="D681" s="12">
        <v>1.2290000000000001</v>
      </c>
      <c r="E681" s="12">
        <v>17.5</v>
      </c>
      <c r="F681" s="13">
        <f t="shared" si="144"/>
        <v>1927.0416666666158</v>
      </c>
      <c r="G681" s="14">
        <v>3.34</v>
      </c>
      <c r="H681" s="13">
        <f t="shared" si="140"/>
        <v>240.78651428571433</v>
      </c>
      <c r="I681" s="13">
        <f t="shared" si="141"/>
        <v>12.519101828571431</v>
      </c>
      <c r="J681" s="15">
        <f t="shared" si="145"/>
        <v>4602.0872627882109</v>
      </c>
      <c r="K681" s="13">
        <f t="shared" si="142"/>
        <v>22.084076571428575</v>
      </c>
      <c r="L681" s="15">
        <f t="shared" si="143"/>
        <v>422.08695865423215</v>
      </c>
      <c r="M681" s="34">
        <f t="shared" si="134"/>
        <v>13.185930628677793</v>
      </c>
      <c r="N681" s="16"/>
      <c r="O681" s="17">
        <f t="shared" si="135"/>
        <v>17.836264453737659</v>
      </c>
      <c r="P681" s="17"/>
      <c r="Q681" s="36">
        <f t="shared" si="136"/>
        <v>8.3521082543100103E-2</v>
      </c>
      <c r="R681" s="14">
        <f t="shared" si="146"/>
        <v>1.0028536005602389</v>
      </c>
      <c r="S681" s="14">
        <f t="shared" si="147"/>
        <v>7.6082237517852054</v>
      </c>
      <c r="T681" s="20">
        <f t="shared" si="137"/>
        <v>0.10550186110804294</v>
      </c>
      <c r="U681" s="20">
        <f t="shared" si="138"/>
        <v>6.1133377478449047E-2</v>
      </c>
      <c r="V681" s="20">
        <f t="shared" si="139"/>
        <v>4.4368483629593891E-2</v>
      </c>
      <c r="Y681" s="35"/>
      <c r="Z681" s="35"/>
    </row>
    <row r="682" spans="1:26" x14ac:dyDescent="0.25">
      <c r="A682" s="11">
        <v>1927.02</v>
      </c>
      <c r="B682" s="12">
        <v>13.66</v>
      </c>
      <c r="C682" s="13">
        <v>0.70330000000000004</v>
      </c>
      <c r="D682" s="12">
        <v>1.218</v>
      </c>
      <c r="E682" s="12">
        <v>17.399999999999999</v>
      </c>
      <c r="F682" s="13">
        <f t="shared" si="144"/>
        <v>1927.1249999999491</v>
      </c>
      <c r="G682" s="14">
        <f>G681*11/12+G693*1/12</f>
        <v>3.339166666666666</v>
      </c>
      <c r="H682" s="13">
        <f t="shared" si="140"/>
        <v>246.86917241379314</v>
      </c>
      <c r="I682" s="13">
        <f t="shared" si="141"/>
        <v>12.710328620689658</v>
      </c>
      <c r="J682" s="15">
        <f t="shared" si="145"/>
        <v>4738.5875441552453</v>
      </c>
      <c r="K682" s="13">
        <f t="shared" si="142"/>
        <v>22.012200000000004</v>
      </c>
      <c r="L682" s="15">
        <f t="shared" si="143"/>
        <v>422.51827443492596</v>
      </c>
      <c r="M682" s="34">
        <f t="shared" si="134"/>
        <v>13.63396613221621</v>
      </c>
      <c r="N682" s="16"/>
      <c r="O682" s="17">
        <f t="shared" si="135"/>
        <v>18.358019636037504</v>
      </c>
      <c r="P682" s="17"/>
      <c r="Q682" s="36">
        <f t="shared" si="136"/>
        <v>7.7809844861314176E-2</v>
      </c>
      <c r="R682" s="14">
        <f t="shared" si="146"/>
        <v>1.0028529088762781</v>
      </c>
      <c r="S682" s="14">
        <f t="shared" si="147"/>
        <v>7.6737847821005838</v>
      </c>
      <c r="T682" s="20">
        <f t="shared" si="137"/>
        <v>0.10586716757743009</v>
      </c>
      <c r="U682" s="20">
        <f t="shared" si="138"/>
        <v>6.0551898984331887E-2</v>
      </c>
      <c r="V682" s="20">
        <f t="shared" si="139"/>
        <v>4.5315268593098201E-2</v>
      </c>
      <c r="Y682" s="35"/>
      <c r="Z682" s="35"/>
    </row>
    <row r="683" spans="1:26" x14ac:dyDescent="0.25">
      <c r="A683" s="11">
        <v>1927.03</v>
      </c>
      <c r="B683" s="12">
        <v>13.87</v>
      </c>
      <c r="C683" s="13">
        <v>0.71</v>
      </c>
      <c r="D683" s="12">
        <v>1.208</v>
      </c>
      <c r="E683" s="12">
        <v>17.3</v>
      </c>
      <c r="F683" s="13">
        <f t="shared" si="144"/>
        <v>1927.2083333332823</v>
      </c>
      <c r="G683" s="14">
        <f>G681*10/12+G693*2/12</f>
        <v>3.3383333333333334</v>
      </c>
      <c r="H683" s="13">
        <f t="shared" si="140"/>
        <v>252.11330635838149</v>
      </c>
      <c r="I683" s="13">
        <f t="shared" si="141"/>
        <v>12.905583815028901</v>
      </c>
      <c r="J683" s="15">
        <f t="shared" si="145"/>
        <v>4859.8905568261671</v>
      </c>
      <c r="K683" s="13">
        <f t="shared" si="142"/>
        <v>21.957669364161848</v>
      </c>
      <c r="L683" s="15">
        <f t="shared" si="143"/>
        <v>423.26948757361288</v>
      </c>
      <c r="M683" s="34">
        <f t="shared" si="134"/>
        <v>14.033257507604489</v>
      </c>
      <c r="N683" s="16"/>
      <c r="O683" s="17">
        <f t="shared" si="135"/>
        <v>18.811934763187704</v>
      </c>
      <c r="P683" s="17"/>
      <c r="Q683" s="36">
        <f t="shared" si="136"/>
        <v>7.5133224962694603E-2</v>
      </c>
      <c r="R683" s="14">
        <f t="shared" si="146"/>
        <v>1.002852217192467</v>
      </c>
      <c r="S683" s="14">
        <f t="shared" si="147"/>
        <v>7.7401610751600858</v>
      </c>
      <c r="T683" s="20">
        <f t="shared" si="137"/>
        <v>0.1025545418595506</v>
      </c>
      <c r="U683" s="20">
        <f t="shared" si="138"/>
        <v>5.9217643081540539E-2</v>
      </c>
      <c r="V683" s="20">
        <f t="shared" si="139"/>
        <v>4.3336898778010058E-2</v>
      </c>
      <c r="Y683" s="35"/>
      <c r="Z683" s="35"/>
    </row>
    <row r="684" spans="1:26" x14ac:dyDescent="0.25">
      <c r="A684" s="11">
        <v>1927.04</v>
      </c>
      <c r="B684" s="12">
        <v>14.21</v>
      </c>
      <c r="C684" s="13">
        <v>0.7167</v>
      </c>
      <c r="D684" s="12">
        <v>1.1970000000000001</v>
      </c>
      <c r="E684" s="12">
        <v>17.3</v>
      </c>
      <c r="F684" s="13">
        <f t="shared" si="144"/>
        <v>1927.2916666666156</v>
      </c>
      <c r="G684" s="14">
        <f>G681*9/12+G693*3/12</f>
        <v>3.3374999999999999</v>
      </c>
      <c r="H684" s="13">
        <f t="shared" si="140"/>
        <v>258.29344508670522</v>
      </c>
      <c r="I684" s="13">
        <f t="shared" si="141"/>
        <v>13.027368901734105</v>
      </c>
      <c r="J684" s="15">
        <f t="shared" si="145"/>
        <v>4999.9496594092489</v>
      </c>
      <c r="K684" s="13">
        <f t="shared" si="142"/>
        <v>21.757723699421966</v>
      </c>
      <c r="L684" s="15">
        <f t="shared" si="143"/>
        <v>421.17802549703526</v>
      </c>
      <c r="M684" s="34">
        <f t="shared" si="134"/>
        <v>14.488222209157055</v>
      </c>
      <c r="N684" s="16"/>
      <c r="O684" s="17">
        <f t="shared" si="135"/>
        <v>19.33512346405816</v>
      </c>
      <c r="P684" s="17"/>
      <c r="Q684" s="36">
        <f t="shared" si="136"/>
        <v>6.7855377278557782E-2</v>
      </c>
      <c r="R684" s="14">
        <f t="shared" si="146"/>
        <v>1.002851525508806</v>
      </c>
      <c r="S684" s="14">
        <f t="shared" si="147"/>
        <v>7.7622376956511214</v>
      </c>
      <c r="T684" s="20">
        <f t="shared" si="137"/>
        <v>9.2329376802516849E-2</v>
      </c>
      <c r="U684" s="20">
        <f t="shared" si="138"/>
        <v>5.8499462318934548E-2</v>
      </c>
      <c r="V684" s="20">
        <f t="shared" si="139"/>
        <v>3.3829914483582302E-2</v>
      </c>
      <c r="Y684" s="35"/>
      <c r="Z684" s="35"/>
    </row>
    <row r="685" spans="1:26" x14ac:dyDescent="0.25">
      <c r="A685" s="11">
        <v>1927.05</v>
      </c>
      <c r="B685" s="12">
        <v>14.7</v>
      </c>
      <c r="C685" s="13">
        <v>0.72330000000000005</v>
      </c>
      <c r="D685" s="12">
        <v>1.1859999999999999</v>
      </c>
      <c r="E685" s="12">
        <v>17.399999999999999</v>
      </c>
      <c r="F685" s="13">
        <f t="shared" si="144"/>
        <v>1927.3749999999488</v>
      </c>
      <c r="G685" s="14">
        <f>G681*8/12+G693*4/12</f>
        <v>3.3366666666666669</v>
      </c>
      <c r="H685" s="13">
        <f t="shared" si="140"/>
        <v>265.66448275862069</v>
      </c>
      <c r="I685" s="13">
        <f t="shared" si="141"/>
        <v>13.071776896551729</v>
      </c>
      <c r="J685" s="15">
        <f t="shared" si="145"/>
        <v>5163.7220546132221</v>
      </c>
      <c r="K685" s="13">
        <f t="shared" si="142"/>
        <v>21.433882758620694</v>
      </c>
      <c r="L685" s="15">
        <f t="shared" si="143"/>
        <v>416.61050046063144</v>
      </c>
      <c r="M685" s="34">
        <f t="shared" si="134"/>
        <v>15.002347055737104</v>
      </c>
      <c r="N685" s="16"/>
      <c r="O685" s="17">
        <f t="shared" si="135"/>
        <v>19.936096682958425</v>
      </c>
      <c r="P685" s="17"/>
      <c r="Q685" s="36">
        <f t="shared" si="136"/>
        <v>6.4468256503694948E-2</v>
      </c>
      <c r="R685" s="14">
        <f t="shared" si="146"/>
        <v>1.0028508338252951</v>
      </c>
      <c r="S685" s="14">
        <f t="shared" si="147"/>
        <v>7.7396341448224355</v>
      </c>
      <c r="T685" s="20">
        <f t="shared" si="137"/>
        <v>8.3543063670523221E-2</v>
      </c>
      <c r="U685" s="20">
        <f t="shared" si="138"/>
        <v>5.8396031918390712E-2</v>
      </c>
      <c r="V685" s="20">
        <f t="shared" si="139"/>
        <v>2.5147031752132509E-2</v>
      </c>
      <c r="Y685" s="35"/>
      <c r="Z685" s="35"/>
    </row>
    <row r="686" spans="1:26" x14ac:dyDescent="0.25">
      <c r="A686" s="11">
        <v>1927.06</v>
      </c>
      <c r="B686" s="12">
        <v>14.89</v>
      </c>
      <c r="C686" s="13">
        <v>0.73</v>
      </c>
      <c r="D686" s="12">
        <v>1.175</v>
      </c>
      <c r="E686" s="12">
        <v>17.600000000000001</v>
      </c>
      <c r="F686" s="13">
        <f t="shared" si="144"/>
        <v>1927.4583333332821</v>
      </c>
      <c r="G686" s="14">
        <f>G681*7/12+G693*5/12</f>
        <v>3.3358333333333334</v>
      </c>
      <c r="H686" s="13">
        <f t="shared" si="140"/>
        <v>266.04030681818188</v>
      </c>
      <c r="I686" s="13">
        <f t="shared" si="141"/>
        <v>13.042943181818183</v>
      </c>
      <c r="J686" s="15">
        <f t="shared" si="145"/>
        <v>5192.1532623543972</v>
      </c>
      <c r="K686" s="13">
        <f t="shared" si="142"/>
        <v>20.993778409090911</v>
      </c>
      <c r="L686" s="15">
        <f t="shared" si="143"/>
        <v>409.72330982313065</v>
      </c>
      <c r="M686" s="34">
        <f t="shared" si="134"/>
        <v>15.120333481747528</v>
      </c>
      <c r="N686" s="16"/>
      <c r="O686" s="17">
        <f t="shared" si="135"/>
        <v>20.010588031136457</v>
      </c>
      <c r="P686" s="17"/>
      <c r="Q686" s="36">
        <f t="shared" si="136"/>
        <v>6.3536290068551424E-2</v>
      </c>
      <c r="R686" s="14">
        <f t="shared" si="146"/>
        <v>1.002850142141934</v>
      </c>
      <c r="S686" s="14">
        <f t="shared" si="147"/>
        <v>7.6734974356874721</v>
      </c>
      <c r="T686" s="20">
        <f t="shared" si="137"/>
        <v>7.9294574012976904E-2</v>
      </c>
      <c r="U686" s="20">
        <f t="shared" si="138"/>
        <v>5.9629704232518232E-2</v>
      </c>
      <c r="V686" s="20">
        <f t="shared" si="139"/>
        <v>1.9664869780458671E-2</v>
      </c>
      <c r="Y686" s="35"/>
      <c r="Z686" s="35"/>
    </row>
    <row r="687" spans="1:26" x14ac:dyDescent="0.25">
      <c r="A687" s="11">
        <v>1927.07</v>
      </c>
      <c r="B687" s="12">
        <v>15.22</v>
      </c>
      <c r="C687" s="13">
        <v>0.73670000000000002</v>
      </c>
      <c r="D687" s="12">
        <v>1.1639999999999999</v>
      </c>
      <c r="E687" s="12">
        <v>17.3</v>
      </c>
      <c r="F687" s="13">
        <f t="shared" si="144"/>
        <v>1927.5416666666154</v>
      </c>
      <c r="G687" s="14">
        <f>G681*6/12+G693*6/12</f>
        <v>3.335</v>
      </c>
      <c r="H687" s="13">
        <f t="shared" si="140"/>
        <v>276.65209248554913</v>
      </c>
      <c r="I687" s="13">
        <f t="shared" si="141"/>
        <v>13.390906473988441</v>
      </c>
      <c r="J687" s="15">
        <f t="shared" si="145"/>
        <v>5421.0358260345265</v>
      </c>
      <c r="K687" s="13">
        <f t="shared" si="142"/>
        <v>21.157886705202312</v>
      </c>
      <c r="L687" s="15">
        <f t="shared" si="143"/>
        <v>414.59170180710828</v>
      </c>
      <c r="M687" s="34">
        <f t="shared" si="134"/>
        <v>15.820802594477749</v>
      </c>
      <c r="N687" s="16"/>
      <c r="O687" s="17">
        <f t="shared" si="135"/>
        <v>20.854728675080469</v>
      </c>
      <c r="P687" s="17"/>
      <c r="Q687" s="36">
        <f t="shared" si="136"/>
        <v>6.0442434969226279E-2</v>
      </c>
      <c r="R687" s="14">
        <f t="shared" si="146"/>
        <v>1.0028494504587229</v>
      </c>
      <c r="S687" s="14">
        <f t="shared" si="147"/>
        <v>7.8288136818639931</v>
      </c>
      <c r="T687" s="20">
        <f t="shared" si="137"/>
        <v>8.0569108078625717E-2</v>
      </c>
      <c r="U687" s="20">
        <f t="shared" si="138"/>
        <v>5.7100268759432193E-2</v>
      </c>
      <c r="V687" s="20">
        <f t="shared" si="139"/>
        <v>2.3468839319193524E-2</v>
      </c>
      <c r="Y687" s="35"/>
      <c r="Z687" s="35"/>
    </row>
    <row r="688" spans="1:26" x14ac:dyDescent="0.25">
      <c r="A688" s="11">
        <v>1927.08</v>
      </c>
      <c r="B688" s="12">
        <v>16.03</v>
      </c>
      <c r="C688" s="13">
        <v>0.74329999999999996</v>
      </c>
      <c r="D688" s="12">
        <v>1.153</v>
      </c>
      <c r="E688" s="12">
        <v>17.2</v>
      </c>
      <c r="F688" s="13">
        <f t="shared" si="144"/>
        <v>1927.6249999999486</v>
      </c>
      <c r="G688" s="14">
        <f>G681*5/12+G693*7/12</f>
        <v>3.3341666666666665</v>
      </c>
      <c r="H688" s="13">
        <f t="shared" si="140"/>
        <v>293.06940697674429</v>
      </c>
      <c r="I688" s="13">
        <f t="shared" si="141"/>
        <v>13.58942546511628</v>
      </c>
      <c r="J688" s="15">
        <f t="shared" si="145"/>
        <v>5764.9259180791014</v>
      </c>
      <c r="K688" s="13">
        <f t="shared" si="142"/>
        <v>21.079789534883727</v>
      </c>
      <c r="L688" s="15">
        <f t="shared" si="143"/>
        <v>414.65749117562092</v>
      </c>
      <c r="M688" s="34">
        <f t="shared" si="134"/>
        <v>16.862861852763814</v>
      </c>
      <c r="N688" s="16"/>
      <c r="O688" s="17">
        <f t="shared" si="135"/>
        <v>22.135608380554544</v>
      </c>
      <c r="P688" s="17"/>
      <c r="Q688" s="36">
        <f t="shared" si="136"/>
        <v>5.4351821876082611E-2</v>
      </c>
      <c r="R688" s="14">
        <f t="shared" si="146"/>
        <v>1.0028487587756614</v>
      </c>
      <c r="S688" s="14">
        <f t="shared" si="147"/>
        <v>7.8967675538254616</v>
      </c>
      <c r="T688" s="20">
        <f t="shared" si="137"/>
        <v>7.5463992313564932E-2</v>
      </c>
      <c r="U688" s="20">
        <f t="shared" si="138"/>
        <v>5.6509414338211217E-2</v>
      </c>
      <c r="V688" s="20">
        <f t="shared" si="139"/>
        <v>1.8954577975353715E-2</v>
      </c>
      <c r="Y688" s="35"/>
      <c r="Z688" s="35"/>
    </row>
    <row r="689" spans="1:26" x14ac:dyDescent="0.25">
      <c r="A689" s="11">
        <v>1927.09</v>
      </c>
      <c r="B689" s="12">
        <v>16.940000000000001</v>
      </c>
      <c r="C689" s="13">
        <v>0.75</v>
      </c>
      <c r="D689" s="12">
        <v>1.143</v>
      </c>
      <c r="E689" s="12">
        <v>17.3</v>
      </c>
      <c r="F689" s="13">
        <f t="shared" si="144"/>
        <v>1927.7083333332819</v>
      </c>
      <c r="G689" s="14">
        <f>G681*4/12+G693*8/12</f>
        <v>3.3333333333333335</v>
      </c>
      <c r="H689" s="13">
        <f t="shared" si="140"/>
        <v>307.91632369942204</v>
      </c>
      <c r="I689" s="13">
        <f t="shared" si="141"/>
        <v>13.632658959537574</v>
      </c>
      <c r="J689" s="15">
        <f t="shared" si="145"/>
        <v>6079.3246415168323</v>
      </c>
      <c r="K689" s="13">
        <f t="shared" si="142"/>
        <v>20.776172254335261</v>
      </c>
      <c r="L689" s="15">
        <f t="shared" si="143"/>
        <v>410.19292002678503</v>
      </c>
      <c r="M689" s="34">
        <f t="shared" si="134"/>
        <v>17.81872371351643</v>
      </c>
      <c r="N689" s="16"/>
      <c r="O689" s="17">
        <f t="shared" si="135"/>
        <v>23.292169691516694</v>
      </c>
      <c r="P689" s="17"/>
      <c r="Q689" s="36">
        <f t="shared" si="136"/>
        <v>4.9430399146075589E-2</v>
      </c>
      <c r="R689" s="14">
        <f t="shared" si="146"/>
        <v>1.0028480670927502</v>
      </c>
      <c r="S689" s="14">
        <f t="shared" si="147"/>
        <v>7.8734874498689607</v>
      </c>
      <c r="T689" s="20">
        <f t="shared" si="137"/>
        <v>5.3306719320163287E-2</v>
      </c>
      <c r="U689" s="20">
        <f t="shared" si="138"/>
        <v>5.6416783900685719E-2</v>
      </c>
      <c r="V689" s="20">
        <f t="shared" si="139"/>
        <v>-3.1100645805224314E-3</v>
      </c>
      <c r="Y689" s="35"/>
      <c r="Z689" s="35"/>
    </row>
    <row r="690" spans="1:26" x14ac:dyDescent="0.25">
      <c r="A690" s="11">
        <v>1927.1</v>
      </c>
      <c r="B690" s="12">
        <v>16.68</v>
      </c>
      <c r="C690" s="13">
        <v>0.75670000000000004</v>
      </c>
      <c r="D690" s="12">
        <v>1.1319999999999999</v>
      </c>
      <c r="E690" s="12">
        <v>17.399999999999999</v>
      </c>
      <c r="F690" s="13">
        <f t="shared" si="144"/>
        <v>1927.7916666666151</v>
      </c>
      <c r="G690" s="14">
        <f>G681*3/12+G693*9/12</f>
        <v>3.3325</v>
      </c>
      <c r="H690" s="13">
        <f t="shared" si="140"/>
        <v>301.44786206896561</v>
      </c>
      <c r="I690" s="13">
        <f t="shared" si="141"/>
        <v>13.675395517241382</v>
      </c>
      <c r="J690" s="15">
        <f t="shared" si="145"/>
        <v>5974.1149521408779</v>
      </c>
      <c r="K690" s="13">
        <f t="shared" si="142"/>
        <v>20.457972413793104</v>
      </c>
      <c r="L690" s="15">
        <f t="shared" si="143"/>
        <v>405.43753751939283</v>
      </c>
      <c r="M690" s="34">
        <f t="shared" si="134"/>
        <v>17.537237852261093</v>
      </c>
      <c r="N690" s="16"/>
      <c r="O690" s="17">
        <f t="shared" si="135"/>
        <v>22.835106977288756</v>
      </c>
      <c r="P690" s="17"/>
      <c r="Q690" s="36">
        <f t="shared" si="136"/>
        <v>4.9399338657378451E-2</v>
      </c>
      <c r="R690" s="14">
        <f t="shared" si="146"/>
        <v>1.0028473754099891</v>
      </c>
      <c r="S690" s="14">
        <f t="shared" si="147"/>
        <v>7.8505328676767814</v>
      </c>
      <c r="T690" s="20">
        <f t="shared" si="137"/>
        <v>3.9241457614447528E-2</v>
      </c>
      <c r="U690" s="20">
        <f t="shared" si="138"/>
        <v>5.7046116745716802E-2</v>
      </c>
      <c r="V690" s="20">
        <f t="shared" si="139"/>
        <v>-1.7804659131269274E-2</v>
      </c>
      <c r="Y690" s="35"/>
      <c r="Z690" s="35"/>
    </row>
    <row r="691" spans="1:26" x14ac:dyDescent="0.25">
      <c r="A691" s="11">
        <v>1927.11</v>
      </c>
      <c r="B691" s="12">
        <v>17.059999999999999</v>
      </c>
      <c r="C691" s="13">
        <v>0.76329999999999998</v>
      </c>
      <c r="D691" s="12">
        <v>1.121</v>
      </c>
      <c r="E691" s="12">
        <v>17.3</v>
      </c>
      <c r="F691" s="13">
        <f t="shared" si="144"/>
        <v>1927.8749999999484</v>
      </c>
      <c r="G691" s="14">
        <f>G681*2/12+G693*10/12</f>
        <v>3.3316666666666666</v>
      </c>
      <c r="H691" s="13">
        <f t="shared" si="140"/>
        <v>310.09754913294796</v>
      </c>
      <c r="I691" s="13">
        <f t="shared" si="141"/>
        <v>13.874411445086706</v>
      </c>
      <c r="J691" s="15">
        <f t="shared" si="145"/>
        <v>6168.4487312021292</v>
      </c>
      <c r="K691" s="13">
        <f t="shared" si="142"/>
        <v>20.376280924855493</v>
      </c>
      <c r="L691" s="15">
        <f t="shared" si="143"/>
        <v>405.32421029763117</v>
      </c>
      <c r="M691" s="34">
        <f t="shared" si="134"/>
        <v>18.13130143495243</v>
      </c>
      <c r="N691" s="16"/>
      <c r="O691" s="17">
        <f t="shared" si="135"/>
        <v>23.520186815644792</v>
      </c>
      <c r="P691" s="17"/>
      <c r="Q691" s="36">
        <f t="shared" si="136"/>
        <v>4.6948374092751648E-2</v>
      </c>
      <c r="R691" s="14">
        <f t="shared" si="146"/>
        <v>1.0028466837273777</v>
      </c>
      <c r="S691" s="14">
        <f t="shared" si="147"/>
        <v>7.9183942951097999</v>
      </c>
      <c r="T691" s="20">
        <f t="shared" si="137"/>
        <v>2.7735139391429797E-2</v>
      </c>
      <c r="U691" s="20">
        <f t="shared" si="138"/>
        <v>5.7182879262307029E-2</v>
      </c>
      <c r="V691" s="20">
        <f t="shared" si="139"/>
        <v>-2.9447739870877232E-2</v>
      </c>
      <c r="Y691" s="35"/>
      <c r="Z691" s="35"/>
    </row>
    <row r="692" spans="1:26" x14ac:dyDescent="0.25">
      <c r="A692" s="11">
        <v>1927.12</v>
      </c>
      <c r="B692" s="12">
        <v>17.46</v>
      </c>
      <c r="C692" s="13">
        <v>0.77</v>
      </c>
      <c r="D692" s="12">
        <v>1.1100000000000001</v>
      </c>
      <c r="E692" s="12">
        <v>17.3</v>
      </c>
      <c r="F692" s="13">
        <f t="shared" si="144"/>
        <v>1927.9583333332816</v>
      </c>
      <c r="G692" s="14">
        <f>G681*1/12+G693*11/12</f>
        <v>3.3308333333333335</v>
      </c>
      <c r="H692" s="13">
        <f t="shared" si="140"/>
        <v>317.36830057803473</v>
      </c>
      <c r="I692" s="13">
        <f t="shared" si="141"/>
        <v>13.996196531791908</v>
      </c>
      <c r="J692" s="15">
        <f t="shared" si="145"/>
        <v>6336.2792286268859</v>
      </c>
      <c r="K692" s="13">
        <f t="shared" si="142"/>
        <v>20.176335260115611</v>
      </c>
      <c r="L692" s="15">
        <f t="shared" si="143"/>
        <v>402.82187535944121</v>
      </c>
      <c r="M692" s="34">
        <f t="shared" si="134"/>
        <v>18.646624021402527</v>
      </c>
      <c r="N692" s="16"/>
      <c r="O692" s="17">
        <f t="shared" si="135"/>
        <v>24.099196924913038</v>
      </c>
      <c r="P692" s="17"/>
      <c r="Q692" s="36">
        <f t="shared" si="136"/>
        <v>4.39260426899995E-2</v>
      </c>
      <c r="R692" s="14">
        <f t="shared" si="146"/>
        <v>1.0028459920449164</v>
      </c>
      <c r="S692" s="14">
        <f t="shared" si="147"/>
        <v>7.9409354592966492</v>
      </c>
      <c r="T692" s="20">
        <f t="shared" si="137"/>
        <v>2.4646872331656411E-2</v>
      </c>
      <c r="U692" s="20">
        <f t="shared" si="138"/>
        <v>5.7933512952603072E-2</v>
      </c>
      <c r="V692" s="20">
        <f t="shared" si="139"/>
        <v>-3.3286640620946661E-2</v>
      </c>
      <c r="Y692" s="35"/>
      <c r="Z692" s="35"/>
    </row>
    <row r="693" spans="1:26" x14ac:dyDescent="0.25">
      <c r="A693" s="11">
        <v>1928.01</v>
      </c>
      <c r="B693" s="12">
        <v>17.53</v>
      </c>
      <c r="C693" s="13">
        <v>0.77669999999999995</v>
      </c>
      <c r="D693" s="12">
        <v>1.133</v>
      </c>
      <c r="E693" s="12">
        <v>17.3</v>
      </c>
      <c r="F693" s="13">
        <f t="shared" si="144"/>
        <v>1928.0416666666149</v>
      </c>
      <c r="G693" s="14">
        <v>3.33</v>
      </c>
      <c r="H693" s="13">
        <f t="shared" si="140"/>
        <v>318.64068208092488</v>
      </c>
      <c r="I693" s="13">
        <f t="shared" si="141"/>
        <v>14.11798161849711</v>
      </c>
      <c r="J693" s="15">
        <f t="shared" si="145"/>
        <v>6385.1712801203994</v>
      </c>
      <c r="K693" s="13">
        <f t="shared" si="142"/>
        <v>20.594403468208093</v>
      </c>
      <c r="L693" s="15">
        <f t="shared" si="143"/>
        <v>412.68676898895677</v>
      </c>
      <c r="M693" s="34">
        <f t="shared" si="134"/>
        <v>18.806128571700771</v>
      </c>
      <c r="N693" s="16"/>
      <c r="O693" s="17">
        <f t="shared" si="135"/>
        <v>24.220417357765481</v>
      </c>
      <c r="P693" s="17"/>
      <c r="Q693" s="36">
        <f t="shared" si="136"/>
        <v>4.1264637828492733E-2</v>
      </c>
      <c r="R693" s="14">
        <f t="shared" si="146"/>
        <v>1.0008789768522124</v>
      </c>
      <c r="S693" s="14">
        <f t="shared" si="147"/>
        <v>7.9635352984430012</v>
      </c>
      <c r="T693" s="20">
        <f t="shared" si="137"/>
        <v>2.8558581777757164E-2</v>
      </c>
      <c r="U693" s="20">
        <f t="shared" si="138"/>
        <v>5.9432226320381032E-2</v>
      </c>
      <c r="V693" s="20">
        <f t="shared" si="139"/>
        <v>-3.0873644542623868E-2</v>
      </c>
      <c r="Y693" s="35"/>
      <c r="Z693" s="35"/>
    </row>
    <row r="694" spans="1:26" x14ac:dyDescent="0.25">
      <c r="A694" s="11">
        <v>1928.02</v>
      </c>
      <c r="B694" s="12">
        <v>17.32</v>
      </c>
      <c r="C694" s="13">
        <v>0.7833</v>
      </c>
      <c r="D694" s="12">
        <v>1.155</v>
      </c>
      <c r="E694" s="12">
        <v>17.100000000000001</v>
      </c>
      <c r="F694" s="13">
        <f t="shared" si="144"/>
        <v>1928.1249999999482</v>
      </c>
      <c r="G694" s="14">
        <f>G693*11/12+G705*1/12</f>
        <v>3.3525</v>
      </c>
      <c r="H694" s="13">
        <f t="shared" si="140"/>
        <v>318.50568421052634</v>
      </c>
      <c r="I694" s="13">
        <f t="shared" si="141"/>
        <v>14.404474736842106</v>
      </c>
      <c r="J694" s="15">
        <f t="shared" si="145"/>
        <v>6406.5200983677669</v>
      </c>
      <c r="K694" s="13">
        <f t="shared" si="142"/>
        <v>21.239842105263161</v>
      </c>
      <c r="L694" s="15">
        <f t="shared" si="143"/>
        <v>427.22463704473279</v>
      </c>
      <c r="M694" s="34">
        <f t="shared" si="134"/>
        <v>18.868850519584033</v>
      </c>
      <c r="N694" s="16"/>
      <c r="O694" s="17">
        <f t="shared" si="135"/>
        <v>24.221421773126782</v>
      </c>
      <c r="P694" s="17"/>
      <c r="Q694" s="36">
        <f t="shared" si="136"/>
        <v>3.8950026927498264E-2</v>
      </c>
      <c r="R694" s="14">
        <f t="shared" si="146"/>
        <v>1.0008997359696088</v>
      </c>
      <c r="S694" s="14">
        <f t="shared" si="147"/>
        <v>8.0637576939319011</v>
      </c>
      <c r="T694" s="20">
        <f t="shared" si="137"/>
        <v>2.706696264617614E-2</v>
      </c>
      <c r="U694" s="20">
        <f t="shared" si="138"/>
        <v>5.9235920714716395E-2</v>
      </c>
      <c r="V694" s="20">
        <f t="shared" si="139"/>
        <v>-3.2168958068540254E-2</v>
      </c>
      <c r="Y694" s="35"/>
      <c r="Z694" s="35"/>
    </row>
    <row r="695" spans="1:26" x14ac:dyDescent="0.25">
      <c r="A695" s="11">
        <v>1928.03</v>
      </c>
      <c r="B695" s="12">
        <v>18.25</v>
      </c>
      <c r="C695" s="13">
        <v>0.79</v>
      </c>
      <c r="D695" s="12">
        <v>1.177</v>
      </c>
      <c r="E695" s="12">
        <v>17.100000000000001</v>
      </c>
      <c r="F695" s="13">
        <f t="shared" si="144"/>
        <v>1928.2083333332814</v>
      </c>
      <c r="G695" s="14">
        <f>G693*10/12+G705*2/12</f>
        <v>3.375</v>
      </c>
      <c r="H695" s="13">
        <f t="shared" si="140"/>
        <v>335.60789473684213</v>
      </c>
      <c r="I695" s="13">
        <f t="shared" si="141"/>
        <v>14.527684210526317</v>
      </c>
      <c r="J695" s="15">
        <f t="shared" si="145"/>
        <v>6774.8703445932042</v>
      </c>
      <c r="K695" s="13">
        <f t="shared" si="142"/>
        <v>21.644410526315792</v>
      </c>
      <c r="L695" s="15">
        <f t="shared" si="143"/>
        <v>436.93273400472339</v>
      </c>
      <c r="M695" s="34">
        <f t="shared" si="134"/>
        <v>19.943417799064537</v>
      </c>
      <c r="N695" s="16"/>
      <c r="O695" s="17">
        <f t="shared" si="135"/>
        <v>25.513762948699416</v>
      </c>
      <c r="P695" s="17"/>
      <c r="Q695" s="36">
        <f t="shared" si="136"/>
        <v>3.6595352942590614E-2</v>
      </c>
      <c r="R695" s="14">
        <f t="shared" si="146"/>
        <v>1.000920492144399</v>
      </c>
      <c r="S695" s="14">
        <f t="shared" si="147"/>
        <v>8.0710129467793408</v>
      </c>
      <c r="T695" s="20">
        <f t="shared" si="137"/>
        <v>1.5015754780042023E-2</v>
      </c>
      <c r="U695" s="20">
        <f t="shared" si="138"/>
        <v>5.9519234998288262E-2</v>
      </c>
      <c r="V695" s="20">
        <f t="shared" si="139"/>
        <v>-4.4503480218246239E-2</v>
      </c>
      <c r="Y695" s="35"/>
      <c r="Z695" s="35"/>
    </row>
    <row r="696" spans="1:26" x14ac:dyDescent="0.25">
      <c r="A696" s="11">
        <v>1928.04</v>
      </c>
      <c r="B696" s="12">
        <v>19.399999999999999</v>
      </c>
      <c r="C696" s="13">
        <v>0.79669999999999996</v>
      </c>
      <c r="D696" s="12">
        <v>1.2</v>
      </c>
      <c r="E696" s="12">
        <v>17.100000000000001</v>
      </c>
      <c r="F696" s="13">
        <f t="shared" si="144"/>
        <v>1928.2916666666147</v>
      </c>
      <c r="G696" s="14">
        <f>G693*9/12+G705*3/12</f>
        <v>3.3975</v>
      </c>
      <c r="H696" s="13">
        <f t="shared" si="140"/>
        <v>356.75578947368422</v>
      </c>
      <c r="I696" s="13">
        <f t="shared" si="141"/>
        <v>14.650893684210526</v>
      </c>
      <c r="J696" s="15">
        <f t="shared" si="145"/>
        <v>7226.4262804787004</v>
      </c>
      <c r="K696" s="13">
        <f t="shared" si="142"/>
        <v>22.067368421052631</v>
      </c>
      <c r="L696" s="15">
        <f t="shared" si="143"/>
        <v>446.99544002961034</v>
      </c>
      <c r="M696" s="34">
        <f t="shared" si="134"/>
        <v>21.257909249487501</v>
      </c>
      <c r="N696" s="16"/>
      <c r="O696" s="17">
        <f t="shared" si="135"/>
        <v>27.098639189464809</v>
      </c>
      <c r="P696" s="17"/>
      <c r="Q696" s="36">
        <f t="shared" si="136"/>
        <v>3.1823715303227099E-2</v>
      </c>
      <c r="R696" s="14">
        <f t="shared" si="146"/>
        <v>1.000941245381527</v>
      </c>
      <c r="S696" s="14">
        <f t="shared" si="147"/>
        <v>8.0784422507941933</v>
      </c>
      <c r="T696" s="20">
        <f t="shared" si="137"/>
        <v>4.238839007983497E-3</v>
      </c>
      <c r="U696" s="20">
        <f t="shared" si="138"/>
        <v>5.9050370510822514E-2</v>
      </c>
      <c r="V696" s="20">
        <f t="shared" si="139"/>
        <v>-5.4811531502839017E-2</v>
      </c>
      <c r="Y696" s="35"/>
      <c r="Z696" s="35"/>
    </row>
    <row r="697" spans="1:26" x14ac:dyDescent="0.25">
      <c r="A697" s="11">
        <v>1928.05</v>
      </c>
      <c r="B697" s="12">
        <v>20</v>
      </c>
      <c r="C697" s="13">
        <v>0.80330000000000001</v>
      </c>
      <c r="D697" s="12">
        <v>1.222</v>
      </c>
      <c r="E697" s="12">
        <v>17.2</v>
      </c>
      <c r="F697" s="13">
        <f t="shared" si="144"/>
        <v>1928.3749999999479</v>
      </c>
      <c r="G697" s="14">
        <f>G693*8/12+G705*4/12</f>
        <v>3.42</v>
      </c>
      <c r="H697" s="13">
        <f t="shared" si="140"/>
        <v>365.65116279069775</v>
      </c>
      <c r="I697" s="13">
        <f t="shared" si="141"/>
        <v>14.686378953488374</v>
      </c>
      <c r="J697" s="15">
        <f t="shared" si="145"/>
        <v>7431.4010313864947</v>
      </c>
      <c r="K697" s="13">
        <f t="shared" si="142"/>
        <v>22.34128604651163</v>
      </c>
      <c r="L697" s="15">
        <f t="shared" si="143"/>
        <v>454.0586030177148</v>
      </c>
      <c r="M697" s="34">
        <f t="shared" si="134"/>
        <v>21.832732178740031</v>
      </c>
      <c r="N697" s="16"/>
      <c r="O697" s="17">
        <f t="shared" si="135"/>
        <v>27.733593696413887</v>
      </c>
      <c r="P697" s="17"/>
      <c r="Q697" s="36">
        <f t="shared" si="136"/>
        <v>2.8825490853708967E-2</v>
      </c>
      <c r="R697" s="14">
        <f t="shared" si="146"/>
        <v>1.0009619956859277</v>
      </c>
      <c r="S697" s="14">
        <f t="shared" si="147"/>
        <v>8.0390341516291244</v>
      </c>
      <c r="T697" s="20">
        <f t="shared" si="137"/>
        <v>3.6793310603575602E-3</v>
      </c>
      <c r="U697" s="20">
        <f t="shared" si="138"/>
        <v>6.0693766160895501E-2</v>
      </c>
      <c r="V697" s="20">
        <f t="shared" si="139"/>
        <v>-5.7014435100537941E-2</v>
      </c>
      <c r="Y697" s="35"/>
      <c r="Z697" s="35"/>
    </row>
    <row r="698" spans="1:26" x14ac:dyDescent="0.25">
      <c r="A698" s="11">
        <v>1928.06</v>
      </c>
      <c r="B698" s="12">
        <v>19.02</v>
      </c>
      <c r="C698" s="13">
        <v>0.81</v>
      </c>
      <c r="D698" s="12">
        <v>1.2450000000000001</v>
      </c>
      <c r="E698" s="12">
        <v>17.100000000000001</v>
      </c>
      <c r="F698" s="13">
        <f t="shared" si="144"/>
        <v>1928.4583333332812</v>
      </c>
      <c r="G698" s="14">
        <f>G693*7/12+G705*5/12</f>
        <v>3.4424999999999999</v>
      </c>
      <c r="H698" s="13">
        <f t="shared" si="140"/>
        <v>349.76778947368422</v>
      </c>
      <c r="I698" s="13">
        <f t="shared" si="141"/>
        <v>14.895473684210527</v>
      </c>
      <c r="J698" s="15">
        <f t="shared" si="145"/>
        <v>7133.8190514893067</v>
      </c>
      <c r="K698" s="13">
        <f t="shared" si="142"/>
        <v>22.894894736842108</v>
      </c>
      <c r="L698" s="15">
        <f t="shared" si="143"/>
        <v>466.96134169843259</v>
      </c>
      <c r="M698" s="34">
        <f t="shared" si="134"/>
        <v>20.913421576866707</v>
      </c>
      <c r="N698" s="16"/>
      <c r="O698" s="17">
        <f t="shared" si="135"/>
        <v>26.48205410405324</v>
      </c>
      <c r="P698" s="17"/>
      <c r="Q698" s="36">
        <f t="shared" si="136"/>
        <v>2.862921297339497E-2</v>
      </c>
      <c r="R698" s="14">
        <f t="shared" si="146"/>
        <v>1.0009827430625267</v>
      </c>
      <c r="S698" s="14">
        <f t="shared" si="147"/>
        <v>8.0938247886663568</v>
      </c>
      <c r="T698" s="20">
        <f t="shared" si="137"/>
        <v>1.0696773439133445E-2</v>
      </c>
      <c r="U698" s="20">
        <f t="shared" si="138"/>
        <v>6.0348374848206321E-2</v>
      </c>
      <c r="V698" s="20">
        <f t="shared" si="139"/>
        <v>-4.9651601409072876E-2</v>
      </c>
      <c r="Y698" s="35"/>
      <c r="Z698" s="35"/>
    </row>
    <row r="699" spans="1:26" x14ac:dyDescent="0.25">
      <c r="A699" s="11">
        <v>1928.07</v>
      </c>
      <c r="B699" s="12">
        <v>19.16</v>
      </c>
      <c r="C699" s="13">
        <v>0.81669999999999998</v>
      </c>
      <c r="D699" s="12">
        <v>1.268</v>
      </c>
      <c r="E699" s="12">
        <v>17.100000000000001</v>
      </c>
      <c r="F699" s="13">
        <f t="shared" si="144"/>
        <v>1928.5416666666144</v>
      </c>
      <c r="G699" s="14">
        <f>G693*6/12+G705*6/12</f>
        <v>3.4649999999999999</v>
      </c>
      <c r="H699" s="13">
        <f t="shared" si="140"/>
        <v>352.34231578947373</v>
      </c>
      <c r="I699" s="13">
        <f t="shared" si="141"/>
        <v>15.018683157894738</v>
      </c>
      <c r="J699" s="15">
        <f t="shared" si="145"/>
        <v>7211.8553554932214</v>
      </c>
      <c r="K699" s="13">
        <f t="shared" si="142"/>
        <v>23.317852631578948</v>
      </c>
      <c r="L699" s="15">
        <f t="shared" si="143"/>
        <v>477.27727509214003</v>
      </c>
      <c r="M699" s="34">
        <f t="shared" si="134"/>
        <v>21.081905435296793</v>
      </c>
      <c r="N699" s="16"/>
      <c r="O699" s="17">
        <f t="shared" si="135"/>
        <v>26.613845391227333</v>
      </c>
      <c r="P699" s="17"/>
      <c r="Q699" s="36">
        <f t="shared" si="136"/>
        <v>2.5300092823006881E-2</v>
      </c>
      <c r="R699" s="14">
        <f t="shared" si="146"/>
        <v>1.0010034875162417</v>
      </c>
      <c r="S699" s="14">
        <f t="shared" si="147"/>
        <v>8.1017789388267243</v>
      </c>
      <c r="T699" s="20">
        <f t="shared" si="137"/>
        <v>2.8571206438092966E-2</v>
      </c>
      <c r="U699" s="20">
        <f t="shared" si="138"/>
        <v>6.0617812873735577E-2</v>
      </c>
      <c r="V699" s="20">
        <f t="shared" si="139"/>
        <v>-3.2046606435642611E-2</v>
      </c>
      <c r="Y699" s="35"/>
      <c r="Z699" s="35"/>
    </row>
    <row r="700" spans="1:26" x14ac:dyDescent="0.25">
      <c r="A700" s="11">
        <v>1928.08</v>
      </c>
      <c r="B700" s="12">
        <v>19.78</v>
      </c>
      <c r="C700" s="13">
        <v>0.82330000000000003</v>
      </c>
      <c r="D700" s="12">
        <v>1.29</v>
      </c>
      <c r="E700" s="12">
        <v>17.100000000000001</v>
      </c>
      <c r="F700" s="13">
        <f t="shared" si="144"/>
        <v>1928.6249999999477</v>
      </c>
      <c r="G700" s="14">
        <f>G693*5/12+G705*7/12</f>
        <v>3.4874999999999998</v>
      </c>
      <c r="H700" s="13">
        <f t="shared" si="140"/>
        <v>363.74378947368422</v>
      </c>
      <c r="I700" s="13">
        <f t="shared" si="141"/>
        <v>15.140053684210526</v>
      </c>
      <c r="J700" s="15">
        <f t="shared" si="145"/>
        <v>7471.0486590729315</v>
      </c>
      <c r="K700" s="13">
        <f t="shared" si="142"/>
        <v>23.722421052631578</v>
      </c>
      <c r="L700" s="15">
        <f t="shared" si="143"/>
        <v>487.24230385258244</v>
      </c>
      <c r="M700" s="34">
        <f t="shared" si="134"/>
        <v>21.762131502579241</v>
      </c>
      <c r="N700" s="16"/>
      <c r="O700" s="17">
        <f t="shared" si="135"/>
        <v>27.390718137541501</v>
      </c>
      <c r="P700" s="17"/>
      <c r="Q700" s="36">
        <f t="shared" si="136"/>
        <v>2.1602490360549086E-2</v>
      </c>
      <c r="R700" s="14">
        <f t="shared" si="146"/>
        <v>1.0010242290519806</v>
      </c>
      <c r="S700" s="14">
        <f t="shared" si="147"/>
        <v>8.1099089728511871</v>
      </c>
      <c r="T700" s="20">
        <f t="shared" si="137"/>
        <v>2.6006191754111674E-2</v>
      </c>
      <c r="U700" s="20">
        <f t="shared" si="138"/>
        <v>6.088377622711727E-2</v>
      </c>
      <c r="V700" s="20">
        <f t="shared" si="139"/>
        <v>-3.4877584473005596E-2</v>
      </c>
      <c r="Y700" s="35"/>
      <c r="Z700" s="35"/>
    </row>
    <row r="701" spans="1:26" x14ac:dyDescent="0.25">
      <c r="A701" s="11">
        <v>1928.09</v>
      </c>
      <c r="B701" s="12">
        <v>21.17</v>
      </c>
      <c r="C701" s="13">
        <v>0.83</v>
      </c>
      <c r="D701" s="12">
        <v>1.3120000000000001</v>
      </c>
      <c r="E701" s="12">
        <v>17.3</v>
      </c>
      <c r="F701" s="13">
        <f t="shared" si="144"/>
        <v>1928.708333333281</v>
      </c>
      <c r="G701" s="14">
        <f>G693*4/12+G705*8/12</f>
        <v>3.51</v>
      </c>
      <c r="H701" s="13">
        <f t="shared" si="140"/>
        <v>384.80452023121393</v>
      </c>
      <c r="I701" s="13">
        <f t="shared" si="141"/>
        <v>15.086809248554912</v>
      </c>
      <c r="J701" s="15">
        <f t="shared" si="145"/>
        <v>7929.444393316463</v>
      </c>
      <c r="K701" s="13">
        <f t="shared" si="142"/>
        <v>23.848064739884396</v>
      </c>
      <c r="L701" s="15">
        <f t="shared" si="143"/>
        <v>491.42328975111946</v>
      </c>
      <c r="M701" s="34">
        <f t="shared" si="134"/>
        <v>23.004649446159238</v>
      </c>
      <c r="N701" s="16"/>
      <c r="O701" s="17">
        <f t="shared" si="135"/>
        <v>28.866481380789036</v>
      </c>
      <c r="P701" s="17"/>
      <c r="Q701" s="36">
        <f t="shared" si="136"/>
        <v>1.8121294561627831E-2</v>
      </c>
      <c r="R701" s="14">
        <f t="shared" si="146"/>
        <v>1.0010449676746427</v>
      </c>
      <c r="S701" s="14">
        <f t="shared" si="147"/>
        <v>8.0243631763372658</v>
      </c>
      <c r="T701" s="20">
        <f t="shared" si="137"/>
        <v>1.5651364291484615E-2</v>
      </c>
      <c r="U701" s="20">
        <f t="shared" si="138"/>
        <v>6.2380885312701029E-2</v>
      </c>
      <c r="V701" s="20">
        <f t="shared" si="139"/>
        <v>-4.6729521021216414E-2</v>
      </c>
      <c r="Y701" s="35"/>
      <c r="Z701" s="35"/>
    </row>
    <row r="702" spans="1:26" x14ac:dyDescent="0.25">
      <c r="A702" s="11">
        <v>1928.1</v>
      </c>
      <c r="B702" s="12">
        <v>21.6</v>
      </c>
      <c r="C702" s="13">
        <v>0.8367</v>
      </c>
      <c r="D702" s="12">
        <v>1.335</v>
      </c>
      <c r="E702" s="12">
        <v>17.2</v>
      </c>
      <c r="F702" s="13">
        <f t="shared" si="144"/>
        <v>1928.7916666666142</v>
      </c>
      <c r="G702" s="14">
        <f>G693*3/12+G705*9/12</f>
        <v>3.5324999999999998</v>
      </c>
      <c r="H702" s="13">
        <f t="shared" si="140"/>
        <v>394.90325581395359</v>
      </c>
      <c r="I702" s="13">
        <f t="shared" si="141"/>
        <v>15.297016395348841</v>
      </c>
      <c r="J702" s="15">
        <f t="shared" si="145"/>
        <v>8163.8112668297099</v>
      </c>
      <c r="K702" s="13">
        <f t="shared" si="142"/>
        <v>24.407215116279076</v>
      </c>
      <c r="L702" s="15">
        <f t="shared" si="143"/>
        <v>504.56889079711402</v>
      </c>
      <c r="M702" s="34">
        <f t="shared" si="134"/>
        <v>23.578344239585043</v>
      </c>
      <c r="N702" s="16"/>
      <c r="O702" s="17">
        <f t="shared" si="135"/>
        <v>29.500230182003239</v>
      </c>
      <c r="P702" s="17"/>
      <c r="Q702" s="36">
        <f t="shared" si="136"/>
        <v>1.4345079847843729E-2</v>
      </c>
      <c r="R702" s="14">
        <f t="shared" si="146"/>
        <v>1.0010657033891182</v>
      </c>
      <c r="S702" s="14">
        <f t="shared" si="147"/>
        <v>8.0794504019107016</v>
      </c>
      <c r="T702" s="20">
        <f t="shared" si="137"/>
        <v>2.4584984968320844E-2</v>
      </c>
      <c r="U702" s="20">
        <f t="shared" si="138"/>
        <v>6.2780509152445818E-2</v>
      </c>
      <c r="V702" s="20">
        <f t="shared" si="139"/>
        <v>-3.8195524184124974E-2</v>
      </c>
      <c r="Y702" s="35"/>
      <c r="Z702" s="35"/>
    </row>
    <row r="703" spans="1:26" x14ac:dyDescent="0.25">
      <c r="A703" s="11">
        <v>1928.11</v>
      </c>
      <c r="B703" s="12">
        <v>23.06</v>
      </c>
      <c r="C703" s="13">
        <v>0.84330000000000005</v>
      </c>
      <c r="D703" s="12">
        <v>1.357</v>
      </c>
      <c r="E703" s="12">
        <v>17.2</v>
      </c>
      <c r="F703" s="13">
        <f t="shared" si="144"/>
        <v>1928.8749999999475</v>
      </c>
      <c r="G703" s="14">
        <f>G693*2/12+G705*10/12</f>
        <v>3.5550000000000002</v>
      </c>
      <c r="H703" s="13">
        <f t="shared" si="140"/>
        <v>421.59579069767449</v>
      </c>
      <c r="I703" s="13">
        <f t="shared" si="141"/>
        <v>15.417681279069772</v>
      </c>
      <c r="J703" s="15">
        <f t="shared" si="145"/>
        <v>8742.1851689754403</v>
      </c>
      <c r="K703" s="13">
        <f t="shared" si="142"/>
        <v>24.809431395348842</v>
      </c>
      <c r="L703" s="15">
        <f t="shared" si="143"/>
        <v>514.44688960536314</v>
      </c>
      <c r="M703" s="34">
        <f t="shared" si="134"/>
        <v>25.121984571109596</v>
      </c>
      <c r="N703" s="16"/>
      <c r="O703" s="17">
        <f t="shared" si="135"/>
        <v>31.338079943327834</v>
      </c>
      <c r="P703" s="17"/>
      <c r="Q703" s="36">
        <f t="shared" si="136"/>
        <v>9.6446681414625035E-3</v>
      </c>
      <c r="R703" s="14">
        <f t="shared" si="146"/>
        <v>1.0010864362002887</v>
      </c>
      <c r="S703" s="14">
        <f t="shared" si="147"/>
        <v>8.0880606995862294</v>
      </c>
      <c r="T703" s="20">
        <f t="shared" si="137"/>
        <v>1.8036415439050657E-2</v>
      </c>
      <c r="U703" s="20">
        <f t="shared" si="138"/>
        <v>6.3036366658804743E-2</v>
      </c>
      <c r="V703" s="20">
        <f t="shared" si="139"/>
        <v>-4.4999951219754086E-2</v>
      </c>
      <c r="Y703" s="35"/>
      <c r="Z703" s="35"/>
    </row>
    <row r="704" spans="1:26" x14ac:dyDescent="0.25">
      <c r="A704" s="11">
        <v>1928.12</v>
      </c>
      <c r="B704" s="12">
        <v>23.15</v>
      </c>
      <c r="C704" s="13">
        <v>0.85</v>
      </c>
      <c r="D704" s="12">
        <v>1.38</v>
      </c>
      <c r="E704" s="12">
        <v>17.100000000000001</v>
      </c>
      <c r="F704" s="13">
        <f t="shared" si="144"/>
        <v>1928.9583333332807</v>
      </c>
      <c r="G704" s="14">
        <f>G693*1/12+G705*11/12</f>
        <v>3.5775000000000001</v>
      </c>
      <c r="H704" s="13">
        <f t="shared" si="140"/>
        <v>425.7163157894737</v>
      </c>
      <c r="I704" s="13">
        <f t="shared" si="141"/>
        <v>15.631052631578946</v>
      </c>
      <c r="J704" s="15">
        <f t="shared" si="145"/>
        <v>8854.6385127538506</v>
      </c>
      <c r="K704" s="13">
        <f t="shared" si="142"/>
        <v>25.377473684210525</v>
      </c>
      <c r="L704" s="15">
        <f t="shared" si="143"/>
        <v>527.83590270411719</v>
      </c>
      <c r="M704" s="34">
        <f t="shared" si="134"/>
        <v>25.301591027426152</v>
      </c>
      <c r="N704" s="16"/>
      <c r="O704" s="17">
        <f t="shared" si="135"/>
        <v>31.47282543143595</v>
      </c>
      <c r="P704" s="17"/>
      <c r="Q704" s="36">
        <f t="shared" si="136"/>
        <v>7.3264009939585789E-3</v>
      </c>
      <c r="R704" s="14">
        <f t="shared" si="146"/>
        <v>1.0011071661130269</v>
      </c>
      <c r="S704" s="14">
        <f t="shared" si="147"/>
        <v>8.1441978490146614</v>
      </c>
      <c r="T704" s="20">
        <f t="shared" si="137"/>
        <v>1.407958398751874E-2</v>
      </c>
      <c r="U704" s="20">
        <f t="shared" si="138"/>
        <v>6.2668922020399531E-2</v>
      </c>
      <c r="V704" s="20">
        <f t="shared" si="139"/>
        <v>-4.8589338032880791E-2</v>
      </c>
      <c r="Y704" s="35"/>
      <c r="Z704" s="35"/>
    </row>
    <row r="705" spans="1:26" x14ac:dyDescent="0.25">
      <c r="A705" s="11">
        <v>1929.01</v>
      </c>
      <c r="B705" s="12">
        <v>24.86</v>
      </c>
      <c r="C705" s="13">
        <v>0.86</v>
      </c>
      <c r="D705" s="12">
        <v>1.399</v>
      </c>
      <c r="E705" s="12">
        <v>17.100000000000001</v>
      </c>
      <c r="F705" s="13">
        <f t="shared" si="144"/>
        <v>1929.041666666614</v>
      </c>
      <c r="G705" s="14">
        <v>3.6</v>
      </c>
      <c r="H705" s="13">
        <f t="shared" si="140"/>
        <v>457.16231578947367</v>
      </c>
      <c r="I705" s="13">
        <f t="shared" si="141"/>
        <v>15.814947368421052</v>
      </c>
      <c r="J705" s="15">
        <f t="shared" si="145"/>
        <v>9536.1078122595281</v>
      </c>
      <c r="K705" s="13">
        <f t="shared" si="142"/>
        <v>25.726873684210528</v>
      </c>
      <c r="L705" s="15">
        <f t="shared" si="143"/>
        <v>536.6458097084103</v>
      </c>
      <c r="M705" s="34">
        <f t="shared" ref="M705:M768" si="148">H705/AVERAGE(K585:K704)</f>
        <v>27.083199620832776</v>
      </c>
      <c r="N705" s="16"/>
      <c r="O705" s="17">
        <f t="shared" ref="O705:O768" si="149">J705/AVERAGE(L585:L704)</f>
        <v>33.590937699106419</v>
      </c>
      <c r="P705" s="17"/>
      <c r="Q705" s="36">
        <f t="shared" ref="Q705:Q768" si="150">1/M705-(G705/100-(((E705/E585)^(1/10))-1))</f>
        <v>4.5014539849113563E-3</v>
      </c>
      <c r="R705" s="14">
        <f t="shared" si="146"/>
        <v>1.005154336235617</v>
      </c>
      <c r="S705" s="14">
        <f t="shared" si="147"/>
        <v>8.1532148288908761</v>
      </c>
      <c r="T705" s="20">
        <f t="shared" si="137"/>
        <v>5.4146710609990212E-3</v>
      </c>
      <c r="U705" s="20">
        <f t="shared" si="138"/>
        <v>6.2917657053549014E-2</v>
      </c>
      <c r="V705" s="20">
        <f t="shared" si="139"/>
        <v>-5.7502985992549993E-2</v>
      </c>
      <c r="Y705" s="35"/>
      <c r="Z705" s="35"/>
    </row>
    <row r="706" spans="1:26" x14ac:dyDescent="0.25">
      <c r="A706" s="11">
        <v>1929.02</v>
      </c>
      <c r="B706" s="12">
        <v>24.99</v>
      </c>
      <c r="C706" s="13">
        <v>0.87</v>
      </c>
      <c r="D706" s="12">
        <v>1.4179999999999999</v>
      </c>
      <c r="E706" s="12">
        <v>17.100000000000001</v>
      </c>
      <c r="F706" s="13">
        <f t="shared" si="144"/>
        <v>1929.1249999999472</v>
      </c>
      <c r="G706" s="14">
        <f>G705*11/12+G717*1/12</f>
        <v>3.5741666666666667</v>
      </c>
      <c r="H706" s="13">
        <f t="shared" si="140"/>
        <v>459.55294736842103</v>
      </c>
      <c r="I706" s="13">
        <f t="shared" si="141"/>
        <v>15.99884210526316</v>
      </c>
      <c r="J706" s="15">
        <f t="shared" si="145"/>
        <v>9613.7852793545608</v>
      </c>
      <c r="K706" s="13">
        <f t="shared" si="142"/>
        <v>26.076273684210527</v>
      </c>
      <c r="L706" s="15">
        <f t="shared" si="143"/>
        <v>545.51210588734568</v>
      </c>
      <c r="M706" s="34">
        <f t="shared" si="148"/>
        <v>27.131672798247383</v>
      </c>
      <c r="N706" s="16"/>
      <c r="O706" s="17">
        <f t="shared" si="149"/>
        <v>33.555039532540263</v>
      </c>
      <c r="P706" s="17"/>
      <c r="Q706" s="36">
        <f t="shared" si="150"/>
        <v>6.536990647710135E-3</v>
      </c>
      <c r="R706" s="14">
        <f t="shared" si="146"/>
        <v>1.0051354231371381</v>
      </c>
      <c r="S706" s="14">
        <f t="shared" si="147"/>
        <v>8.1952392395201983</v>
      </c>
      <c r="T706" s="20">
        <f t="shared" ref="T706:T769" si="151">(($J826/$J706)^(1/10)-1)</f>
        <v>4.8608310280362499E-3</v>
      </c>
      <c r="U706" s="20">
        <f t="shared" ref="U706:U769" si="152">(($S826/$S706)^(1/10)-1)</f>
        <v>6.3459273342527656E-2</v>
      </c>
      <c r="V706" s="20">
        <f t="shared" ref="V706:V769" si="153">T706-U706</f>
        <v>-5.8598442314491406E-2</v>
      </c>
      <c r="Y706" s="35"/>
      <c r="Z706" s="35"/>
    </row>
    <row r="707" spans="1:26" x14ac:dyDescent="0.25">
      <c r="A707" s="11">
        <v>1929.03</v>
      </c>
      <c r="B707" s="12">
        <v>25.43</v>
      </c>
      <c r="C707" s="13">
        <v>0.88</v>
      </c>
      <c r="D707" s="12">
        <v>1.4379999999999999</v>
      </c>
      <c r="E707" s="12">
        <v>17</v>
      </c>
      <c r="F707" s="13">
        <f t="shared" si="144"/>
        <v>1929.2083333332805</v>
      </c>
      <c r="G707" s="14">
        <f>G705*10/12+G717*2/12</f>
        <v>3.5483333333333333</v>
      </c>
      <c r="H707" s="13">
        <f t="shared" si="140"/>
        <v>470.39516470588245</v>
      </c>
      <c r="I707" s="13">
        <f t="shared" si="141"/>
        <v>16.277929411764706</v>
      </c>
      <c r="J707" s="15">
        <f t="shared" si="145"/>
        <v>9868.9806671456354</v>
      </c>
      <c r="K707" s="13">
        <f t="shared" si="142"/>
        <v>26.599616470588238</v>
      </c>
      <c r="L707" s="15">
        <f t="shared" si="143"/>
        <v>558.06504912919468</v>
      </c>
      <c r="M707" s="34">
        <f t="shared" si="148"/>
        <v>27.675748437861884</v>
      </c>
      <c r="N707" s="16"/>
      <c r="O707" s="17">
        <f t="shared" si="149"/>
        <v>34.129290955610202</v>
      </c>
      <c r="P707" s="17"/>
      <c r="Q707" s="36">
        <f t="shared" si="150"/>
        <v>4.2490483780683874E-3</v>
      </c>
      <c r="R707" s="14">
        <f t="shared" si="146"/>
        <v>1.0051165144351146</v>
      </c>
      <c r="S707" s="14">
        <f t="shared" si="147"/>
        <v>8.2857801152000672</v>
      </c>
      <c r="T707" s="20">
        <f t="shared" si="151"/>
        <v>2.500779898800598E-3</v>
      </c>
      <c r="U707" s="20">
        <f t="shared" si="152"/>
        <v>6.2616257629791949E-2</v>
      </c>
      <c r="V707" s="20">
        <f t="shared" si="153"/>
        <v>-6.0115477730991351E-2</v>
      </c>
      <c r="Y707" s="35"/>
      <c r="Z707" s="35"/>
    </row>
    <row r="708" spans="1:26" x14ac:dyDescent="0.25">
      <c r="A708" s="11">
        <v>1929.04</v>
      </c>
      <c r="B708" s="12">
        <v>25.28</v>
      </c>
      <c r="C708" s="13">
        <v>0.89</v>
      </c>
      <c r="D708" s="12">
        <v>1.4570000000000001</v>
      </c>
      <c r="E708" s="12">
        <v>16.899999999999999</v>
      </c>
      <c r="F708" s="13">
        <f t="shared" si="144"/>
        <v>1929.2916666666138</v>
      </c>
      <c r="G708" s="14">
        <f>G705*9/12+G717*3/12</f>
        <v>3.5225</v>
      </c>
      <c r="H708" s="13">
        <f t="shared" si="140"/>
        <v>470.38750295858</v>
      </c>
      <c r="I708" s="13">
        <f t="shared" si="141"/>
        <v>16.560319526627222</v>
      </c>
      <c r="J708" s="15">
        <f t="shared" si="145"/>
        <v>9897.7731452244298</v>
      </c>
      <c r="K708" s="13">
        <f t="shared" si="142"/>
        <v>27.110545562130184</v>
      </c>
      <c r="L708" s="15">
        <f t="shared" si="143"/>
        <v>570.45314369430355</v>
      </c>
      <c r="M708" s="34">
        <f t="shared" si="148"/>
        <v>27.568454472898299</v>
      </c>
      <c r="N708" s="16"/>
      <c r="O708" s="17">
        <f t="shared" si="149"/>
        <v>33.902563138115298</v>
      </c>
      <c r="P708" s="17"/>
      <c r="Q708" s="36">
        <f t="shared" si="150"/>
        <v>2.2395419813419984E-3</v>
      </c>
      <c r="R708" s="14">
        <f t="shared" si="146"/>
        <v>1.0050976101380349</v>
      </c>
      <c r="S708" s="14">
        <f t="shared" si="147"/>
        <v>8.3774535673974242</v>
      </c>
      <c r="T708" s="20">
        <f t="shared" si="151"/>
        <v>-1.007562123565886E-2</v>
      </c>
      <c r="U708" s="20">
        <f t="shared" si="152"/>
        <v>6.2538103166611236E-2</v>
      </c>
      <c r="V708" s="20">
        <f t="shared" si="153"/>
        <v>-7.2613724402270097E-2</v>
      </c>
      <c r="Y708" s="35"/>
      <c r="Z708" s="35"/>
    </row>
    <row r="709" spans="1:26" x14ac:dyDescent="0.25">
      <c r="A709" s="11">
        <v>1929.05</v>
      </c>
      <c r="B709" s="12">
        <v>25.66</v>
      </c>
      <c r="C709" s="13">
        <v>0.9</v>
      </c>
      <c r="D709" s="12">
        <v>1.476</v>
      </c>
      <c r="E709" s="12">
        <v>17</v>
      </c>
      <c r="F709" s="13">
        <f t="shared" si="144"/>
        <v>1929.374999999947</v>
      </c>
      <c r="G709" s="14">
        <f>G705*8/12+G717*4/12</f>
        <v>3.4966666666666666</v>
      </c>
      <c r="H709" s="13">
        <f t="shared" si="140"/>
        <v>474.64962352941183</v>
      </c>
      <c r="I709" s="13">
        <f t="shared" si="141"/>
        <v>16.647882352941181</v>
      </c>
      <c r="J709" s="15">
        <f t="shared" si="145"/>
        <v>10016.647298447335</v>
      </c>
      <c r="K709" s="13">
        <f t="shared" si="142"/>
        <v>27.302527058823532</v>
      </c>
      <c r="L709" s="15">
        <f t="shared" si="143"/>
        <v>576.17191786859962</v>
      </c>
      <c r="M709" s="34">
        <f t="shared" si="148"/>
        <v>27.698586875008132</v>
      </c>
      <c r="N709" s="16"/>
      <c r="O709" s="17">
        <f t="shared" si="149"/>
        <v>33.970071523184792</v>
      </c>
      <c r="P709" s="17"/>
      <c r="Q709" s="36">
        <f t="shared" si="150"/>
        <v>1.7264044494609346E-3</v>
      </c>
      <c r="R709" s="14">
        <f t="shared" si="146"/>
        <v>1.0050787102544052</v>
      </c>
      <c r="S709" s="14">
        <f t="shared" si="147"/>
        <v>8.3706282151650733</v>
      </c>
      <c r="T709" s="20">
        <f t="shared" si="151"/>
        <v>-7.2770535602361131E-3</v>
      </c>
      <c r="U709" s="20">
        <f t="shared" si="152"/>
        <v>6.2947552851443822E-2</v>
      </c>
      <c r="V709" s="20">
        <f t="shared" si="153"/>
        <v>-7.0224606411679935E-2</v>
      </c>
      <c r="Y709" s="35"/>
      <c r="Z709" s="35"/>
    </row>
    <row r="710" spans="1:26" x14ac:dyDescent="0.25">
      <c r="A710" s="11">
        <v>1929.06</v>
      </c>
      <c r="B710" s="12">
        <v>26.15</v>
      </c>
      <c r="C710" s="13">
        <v>0.91</v>
      </c>
      <c r="D710" s="12">
        <v>1.4950000000000001</v>
      </c>
      <c r="E710" s="12">
        <v>17.100000000000001</v>
      </c>
      <c r="F710" s="13">
        <f t="shared" si="144"/>
        <v>1929.4583333332803</v>
      </c>
      <c r="G710" s="14">
        <f>G705*7/12+G717*5/12</f>
        <v>3.4708333333333332</v>
      </c>
      <c r="H710" s="13">
        <f t="shared" si="140"/>
        <v>480.88473684210527</v>
      </c>
      <c r="I710" s="13">
        <f t="shared" si="141"/>
        <v>16.734421052631578</v>
      </c>
      <c r="J710" s="15">
        <f t="shared" si="145"/>
        <v>10177.657637968572</v>
      </c>
      <c r="K710" s="13">
        <f t="shared" si="142"/>
        <v>27.49226315789474</v>
      </c>
      <c r="L710" s="15">
        <f t="shared" si="143"/>
        <v>581.85843857602356</v>
      </c>
      <c r="M710" s="34">
        <f t="shared" si="148"/>
        <v>27.935467830288683</v>
      </c>
      <c r="N710" s="16"/>
      <c r="O710" s="17">
        <f t="shared" si="149"/>
        <v>34.169786393113888</v>
      </c>
      <c r="P710" s="17"/>
      <c r="Q710" s="36">
        <f t="shared" si="150"/>
        <v>2.2656304519137957E-3</v>
      </c>
      <c r="R710" s="14">
        <f t="shared" si="146"/>
        <v>1.0050598147927496</v>
      </c>
      <c r="S710" s="14">
        <f t="shared" si="147"/>
        <v>8.3639405601633428</v>
      </c>
      <c r="T710" s="20">
        <f t="shared" si="151"/>
        <v>-6.7246569397464429E-3</v>
      </c>
      <c r="U710" s="20">
        <f t="shared" si="152"/>
        <v>6.3354446534160225E-2</v>
      </c>
      <c r="V710" s="20">
        <f t="shared" si="153"/>
        <v>-7.0079103473906668E-2</v>
      </c>
      <c r="Y710" s="35"/>
      <c r="Z710" s="35"/>
    </row>
    <row r="711" spans="1:26" x14ac:dyDescent="0.25">
      <c r="A711" s="11">
        <v>1929.07</v>
      </c>
      <c r="B711" s="12">
        <v>28.48</v>
      </c>
      <c r="C711" s="13">
        <v>0.92</v>
      </c>
      <c r="D711" s="12">
        <v>1.514</v>
      </c>
      <c r="E711" s="12">
        <v>17.3</v>
      </c>
      <c r="F711" s="13">
        <f t="shared" si="144"/>
        <v>1929.5416666666135</v>
      </c>
      <c r="G711" s="14">
        <f>G705*6/12+G717*6/12</f>
        <v>3.4450000000000003</v>
      </c>
      <c r="H711" s="13">
        <f t="shared" si="140"/>
        <v>517.67750289017351</v>
      </c>
      <c r="I711" s="13">
        <f t="shared" si="141"/>
        <v>16.722728323699425</v>
      </c>
      <c r="J711" s="15">
        <f t="shared" si="145"/>
        <v>10985.849976492171</v>
      </c>
      <c r="K711" s="13">
        <f t="shared" si="142"/>
        <v>27.519794219653182</v>
      </c>
      <c r="L711" s="15">
        <f t="shared" si="143"/>
        <v>584.00901911548965</v>
      </c>
      <c r="M711" s="34">
        <f t="shared" si="148"/>
        <v>29.93328940684221</v>
      </c>
      <c r="N711" s="16"/>
      <c r="O711" s="17">
        <f t="shared" si="149"/>
        <v>36.510951968420414</v>
      </c>
      <c r="P711" s="17"/>
      <c r="Q711" s="36">
        <f t="shared" si="150"/>
        <v>-1.618582994118066E-3</v>
      </c>
      <c r="R711" s="14">
        <f t="shared" si="146"/>
        <v>1.0050409237616102</v>
      </c>
      <c r="S711" s="14">
        <f t="shared" si="147"/>
        <v>8.3090783474412859</v>
      </c>
      <c r="T711" s="20">
        <f t="shared" si="151"/>
        <v>-1.1518120437314039E-2</v>
      </c>
      <c r="U711" s="20">
        <f t="shared" si="152"/>
        <v>6.4375675992686343E-2</v>
      </c>
      <c r="V711" s="20">
        <f t="shared" si="153"/>
        <v>-7.5893796430000382E-2</v>
      </c>
      <c r="Y711" s="35"/>
      <c r="Z711" s="35"/>
    </row>
    <row r="712" spans="1:26" x14ac:dyDescent="0.25">
      <c r="A712" s="11">
        <v>1929.08</v>
      </c>
      <c r="B712" s="12">
        <v>30.1</v>
      </c>
      <c r="C712" s="13">
        <v>0.93</v>
      </c>
      <c r="D712" s="12">
        <v>1.5329999999999999</v>
      </c>
      <c r="E712" s="12">
        <v>17.3</v>
      </c>
      <c r="F712" s="13">
        <f t="shared" si="144"/>
        <v>1929.6249999999468</v>
      </c>
      <c r="G712" s="14">
        <f>G705*5/12+G717*7/12</f>
        <v>3.4191666666666665</v>
      </c>
      <c r="H712" s="13">
        <f t="shared" si="140"/>
        <v>547.12404624277463</v>
      </c>
      <c r="I712" s="13">
        <f t="shared" si="141"/>
        <v>16.90449710982659</v>
      </c>
      <c r="J712" s="15">
        <f t="shared" si="145"/>
        <v>11640.642123089623</v>
      </c>
      <c r="K712" s="13">
        <f t="shared" si="142"/>
        <v>27.865154913294798</v>
      </c>
      <c r="L712" s="15">
        <f t="shared" si="143"/>
        <v>592.86061045502959</v>
      </c>
      <c r="M712" s="34">
        <f t="shared" si="148"/>
        <v>31.480313247173001</v>
      </c>
      <c r="N712" s="16"/>
      <c r="O712" s="17">
        <f t="shared" si="149"/>
        <v>38.291695558437233</v>
      </c>
      <c r="P712" s="17"/>
      <c r="Q712" s="36">
        <f t="shared" si="150"/>
        <v>-4.7089853208238802E-3</v>
      </c>
      <c r="R712" s="14">
        <f t="shared" si="146"/>
        <v>1.0050220371695462</v>
      </c>
      <c r="S712" s="14">
        <f t="shared" si="147"/>
        <v>8.3509637779199846</v>
      </c>
      <c r="T712" s="20">
        <f t="shared" si="151"/>
        <v>-1.8271445101654349E-2</v>
      </c>
      <c r="U712" s="20">
        <f t="shared" si="152"/>
        <v>6.4160723180495705E-2</v>
      </c>
      <c r="V712" s="20">
        <f t="shared" si="153"/>
        <v>-8.2432168282150053E-2</v>
      </c>
      <c r="Y712" s="35"/>
      <c r="Z712" s="35"/>
    </row>
    <row r="713" spans="1:26" x14ac:dyDescent="0.25">
      <c r="A713" s="11">
        <v>1929.09</v>
      </c>
      <c r="B713" s="12">
        <v>31.3</v>
      </c>
      <c r="C713" s="13">
        <v>0.94</v>
      </c>
      <c r="D713" s="12">
        <v>1.552</v>
      </c>
      <c r="E713" s="12">
        <v>17.3</v>
      </c>
      <c r="F713" s="13">
        <f t="shared" si="144"/>
        <v>1929.7083333332801</v>
      </c>
      <c r="G713" s="14">
        <f>G705*4/12+G717*8/12</f>
        <v>3.3933333333333335</v>
      </c>
      <c r="H713" s="13">
        <f t="shared" si="140"/>
        <v>568.93630057803477</v>
      </c>
      <c r="I713" s="13">
        <f t="shared" si="141"/>
        <v>17.086265895953755</v>
      </c>
      <c r="J713" s="15">
        <f t="shared" si="145"/>
        <v>12135.014908715855</v>
      </c>
      <c r="K713" s="13">
        <f t="shared" si="142"/>
        <v>28.210515606936418</v>
      </c>
      <c r="L713" s="15">
        <f t="shared" si="143"/>
        <v>601.71064339702889</v>
      </c>
      <c r="M713" s="34">
        <f t="shared" si="148"/>
        <v>32.563788598776711</v>
      </c>
      <c r="N713" s="16"/>
      <c r="O713" s="17">
        <f t="shared" si="149"/>
        <v>39.500688697971896</v>
      </c>
      <c r="P713" s="17"/>
      <c r="Q713" s="36">
        <f t="shared" si="150"/>
        <v>-6.0695163108649766E-3</v>
      </c>
      <c r="R713" s="14">
        <f t="shared" si="146"/>
        <v>1.0050031550251359</v>
      </c>
      <c r="S713" s="14">
        <f t="shared" si="147"/>
        <v>8.3929026284142321</v>
      </c>
      <c r="T713" s="20">
        <f t="shared" si="151"/>
        <v>-1.4156423600160783E-2</v>
      </c>
      <c r="U713" s="20">
        <f t="shared" si="152"/>
        <v>6.1661091802936552E-2</v>
      </c>
      <c r="V713" s="20">
        <f t="shared" si="153"/>
        <v>-7.5817515403097335E-2</v>
      </c>
      <c r="Y713" s="35"/>
      <c r="Z713" s="35"/>
    </row>
    <row r="714" spans="1:26" x14ac:dyDescent="0.25">
      <c r="A714" s="11">
        <v>1929.1</v>
      </c>
      <c r="B714" s="12">
        <v>27.99</v>
      </c>
      <c r="C714" s="13">
        <v>0.95</v>
      </c>
      <c r="D714" s="12">
        <v>1.5720000000000001</v>
      </c>
      <c r="E714" s="12">
        <v>17.3</v>
      </c>
      <c r="F714" s="13">
        <f t="shared" si="144"/>
        <v>1929.7916666666133</v>
      </c>
      <c r="G714" s="14">
        <f>G705*3/12+G717*9/12</f>
        <v>3.3674999999999997</v>
      </c>
      <c r="H714" s="13">
        <f t="shared" ref="H714:H777" si="154">B714*$E$1850/E714</f>
        <v>508.77083236994224</v>
      </c>
      <c r="I714" s="13">
        <f t="shared" ref="I714:I777" si="155">C714*$E$1850/E714</f>
        <v>17.268034682080927</v>
      </c>
      <c r="J714" s="15">
        <f t="shared" si="145"/>
        <v>10882.420318697446</v>
      </c>
      <c r="K714" s="13">
        <f t="shared" ref="K714:K777" si="156">D714*$E$1850/E714</f>
        <v>28.574053179190752</v>
      </c>
      <c r="L714" s="15">
        <f t="shared" ref="L714:L777" si="157">K714*(J714/H714)</f>
        <v>611.18845091076764</v>
      </c>
      <c r="M714" s="34">
        <f t="shared" si="148"/>
        <v>28.961067164354795</v>
      </c>
      <c r="N714" s="16"/>
      <c r="O714" s="17">
        <f t="shared" si="149"/>
        <v>35.047458190086374</v>
      </c>
      <c r="P714" s="17"/>
      <c r="Q714" s="36">
        <f t="shared" si="150"/>
        <v>-3.6562270419569984E-3</v>
      </c>
      <c r="R714" s="14">
        <f t="shared" si="146"/>
        <v>1.0049842773369742</v>
      </c>
      <c r="S714" s="14">
        <f t="shared" si="147"/>
        <v>8.4348936213750587</v>
      </c>
      <c r="T714" s="20">
        <f t="shared" si="151"/>
        <v>-1.2635553549186218E-3</v>
      </c>
      <c r="U714" s="20">
        <f t="shared" si="152"/>
        <v>6.2204364033594972E-2</v>
      </c>
      <c r="V714" s="20">
        <f t="shared" si="153"/>
        <v>-6.3467919388513594E-2</v>
      </c>
      <c r="Y714" s="35"/>
      <c r="Z714" s="35"/>
    </row>
    <row r="715" spans="1:26" x14ac:dyDescent="0.25">
      <c r="A715" s="11">
        <v>1929.11</v>
      </c>
      <c r="B715" s="12">
        <v>20.58</v>
      </c>
      <c r="C715" s="13">
        <v>0.96</v>
      </c>
      <c r="D715" s="12">
        <v>1.591</v>
      </c>
      <c r="E715" s="12">
        <v>17.3</v>
      </c>
      <c r="F715" s="13">
        <f t="shared" ref="F715:F778" si="158">F714+1/12</f>
        <v>1929.8749999999466</v>
      </c>
      <c r="G715" s="14">
        <f>G705*2/12+G717*10/12</f>
        <v>3.3416666666666668</v>
      </c>
      <c r="H715" s="13">
        <f t="shared" si="154"/>
        <v>374.08016184971098</v>
      </c>
      <c r="I715" s="13">
        <f t="shared" si="155"/>
        <v>17.449803468208096</v>
      </c>
      <c r="J715" s="15">
        <f t="shared" ref="J715:J778" si="159">J714*((H715+(I715/12))/H714)</f>
        <v>8032.5403281275176</v>
      </c>
      <c r="K715" s="13">
        <f t="shared" si="156"/>
        <v>28.919413872832372</v>
      </c>
      <c r="L715" s="15">
        <f t="shared" si="157"/>
        <v>620.98015850587376</v>
      </c>
      <c r="M715" s="34">
        <f t="shared" si="148"/>
        <v>21.17103600009704</v>
      </c>
      <c r="N715" s="16"/>
      <c r="O715" s="17">
        <f t="shared" si="149"/>
        <v>25.588770763962739</v>
      </c>
      <c r="P715" s="17"/>
      <c r="Q715" s="36">
        <f t="shared" si="150"/>
        <v>7.1336922722850735E-3</v>
      </c>
      <c r="R715" s="14">
        <f t="shared" ref="R715:R778" si="160">((G715/G716+G715/1200+((1+G716/1200)^(-119))*(1-G715/G716)))</f>
        <v>1.0049654041136753</v>
      </c>
      <c r="S715" s="14">
        <f t="shared" ref="S715:S778" si="161">S714*R714*E714/E715</f>
        <v>8.4769354704918669</v>
      </c>
      <c r="T715" s="20">
        <f t="shared" si="151"/>
        <v>2.8082333031990148E-2</v>
      </c>
      <c r="U715" s="20">
        <f t="shared" si="152"/>
        <v>6.1992738541376768E-2</v>
      </c>
      <c r="V715" s="20">
        <f t="shared" si="153"/>
        <v>-3.3910405509386621E-2</v>
      </c>
      <c r="Y715" s="35"/>
      <c r="Z715" s="35"/>
    </row>
    <row r="716" spans="1:26" x14ac:dyDescent="0.25">
      <c r="A716" s="11">
        <v>1929.12</v>
      </c>
      <c r="B716" s="12">
        <v>21.4</v>
      </c>
      <c r="C716" s="13">
        <v>0.97</v>
      </c>
      <c r="D716" s="12">
        <v>1.61</v>
      </c>
      <c r="E716" s="12">
        <v>17.2</v>
      </c>
      <c r="F716" s="13">
        <f t="shared" si="158"/>
        <v>1929.9583333332798</v>
      </c>
      <c r="G716" s="14">
        <f>G705*1/12+G717*11/12</f>
        <v>3.315833333333333</v>
      </c>
      <c r="H716" s="13">
        <f t="shared" si="154"/>
        <v>391.24674418604656</v>
      </c>
      <c r="I716" s="13">
        <f t="shared" si="155"/>
        <v>17.734081395348838</v>
      </c>
      <c r="J716" s="15">
        <f t="shared" si="159"/>
        <v>8432.8878753076351</v>
      </c>
      <c r="K716" s="13">
        <f t="shared" si="156"/>
        <v>29.43491860465117</v>
      </c>
      <c r="L716" s="15">
        <f t="shared" si="157"/>
        <v>634.43689155351842</v>
      </c>
      <c r="M716" s="34">
        <f t="shared" si="148"/>
        <v>22.00737317641833</v>
      </c>
      <c r="N716" s="16"/>
      <c r="O716" s="17">
        <f t="shared" si="149"/>
        <v>26.566024428345163</v>
      </c>
      <c r="P716" s="17"/>
      <c r="Q716" s="36">
        <f t="shared" si="150"/>
        <v>2.9000080484936977E-3</v>
      </c>
      <c r="R716" s="14">
        <f t="shared" si="160"/>
        <v>1.0049465353638702</v>
      </c>
      <c r="S716" s="14">
        <f t="shared" si="161"/>
        <v>8.5685561067992708</v>
      </c>
      <c r="T716" s="20">
        <f t="shared" si="151"/>
        <v>2.1070856264751692E-2</v>
      </c>
      <c r="U716" s="20">
        <f t="shared" si="152"/>
        <v>6.1166767981337911E-2</v>
      </c>
      <c r="V716" s="20">
        <f t="shared" si="153"/>
        <v>-4.0095911716586219E-2</v>
      </c>
      <c r="Y716" s="35"/>
      <c r="Z716" s="35"/>
    </row>
    <row r="717" spans="1:26" x14ac:dyDescent="0.25">
      <c r="A717" s="11">
        <v>1930.01</v>
      </c>
      <c r="B717" s="12">
        <v>21.71</v>
      </c>
      <c r="C717" s="13">
        <v>0.9708</v>
      </c>
      <c r="D717" s="12">
        <v>1.5569999999999999</v>
      </c>
      <c r="E717" s="12">
        <v>17.100000000000001</v>
      </c>
      <c r="F717" s="13">
        <f t="shared" si="158"/>
        <v>1930.0416666666131</v>
      </c>
      <c r="G717" s="14">
        <v>3.29</v>
      </c>
      <c r="H717" s="13">
        <f t="shared" si="154"/>
        <v>399.23547368421055</v>
      </c>
      <c r="I717" s="13">
        <f t="shared" si="155"/>
        <v>17.852501052631581</v>
      </c>
      <c r="J717" s="15">
        <f t="shared" si="159"/>
        <v>8637.1419416164063</v>
      </c>
      <c r="K717" s="13">
        <f t="shared" si="156"/>
        <v>28.632410526315791</v>
      </c>
      <c r="L717" s="15">
        <f t="shared" si="157"/>
        <v>619.43942897727982</v>
      </c>
      <c r="M717" s="34">
        <f t="shared" si="148"/>
        <v>22.31072429433685</v>
      </c>
      <c r="N717" s="16"/>
      <c r="O717" s="17">
        <f t="shared" si="149"/>
        <v>26.898469896328542</v>
      </c>
      <c r="P717" s="17"/>
      <c r="Q717" s="36">
        <f t="shared" si="150"/>
        <v>-1.0822635497041017E-4</v>
      </c>
      <c r="R717" s="14">
        <f t="shared" si="160"/>
        <v>1.0023895841277941</v>
      </c>
      <c r="S717" s="14">
        <f t="shared" si="161"/>
        <v>8.6612971513859858</v>
      </c>
      <c r="T717" s="20">
        <f t="shared" si="151"/>
        <v>1.9211684678503316E-2</v>
      </c>
      <c r="U717" s="20">
        <f t="shared" si="152"/>
        <v>6.1099191151374077E-2</v>
      </c>
      <c r="V717" s="20">
        <f t="shared" si="153"/>
        <v>-4.1887506472870761E-2</v>
      </c>
      <c r="Y717" s="35"/>
      <c r="Z717" s="35"/>
    </row>
    <row r="718" spans="1:26" x14ac:dyDescent="0.25">
      <c r="A718" s="11">
        <v>1930.02</v>
      </c>
      <c r="B718" s="12">
        <v>23.07</v>
      </c>
      <c r="C718" s="13">
        <v>0.97170000000000001</v>
      </c>
      <c r="D718" s="12">
        <v>1.5029999999999999</v>
      </c>
      <c r="E718" s="12">
        <v>17</v>
      </c>
      <c r="F718" s="13">
        <f t="shared" si="158"/>
        <v>1930.1249999999463</v>
      </c>
      <c r="G718" s="14">
        <f>G717*11/12+G729*1/12</f>
        <v>3.2941666666666665</v>
      </c>
      <c r="H718" s="13">
        <f t="shared" si="154"/>
        <v>426.74071764705889</v>
      </c>
      <c r="I718" s="13">
        <f t="shared" si="155"/>
        <v>17.974163647058823</v>
      </c>
      <c r="J718" s="15">
        <f t="shared" si="159"/>
        <v>9264.6007463814458</v>
      </c>
      <c r="K718" s="13">
        <f t="shared" si="156"/>
        <v>27.801963529411768</v>
      </c>
      <c r="L718" s="15">
        <f t="shared" si="157"/>
        <v>603.58452196841404</v>
      </c>
      <c r="M718" s="34">
        <f t="shared" si="148"/>
        <v>23.697117749335877</v>
      </c>
      <c r="N718" s="16"/>
      <c r="O718" s="17">
        <f t="shared" si="149"/>
        <v>28.533590991681276</v>
      </c>
      <c r="P718" s="17"/>
      <c r="Q718" s="36">
        <f t="shared" si="150"/>
        <v>-4.3688622144010675E-3</v>
      </c>
      <c r="R718" s="14">
        <f t="shared" si="160"/>
        <v>1.0023931255535405</v>
      </c>
      <c r="S718" s="14">
        <f t="shared" si="161"/>
        <v>8.7330646028179011</v>
      </c>
      <c r="T718" s="20">
        <f t="shared" si="151"/>
        <v>1.1135166996763424E-2</v>
      </c>
      <c r="U718" s="20">
        <f t="shared" si="152"/>
        <v>5.9863107018888639E-2</v>
      </c>
      <c r="V718" s="20">
        <f t="shared" si="153"/>
        <v>-4.8727940022125216E-2</v>
      </c>
      <c r="Y718" s="35"/>
      <c r="Z718" s="35"/>
    </row>
    <row r="719" spans="1:26" x14ac:dyDescent="0.25">
      <c r="A719" s="11">
        <v>1930.03</v>
      </c>
      <c r="B719" s="12">
        <v>23.94</v>
      </c>
      <c r="C719" s="13">
        <v>0.97250000000000003</v>
      </c>
      <c r="D719" s="12">
        <v>1.45</v>
      </c>
      <c r="E719" s="12">
        <v>16.899999999999999</v>
      </c>
      <c r="F719" s="13">
        <f t="shared" si="158"/>
        <v>1930.2083333332796</v>
      </c>
      <c r="G719" s="14">
        <f>G717*10/12+G729*2/12</f>
        <v>3.2983333333333333</v>
      </c>
      <c r="H719" s="13">
        <f t="shared" si="154"/>
        <v>445.45398816568058</v>
      </c>
      <c r="I719" s="13">
        <f t="shared" si="155"/>
        <v>18.095405325443792</v>
      </c>
      <c r="J719" s="15">
        <f t="shared" si="159"/>
        <v>9703.6062855154414</v>
      </c>
      <c r="K719" s="13">
        <f t="shared" si="156"/>
        <v>26.980295857988171</v>
      </c>
      <c r="L719" s="15">
        <f t="shared" si="157"/>
        <v>587.72886858802792</v>
      </c>
      <c r="M719" s="34">
        <f t="shared" si="148"/>
        <v>24.586607792668843</v>
      </c>
      <c r="N719" s="16"/>
      <c r="O719" s="17">
        <f t="shared" si="149"/>
        <v>29.568429499384287</v>
      </c>
      <c r="P719" s="17"/>
      <c r="Q719" s="36">
        <f t="shared" si="150"/>
        <v>-7.5243722051967915E-3</v>
      </c>
      <c r="R719" s="14">
        <f t="shared" si="160"/>
        <v>1.0023966669604922</v>
      </c>
      <c r="S719" s="14">
        <f t="shared" si="161"/>
        <v>8.8057625259735879</v>
      </c>
      <c r="T719" s="20">
        <f t="shared" si="151"/>
        <v>6.3205244586239662E-3</v>
      </c>
      <c r="U719" s="20">
        <f t="shared" si="152"/>
        <v>5.938187845837839E-2</v>
      </c>
      <c r="V719" s="20">
        <f t="shared" si="153"/>
        <v>-5.3061353999754424E-2</v>
      </c>
      <c r="Y719" s="35"/>
      <c r="Z719" s="35"/>
    </row>
    <row r="720" spans="1:26" x14ac:dyDescent="0.25">
      <c r="A720" s="11">
        <v>1930.04</v>
      </c>
      <c r="B720" s="12">
        <v>25.46</v>
      </c>
      <c r="C720" s="13">
        <v>0.97330000000000005</v>
      </c>
      <c r="D720" s="12">
        <v>1.397</v>
      </c>
      <c r="E720" s="12">
        <v>17</v>
      </c>
      <c r="F720" s="13">
        <f t="shared" si="158"/>
        <v>1930.2916666666129</v>
      </c>
      <c r="G720" s="14">
        <f>G717*9/12+G729*3/12</f>
        <v>3.3024999999999998</v>
      </c>
      <c r="H720" s="13">
        <f t="shared" si="154"/>
        <v>470.9500941176471</v>
      </c>
      <c r="I720" s="13">
        <f t="shared" si="155"/>
        <v>18.003759882352945</v>
      </c>
      <c r="J720" s="15">
        <f t="shared" si="159"/>
        <v>10291.686380716383</v>
      </c>
      <c r="K720" s="13">
        <f t="shared" si="156"/>
        <v>25.841212941176472</v>
      </c>
      <c r="L720" s="15">
        <f t="shared" si="157"/>
        <v>564.70879316028231</v>
      </c>
      <c r="M720" s="34">
        <f t="shared" si="148"/>
        <v>25.843436862018308</v>
      </c>
      <c r="N720" s="16"/>
      <c r="O720" s="17">
        <f t="shared" si="149"/>
        <v>31.040920119317029</v>
      </c>
      <c r="P720" s="17"/>
      <c r="Q720" s="36">
        <f t="shared" si="150"/>
        <v>-1.1914769695241925E-2</v>
      </c>
      <c r="R720" s="14">
        <f t="shared" si="160"/>
        <v>1.0024002083486547</v>
      </c>
      <c r="S720" s="14">
        <f t="shared" si="161"/>
        <v>8.7749442589869329</v>
      </c>
      <c r="T720" s="20">
        <f t="shared" si="151"/>
        <v>1.8327063012248956E-3</v>
      </c>
      <c r="U720" s="20">
        <f t="shared" si="152"/>
        <v>6.0148981425597992E-2</v>
      </c>
      <c r="V720" s="20">
        <f t="shared" si="153"/>
        <v>-5.8316275124373096E-2</v>
      </c>
      <c r="Y720" s="35"/>
      <c r="Z720" s="35"/>
    </row>
    <row r="721" spans="1:26" x14ac:dyDescent="0.25">
      <c r="A721" s="11">
        <v>1930.05</v>
      </c>
      <c r="B721" s="12">
        <v>23.94</v>
      </c>
      <c r="C721" s="13">
        <v>0.97419999999999995</v>
      </c>
      <c r="D721" s="12">
        <v>1.343</v>
      </c>
      <c r="E721" s="12">
        <v>16.899999999999999</v>
      </c>
      <c r="F721" s="13">
        <f t="shared" si="158"/>
        <v>1930.3749999999461</v>
      </c>
      <c r="G721" s="14">
        <f>G717*8/12+G729*4/12</f>
        <v>3.3066666666666666</v>
      </c>
      <c r="H721" s="13">
        <f t="shared" si="154"/>
        <v>445.45398816568058</v>
      </c>
      <c r="I721" s="13">
        <f t="shared" si="155"/>
        <v>18.127037396449708</v>
      </c>
      <c r="J721" s="15">
        <f t="shared" si="159"/>
        <v>9767.5301113385594</v>
      </c>
      <c r="K721" s="13">
        <f t="shared" si="156"/>
        <v>24.98933609467456</v>
      </c>
      <c r="L721" s="15">
        <f t="shared" si="157"/>
        <v>547.94456723173278</v>
      </c>
      <c r="M721" s="34">
        <f t="shared" si="148"/>
        <v>24.309760633908169</v>
      </c>
      <c r="N721" s="16"/>
      <c r="O721" s="17">
        <f t="shared" si="149"/>
        <v>29.174802108989002</v>
      </c>
      <c r="P721" s="17"/>
      <c r="Q721" s="36">
        <f t="shared" si="150"/>
        <v>-1.153398331430807E-2</v>
      </c>
      <c r="R721" s="14">
        <f t="shared" si="160"/>
        <v>1.0024037497180343</v>
      </c>
      <c r="S721" s="14">
        <f t="shared" si="161"/>
        <v>8.8480533259619936</v>
      </c>
      <c r="T721" s="20">
        <f t="shared" si="151"/>
        <v>-7.2291765565829502E-3</v>
      </c>
      <c r="U721" s="20">
        <f t="shared" si="152"/>
        <v>5.9663488081115545E-2</v>
      </c>
      <c r="V721" s="20">
        <f t="shared" si="153"/>
        <v>-6.6892664637698496E-2</v>
      </c>
      <c r="Y721" s="35"/>
      <c r="Z721" s="35"/>
    </row>
    <row r="722" spans="1:26" x14ac:dyDescent="0.25">
      <c r="A722" s="11">
        <v>1930.06</v>
      </c>
      <c r="B722" s="12">
        <v>21.52</v>
      </c>
      <c r="C722" s="13">
        <v>0.97499999999999998</v>
      </c>
      <c r="D722" s="12">
        <v>1.29</v>
      </c>
      <c r="E722" s="12">
        <v>16.8</v>
      </c>
      <c r="F722" s="13">
        <f t="shared" si="158"/>
        <v>1930.4583333332794</v>
      </c>
      <c r="G722" s="14">
        <f>G717*7/12+G729*5/12</f>
        <v>3.3108333333333331</v>
      </c>
      <c r="H722" s="13">
        <f t="shared" si="154"/>
        <v>402.80828571428572</v>
      </c>
      <c r="I722" s="13">
        <f t="shared" si="155"/>
        <v>18.249910714285715</v>
      </c>
      <c r="J722" s="15">
        <f t="shared" si="159"/>
        <v>8865.7793564183994</v>
      </c>
      <c r="K722" s="13">
        <f t="shared" si="156"/>
        <v>24.146035714285716</v>
      </c>
      <c r="L722" s="15">
        <f t="shared" si="157"/>
        <v>531.45238707154908</v>
      </c>
      <c r="M722" s="34">
        <f t="shared" si="148"/>
        <v>21.86689933338948</v>
      </c>
      <c r="N722" s="16"/>
      <c r="O722" s="17">
        <f t="shared" si="149"/>
        <v>26.235846681571928</v>
      </c>
      <c r="P722" s="17"/>
      <c r="Q722" s="36">
        <f t="shared" si="150"/>
        <v>-8.9774380694718908E-3</v>
      </c>
      <c r="R722" s="14">
        <f t="shared" si="160"/>
        <v>1.0024072910686364</v>
      </c>
      <c r="S722" s="14">
        <f t="shared" si="161"/>
        <v>8.92211541398067</v>
      </c>
      <c r="T722" s="20">
        <f t="shared" si="151"/>
        <v>-6.6933246127227619E-3</v>
      </c>
      <c r="U722" s="20">
        <f t="shared" si="152"/>
        <v>5.8418848065048268E-2</v>
      </c>
      <c r="V722" s="20">
        <f t="shared" si="153"/>
        <v>-6.511217267777103E-2</v>
      </c>
      <c r="Y722" s="35"/>
      <c r="Z722" s="35"/>
    </row>
    <row r="723" spans="1:26" x14ac:dyDescent="0.25">
      <c r="A723" s="11">
        <v>1930.07</v>
      </c>
      <c r="B723" s="12">
        <v>21.06</v>
      </c>
      <c r="C723" s="13">
        <v>0.9758</v>
      </c>
      <c r="D723" s="12">
        <v>1.2370000000000001</v>
      </c>
      <c r="E723" s="12">
        <v>16.600000000000001</v>
      </c>
      <c r="F723" s="13">
        <f t="shared" si="158"/>
        <v>1930.5416666666126</v>
      </c>
      <c r="G723" s="14">
        <f>G717*6/12+G729*6/12</f>
        <v>3.3150000000000004</v>
      </c>
      <c r="H723" s="13">
        <f t="shared" si="154"/>
        <v>398.94744578313254</v>
      </c>
      <c r="I723" s="13">
        <f t="shared" si="155"/>
        <v>18.484943855421687</v>
      </c>
      <c r="J723" s="15">
        <f t="shared" si="159"/>
        <v>8814.706916037956</v>
      </c>
      <c r="K723" s="13">
        <f t="shared" si="156"/>
        <v>23.432953012048195</v>
      </c>
      <c r="L723" s="15">
        <f t="shared" si="157"/>
        <v>517.74892949377738</v>
      </c>
      <c r="M723" s="34">
        <f t="shared" si="148"/>
        <v>21.548797592546645</v>
      </c>
      <c r="N723" s="16"/>
      <c r="O723" s="17">
        <f t="shared" si="149"/>
        <v>25.853225798800086</v>
      </c>
      <c r="P723" s="17"/>
      <c r="Q723" s="36">
        <f t="shared" si="150"/>
        <v>-9.0462645397373503E-3</v>
      </c>
      <c r="R723" s="14">
        <f t="shared" si="160"/>
        <v>1.002410832400467</v>
      </c>
      <c r="S723" s="14">
        <f t="shared" si="161"/>
        <v>9.0513476817991254</v>
      </c>
      <c r="T723" s="20">
        <f t="shared" si="151"/>
        <v>-1.6231278533328508E-3</v>
      </c>
      <c r="U723" s="20">
        <f t="shared" si="152"/>
        <v>5.8040156060954695E-2</v>
      </c>
      <c r="V723" s="20">
        <f t="shared" si="153"/>
        <v>-5.9663283914287546E-2</v>
      </c>
      <c r="Y723" s="35"/>
      <c r="Z723" s="35"/>
    </row>
    <row r="724" spans="1:26" x14ac:dyDescent="0.25">
      <c r="A724" s="11">
        <v>1930.08</v>
      </c>
      <c r="B724" s="12">
        <v>20.79</v>
      </c>
      <c r="C724" s="13">
        <v>0.97670000000000001</v>
      </c>
      <c r="D724" s="12">
        <v>1.1830000000000001</v>
      </c>
      <c r="E724" s="12">
        <v>16.5</v>
      </c>
      <c r="F724" s="13">
        <f t="shared" si="158"/>
        <v>1930.6249999999459</v>
      </c>
      <c r="G724" s="14">
        <f>G717*5/12+G729*7/12</f>
        <v>3.3191666666666668</v>
      </c>
      <c r="H724" s="13">
        <f t="shared" si="154"/>
        <v>396.21960000000001</v>
      </c>
      <c r="I724" s="13">
        <f t="shared" si="155"/>
        <v>18.614126181818186</v>
      </c>
      <c r="J724" s="15">
        <f t="shared" si="159"/>
        <v>8788.7085321216728</v>
      </c>
      <c r="K724" s="13">
        <f t="shared" si="156"/>
        <v>22.545829090909095</v>
      </c>
      <c r="L724" s="15">
        <f t="shared" si="157"/>
        <v>500.09822960557671</v>
      </c>
      <c r="M724" s="34">
        <f t="shared" si="148"/>
        <v>21.300602241118153</v>
      </c>
      <c r="N724" s="16"/>
      <c r="O724" s="17">
        <f t="shared" si="149"/>
        <v>25.558473871970445</v>
      </c>
      <c r="P724" s="17"/>
      <c r="Q724" s="36">
        <f t="shared" si="150"/>
        <v>-6.7573794012129387E-3</v>
      </c>
      <c r="R724" s="14">
        <f t="shared" si="160"/>
        <v>1.0024143737135318</v>
      </c>
      <c r="S724" s="14">
        <f t="shared" si="161"/>
        <v>9.1281578668707741</v>
      </c>
      <c r="T724" s="20">
        <f t="shared" si="151"/>
        <v>1.2925554373268699E-3</v>
      </c>
      <c r="U724" s="20">
        <f t="shared" si="152"/>
        <v>5.7534360710560062E-2</v>
      </c>
      <c r="V724" s="20">
        <f t="shared" si="153"/>
        <v>-5.6241805273233192E-2</v>
      </c>
      <c r="Y724" s="35"/>
      <c r="Z724" s="35"/>
    </row>
    <row r="725" spans="1:26" x14ac:dyDescent="0.25">
      <c r="A725" s="11">
        <v>1930.09</v>
      </c>
      <c r="B725" s="12">
        <v>20.78</v>
      </c>
      <c r="C725" s="13">
        <v>0.97750000000000004</v>
      </c>
      <c r="D725" s="12">
        <v>1.1299999999999999</v>
      </c>
      <c r="E725" s="12">
        <v>16.600000000000001</v>
      </c>
      <c r="F725" s="13">
        <f t="shared" si="158"/>
        <v>1930.7083333332791</v>
      </c>
      <c r="G725" s="14">
        <f>G717*4/12+G729*8/12</f>
        <v>3.3233333333333333</v>
      </c>
      <c r="H725" s="13">
        <f t="shared" si="154"/>
        <v>393.64330120481929</v>
      </c>
      <c r="I725" s="13">
        <f t="shared" si="155"/>
        <v>18.517147590361446</v>
      </c>
      <c r="J725" s="15">
        <f t="shared" si="159"/>
        <v>8765.7906314145839</v>
      </c>
      <c r="K725" s="13">
        <f t="shared" si="156"/>
        <v>21.406012048192771</v>
      </c>
      <c r="L725" s="15">
        <f t="shared" si="157"/>
        <v>476.67677639549947</v>
      </c>
      <c r="M725" s="34">
        <f t="shared" si="148"/>
        <v>21.072581788447309</v>
      </c>
      <c r="N725" s="16"/>
      <c r="O725" s="17">
        <f t="shared" si="149"/>
        <v>25.290051551861236</v>
      </c>
      <c r="P725" s="17"/>
      <c r="Q725" s="36">
        <f t="shared" si="150"/>
        <v>-4.2387408222914827E-3</v>
      </c>
      <c r="R725" s="14">
        <f t="shared" si="160"/>
        <v>1.0024179150078369</v>
      </c>
      <c r="S725" s="14">
        <f t="shared" si="161"/>
        <v>9.0950749847035528</v>
      </c>
      <c r="T725" s="20">
        <f t="shared" si="151"/>
        <v>6.2252390717274508E-3</v>
      </c>
      <c r="U725" s="20">
        <f t="shared" si="152"/>
        <v>5.8304895814562441E-2</v>
      </c>
      <c r="V725" s="20">
        <f t="shared" si="153"/>
        <v>-5.207965674283499E-2</v>
      </c>
      <c r="Y725" s="35"/>
      <c r="Z725" s="35"/>
    </row>
    <row r="726" spans="1:26" x14ac:dyDescent="0.25">
      <c r="A726" s="11">
        <v>1930.1</v>
      </c>
      <c r="B726" s="12">
        <v>17.920000000000002</v>
      </c>
      <c r="C726" s="13">
        <v>0.97829999999999995</v>
      </c>
      <c r="D726" s="12">
        <v>1.077</v>
      </c>
      <c r="E726" s="12">
        <v>16.5</v>
      </c>
      <c r="F726" s="13">
        <f t="shared" si="158"/>
        <v>1930.7916666666124</v>
      </c>
      <c r="G726" s="14">
        <f>G717*3/12+G729*9/12</f>
        <v>3.3275000000000001</v>
      </c>
      <c r="H726" s="13">
        <f t="shared" si="154"/>
        <v>341.52261818181825</v>
      </c>
      <c r="I726" s="13">
        <f t="shared" si="155"/>
        <v>18.644619272727276</v>
      </c>
      <c r="J726" s="15">
        <f t="shared" si="159"/>
        <v>7639.7472705588489</v>
      </c>
      <c r="K726" s="13">
        <f t="shared" si="156"/>
        <v>20.52566181818182</v>
      </c>
      <c r="L726" s="15">
        <f t="shared" si="157"/>
        <v>459.1522215620468</v>
      </c>
      <c r="M726" s="34">
        <f t="shared" si="148"/>
        <v>18.214870154658634</v>
      </c>
      <c r="N726" s="16"/>
      <c r="O726" s="17">
        <f t="shared" si="149"/>
        <v>21.88111820763574</v>
      </c>
      <c r="P726" s="17"/>
      <c r="Q726" s="36">
        <f t="shared" si="150"/>
        <v>3.0636907081037709E-3</v>
      </c>
      <c r="R726" s="14">
        <f t="shared" si="160"/>
        <v>1.0024214562833882</v>
      </c>
      <c r="S726" s="14">
        <f t="shared" si="161"/>
        <v>9.1723210490852978</v>
      </c>
      <c r="T726" s="20">
        <f t="shared" si="151"/>
        <v>2.164134629405412E-2</v>
      </c>
      <c r="U726" s="20">
        <f t="shared" si="152"/>
        <v>5.7794849026483686E-2</v>
      </c>
      <c r="V726" s="20">
        <f t="shared" si="153"/>
        <v>-3.6153502732429565E-2</v>
      </c>
      <c r="Y726" s="35"/>
      <c r="Z726" s="35"/>
    </row>
    <row r="727" spans="1:26" x14ac:dyDescent="0.25">
      <c r="A727" s="11">
        <v>1930.11</v>
      </c>
      <c r="B727" s="12">
        <v>16.62</v>
      </c>
      <c r="C727" s="13">
        <v>0.97919999999999996</v>
      </c>
      <c r="D727" s="12">
        <v>1.0229999999999999</v>
      </c>
      <c r="E727" s="12">
        <v>16.399999999999999</v>
      </c>
      <c r="F727" s="13">
        <f t="shared" si="158"/>
        <v>1930.8749999999457</v>
      </c>
      <c r="G727" s="14">
        <f>G717*2/12+G729*10/12</f>
        <v>3.3316666666666666</v>
      </c>
      <c r="H727" s="13">
        <f t="shared" si="154"/>
        <v>318.67836585365865</v>
      </c>
      <c r="I727" s="13">
        <f t="shared" si="155"/>
        <v>18.77556292682927</v>
      </c>
      <c r="J727" s="15">
        <f t="shared" si="159"/>
        <v>7163.7292088497461</v>
      </c>
      <c r="K727" s="13">
        <f t="shared" si="156"/>
        <v>19.615401219512197</v>
      </c>
      <c r="L727" s="15">
        <f t="shared" si="157"/>
        <v>440.94434299959613</v>
      </c>
      <c r="M727" s="34">
        <f t="shared" si="148"/>
        <v>16.939711377775168</v>
      </c>
      <c r="N727" s="16"/>
      <c r="O727" s="17">
        <f t="shared" si="149"/>
        <v>20.377938385497828</v>
      </c>
      <c r="P727" s="17"/>
      <c r="Q727" s="36">
        <f t="shared" si="150"/>
        <v>7.0525206827529857E-3</v>
      </c>
      <c r="R727" s="14">
        <f t="shared" si="160"/>
        <v>1.0024249975401915</v>
      </c>
      <c r="S727" s="14">
        <f t="shared" si="161"/>
        <v>9.2505956395199505</v>
      </c>
      <c r="T727" s="20">
        <f t="shared" si="151"/>
        <v>3.1128960962345964E-2</v>
      </c>
      <c r="U727" s="20">
        <f t="shared" si="152"/>
        <v>5.7279103473887094E-2</v>
      </c>
      <c r="V727" s="20">
        <f t="shared" si="153"/>
        <v>-2.615014251154113E-2</v>
      </c>
      <c r="Y727" s="35"/>
      <c r="Z727" s="35"/>
    </row>
    <row r="728" spans="1:26" x14ac:dyDescent="0.25">
      <c r="A728" s="11">
        <v>1930.12</v>
      </c>
      <c r="B728" s="12">
        <v>15.51</v>
      </c>
      <c r="C728" s="13">
        <v>0.98</v>
      </c>
      <c r="D728" s="12">
        <v>0.97</v>
      </c>
      <c r="E728" s="12">
        <v>16.100000000000001</v>
      </c>
      <c r="F728" s="13">
        <f t="shared" si="158"/>
        <v>1930.9583333332789</v>
      </c>
      <c r="G728" s="14">
        <f>G717*1/12+G729*11/12</f>
        <v>3.3358333333333325</v>
      </c>
      <c r="H728" s="13">
        <f t="shared" si="154"/>
        <v>302.93631055900624</v>
      </c>
      <c r="I728" s="13">
        <f t="shared" si="155"/>
        <v>19.141043478260869</v>
      </c>
      <c r="J728" s="15">
        <f t="shared" si="159"/>
        <v>6845.7124836507783</v>
      </c>
      <c r="K728" s="13">
        <f t="shared" si="156"/>
        <v>18.945726708074535</v>
      </c>
      <c r="L728" s="15">
        <f t="shared" si="157"/>
        <v>428.13288904843677</v>
      </c>
      <c r="M728" s="34">
        <f t="shared" si="148"/>
        <v>16.055001856531327</v>
      </c>
      <c r="N728" s="16"/>
      <c r="O728" s="17">
        <f t="shared" si="149"/>
        <v>19.349603578733877</v>
      </c>
      <c r="P728" s="17"/>
      <c r="Q728" s="36">
        <f t="shared" si="150"/>
        <v>1.0454922060588345E-2</v>
      </c>
      <c r="R728" s="14">
        <f t="shared" si="160"/>
        <v>1.0024285387782521</v>
      </c>
      <c r="S728" s="14">
        <f t="shared" si="161"/>
        <v>9.4458176586045894</v>
      </c>
      <c r="T728" s="20">
        <f t="shared" si="151"/>
        <v>3.1307554402851601E-2</v>
      </c>
      <c r="U728" s="20">
        <f t="shared" si="152"/>
        <v>5.4702821402978552E-2</v>
      </c>
      <c r="V728" s="20">
        <f t="shared" si="153"/>
        <v>-2.3395267000126951E-2</v>
      </c>
      <c r="Y728" s="35"/>
      <c r="Z728" s="35"/>
    </row>
    <row r="729" spans="1:26" x14ac:dyDescent="0.25">
      <c r="A729" s="11">
        <v>1931.01</v>
      </c>
      <c r="B729" s="12">
        <v>15.98</v>
      </c>
      <c r="C729" s="13">
        <v>0.9667</v>
      </c>
      <c r="D729" s="12">
        <v>0.94</v>
      </c>
      <c r="E729" s="12">
        <v>15.9</v>
      </c>
      <c r="F729" s="13">
        <f t="shared" si="158"/>
        <v>1931.0416666666122</v>
      </c>
      <c r="G729" s="14">
        <v>3.34</v>
      </c>
      <c r="H729" s="13">
        <f t="shared" si="154"/>
        <v>316.04218867924533</v>
      </c>
      <c r="I729" s="13">
        <f t="shared" si="155"/>
        <v>19.118772452830189</v>
      </c>
      <c r="J729" s="15">
        <f t="shared" si="159"/>
        <v>7177.8809017437115</v>
      </c>
      <c r="K729" s="13">
        <f t="shared" si="156"/>
        <v>18.590716981132076</v>
      </c>
      <c r="L729" s="15">
        <f t="shared" si="157"/>
        <v>422.22828833786531</v>
      </c>
      <c r="M729" s="34">
        <f t="shared" si="148"/>
        <v>16.705478731547608</v>
      </c>
      <c r="N729" s="16"/>
      <c r="O729" s="17">
        <f t="shared" si="149"/>
        <v>20.167540874417732</v>
      </c>
      <c r="P729" s="17"/>
      <c r="Q729" s="36">
        <f t="shared" si="150"/>
        <v>8.8063099543580631E-3</v>
      </c>
      <c r="R729" s="14">
        <f t="shared" si="160"/>
        <v>1.0003975293854486</v>
      </c>
      <c r="S729" s="14">
        <f t="shared" si="161"/>
        <v>9.5878610571447194</v>
      </c>
      <c r="T729" s="20">
        <f t="shared" si="151"/>
        <v>2.717211210930448E-2</v>
      </c>
      <c r="U729" s="20">
        <f t="shared" si="152"/>
        <v>5.350778743929574E-2</v>
      </c>
      <c r="V729" s="20">
        <f t="shared" si="153"/>
        <v>-2.6335675329991259E-2</v>
      </c>
      <c r="Y729" s="35"/>
      <c r="Z729" s="35"/>
    </row>
    <row r="730" spans="1:26" x14ac:dyDescent="0.25">
      <c r="A730" s="11">
        <v>1931.02</v>
      </c>
      <c r="B730" s="12">
        <v>17.2</v>
      </c>
      <c r="C730" s="13">
        <v>0.95330000000000004</v>
      </c>
      <c r="D730" s="12">
        <v>0.91</v>
      </c>
      <c r="E730" s="12">
        <v>15.7</v>
      </c>
      <c r="F730" s="13">
        <f t="shared" si="158"/>
        <v>1931.1249999999454</v>
      </c>
      <c r="G730" s="14">
        <f>G729*11/12+G741*1/12</f>
        <v>3.3683333333333327</v>
      </c>
      <c r="H730" s="13">
        <f t="shared" si="154"/>
        <v>344.50394904458602</v>
      </c>
      <c r="I730" s="13">
        <f t="shared" si="155"/>
        <v>19.093931082802552</v>
      </c>
      <c r="J730" s="15">
        <f t="shared" si="159"/>
        <v>7860.4362614023221</v>
      </c>
      <c r="K730" s="13">
        <f t="shared" si="156"/>
        <v>18.226662420382169</v>
      </c>
      <c r="L730" s="15">
        <f t="shared" si="157"/>
        <v>415.87191848116936</v>
      </c>
      <c r="M730" s="34">
        <f t="shared" si="148"/>
        <v>18.161492436976083</v>
      </c>
      <c r="N730" s="16"/>
      <c r="O730" s="17">
        <f t="shared" si="149"/>
        <v>21.955007167462465</v>
      </c>
      <c r="P730" s="17"/>
      <c r="Q730" s="36">
        <f t="shared" si="150"/>
        <v>5.6344747348846883E-3</v>
      </c>
      <c r="R730" s="14">
        <f t="shared" si="160"/>
        <v>1.000424322533243</v>
      </c>
      <c r="S730" s="14">
        <f t="shared" si="161"/>
        <v>9.7138594246605532</v>
      </c>
      <c r="T730" s="20">
        <f t="shared" si="151"/>
        <v>1.1904383362798976E-2</v>
      </c>
      <c r="U730" s="20">
        <f t="shared" si="152"/>
        <v>5.1901915980160584E-2</v>
      </c>
      <c r="V730" s="20">
        <f t="shared" si="153"/>
        <v>-3.9997532617361609E-2</v>
      </c>
      <c r="Y730" s="35"/>
      <c r="Z730" s="35"/>
    </row>
    <row r="731" spans="1:26" x14ac:dyDescent="0.25">
      <c r="A731" s="11">
        <v>1931.03</v>
      </c>
      <c r="B731" s="12">
        <v>17.53</v>
      </c>
      <c r="C731" s="13">
        <v>0.94</v>
      </c>
      <c r="D731" s="12">
        <v>0.88</v>
      </c>
      <c r="E731" s="12">
        <v>15.6</v>
      </c>
      <c r="F731" s="13">
        <f t="shared" si="158"/>
        <v>1931.2083333332787</v>
      </c>
      <c r="G731" s="14">
        <f>G729*10/12+G741*2/12</f>
        <v>3.3966666666666665</v>
      </c>
      <c r="H731" s="13">
        <f t="shared" si="154"/>
        <v>353.36434615384621</v>
      </c>
      <c r="I731" s="13">
        <f t="shared" si="155"/>
        <v>18.948230769230769</v>
      </c>
      <c r="J731" s="15">
        <f t="shared" si="159"/>
        <v>8098.6290803079273</v>
      </c>
      <c r="K731" s="13">
        <f t="shared" si="156"/>
        <v>17.738769230769233</v>
      </c>
      <c r="L731" s="15">
        <f t="shared" si="157"/>
        <v>406.54840791049492</v>
      </c>
      <c r="M731" s="34">
        <f t="shared" si="148"/>
        <v>18.579561032791283</v>
      </c>
      <c r="N731" s="16"/>
      <c r="O731" s="17">
        <f t="shared" si="149"/>
        <v>22.48922591637859</v>
      </c>
      <c r="P731" s="17"/>
      <c r="Q731" s="36">
        <f t="shared" si="150"/>
        <v>4.0196372856970419E-3</v>
      </c>
      <c r="R731" s="14">
        <f t="shared" si="160"/>
        <v>1.0004511098145998</v>
      </c>
      <c r="S731" s="14">
        <f t="shared" si="161"/>
        <v>9.7802759855998271</v>
      </c>
      <c r="T731" s="20">
        <f t="shared" si="151"/>
        <v>9.3583552266789383E-3</v>
      </c>
      <c r="U731" s="20">
        <f t="shared" si="152"/>
        <v>5.0216361408996768E-2</v>
      </c>
      <c r="V731" s="20">
        <f t="shared" si="153"/>
        <v>-4.085800618231783E-2</v>
      </c>
      <c r="Y731" s="35"/>
      <c r="Z731" s="35"/>
    </row>
    <row r="732" spans="1:26" x14ac:dyDescent="0.25">
      <c r="A732" s="11">
        <v>1931.04</v>
      </c>
      <c r="B732" s="12">
        <v>15.86</v>
      </c>
      <c r="C732" s="13">
        <v>0.92669999999999997</v>
      </c>
      <c r="D732" s="12">
        <v>0.85</v>
      </c>
      <c r="E732" s="12">
        <v>15.5</v>
      </c>
      <c r="F732" s="13">
        <f t="shared" si="158"/>
        <v>1931.2916666666119</v>
      </c>
      <c r="G732" s="14">
        <f>G729*9/12+G741*3/12</f>
        <v>3.4249999999999998</v>
      </c>
      <c r="H732" s="13">
        <f t="shared" si="154"/>
        <v>321.76358709677419</v>
      </c>
      <c r="I732" s="13">
        <f t="shared" si="155"/>
        <v>18.800650451612906</v>
      </c>
      <c r="J732" s="15">
        <f t="shared" si="159"/>
        <v>7410.2898698003546</v>
      </c>
      <c r="K732" s="13">
        <f t="shared" si="156"/>
        <v>17.244580645161289</v>
      </c>
      <c r="L732" s="15">
        <f t="shared" si="157"/>
        <v>397.14668280771127</v>
      </c>
      <c r="M732" s="34">
        <f t="shared" si="148"/>
        <v>16.872315331609659</v>
      </c>
      <c r="N732" s="16"/>
      <c r="O732" s="17">
        <f t="shared" si="149"/>
        <v>20.459812584802663</v>
      </c>
      <c r="P732" s="17"/>
      <c r="Q732" s="36">
        <f t="shared" si="150"/>
        <v>9.6311143517871234E-3</v>
      </c>
      <c r="R732" s="14">
        <f t="shared" si="160"/>
        <v>1.0004778912419263</v>
      </c>
      <c r="S732" s="14">
        <f t="shared" si="161"/>
        <v>9.8478149832095649</v>
      </c>
      <c r="T732" s="20">
        <f t="shared" si="151"/>
        <v>1.5031281808771224E-2</v>
      </c>
      <c r="U732" s="20">
        <f t="shared" si="152"/>
        <v>4.853613387295086E-2</v>
      </c>
      <c r="V732" s="20">
        <f t="shared" si="153"/>
        <v>-3.3504852064179635E-2</v>
      </c>
      <c r="Y732" s="35"/>
      <c r="Z732" s="35"/>
    </row>
    <row r="733" spans="1:26" x14ac:dyDescent="0.25">
      <c r="A733" s="11">
        <v>1931.05</v>
      </c>
      <c r="B733" s="12">
        <v>14.33</v>
      </c>
      <c r="C733" s="13">
        <v>0.9133</v>
      </c>
      <c r="D733" s="12">
        <v>0.82</v>
      </c>
      <c r="E733" s="12">
        <v>15.3</v>
      </c>
      <c r="F733" s="13">
        <f t="shared" si="158"/>
        <v>1931.3749999999452</v>
      </c>
      <c r="G733" s="14">
        <f>G729*8/12+G741*4/12</f>
        <v>3.4533333333333331</v>
      </c>
      <c r="H733" s="13">
        <f t="shared" si="154"/>
        <v>294.5236470588236</v>
      </c>
      <c r="I733" s="13">
        <f t="shared" si="155"/>
        <v>18.771001176470588</v>
      </c>
      <c r="J733" s="15">
        <f t="shared" si="159"/>
        <v>6818.972788900719</v>
      </c>
      <c r="K733" s="13">
        <f t="shared" si="156"/>
        <v>16.853411764705882</v>
      </c>
      <c r="L733" s="15">
        <f t="shared" si="157"/>
        <v>390.19941988126925</v>
      </c>
      <c r="M733" s="34">
        <f t="shared" si="148"/>
        <v>15.401539999110112</v>
      </c>
      <c r="N733" s="16"/>
      <c r="O733" s="17">
        <f t="shared" si="149"/>
        <v>18.720726910122245</v>
      </c>
      <c r="P733" s="17"/>
      <c r="Q733" s="36">
        <f t="shared" si="150"/>
        <v>1.5929703538700615E-2</v>
      </c>
      <c r="R733" s="14">
        <f t="shared" si="160"/>
        <v>1.0005046668276012</v>
      </c>
      <c r="S733" s="14">
        <f t="shared" si="161"/>
        <v>9.9813122941178651</v>
      </c>
      <c r="T733" s="20">
        <f t="shared" si="151"/>
        <v>2.1161915537703635E-2</v>
      </c>
      <c r="U733" s="20">
        <f t="shared" si="152"/>
        <v>4.6179312085233848E-2</v>
      </c>
      <c r="V733" s="20">
        <f t="shared" si="153"/>
        <v>-2.5017396547530213E-2</v>
      </c>
      <c r="Y733" s="35"/>
      <c r="Z733" s="35"/>
    </row>
    <row r="734" spans="1:26" x14ac:dyDescent="0.25">
      <c r="A734" s="11">
        <v>1931.06</v>
      </c>
      <c r="B734" s="12">
        <v>13.87</v>
      </c>
      <c r="C734" s="13">
        <v>0.9</v>
      </c>
      <c r="D734" s="12">
        <v>0.79</v>
      </c>
      <c r="E734" s="12">
        <v>15.1</v>
      </c>
      <c r="F734" s="13">
        <f t="shared" si="158"/>
        <v>1931.4583333332785</v>
      </c>
      <c r="G734" s="14">
        <f>G729*7/12+G741*5/12</f>
        <v>3.4816666666666665</v>
      </c>
      <c r="H734" s="13">
        <f t="shared" si="154"/>
        <v>288.8450463576159</v>
      </c>
      <c r="I734" s="13">
        <f t="shared" si="155"/>
        <v>18.742649006622521</v>
      </c>
      <c r="J734" s="15">
        <f t="shared" si="159"/>
        <v>6723.6603882036652</v>
      </c>
      <c r="K734" s="13">
        <f t="shared" si="156"/>
        <v>16.451880794701989</v>
      </c>
      <c r="L734" s="15">
        <f t="shared" si="157"/>
        <v>382.96263206062696</v>
      </c>
      <c r="M734" s="34">
        <f t="shared" si="148"/>
        <v>15.062476074643243</v>
      </c>
      <c r="N734" s="16"/>
      <c r="O734" s="17">
        <f t="shared" si="149"/>
        <v>18.355604584013705</v>
      </c>
      <c r="P734" s="17"/>
      <c r="Q734" s="36">
        <f t="shared" si="150"/>
        <v>1.6369824995931773E-2</v>
      </c>
      <c r="R734" s="14">
        <f t="shared" si="160"/>
        <v>1.0005314365839755</v>
      </c>
      <c r="S734" s="14">
        <f t="shared" si="161"/>
        <v>10.118619061544909</v>
      </c>
      <c r="T734" s="20">
        <f t="shared" si="151"/>
        <v>2.4611829397280793E-2</v>
      </c>
      <c r="U734" s="20">
        <f t="shared" si="152"/>
        <v>4.2387777931171877E-2</v>
      </c>
      <c r="V734" s="20">
        <f t="shared" si="153"/>
        <v>-1.7775948533891084E-2</v>
      </c>
      <c r="Y734" s="35"/>
      <c r="Z734" s="35"/>
    </row>
    <row r="735" spans="1:26" x14ac:dyDescent="0.25">
      <c r="A735" s="11">
        <v>1931.07</v>
      </c>
      <c r="B735" s="12">
        <v>14.33</v>
      </c>
      <c r="C735" s="13">
        <v>0.88670000000000004</v>
      </c>
      <c r="D735" s="12">
        <v>0.76</v>
      </c>
      <c r="E735" s="12">
        <v>15.1</v>
      </c>
      <c r="F735" s="13">
        <f t="shared" si="158"/>
        <v>1931.5416666666117</v>
      </c>
      <c r="G735" s="14">
        <f>G729*6/12+G741*6/12</f>
        <v>3.51</v>
      </c>
      <c r="H735" s="13">
        <f t="shared" si="154"/>
        <v>298.42462251655638</v>
      </c>
      <c r="I735" s="13">
        <f t="shared" si="155"/>
        <v>18.465674304635765</v>
      </c>
      <c r="J735" s="15">
        <f t="shared" si="159"/>
        <v>6982.471220990883</v>
      </c>
      <c r="K735" s="13">
        <f t="shared" si="156"/>
        <v>15.827125827814571</v>
      </c>
      <c r="L735" s="15">
        <f t="shared" si="157"/>
        <v>370.31947857313816</v>
      </c>
      <c r="M735" s="34">
        <f t="shared" si="148"/>
        <v>15.51675009551632</v>
      </c>
      <c r="N735" s="16"/>
      <c r="O735" s="17">
        <f t="shared" si="149"/>
        <v>18.955242288187467</v>
      </c>
      <c r="P735" s="17"/>
      <c r="Q735" s="36">
        <f t="shared" si="150"/>
        <v>1.3585027838757306E-2</v>
      </c>
      <c r="R735" s="14">
        <f t="shared" si="160"/>
        <v>1.0005582005233711</v>
      </c>
      <c r="S735" s="14">
        <f t="shared" si="161"/>
        <v>10.123996465893525</v>
      </c>
      <c r="T735" s="20">
        <f t="shared" si="151"/>
        <v>2.6437859148649379E-2</v>
      </c>
      <c r="U735" s="20">
        <f t="shared" si="152"/>
        <v>4.2125786651003194E-2</v>
      </c>
      <c r="V735" s="20">
        <f t="shared" si="153"/>
        <v>-1.5687927502353816E-2</v>
      </c>
      <c r="Y735" s="35"/>
      <c r="Z735" s="35"/>
    </row>
    <row r="736" spans="1:26" x14ac:dyDescent="0.25">
      <c r="A736" s="11">
        <v>1931.08</v>
      </c>
      <c r="B736" s="12">
        <v>13.9</v>
      </c>
      <c r="C736" s="13">
        <v>0.87329999999999997</v>
      </c>
      <c r="D736" s="12">
        <v>0.73</v>
      </c>
      <c r="E736" s="12">
        <v>15.1</v>
      </c>
      <c r="F736" s="13">
        <f t="shared" si="158"/>
        <v>1931.624999999945</v>
      </c>
      <c r="G736" s="14">
        <f>G729*5/12+G741*7/12</f>
        <v>3.5383333333333336</v>
      </c>
      <c r="H736" s="13">
        <f t="shared" si="154"/>
        <v>289.46980132450335</v>
      </c>
      <c r="I736" s="13">
        <f t="shared" si="155"/>
        <v>18.186617086092717</v>
      </c>
      <c r="J736" s="15">
        <f t="shared" si="159"/>
        <v>6808.4088844997104</v>
      </c>
      <c r="K736" s="13">
        <f t="shared" si="156"/>
        <v>15.202370860927156</v>
      </c>
      <c r="L736" s="15">
        <f t="shared" si="157"/>
        <v>357.56391983343809</v>
      </c>
      <c r="M736" s="34">
        <f t="shared" si="148"/>
        <v>15.006276602886535</v>
      </c>
      <c r="N736" s="16"/>
      <c r="O736" s="17">
        <f t="shared" si="149"/>
        <v>18.380525991208906</v>
      </c>
      <c r="P736" s="17"/>
      <c r="Q736" s="36">
        <f t="shared" si="150"/>
        <v>1.5493991974094207E-2</v>
      </c>
      <c r="R736" s="14">
        <f t="shared" si="160"/>
        <v>1.0005849586580824</v>
      </c>
      <c r="S736" s="14">
        <f t="shared" si="161"/>
        <v>10.129647686019393</v>
      </c>
      <c r="T736" s="20">
        <f t="shared" si="151"/>
        <v>2.7723308433182048E-2</v>
      </c>
      <c r="U736" s="20">
        <f t="shared" si="152"/>
        <v>4.0458580692494639E-2</v>
      </c>
      <c r="V736" s="20">
        <f t="shared" si="153"/>
        <v>-1.2735272259312591E-2</v>
      </c>
      <c r="Y736" s="35"/>
      <c r="Z736" s="35"/>
    </row>
    <row r="737" spans="1:26" x14ac:dyDescent="0.25">
      <c r="A737" s="11">
        <v>1931.09</v>
      </c>
      <c r="B737" s="12">
        <v>11.83</v>
      </c>
      <c r="C737" s="13">
        <v>0.86</v>
      </c>
      <c r="D737" s="12">
        <v>0.7</v>
      </c>
      <c r="E737" s="12">
        <v>15</v>
      </c>
      <c r="F737" s="13">
        <f t="shared" si="158"/>
        <v>1931.7083333332782</v>
      </c>
      <c r="G737" s="14">
        <f>G729*4/12+G741*8/12</f>
        <v>3.5666666666666669</v>
      </c>
      <c r="H737" s="13">
        <f t="shared" si="154"/>
        <v>248.00412000000003</v>
      </c>
      <c r="I737" s="13">
        <f t="shared" si="155"/>
        <v>18.029040000000002</v>
      </c>
      <c r="J737" s="15">
        <f t="shared" si="159"/>
        <v>5868.4620499409093</v>
      </c>
      <c r="K737" s="13">
        <f t="shared" si="156"/>
        <v>14.674800000000001</v>
      </c>
      <c r="L737" s="15">
        <f t="shared" si="157"/>
        <v>347.2462751444325</v>
      </c>
      <c r="M737" s="34">
        <f t="shared" si="148"/>
        <v>12.817745261106879</v>
      </c>
      <c r="N737" s="16"/>
      <c r="O737" s="17">
        <f t="shared" si="149"/>
        <v>15.756886512834594</v>
      </c>
      <c r="P737" s="17"/>
      <c r="Q737" s="36">
        <f t="shared" si="150"/>
        <v>2.7053310824360424E-2</v>
      </c>
      <c r="R737" s="14">
        <f t="shared" si="160"/>
        <v>1.0006117110003754</v>
      </c>
      <c r="S737" s="14">
        <f t="shared" si="161"/>
        <v>10.203143598544234</v>
      </c>
      <c r="T737" s="20">
        <f t="shared" si="151"/>
        <v>4.2613614380621723E-2</v>
      </c>
      <c r="U737" s="20">
        <f t="shared" si="152"/>
        <v>3.8124454191790891E-2</v>
      </c>
      <c r="V737" s="20">
        <f t="shared" si="153"/>
        <v>4.4891601888308319E-3</v>
      </c>
      <c r="Y737" s="35"/>
      <c r="Z737" s="35"/>
    </row>
    <row r="738" spans="1:26" x14ac:dyDescent="0.25">
      <c r="A738" s="11">
        <v>1931.1</v>
      </c>
      <c r="B738" s="12">
        <v>10.25</v>
      </c>
      <c r="C738" s="13">
        <v>0.84670000000000001</v>
      </c>
      <c r="D738" s="12">
        <v>0.67</v>
      </c>
      <c r="E738" s="12">
        <v>14.9</v>
      </c>
      <c r="F738" s="13">
        <f t="shared" si="158"/>
        <v>1931.7916666666115</v>
      </c>
      <c r="G738" s="14">
        <f>G729*3/12+G741*9/12</f>
        <v>3.5950000000000002</v>
      </c>
      <c r="H738" s="13">
        <f t="shared" si="154"/>
        <v>216.32315436241612</v>
      </c>
      <c r="I738" s="13">
        <f t="shared" si="155"/>
        <v>17.869347785234901</v>
      </c>
      <c r="J738" s="15">
        <f t="shared" si="159"/>
        <v>5154.0394611613119</v>
      </c>
      <c r="K738" s="13">
        <f t="shared" si="156"/>
        <v>14.140147651006712</v>
      </c>
      <c r="L738" s="15">
        <f t="shared" si="157"/>
        <v>336.89818916859303</v>
      </c>
      <c r="M738" s="34">
        <f t="shared" si="148"/>
        <v>11.145926407660927</v>
      </c>
      <c r="N738" s="16"/>
      <c r="O738" s="17">
        <f t="shared" si="149"/>
        <v>13.764337388796356</v>
      </c>
      <c r="P738" s="17"/>
      <c r="Q738" s="36">
        <f t="shared" si="150"/>
        <v>3.7813566467066746E-2</v>
      </c>
      <c r="R738" s="14">
        <f t="shared" si="160"/>
        <v>1.0006384575624876</v>
      </c>
      <c r="S738" s="14">
        <f t="shared" si="161"/>
        <v>10.277904335961615</v>
      </c>
      <c r="T738" s="20">
        <f t="shared" si="151"/>
        <v>5.1170424960345073E-2</v>
      </c>
      <c r="U738" s="20">
        <f t="shared" si="152"/>
        <v>3.5810836052996731E-2</v>
      </c>
      <c r="V738" s="20">
        <f t="shared" si="153"/>
        <v>1.5359588907348343E-2</v>
      </c>
      <c r="Y738" s="35"/>
      <c r="Z738" s="35"/>
    </row>
    <row r="739" spans="1:26" x14ac:dyDescent="0.25">
      <c r="A739" s="11">
        <v>1931.11</v>
      </c>
      <c r="B739" s="12">
        <v>10.39</v>
      </c>
      <c r="C739" s="13">
        <v>0.83330000000000004</v>
      </c>
      <c r="D739" s="12">
        <v>0.64</v>
      </c>
      <c r="E739" s="12">
        <v>14.7</v>
      </c>
      <c r="F739" s="13">
        <f t="shared" si="158"/>
        <v>1931.8749999999447</v>
      </c>
      <c r="G739" s="14">
        <f>G729*2/12+G741*10/12</f>
        <v>3.6233333333333335</v>
      </c>
      <c r="H739" s="13">
        <f t="shared" si="154"/>
        <v>222.26118367346942</v>
      </c>
      <c r="I739" s="13">
        <f t="shared" si="155"/>
        <v>17.82581755102041</v>
      </c>
      <c r="J739" s="15">
        <f t="shared" si="159"/>
        <v>5330.9094996950471</v>
      </c>
      <c r="K739" s="13">
        <f t="shared" si="156"/>
        <v>13.690775510204084</v>
      </c>
      <c r="L739" s="15">
        <f t="shared" si="157"/>
        <v>328.37171124204332</v>
      </c>
      <c r="M739" s="34">
        <f t="shared" si="148"/>
        <v>11.415600295644669</v>
      </c>
      <c r="N739" s="16"/>
      <c r="O739" s="17">
        <f t="shared" si="149"/>
        <v>14.160676478302928</v>
      </c>
      <c r="P739" s="17"/>
      <c r="Q739" s="36">
        <f t="shared" si="150"/>
        <v>3.4645190862895102E-2</v>
      </c>
      <c r="R739" s="14">
        <f t="shared" si="160"/>
        <v>1.0006651983566295</v>
      </c>
      <c r="S739" s="14">
        <f t="shared" si="161"/>
        <v>10.424391053843564</v>
      </c>
      <c r="T739" s="20">
        <f t="shared" si="151"/>
        <v>4.2594783036157269E-2</v>
      </c>
      <c r="U739" s="20">
        <f t="shared" si="152"/>
        <v>3.3485331501043714E-2</v>
      </c>
      <c r="V739" s="20">
        <f t="shared" si="153"/>
        <v>9.1094515351135552E-3</v>
      </c>
      <c r="Y739" s="35"/>
      <c r="Z739" s="35"/>
    </row>
    <row r="740" spans="1:26" x14ac:dyDescent="0.25">
      <c r="A740" s="11">
        <v>1931.12</v>
      </c>
      <c r="B740" s="12">
        <v>8.44</v>
      </c>
      <c r="C740" s="13">
        <v>0.82</v>
      </c>
      <c r="D740" s="12">
        <v>0.61</v>
      </c>
      <c r="E740" s="12">
        <v>14.6</v>
      </c>
      <c r="F740" s="13">
        <f t="shared" si="158"/>
        <v>1931.958333333278</v>
      </c>
      <c r="G740" s="14">
        <f>G729*1/12+G741*11/12</f>
        <v>3.6516666666666668</v>
      </c>
      <c r="H740" s="13">
        <f t="shared" si="154"/>
        <v>181.78372602739728</v>
      </c>
      <c r="I740" s="13">
        <f t="shared" si="155"/>
        <v>17.661452054794523</v>
      </c>
      <c r="J740" s="15">
        <f t="shared" si="159"/>
        <v>4395.3628910873786</v>
      </c>
      <c r="K740" s="13">
        <f t="shared" si="156"/>
        <v>13.138397260273974</v>
      </c>
      <c r="L740" s="15">
        <f t="shared" si="157"/>
        <v>317.67433217574654</v>
      </c>
      <c r="M740" s="34">
        <f t="shared" si="148"/>
        <v>9.3060328679683106</v>
      </c>
      <c r="N740" s="16"/>
      <c r="O740" s="17">
        <f t="shared" si="149"/>
        <v>11.613199088567855</v>
      </c>
      <c r="P740" s="17"/>
      <c r="Q740" s="36">
        <f t="shared" si="150"/>
        <v>5.411516489418422E-2</v>
      </c>
      <c r="R740" s="14">
        <f t="shared" si="160"/>
        <v>1.0006919333949829</v>
      </c>
      <c r="S740" s="14">
        <f t="shared" si="161"/>
        <v>10.502772775488301</v>
      </c>
      <c r="T740" s="20">
        <f t="shared" si="151"/>
        <v>5.580545834392292E-2</v>
      </c>
      <c r="U740" s="20">
        <f t="shared" si="152"/>
        <v>3.1860940414411676E-2</v>
      </c>
      <c r="V740" s="20">
        <f t="shared" si="153"/>
        <v>2.3944517929511244E-2</v>
      </c>
      <c r="Y740" s="35"/>
      <c r="Z740" s="35"/>
    </row>
    <row r="741" spans="1:26" x14ac:dyDescent="0.25">
      <c r="A741" s="11">
        <v>1932.01</v>
      </c>
      <c r="B741" s="12">
        <v>8.3000000000000007</v>
      </c>
      <c r="C741" s="13">
        <v>0.79330000000000001</v>
      </c>
      <c r="D741" s="12">
        <v>0.59330000000000005</v>
      </c>
      <c r="E741" s="12">
        <v>14.3</v>
      </c>
      <c r="F741" s="13">
        <f t="shared" si="158"/>
        <v>1932.0416666666113</v>
      </c>
      <c r="G741" s="14">
        <v>3.68</v>
      </c>
      <c r="H741" s="13">
        <f t="shared" si="154"/>
        <v>182.51874125874127</v>
      </c>
      <c r="I741" s="13">
        <f t="shared" si="155"/>
        <v>17.444833426573428</v>
      </c>
      <c r="J741" s="15">
        <f t="shared" si="159"/>
        <v>4448.284880711175</v>
      </c>
      <c r="K741" s="13">
        <f t="shared" si="156"/>
        <v>13.04679146853147</v>
      </c>
      <c r="L741" s="15">
        <f t="shared" si="157"/>
        <v>317.97197828023377</v>
      </c>
      <c r="M741" s="34">
        <f t="shared" si="148"/>
        <v>9.3124064551778378</v>
      </c>
      <c r="N741" s="16"/>
      <c r="O741" s="17">
        <f t="shared" si="149"/>
        <v>11.690735613244437</v>
      </c>
      <c r="P741" s="17"/>
      <c r="Q741" s="36">
        <f t="shared" si="150"/>
        <v>5.4016982118525722E-2</v>
      </c>
      <c r="R741" s="14">
        <f t="shared" si="160"/>
        <v>1.0056289406128645</v>
      </c>
      <c r="S741" s="14">
        <f t="shared" si="161"/>
        <v>10.730530344250981</v>
      </c>
      <c r="T741" s="20">
        <f t="shared" si="151"/>
        <v>5.5908218810185595E-2</v>
      </c>
      <c r="U741" s="20">
        <f t="shared" si="152"/>
        <v>2.8153148068261746E-2</v>
      </c>
      <c r="V741" s="20">
        <f t="shared" si="153"/>
        <v>2.7755070741923848E-2</v>
      </c>
      <c r="Y741" s="35"/>
      <c r="Z741" s="35"/>
    </row>
    <row r="742" spans="1:26" x14ac:dyDescent="0.25">
      <c r="A742" s="11">
        <v>1932.02</v>
      </c>
      <c r="B742" s="12">
        <v>8.23</v>
      </c>
      <c r="C742" s="13">
        <v>0.76670000000000005</v>
      </c>
      <c r="D742" s="12">
        <v>0.57669999999999999</v>
      </c>
      <c r="E742" s="12">
        <v>14.1</v>
      </c>
      <c r="F742" s="13">
        <f t="shared" si="158"/>
        <v>1932.1249999999445</v>
      </c>
      <c r="G742" s="14">
        <f>G741*11/12+G753*1/12</f>
        <v>3.6491666666666669</v>
      </c>
      <c r="H742" s="13">
        <f t="shared" si="154"/>
        <v>183.54651063829789</v>
      </c>
      <c r="I742" s="13">
        <f t="shared" si="155"/>
        <v>17.099041276595749</v>
      </c>
      <c r="J742" s="15">
        <f t="shared" si="159"/>
        <v>4508.0609973014043</v>
      </c>
      <c r="K742" s="13">
        <f t="shared" si="156"/>
        <v>12.861637021276596</v>
      </c>
      <c r="L742" s="15">
        <f t="shared" si="157"/>
        <v>315.89292553386633</v>
      </c>
      <c r="M742" s="34">
        <f t="shared" si="148"/>
        <v>9.336932251008399</v>
      </c>
      <c r="N742" s="16"/>
      <c r="O742" s="17">
        <f t="shared" si="149"/>
        <v>11.788158853263372</v>
      </c>
      <c r="P742" s="17"/>
      <c r="Q742" s="36">
        <f t="shared" si="150"/>
        <v>5.2659080112653245E-2</v>
      </c>
      <c r="R742" s="14">
        <f t="shared" si="160"/>
        <v>1.0056069534178527</v>
      </c>
      <c r="S742" s="14">
        <f t="shared" si="161"/>
        <v>10.943994725598394</v>
      </c>
      <c r="T742" s="20">
        <f t="shared" si="151"/>
        <v>5.1181432415602135E-2</v>
      </c>
      <c r="U742" s="20">
        <f t="shared" si="152"/>
        <v>2.5681119639839212E-2</v>
      </c>
      <c r="V742" s="20">
        <f t="shared" si="153"/>
        <v>2.5500312775762923E-2</v>
      </c>
      <c r="Y742" s="35"/>
      <c r="Z742" s="35"/>
    </row>
    <row r="743" spans="1:26" x14ac:dyDescent="0.25">
      <c r="A743" s="11">
        <v>1932.03</v>
      </c>
      <c r="B743" s="12">
        <v>8.26</v>
      </c>
      <c r="C743" s="13">
        <v>0.74</v>
      </c>
      <c r="D743" s="12">
        <v>0.56000000000000005</v>
      </c>
      <c r="E743" s="12">
        <v>14</v>
      </c>
      <c r="F743" s="13">
        <f t="shared" si="158"/>
        <v>1932.2083333332778</v>
      </c>
      <c r="G743" s="14">
        <f>G741*10/12+G753*2/12</f>
        <v>3.6183333333333336</v>
      </c>
      <c r="H743" s="13">
        <f t="shared" si="154"/>
        <v>185.53140000000002</v>
      </c>
      <c r="I743" s="13">
        <f t="shared" si="155"/>
        <v>16.621457142857146</v>
      </c>
      <c r="J743" s="15">
        <f t="shared" si="159"/>
        <v>4590.8313760532801</v>
      </c>
      <c r="K743" s="13">
        <f t="shared" si="156"/>
        <v>12.578400000000002</v>
      </c>
      <c r="L743" s="15">
        <f t="shared" si="157"/>
        <v>311.24280515615459</v>
      </c>
      <c r="M743" s="34">
        <f t="shared" si="148"/>
        <v>9.4130650280122072</v>
      </c>
      <c r="N743" s="16"/>
      <c r="O743" s="17">
        <f t="shared" si="149"/>
        <v>11.947423933156474</v>
      </c>
      <c r="P743" s="17"/>
      <c r="Q743" s="36">
        <f t="shared" si="150"/>
        <v>5.2571439292668741E-2</v>
      </c>
      <c r="R743" s="14">
        <f t="shared" si="160"/>
        <v>1.0055849736590832</v>
      </c>
      <c r="S743" s="14">
        <f t="shared" si="161"/>
        <v>11.083966888474549</v>
      </c>
      <c r="T743" s="20">
        <f t="shared" si="151"/>
        <v>4.2843570261301256E-2</v>
      </c>
      <c r="U743" s="20">
        <f t="shared" si="152"/>
        <v>2.3292830544147769E-2</v>
      </c>
      <c r="V743" s="20">
        <f t="shared" si="153"/>
        <v>1.9550739717153487E-2</v>
      </c>
      <c r="Y743" s="35"/>
      <c r="Z743" s="35"/>
    </row>
    <row r="744" spans="1:26" x14ac:dyDescent="0.25">
      <c r="A744" s="11">
        <v>1932.04</v>
      </c>
      <c r="B744" s="12">
        <v>6.28</v>
      </c>
      <c r="C744" s="13">
        <v>0.71330000000000005</v>
      </c>
      <c r="D744" s="12">
        <v>0.54330000000000001</v>
      </c>
      <c r="E744" s="12">
        <v>13.9</v>
      </c>
      <c r="F744" s="13">
        <f t="shared" si="158"/>
        <v>1932.291666666611</v>
      </c>
      <c r="G744" s="14">
        <f>G741*9/12+G753*3/12</f>
        <v>3.5875000000000004</v>
      </c>
      <c r="H744" s="13">
        <f t="shared" si="154"/>
        <v>142.07257553956836</v>
      </c>
      <c r="I744" s="13">
        <f t="shared" si="155"/>
        <v>16.137001294964033</v>
      </c>
      <c r="J744" s="15">
        <f t="shared" si="159"/>
        <v>3548.7510925488154</v>
      </c>
      <c r="K744" s="13">
        <f t="shared" si="156"/>
        <v>12.291087625899282</v>
      </c>
      <c r="L744" s="15">
        <f t="shared" si="157"/>
        <v>307.0121765257598</v>
      </c>
      <c r="M744" s="34">
        <f t="shared" si="148"/>
        <v>7.1922331961154846</v>
      </c>
      <c r="N744" s="16"/>
      <c r="O744" s="17">
        <f t="shared" si="149"/>
        <v>9.1947482135846084</v>
      </c>
      <c r="P744" s="17"/>
      <c r="Q744" s="36">
        <f t="shared" si="150"/>
        <v>8.4979257652761306E-2</v>
      </c>
      <c r="R744" s="14">
        <f t="shared" si="160"/>
        <v>1.0055630013536887</v>
      </c>
      <c r="S744" s="14">
        <f t="shared" si="161"/>
        <v>11.226056670660979</v>
      </c>
      <c r="T744" s="20">
        <f t="shared" si="151"/>
        <v>6.5612261049461384E-2</v>
      </c>
      <c r="U744" s="20">
        <f t="shared" si="152"/>
        <v>2.1555497583524819E-2</v>
      </c>
      <c r="V744" s="20">
        <f t="shared" si="153"/>
        <v>4.4056763465936566E-2</v>
      </c>
      <c r="Y744" s="35"/>
      <c r="Z744" s="35"/>
    </row>
    <row r="745" spans="1:26" x14ac:dyDescent="0.25">
      <c r="A745" s="11">
        <v>1932.05</v>
      </c>
      <c r="B745" s="12">
        <v>5.51</v>
      </c>
      <c r="C745" s="13">
        <v>0.68669999999999998</v>
      </c>
      <c r="D745" s="12">
        <v>0.52669999999999995</v>
      </c>
      <c r="E745" s="12">
        <v>13.7</v>
      </c>
      <c r="F745" s="13">
        <f t="shared" si="158"/>
        <v>1932.3749999999443</v>
      </c>
      <c r="G745" s="14">
        <f>G741*8/12+G753*4/12</f>
        <v>3.5566666666666666</v>
      </c>
      <c r="H745" s="13">
        <f t="shared" si="154"/>
        <v>126.472598540146</v>
      </c>
      <c r="I745" s="13">
        <f t="shared" si="155"/>
        <v>15.762020583941608</v>
      </c>
      <c r="J745" s="15">
        <f t="shared" si="159"/>
        <v>3191.8972480925377</v>
      </c>
      <c r="K745" s="13">
        <f t="shared" si="156"/>
        <v>12.08949503649635</v>
      </c>
      <c r="L745" s="15">
        <f t="shared" si="157"/>
        <v>305.11293658263878</v>
      </c>
      <c r="M745" s="34">
        <f t="shared" si="148"/>
        <v>6.3908572898814402</v>
      </c>
      <c r="N745" s="16"/>
      <c r="O745" s="17">
        <f t="shared" si="149"/>
        <v>8.2363186649334121</v>
      </c>
      <c r="P745" s="17"/>
      <c r="Q745" s="36">
        <f t="shared" si="150"/>
        <v>0.10130033260620142</v>
      </c>
      <c r="R745" s="14">
        <f t="shared" si="160"/>
        <v>1.0055410365188449</v>
      </c>
      <c r="S745" s="14">
        <f t="shared" si="161"/>
        <v>11.453302965234942</v>
      </c>
      <c r="T745" s="20">
        <f t="shared" si="151"/>
        <v>7.7621177749995107E-2</v>
      </c>
      <c r="U745" s="20">
        <f t="shared" si="152"/>
        <v>1.8453711549973661E-2</v>
      </c>
      <c r="V745" s="20">
        <f t="shared" si="153"/>
        <v>5.9167466200021446E-2</v>
      </c>
      <c r="Y745" s="35"/>
      <c r="Z745" s="35"/>
    </row>
    <row r="746" spans="1:26" x14ac:dyDescent="0.25">
      <c r="A746" s="11">
        <v>1932.06</v>
      </c>
      <c r="B746" s="12">
        <v>4.7699999999999996</v>
      </c>
      <c r="C746" s="13">
        <v>0.66</v>
      </c>
      <c r="D746" s="12">
        <v>0.51</v>
      </c>
      <c r="E746" s="12">
        <v>13.6</v>
      </c>
      <c r="F746" s="13">
        <f t="shared" si="158"/>
        <v>1932.4583333332776</v>
      </c>
      <c r="G746" s="14">
        <f>G741*7/12+G753*5/12</f>
        <v>3.5258333333333338</v>
      </c>
      <c r="H746" s="13">
        <f t="shared" si="154"/>
        <v>110.29222058823531</v>
      </c>
      <c r="I746" s="13">
        <f t="shared" si="155"/>
        <v>15.260558823529415</v>
      </c>
      <c r="J746" s="15">
        <f t="shared" si="159"/>
        <v>2815.6345126779784</v>
      </c>
      <c r="K746" s="13">
        <f t="shared" si="156"/>
        <v>11.792250000000001</v>
      </c>
      <c r="L746" s="15">
        <f t="shared" si="157"/>
        <v>301.04268374544421</v>
      </c>
      <c r="M746" s="34">
        <f t="shared" si="148"/>
        <v>5.565059371528962</v>
      </c>
      <c r="N746" s="16"/>
      <c r="O746" s="17">
        <f t="shared" si="149"/>
        <v>7.2376339262945963</v>
      </c>
      <c r="P746" s="17"/>
      <c r="Q746" s="36">
        <f t="shared" si="150"/>
        <v>0.12410976098602777</v>
      </c>
      <c r="R746" s="14">
        <f t="shared" si="160"/>
        <v>1.0055190791717696</v>
      </c>
      <c r="S746" s="14">
        <f t="shared" si="161"/>
        <v>11.601448239162194</v>
      </c>
      <c r="T746" s="20">
        <f t="shared" si="151"/>
        <v>9.7327764672307637E-2</v>
      </c>
      <c r="U746" s="20">
        <f t="shared" si="152"/>
        <v>1.7346825473075311E-2</v>
      </c>
      <c r="V746" s="20">
        <f t="shared" si="153"/>
        <v>7.9980939199232326E-2</v>
      </c>
      <c r="Y746" s="35"/>
      <c r="Z746" s="35"/>
    </row>
    <row r="747" spans="1:26" x14ac:dyDescent="0.25">
      <c r="A747" s="11">
        <v>1932.07</v>
      </c>
      <c r="B747" s="12">
        <v>5.01</v>
      </c>
      <c r="C747" s="13">
        <v>0.63329999999999997</v>
      </c>
      <c r="D747" s="12">
        <v>0.49330000000000002</v>
      </c>
      <c r="E747" s="12">
        <v>13.6</v>
      </c>
      <c r="F747" s="13">
        <f t="shared" si="158"/>
        <v>1932.5416666666108</v>
      </c>
      <c r="G747" s="14">
        <f>G741*6/12+G753*6/12</f>
        <v>3.4950000000000001</v>
      </c>
      <c r="H747" s="13">
        <f t="shared" si="154"/>
        <v>115.84151470588236</v>
      </c>
      <c r="I747" s="13">
        <f t="shared" si="155"/>
        <v>14.643199852941178</v>
      </c>
      <c r="J747" s="15">
        <f t="shared" si="159"/>
        <v>2988.4536729398847</v>
      </c>
      <c r="K747" s="13">
        <f t="shared" si="156"/>
        <v>11.406111617647062</v>
      </c>
      <c r="L747" s="15">
        <f t="shared" si="157"/>
        <v>294.25233470284337</v>
      </c>
      <c r="M747" s="34">
        <f t="shared" si="148"/>
        <v>5.8387636718511962</v>
      </c>
      <c r="N747" s="16"/>
      <c r="O747" s="17">
        <f t="shared" si="149"/>
        <v>7.654884014145602</v>
      </c>
      <c r="P747" s="17"/>
      <c r="Q747" s="36">
        <f t="shared" si="150"/>
        <v>0.11540991841757053</v>
      </c>
      <c r="R747" s="14">
        <f t="shared" si="160"/>
        <v>1.0054971293297246</v>
      </c>
      <c r="S747" s="14">
        <f t="shared" si="161"/>
        <v>11.665477550501317</v>
      </c>
      <c r="T747" s="20">
        <f t="shared" si="151"/>
        <v>9.4814718317846713E-2</v>
      </c>
      <c r="U747" s="20">
        <f t="shared" si="152"/>
        <v>1.6366386145706846E-2</v>
      </c>
      <c r="V747" s="20">
        <f t="shared" si="153"/>
        <v>7.8448332172139867E-2</v>
      </c>
      <c r="Y747" s="35"/>
      <c r="Z747" s="35"/>
    </row>
    <row r="748" spans="1:26" x14ac:dyDescent="0.25">
      <c r="A748" s="11">
        <v>1932.08</v>
      </c>
      <c r="B748" s="12">
        <v>7.53</v>
      </c>
      <c r="C748" s="13">
        <v>0.60670000000000002</v>
      </c>
      <c r="D748" s="12">
        <v>0.47670000000000001</v>
      </c>
      <c r="E748" s="12">
        <v>13.5</v>
      </c>
      <c r="F748" s="13">
        <f t="shared" si="158"/>
        <v>1932.6249999999441</v>
      </c>
      <c r="G748" s="14">
        <f>G741*5/12+G753*7/12</f>
        <v>3.4641666666666668</v>
      </c>
      <c r="H748" s="13">
        <f t="shared" si="154"/>
        <v>175.39880000000005</v>
      </c>
      <c r="I748" s="13">
        <f t="shared" si="155"/>
        <v>14.132065333333335</v>
      </c>
      <c r="J748" s="15">
        <f t="shared" si="159"/>
        <v>4555.2806174453572</v>
      </c>
      <c r="K748" s="13">
        <f t="shared" si="156"/>
        <v>11.103932</v>
      </c>
      <c r="L748" s="15">
        <f t="shared" si="157"/>
        <v>288.38011558249684</v>
      </c>
      <c r="M748" s="34">
        <f t="shared" si="148"/>
        <v>8.8346532051812066</v>
      </c>
      <c r="N748" s="16"/>
      <c r="O748" s="17">
        <f t="shared" si="149"/>
        <v>11.631377927995512</v>
      </c>
      <c r="P748" s="17"/>
      <c r="Q748" s="36">
        <f t="shared" si="150"/>
        <v>5.8089853396923033E-2</v>
      </c>
      <c r="R748" s="14">
        <f t="shared" si="160"/>
        <v>1.0054751870100134</v>
      </c>
      <c r="S748" s="14">
        <f t="shared" si="161"/>
        <v>11.816490146247121</v>
      </c>
      <c r="T748" s="20">
        <f t="shared" si="151"/>
        <v>4.9019876474370783E-2</v>
      </c>
      <c r="U748" s="20">
        <f t="shared" si="152"/>
        <v>1.4643859788938451E-2</v>
      </c>
      <c r="V748" s="20">
        <f t="shared" si="153"/>
        <v>3.4376016685432331E-2</v>
      </c>
      <c r="Y748" s="35"/>
      <c r="Z748" s="35"/>
    </row>
    <row r="749" spans="1:26" x14ac:dyDescent="0.25">
      <c r="A749" s="11">
        <v>1932.09</v>
      </c>
      <c r="B749" s="12">
        <v>8.26</v>
      </c>
      <c r="C749" s="13">
        <v>0.57999999999999996</v>
      </c>
      <c r="D749" s="12">
        <v>0.46</v>
      </c>
      <c r="E749" s="12">
        <v>13.4</v>
      </c>
      <c r="F749" s="13">
        <f t="shared" si="158"/>
        <v>1932.7083333332773</v>
      </c>
      <c r="G749" s="14">
        <f>G741*4/12+G753*8/12</f>
        <v>3.4333333333333336</v>
      </c>
      <c r="H749" s="13">
        <f t="shared" si="154"/>
        <v>193.83877611940298</v>
      </c>
      <c r="I749" s="13">
        <f t="shared" si="155"/>
        <v>13.610955223880598</v>
      </c>
      <c r="J749" s="15">
        <f t="shared" si="159"/>
        <v>5063.6425665914912</v>
      </c>
      <c r="K749" s="13">
        <f t="shared" si="156"/>
        <v>10.794895522388062</v>
      </c>
      <c r="L749" s="15">
        <f t="shared" si="157"/>
        <v>281.99462235255282</v>
      </c>
      <c r="M749" s="34">
        <f t="shared" si="148"/>
        <v>9.761168564063702</v>
      </c>
      <c r="N749" s="16"/>
      <c r="O749" s="17">
        <f t="shared" si="149"/>
        <v>12.893505025072663</v>
      </c>
      <c r="P749" s="17"/>
      <c r="Q749" s="36">
        <f t="shared" si="150"/>
        <v>4.6926287026325043E-2</v>
      </c>
      <c r="R749" s="14">
        <f t="shared" si="160"/>
        <v>1.0054532522299842</v>
      </c>
      <c r="S749" s="14">
        <f t="shared" si="161"/>
        <v>11.969853218999802</v>
      </c>
      <c r="T749" s="20">
        <f t="shared" si="151"/>
        <v>3.9679126868178205E-2</v>
      </c>
      <c r="U749" s="20">
        <f t="shared" si="152"/>
        <v>1.3536922209771429E-2</v>
      </c>
      <c r="V749" s="20">
        <f t="shared" si="153"/>
        <v>2.6142204658406776E-2</v>
      </c>
      <c r="Y749" s="35"/>
      <c r="Z749" s="35"/>
    </row>
    <row r="750" spans="1:26" x14ac:dyDescent="0.25">
      <c r="A750" s="11">
        <v>1932.1</v>
      </c>
      <c r="B750" s="12">
        <v>7.12</v>
      </c>
      <c r="C750" s="13">
        <v>0.55330000000000001</v>
      </c>
      <c r="D750" s="12">
        <v>0.44330000000000003</v>
      </c>
      <c r="E750" s="12">
        <v>13.3</v>
      </c>
      <c r="F750" s="13">
        <f t="shared" si="158"/>
        <v>1932.7916666666106</v>
      </c>
      <c r="G750" s="14">
        <f>G741*3/12+G753*9/12</f>
        <v>3.4024999999999999</v>
      </c>
      <c r="H750" s="13">
        <f t="shared" si="154"/>
        <v>168.34249624060152</v>
      </c>
      <c r="I750" s="13">
        <f t="shared" si="155"/>
        <v>13.082008872180452</v>
      </c>
      <c r="J750" s="15">
        <f t="shared" si="159"/>
        <v>4426.0826702883169</v>
      </c>
      <c r="K750" s="13">
        <f t="shared" si="156"/>
        <v>10.481211879699249</v>
      </c>
      <c r="L750" s="15">
        <f t="shared" si="157"/>
        <v>275.57337749140601</v>
      </c>
      <c r="M750" s="34">
        <f t="shared" si="148"/>
        <v>8.4786066076890769</v>
      </c>
      <c r="N750" s="16"/>
      <c r="O750" s="17">
        <f t="shared" si="149"/>
        <v>11.242814157261989</v>
      </c>
      <c r="P750" s="17"/>
      <c r="Q750" s="36">
        <f t="shared" si="150"/>
        <v>6.1411595330276736E-2</v>
      </c>
      <c r="R750" s="14">
        <f t="shared" si="160"/>
        <v>1.0054313250070273</v>
      </c>
      <c r="S750" s="14">
        <f t="shared" si="161"/>
        <v>12.125617530824751</v>
      </c>
      <c r="T750" s="20">
        <f t="shared" si="151"/>
        <v>6.0586935659509455E-2</v>
      </c>
      <c r="U750" s="20">
        <f t="shared" si="152"/>
        <v>1.1208760058187384E-2</v>
      </c>
      <c r="V750" s="20">
        <f t="shared" si="153"/>
        <v>4.9378175601322072E-2</v>
      </c>
      <c r="Y750" s="35"/>
      <c r="Z750" s="35"/>
    </row>
    <row r="751" spans="1:26" x14ac:dyDescent="0.25">
      <c r="A751" s="11">
        <v>1932.11</v>
      </c>
      <c r="B751" s="12">
        <v>7.05</v>
      </c>
      <c r="C751" s="13">
        <v>0.52669999999999995</v>
      </c>
      <c r="D751" s="12">
        <v>0.42670000000000002</v>
      </c>
      <c r="E751" s="12">
        <v>13.2</v>
      </c>
      <c r="F751" s="13">
        <f t="shared" si="158"/>
        <v>1932.8749999999438</v>
      </c>
      <c r="G751" s="14">
        <f>G741*2/12+G753*10/12</f>
        <v>3.3716666666666666</v>
      </c>
      <c r="H751" s="13">
        <f t="shared" si="154"/>
        <v>167.95022727272729</v>
      </c>
      <c r="I751" s="13">
        <f t="shared" si="155"/>
        <v>12.547430454545456</v>
      </c>
      <c r="J751" s="15">
        <f t="shared" si="159"/>
        <v>4443.2606391597437</v>
      </c>
      <c r="K751" s="13">
        <f t="shared" si="156"/>
        <v>10.16515772727273</v>
      </c>
      <c r="L751" s="15">
        <f t="shared" si="157"/>
        <v>268.92756237297345</v>
      </c>
      <c r="M751" s="34">
        <f t="shared" si="148"/>
        <v>8.4633095671228915</v>
      </c>
      <c r="N751" s="16"/>
      <c r="O751" s="17">
        <f t="shared" si="149"/>
        <v>11.262911076993218</v>
      </c>
      <c r="P751" s="17"/>
      <c r="Q751" s="36">
        <f t="shared" si="150"/>
        <v>6.0612686165571562E-2</v>
      </c>
      <c r="R751" s="14">
        <f t="shared" si="160"/>
        <v>1.0054094053585769</v>
      </c>
      <c r="S751" s="14">
        <f t="shared" si="161"/>
        <v>12.283835364943643</v>
      </c>
      <c r="T751" s="20">
        <f t="shared" si="151"/>
        <v>6.1795471835996096E-2</v>
      </c>
      <c r="U751" s="20">
        <f t="shared" si="152"/>
        <v>9.4959151758744476E-3</v>
      </c>
      <c r="V751" s="20">
        <f t="shared" si="153"/>
        <v>5.2299556660121649E-2</v>
      </c>
      <c r="Y751" s="35"/>
      <c r="Z751" s="35"/>
    </row>
    <row r="752" spans="1:26" x14ac:dyDescent="0.25">
      <c r="A752" s="11">
        <v>1932.12</v>
      </c>
      <c r="B752" s="12">
        <v>6.82</v>
      </c>
      <c r="C752" s="13">
        <v>0.5</v>
      </c>
      <c r="D752" s="12">
        <v>0.41</v>
      </c>
      <c r="E752" s="12">
        <v>13.1</v>
      </c>
      <c r="F752" s="13">
        <f t="shared" si="158"/>
        <v>1932.9583333332771</v>
      </c>
      <c r="G752" s="14">
        <f>G741*1/12+G753*11/12</f>
        <v>3.3408333333333338</v>
      </c>
      <c r="H752" s="13">
        <f t="shared" si="154"/>
        <v>163.71123664122138</v>
      </c>
      <c r="I752" s="13">
        <f t="shared" si="155"/>
        <v>12.00229007633588</v>
      </c>
      <c r="J752" s="15">
        <f t="shared" si="159"/>
        <v>4357.5755414569285</v>
      </c>
      <c r="K752" s="13">
        <f t="shared" si="156"/>
        <v>9.8418778625954211</v>
      </c>
      <c r="L752" s="15">
        <f t="shared" si="157"/>
        <v>261.9656850435984</v>
      </c>
      <c r="M752" s="34">
        <f t="shared" si="148"/>
        <v>8.2570739991006743</v>
      </c>
      <c r="N752" s="16"/>
      <c r="O752" s="17">
        <f t="shared" si="149"/>
        <v>11.026422344303819</v>
      </c>
      <c r="P752" s="17"/>
      <c r="Q752" s="36">
        <f t="shared" si="150"/>
        <v>6.2551431453469197E-2</v>
      </c>
      <c r="R752" s="14">
        <f t="shared" si="160"/>
        <v>1.0053874933021107</v>
      </c>
      <c r="S752" s="14">
        <f t="shared" si="161"/>
        <v>12.444560583911183</v>
      </c>
      <c r="T752" s="20">
        <f t="shared" si="151"/>
        <v>6.4342065904339441E-2</v>
      </c>
      <c r="U752" s="20">
        <f t="shared" si="152"/>
        <v>7.7860255456307925E-3</v>
      </c>
      <c r="V752" s="20">
        <f t="shared" si="153"/>
        <v>5.6556040358708648E-2</v>
      </c>
      <c r="Y752" s="35"/>
      <c r="Z752" s="35"/>
    </row>
    <row r="753" spans="1:26" x14ac:dyDescent="0.25">
      <c r="A753" s="11">
        <v>1933.01</v>
      </c>
      <c r="B753" s="12">
        <v>7.09</v>
      </c>
      <c r="C753" s="13">
        <v>0.495</v>
      </c>
      <c r="D753" s="12">
        <v>0.41249999999999998</v>
      </c>
      <c r="E753" s="12">
        <v>12.9</v>
      </c>
      <c r="F753" s="13">
        <f t="shared" si="158"/>
        <v>1933.0416666666104</v>
      </c>
      <c r="G753" s="14">
        <v>3.31</v>
      </c>
      <c r="H753" s="13">
        <f t="shared" si="154"/>
        <v>172.83111627906976</v>
      </c>
      <c r="I753" s="13">
        <f t="shared" si="155"/>
        <v>12.066488372093023</v>
      </c>
      <c r="J753" s="15">
        <f t="shared" si="159"/>
        <v>4627.0884038986196</v>
      </c>
      <c r="K753" s="13">
        <f t="shared" si="156"/>
        <v>10.055406976744187</v>
      </c>
      <c r="L753" s="15">
        <f t="shared" si="157"/>
        <v>269.20648330157701</v>
      </c>
      <c r="M753" s="34">
        <f t="shared" si="148"/>
        <v>8.7280461628135235</v>
      </c>
      <c r="N753" s="16"/>
      <c r="O753" s="17">
        <f t="shared" si="149"/>
        <v>11.691967993175691</v>
      </c>
      <c r="P753" s="17"/>
      <c r="Q753" s="36">
        <f t="shared" si="150"/>
        <v>5.5403850574037385E-2</v>
      </c>
      <c r="R753" s="14">
        <f t="shared" si="160"/>
        <v>1.0040962469810495</v>
      </c>
      <c r="S753" s="14">
        <f t="shared" si="161"/>
        <v>12.705583951645876</v>
      </c>
      <c r="T753" s="20">
        <f t="shared" si="151"/>
        <v>6.4661307998725492E-2</v>
      </c>
      <c r="U753" s="20">
        <f t="shared" si="152"/>
        <v>5.8956312347697715E-3</v>
      </c>
      <c r="V753" s="20">
        <f t="shared" si="153"/>
        <v>5.8765676763955721E-2</v>
      </c>
      <c r="Y753" s="35"/>
      <c r="Z753" s="35"/>
    </row>
    <row r="754" spans="1:26" x14ac:dyDescent="0.25">
      <c r="A754" s="11">
        <v>1933.02</v>
      </c>
      <c r="B754" s="12">
        <v>6.25</v>
      </c>
      <c r="C754" s="13">
        <v>0.49</v>
      </c>
      <c r="D754" s="12">
        <v>0.41499999999999998</v>
      </c>
      <c r="E754" s="12">
        <v>12.7</v>
      </c>
      <c r="F754" s="13">
        <f t="shared" si="158"/>
        <v>1933.1249999999436</v>
      </c>
      <c r="G754" s="14">
        <f>G753*11/12+G765*1/12</f>
        <v>3.2941666666666674</v>
      </c>
      <c r="H754" s="13">
        <f t="shared" si="154"/>
        <v>154.75393700787404</v>
      </c>
      <c r="I754" s="13">
        <f t="shared" si="155"/>
        <v>12.132708661417325</v>
      </c>
      <c r="J754" s="15">
        <f t="shared" si="159"/>
        <v>4170.1889250811273</v>
      </c>
      <c r="K754" s="13">
        <f t="shared" si="156"/>
        <v>10.275661417322835</v>
      </c>
      <c r="L754" s="15">
        <f t="shared" si="157"/>
        <v>276.90054462538683</v>
      </c>
      <c r="M754" s="34">
        <f t="shared" si="148"/>
        <v>7.8260517513165926</v>
      </c>
      <c r="N754" s="16"/>
      <c r="O754" s="17">
        <f t="shared" si="149"/>
        <v>10.523079525637069</v>
      </c>
      <c r="P754" s="17"/>
      <c r="Q754" s="36">
        <f t="shared" si="150"/>
        <v>6.7246747628507547E-2</v>
      </c>
      <c r="R754" s="14">
        <f t="shared" si="160"/>
        <v>1.0040840524872445</v>
      </c>
      <c r="S754" s="14">
        <f t="shared" si="161"/>
        <v>12.958536707401464</v>
      </c>
      <c r="T754" s="20">
        <f t="shared" si="151"/>
        <v>8.2516736198060547E-2</v>
      </c>
      <c r="U754" s="20">
        <f t="shared" si="152"/>
        <v>4.1137524297429895E-3</v>
      </c>
      <c r="V754" s="20">
        <f t="shared" si="153"/>
        <v>7.8402983768317558E-2</v>
      </c>
      <c r="Y754" s="35"/>
      <c r="Z754" s="35"/>
    </row>
    <row r="755" spans="1:26" x14ac:dyDescent="0.25">
      <c r="A755" s="11">
        <v>1933.03</v>
      </c>
      <c r="B755" s="12">
        <v>6.23</v>
      </c>
      <c r="C755" s="13">
        <v>0.48499999999999999</v>
      </c>
      <c r="D755" s="12">
        <v>0.41749999999999998</v>
      </c>
      <c r="E755" s="12">
        <v>12.6</v>
      </c>
      <c r="F755" s="13">
        <f t="shared" si="158"/>
        <v>1933.2083333332769</v>
      </c>
      <c r="G755" s="14">
        <f>G753*10/12+G765*2/12</f>
        <v>3.2783333333333333</v>
      </c>
      <c r="H755" s="13">
        <f t="shared" si="154"/>
        <v>155.48300000000003</v>
      </c>
      <c r="I755" s="13">
        <f t="shared" si="155"/>
        <v>12.104214285714287</v>
      </c>
      <c r="J755" s="15">
        <f t="shared" si="159"/>
        <v>4217.0163957462046</v>
      </c>
      <c r="K755" s="13">
        <f t="shared" si="156"/>
        <v>10.419607142857146</v>
      </c>
      <c r="L755" s="15">
        <f t="shared" si="157"/>
        <v>282.60101849503059</v>
      </c>
      <c r="M755" s="34">
        <f t="shared" si="148"/>
        <v>7.8746813229431636</v>
      </c>
      <c r="N755" s="16"/>
      <c r="O755" s="17">
        <f t="shared" si="149"/>
        <v>10.626790503904566</v>
      </c>
      <c r="P755" s="17"/>
      <c r="Q755" s="36">
        <f t="shared" si="150"/>
        <v>6.5847590379326359E-2</v>
      </c>
      <c r="R755" s="14">
        <f t="shared" si="160"/>
        <v>1.0040718590262971</v>
      </c>
      <c r="S755" s="14">
        <f t="shared" si="161"/>
        <v>13.114725607436442</v>
      </c>
      <c r="T755" s="20">
        <f t="shared" si="151"/>
        <v>8.3664740445822394E-2</v>
      </c>
      <c r="U755" s="20">
        <f t="shared" si="152"/>
        <v>1.346936196712667E-3</v>
      </c>
      <c r="V755" s="20">
        <f t="shared" si="153"/>
        <v>8.2317804249109727E-2</v>
      </c>
      <c r="Y755" s="35"/>
      <c r="Z755" s="35"/>
    </row>
    <row r="756" spans="1:26" x14ac:dyDescent="0.25">
      <c r="A756" s="11">
        <v>1933.04</v>
      </c>
      <c r="B756" s="12">
        <v>6.89</v>
      </c>
      <c r="C756" s="13">
        <v>0.48</v>
      </c>
      <c r="D756" s="12">
        <v>0.42</v>
      </c>
      <c r="E756" s="12">
        <v>12.6</v>
      </c>
      <c r="F756" s="13">
        <f t="shared" si="158"/>
        <v>1933.2916666666101</v>
      </c>
      <c r="G756" s="14">
        <f>G753*9/12+G765*3/12</f>
        <v>3.2624999999999997</v>
      </c>
      <c r="H756" s="13">
        <f t="shared" si="154"/>
        <v>171.95471428571432</v>
      </c>
      <c r="I756" s="13">
        <f t="shared" si="155"/>
        <v>11.979428571428574</v>
      </c>
      <c r="J756" s="15">
        <f t="shared" si="159"/>
        <v>4690.8384626839807</v>
      </c>
      <c r="K756" s="13">
        <f t="shared" si="156"/>
        <v>10.482000000000001</v>
      </c>
      <c r="L756" s="15">
        <f t="shared" si="157"/>
        <v>285.94370890091028</v>
      </c>
      <c r="M756" s="34">
        <f t="shared" si="148"/>
        <v>8.723101646068109</v>
      </c>
      <c r="N756" s="16"/>
      <c r="O756" s="17">
        <f t="shared" si="149"/>
        <v>11.805335595835269</v>
      </c>
      <c r="P756" s="17"/>
      <c r="Q756" s="36">
        <f t="shared" si="150"/>
        <v>5.3078308378454696E-2</v>
      </c>
      <c r="R756" s="14">
        <f t="shared" si="160"/>
        <v>1.0040596665994306</v>
      </c>
      <c r="S756" s="14">
        <f t="shared" si="161"/>
        <v>13.168126921278493</v>
      </c>
      <c r="T756" s="20">
        <f t="shared" si="151"/>
        <v>7.4935571651532085E-2</v>
      </c>
      <c r="U756" s="20">
        <f t="shared" si="152"/>
        <v>-1.7958247594429544E-5</v>
      </c>
      <c r="V756" s="20">
        <f t="shared" si="153"/>
        <v>7.4953529899126514E-2</v>
      </c>
      <c r="Y756" s="35"/>
      <c r="Z756" s="35"/>
    </row>
    <row r="757" spans="1:26" x14ac:dyDescent="0.25">
      <c r="A757" s="11">
        <v>1933.05</v>
      </c>
      <c r="B757" s="12">
        <v>8.8699999999999992</v>
      </c>
      <c r="C757" s="13">
        <v>0.47499999999999998</v>
      </c>
      <c r="D757" s="12">
        <v>0.42249999999999999</v>
      </c>
      <c r="E757" s="12">
        <v>12.6</v>
      </c>
      <c r="F757" s="13">
        <f t="shared" si="158"/>
        <v>1933.3749999999434</v>
      </c>
      <c r="G757" s="14">
        <f>G753*8/12+G765*4/12</f>
        <v>3.2466666666666666</v>
      </c>
      <c r="H757" s="13">
        <f t="shared" si="154"/>
        <v>221.36985714285717</v>
      </c>
      <c r="I757" s="13">
        <f t="shared" si="155"/>
        <v>11.854642857142858</v>
      </c>
      <c r="J757" s="15">
        <f t="shared" si="159"/>
        <v>6065.8078645120677</v>
      </c>
      <c r="K757" s="13">
        <f t="shared" si="156"/>
        <v>10.544392857142858</v>
      </c>
      <c r="L757" s="15">
        <f t="shared" si="157"/>
        <v>288.92940504581156</v>
      </c>
      <c r="M757" s="34">
        <f t="shared" si="148"/>
        <v>11.249651251932438</v>
      </c>
      <c r="N757" s="16"/>
      <c r="O757" s="17">
        <f t="shared" si="149"/>
        <v>15.246808142532846</v>
      </c>
      <c r="P757" s="17"/>
      <c r="Q757" s="36">
        <f t="shared" si="150"/>
        <v>2.7490163162586866E-2</v>
      </c>
      <c r="R757" s="14">
        <f t="shared" si="160"/>
        <v>1.0040474752078703</v>
      </c>
      <c r="S757" s="14">
        <f t="shared" si="161"/>
        <v>13.221585126317869</v>
      </c>
      <c r="T757" s="20">
        <f t="shared" si="151"/>
        <v>5.1536946445796428E-2</v>
      </c>
      <c r="U757" s="20">
        <f t="shared" si="152"/>
        <v>-7.9732999982817798E-4</v>
      </c>
      <c r="V757" s="20">
        <f t="shared" si="153"/>
        <v>5.2334276445624606E-2</v>
      </c>
      <c r="Y757" s="35"/>
      <c r="Z757" s="35"/>
    </row>
    <row r="758" spans="1:26" x14ac:dyDescent="0.25">
      <c r="A758" s="11">
        <v>1933.06</v>
      </c>
      <c r="B758" s="12">
        <v>10.39</v>
      </c>
      <c r="C758" s="13">
        <v>0.47</v>
      </c>
      <c r="D758" s="12">
        <v>0.42499999999999999</v>
      </c>
      <c r="E758" s="12">
        <v>12.7</v>
      </c>
      <c r="F758" s="13">
        <f t="shared" si="158"/>
        <v>1933.4583333332766</v>
      </c>
      <c r="G758" s="14">
        <f>G753*7/12+G765*5/12</f>
        <v>3.2308333333333334</v>
      </c>
      <c r="H758" s="13">
        <f t="shared" si="154"/>
        <v>257.26294488188984</v>
      </c>
      <c r="I758" s="13">
        <f t="shared" si="155"/>
        <v>11.637496062992126</v>
      </c>
      <c r="J758" s="15">
        <f t="shared" si="159"/>
        <v>7075.8963413423089</v>
      </c>
      <c r="K758" s="13">
        <f t="shared" si="156"/>
        <v>10.523267716535434</v>
      </c>
      <c r="L758" s="15">
        <f t="shared" si="157"/>
        <v>289.43753080562857</v>
      </c>
      <c r="M758" s="34">
        <f t="shared" si="148"/>
        <v>13.098875517269514</v>
      </c>
      <c r="N758" s="16"/>
      <c r="O758" s="17">
        <f t="shared" si="149"/>
        <v>17.765664123579931</v>
      </c>
      <c r="P758" s="17"/>
      <c r="Q758" s="36">
        <f t="shared" si="150"/>
        <v>1.5294045467209867E-2</v>
      </c>
      <c r="R758" s="14">
        <f t="shared" si="160"/>
        <v>1.0040352848528435</v>
      </c>
      <c r="S758" s="14">
        <f t="shared" si="161"/>
        <v>13.170570824448809</v>
      </c>
      <c r="T758" s="20">
        <f t="shared" si="151"/>
        <v>3.7699766046815908E-2</v>
      </c>
      <c r="U758" s="20">
        <f t="shared" si="152"/>
        <v>-2.1244585716229114E-4</v>
      </c>
      <c r="V758" s="20">
        <f t="shared" si="153"/>
        <v>3.7912211903978199E-2</v>
      </c>
      <c r="Y758" s="35"/>
      <c r="Z758" s="35"/>
    </row>
    <row r="759" spans="1:26" x14ac:dyDescent="0.25">
      <c r="A759" s="11">
        <v>1933.07</v>
      </c>
      <c r="B759" s="12">
        <v>11.23</v>
      </c>
      <c r="C759" s="13">
        <v>0.46500000000000002</v>
      </c>
      <c r="D759" s="12">
        <v>0.42749999999999999</v>
      </c>
      <c r="E759" s="12">
        <v>13.1</v>
      </c>
      <c r="F759" s="13">
        <f t="shared" si="158"/>
        <v>1933.5416666666099</v>
      </c>
      <c r="G759" s="14">
        <f>G753*6/12+G765*6/12</f>
        <v>3.2149999999999999</v>
      </c>
      <c r="H759" s="13">
        <f t="shared" si="154"/>
        <v>269.57143511450386</v>
      </c>
      <c r="I759" s="13">
        <f t="shared" si="155"/>
        <v>11.162129770992367</v>
      </c>
      <c r="J759" s="15">
        <f t="shared" si="159"/>
        <v>7440.0196723623303</v>
      </c>
      <c r="K759" s="13">
        <f t="shared" si="156"/>
        <v>10.261958015267178</v>
      </c>
      <c r="L759" s="15">
        <f t="shared" si="157"/>
        <v>283.2242573405963</v>
      </c>
      <c r="M759" s="34">
        <f t="shared" si="148"/>
        <v>13.754304493874525</v>
      </c>
      <c r="N759" s="16"/>
      <c r="O759" s="17">
        <f t="shared" si="149"/>
        <v>18.661295964763024</v>
      </c>
      <c r="P759" s="17"/>
      <c r="Q759" s="36">
        <f t="shared" si="150"/>
        <v>1.3692183456504567E-2</v>
      </c>
      <c r="R759" s="14">
        <f t="shared" si="160"/>
        <v>1.0040230955355782</v>
      </c>
      <c r="S759" s="14">
        <f t="shared" si="161"/>
        <v>12.819940185754209</v>
      </c>
      <c r="T759" s="20">
        <f t="shared" si="151"/>
        <v>3.5626183953910484E-2</v>
      </c>
      <c r="U759" s="20">
        <f t="shared" si="152"/>
        <v>3.2628797449480995E-3</v>
      </c>
      <c r="V759" s="20">
        <f t="shared" si="153"/>
        <v>3.2363304208962385E-2</v>
      </c>
      <c r="Y759" s="35"/>
      <c r="Z759" s="35"/>
    </row>
    <row r="760" spans="1:26" x14ac:dyDescent="0.25">
      <c r="A760" s="11">
        <v>1933.08</v>
      </c>
      <c r="B760" s="12">
        <v>10.67</v>
      </c>
      <c r="C760" s="13">
        <v>0.46</v>
      </c>
      <c r="D760" s="12">
        <v>0.43</v>
      </c>
      <c r="E760" s="12">
        <v>13.2</v>
      </c>
      <c r="F760" s="13">
        <f t="shared" si="158"/>
        <v>1933.6249999999432</v>
      </c>
      <c r="G760" s="14">
        <f>G753*5/12+G765*7/12</f>
        <v>3.1991666666666667</v>
      </c>
      <c r="H760" s="13">
        <f t="shared" si="154"/>
        <v>254.18850000000003</v>
      </c>
      <c r="I760" s="13">
        <f t="shared" si="155"/>
        <v>10.958454545454549</v>
      </c>
      <c r="J760" s="15">
        <f t="shared" si="159"/>
        <v>7040.663264136876</v>
      </c>
      <c r="K760" s="13">
        <f t="shared" si="156"/>
        <v>10.243772727272729</v>
      </c>
      <c r="L760" s="15">
        <f t="shared" si="157"/>
        <v>283.7380696887401</v>
      </c>
      <c r="M760" s="34">
        <f t="shared" si="148"/>
        <v>12.999527050367732</v>
      </c>
      <c r="N760" s="16"/>
      <c r="O760" s="17">
        <f t="shared" si="149"/>
        <v>17.646361139482391</v>
      </c>
      <c r="P760" s="17"/>
      <c r="Q760" s="36">
        <f t="shared" si="150"/>
        <v>1.9380219800860923E-2</v>
      </c>
      <c r="R760" s="14">
        <f t="shared" si="160"/>
        <v>1.0040109072573054</v>
      </c>
      <c r="S760" s="14">
        <f t="shared" si="161"/>
        <v>12.774004544807035</v>
      </c>
      <c r="T760" s="20">
        <f t="shared" si="151"/>
        <v>3.7129647950889799E-2</v>
      </c>
      <c r="U760" s="20">
        <f t="shared" si="152"/>
        <v>4.4012848661523218E-3</v>
      </c>
      <c r="V760" s="20">
        <f t="shared" si="153"/>
        <v>3.2728363084737477E-2</v>
      </c>
      <c r="Y760" s="35"/>
      <c r="Z760" s="35"/>
    </row>
    <row r="761" spans="1:26" x14ac:dyDescent="0.25">
      <c r="A761" s="11">
        <v>1933.09</v>
      </c>
      <c r="B761" s="12">
        <v>10.58</v>
      </c>
      <c r="C761" s="13">
        <v>0.45500000000000002</v>
      </c>
      <c r="D761" s="12">
        <v>0.4325</v>
      </c>
      <c r="E761" s="12">
        <v>13.2</v>
      </c>
      <c r="F761" s="13">
        <f t="shared" si="158"/>
        <v>1933.7083333332764</v>
      </c>
      <c r="G761" s="14">
        <f>G753*4/12+G765*8/12</f>
        <v>3.1833333333333336</v>
      </c>
      <c r="H761" s="13">
        <f t="shared" si="154"/>
        <v>252.04445454545461</v>
      </c>
      <c r="I761" s="13">
        <f t="shared" si="155"/>
        <v>10.839340909090911</v>
      </c>
      <c r="J761" s="15">
        <f t="shared" si="159"/>
        <v>7006.2957653858184</v>
      </c>
      <c r="K761" s="13">
        <f t="shared" si="156"/>
        <v>10.303329545454547</v>
      </c>
      <c r="L761" s="15">
        <f t="shared" si="157"/>
        <v>286.41048379294574</v>
      </c>
      <c r="M761" s="34">
        <f t="shared" si="148"/>
        <v>12.922920614885987</v>
      </c>
      <c r="N761" s="16"/>
      <c r="O761" s="17">
        <f t="shared" si="149"/>
        <v>17.550453640523493</v>
      </c>
      <c r="P761" s="17"/>
      <c r="Q761" s="36">
        <f t="shared" si="150"/>
        <v>1.9426539845217097E-2</v>
      </c>
      <c r="R761" s="14">
        <f t="shared" si="160"/>
        <v>1.0039987200192555</v>
      </c>
      <c r="S761" s="14">
        <f t="shared" si="161"/>
        <v>12.825239892340653</v>
      </c>
      <c r="T761" s="20">
        <f t="shared" si="151"/>
        <v>3.9659400079868457E-2</v>
      </c>
      <c r="U761" s="20">
        <f t="shared" si="152"/>
        <v>3.6203071778433404E-3</v>
      </c>
      <c r="V761" s="20">
        <f t="shared" si="153"/>
        <v>3.6039092902025116E-2</v>
      </c>
      <c r="Y761" s="35"/>
      <c r="Z761" s="35"/>
    </row>
    <row r="762" spans="1:26" x14ac:dyDescent="0.25">
      <c r="A762" s="11">
        <v>1933.1</v>
      </c>
      <c r="B762" s="12">
        <v>9.5500000000000007</v>
      </c>
      <c r="C762" s="13">
        <v>0.45</v>
      </c>
      <c r="D762" s="12">
        <v>0.435</v>
      </c>
      <c r="E762" s="12">
        <v>13.2</v>
      </c>
      <c r="F762" s="13">
        <f t="shared" si="158"/>
        <v>1933.7916666666097</v>
      </c>
      <c r="G762" s="14">
        <f>G753*3/12+G765*9/12</f>
        <v>3.1675000000000004</v>
      </c>
      <c r="H762" s="13">
        <f t="shared" si="154"/>
        <v>227.50704545454553</v>
      </c>
      <c r="I762" s="13">
        <f t="shared" si="155"/>
        <v>10.720227272727277</v>
      </c>
      <c r="J762" s="15">
        <f t="shared" si="159"/>
        <v>6349.0416493985385</v>
      </c>
      <c r="K762" s="13">
        <f t="shared" si="156"/>
        <v>10.362886363636367</v>
      </c>
      <c r="L762" s="15">
        <f t="shared" si="157"/>
        <v>289.19718507731562</v>
      </c>
      <c r="M762" s="34">
        <f t="shared" si="148"/>
        <v>11.696253568143687</v>
      </c>
      <c r="N762" s="16"/>
      <c r="O762" s="17">
        <f t="shared" si="149"/>
        <v>15.896625559601681</v>
      </c>
      <c r="P762" s="17"/>
      <c r="Q762" s="36">
        <f t="shared" si="150"/>
        <v>2.713604235410378E-2</v>
      </c>
      <c r="R762" s="14">
        <f t="shared" si="160"/>
        <v>1.0039865338226626</v>
      </c>
      <c r="S762" s="14">
        <f t="shared" si="161"/>
        <v>12.876524435849911</v>
      </c>
      <c r="T762" s="20">
        <f t="shared" si="151"/>
        <v>4.9427041432104968E-2</v>
      </c>
      <c r="U762" s="20">
        <f t="shared" si="152"/>
        <v>3.4193985238579749E-3</v>
      </c>
      <c r="V762" s="20">
        <f t="shared" si="153"/>
        <v>4.6007642908246993E-2</v>
      </c>
      <c r="Y762" s="35"/>
      <c r="Z762" s="35"/>
    </row>
    <row r="763" spans="1:26" x14ac:dyDescent="0.25">
      <c r="A763" s="11">
        <v>1933.11</v>
      </c>
      <c r="B763" s="12">
        <v>9.7799999999999994</v>
      </c>
      <c r="C763" s="13">
        <v>0.44500000000000001</v>
      </c>
      <c r="D763" s="12">
        <v>0.4375</v>
      </c>
      <c r="E763" s="12">
        <v>13.2</v>
      </c>
      <c r="F763" s="13">
        <f t="shared" si="158"/>
        <v>1933.8749999999429</v>
      </c>
      <c r="G763" s="14">
        <f>G753*2/12+G765*10/12</f>
        <v>3.1516666666666668</v>
      </c>
      <c r="H763" s="13">
        <f t="shared" si="154"/>
        <v>232.98627272727276</v>
      </c>
      <c r="I763" s="13">
        <f t="shared" si="155"/>
        <v>10.601113636363639</v>
      </c>
      <c r="J763" s="15">
        <f t="shared" si="159"/>
        <v>6526.6042888952416</v>
      </c>
      <c r="K763" s="13">
        <f t="shared" si="156"/>
        <v>10.422443181818183</v>
      </c>
      <c r="L763" s="15">
        <f t="shared" si="157"/>
        <v>291.96210392552842</v>
      </c>
      <c r="M763" s="34">
        <f t="shared" si="148"/>
        <v>12.01176619338993</v>
      </c>
      <c r="N763" s="16"/>
      <c r="O763" s="17">
        <f t="shared" si="149"/>
        <v>16.33498388149351</v>
      </c>
      <c r="P763" s="17"/>
      <c r="Q763" s="36">
        <f t="shared" si="150"/>
        <v>2.5048616954833333E-2</v>
      </c>
      <c r="R763" s="14">
        <f t="shared" si="160"/>
        <v>1.0039743486687611</v>
      </c>
      <c r="S763" s="14">
        <f t="shared" si="161"/>
        <v>12.927857136031767</v>
      </c>
      <c r="T763" s="20">
        <f t="shared" si="151"/>
        <v>4.2051162884508386E-2</v>
      </c>
      <c r="U763" s="20">
        <f t="shared" si="152"/>
        <v>3.2198175913822347E-3</v>
      </c>
      <c r="V763" s="20">
        <f t="shared" si="153"/>
        <v>3.8831345293126152E-2</v>
      </c>
      <c r="Y763" s="35"/>
      <c r="Z763" s="35"/>
    </row>
    <row r="764" spans="1:26" x14ac:dyDescent="0.25">
      <c r="A764" s="11">
        <v>1933.12</v>
      </c>
      <c r="B764" s="12">
        <v>9.9700000000000006</v>
      </c>
      <c r="C764" s="13">
        <v>0.44</v>
      </c>
      <c r="D764" s="12">
        <v>0.44</v>
      </c>
      <c r="E764" s="12">
        <v>13.2</v>
      </c>
      <c r="F764" s="13">
        <f t="shared" si="158"/>
        <v>1933.9583333332762</v>
      </c>
      <c r="G764" s="14">
        <f>G753*1/12+G765*11/12</f>
        <v>3.1358333333333333</v>
      </c>
      <c r="H764" s="13">
        <f t="shared" si="154"/>
        <v>237.51259090909096</v>
      </c>
      <c r="I764" s="13">
        <f t="shared" si="155"/>
        <v>10.482000000000001</v>
      </c>
      <c r="J764" s="15">
        <f t="shared" si="159"/>
        <v>6677.8684646433248</v>
      </c>
      <c r="K764" s="13">
        <f t="shared" si="156"/>
        <v>10.482000000000001</v>
      </c>
      <c r="L764" s="15">
        <f t="shared" si="157"/>
        <v>294.71034347473045</v>
      </c>
      <c r="M764" s="34">
        <f t="shared" si="148"/>
        <v>12.281801622601108</v>
      </c>
      <c r="N764" s="16"/>
      <c r="O764" s="17">
        <f t="shared" si="149"/>
        <v>16.709206885291184</v>
      </c>
      <c r="P764" s="17"/>
      <c r="Q764" s="36">
        <f t="shared" si="150"/>
        <v>2.3376525873983589E-2</v>
      </c>
      <c r="R764" s="14">
        <f t="shared" si="160"/>
        <v>1.0039621645587875</v>
      </c>
      <c r="S764" s="14">
        <f t="shared" si="161"/>
        <v>12.979236947830289</v>
      </c>
      <c r="T764" s="20">
        <f t="shared" si="151"/>
        <v>4.1494697632946664E-2</v>
      </c>
      <c r="U764" s="20">
        <f t="shared" si="152"/>
        <v>3.0215635146513264E-3</v>
      </c>
      <c r="V764" s="20">
        <f t="shared" si="153"/>
        <v>3.8473134118295338E-2</v>
      </c>
      <c r="Y764" s="35"/>
      <c r="Z764" s="35"/>
    </row>
    <row r="765" spans="1:26" x14ac:dyDescent="0.25">
      <c r="A765" s="11">
        <v>1934.01</v>
      </c>
      <c r="B765" s="12">
        <v>10.54</v>
      </c>
      <c r="C765" s="13">
        <v>0.44080000000000003</v>
      </c>
      <c r="D765" s="12">
        <v>0.44419999999999998</v>
      </c>
      <c r="E765" s="12">
        <v>13.2</v>
      </c>
      <c r="F765" s="13">
        <f t="shared" si="158"/>
        <v>1934.0416666666094</v>
      </c>
      <c r="G765" s="14">
        <v>3.12</v>
      </c>
      <c r="H765" s="13">
        <f t="shared" si="154"/>
        <v>251.0915454545455</v>
      </c>
      <c r="I765" s="13">
        <f t="shared" si="155"/>
        <v>10.501058181818184</v>
      </c>
      <c r="J765" s="15">
        <f t="shared" si="159"/>
        <v>7084.2561670620407</v>
      </c>
      <c r="K765" s="13">
        <f t="shared" si="156"/>
        <v>10.582055454545456</v>
      </c>
      <c r="L765" s="15">
        <f t="shared" si="157"/>
        <v>298.56039747713078</v>
      </c>
      <c r="M765" s="34">
        <f t="shared" si="148"/>
        <v>13.025119828332373</v>
      </c>
      <c r="N765" s="16"/>
      <c r="O765" s="17">
        <f t="shared" si="149"/>
        <v>17.723577324689643</v>
      </c>
      <c r="P765" s="17"/>
      <c r="Q765" s="36">
        <f t="shared" si="150"/>
        <v>1.8888305469469763E-2</v>
      </c>
      <c r="R765" s="14">
        <f t="shared" si="160"/>
        <v>1.0049460002047168</v>
      </c>
      <c r="S765" s="14">
        <f t="shared" si="161"/>
        <v>13.030662820465087</v>
      </c>
      <c r="T765" s="20">
        <f t="shared" si="151"/>
        <v>3.9096748092132483E-2</v>
      </c>
      <c r="U765" s="20">
        <f t="shared" si="152"/>
        <v>2.8246354331062928E-3</v>
      </c>
      <c r="V765" s="20">
        <f t="shared" si="153"/>
        <v>3.627211265902619E-2</v>
      </c>
      <c r="Y765" s="35"/>
      <c r="Z765" s="35"/>
    </row>
    <row r="766" spans="1:26" x14ac:dyDescent="0.25">
      <c r="A766" s="11">
        <v>1934.02</v>
      </c>
      <c r="B766" s="12">
        <v>11.32</v>
      </c>
      <c r="C766" s="13">
        <v>0.44169999999999998</v>
      </c>
      <c r="D766" s="12">
        <v>0.44829999999999998</v>
      </c>
      <c r="E766" s="12">
        <v>13.3</v>
      </c>
      <c r="F766" s="13">
        <f t="shared" si="158"/>
        <v>1934.1249999999427</v>
      </c>
      <c r="G766" s="14">
        <f>G765*11/12+G777*1/12</f>
        <v>3.0924999999999998</v>
      </c>
      <c r="H766" s="13">
        <f t="shared" si="154"/>
        <v>267.64565413533836</v>
      </c>
      <c r="I766" s="13">
        <f t="shared" si="155"/>
        <v>10.443382105263158</v>
      </c>
      <c r="J766" s="15">
        <f t="shared" si="159"/>
        <v>7575.8650971663174</v>
      </c>
      <c r="K766" s="13">
        <f t="shared" si="156"/>
        <v>10.59942992481203</v>
      </c>
      <c r="L766" s="15">
        <f t="shared" si="157"/>
        <v>300.02299673671905</v>
      </c>
      <c r="M766" s="34">
        <f t="shared" si="148"/>
        <v>13.926922904274289</v>
      </c>
      <c r="N766" s="16"/>
      <c r="O766" s="17">
        <f t="shared" si="149"/>
        <v>18.949402441246839</v>
      </c>
      <c r="P766" s="17"/>
      <c r="Q766" s="36">
        <f t="shared" si="150"/>
        <v>1.5491638140697594E-2</v>
      </c>
      <c r="R766" s="14">
        <f t="shared" si="160"/>
        <v>1.0049261411367563</v>
      </c>
      <c r="S766" s="14">
        <f t="shared" si="161"/>
        <v>12.996652989101028</v>
      </c>
      <c r="T766" s="20">
        <f t="shared" si="151"/>
        <v>3.1899028624557291E-2</v>
      </c>
      <c r="U766" s="20">
        <f t="shared" si="152"/>
        <v>3.3744785010205725E-3</v>
      </c>
      <c r="V766" s="20">
        <f t="shared" si="153"/>
        <v>2.8524550123536718E-2</v>
      </c>
      <c r="Y766" s="35"/>
      <c r="Z766" s="35"/>
    </row>
    <row r="767" spans="1:26" x14ac:dyDescent="0.25">
      <c r="A767" s="11">
        <v>1934.03</v>
      </c>
      <c r="B767" s="12">
        <v>10.74</v>
      </c>
      <c r="C767" s="13">
        <v>0.4425</v>
      </c>
      <c r="D767" s="12">
        <v>0.45250000000000001</v>
      </c>
      <c r="E767" s="12">
        <v>13.3</v>
      </c>
      <c r="F767" s="13">
        <f t="shared" si="158"/>
        <v>1934.208333333276</v>
      </c>
      <c r="G767" s="14">
        <f>G765*10/12+G777*2/12</f>
        <v>3.0649999999999999</v>
      </c>
      <c r="H767" s="13">
        <f t="shared" si="154"/>
        <v>253.93236090225565</v>
      </c>
      <c r="I767" s="13">
        <f t="shared" si="155"/>
        <v>10.462296992481205</v>
      </c>
      <c r="J767" s="15">
        <f t="shared" si="159"/>
        <v>7212.3808453201636</v>
      </c>
      <c r="K767" s="13">
        <f t="shared" si="156"/>
        <v>10.698733082706768</v>
      </c>
      <c r="L767" s="15">
        <f t="shared" si="157"/>
        <v>303.87358775673874</v>
      </c>
      <c r="M767" s="34">
        <f t="shared" si="148"/>
        <v>13.254537629740078</v>
      </c>
      <c r="N767" s="16"/>
      <c r="O767" s="17">
        <f t="shared" si="149"/>
        <v>18.03649356197154</v>
      </c>
      <c r="P767" s="17"/>
      <c r="Q767" s="36">
        <f t="shared" si="150"/>
        <v>1.9977583686114644E-2</v>
      </c>
      <c r="R767" s="14">
        <f t="shared" si="160"/>
        <v>1.0049062875674284</v>
      </c>
      <c r="S767" s="14">
        <f t="shared" si="161"/>
        <v>13.060676336030784</v>
      </c>
      <c r="T767" s="20">
        <f t="shared" si="151"/>
        <v>4.0299764715348463E-2</v>
      </c>
      <c r="U767" s="20">
        <f t="shared" si="152"/>
        <v>3.1684800054778695E-3</v>
      </c>
      <c r="V767" s="20">
        <f t="shared" si="153"/>
        <v>3.7131284709870593E-2</v>
      </c>
      <c r="Y767" s="35"/>
      <c r="Z767" s="35"/>
    </row>
    <row r="768" spans="1:26" x14ac:dyDescent="0.25">
      <c r="A768" s="11">
        <v>1934.04</v>
      </c>
      <c r="B768" s="12">
        <v>10.92</v>
      </c>
      <c r="C768" s="13">
        <v>0.44330000000000003</v>
      </c>
      <c r="D768" s="12">
        <v>0.45669999999999999</v>
      </c>
      <c r="E768" s="12">
        <v>13.3</v>
      </c>
      <c r="F768" s="13">
        <f t="shared" si="158"/>
        <v>1934.2916666666092</v>
      </c>
      <c r="G768" s="14">
        <f>G765*9/12+G777*3/12</f>
        <v>3.0375000000000005</v>
      </c>
      <c r="H768" s="13">
        <f t="shared" si="154"/>
        <v>258.1882105263158</v>
      </c>
      <c r="I768" s="13">
        <f t="shared" si="155"/>
        <v>10.481211879699249</v>
      </c>
      <c r="J768" s="15">
        <f t="shared" si="159"/>
        <v>7358.0666852846425</v>
      </c>
      <c r="K768" s="13">
        <f t="shared" si="156"/>
        <v>10.798036240601505</v>
      </c>
      <c r="L768" s="15">
        <f t="shared" si="157"/>
        <v>307.73159845874511</v>
      </c>
      <c r="M768" s="34">
        <f t="shared" si="148"/>
        <v>13.518389284490084</v>
      </c>
      <c r="N768" s="16"/>
      <c r="O768" s="17">
        <f t="shared" si="149"/>
        <v>18.396276947912714</v>
      </c>
      <c r="P768" s="17"/>
      <c r="Q768" s="36">
        <f t="shared" si="150"/>
        <v>1.935215635981382E-2</v>
      </c>
      <c r="R768" s="14">
        <f t="shared" si="160"/>
        <v>1.0048864395080688</v>
      </c>
      <c r="S768" s="14">
        <f t="shared" si="161"/>
        <v>13.124755769960458</v>
      </c>
      <c r="T768" s="20">
        <f t="shared" si="151"/>
        <v>3.626321252539344E-2</v>
      </c>
      <c r="U768" s="20">
        <f t="shared" si="152"/>
        <v>2.3891754671763188E-3</v>
      </c>
      <c r="V768" s="20">
        <f t="shared" si="153"/>
        <v>3.3874037058217121E-2</v>
      </c>
      <c r="Y768" s="35"/>
      <c r="Z768" s="35"/>
    </row>
    <row r="769" spans="1:26" x14ac:dyDescent="0.25">
      <c r="A769" s="11">
        <v>1934.05</v>
      </c>
      <c r="B769" s="12">
        <v>9.81</v>
      </c>
      <c r="C769" s="13">
        <v>0.44419999999999998</v>
      </c>
      <c r="D769" s="12">
        <v>0.46079999999999999</v>
      </c>
      <c r="E769" s="12">
        <v>13.3</v>
      </c>
      <c r="F769" s="13">
        <f t="shared" si="158"/>
        <v>1934.3749999999425</v>
      </c>
      <c r="G769" s="14">
        <f>G765*8/12+G777*4/12</f>
        <v>3.0100000000000002</v>
      </c>
      <c r="H769" s="13">
        <f t="shared" si="154"/>
        <v>231.94380451127822</v>
      </c>
      <c r="I769" s="13">
        <f t="shared" si="155"/>
        <v>10.502491127819548</v>
      </c>
      <c r="J769" s="15">
        <f t="shared" si="159"/>
        <v>6635.0737439965778</v>
      </c>
      <c r="K769" s="13">
        <f t="shared" si="156"/>
        <v>10.894975037593985</v>
      </c>
      <c r="L769" s="15">
        <f t="shared" si="157"/>
        <v>311.66584925928879</v>
      </c>
      <c r="M769" s="34">
        <f t="shared" ref="M769:M832" si="162">H769/AVERAGE(K649:K768)</f>
        <v>12.181583235024014</v>
      </c>
      <c r="N769" s="16"/>
      <c r="O769" s="17">
        <f t="shared" ref="O769:O832" si="163">J769/AVERAGE(L649:L768)</f>
        <v>16.583942576102277</v>
      </c>
      <c r="P769" s="17"/>
      <c r="Q769" s="36">
        <f t="shared" ref="Q769:Q832" si="164">1/M769-(G769/100-(((E769/E649)^(1/10))-1))</f>
        <v>2.7744981955740086E-2</v>
      </c>
      <c r="R769" s="14">
        <f t="shared" si="160"/>
        <v>1.0048665969700379</v>
      </c>
      <c r="S769" s="14">
        <f t="shared" si="161"/>
        <v>13.188889095088546</v>
      </c>
      <c r="T769" s="20">
        <f t="shared" si="151"/>
        <v>4.932316947008708E-2</v>
      </c>
      <c r="U769" s="20">
        <f t="shared" si="152"/>
        <v>2.1858826627716432E-3</v>
      </c>
      <c r="V769" s="20">
        <f t="shared" si="153"/>
        <v>4.7137286807315437E-2</v>
      </c>
      <c r="Y769" s="35"/>
      <c r="Z769" s="35"/>
    </row>
    <row r="770" spans="1:26" x14ac:dyDescent="0.25">
      <c r="A770" s="11">
        <v>1934.06</v>
      </c>
      <c r="B770" s="12">
        <v>9.94</v>
      </c>
      <c r="C770" s="13">
        <v>0.44500000000000001</v>
      </c>
      <c r="D770" s="12">
        <v>0.46500000000000002</v>
      </c>
      <c r="E770" s="12">
        <v>13.4</v>
      </c>
      <c r="F770" s="13">
        <f t="shared" si="158"/>
        <v>1934.4583333332757</v>
      </c>
      <c r="G770" s="14">
        <f>G765*7/12+G777*5/12</f>
        <v>2.9824999999999999</v>
      </c>
      <c r="H770" s="13">
        <f t="shared" si="154"/>
        <v>233.26361194029852</v>
      </c>
      <c r="I770" s="13">
        <f t="shared" si="155"/>
        <v>10.442888059701493</v>
      </c>
      <c r="J770" s="15">
        <f t="shared" si="159"/>
        <v>6697.7231028850847</v>
      </c>
      <c r="K770" s="13">
        <f t="shared" si="156"/>
        <v>10.912231343283583</v>
      </c>
      <c r="L770" s="15">
        <f t="shared" si="157"/>
        <v>313.32406869633445</v>
      </c>
      <c r="M770" s="34">
        <f t="shared" si="162"/>
        <v>12.287726483952421</v>
      </c>
      <c r="N770" s="16"/>
      <c r="O770" s="17">
        <f t="shared" si="163"/>
        <v>16.734478982141681</v>
      </c>
      <c r="P770" s="17"/>
      <c r="Q770" s="36">
        <f t="shared" si="164"/>
        <v>2.8042045242693492E-2</v>
      </c>
      <c r="R770" s="14">
        <f t="shared" si="160"/>
        <v>1.0048467599647228</v>
      </c>
      <c r="S770" s="14">
        <f t="shared" si="161"/>
        <v>13.154170564716297</v>
      </c>
      <c r="T770" s="20">
        <f t="shared" ref="T770:T833" si="165">(($J890/$J770)^(1/10)-1)</f>
        <v>5.300968567713471E-2</v>
      </c>
      <c r="U770" s="20">
        <f t="shared" ref="U770:U833" si="166">(($S890/$S770)^(1/10)-1)</f>
        <v>2.163518598120362E-3</v>
      </c>
      <c r="V770" s="20">
        <f t="shared" ref="V770:V833" si="167">T770-U770</f>
        <v>5.0846167079014348E-2</v>
      </c>
      <c r="Y770" s="35"/>
      <c r="Z770" s="35"/>
    </row>
    <row r="771" spans="1:26" x14ac:dyDescent="0.25">
      <c r="A771" s="11">
        <v>1934.07</v>
      </c>
      <c r="B771" s="12">
        <v>9.4700000000000006</v>
      </c>
      <c r="C771" s="13">
        <v>0.44579999999999997</v>
      </c>
      <c r="D771" s="12">
        <v>0.46920000000000001</v>
      </c>
      <c r="E771" s="12">
        <v>13.4</v>
      </c>
      <c r="F771" s="13">
        <f t="shared" si="158"/>
        <v>1934.541666666609</v>
      </c>
      <c r="G771" s="14">
        <f>G765*6/12+G777*6/12</f>
        <v>2.9550000000000001</v>
      </c>
      <c r="H771" s="13">
        <f t="shared" si="154"/>
        <v>222.23404477611945</v>
      </c>
      <c r="I771" s="13">
        <f t="shared" si="155"/>
        <v>10.461661791044778</v>
      </c>
      <c r="J771" s="15">
        <f t="shared" si="159"/>
        <v>6406.0621929168956</v>
      </c>
      <c r="K771" s="13">
        <f t="shared" si="156"/>
        <v>11.010793432835822</v>
      </c>
      <c r="L771" s="15">
        <f t="shared" si="157"/>
        <v>317.39433800597754</v>
      </c>
      <c r="M771" s="34">
        <f t="shared" si="162"/>
        <v>11.741524229318241</v>
      </c>
      <c r="N771" s="16"/>
      <c r="O771" s="17">
        <f t="shared" si="163"/>
        <v>15.999498232451351</v>
      </c>
      <c r="P771" s="17"/>
      <c r="Q771" s="36">
        <f t="shared" si="164"/>
        <v>3.1530291351625765E-2</v>
      </c>
      <c r="R771" s="14">
        <f t="shared" si="160"/>
        <v>1.0048269285035347</v>
      </c>
      <c r="S771" s="14">
        <f t="shared" si="161"/>
        <v>13.217925671978501</v>
      </c>
      <c r="T771" s="20">
        <f t="shared" si="165"/>
        <v>6.0260403895487924E-2</v>
      </c>
      <c r="U771" s="20">
        <f t="shared" si="166"/>
        <v>1.3952474012906002E-3</v>
      </c>
      <c r="V771" s="20">
        <f t="shared" si="167"/>
        <v>5.8865156494197324E-2</v>
      </c>
      <c r="Y771" s="35"/>
      <c r="Z771" s="35"/>
    </row>
    <row r="772" spans="1:26" x14ac:dyDescent="0.25">
      <c r="A772" s="11">
        <v>1934.08</v>
      </c>
      <c r="B772" s="12">
        <v>9.1</v>
      </c>
      <c r="C772" s="13">
        <v>0.44669999999999999</v>
      </c>
      <c r="D772" s="12">
        <v>0.4733</v>
      </c>
      <c r="E772" s="12">
        <v>13.4</v>
      </c>
      <c r="F772" s="13">
        <f t="shared" si="158"/>
        <v>1934.6249999999422</v>
      </c>
      <c r="G772" s="14">
        <f>G765*5/12+G777*7/12</f>
        <v>2.9275000000000002</v>
      </c>
      <c r="H772" s="13">
        <f t="shared" si="154"/>
        <v>213.55119402985076</v>
      </c>
      <c r="I772" s="13">
        <f t="shared" si="155"/>
        <v>10.482782238805971</v>
      </c>
      <c r="J772" s="15">
        <f t="shared" si="159"/>
        <v>6180.9537086246119</v>
      </c>
      <c r="K772" s="13">
        <f t="shared" si="156"/>
        <v>11.10700880597015</v>
      </c>
      <c r="L772" s="15">
        <f t="shared" si="157"/>
        <v>321.47751541670647</v>
      </c>
      <c r="M772" s="34">
        <f t="shared" si="162"/>
        <v>11.315025981829047</v>
      </c>
      <c r="N772" s="16"/>
      <c r="O772" s="17">
        <f t="shared" si="163"/>
        <v>15.429440235825352</v>
      </c>
      <c r="P772" s="17"/>
      <c r="Q772" s="36">
        <f t="shared" si="164"/>
        <v>3.5588081455892713E-2</v>
      </c>
      <c r="R772" s="14">
        <f t="shared" si="160"/>
        <v>1.0048071025979108</v>
      </c>
      <c r="S772" s="14">
        <f t="shared" si="161"/>
        <v>13.281727654162175</v>
      </c>
      <c r="T772" s="20">
        <f t="shared" si="165"/>
        <v>6.2933728437971403E-2</v>
      </c>
      <c r="U772" s="20">
        <f t="shared" si="166"/>
        <v>1.1959038505688913E-3</v>
      </c>
      <c r="V772" s="20">
        <f t="shared" si="167"/>
        <v>6.1737824587402512E-2</v>
      </c>
      <c r="Y772" s="35"/>
      <c r="Z772" s="35"/>
    </row>
    <row r="773" spans="1:26" x14ac:dyDescent="0.25">
      <c r="A773" s="11">
        <v>1934.09</v>
      </c>
      <c r="B773" s="12">
        <v>8.8800000000000008</v>
      </c>
      <c r="C773" s="13">
        <v>0.44750000000000001</v>
      </c>
      <c r="D773" s="12">
        <v>0.47749999999999998</v>
      </c>
      <c r="E773" s="12">
        <v>13.6</v>
      </c>
      <c r="F773" s="13">
        <f t="shared" si="158"/>
        <v>1934.7083333332755</v>
      </c>
      <c r="G773" s="14">
        <f>G765*4/12+G777*8/12</f>
        <v>2.9000000000000004</v>
      </c>
      <c r="H773" s="13">
        <f t="shared" si="154"/>
        <v>205.32388235294124</v>
      </c>
      <c r="I773" s="13">
        <f t="shared" si="155"/>
        <v>10.347121323529413</v>
      </c>
      <c r="J773" s="15">
        <f t="shared" si="159"/>
        <v>5967.782141021391</v>
      </c>
      <c r="K773" s="13">
        <f t="shared" si="156"/>
        <v>11.040783088235294</v>
      </c>
      <c r="L773" s="15">
        <f t="shared" si="157"/>
        <v>320.90269958758029</v>
      </c>
      <c r="M773" s="34">
        <f t="shared" si="162"/>
        <v>10.909954083288845</v>
      </c>
      <c r="N773" s="16"/>
      <c r="O773" s="17">
        <f t="shared" si="163"/>
        <v>14.889060036884645</v>
      </c>
      <c r="P773" s="17"/>
      <c r="Q773" s="36">
        <f t="shared" si="164"/>
        <v>4.0018781641811461E-2</v>
      </c>
      <c r="R773" s="14">
        <f t="shared" si="160"/>
        <v>1.0047872822593136</v>
      </c>
      <c r="S773" s="14">
        <f t="shared" si="161"/>
        <v>13.14931583635452</v>
      </c>
      <c r="T773" s="20">
        <f t="shared" si="165"/>
        <v>6.5359107854913168E-2</v>
      </c>
      <c r="U773" s="20">
        <f t="shared" si="166"/>
        <v>2.4819339375721228E-3</v>
      </c>
      <c r="V773" s="20">
        <f t="shared" si="167"/>
        <v>6.2877173917341045E-2</v>
      </c>
      <c r="Y773" s="35"/>
      <c r="Z773" s="35"/>
    </row>
    <row r="774" spans="1:26" x14ac:dyDescent="0.25">
      <c r="A774" s="11">
        <v>1934.1</v>
      </c>
      <c r="B774" s="12">
        <v>8.9499999999999993</v>
      </c>
      <c r="C774" s="13">
        <v>0.44829999999999998</v>
      </c>
      <c r="D774" s="12">
        <v>0.48170000000000002</v>
      </c>
      <c r="E774" s="12">
        <v>13.5</v>
      </c>
      <c r="F774" s="13">
        <f t="shared" si="158"/>
        <v>1934.7916666666088</v>
      </c>
      <c r="G774" s="14">
        <f>G765*3/12+G777*9/12</f>
        <v>2.8724999999999996</v>
      </c>
      <c r="H774" s="13">
        <f t="shared" si="154"/>
        <v>208.47533333333334</v>
      </c>
      <c r="I774" s="13">
        <f t="shared" si="155"/>
        <v>10.442401333333335</v>
      </c>
      <c r="J774" s="15">
        <f t="shared" si="159"/>
        <v>6084.6722820330269</v>
      </c>
      <c r="K774" s="13">
        <f t="shared" si="156"/>
        <v>11.220398666666668</v>
      </c>
      <c r="L774" s="15">
        <f t="shared" si="157"/>
        <v>327.48454058718539</v>
      </c>
      <c r="M774" s="34">
        <f t="shared" si="162"/>
        <v>11.108352605351723</v>
      </c>
      <c r="N774" s="16"/>
      <c r="O774" s="17">
        <f t="shared" si="163"/>
        <v>15.171974636031155</v>
      </c>
      <c r="P774" s="17"/>
      <c r="Q774" s="36">
        <f t="shared" si="164"/>
        <v>3.7366377272122317E-2</v>
      </c>
      <c r="R774" s="14">
        <f t="shared" si="160"/>
        <v>1.0047674674992313</v>
      </c>
      <c r="S774" s="14">
        <f t="shared" si="161"/>
        <v>13.310133954800603</v>
      </c>
      <c r="T774" s="20">
        <f t="shared" si="165"/>
        <v>6.6321618655602821E-2</v>
      </c>
      <c r="U774" s="20">
        <f t="shared" si="166"/>
        <v>1.5454486364046005E-3</v>
      </c>
      <c r="V774" s="20">
        <f t="shared" si="167"/>
        <v>6.477617001919822E-2</v>
      </c>
      <c r="Y774" s="35"/>
      <c r="Z774" s="35"/>
    </row>
    <row r="775" spans="1:26" x14ac:dyDescent="0.25">
      <c r="A775" s="11">
        <v>1934.11</v>
      </c>
      <c r="B775" s="12">
        <v>9.1999999999999993</v>
      </c>
      <c r="C775" s="13">
        <v>0.44919999999999999</v>
      </c>
      <c r="D775" s="12">
        <v>0.48580000000000001</v>
      </c>
      <c r="E775" s="12">
        <v>13.5</v>
      </c>
      <c r="F775" s="13">
        <f t="shared" si="158"/>
        <v>1934.874999999942</v>
      </c>
      <c r="G775" s="14">
        <f>G765*2/12+G777*10/12</f>
        <v>2.8449999999999998</v>
      </c>
      <c r="H775" s="13">
        <f t="shared" si="154"/>
        <v>214.29866666666669</v>
      </c>
      <c r="I775" s="13">
        <f t="shared" si="155"/>
        <v>10.463365333333334</v>
      </c>
      <c r="J775" s="15">
        <f t="shared" si="159"/>
        <v>6280.0843084314283</v>
      </c>
      <c r="K775" s="13">
        <f t="shared" si="156"/>
        <v>11.315901333333336</v>
      </c>
      <c r="L775" s="15">
        <f t="shared" si="157"/>
        <v>331.61575619956398</v>
      </c>
      <c r="M775" s="34">
        <f t="shared" si="162"/>
        <v>11.448808690205698</v>
      </c>
      <c r="N775" s="16"/>
      <c r="O775" s="17">
        <f t="shared" si="163"/>
        <v>15.647600135571407</v>
      </c>
      <c r="P775" s="17"/>
      <c r="Q775" s="36">
        <f t="shared" si="164"/>
        <v>3.4964360171844892E-2</v>
      </c>
      <c r="R775" s="14">
        <f t="shared" si="160"/>
        <v>1.0047476583291777</v>
      </c>
      <c r="S775" s="14">
        <f t="shared" si="161"/>
        <v>13.373589585840531</v>
      </c>
      <c r="T775" s="20">
        <f t="shared" si="165"/>
        <v>6.2653955849599319E-2</v>
      </c>
      <c r="U775" s="20">
        <f t="shared" si="166"/>
        <v>1.3498189515908088E-3</v>
      </c>
      <c r="V775" s="20">
        <f t="shared" si="167"/>
        <v>6.130413689800851E-2</v>
      </c>
      <c r="Y775" s="35"/>
      <c r="Z775" s="35"/>
    </row>
    <row r="776" spans="1:26" x14ac:dyDescent="0.25">
      <c r="A776" s="11">
        <v>1934.12</v>
      </c>
      <c r="B776" s="12">
        <v>9.26</v>
      </c>
      <c r="C776" s="13">
        <v>0.45</v>
      </c>
      <c r="D776" s="12">
        <v>0.49</v>
      </c>
      <c r="E776" s="12">
        <v>13.4</v>
      </c>
      <c r="F776" s="13">
        <f t="shared" si="158"/>
        <v>1934.9583333332753</v>
      </c>
      <c r="G776" s="14">
        <f>G765*1/12+G777*11/12</f>
        <v>2.8174999999999999</v>
      </c>
      <c r="H776" s="13">
        <f t="shared" si="154"/>
        <v>217.30594029850747</v>
      </c>
      <c r="I776" s="13">
        <f t="shared" si="155"/>
        <v>10.560223880597016</v>
      </c>
      <c r="J776" s="15">
        <f t="shared" si="159"/>
        <v>6394.0025314581135</v>
      </c>
      <c r="K776" s="13">
        <f t="shared" si="156"/>
        <v>11.498910447761196</v>
      </c>
      <c r="L776" s="15">
        <f t="shared" si="157"/>
        <v>338.34354648104494</v>
      </c>
      <c r="M776" s="34">
        <f t="shared" si="162"/>
        <v>11.639337566475881</v>
      </c>
      <c r="N776" s="16"/>
      <c r="O776" s="17">
        <f t="shared" si="163"/>
        <v>15.918287827037346</v>
      </c>
      <c r="P776" s="17"/>
      <c r="Q776" s="36">
        <f t="shared" si="164"/>
        <v>3.2518880399899829E-2</v>
      </c>
      <c r="R776" s="14">
        <f t="shared" si="160"/>
        <v>1.0047278547606919</v>
      </c>
      <c r="S776" s="14">
        <f t="shared" si="161"/>
        <v>13.537359557290159</v>
      </c>
      <c r="T776" s="20">
        <f t="shared" si="165"/>
        <v>6.2872662065975637E-2</v>
      </c>
      <c r="U776" s="20">
        <f t="shared" si="166"/>
        <v>-1.520609469868317E-4</v>
      </c>
      <c r="V776" s="20">
        <f t="shared" si="167"/>
        <v>6.3024723012962469E-2</v>
      </c>
      <c r="Y776" s="35"/>
      <c r="Z776" s="35"/>
    </row>
    <row r="777" spans="1:26" x14ac:dyDescent="0.25">
      <c r="A777" s="11">
        <v>1935.01</v>
      </c>
      <c r="B777" s="12">
        <v>9.26</v>
      </c>
      <c r="C777" s="13">
        <v>0.45</v>
      </c>
      <c r="D777" s="12">
        <v>0.56999999999999995</v>
      </c>
      <c r="E777" s="12">
        <v>13.6</v>
      </c>
      <c r="F777" s="13">
        <f t="shared" si="158"/>
        <v>1935.0416666666085</v>
      </c>
      <c r="G777" s="14">
        <v>2.79</v>
      </c>
      <c r="H777" s="13">
        <f t="shared" si="154"/>
        <v>214.11026470588237</v>
      </c>
      <c r="I777" s="13">
        <f t="shared" si="155"/>
        <v>10.404926470588238</v>
      </c>
      <c r="J777" s="15">
        <f t="shared" si="159"/>
        <v>6325.4859324220743</v>
      </c>
      <c r="K777" s="13">
        <f t="shared" si="156"/>
        <v>13.179573529411766</v>
      </c>
      <c r="L777" s="15">
        <f t="shared" si="157"/>
        <v>389.36576473872378</v>
      </c>
      <c r="M777" s="34">
        <f t="shared" si="162"/>
        <v>11.495907968201596</v>
      </c>
      <c r="N777" s="16"/>
      <c r="O777" s="17">
        <f t="shared" si="163"/>
        <v>15.731975583272817</v>
      </c>
      <c r="P777" s="17"/>
      <c r="Q777" s="36">
        <f t="shared" si="164"/>
        <v>3.5311025162538569E-2</v>
      </c>
      <c r="R777" s="14">
        <f t="shared" si="160"/>
        <v>1.0033352317261985</v>
      </c>
      <c r="S777" s="14">
        <f t="shared" si="161"/>
        <v>13.401342194368524</v>
      </c>
      <c r="T777" s="20">
        <f t="shared" si="165"/>
        <v>6.7567749593123505E-2</v>
      </c>
      <c r="U777" s="20">
        <f t="shared" si="166"/>
        <v>1.1372253044716896E-3</v>
      </c>
      <c r="V777" s="20">
        <f t="shared" si="167"/>
        <v>6.6430524288651815E-2</v>
      </c>
      <c r="Y777" s="35"/>
      <c r="Z777" s="35"/>
    </row>
    <row r="778" spans="1:26" x14ac:dyDescent="0.25">
      <c r="A778" s="11">
        <v>1935.02</v>
      </c>
      <c r="B778" s="12">
        <v>8.98</v>
      </c>
      <c r="C778" s="13">
        <v>0.45</v>
      </c>
      <c r="D778" s="12">
        <v>0.65</v>
      </c>
      <c r="E778" s="12">
        <v>13.7</v>
      </c>
      <c r="F778" s="13">
        <f t="shared" si="158"/>
        <v>1935.1249999999418</v>
      </c>
      <c r="G778" s="14">
        <f>G777*11/12+G789*1/12</f>
        <v>2.7783333333333333</v>
      </c>
      <c r="H778" s="13">
        <f t="shared" ref="H778:H841" si="168">B778*$E$1850/E778</f>
        <v>206.12049635036502</v>
      </c>
      <c r="I778" s="13">
        <f t="shared" ref="I778:I841" si="169">C778*$E$1850/E778</f>
        <v>10.328978102189785</v>
      </c>
      <c r="J778" s="15">
        <f t="shared" si="159"/>
        <v>6114.8724108115784</v>
      </c>
      <c r="K778" s="13">
        <f t="shared" ref="K778:K841" si="170">D778*$E$1850/E778</f>
        <v>14.919635036496354</v>
      </c>
      <c r="L778" s="15">
        <f t="shared" ref="L778:L841" si="171">K778*(J778/H778)</f>
        <v>442.61325913446836</v>
      </c>
      <c r="M778" s="34">
        <f t="shared" si="162"/>
        <v>11.087812159055561</v>
      </c>
      <c r="N778" s="16"/>
      <c r="O778" s="17">
        <f t="shared" si="163"/>
        <v>15.179973139310752</v>
      </c>
      <c r="P778" s="17"/>
      <c r="Q778" s="36">
        <f t="shared" si="164"/>
        <v>3.9911290060126565E-2</v>
      </c>
      <c r="R778" s="14">
        <f t="shared" si="160"/>
        <v>1.0033260709525895</v>
      </c>
      <c r="S778" s="14">
        <f t="shared" si="161"/>
        <v>13.347892507590659</v>
      </c>
      <c r="T778" s="20">
        <f t="shared" si="165"/>
        <v>7.51244594148337E-2</v>
      </c>
      <c r="U778" s="20">
        <f t="shared" si="166"/>
        <v>1.8674549898307635E-3</v>
      </c>
      <c r="V778" s="20">
        <f t="shared" si="167"/>
        <v>7.3257004425002936E-2</v>
      </c>
      <c r="Y778" s="35"/>
      <c r="Z778" s="35"/>
    </row>
    <row r="779" spans="1:26" x14ac:dyDescent="0.25">
      <c r="A779" s="11">
        <v>1935.03</v>
      </c>
      <c r="B779" s="12">
        <v>8.41</v>
      </c>
      <c r="C779" s="13">
        <v>0.45</v>
      </c>
      <c r="D779" s="12">
        <v>0.73</v>
      </c>
      <c r="E779" s="12">
        <v>13.7</v>
      </c>
      <c r="F779" s="13">
        <f t="shared" ref="F779:F842" si="172">F778+1/12</f>
        <v>1935.208333333275</v>
      </c>
      <c r="G779" s="14">
        <f>G777*10/12+G789*2/12</f>
        <v>2.7666666666666666</v>
      </c>
      <c r="H779" s="13">
        <f t="shared" si="168"/>
        <v>193.03712408759128</v>
      </c>
      <c r="I779" s="13">
        <f t="shared" si="169"/>
        <v>10.328978102189785</v>
      </c>
      <c r="J779" s="15">
        <f t="shared" ref="J779:J842" si="173">J778*((H779+(I779/12))/H778)</f>
        <v>5752.2700100591101</v>
      </c>
      <c r="K779" s="13">
        <f t="shared" si="170"/>
        <v>16.755897810218983</v>
      </c>
      <c r="L779" s="15">
        <f t="shared" si="171"/>
        <v>499.30524463057679</v>
      </c>
      <c r="M779" s="34">
        <f t="shared" si="162"/>
        <v>10.398272404790029</v>
      </c>
      <c r="N779" s="16"/>
      <c r="O779" s="17">
        <f t="shared" si="163"/>
        <v>14.241120748641015</v>
      </c>
      <c r="P779" s="17"/>
      <c r="Q779" s="36">
        <f t="shared" si="164"/>
        <v>4.5442152824976274E-2</v>
      </c>
      <c r="R779" s="14">
        <f t="shared" ref="R779:R842" si="174">((G779/G780+G779/1200+((1+G780/1200)^(-119))*(1-G779/G780)))</f>
        <v>1.0033169106083266</v>
      </c>
      <c r="S779" s="14">
        <f t="shared" ref="S779:S842" si="175">S778*R778*E778/E779</f>
        <v>13.392288545138442</v>
      </c>
      <c r="T779" s="20">
        <f t="shared" si="165"/>
        <v>8.2058990207008797E-2</v>
      </c>
      <c r="U779" s="20">
        <f t="shared" si="166"/>
        <v>1.8637406386492472E-3</v>
      </c>
      <c r="V779" s="20">
        <f t="shared" si="167"/>
        <v>8.019524956835955E-2</v>
      </c>
      <c r="Y779" s="35"/>
      <c r="Z779" s="35"/>
    </row>
    <row r="780" spans="1:26" x14ac:dyDescent="0.25">
      <c r="A780" s="11">
        <v>1935.04</v>
      </c>
      <c r="B780" s="12">
        <v>9.0399999999999991</v>
      </c>
      <c r="C780" s="13">
        <v>0.44666699999999998</v>
      </c>
      <c r="D780" s="12">
        <v>0.75666699999999998</v>
      </c>
      <c r="E780" s="12">
        <v>13.8</v>
      </c>
      <c r="F780" s="13">
        <f t="shared" si="172"/>
        <v>1935.2916666666083</v>
      </c>
      <c r="G780" s="14">
        <f>G777*9/12+G789*3/12</f>
        <v>2.7549999999999999</v>
      </c>
      <c r="H780" s="13">
        <f t="shared" si="168"/>
        <v>205.99408695652176</v>
      </c>
      <c r="I780" s="13">
        <f t="shared" si="169"/>
        <v>10.178181508695653</v>
      </c>
      <c r="J780" s="15">
        <f t="shared" si="173"/>
        <v>6163.6464227320203</v>
      </c>
      <c r="K780" s="13">
        <f t="shared" si="170"/>
        <v>17.242138030434784</v>
      </c>
      <c r="L780" s="15">
        <f t="shared" si="171"/>
        <v>515.91016014926663</v>
      </c>
      <c r="M780" s="34">
        <f t="shared" si="162"/>
        <v>11.104210207149521</v>
      </c>
      <c r="N780" s="16"/>
      <c r="O780" s="17">
        <f t="shared" si="163"/>
        <v>15.203114450417113</v>
      </c>
      <c r="P780" s="17"/>
      <c r="Q780" s="36">
        <f t="shared" si="164"/>
        <v>4.0722612186610892E-2</v>
      </c>
      <c r="R780" s="14">
        <f t="shared" si="174"/>
        <v>1.0033077506937862</v>
      </c>
      <c r="S780" s="14">
        <f t="shared" si="175"/>
        <v>13.339342108438048</v>
      </c>
      <c r="T780" s="20">
        <f t="shared" si="165"/>
        <v>7.7688443169169563E-2</v>
      </c>
      <c r="U780" s="20">
        <f t="shared" si="166"/>
        <v>2.588681703337592E-3</v>
      </c>
      <c r="V780" s="20">
        <f t="shared" si="167"/>
        <v>7.5099761465831971E-2</v>
      </c>
      <c r="Y780" s="35"/>
      <c r="Z780" s="35"/>
    </row>
    <row r="781" spans="1:26" x14ac:dyDescent="0.25">
      <c r="A781" s="11">
        <v>1935.05</v>
      </c>
      <c r="B781" s="12">
        <v>9.75</v>
      </c>
      <c r="C781" s="13">
        <v>0.44333299999999998</v>
      </c>
      <c r="D781" s="12">
        <v>0.78333299999999995</v>
      </c>
      <c r="E781" s="12">
        <v>13.8</v>
      </c>
      <c r="F781" s="13">
        <f t="shared" si="172"/>
        <v>1935.3749999999416</v>
      </c>
      <c r="G781" s="14">
        <f>G777*8/12+G789*4/12</f>
        <v>2.7433333333333332</v>
      </c>
      <c r="H781" s="13">
        <f t="shared" si="168"/>
        <v>222.17282608695655</v>
      </c>
      <c r="I781" s="13">
        <f t="shared" si="169"/>
        <v>10.102209795652174</v>
      </c>
      <c r="J781" s="15">
        <f t="shared" si="173"/>
        <v>6672.9275379717501</v>
      </c>
      <c r="K781" s="13">
        <f t="shared" si="170"/>
        <v>17.849775013043477</v>
      </c>
      <c r="L781" s="15">
        <f t="shared" si="171"/>
        <v>536.11531765148959</v>
      </c>
      <c r="M781" s="34">
        <f t="shared" si="162"/>
        <v>11.985576683480094</v>
      </c>
      <c r="N781" s="16"/>
      <c r="O781" s="17">
        <f t="shared" si="163"/>
        <v>16.397052898465706</v>
      </c>
      <c r="P781" s="17"/>
      <c r="Q781" s="36">
        <f t="shared" si="164"/>
        <v>3.3650043199486161E-2</v>
      </c>
      <c r="R781" s="14">
        <f t="shared" si="174"/>
        <v>1.0032985912093437</v>
      </c>
      <c r="S781" s="14">
        <f t="shared" si="175"/>
        <v>13.383465326551885</v>
      </c>
      <c r="T781" s="20">
        <f t="shared" si="165"/>
        <v>7.2932738673130437E-2</v>
      </c>
      <c r="U781" s="20">
        <f t="shared" si="166"/>
        <v>2.0229719690421089E-3</v>
      </c>
      <c r="V781" s="20">
        <f t="shared" si="167"/>
        <v>7.0909766704088328E-2</v>
      </c>
      <c r="Y781" s="35"/>
      <c r="Z781" s="35"/>
    </row>
    <row r="782" spans="1:26" x14ac:dyDescent="0.25">
      <c r="A782" s="11">
        <v>1935.06</v>
      </c>
      <c r="B782" s="12">
        <v>10.119999999999999</v>
      </c>
      <c r="C782" s="13">
        <v>0.44</v>
      </c>
      <c r="D782" s="12">
        <v>0.81</v>
      </c>
      <c r="E782" s="12">
        <v>13.7</v>
      </c>
      <c r="F782" s="13">
        <f t="shared" si="172"/>
        <v>1935.4583333332748</v>
      </c>
      <c r="G782" s="14">
        <f>G777*7/12+G789*5/12</f>
        <v>2.7316666666666669</v>
      </c>
      <c r="H782" s="13">
        <f t="shared" si="168"/>
        <v>232.28724087591243</v>
      </c>
      <c r="I782" s="13">
        <f t="shared" si="169"/>
        <v>10.099445255474453</v>
      </c>
      <c r="J782" s="15">
        <f t="shared" si="173"/>
        <v>7001.9904142032301</v>
      </c>
      <c r="K782" s="13">
        <f t="shared" si="170"/>
        <v>18.59216058394161</v>
      </c>
      <c r="L782" s="15">
        <f t="shared" si="171"/>
        <v>560.43599165065382</v>
      </c>
      <c r="M782" s="34">
        <f t="shared" si="162"/>
        <v>12.539519324443885</v>
      </c>
      <c r="N782" s="16"/>
      <c r="O782" s="17">
        <f t="shared" si="163"/>
        <v>17.13650510203756</v>
      </c>
      <c r="P782" s="17"/>
      <c r="Q782" s="36">
        <f t="shared" si="164"/>
        <v>2.8247919232257238E-2</v>
      </c>
      <c r="R782" s="14">
        <f t="shared" si="174"/>
        <v>1.0032894321553765</v>
      </c>
      <c r="S782" s="14">
        <f t="shared" si="175"/>
        <v>13.525623673377721</v>
      </c>
      <c r="T782" s="20">
        <f t="shared" si="165"/>
        <v>6.8905102537112795E-2</v>
      </c>
      <c r="U782" s="20">
        <f t="shared" si="166"/>
        <v>1.781255406505533E-4</v>
      </c>
      <c r="V782" s="20">
        <f t="shared" si="167"/>
        <v>6.8726976996462241E-2</v>
      </c>
      <c r="Y782" s="35"/>
      <c r="Z782" s="35"/>
    </row>
    <row r="783" spans="1:26" x14ac:dyDescent="0.25">
      <c r="A783" s="11">
        <v>1935.07</v>
      </c>
      <c r="B783" s="12">
        <v>10.65</v>
      </c>
      <c r="C783" s="13">
        <v>0.44</v>
      </c>
      <c r="D783" s="12">
        <v>0.79333299999999995</v>
      </c>
      <c r="E783" s="12">
        <v>13.7</v>
      </c>
      <c r="F783" s="13">
        <f t="shared" si="172"/>
        <v>1935.5416666666081</v>
      </c>
      <c r="G783" s="14">
        <f>G777*6/12+G789*6/12</f>
        <v>2.72</v>
      </c>
      <c r="H783" s="13">
        <f t="shared" si="168"/>
        <v>244.45248175182488</v>
      </c>
      <c r="I783" s="13">
        <f t="shared" si="169"/>
        <v>10.099445255474453</v>
      </c>
      <c r="J783" s="15">
        <f t="shared" si="173"/>
        <v>7394.0649762633602</v>
      </c>
      <c r="K783" s="13">
        <f t="shared" si="170"/>
        <v>18.20959818832117</v>
      </c>
      <c r="L783" s="15">
        <f t="shared" si="171"/>
        <v>550.7939671186798</v>
      </c>
      <c r="M783" s="34">
        <f t="shared" si="162"/>
        <v>13.20213793651101</v>
      </c>
      <c r="N783" s="16"/>
      <c r="O783" s="17">
        <f t="shared" si="163"/>
        <v>18.016989509797185</v>
      </c>
      <c r="P783" s="17"/>
      <c r="Q783" s="36">
        <f t="shared" si="164"/>
        <v>2.3253755404173015E-2</v>
      </c>
      <c r="R783" s="14">
        <f t="shared" si="174"/>
        <v>1.0032802735322615</v>
      </c>
      <c r="S783" s="14">
        <f t="shared" si="175"/>
        <v>13.570115294810451</v>
      </c>
      <c r="T783" s="20">
        <f t="shared" si="165"/>
        <v>6.128293189719769E-2</v>
      </c>
      <c r="U783" s="20">
        <f t="shared" si="166"/>
        <v>1.7346680865371056E-4</v>
      </c>
      <c r="V783" s="20">
        <f t="shared" si="167"/>
        <v>6.1109465088543979E-2</v>
      </c>
      <c r="Y783" s="35"/>
      <c r="Z783" s="35"/>
    </row>
    <row r="784" spans="1:26" x14ac:dyDescent="0.25">
      <c r="A784" s="11">
        <v>1935.08</v>
      </c>
      <c r="B784" s="12">
        <v>11.37</v>
      </c>
      <c r="C784" s="13">
        <v>0.44</v>
      </c>
      <c r="D784" s="12">
        <v>0.776667</v>
      </c>
      <c r="E784" s="12">
        <v>13.7</v>
      </c>
      <c r="F784" s="13">
        <f t="shared" si="172"/>
        <v>1935.6249999999413</v>
      </c>
      <c r="G784" s="14">
        <f>G777*5/12+G789*7/12</f>
        <v>2.708333333333333</v>
      </c>
      <c r="H784" s="13">
        <f t="shared" si="168"/>
        <v>260.97884671532847</v>
      </c>
      <c r="I784" s="13">
        <f t="shared" si="169"/>
        <v>10.099445255474453</v>
      </c>
      <c r="J784" s="15">
        <f t="shared" si="173"/>
        <v>7919.4023000855113</v>
      </c>
      <c r="K784" s="13">
        <f t="shared" si="170"/>
        <v>17.827058745985404</v>
      </c>
      <c r="L784" s="15">
        <f t="shared" si="171"/>
        <v>540.96204276169874</v>
      </c>
      <c r="M784" s="34">
        <f t="shared" si="162"/>
        <v>14.105056846668948</v>
      </c>
      <c r="N784" s="16"/>
      <c r="O784" s="17">
        <f t="shared" si="163"/>
        <v>19.219226540421474</v>
      </c>
      <c r="P784" s="17"/>
      <c r="Q784" s="36">
        <f t="shared" si="164"/>
        <v>1.8521673753049472E-2</v>
      </c>
      <c r="R784" s="14">
        <f t="shared" si="174"/>
        <v>1.0032711153403759</v>
      </c>
      <c r="S784" s="14">
        <f t="shared" si="175"/>
        <v>13.614628984841755</v>
      </c>
      <c r="T784" s="20">
        <f t="shared" si="165"/>
        <v>5.47678787068131E-2</v>
      </c>
      <c r="U784" s="20">
        <f t="shared" si="166"/>
        <v>1.6857055472474514E-4</v>
      </c>
      <c r="V784" s="20">
        <f t="shared" si="167"/>
        <v>5.4599308152088355E-2</v>
      </c>
      <c r="Y784" s="35"/>
      <c r="Z784" s="35"/>
    </row>
    <row r="785" spans="1:26" x14ac:dyDescent="0.25">
      <c r="A785" s="11">
        <v>1935.09</v>
      </c>
      <c r="B785" s="12">
        <v>11.61</v>
      </c>
      <c r="C785" s="13">
        <v>0.44</v>
      </c>
      <c r="D785" s="12">
        <v>0.76</v>
      </c>
      <c r="E785" s="12">
        <v>13.7</v>
      </c>
      <c r="F785" s="13">
        <f t="shared" si="172"/>
        <v>1935.7083333332746</v>
      </c>
      <c r="G785" s="14">
        <f>G777*4/12+G789*8/12</f>
        <v>2.6966666666666668</v>
      </c>
      <c r="H785" s="13">
        <f t="shared" si="168"/>
        <v>266.48763503649639</v>
      </c>
      <c r="I785" s="13">
        <f t="shared" si="169"/>
        <v>10.099445255474453</v>
      </c>
      <c r="J785" s="15">
        <f t="shared" si="173"/>
        <v>8112.1054343297501</v>
      </c>
      <c r="K785" s="13">
        <f t="shared" si="170"/>
        <v>17.444496350364965</v>
      </c>
      <c r="L785" s="15">
        <f t="shared" si="171"/>
        <v>531.02498967188717</v>
      </c>
      <c r="M785" s="34">
        <f t="shared" si="162"/>
        <v>14.418891702707429</v>
      </c>
      <c r="N785" s="16"/>
      <c r="O785" s="17">
        <f t="shared" si="163"/>
        <v>19.615521489913757</v>
      </c>
      <c r="P785" s="17"/>
      <c r="Q785" s="36">
        <f t="shared" si="164"/>
        <v>1.7095239052496838E-2</v>
      </c>
      <c r="R785" s="14">
        <f t="shared" si="174"/>
        <v>1.0032619575800976</v>
      </c>
      <c r="S785" s="14">
        <f t="shared" si="175"/>
        <v>13.659164006567597</v>
      </c>
      <c r="T785" s="20">
        <f t="shared" si="165"/>
        <v>5.9557952849232043E-2</v>
      </c>
      <c r="U785" s="20">
        <f t="shared" si="166"/>
        <v>1.6343682892983047E-4</v>
      </c>
      <c r="V785" s="20">
        <f t="shared" si="167"/>
        <v>5.9394516020302213E-2</v>
      </c>
      <c r="Y785" s="35"/>
      <c r="Z785" s="35"/>
    </row>
    <row r="786" spans="1:26" x14ac:dyDescent="0.25">
      <c r="A786" s="11">
        <v>1935.1</v>
      </c>
      <c r="B786" s="12">
        <v>11.92</v>
      </c>
      <c r="C786" s="13">
        <v>0.45</v>
      </c>
      <c r="D786" s="12">
        <v>0.76</v>
      </c>
      <c r="E786" s="12">
        <v>13.7</v>
      </c>
      <c r="F786" s="13">
        <f t="shared" si="172"/>
        <v>1935.7916666666079</v>
      </c>
      <c r="G786" s="14">
        <f>G777*3/12+G789*9/12</f>
        <v>2.6850000000000001</v>
      </c>
      <c r="H786" s="13">
        <f t="shared" si="168"/>
        <v>273.60315328467158</v>
      </c>
      <c r="I786" s="13">
        <f t="shared" si="169"/>
        <v>10.328978102189785</v>
      </c>
      <c r="J786" s="15">
        <f t="shared" si="173"/>
        <v>8354.9096236863043</v>
      </c>
      <c r="K786" s="13">
        <f t="shared" si="170"/>
        <v>17.444496350364965</v>
      </c>
      <c r="L786" s="15">
        <f t="shared" si="171"/>
        <v>532.69558003369048</v>
      </c>
      <c r="M786" s="34">
        <f t="shared" si="162"/>
        <v>14.826232627114088</v>
      </c>
      <c r="N786" s="16"/>
      <c r="O786" s="17">
        <f t="shared" si="163"/>
        <v>20.137764924493009</v>
      </c>
      <c r="P786" s="17"/>
      <c r="Q786" s="36">
        <f t="shared" si="164"/>
        <v>1.5306465382436352E-2</v>
      </c>
      <c r="R786" s="14">
        <f t="shared" si="174"/>
        <v>1.0032528002518044</v>
      </c>
      <c r="S786" s="14">
        <f t="shared" si="175"/>
        <v>13.703719620136617</v>
      </c>
      <c r="T786" s="20">
        <f t="shared" si="165"/>
        <v>6.1112179384519072E-2</v>
      </c>
      <c r="U786" s="20">
        <f t="shared" si="166"/>
        <v>1.5806568157428202E-4</v>
      </c>
      <c r="V786" s="20">
        <f t="shared" si="167"/>
        <v>6.095411370294479E-2</v>
      </c>
      <c r="Y786" s="35"/>
      <c r="Z786" s="35"/>
    </row>
    <row r="787" spans="1:26" x14ac:dyDescent="0.25">
      <c r="A787" s="11">
        <v>1935.11</v>
      </c>
      <c r="B787" s="12">
        <v>13.04</v>
      </c>
      <c r="C787" s="13">
        <v>0.46</v>
      </c>
      <c r="D787" s="12">
        <v>0.76</v>
      </c>
      <c r="E787" s="12">
        <v>13.8</v>
      </c>
      <c r="F787" s="13">
        <f t="shared" si="172"/>
        <v>1935.8749999999411</v>
      </c>
      <c r="G787" s="14">
        <f>G777*2/12+G789*10/12</f>
        <v>2.6733333333333333</v>
      </c>
      <c r="H787" s="13">
        <f t="shared" si="168"/>
        <v>297.14191304347821</v>
      </c>
      <c r="I787" s="13">
        <f t="shared" si="169"/>
        <v>10.482000000000001</v>
      </c>
      <c r="J787" s="15">
        <f t="shared" si="173"/>
        <v>9100.3769969463265</v>
      </c>
      <c r="K787" s="13">
        <f t="shared" si="170"/>
        <v>17.318086956521739</v>
      </c>
      <c r="L787" s="15">
        <f t="shared" si="171"/>
        <v>530.39007037417252</v>
      </c>
      <c r="M787" s="34">
        <f t="shared" si="162"/>
        <v>16.129605163251131</v>
      </c>
      <c r="N787" s="16"/>
      <c r="O787" s="17">
        <f t="shared" si="163"/>
        <v>21.868060170749089</v>
      </c>
      <c r="P787" s="17"/>
      <c r="Q787" s="36">
        <f t="shared" si="164"/>
        <v>9.044033083028355E-3</v>
      </c>
      <c r="R787" s="14">
        <f t="shared" si="174"/>
        <v>1.0032436433558753</v>
      </c>
      <c r="S787" s="14">
        <f t="shared" si="175"/>
        <v>13.648669756080931</v>
      </c>
      <c r="T787" s="20">
        <f t="shared" si="165"/>
        <v>5.5815546898600799E-2</v>
      </c>
      <c r="U787" s="20">
        <f t="shared" si="166"/>
        <v>8.8010854413123063E-4</v>
      </c>
      <c r="V787" s="20">
        <f t="shared" si="167"/>
        <v>5.4935438354469568E-2</v>
      </c>
      <c r="Y787" s="35"/>
      <c r="Z787" s="35"/>
    </row>
    <row r="788" spans="1:26" x14ac:dyDescent="0.25">
      <c r="A788" s="11">
        <v>1935.12</v>
      </c>
      <c r="B788" s="12">
        <v>13.04</v>
      </c>
      <c r="C788" s="13">
        <v>0.47</v>
      </c>
      <c r="D788" s="12">
        <v>0.76</v>
      </c>
      <c r="E788" s="12">
        <v>13.8</v>
      </c>
      <c r="F788" s="13">
        <f t="shared" si="172"/>
        <v>1935.9583333332744</v>
      </c>
      <c r="G788" s="14">
        <f>G777*1/12+G789*11/12</f>
        <v>2.6616666666666666</v>
      </c>
      <c r="H788" s="13">
        <f t="shared" si="168"/>
        <v>297.14191304347821</v>
      </c>
      <c r="I788" s="13">
        <f t="shared" si="169"/>
        <v>10.709869565217391</v>
      </c>
      <c r="J788" s="15">
        <f t="shared" si="173"/>
        <v>9127.7106957485048</v>
      </c>
      <c r="K788" s="13">
        <f t="shared" si="170"/>
        <v>17.318086956521739</v>
      </c>
      <c r="L788" s="15">
        <f t="shared" si="171"/>
        <v>531.98313870926881</v>
      </c>
      <c r="M788" s="34">
        <f t="shared" si="162"/>
        <v>16.159192714615319</v>
      </c>
      <c r="N788" s="16"/>
      <c r="O788" s="17">
        <f t="shared" si="163"/>
        <v>21.869913075541877</v>
      </c>
      <c r="P788" s="17"/>
      <c r="Q788" s="36">
        <f t="shared" si="164"/>
        <v>9.5898296415088541E-3</v>
      </c>
      <c r="R788" s="14">
        <f t="shared" si="174"/>
        <v>1.0032344868926886</v>
      </c>
      <c r="S788" s="14">
        <f t="shared" si="175"/>
        <v>13.69294117305178</v>
      </c>
      <c r="T788" s="20">
        <f t="shared" si="165"/>
        <v>5.7034186856732338E-2</v>
      </c>
      <c r="U788" s="20">
        <f t="shared" si="166"/>
        <v>3.2296307136503444E-4</v>
      </c>
      <c r="V788" s="20">
        <f t="shared" si="167"/>
        <v>5.6711223785367304E-2</v>
      </c>
      <c r="Y788" s="35"/>
      <c r="Z788" s="35"/>
    </row>
    <row r="789" spans="1:26" x14ac:dyDescent="0.25">
      <c r="A789" s="11">
        <v>1936.01</v>
      </c>
      <c r="B789" s="12">
        <v>13.76</v>
      </c>
      <c r="C789" s="13">
        <v>0.48</v>
      </c>
      <c r="D789" s="12">
        <v>0.77</v>
      </c>
      <c r="E789" s="12">
        <v>13.8</v>
      </c>
      <c r="F789" s="13">
        <f t="shared" si="172"/>
        <v>1936.0416666666076</v>
      </c>
      <c r="G789" s="14">
        <v>2.65</v>
      </c>
      <c r="H789" s="13">
        <f t="shared" si="168"/>
        <v>313.54852173913042</v>
      </c>
      <c r="I789" s="13">
        <f t="shared" si="169"/>
        <v>10.937739130434784</v>
      </c>
      <c r="J789" s="15">
        <f t="shared" si="173"/>
        <v>9659.6938344577738</v>
      </c>
      <c r="K789" s="13">
        <f t="shared" si="170"/>
        <v>17.545956521739132</v>
      </c>
      <c r="L789" s="15">
        <f t="shared" si="171"/>
        <v>540.54972765497723</v>
      </c>
      <c r="M789" s="34">
        <f t="shared" si="162"/>
        <v>17.087359845997234</v>
      </c>
      <c r="N789" s="16"/>
      <c r="O789" s="17">
        <f t="shared" si="163"/>
        <v>23.082290704692618</v>
      </c>
      <c r="P789" s="17"/>
      <c r="Q789" s="36">
        <f t="shared" si="164"/>
        <v>6.3450083552025541E-3</v>
      </c>
      <c r="R789" s="14">
        <f t="shared" si="174"/>
        <v>1.0019905526047752</v>
      </c>
      <c r="S789" s="14">
        <f t="shared" si="175"/>
        <v>13.737230811798373</v>
      </c>
      <c r="T789" s="20">
        <f t="shared" si="165"/>
        <v>5.5499892268091156E-2</v>
      </c>
      <c r="U789" s="20">
        <f t="shared" si="166"/>
        <v>3.1687889094023092E-4</v>
      </c>
      <c r="V789" s="20">
        <f t="shared" si="167"/>
        <v>5.5183013377150925E-2</v>
      </c>
      <c r="Y789" s="35"/>
      <c r="Z789" s="35"/>
    </row>
    <row r="790" spans="1:26" x14ac:dyDescent="0.25">
      <c r="A790" s="11">
        <v>1936.02</v>
      </c>
      <c r="B790" s="12">
        <v>14.55</v>
      </c>
      <c r="C790" s="13">
        <v>0.49</v>
      </c>
      <c r="D790" s="12">
        <v>0.78</v>
      </c>
      <c r="E790" s="12">
        <v>13.8</v>
      </c>
      <c r="F790" s="13">
        <f t="shared" si="172"/>
        <v>1936.1249999999409</v>
      </c>
      <c r="G790" s="14">
        <f>G789*11/12+G801*1/12</f>
        <v>2.6524999999999999</v>
      </c>
      <c r="H790" s="13">
        <f t="shared" si="168"/>
        <v>331.55021739130439</v>
      </c>
      <c r="I790" s="13">
        <f t="shared" si="169"/>
        <v>11.165608695652175</v>
      </c>
      <c r="J790" s="15">
        <f t="shared" si="173"/>
        <v>10242.949330639607</v>
      </c>
      <c r="K790" s="13">
        <f t="shared" si="170"/>
        <v>17.773826086956525</v>
      </c>
      <c r="L790" s="15">
        <f t="shared" si="171"/>
        <v>549.10656205490682</v>
      </c>
      <c r="M790" s="34">
        <f t="shared" si="162"/>
        <v>18.104536459517782</v>
      </c>
      <c r="N790" s="16"/>
      <c r="O790" s="17">
        <f t="shared" si="163"/>
        <v>24.406816425328518</v>
      </c>
      <c r="P790" s="17"/>
      <c r="Q790" s="36">
        <f t="shared" si="164"/>
        <v>3.0319918323534756E-3</v>
      </c>
      <c r="R790" s="14">
        <f t="shared" si="174"/>
        <v>1.0019926619203892</v>
      </c>
      <c r="S790" s="14">
        <f t="shared" si="175"/>
        <v>13.764575492373197</v>
      </c>
      <c r="T790" s="20">
        <f t="shared" si="165"/>
        <v>5.0524761402348961E-2</v>
      </c>
      <c r="U790" s="20">
        <f t="shared" si="166"/>
        <v>8.0714572315154776E-4</v>
      </c>
      <c r="V790" s="20">
        <f t="shared" si="167"/>
        <v>4.9717615679197413E-2</v>
      </c>
      <c r="Y790" s="35"/>
      <c r="Z790" s="35"/>
    </row>
    <row r="791" spans="1:26" x14ac:dyDescent="0.25">
      <c r="A791" s="11">
        <v>1936.03</v>
      </c>
      <c r="B791" s="12">
        <v>14.86</v>
      </c>
      <c r="C791" s="13">
        <v>0.5</v>
      </c>
      <c r="D791" s="12">
        <v>0.79</v>
      </c>
      <c r="E791" s="12">
        <v>13.7</v>
      </c>
      <c r="F791" s="13">
        <f t="shared" si="172"/>
        <v>1936.2083333332741</v>
      </c>
      <c r="G791" s="14">
        <f>G789*10/12+G801*2/12</f>
        <v>2.6550000000000002</v>
      </c>
      <c r="H791" s="13">
        <f t="shared" si="168"/>
        <v>341.08581021897817</v>
      </c>
      <c r="I791" s="13">
        <f t="shared" si="169"/>
        <v>11.476642335766424</v>
      </c>
      <c r="J791" s="15">
        <f t="shared" si="173"/>
        <v>10567.089719320344</v>
      </c>
      <c r="K791" s="13">
        <f t="shared" si="170"/>
        <v>18.133094890510954</v>
      </c>
      <c r="L791" s="15">
        <f t="shared" si="171"/>
        <v>561.77664052914349</v>
      </c>
      <c r="M791" s="34">
        <f t="shared" si="162"/>
        <v>18.660478203926022</v>
      </c>
      <c r="N791" s="16"/>
      <c r="O791" s="17">
        <f t="shared" si="163"/>
        <v>25.104585822781534</v>
      </c>
      <c r="P791" s="17"/>
      <c r="Q791" s="36">
        <f t="shared" si="164"/>
        <v>1.19866412916219E-3</v>
      </c>
      <c r="R791" s="14">
        <f t="shared" si="174"/>
        <v>1.0019947712317432</v>
      </c>
      <c r="S791" s="14">
        <f t="shared" si="175"/>
        <v>13.892675197207225</v>
      </c>
      <c r="T791" s="20">
        <f t="shared" si="165"/>
        <v>4.3274381012652574E-2</v>
      </c>
      <c r="U791" s="20">
        <f t="shared" si="166"/>
        <v>-1.0795426547715037E-3</v>
      </c>
      <c r="V791" s="20">
        <f t="shared" si="167"/>
        <v>4.4353923667424078E-2</v>
      </c>
      <c r="Y791" s="35"/>
      <c r="Z791" s="35"/>
    </row>
    <row r="792" spans="1:26" x14ac:dyDescent="0.25">
      <c r="A792" s="11">
        <v>1936.04</v>
      </c>
      <c r="B792" s="12">
        <v>14.88</v>
      </c>
      <c r="C792" s="13">
        <v>0.51666699999999999</v>
      </c>
      <c r="D792" s="12">
        <v>0.82</v>
      </c>
      <c r="E792" s="12">
        <v>13.7</v>
      </c>
      <c r="F792" s="13">
        <f t="shared" si="172"/>
        <v>1936.2916666666074</v>
      </c>
      <c r="G792" s="14">
        <f>G789*9/12+G801*3/12</f>
        <v>2.6574999999999998</v>
      </c>
      <c r="H792" s="13">
        <f t="shared" si="168"/>
        <v>341.54487591240883</v>
      </c>
      <c r="I792" s="13">
        <f t="shared" si="169"/>
        <v>11.859204731386864</v>
      </c>
      <c r="J792" s="15">
        <f t="shared" si="173"/>
        <v>10611.929154474274</v>
      </c>
      <c r="K792" s="13">
        <f t="shared" si="170"/>
        <v>18.821693430656939</v>
      </c>
      <c r="L792" s="15">
        <f t="shared" si="171"/>
        <v>584.79717114710388</v>
      </c>
      <c r="M792" s="34">
        <f t="shared" si="162"/>
        <v>18.718999665151493</v>
      </c>
      <c r="N792" s="16"/>
      <c r="O792" s="17">
        <f t="shared" si="163"/>
        <v>25.132351826424649</v>
      </c>
      <c r="P792" s="17"/>
      <c r="Q792" s="36">
        <f t="shared" si="164"/>
        <v>4.6053132009860748E-4</v>
      </c>
      <c r="R792" s="14">
        <f t="shared" si="174"/>
        <v>1.0019968805388375</v>
      </c>
      <c r="S792" s="14">
        <f t="shared" si="175"/>
        <v>13.920387906022567</v>
      </c>
      <c r="T792" s="20">
        <f t="shared" si="165"/>
        <v>4.9113882159924627E-2</v>
      </c>
      <c r="U792" s="20">
        <f t="shared" si="166"/>
        <v>-1.6842079616904426E-3</v>
      </c>
      <c r="V792" s="20">
        <f t="shared" si="167"/>
        <v>5.0798090121615069E-2</v>
      </c>
      <c r="Y792" s="35"/>
      <c r="Z792" s="35"/>
    </row>
    <row r="793" spans="1:26" x14ac:dyDescent="0.25">
      <c r="A793" s="11">
        <v>1936.05</v>
      </c>
      <c r="B793" s="12">
        <v>14.09</v>
      </c>
      <c r="C793" s="13">
        <v>0.53333299999999995</v>
      </c>
      <c r="D793" s="12">
        <v>0.85</v>
      </c>
      <c r="E793" s="12">
        <v>13.7</v>
      </c>
      <c r="F793" s="13">
        <f t="shared" si="172"/>
        <v>1936.3749999999407</v>
      </c>
      <c r="G793" s="14">
        <f>G789*8/12+G801*4/12</f>
        <v>2.66</v>
      </c>
      <c r="H793" s="13">
        <f t="shared" si="168"/>
        <v>323.41178102189787</v>
      </c>
      <c r="I793" s="13">
        <f t="shared" si="169"/>
        <v>12.241744173722628</v>
      </c>
      <c r="J793" s="15">
        <f t="shared" si="173"/>
        <v>10080.223305612979</v>
      </c>
      <c r="K793" s="13">
        <f t="shared" si="170"/>
        <v>19.510291970802921</v>
      </c>
      <c r="L793" s="15">
        <f t="shared" si="171"/>
        <v>608.10431581057708</v>
      </c>
      <c r="M793" s="34">
        <f t="shared" si="162"/>
        <v>17.750192519328639</v>
      </c>
      <c r="N793" s="16"/>
      <c r="O793" s="17">
        <f t="shared" si="163"/>
        <v>23.787637409301329</v>
      </c>
      <c r="P793" s="17"/>
      <c r="Q793" s="36">
        <f t="shared" si="164"/>
        <v>3.8968865356358018E-3</v>
      </c>
      <c r="R793" s="14">
        <f t="shared" si="174"/>
        <v>1.0019989898416737</v>
      </c>
      <c r="S793" s="14">
        <f t="shared" si="175"/>
        <v>13.948185257725171</v>
      </c>
      <c r="T793" s="20">
        <f t="shared" si="165"/>
        <v>5.449388161950286E-2</v>
      </c>
      <c r="U793" s="20">
        <f t="shared" si="166"/>
        <v>-2.2853445081115753E-3</v>
      </c>
      <c r="V793" s="20">
        <f t="shared" si="167"/>
        <v>5.6779226127614435E-2</v>
      </c>
      <c r="Y793" s="35"/>
      <c r="Z793" s="35"/>
    </row>
    <row r="794" spans="1:26" x14ac:dyDescent="0.25">
      <c r="A794" s="11">
        <v>1936.06</v>
      </c>
      <c r="B794" s="12">
        <v>14.69</v>
      </c>
      <c r="C794" s="13">
        <v>0.55000000000000004</v>
      </c>
      <c r="D794" s="12">
        <v>0.88</v>
      </c>
      <c r="E794" s="12">
        <v>13.8</v>
      </c>
      <c r="F794" s="13">
        <f t="shared" si="172"/>
        <v>1936.4583333332739</v>
      </c>
      <c r="G794" s="14">
        <f>G789*7/12+G801*5/12</f>
        <v>2.6625000000000001</v>
      </c>
      <c r="H794" s="13">
        <f t="shared" si="168"/>
        <v>334.74039130434784</v>
      </c>
      <c r="I794" s="13">
        <f t="shared" si="169"/>
        <v>12.532826086956524</v>
      </c>
      <c r="J794" s="15">
        <f t="shared" si="173"/>
        <v>10465.870136811209</v>
      </c>
      <c r="K794" s="13">
        <f t="shared" si="170"/>
        <v>20.052521739130434</v>
      </c>
      <c r="L794" s="15">
        <f t="shared" si="171"/>
        <v>626.95478014934395</v>
      </c>
      <c r="M794" s="34">
        <f t="shared" si="162"/>
        <v>18.393001065831342</v>
      </c>
      <c r="N794" s="16"/>
      <c r="O794" s="17">
        <f t="shared" si="163"/>
        <v>24.600188642602642</v>
      </c>
      <c r="P794" s="17"/>
      <c r="Q794" s="36">
        <f t="shared" si="164"/>
        <v>3.1610941699746695E-3</v>
      </c>
      <c r="R794" s="14">
        <f t="shared" si="174"/>
        <v>1.0020010991402517</v>
      </c>
      <c r="S794" s="14">
        <f t="shared" si="175"/>
        <v>13.874791686637861</v>
      </c>
      <c r="T794" s="20">
        <f t="shared" si="165"/>
        <v>4.905732523340478E-2</v>
      </c>
      <c r="U794" s="20">
        <f t="shared" si="166"/>
        <v>-2.6924410509663321E-3</v>
      </c>
      <c r="V794" s="20">
        <f t="shared" si="167"/>
        <v>5.1749766284371113E-2</v>
      </c>
      <c r="Y794" s="35"/>
      <c r="Z794" s="35"/>
    </row>
    <row r="795" spans="1:26" x14ac:dyDescent="0.25">
      <c r="A795" s="11">
        <v>1936.07</v>
      </c>
      <c r="B795" s="12">
        <v>15.56</v>
      </c>
      <c r="C795" s="13">
        <v>0.56999999999999995</v>
      </c>
      <c r="D795" s="12">
        <v>0.9</v>
      </c>
      <c r="E795" s="12">
        <v>13.9</v>
      </c>
      <c r="F795" s="13">
        <f t="shared" si="172"/>
        <v>1936.5416666666072</v>
      </c>
      <c r="G795" s="14">
        <f>G789*6/12+G801*6/12</f>
        <v>2.665</v>
      </c>
      <c r="H795" s="13">
        <f t="shared" si="168"/>
        <v>352.01421582733815</v>
      </c>
      <c r="I795" s="13">
        <f t="shared" si="169"/>
        <v>12.895122302158272</v>
      </c>
      <c r="J795" s="15">
        <f t="shared" si="173"/>
        <v>11039.54503681297</v>
      </c>
      <c r="K795" s="13">
        <f t="shared" si="170"/>
        <v>20.360719424460434</v>
      </c>
      <c r="L795" s="15">
        <f t="shared" si="171"/>
        <v>638.53409595961909</v>
      </c>
      <c r="M795" s="34">
        <f t="shared" si="162"/>
        <v>19.360464512319133</v>
      </c>
      <c r="N795" s="16"/>
      <c r="O795" s="17">
        <f t="shared" si="163"/>
        <v>25.838977130610246</v>
      </c>
      <c r="P795" s="17"/>
      <c r="Q795" s="36">
        <f t="shared" si="164"/>
        <v>2.2336429359787538E-3</v>
      </c>
      <c r="R795" s="14">
        <f t="shared" si="174"/>
        <v>1.0020032084345729</v>
      </c>
      <c r="S795" s="14">
        <f t="shared" si="175"/>
        <v>13.802538128120407</v>
      </c>
      <c r="T795" s="20">
        <f t="shared" si="165"/>
        <v>3.4854338574694221E-2</v>
      </c>
      <c r="U795" s="20">
        <f t="shared" si="166"/>
        <v>-7.7198294386580102E-3</v>
      </c>
      <c r="V795" s="20">
        <f t="shared" si="167"/>
        <v>4.2574168013352232E-2</v>
      </c>
      <c r="Y795" s="35"/>
      <c r="Z795" s="35"/>
    </row>
    <row r="796" spans="1:26" x14ac:dyDescent="0.25">
      <c r="A796" s="11">
        <v>1936.08</v>
      </c>
      <c r="B796" s="12">
        <v>15.87</v>
      </c>
      <c r="C796" s="13">
        <v>0.59</v>
      </c>
      <c r="D796" s="12">
        <v>0.92</v>
      </c>
      <c r="E796" s="12">
        <v>14</v>
      </c>
      <c r="F796" s="13">
        <f t="shared" si="172"/>
        <v>1936.6249999999404</v>
      </c>
      <c r="G796" s="14">
        <f>G789*5/12+G801*7/12</f>
        <v>2.6675000000000004</v>
      </c>
      <c r="H796" s="13">
        <f t="shared" si="168"/>
        <v>356.46287142857142</v>
      </c>
      <c r="I796" s="13">
        <f t="shared" si="169"/>
        <v>13.252242857142859</v>
      </c>
      <c r="J796" s="15">
        <f t="shared" si="173"/>
        <v>11213.693386780475</v>
      </c>
      <c r="K796" s="13">
        <f t="shared" si="170"/>
        <v>20.66451428571429</v>
      </c>
      <c r="L796" s="15">
        <f t="shared" si="171"/>
        <v>650.06918184234655</v>
      </c>
      <c r="M796" s="34">
        <f t="shared" si="162"/>
        <v>19.623060162983759</v>
      </c>
      <c r="N796" s="16"/>
      <c r="O796" s="17">
        <f t="shared" si="163"/>
        <v>26.133390803641134</v>
      </c>
      <c r="P796" s="17"/>
      <c r="Q796" s="36">
        <f t="shared" si="164"/>
        <v>2.7788018202817774E-3</v>
      </c>
      <c r="R796" s="14">
        <f t="shared" si="174"/>
        <v>1.002005317724638</v>
      </c>
      <c r="S796" s="14">
        <f t="shared" si="175"/>
        <v>13.731400435424906</v>
      </c>
      <c r="T796" s="20">
        <f t="shared" si="165"/>
        <v>2.9486460079607646E-2</v>
      </c>
      <c r="U796" s="20">
        <f t="shared" si="166"/>
        <v>-9.0514624694493229E-3</v>
      </c>
      <c r="V796" s="20">
        <f t="shared" si="167"/>
        <v>3.8537922549056969E-2</v>
      </c>
      <c r="Y796" s="35"/>
      <c r="Z796" s="35"/>
    </row>
    <row r="797" spans="1:26" x14ac:dyDescent="0.25">
      <c r="A797" s="11">
        <v>1936.09</v>
      </c>
      <c r="B797" s="12">
        <v>16.05</v>
      </c>
      <c r="C797" s="13">
        <v>0.61</v>
      </c>
      <c r="D797" s="12">
        <v>0.94</v>
      </c>
      <c r="E797" s="12">
        <v>14</v>
      </c>
      <c r="F797" s="13">
        <f t="shared" si="172"/>
        <v>1936.7083333332737</v>
      </c>
      <c r="G797" s="14">
        <f>G789*4/12+G801*8/12</f>
        <v>2.67</v>
      </c>
      <c r="H797" s="13">
        <f t="shared" si="168"/>
        <v>360.50592857142863</v>
      </c>
      <c r="I797" s="13">
        <f t="shared" si="169"/>
        <v>13.701471428571429</v>
      </c>
      <c r="J797" s="15">
        <f t="shared" si="173"/>
        <v>11376.799513021719</v>
      </c>
      <c r="K797" s="13">
        <f t="shared" si="170"/>
        <v>21.113742857142856</v>
      </c>
      <c r="L797" s="15">
        <f t="shared" si="171"/>
        <v>666.30476898694167</v>
      </c>
      <c r="M797" s="34">
        <f t="shared" si="162"/>
        <v>19.862024243287642</v>
      </c>
      <c r="N797" s="16"/>
      <c r="O797" s="17">
        <f t="shared" si="163"/>
        <v>26.39571021198168</v>
      </c>
      <c r="P797" s="17"/>
      <c r="Q797" s="36">
        <f t="shared" si="164"/>
        <v>1.5801041292270723E-3</v>
      </c>
      <c r="R797" s="14">
        <f t="shared" si="174"/>
        <v>1.0020074270104475</v>
      </c>
      <c r="S797" s="14">
        <f t="shared" si="175"/>
        <v>13.758936256102166</v>
      </c>
      <c r="T797" s="20">
        <f t="shared" si="165"/>
        <v>1.1119267030271995E-2</v>
      </c>
      <c r="U797" s="20">
        <f t="shared" si="166"/>
        <v>-1.0086155877858771E-2</v>
      </c>
      <c r="V797" s="20">
        <f t="shared" si="167"/>
        <v>2.1205422908130767E-2</v>
      </c>
      <c r="Y797" s="35"/>
      <c r="Z797" s="35"/>
    </row>
    <row r="798" spans="1:26" x14ac:dyDescent="0.25">
      <c r="A798" s="11">
        <v>1936.1</v>
      </c>
      <c r="B798" s="12">
        <v>16.89</v>
      </c>
      <c r="C798" s="13">
        <v>0.64666699999999999</v>
      </c>
      <c r="D798" s="12">
        <v>0.96666700000000005</v>
      </c>
      <c r="E798" s="12">
        <v>14</v>
      </c>
      <c r="F798" s="13">
        <f t="shared" si="172"/>
        <v>1936.7916666666069</v>
      </c>
      <c r="G798" s="14">
        <f>G789*3/12+G801*9/12</f>
        <v>2.6725000000000003</v>
      </c>
      <c r="H798" s="13">
        <f t="shared" si="168"/>
        <v>379.37352857142866</v>
      </c>
      <c r="I798" s="13">
        <f t="shared" si="169"/>
        <v>14.525064630000001</v>
      </c>
      <c r="J798" s="15">
        <f t="shared" si="173"/>
        <v>12010.41913868084</v>
      </c>
      <c r="K798" s="13">
        <f t="shared" si="170"/>
        <v>21.712721772857147</v>
      </c>
      <c r="L798" s="15">
        <f t="shared" si="171"/>
        <v>687.39347765134346</v>
      </c>
      <c r="M798" s="34">
        <f t="shared" si="162"/>
        <v>20.913091852533135</v>
      </c>
      <c r="N798" s="16"/>
      <c r="O798" s="17">
        <f t="shared" si="163"/>
        <v>27.733337274008402</v>
      </c>
      <c r="P798" s="17"/>
      <c r="Q798" s="36">
        <f t="shared" si="164"/>
        <v>-1.5323636777371183E-3</v>
      </c>
      <c r="R798" s="14">
        <f t="shared" si="174"/>
        <v>1.0020095362920027</v>
      </c>
      <c r="S798" s="14">
        <f t="shared" si="175"/>
        <v>13.786556316377689</v>
      </c>
      <c r="T798" s="20">
        <f t="shared" si="165"/>
        <v>1.8118004661056286E-3</v>
      </c>
      <c r="U798" s="20">
        <f t="shared" si="166"/>
        <v>-1.2065044998046281E-2</v>
      </c>
      <c r="V798" s="20">
        <f t="shared" si="167"/>
        <v>1.387684546415191E-2</v>
      </c>
      <c r="Y798" s="35"/>
      <c r="Z798" s="35"/>
    </row>
    <row r="799" spans="1:26" x14ac:dyDescent="0.25">
      <c r="A799" s="11">
        <v>1936.11</v>
      </c>
      <c r="B799" s="12">
        <v>17.36</v>
      </c>
      <c r="C799" s="13">
        <v>0.68333299999999997</v>
      </c>
      <c r="D799" s="12">
        <v>0.99333300000000002</v>
      </c>
      <c r="E799" s="12">
        <v>14</v>
      </c>
      <c r="F799" s="13">
        <f t="shared" si="172"/>
        <v>1936.8749999999402</v>
      </c>
      <c r="G799" s="14">
        <f>G789*2/12+G801*10/12</f>
        <v>2.6749999999999998</v>
      </c>
      <c r="H799" s="13">
        <f t="shared" si="168"/>
        <v>389.93040000000008</v>
      </c>
      <c r="I799" s="13">
        <f t="shared" si="169"/>
        <v>15.34863537</v>
      </c>
      <c r="J799" s="15">
        <f t="shared" si="173"/>
        <v>12385.127445782933</v>
      </c>
      <c r="K799" s="13">
        <f t="shared" si="170"/>
        <v>22.31167822714286</v>
      </c>
      <c r="L799" s="15">
        <f t="shared" si="171"/>
        <v>708.67256918789724</v>
      </c>
      <c r="M799" s="34">
        <f t="shared" si="162"/>
        <v>21.49976534102418</v>
      </c>
      <c r="N799" s="16"/>
      <c r="O799" s="17">
        <f t="shared" si="163"/>
        <v>28.451474941810439</v>
      </c>
      <c r="P799" s="17"/>
      <c r="Q799" s="36">
        <f t="shared" si="164"/>
        <v>-3.4157639075073562E-3</v>
      </c>
      <c r="R799" s="14">
        <f t="shared" si="174"/>
        <v>1.0020116455693042</v>
      </c>
      <c r="S799" s="14">
        <f t="shared" si="175"/>
        <v>13.814260901637189</v>
      </c>
      <c r="T799" s="20">
        <f t="shared" si="165"/>
        <v>-3.6402044854964011E-3</v>
      </c>
      <c r="U799" s="20">
        <f t="shared" si="166"/>
        <v>-1.4467184715541426E-2</v>
      </c>
      <c r="V799" s="20">
        <f t="shared" si="167"/>
        <v>1.0826980230045025E-2</v>
      </c>
      <c r="Y799" s="35"/>
      <c r="Z799" s="35"/>
    </row>
    <row r="800" spans="1:26" x14ac:dyDescent="0.25">
      <c r="A800" s="11">
        <v>1936.12</v>
      </c>
      <c r="B800" s="12">
        <v>17.059999999999999</v>
      </c>
      <c r="C800" s="13">
        <v>0.72</v>
      </c>
      <c r="D800" s="12">
        <v>1.02</v>
      </c>
      <c r="E800" s="12">
        <v>14</v>
      </c>
      <c r="F800" s="13">
        <f t="shared" si="172"/>
        <v>1936.9583333332735</v>
      </c>
      <c r="G800" s="14">
        <f>G789*1/12+G801*11/12</f>
        <v>2.6774999999999998</v>
      </c>
      <c r="H800" s="13">
        <f t="shared" si="168"/>
        <v>383.19197142857143</v>
      </c>
      <c r="I800" s="13">
        <f t="shared" si="169"/>
        <v>16.172228571428573</v>
      </c>
      <c r="J800" s="15">
        <f t="shared" si="173"/>
        <v>12213.904485702982</v>
      </c>
      <c r="K800" s="13">
        <f t="shared" si="170"/>
        <v>22.910657142857143</v>
      </c>
      <c r="L800" s="15">
        <f t="shared" si="171"/>
        <v>730.25689187673163</v>
      </c>
      <c r="M800" s="34">
        <f t="shared" si="162"/>
        <v>21.125663548155455</v>
      </c>
      <c r="N800" s="16"/>
      <c r="O800" s="17">
        <f t="shared" si="163"/>
        <v>27.902761077390391</v>
      </c>
      <c r="P800" s="17"/>
      <c r="Q800" s="36">
        <f t="shared" si="164"/>
        <v>-2.6171082025579079E-3</v>
      </c>
      <c r="R800" s="14">
        <f t="shared" si="174"/>
        <v>1.0020137548423524</v>
      </c>
      <c r="S800" s="14">
        <f t="shared" si="175"/>
        <v>13.842050298373179</v>
      </c>
      <c r="T800" s="20">
        <f t="shared" si="165"/>
        <v>1.5225947387853545E-4</v>
      </c>
      <c r="U800" s="20">
        <f t="shared" si="166"/>
        <v>-1.5445724749782119E-2</v>
      </c>
      <c r="V800" s="20">
        <f t="shared" si="167"/>
        <v>1.5597984223660655E-2</v>
      </c>
      <c r="Y800" s="35"/>
      <c r="Z800" s="35"/>
    </row>
    <row r="801" spans="1:26" x14ac:dyDescent="0.25">
      <c r="A801" s="11">
        <v>1937.01</v>
      </c>
      <c r="B801" s="12">
        <v>17.59</v>
      </c>
      <c r="C801" s="13">
        <v>0.73</v>
      </c>
      <c r="D801" s="12">
        <v>1.05</v>
      </c>
      <c r="E801" s="12">
        <v>14.1</v>
      </c>
      <c r="F801" s="13">
        <f t="shared" si="172"/>
        <v>1937.0416666666067</v>
      </c>
      <c r="G801" s="14">
        <v>2.68</v>
      </c>
      <c r="H801" s="13">
        <f t="shared" si="168"/>
        <v>392.29442553191495</v>
      </c>
      <c r="I801" s="13">
        <f t="shared" si="169"/>
        <v>16.280553191489364</v>
      </c>
      <c r="J801" s="15">
        <f t="shared" si="173"/>
        <v>12547.281160233553</v>
      </c>
      <c r="K801" s="13">
        <f t="shared" si="170"/>
        <v>23.417234042553197</v>
      </c>
      <c r="L801" s="15">
        <f t="shared" si="171"/>
        <v>748.98494702929111</v>
      </c>
      <c r="M801" s="34">
        <f t="shared" si="162"/>
        <v>21.618741582953525</v>
      </c>
      <c r="N801" s="16"/>
      <c r="O801" s="17">
        <f t="shared" si="163"/>
        <v>28.49563792663869</v>
      </c>
      <c r="P801" s="17"/>
      <c r="Q801" s="36">
        <f t="shared" si="164"/>
        <v>-1.9147817965586914E-3</v>
      </c>
      <c r="R801" s="14">
        <f t="shared" si="174"/>
        <v>1.0031037291014482</v>
      </c>
      <c r="S801" s="14">
        <f t="shared" si="175"/>
        <v>13.771556533237916</v>
      </c>
      <c r="T801" s="20">
        <f t="shared" si="165"/>
        <v>-1.6219133904044059E-3</v>
      </c>
      <c r="U801" s="20">
        <f t="shared" si="166"/>
        <v>-1.4802451668775474E-2</v>
      </c>
      <c r="V801" s="20">
        <f t="shared" si="167"/>
        <v>1.3180538278371068E-2</v>
      </c>
      <c r="Y801" s="35"/>
      <c r="Z801" s="35"/>
    </row>
    <row r="802" spans="1:26" x14ac:dyDescent="0.25">
      <c r="A802" s="11">
        <v>1937.02</v>
      </c>
      <c r="B802" s="12">
        <v>18.11</v>
      </c>
      <c r="C802" s="13">
        <v>0.74</v>
      </c>
      <c r="D802" s="12">
        <v>1.08</v>
      </c>
      <c r="E802" s="12">
        <v>14.1</v>
      </c>
      <c r="F802" s="13">
        <f t="shared" si="172"/>
        <v>1937.12499999994</v>
      </c>
      <c r="G802" s="14">
        <f>G801*11/12+G813*1/12</f>
        <v>2.67</v>
      </c>
      <c r="H802" s="13">
        <f t="shared" si="168"/>
        <v>403.89153191489362</v>
      </c>
      <c r="I802" s="13">
        <f t="shared" si="169"/>
        <v>16.503574468085109</v>
      </c>
      <c r="J802" s="15">
        <f t="shared" si="173"/>
        <v>12962.195043587873</v>
      </c>
      <c r="K802" s="13">
        <f t="shared" si="170"/>
        <v>24.086297872340431</v>
      </c>
      <c r="L802" s="15">
        <f t="shared" si="171"/>
        <v>773.00776626587003</v>
      </c>
      <c r="M802" s="34">
        <f t="shared" si="162"/>
        <v>22.244221552805179</v>
      </c>
      <c r="N802" s="16"/>
      <c r="O802" s="17">
        <f t="shared" si="163"/>
        <v>29.256928436697734</v>
      </c>
      <c r="P802" s="17"/>
      <c r="Q802" s="36">
        <f t="shared" si="164"/>
        <v>-2.5544665829975374E-3</v>
      </c>
      <c r="R802" s="14">
        <f t="shared" si="174"/>
        <v>1.0030958111779831</v>
      </c>
      <c r="S802" s="14">
        <f t="shared" si="175"/>
        <v>13.814299714022365</v>
      </c>
      <c r="T802" s="20">
        <f t="shared" si="165"/>
        <v>-6.933345052345663E-4</v>
      </c>
      <c r="U802" s="20">
        <f t="shared" si="166"/>
        <v>-1.5061434916469607E-2</v>
      </c>
      <c r="V802" s="20">
        <f t="shared" si="167"/>
        <v>1.4368100411235041E-2</v>
      </c>
      <c r="Y802" s="35"/>
      <c r="Z802" s="35"/>
    </row>
    <row r="803" spans="1:26" x14ac:dyDescent="0.25">
      <c r="A803" s="11">
        <v>1937.03</v>
      </c>
      <c r="B803" s="12">
        <v>18.09</v>
      </c>
      <c r="C803" s="13">
        <v>0.75</v>
      </c>
      <c r="D803" s="12">
        <v>1.1100000000000001</v>
      </c>
      <c r="E803" s="12">
        <v>14.2</v>
      </c>
      <c r="F803" s="13">
        <f t="shared" si="172"/>
        <v>1937.2083333332732</v>
      </c>
      <c r="G803" s="14">
        <f>G801*10/12+G813*2/12</f>
        <v>2.66</v>
      </c>
      <c r="H803" s="13">
        <f t="shared" si="168"/>
        <v>400.60432394366205</v>
      </c>
      <c r="I803" s="13">
        <f t="shared" si="169"/>
        <v>16.608802816901409</v>
      </c>
      <c r="J803" s="15">
        <f t="shared" si="173"/>
        <v>12901.117046667383</v>
      </c>
      <c r="K803" s="13">
        <f t="shared" si="170"/>
        <v>24.581028169014093</v>
      </c>
      <c r="L803" s="15">
        <f t="shared" si="171"/>
        <v>791.61083039252605</v>
      </c>
      <c r="M803" s="34">
        <f t="shared" si="162"/>
        <v>22.042197016050597</v>
      </c>
      <c r="N803" s="16"/>
      <c r="O803" s="17">
        <f t="shared" si="163"/>
        <v>28.928361986280819</v>
      </c>
      <c r="P803" s="17"/>
      <c r="Q803" s="36">
        <f t="shared" si="164"/>
        <v>-7.8524098742357995E-4</v>
      </c>
      <c r="R803" s="14">
        <f t="shared" si="174"/>
        <v>1.0030878935270666</v>
      </c>
      <c r="S803" s="14">
        <f t="shared" si="175"/>
        <v>13.759481204412108</v>
      </c>
      <c r="T803" s="20">
        <f t="shared" si="165"/>
        <v>-5.7877751376486097E-3</v>
      </c>
      <c r="U803" s="20">
        <f t="shared" si="166"/>
        <v>-1.6436775195656006E-2</v>
      </c>
      <c r="V803" s="20">
        <f t="shared" si="167"/>
        <v>1.0649000058007396E-2</v>
      </c>
      <c r="Y803" s="35"/>
      <c r="Z803" s="35"/>
    </row>
    <row r="804" spans="1:26" x14ac:dyDescent="0.25">
      <c r="A804" s="11">
        <v>1937.04</v>
      </c>
      <c r="B804" s="12">
        <v>17.010000000000002</v>
      </c>
      <c r="C804" s="13">
        <v>0.78</v>
      </c>
      <c r="D804" s="12">
        <v>1.1299999999999999</v>
      </c>
      <c r="E804" s="12">
        <v>14.3</v>
      </c>
      <c r="F804" s="13">
        <f t="shared" si="172"/>
        <v>1937.2916666666065</v>
      </c>
      <c r="G804" s="14">
        <f>G801*9/12+G813*3/12</f>
        <v>2.6500000000000004</v>
      </c>
      <c r="H804" s="13">
        <f t="shared" si="168"/>
        <v>374.05346853146858</v>
      </c>
      <c r="I804" s="13">
        <f t="shared" si="169"/>
        <v>17.152363636363638</v>
      </c>
      <c r="J804" s="15">
        <f t="shared" si="173"/>
        <v>12092.101051541851</v>
      </c>
      <c r="K804" s="13">
        <f t="shared" si="170"/>
        <v>24.848937062937065</v>
      </c>
      <c r="L804" s="15">
        <f t="shared" si="171"/>
        <v>803.29654251865315</v>
      </c>
      <c r="M804" s="34">
        <f t="shared" si="162"/>
        <v>20.556579457432871</v>
      </c>
      <c r="N804" s="16"/>
      <c r="O804" s="17">
        <f t="shared" si="163"/>
        <v>26.928946868209685</v>
      </c>
      <c r="P804" s="17"/>
      <c r="Q804" s="36">
        <f t="shared" si="164"/>
        <v>3.2817335242658827E-3</v>
      </c>
      <c r="R804" s="14">
        <f t="shared" si="174"/>
        <v>1.0030799761489029</v>
      </c>
      <c r="S804" s="14">
        <f t="shared" si="175"/>
        <v>13.705451751503347</v>
      </c>
      <c r="T804" s="20">
        <f t="shared" si="165"/>
        <v>-2.6710585636945394E-3</v>
      </c>
      <c r="U804" s="20">
        <f t="shared" si="166"/>
        <v>-1.6000686562638533E-2</v>
      </c>
      <c r="V804" s="20">
        <f t="shared" si="167"/>
        <v>1.3329627998943994E-2</v>
      </c>
      <c r="Y804" s="35"/>
      <c r="Z804" s="35"/>
    </row>
    <row r="805" spans="1:26" x14ac:dyDescent="0.25">
      <c r="A805" s="11">
        <v>1937.05</v>
      </c>
      <c r="B805" s="12">
        <v>16.25</v>
      </c>
      <c r="C805" s="13">
        <v>0.81</v>
      </c>
      <c r="D805" s="12">
        <v>1.1499999999999999</v>
      </c>
      <c r="E805" s="12">
        <v>14.4</v>
      </c>
      <c r="F805" s="13">
        <f t="shared" si="172"/>
        <v>1937.3749999999397</v>
      </c>
      <c r="G805" s="14">
        <f>G801*8/12+G813*4/12</f>
        <v>2.64</v>
      </c>
      <c r="H805" s="13">
        <f t="shared" si="168"/>
        <v>354.859375</v>
      </c>
      <c r="I805" s="13">
        <f t="shared" si="169"/>
        <v>17.688375000000001</v>
      </c>
      <c r="J805" s="15">
        <f t="shared" si="173"/>
        <v>11519.261065353869</v>
      </c>
      <c r="K805" s="13">
        <f t="shared" si="170"/>
        <v>25.113125</v>
      </c>
      <c r="L805" s="15">
        <f t="shared" si="171"/>
        <v>815.20924462504297</v>
      </c>
      <c r="M805" s="34">
        <f t="shared" si="162"/>
        <v>19.474174686572113</v>
      </c>
      <c r="N805" s="16"/>
      <c r="O805" s="17">
        <f t="shared" si="163"/>
        <v>25.472602466914203</v>
      </c>
      <c r="P805" s="17"/>
      <c r="Q805" s="36">
        <f t="shared" si="164"/>
        <v>6.2037965103381928E-3</v>
      </c>
      <c r="R805" s="14">
        <f t="shared" si="174"/>
        <v>1.0030720590436968</v>
      </c>
      <c r="S805" s="14">
        <f t="shared" si="175"/>
        <v>13.652194325618973</v>
      </c>
      <c r="T805" s="20">
        <f t="shared" si="165"/>
        <v>8.1499102665261169E-4</v>
      </c>
      <c r="U805" s="20">
        <f t="shared" si="166"/>
        <v>-1.5567038605830974E-2</v>
      </c>
      <c r="V805" s="20">
        <f t="shared" si="167"/>
        <v>1.6382029632483586E-2</v>
      </c>
      <c r="Y805" s="35"/>
      <c r="Z805" s="35"/>
    </row>
    <row r="806" spans="1:26" x14ac:dyDescent="0.25">
      <c r="A806" s="11">
        <v>1937.06</v>
      </c>
      <c r="B806" s="12">
        <v>15.64</v>
      </c>
      <c r="C806" s="13">
        <v>0.84</v>
      </c>
      <c r="D806" s="12">
        <v>1.17</v>
      </c>
      <c r="E806" s="12">
        <v>14.4</v>
      </c>
      <c r="F806" s="13">
        <f t="shared" si="172"/>
        <v>1937.458333333273</v>
      </c>
      <c r="G806" s="14">
        <f>G801*7/12+G813*5/12</f>
        <v>2.63</v>
      </c>
      <c r="H806" s="13">
        <f t="shared" si="168"/>
        <v>341.5385</v>
      </c>
      <c r="I806" s="13">
        <f t="shared" si="169"/>
        <v>18.343500000000002</v>
      </c>
      <c r="J806" s="15">
        <f t="shared" si="173"/>
        <v>11136.467159182108</v>
      </c>
      <c r="K806" s="13">
        <f t="shared" si="170"/>
        <v>25.549875</v>
      </c>
      <c r="L806" s="15">
        <f t="shared" si="171"/>
        <v>833.0988859490451</v>
      </c>
      <c r="M806" s="34">
        <f t="shared" si="162"/>
        <v>18.711659960364965</v>
      </c>
      <c r="N806" s="16"/>
      <c r="O806" s="17">
        <f t="shared" si="163"/>
        <v>24.446563497204863</v>
      </c>
      <c r="P806" s="17"/>
      <c r="Q806" s="36">
        <f t="shared" si="164"/>
        <v>7.2755469322765207E-3</v>
      </c>
      <c r="R806" s="14">
        <f t="shared" si="174"/>
        <v>1.0030641422116537</v>
      </c>
      <c r="S806" s="14">
        <f t="shared" si="175"/>
        <v>13.694134672663296</v>
      </c>
      <c r="T806" s="20">
        <f t="shared" si="165"/>
        <v>7.620720744647258E-3</v>
      </c>
      <c r="U806" s="20">
        <f t="shared" si="166"/>
        <v>-1.6265375639800128E-2</v>
      </c>
      <c r="V806" s="20">
        <f t="shared" si="167"/>
        <v>2.3886096384447386E-2</v>
      </c>
      <c r="Y806" s="35"/>
      <c r="Z806" s="35"/>
    </row>
    <row r="807" spans="1:26" x14ac:dyDescent="0.25">
      <c r="A807" s="11">
        <v>1937.07</v>
      </c>
      <c r="B807" s="12">
        <v>16.57</v>
      </c>
      <c r="C807" s="13">
        <v>0.81666700000000003</v>
      </c>
      <c r="D807" s="12">
        <v>1.1866699999999999</v>
      </c>
      <c r="E807" s="12">
        <v>14.5</v>
      </c>
      <c r="F807" s="13">
        <f t="shared" si="172"/>
        <v>1937.5416666666063</v>
      </c>
      <c r="G807" s="14">
        <f>G801*6/12+G813*6/12</f>
        <v>2.62</v>
      </c>
      <c r="H807" s="13">
        <f t="shared" si="168"/>
        <v>359.35187586206899</v>
      </c>
      <c r="I807" s="13">
        <f t="shared" si="169"/>
        <v>17.710972746206899</v>
      </c>
      <c r="J807" s="15">
        <f t="shared" si="173"/>
        <v>11765.428601237807</v>
      </c>
      <c r="K807" s="13">
        <f t="shared" si="170"/>
        <v>25.735189531034482</v>
      </c>
      <c r="L807" s="15">
        <f t="shared" si="171"/>
        <v>842.5878791931724</v>
      </c>
      <c r="M807" s="34">
        <f t="shared" si="162"/>
        <v>19.646723279607635</v>
      </c>
      <c r="N807" s="16"/>
      <c r="O807" s="17">
        <f t="shared" si="163"/>
        <v>25.628756089453578</v>
      </c>
      <c r="P807" s="17"/>
      <c r="Q807" s="36">
        <f t="shared" si="164"/>
        <v>7.1982377826599123E-3</v>
      </c>
      <c r="R807" s="14">
        <f t="shared" si="174"/>
        <v>1.0030562256529789</v>
      </c>
      <c r="S807" s="14">
        <f t="shared" si="175"/>
        <v>13.641363756015766</v>
      </c>
      <c r="T807" s="20">
        <f t="shared" si="165"/>
        <v>7.7067329721860478E-3</v>
      </c>
      <c r="U807" s="20">
        <f t="shared" si="166"/>
        <v>-1.6722484634776547E-2</v>
      </c>
      <c r="V807" s="20">
        <f t="shared" si="167"/>
        <v>2.4429217606962594E-2</v>
      </c>
      <c r="Y807" s="35"/>
      <c r="Z807" s="35"/>
    </row>
    <row r="808" spans="1:26" x14ac:dyDescent="0.25">
      <c r="A808" s="11">
        <v>1937.08</v>
      </c>
      <c r="B808" s="12">
        <v>16.739999999999998</v>
      </c>
      <c r="C808" s="13">
        <v>0.79333299999999995</v>
      </c>
      <c r="D808" s="12">
        <v>1.20333</v>
      </c>
      <c r="E808" s="12">
        <v>14.5</v>
      </c>
      <c r="F808" s="13">
        <f t="shared" si="172"/>
        <v>1937.6249999999395</v>
      </c>
      <c r="G808" s="14">
        <f>G801*5/12+G813*7/12</f>
        <v>2.6100000000000003</v>
      </c>
      <c r="H808" s="13">
        <f t="shared" si="168"/>
        <v>363.0386482758621</v>
      </c>
      <c r="I808" s="13">
        <f t="shared" si="169"/>
        <v>17.204930702068967</v>
      </c>
      <c r="J808" s="15">
        <f t="shared" si="173"/>
        <v>11933.077852470109</v>
      </c>
      <c r="K808" s="13">
        <f t="shared" si="170"/>
        <v>26.096493227586208</v>
      </c>
      <c r="L808" s="15">
        <f t="shared" si="171"/>
        <v>857.7915515061444</v>
      </c>
      <c r="M808" s="34">
        <f t="shared" si="162"/>
        <v>19.806982577380968</v>
      </c>
      <c r="N808" s="16"/>
      <c r="O808" s="17">
        <f t="shared" si="163"/>
        <v>25.793551964451112</v>
      </c>
      <c r="P808" s="17"/>
      <c r="Q808" s="36">
        <f t="shared" si="164"/>
        <v>7.4561422622180656E-3</v>
      </c>
      <c r="R808" s="14">
        <f t="shared" si="174"/>
        <v>1.0030483093678773</v>
      </c>
      <c r="S808" s="14">
        <f t="shared" si="175"/>
        <v>13.683054841868518</v>
      </c>
      <c r="T808" s="20">
        <f t="shared" si="165"/>
        <v>3.359865816855212E-3</v>
      </c>
      <c r="U808" s="20">
        <f t="shared" si="166"/>
        <v>-1.8286541991184957E-2</v>
      </c>
      <c r="V808" s="20">
        <f t="shared" si="167"/>
        <v>2.1646407808040169E-2</v>
      </c>
      <c r="Y808" s="35"/>
      <c r="Z808" s="35"/>
    </row>
    <row r="809" spans="1:26" x14ac:dyDescent="0.25">
      <c r="A809" s="11">
        <v>1937.09</v>
      </c>
      <c r="B809" s="12">
        <v>14.37</v>
      </c>
      <c r="C809" s="13">
        <v>0.77</v>
      </c>
      <c r="D809" s="12">
        <v>1.22</v>
      </c>
      <c r="E809" s="12">
        <v>14.6</v>
      </c>
      <c r="F809" s="13">
        <f t="shared" si="172"/>
        <v>1937.7083333332728</v>
      </c>
      <c r="G809" s="14">
        <f>G801*4/12+G813*8/12</f>
        <v>2.6</v>
      </c>
      <c r="H809" s="13">
        <f t="shared" si="168"/>
        <v>309.50617808219181</v>
      </c>
      <c r="I809" s="13">
        <f t="shared" si="169"/>
        <v>16.584534246575345</v>
      </c>
      <c r="J809" s="15">
        <f t="shared" si="173"/>
        <v>10218.8937220688</v>
      </c>
      <c r="K809" s="13">
        <f t="shared" si="170"/>
        <v>26.276794520547949</v>
      </c>
      <c r="L809" s="15">
        <f t="shared" si="171"/>
        <v>867.57483235378822</v>
      </c>
      <c r="M809" s="34">
        <f t="shared" si="162"/>
        <v>16.847882862705816</v>
      </c>
      <c r="N809" s="16"/>
      <c r="O809" s="17">
        <f t="shared" si="163"/>
        <v>21.913400533669694</v>
      </c>
      <c r="P809" s="17"/>
      <c r="Q809" s="36">
        <f t="shared" si="164"/>
        <v>1.6529295513579886E-2</v>
      </c>
      <c r="R809" s="14">
        <f t="shared" si="174"/>
        <v>1.0030403933565546</v>
      </c>
      <c r="S809" s="14">
        <f t="shared" si="175"/>
        <v>13.630759786219205</v>
      </c>
      <c r="T809" s="20">
        <f t="shared" si="165"/>
        <v>1.4584059864123589E-2</v>
      </c>
      <c r="U809" s="20">
        <f t="shared" si="166"/>
        <v>-2.0010888104683655E-2</v>
      </c>
      <c r="V809" s="20">
        <f t="shared" si="167"/>
        <v>3.4594947968807244E-2</v>
      </c>
      <c r="Y809" s="35"/>
      <c r="Z809" s="35"/>
    </row>
    <row r="810" spans="1:26" x14ac:dyDescent="0.25">
      <c r="A810" s="11">
        <v>1937.1</v>
      </c>
      <c r="B810" s="12">
        <v>12.28</v>
      </c>
      <c r="C810" s="13">
        <v>0.78</v>
      </c>
      <c r="D810" s="12">
        <v>1.19</v>
      </c>
      <c r="E810" s="12">
        <v>14.6</v>
      </c>
      <c r="F810" s="13">
        <f t="shared" si="172"/>
        <v>1937.791666666606</v>
      </c>
      <c r="G810" s="14">
        <f>G801*3/12+G813*9/12</f>
        <v>2.59</v>
      </c>
      <c r="H810" s="13">
        <f t="shared" si="168"/>
        <v>264.49101369863018</v>
      </c>
      <c r="I810" s="13">
        <f t="shared" si="169"/>
        <v>16.799917808219181</v>
      </c>
      <c r="J810" s="15">
        <f t="shared" si="173"/>
        <v>8778.8617257438655</v>
      </c>
      <c r="K810" s="13">
        <f t="shared" si="170"/>
        <v>25.630643835616439</v>
      </c>
      <c r="L810" s="15">
        <f t="shared" si="171"/>
        <v>850.72031381394129</v>
      </c>
      <c r="M810" s="34">
        <f t="shared" si="162"/>
        <v>14.361659574753364</v>
      </c>
      <c r="N810" s="16"/>
      <c r="O810" s="17">
        <f t="shared" si="163"/>
        <v>18.672774871583673</v>
      </c>
      <c r="P810" s="17"/>
      <c r="Q810" s="36">
        <f t="shared" si="164"/>
        <v>2.6337983197570559E-2</v>
      </c>
      <c r="R810" s="14">
        <f t="shared" si="174"/>
        <v>1.0030324776192163</v>
      </c>
      <c r="S810" s="14">
        <f t="shared" si="175"/>
        <v>13.672202657718017</v>
      </c>
      <c r="T810" s="20">
        <f t="shared" si="165"/>
        <v>3.3197872148313268E-2</v>
      </c>
      <c r="U810" s="20">
        <f t="shared" si="166"/>
        <v>-2.0251145661065006E-2</v>
      </c>
      <c r="V810" s="20">
        <f t="shared" si="167"/>
        <v>5.3449017809378274E-2</v>
      </c>
      <c r="Y810" s="35"/>
      <c r="Z810" s="35"/>
    </row>
    <row r="811" spans="1:26" x14ac:dyDescent="0.25">
      <c r="A811" s="11">
        <v>1937.11</v>
      </c>
      <c r="B811" s="12">
        <v>11.2</v>
      </c>
      <c r="C811" s="13">
        <v>0.79</v>
      </c>
      <c r="D811" s="12">
        <v>1.1599999999999999</v>
      </c>
      <c r="E811" s="12">
        <v>14.5</v>
      </c>
      <c r="F811" s="13">
        <f t="shared" si="172"/>
        <v>1937.8749999999393</v>
      </c>
      <c r="G811" s="14">
        <f>G801*2/12+G813*10/12</f>
        <v>2.58</v>
      </c>
      <c r="H811" s="13">
        <f t="shared" si="168"/>
        <v>242.89324137931035</v>
      </c>
      <c r="I811" s="13">
        <f t="shared" si="169"/>
        <v>17.132648275862071</v>
      </c>
      <c r="J811" s="15">
        <f t="shared" si="173"/>
        <v>8109.3868283482952</v>
      </c>
      <c r="K811" s="13">
        <f t="shared" si="170"/>
        <v>25.156800000000004</v>
      </c>
      <c r="L811" s="15">
        <f t="shared" si="171"/>
        <v>839.90077865035937</v>
      </c>
      <c r="M811" s="34">
        <f t="shared" si="162"/>
        <v>13.158119166486072</v>
      </c>
      <c r="N811" s="16"/>
      <c r="O811" s="17">
        <f t="shared" si="163"/>
        <v>17.113718043460693</v>
      </c>
      <c r="P811" s="17"/>
      <c r="Q811" s="36">
        <f t="shared" si="164"/>
        <v>3.2697868622299384E-2</v>
      </c>
      <c r="R811" s="14">
        <f t="shared" si="174"/>
        <v>1.0030245621560687</v>
      </c>
      <c r="S811" s="14">
        <f t="shared" si="175"/>
        <v>13.808240294602131</v>
      </c>
      <c r="T811" s="20">
        <f t="shared" si="165"/>
        <v>4.0221589119463719E-2</v>
      </c>
      <c r="U811" s="20">
        <f t="shared" si="166"/>
        <v>-2.1586717669969002E-2</v>
      </c>
      <c r="V811" s="20">
        <f t="shared" si="167"/>
        <v>6.1808306789432721E-2</v>
      </c>
      <c r="Y811" s="35"/>
      <c r="Z811" s="35"/>
    </row>
    <row r="812" spans="1:26" x14ac:dyDescent="0.25">
      <c r="A812" s="11">
        <v>1937.12</v>
      </c>
      <c r="B812" s="12">
        <v>11.02</v>
      </c>
      <c r="C812" s="13">
        <v>0.8</v>
      </c>
      <c r="D812" s="12">
        <v>1.1299999999999999</v>
      </c>
      <c r="E812" s="12">
        <v>14.4</v>
      </c>
      <c r="F812" s="13">
        <f t="shared" si="172"/>
        <v>1937.9583333332725</v>
      </c>
      <c r="G812" s="14">
        <f>G801*1/12+G813*11/12</f>
        <v>2.57</v>
      </c>
      <c r="H812" s="13">
        <f t="shared" si="168"/>
        <v>240.64924999999999</v>
      </c>
      <c r="I812" s="13">
        <f t="shared" si="169"/>
        <v>17.470000000000002</v>
      </c>
      <c r="J812" s="15">
        <f t="shared" si="173"/>
        <v>8083.0728871270103</v>
      </c>
      <c r="K812" s="13">
        <f t="shared" si="170"/>
        <v>24.676375</v>
      </c>
      <c r="L812" s="15">
        <f t="shared" si="171"/>
        <v>828.84504196492946</v>
      </c>
      <c r="M812" s="34">
        <f t="shared" si="162"/>
        <v>13.00848303370614</v>
      </c>
      <c r="N812" s="16"/>
      <c r="O812" s="17">
        <f t="shared" si="163"/>
        <v>16.928806001197074</v>
      </c>
      <c r="P812" s="17"/>
      <c r="Q812" s="36">
        <f t="shared" si="164"/>
        <v>3.2992381382443994E-2</v>
      </c>
      <c r="R812" s="14">
        <f t="shared" si="174"/>
        <v>1.0030166469673172</v>
      </c>
      <c r="S812" s="14">
        <f t="shared" si="175"/>
        <v>13.946184760192136</v>
      </c>
      <c r="T812" s="20">
        <f t="shared" si="165"/>
        <v>3.8055128799596272E-2</v>
      </c>
      <c r="U812" s="20">
        <f t="shared" si="166"/>
        <v>-2.3759462054063318E-2</v>
      </c>
      <c r="V812" s="20">
        <f t="shared" si="167"/>
        <v>6.181459085365959E-2</v>
      </c>
      <c r="Y812" s="35"/>
      <c r="Z812" s="35"/>
    </row>
    <row r="813" spans="1:26" x14ac:dyDescent="0.25">
      <c r="A813" s="11">
        <v>1938.01</v>
      </c>
      <c r="B813" s="12">
        <v>11.31</v>
      </c>
      <c r="C813" s="13">
        <v>0.79333299999999995</v>
      </c>
      <c r="D813" s="12">
        <v>1.07667</v>
      </c>
      <c r="E813" s="12">
        <v>14.2</v>
      </c>
      <c r="F813" s="13">
        <f t="shared" si="172"/>
        <v>1938.0416666666058</v>
      </c>
      <c r="G813" s="14">
        <v>2.56</v>
      </c>
      <c r="H813" s="13">
        <f t="shared" si="168"/>
        <v>250.46074647887329</v>
      </c>
      <c r="I813" s="13">
        <f t="shared" si="169"/>
        <v>17.568415153521126</v>
      </c>
      <c r="J813" s="15">
        <f t="shared" si="173"/>
        <v>8461.802259939479</v>
      </c>
      <c r="K813" s="13">
        <f t="shared" si="170"/>
        <v>23.842932971830987</v>
      </c>
      <c r="L813" s="15">
        <f t="shared" si="171"/>
        <v>805.53215200787236</v>
      </c>
      <c r="M813" s="34">
        <f t="shared" si="162"/>
        <v>13.511461918562418</v>
      </c>
      <c r="N813" s="16"/>
      <c r="O813" s="17">
        <f t="shared" si="163"/>
        <v>17.591202047422144</v>
      </c>
      <c r="P813" s="17"/>
      <c r="Q813" s="36">
        <f t="shared" si="164"/>
        <v>2.8858466812653624E-2</v>
      </c>
      <c r="R813" s="14">
        <f t="shared" si="174"/>
        <v>1.0035927963643612</v>
      </c>
      <c r="S813" s="14">
        <f t="shared" si="175"/>
        <v>14.185273158917358</v>
      </c>
      <c r="T813" s="20">
        <f t="shared" si="165"/>
        <v>3.1103047120271787E-2</v>
      </c>
      <c r="U813" s="20">
        <f t="shared" si="166"/>
        <v>-2.6597243407654902E-2</v>
      </c>
      <c r="V813" s="20">
        <f t="shared" si="167"/>
        <v>5.770029052792669E-2</v>
      </c>
      <c r="Y813" s="35"/>
      <c r="Z813" s="35"/>
    </row>
    <row r="814" spans="1:26" x14ac:dyDescent="0.25">
      <c r="A814" s="11">
        <v>1938.02</v>
      </c>
      <c r="B814" s="12">
        <v>11.04</v>
      </c>
      <c r="C814" s="13">
        <v>0.78666700000000001</v>
      </c>
      <c r="D814" s="12">
        <v>1.0233300000000001</v>
      </c>
      <c r="E814" s="12">
        <v>14.1</v>
      </c>
      <c r="F814" s="13">
        <f t="shared" si="172"/>
        <v>1938.1249999999391</v>
      </c>
      <c r="G814" s="14">
        <f>G813*11/12+G825*1/12</f>
        <v>2.5433333333333334</v>
      </c>
      <c r="H814" s="13">
        <f t="shared" si="168"/>
        <v>246.21548936170214</v>
      </c>
      <c r="I814" s="13">
        <f t="shared" si="169"/>
        <v>17.544347859574469</v>
      </c>
      <c r="J814" s="15">
        <f t="shared" si="173"/>
        <v>8367.7710538446208</v>
      </c>
      <c r="K814" s="13">
        <f t="shared" si="170"/>
        <v>22.822436297872347</v>
      </c>
      <c r="L814" s="15">
        <f t="shared" si="171"/>
        <v>775.63325656982045</v>
      </c>
      <c r="M814" s="34">
        <f t="shared" si="162"/>
        <v>13.263076236460869</v>
      </c>
      <c r="N814" s="16"/>
      <c r="O814" s="17">
        <f t="shared" si="163"/>
        <v>17.278131157697956</v>
      </c>
      <c r="P814" s="17"/>
      <c r="Q814" s="36">
        <f t="shared" si="164"/>
        <v>3.0858458141780898E-2</v>
      </c>
      <c r="R814" s="14">
        <f t="shared" si="174"/>
        <v>1.0035800712783167</v>
      </c>
      <c r="S814" s="14">
        <f t="shared" si="175"/>
        <v>14.337204183393803</v>
      </c>
      <c r="T814" s="20">
        <f t="shared" si="165"/>
        <v>2.8442462730988938E-2</v>
      </c>
      <c r="U814" s="20">
        <f t="shared" si="166"/>
        <v>-2.6518995026350467E-2</v>
      </c>
      <c r="V814" s="20">
        <f t="shared" si="167"/>
        <v>5.4961457757339405E-2</v>
      </c>
      <c r="Y814" s="35"/>
      <c r="Z814" s="35"/>
    </row>
    <row r="815" spans="1:26" x14ac:dyDescent="0.25">
      <c r="A815" s="11">
        <v>1938.03</v>
      </c>
      <c r="B815" s="12">
        <v>10.31</v>
      </c>
      <c r="C815" s="13">
        <v>0.78</v>
      </c>
      <c r="D815" s="12">
        <v>0.97</v>
      </c>
      <c r="E815" s="12">
        <v>14.1</v>
      </c>
      <c r="F815" s="13">
        <f t="shared" si="172"/>
        <v>1938.2083333332723</v>
      </c>
      <c r="G815" s="14">
        <f>G813*10/12+G825*2/12</f>
        <v>2.5266666666666664</v>
      </c>
      <c r="H815" s="13">
        <f t="shared" si="168"/>
        <v>229.93493617021281</v>
      </c>
      <c r="I815" s="13">
        <f t="shared" si="169"/>
        <v>17.395659574468088</v>
      </c>
      <c r="J815" s="15">
        <f t="shared" si="173"/>
        <v>7863.7341198947424</v>
      </c>
      <c r="K815" s="13">
        <f t="shared" si="170"/>
        <v>21.633063829787236</v>
      </c>
      <c r="L815" s="15">
        <f t="shared" si="171"/>
        <v>739.84695405411253</v>
      </c>
      <c r="M815" s="34">
        <f t="shared" si="162"/>
        <v>12.377286234697689</v>
      </c>
      <c r="N815" s="16"/>
      <c r="O815" s="17">
        <f t="shared" si="163"/>
        <v>16.140609995378348</v>
      </c>
      <c r="P815" s="17"/>
      <c r="Q815" s="36">
        <f t="shared" si="164"/>
        <v>3.6420989784192087E-2</v>
      </c>
      <c r="R815" s="14">
        <f t="shared" si="174"/>
        <v>1.0035673474667679</v>
      </c>
      <c r="S815" s="14">
        <f t="shared" si="175"/>
        <v>14.388532396302134</v>
      </c>
      <c r="T815" s="20">
        <f t="shared" si="165"/>
        <v>3.7264658511913407E-2</v>
      </c>
      <c r="U815" s="20">
        <f t="shared" si="166"/>
        <v>-2.61621543400955E-2</v>
      </c>
      <c r="V815" s="20">
        <f t="shared" si="167"/>
        <v>6.3426812852008907E-2</v>
      </c>
      <c r="Y815" s="35"/>
      <c r="Z815" s="35"/>
    </row>
    <row r="816" spans="1:26" x14ac:dyDescent="0.25">
      <c r="A816" s="11">
        <v>1938.04</v>
      </c>
      <c r="B816" s="12">
        <v>9.89</v>
      </c>
      <c r="C816" s="13">
        <v>0.76666699999999999</v>
      </c>
      <c r="D816" s="12">
        <v>0.90333300000000005</v>
      </c>
      <c r="E816" s="12">
        <v>14.2</v>
      </c>
      <c r="F816" s="13">
        <f t="shared" si="172"/>
        <v>1938.2916666666056</v>
      </c>
      <c r="G816" s="14">
        <f>G813*9/12+G825*3/12</f>
        <v>2.5099999999999998</v>
      </c>
      <c r="H816" s="13">
        <f t="shared" si="168"/>
        <v>219.01474647887326</v>
      </c>
      <c r="I816" s="13">
        <f t="shared" si="169"/>
        <v>16.977894705633805</v>
      </c>
      <c r="J816" s="15">
        <f t="shared" si="173"/>
        <v>7538.6523147555099</v>
      </c>
      <c r="K816" s="13">
        <f t="shared" si="170"/>
        <v>20.004372900000003</v>
      </c>
      <c r="L816" s="15">
        <f t="shared" si="171"/>
        <v>688.56556233013544</v>
      </c>
      <c r="M816" s="34">
        <f t="shared" si="162"/>
        <v>11.789517720684183</v>
      </c>
      <c r="N816" s="16"/>
      <c r="O816" s="17">
        <f t="shared" si="163"/>
        <v>15.393610143198439</v>
      </c>
      <c r="P816" s="17"/>
      <c r="Q816" s="36">
        <f t="shared" si="164"/>
        <v>4.1309073176831648E-2</v>
      </c>
      <c r="R816" s="14">
        <f t="shared" si="174"/>
        <v>1.0035546249313114</v>
      </c>
      <c r="S816" s="14">
        <f t="shared" si="175"/>
        <v>14.338172126876191</v>
      </c>
      <c r="T816" s="20">
        <f t="shared" si="165"/>
        <v>4.8104893599344223E-2</v>
      </c>
      <c r="U816" s="20">
        <f t="shared" si="166"/>
        <v>-2.7181975581121565E-2</v>
      </c>
      <c r="V816" s="20">
        <f t="shared" si="167"/>
        <v>7.5286869180465787E-2</v>
      </c>
      <c r="Y816" s="35"/>
      <c r="Z816" s="35"/>
    </row>
    <row r="817" spans="1:26" x14ac:dyDescent="0.25">
      <c r="A817" s="11">
        <v>1938.05</v>
      </c>
      <c r="B817" s="12">
        <v>9.98</v>
      </c>
      <c r="C817" s="13">
        <v>0.75333300000000003</v>
      </c>
      <c r="D817" s="12">
        <v>0.83666700000000005</v>
      </c>
      <c r="E817" s="12">
        <v>14.1</v>
      </c>
      <c r="F817" s="13">
        <f t="shared" si="172"/>
        <v>1938.3749999999388</v>
      </c>
      <c r="G817" s="14">
        <f>G813*8/12+G825*4/12</f>
        <v>2.4933333333333332</v>
      </c>
      <c r="H817" s="13">
        <f t="shared" si="168"/>
        <v>222.57523404255323</v>
      </c>
      <c r="I817" s="13">
        <f t="shared" si="169"/>
        <v>16.800928736170217</v>
      </c>
      <c r="J817" s="15">
        <f t="shared" si="173"/>
        <v>7709.3986919153203</v>
      </c>
      <c r="K817" s="13">
        <f t="shared" si="170"/>
        <v>18.659454242553196</v>
      </c>
      <c r="L817" s="15">
        <f t="shared" si="171"/>
        <v>646.31257268223601</v>
      </c>
      <c r="M817" s="34">
        <f t="shared" si="162"/>
        <v>11.992275930545695</v>
      </c>
      <c r="N817" s="16"/>
      <c r="O817" s="17">
        <f t="shared" si="163"/>
        <v>15.67782127031591</v>
      </c>
      <c r="P817" s="17"/>
      <c r="Q817" s="36">
        <f t="shared" si="164"/>
        <v>3.8776390744273165E-2</v>
      </c>
      <c r="R817" s="14">
        <f t="shared" si="174"/>
        <v>1.0035419036735465</v>
      </c>
      <c r="S817" s="14">
        <f t="shared" si="175"/>
        <v>14.491189581845889</v>
      </c>
      <c r="T817" s="20">
        <f t="shared" si="165"/>
        <v>5.0764082631583385E-2</v>
      </c>
      <c r="U817" s="20">
        <f t="shared" si="166"/>
        <v>-2.8334194709689453E-2</v>
      </c>
      <c r="V817" s="20">
        <f t="shared" si="167"/>
        <v>7.9098277341272838E-2</v>
      </c>
      <c r="Y817" s="35"/>
      <c r="Z817" s="35"/>
    </row>
    <row r="818" spans="1:26" x14ac:dyDescent="0.25">
      <c r="A818" s="11">
        <v>1938.06</v>
      </c>
      <c r="B818" s="12">
        <v>10.210000000000001</v>
      </c>
      <c r="C818" s="13">
        <v>0.74</v>
      </c>
      <c r="D818" s="12">
        <v>0.77</v>
      </c>
      <c r="E818" s="12">
        <v>14.1</v>
      </c>
      <c r="F818" s="13">
        <f t="shared" si="172"/>
        <v>1938.4583333332721</v>
      </c>
      <c r="G818" s="14">
        <f>G813*7/12+G825*5/12</f>
        <v>2.4766666666666666</v>
      </c>
      <c r="H818" s="13">
        <f t="shared" si="168"/>
        <v>227.70472340425539</v>
      </c>
      <c r="I818" s="13">
        <f t="shared" si="169"/>
        <v>16.503574468085109</v>
      </c>
      <c r="J818" s="15">
        <f t="shared" si="173"/>
        <v>7934.7067699188592</v>
      </c>
      <c r="K818" s="13">
        <f t="shared" si="170"/>
        <v>17.172638297872343</v>
      </c>
      <c r="L818" s="15">
        <f t="shared" si="171"/>
        <v>598.40589743756323</v>
      </c>
      <c r="M818" s="34">
        <f t="shared" si="162"/>
        <v>12.288966307788131</v>
      </c>
      <c r="N818" s="16"/>
      <c r="O818" s="17">
        <f t="shared" si="163"/>
        <v>16.083606052598885</v>
      </c>
      <c r="P818" s="17"/>
      <c r="Q818" s="36">
        <f t="shared" si="164"/>
        <v>3.7501644440433142E-2</v>
      </c>
      <c r="R818" s="14">
        <f t="shared" si="174"/>
        <v>1.0035291836950739</v>
      </c>
      <c r="S818" s="14">
        <f t="shared" si="175"/>
        <v>14.542515979459887</v>
      </c>
      <c r="T818" s="20">
        <f t="shared" si="165"/>
        <v>5.1574684693842077E-2</v>
      </c>
      <c r="U818" s="20">
        <f t="shared" si="166"/>
        <v>-2.9200565630217001E-2</v>
      </c>
      <c r="V818" s="20">
        <f t="shared" si="167"/>
        <v>8.0775250324059078E-2</v>
      </c>
      <c r="Y818" s="35"/>
      <c r="Z818" s="35"/>
    </row>
    <row r="819" spans="1:26" x14ac:dyDescent="0.25">
      <c r="A819" s="11">
        <v>1938.07</v>
      </c>
      <c r="B819" s="12">
        <v>12.24</v>
      </c>
      <c r="C819" s="13">
        <v>0.71333299999999999</v>
      </c>
      <c r="D819" s="12">
        <v>0.72</v>
      </c>
      <c r="E819" s="12">
        <v>14.1</v>
      </c>
      <c r="F819" s="13">
        <f t="shared" si="172"/>
        <v>1938.5416666666054</v>
      </c>
      <c r="G819" s="14">
        <f>G813*6/12+G825*6/12</f>
        <v>2.46</v>
      </c>
      <c r="H819" s="13">
        <f t="shared" si="168"/>
        <v>272.97804255319153</v>
      </c>
      <c r="I819" s="13">
        <f t="shared" si="169"/>
        <v>15.908843629787237</v>
      </c>
      <c r="J819" s="15">
        <f t="shared" si="173"/>
        <v>9558.519576803692</v>
      </c>
      <c r="K819" s="13">
        <f t="shared" si="170"/>
        <v>16.05753191489362</v>
      </c>
      <c r="L819" s="15">
        <f t="shared" si="171"/>
        <v>562.26585745904072</v>
      </c>
      <c r="M819" s="34">
        <f t="shared" si="162"/>
        <v>14.770328017492067</v>
      </c>
      <c r="N819" s="16"/>
      <c r="O819" s="17">
        <f t="shared" si="163"/>
        <v>19.332142114203581</v>
      </c>
      <c r="P819" s="17"/>
      <c r="Q819" s="36">
        <f t="shared" si="164"/>
        <v>2.3997805336053363E-2</v>
      </c>
      <c r="R819" s="14">
        <f t="shared" si="174"/>
        <v>1.0035164649974975</v>
      </c>
      <c r="S819" s="14">
        <f t="shared" si="175"/>
        <v>14.593839189739949</v>
      </c>
      <c r="T819" s="20">
        <f t="shared" si="165"/>
        <v>2.8868789327310074E-2</v>
      </c>
      <c r="U819" s="20">
        <f t="shared" si="166"/>
        <v>-3.0457331358398787E-2</v>
      </c>
      <c r="V819" s="20">
        <f t="shared" si="167"/>
        <v>5.9326120685708861E-2</v>
      </c>
      <c r="Y819" s="35"/>
      <c r="Z819" s="35"/>
    </row>
    <row r="820" spans="1:26" x14ac:dyDescent="0.25">
      <c r="A820" s="11">
        <v>1938.08</v>
      </c>
      <c r="B820" s="12">
        <v>12.31</v>
      </c>
      <c r="C820" s="13">
        <v>0.68666700000000003</v>
      </c>
      <c r="D820" s="12">
        <v>0.67</v>
      </c>
      <c r="E820" s="12">
        <v>14.1</v>
      </c>
      <c r="F820" s="13">
        <f t="shared" si="172"/>
        <v>1938.6249999999386</v>
      </c>
      <c r="G820" s="14">
        <f>G813*5/12+G825*7/12</f>
        <v>2.4433333333333334</v>
      </c>
      <c r="H820" s="13">
        <f t="shared" si="168"/>
        <v>274.53919148936177</v>
      </c>
      <c r="I820" s="13">
        <f t="shared" si="169"/>
        <v>15.314135093617024</v>
      </c>
      <c r="J820" s="15">
        <f t="shared" si="173"/>
        <v>9657.870587198302</v>
      </c>
      <c r="K820" s="13">
        <f t="shared" si="170"/>
        <v>14.942425531914896</v>
      </c>
      <c r="L820" s="15">
        <f t="shared" si="171"/>
        <v>525.65177038366051</v>
      </c>
      <c r="M820" s="34">
        <f t="shared" si="162"/>
        <v>14.903588512604371</v>
      </c>
      <c r="N820" s="16"/>
      <c r="O820" s="17">
        <f t="shared" si="163"/>
        <v>19.50514046526234</v>
      </c>
      <c r="P820" s="17"/>
      <c r="Q820" s="36">
        <f t="shared" si="164"/>
        <v>2.3559102649396813E-2</v>
      </c>
      <c r="R820" s="14">
        <f t="shared" si="174"/>
        <v>1.0035037475824222</v>
      </c>
      <c r="S820" s="14">
        <f t="shared" si="175"/>
        <v>14.645157914429776</v>
      </c>
      <c r="T820" s="20">
        <f t="shared" si="165"/>
        <v>2.4802991904072202E-2</v>
      </c>
      <c r="U820" s="20">
        <f t="shared" si="166"/>
        <v>-3.0909865462287356E-2</v>
      </c>
      <c r="V820" s="20">
        <f t="shared" si="167"/>
        <v>5.5712857366359558E-2</v>
      </c>
      <c r="Y820" s="35"/>
      <c r="Z820" s="35"/>
    </row>
    <row r="821" spans="1:26" x14ac:dyDescent="0.25">
      <c r="A821" s="11">
        <v>1938.09</v>
      </c>
      <c r="B821" s="12">
        <v>11.75</v>
      </c>
      <c r="C821" s="13">
        <v>0.66</v>
      </c>
      <c r="D821" s="12">
        <v>0.62</v>
      </c>
      <c r="E821" s="12">
        <v>14.1</v>
      </c>
      <c r="F821" s="13">
        <f t="shared" si="172"/>
        <v>1938.7083333332719</v>
      </c>
      <c r="G821" s="14">
        <f>G813*4/12+G825*8/12</f>
        <v>2.4266666666666667</v>
      </c>
      <c r="H821" s="13">
        <f t="shared" si="168"/>
        <v>262.05000000000007</v>
      </c>
      <c r="I821" s="13">
        <f t="shared" si="169"/>
        <v>14.719404255319152</v>
      </c>
      <c r="J821" s="15">
        <f t="shared" si="173"/>
        <v>9261.6703722076327</v>
      </c>
      <c r="K821" s="13">
        <f t="shared" si="170"/>
        <v>13.827319148936171</v>
      </c>
      <c r="L821" s="15">
        <f t="shared" si="171"/>
        <v>488.700904746275</v>
      </c>
      <c r="M821" s="34">
        <f t="shared" si="162"/>
        <v>14.282330508639975</v>
      </c>
      <c r="N821" s="16"/>
      <c r="O821" s="17">
        <f t="shared" si="163"/>
        <v>18.692886470097676</v>
      </c>
      <c r="P821" s="17"/>
      <c r="Q821" s="36">
        <f t="shared" si="164"/>
        <v>2.5504494672704089E-2</v>
      </c>
      <c r="R821" s="14">
        <f t="shared" si="174"/>
        <v>1.0034910314514565</v>
      </c>
      <c r="S821" s="14">
        <f t="shared" si="175"/>
        <v>14.696470851066652</v>
      </c>
      <c r="T821" s="20">
        <f t="shared" si="165"/>
        <v>2.8408621378166687E-2</v>
      </c>
      <c r="U821" s="20">
        <f t="shared" si="166"/>
        <v>-3.0965532034229248E-2</v>
      </c>
      <c r="V821" s="20">
        <f t="shared" si="167"/>
        <v>5.9374153412395936E-2</v>
      </c>
      <c r="Y821" s="35"/>
      <c r="Z821" s="35"/>
    </row>
    <row r="822" spans="1:26" x14ac:dyDescent="0.25">
      <c r="A822" s="11">
        <v>1938.1</v>
      </c>
      <c r="B822" s="12">
        <v>13.06</v>
      </c>
      <c r="C822" s="13">
        <v>0.61</v>
      </c>
      <c r="D822" s="12">
        <v>0.62666699999999997</v>
      </c>
      <c r="E822" s="12">
        <v>14</v>
      </c>
      <c r="F822" s="13">
        <f t="shared" si="172"/>
        <v>1938.7916666666051</v>
      </c>
      <c r="G822" s="14">
        <f>G813*3/12+G825*9/12</f>
        <v>2.4099999999999997</v>
      </c>
      <c r="H822" s="13">
        <f t="shared" si="168"/>
        <v>293.34625714285721</v>
      </c>
      <c r="I822" s="13">
        <f t="shared" si="169"/>
        <v>13.701471428571429</v>
      </c>
      <c r="J822" s="15">
        <f t="shared" si="173"/>
        <v>10408.132854710193</v>
      </c>
      <c r="K822" s="13">
        <f t="shared" si="170"/>
        <v>14.075836058571429</v>
      </c>
      <c r="L822" s="15">
        <f t="shared" si="171"/>
        <v>499.42062723297636</v>
      </c>
      <c r="M822" s="34">
        <f t="shared" si="162"/>
        <v>16.061147643333445</v>
      </c>
      <c r="N822" s="16"/>
      <c r="O822" s="17">
        <f t="shared" si="163"/>
        <v>21.007760685339601</v>
      </c>
      <c r="P822" s="17"/>
      <c r="Q822" s="36">
        <f t="shared" si="164"/>
        <v>1.7787274932387638E-2</v>
      </c>
      <c r="R822" s="14">
        <f t="shared" si="174"/>
        <v>1.0034783166062096</v>
      </c>
      <c r="S822" s="14">
        <f t="shared" si="175"/>
        <v>14.853117955126233</v>
      </c>
      <c r="T822" s="20">
        <f t="shared" si="165"/>
        <v>2.0099522250726087E-2</v>
      </c>
      <c r="U822" s="20">
        <f t="shared" si="166"/>
        <v>-3.1314104024488087E-2</v>
      </c>
      <c r="V822" s="20">
        <f t="shared" si="167"/>
        <v>5.1413626275214175E-2</v>
      </c>
      <c r="Y822" s="35"/>
      <c r="Z822" s="35"/>
    </row>
    <row r="823" spans="1:26" x14ac:dyDescent="0.25">
      <c r="A823" s="11">
        <v>1938.11</v>
      </c>
      <c r="B823" s="12">
        <v>13.07</v>
      </c>
      <c r="C823" s="13">
        <v>0.56000000000000005</v>
      </c>
      <c r="D823" s="12">
        <v>0.63333300000000003</v>
      </c>
      <c r="E823" s="12">
        <v>14</v>
      </c>
      <c r="F823" s="13">
        <f t="shared" si="172"/>
        <v>1938.8749999999384</v>
      </c>
      <c r="G823" s="14">
        <f>G813*2/12+G825*10/12</f>
        <v>2.3933333333333331</v>
      </c>
      <c r="H823" s="13">
        <f t="shared" si="168"/>
        <v>293.57087142857148</v>
      </c>
      <c r="I823" s="13">
        <f t="shared" si="169"/>
        <v>12.578400000000002</v>
      </c>
      <c r="J823" s="15">
        <f t="shared" si="173"/>
        <v>10453.29320655554</v>
      </c>
      <c r="K823" s="13">
        <f t="shared" si="170"/>
        <v>14.225563941428574</v>
      </c>
      <c r="L823" s="15">
        <f t="shared" si="171"/>
        <v>506.53523690799079</v>
      </c>
      <c r="M823" s="34">
        <f t="shared" si="162"/>
        <v>16.149571800715513</v>
      </c>
      <c r="N823" s="16"/>
      <c r="O823" s="17">
        <f t="shared" si="163"/>
        <v>21.100739467650836</v>
      </c>
      <c r="P823" s="17"/>
      <c r="Q823" s="36">
        <f t="shared" si="164"/>
        <v>1.7613036620319059E-2</v>
      </c>
      <c r="R823" s="14">
        <f t="shared" si="174"/>
        <v>1.0034656030482938</v>
      </c>
      <c r="S823" s="14">
        <f t="shared" si="175"/>
        <v>14.904781801963539</v>
      </c>
      <c r="T823" s="20">
        <f t="shared" si="165"/>
        <v>1.5179610781114627E-2</v>
      </c>
      <c r="U823" s="20">
        <f t="shared" si="166"/>
        <v>-3.0571380380393531E-2</v>
      </c>
      <c r="V823" s="20">
        <f t="shared" si="167"/>
        <v>4.5750991161508159E-2</v>
      </c>
      <c r="Y823" s="35"/>
      <c r="Z823" s="35"/>
    </row>
    <row r="824" spans="1:26" x14ac:dyDescent="0.25">
      <c r="A824" s="11">
        <v>1938.12</v>
      </c>
      <c r="B824" s="12">
        <v>12.69</v>
      </c>
      <c r="C824" s="13">
        <v>0.51</v>
      </c>
      <c r="D824" s="12">
        <v>0.64</v>
      </c>
      <c r="E824" s="12">
        <v>14</v>
      </c>
      <c r="F824" s="13">
        <f t="shared" si="172"/>
        <v>1938.9583333332716</v>
      </c>
      <c r="G824" s="14">
        <f>G813*1/12+G825*11/12</f>
        <v>2.3766666666666665</v>
      </c>
      <c r="H824" s="13">
        <f t="shared" si="168"/>
        <v>285.03552857142859</v>
      </c>
      <c r="I824" s="13">
        <f t="shared" si="169"/>
        <v>11.455328571428572</v>
      </c>
      <c r="J824" s="15">
        <f t="shared" si="173"/>
        <v>10183.363102713725</v>
      </c>
      <c r="K824" s="13">
        <f t="shared" si="170"/>
        <v>14.375314285714287</v>
      </c>
      <c r="L824" s="15">
        <f t="shared" si="171"/>
        <v>513.58174828501058</v>
      </c>
      <c r="M824" s="34">
        <f t="shared" si="162"/>
        <v>15.756484438994004</v>
      </c>
      <c r="N824" s="16"/>
      <c r="O824" s="17">
        <f t="shared" si="163"/>
        <v>20.55860179418665</v>
      </c>
      <c r="P824" s="17"/>
      <c r="Q824" s="36">
        <f t="shared" si="164"/>
        <v>1.9895869007101587E-2</v>
      </c>
      <c r="R824" s="14">
        <f t="shared" si="174"/>
        <v>1.0034528907793234</v>
      </c>
      <c r="S824" s="14">
        <f t="shared" si="175"/>
        <v>14.956435859210577</v>
      </c>
      <c r="T824" s="20">
        <f t="shared" si="165"/>
        <v>1.8110587085912622E-2</v>
      </c>
      <c r="U824" s="20">
        <f t="shared" si="166"/>
        <v>-3.0224374065182524E-2</v>
      </c>
      <c r="V824" s="20">
        <f t="shared" si="167"/>
        <v>4.8334961151095146E-2</v>
      </c>
      <c r="Y824" s="35"/>
      <c r="Z824" s="35"/>
    </row>
    <row r="825" spans="1:26" x14ac:dyDescent="0.25">
      <c r="A825" s="11">
        <v>1939.01</v>
      </c>
      <c r="B825" s="12">
        <v>12.5</v>
      </c>
      <c r="C825" s="13">
        <v>0.51333300000000004</v>
      </c>
      <c r="D825" s="12">
        <v>0.66333299999999995</v>
      </c>
      <c r="E825" s="12">
        <v>14</v>
      </c>
      <c r="F825" s="13">
        <f t="shared" si="172"/>
        <v>1939.0416666666049</v>
      </c>
      <c r="G825" s="14">
        <v>2.36</v>
      </c>
      <c r="H825" s="13">
        <f t="shared" si="168"/>
        <v>280.76785714285717</v>
      </c>
      <c r="I825" s="13">
        <f t="shared" si="169"/>
        <v>11.530192512857145</v>
      </c>
      <c r="J825" s="15">
        <f t="shared" si="173"/>
        <v>10065.221445617706</v>
      </c>
      <c r="K825" s="13">
        <f t="shared" si="170"/>
        <v>14.89940679857143</v>
      </c>
      <c r="L825" s="15">
        <f t="shared" si="171"/>
        <v>534.1274829748744</v>
      </c>
      <c r="M825" s="34">
        <f t="shared" si="162"/>
        <v>15.599634410919286</v>
      </c>
      <c r="N825" s="16"/>
      <c r="O825" s="17">
        <f t="shared" si="163"/>
        <v>20.324966524351215</v>
      </c>
      <c r="P825" s="17"/>
      <c r="Q825" s="36">
        <f t="shared" si="164"/>
        <v>2.0700668161540869E-2</v>
      </c>
      <c r="R825" s="14">
        <f t="shared" si="174"/>
        <v>1.0030715805683288</v>
      </c>
      <c r="S825" s="14">
        <f t="shared" si="175"/>
        <v>15.008078798680387</v>
      </c>
      <c r="T825" s="20">
        <f t="shared" si="165"/>
        <v>2.1381882689988085E-2</v>
      </c>
      <c r="U825" s="20">
        <f t="shared" si="166"/>
        <v>-2.987516925474043E-2</v>
      </c>
      <c r="V825" s="20">
        <f t="shared" si="167"/>
        <v>5.1257051944728516E-2</v>
      </c>
      <c r="Y825" s="35"/>
      <c r="Z825" s="35"/>
    </row>
    <row r="826" spans="1:26" x14ac:dyDescent="0.25">
      <c r="A826" s="11">
        <v>1939.02</v>
      </c>
      <c r="B826" s="12">
        <v>12.4</v>
      </c>
      <c r="C826" s="13">
        <v>0.51666699999999999</v>
      </c>
      <c r="D826" s="12">
        <v>0.68666700000000003</v>
      </c>
      <c r="E826" s="12">
        <v>13.9</v>
      </c>
      <c r="F826" s="13">
        <f t="shared" si="172"/>
        <v>1939.1249999999382</v>
      </c>
      <c r="G826" s="14">
        <f>G825*11/12+G837*1/12</f>
        <v>2.3474999999999997</v>
      </c>
      <c r="H826" s="13">
        <f t="shared" si="168"/>
        <v>280.5254676258993</v>
      </c>
      <c r="I826" s="13">
        <f t="shared" si="169"/>
        <v>11.688568692086331</v>
      </c>
      <c r="J826" s="15">
        <f t="shared" si="173"/>
        <v>10091.450582384559</v>
      </c>
      <c r="K826" s="13">
        <f t="shared" si="170"/>
        <v>15.534482361151081</v>
      </c>
      <c r="L826" s="15">
        <f t="shared" si="171"/>
        <v>558.82791105276283</v>
      </c>
      <c r="M826" s="34">
        <f t="shared" si="162"/>
        <v>15.664696928954772</v>
      </c>
      <c r="N826" s="16"/>
      <c r="O826" s="17">
        <f t="shared" si="163"/>
        <v>20.378795316805157</v>
      </c>
      <c r="P826" s="17"/>
      <c r="Q826" s="36">
        <f t="shared" si="164"/>
        <v>1.9857014083435126E-2</v>
      </c>
      <c r="R826" s="14">
        <f t="shared" si="174"/>
        <v>1.0030618269304661</v>
      </c>
      <c r="S826" s="14">
        <f t="shared" si="175"/>
        <v>15.162480755856766</v>
      </c>
      <c r="T826" s="20">
        <f t="shared" si="165"/>
        <v>1.8527802313304642E-2</v>
      </c>
      <c r="U826" s="20">
        <f t="shared" si="166"/>
        <v>-2.987687810634021E-2</v>
      </c>
      <c r="V826" s="20">
        <f t="shared" si="167"/>
        <v>4.8404680419644852E-2</v>
      </c>
      <c r="Y826" s="35"/>
      <c r="Z826" s="35"/>
    </row>
    <row r="827" spans="1:26" x14ac:dyDescent="0.25">
      <c r="A827" s="11">
        <v>1939.03</v>
      </c>
      <c r="B827" s="12">
        <v>12.39</v>
      </c>
      <c r="C827" s="13">
        <v>0.52</v>
      </c>
      <c r="D827" s="12">
        <v>0.71</v>
      </c>
      <c r="E827" s="12">
        <v>13.9</v>
      </c>
      <c r="F827" s="13">
        <f t="shared" si="172"/>
        <v>1939.2083333332714</v>
      </c>
      <c r="G827" s="14">
        <f>G825*10/12+G837*2/12</f>
        <v>2.335</v>
      </c>
      <c r="H827" s="13">
        <f t="shared" si="168"/>
        <v>280.29923741007195</v>
      </c>
      <c r="I827" s="13">
        <f t="shared" si="169"/>
        <v>11.763971223021583</v>
      </c>
      <c r="J827" s="15">
        <f t="shared" si="173"/>
        <v>10118.57813771355</v>
      </c>
      <c r="K827" s="13">
        <f t="shared" si="170"/>
        <v>16.062345323741006</v>
      </c>
      <c r="L827" s="15">
        <f t="shared" si="171"/>
        <v>579.83781095856489</v>
      </c>
      <c r="M827" s="34">
        <f t="shared" si="162"/>
        <v>15.729223743214225</v>
      </c>
      <c r="N827" s="16"/>
      <c r="O827" s="17">
        <f t="shared" si="163"/>
        <v>20.428999210181157</v>
      </c>
      <c r="P827" s="17"/>
      <c r="Q827" s="36">
        <f t="shared" si="164"/>
        <v>2.029478244770487E-2</v>
      </c>
      <c r="R827" s="14">
        <f t="shared" si="174"/>
        <v>1.0030520738380837</v>
      </c>
      <c r="S827" s="14">
        <f t="shared" si="175"/>
        <v>15.208905647767722</v>
      </c>
      <c r="T827" s="20">
        <f t="shared" si="165"/>
        <v>1.9772370842840337E-2</v>
      </c>
      <c r="U827" s="20">
        <f t="shared" si="166"/>
        <v>-2.9993960539809184E-2</v>
      </c>
      <c r="V827" s="20">
        <f t="shared" si="167"/>
        <v>4.976633138264952E-2</v>
      </c>
      <c r="Y827" s="35"/>
      <c r="Z827" s="35"/>
    </row>
    <row r="828" spans="1:26" x14ac:dyDescent="0.25">
      <c r="A828" s="11">
        <v>1939.04</v>
      </c>
      <c r="B828" s="12">
        <v>10.83</v>
      </c>
      <c r="C828" s="13">
        <v>0.52333300000000005</v>
      </c>
      <c r="D828" s="12">
        <v>0.72666699999999995</v>
      </c>
      <c r="E828" s="12">
        <v>13.8</v>
      </c>
      <c r="F828" s="13">
        <f t="shared" si="172"/>
        <v>1939.2916666666047</v>
      </c>
      <c r="G828" s="14">
        <f>G825*9/12+G837*3/12</f>
        <v>2.3224999999999998</v>
      </c>
      <c r="H828" s="13">
        <f t="shared" si="168"/>
        <v>246.78273913043481</v>
      </c>
      <c r="I828" s="13">
        <f t="shared" si="169"/>
        <v>11.925166317391305</v>
      </c>
      <c r="J828" s="15">
        <f t="shared" si="173"/>
        <v>8944.5334541814245</v>
      </c>
      <c r="K828" s="13">
        <f t="shared" si="170"/>
        <v>16.558529334782609</v>
      </c>
      <c r="L828" s="15">
        <f t="shared" si="171"/>
        <v>600.15672128805659</v>
      </c>
      <c r="M828" s="34">
        <f t="shared" si="162"/>
        <v>13.916994579812409</v>
      </c>
      <c r="N828" s="16"/>
      <c r="O828" s="17">
        <f t="shared" si="163"/>
        <v>18.052037760640456</v>
      </c>
      <c r="P828" s="17"/>
      <c r="Q828" s="36">
        <f t="shared" si="164"/>
        <v>2.8569036467798167E-2</v>
      </c>
      <c r="R828" s="14">
        <f t="shared" si="174"/>
        <v>1.0030423212916948</v>
      </c>
      <c r="S828" s="14">
        <f t="shared" si="175"/>
        <v>15.365870179430152</v>
      </c>
      <c r="T828" s="20">
        <f t="shared" si="165"/>
        <v>3.2428061099180283E-2</v>
      </c>
      <c r="U828" s="20">
        <f t="shared" si="166"/>
        <v>-3.1216334501771414E-2</v>
      </c>
      <c r="V828" s="20">
        <f t="shared" si="167"/>
        <v>6.3644395600951698E-2</v>
      </c>
      <c r="Y828" s="35"/>
      <c r="Z828" s="35"/>
    </row>
    <row r="829" spans="1:26" x14ac:dyDescent="0.25">
      <c r="A829" s="11">
        <v>1939.05</v>
      </c>
      <c r="B829" s="12">
        <v>11.23</v>
      </c>
      <c r="C829" s="13">
        <v>0.526667</v>
      </c>
      <c r="D829" s="12">
        <v>0.74333300000000002</v>
      </c>
      <c r="E829" s="12">
        <v>13.8</v>
      </c>
      <c r="F829" s="13">
        <f t="shared" si="172"/>
        <v>1939.3749999999379</v>
      </c>
      <c r="G829" s="14">
        <f>G825*8/12+G837*4/12</f>
        <v>2.31</v>
      </c>
      <c r="H829" s="13">
        <f t="shared" si="168"/>
        <v>255.89752173913047</v>
      </c>
      <c r="I829" s="13">
        <f t="shared" si="169"/>
        <v>12.001138030434783</v>
      </c>
      <c r="J829" s="15">
        <f t="shared" si="173"/>
        <v>9311.1428046029705</v>
      </c>
      <c r="K829" s="13">
        <f t="shared" si="170"/>
        <v>16.938296752173915</v>
      </c>
      <c r="L829" s="15">
        <f t="shared" si="171"/>
        <v>616.32054446784866</v>
      </c>
      <c r="M829" s="34">
        <f t="shared" si="162"/>
        <v>14.502929499657773</v>
      </c>
      <c r="N829" s="16"/>
      <c r="O829" s="17">
        <f t="shared" si="163"/>
        <v>18.782552949801364</v>
      </c>
      <c r="P829" s="17"/>
      <c r="Q829" s="36">
        <f t="shared" si="164"/>
        <v>2.5213062237963685E-2</v>
      </c>
      <c r="R829" s="14">
        <f t="shared" si="174"/>
        <v>1.0030325692918127</v>
      </c>
      <c r="S829" s="14">
        <f t="shared" si="175"/>
        <v>15.41261809344245</v>
      </c>
      <c r="T829" s="20">
        <f t="shared" si="165"/>
        <v>2.8539893194470922E-2</v>
      </c>
      <c r="U829" s="20">
        <f t="shared" si="166"/>
        <v>-3.0925000541305869E-2</v>
      </c>
      <c r="V829" s="20">
        <f t="shared" si="167"/>
        <v>5.9464893735776791E-2</v>
      </c>
      <c r="Y829" s="35"/>
      <c r="Z829" s="35"/>
    </row>
    <row r="830" spans="1:26" x14ac:dyDescent="0.25">
      <c r="A830" s="11">
        <v>1939.06</v>
      </c>
      <c r="B830" s="12">
        <v>11.43</v>
      </c>
      <c r="C830" s="13">
        <v>0.53</v>
      </c>
      <c r="D830" s="12">
        <v>0.76</v>
      </c>
      <c r="E830" s="12">
        <v>13.8</v>
      </c>
      <c r="F830" s="13">
        <f t="shared" si="172"/>
        <v>1939.4583333332712</v>
      </c>
      <c r="G830" s="14">
        <f>G825*7/12+G837*5/12</f>
        <v>2.2975000000000003</v>
      </c>
      <c r="H830" s="13">
        <f t="shared" si="168"/>
        <v>260.45491304347826</v>
      </c>
      <c r="I830" s="13">
        <f t="shared" si="169"/>
        <v>12.077086956521741</v>
      </c>
      <c r="J830" s="15">
        <f t="shared" si="173"/>
        <v>9513.5889935127852</v>
      </c>
      <c r="K830" s="13">
        <f t="shared" si="170"/>
        <v>17.318086956521739</v>
      </c>
      <c r="L830" s="15">
        <f t="shared" si="171"/>
        <v>632.57459624406977</v>
      </c>
      <c r="M830" s="34">
        <f t="shared" si="162"/>
        <v>14.833828921489788</v>
      </c>
      <c r="N830" s="16"/>
      <c r="O830" s="17">
        <f t="shared" si="163"/>
        <v>19.177986644847678</v>
      </c>
      <c r="P830" s="17"/>
      <c r="Q830" s="36">
        <f t="shared" si="164"/>
        <v>2.3225714827656528E-2</v>
      </c>
      <c r="R830" s="14">
        <f t="shared" si="174"/>
        <v>1.0030228178389522</v>
      </c>
      <c r="S830" s="14">
        <f t="shared" si="175"/>
        <v>15.459357925779061</v>
      </c>
      <c r="T830" s="20">
        <f t="shared" si="165"/>
        <v>2.0752726070569327E-2</v>
      </c>
      <c r="U830" s="20">
        <f t="shared" si="166"/>
        <v>-3.1445116215023328E-2</v>
      </c>
      <c r="V830" s="20">
        <f t="shared" si="167"/>
        <v>5.2197842285592655E-2</v>
      </c>
      <c r="Y830" s="35"/>
      <c r="Z830" s="35"/>
    </row>
    <row r="831" spans="1:26" x14ac:dyDescent="0.25">
      <c r="A831" s="11">
        <v>1939.07</v>
      </c>
      <c r="B831" s="12">
        <v>11.71</v>
      </c>
      <c r="C831" s="13">
        <v>0.54</v>
      </c>
      <c r="D831" s="12">
        <v>0.776667</v>
      </c>
      <c r="E831" s="12">
        <v>13.8</v>
      </c>
      <c r="F831" s="13">
        <f t="shared" si="172"/>
        <v>1939.5416666666044</v>
      </c>
      <c r="G831" s="14">
        <f>G825*6/12+G837*6/12</f>
        <v>2.2850000000000001</v>
      </c>
      <c r="H831" s="13">
        <f t="shared" si="168"/>
        <v>266.83526086956527</v>
      </c>
      <c r="I831" s="13">
        <f t="shared" si="169"/>
        <v>12.304956521739133</v>
      </c>
      <c r="J831" s="15">
        <f t="shared" si="173"/>
        <v>9784.0978669066335</v>
      </c>
      <c r="K831" s="13">
        <f t="shared" si="170"/>
        <v>17.697877160869567</v>
      </c>
      <c r="L831" s="15">
        <f t="shared" si="171"/>
        <v>648.93133543951956</v>
      </c>
      <c r="M831" s="34">
        <f t="shared" si="162"/>
        <v>15.270952598570261</v>
      </c>
      <c r="N831" s="16"/>
      <c r="O831" s="17">
        <f t="shared" si="163"/>
        <v>19.706503149702886</v>
      </c>
      <c r="P831" s="17"/>
      <c r="Q831" s="36">
        <f t="shared" si="164"/>
        <v>2.0283560367290808E-2</v>
      </c>
      <c r="R831" s="14">
        <f t="shared" si="174"/>
        <v>1.0030130669336272</v>
      </c>
      <c r="S831" s="14">
        <f t="shared" si="175"/>
        <v>15.506088748695856</v>
      </c>
      <c r="T831" s="20">
        <f t="shared" si="165"/>
        <v>2.4962247495403433E-2</v>
      </c>
      <c r="U831" s="20">
        <f t="shared" si="166"/>
        <v>-3.0743809729687599E-2</v>
      </c>
      <c r="V831" s="20">
        <f t="shared" si="167"/>
        <v>5.5706057225091032E-2</v>
      </c>
      <c r="Y831" s="35"/>
      <c r="Z831" s="35"/>
    </row>
    <row r="832" spans="1:26" x14ac:dyDescent="0.25">
      <c r="A832" s="11">
        <v>1939.08</v>
      </c>
      <c r="B832" s="12">
        <v>11.54</v>
      </c>
      <c r="C832" s="13">
        <v>0.55000000000000004</v>
      </c>
      <c r="D832" s="12">
        <v>0.79333299999999995</v>
      </c>
      <c r="E832" s="12">
        <v>13.8</v>
      </c>
      <c r="F832" s="13">
        <f t="shared" si="172"/>
        <v>1939.6249999999377</v>
      </c>
      <c r="G832" s="14">
        <f>G825*5/12+G837*7/12</f>
        <v>2.2725</v>
      </c>
      <c r="H832" s="13">
        <f t="shared" si="168"/>
        <v>262.96147826086957</v>
      </c>
      <c r="I832" s="13">
        <f t="shared" si="169"/>
        <v>12.532826086956524</v>
      </c>
      <c r="J832" s="15">
        <f t="shared" si="173"/>
        <v>9680.3524511530668</v>
      </c>
      <c r="K832" s="13">
        <f t="shared" si="170"/>
        <v>18.07764457826087</v>
      </c>
      <c r="L832" s="15">
        <f t="shared" si="171"/>
        <v>665.48899923142255</v>
      </c>
      <c r="M832" s="34">
        <f t="shared" si="162"/>
        <v>15.120082343333985</v>
      </c>
      <c r="N832" s="16"/>
      <c r="O832" s="17">
        <f t="shared" si="163"/>
        <v>19.476322694888815</v>
      </c>
      <c r="P832" s="17"/>
      <c r="Q832" s="36">
        <f t="shared" si="164"/>
        <v>2.1061966700567161E-2</v>
      </c>
      <c r="R832" s="14">
        <f t="shared" si="174"/>
        <v>1.0030033165763537</v>
      </c>
      <c r="S832" s="14">
        <f t="shared" si="175"/>
        <v>15.552809631974441</v>
      </c>
      <c r="T832" s="20">
        <f t="shared" si="165"/>
        <v>2.9826313231360313E-2</v>
      </c>
      <c r="U832" s="20">
        <f t="shared" si="166"/>
        <v>-3.126371444582321E-2</v>
      </c>
      <c r="V832" s="20">
        <f t="shared" si="167"/>
        <v>6.1090027677183523E-2</v>
      </c>
      <c r="Y832" s="35"/>
      <c r="Z832" s="35"/>
    </row>
    <row r="833" spans="1:26" x14ac:dyDescent="0.25">
      <c r="A833" s="11">
        <v>1939.09</v>
      </c>
      <c r="B833" s="12">
        <v>12.77</v>
      </c>
      <c r="C833" s="13">
        <v>0.56000000000000005</v>
      </c>
      <c r="D833" s="12">
        <v>0.81</v>
      </c>
      <c r="E833" s="12">
        <v>14.1</v>
      </c>
      <c r="F833" s="13">
        <f t="shared" si="172"/>
        <v>1939.708333333271</v>
      </c>
      <c r="G833" s="14">
        <f>G825*4/12+G837*8/12</f>
        <v>2.2599999999999998</v>
      </c>
      <c r="H833" s="13">
        <f t="shared" si="168"/>
        <v>284.79817021276597</v>
      </c>
      <c r="I833" s="13">
        <f t="shared" si="169"/>
        <v>12.489191489361705</v>
      </c>
      <c r="J833" s="15">
        <f t="shared" si="173"/>
        <v>10522.536094223256</v>
      </c>
      <c r="K833" s="13">
        <f t="shared" si="170"/>
        <v>18.064723404255322</v>
      </c>
      <c r="L833" s="15">
        <f t="shared" si="171"/>
        <v>667.44355805174939</v>
      </c>
      <c r="M833" s="34">
        <f t="shared" ref="M833:M896" si="176">H833/AVERAGE(K713:K832)</f>
        <v>16.452835577060963</v>
      </c>
      <c r="N833" s="16"/>
      <c r="O833" s="17">
        <f t="shared" ref="O833:O896" si="177">J833/AVERAGE(L713:L832)</f>
        <v>21.14500033972481</v>
      </c>
      <c r="P833" s="17"/>
      <c r="Q833" s="36">
        <f t="shared" ref="Q833:Q896" si="178">1/M833-(G833/100-(((E833/E713)^(1/10))-1))</f>
        <v>1.7934373511527428E-2</v>
      </c>
      <c r="R833" s="14">
        <f t="shared" si="174"/>
        <v>1.0029935667676464</v>
      </c>
      <c r="S833" s="14">
        <f t="shared" si="175"/>
        <v>15.267614969696748</v>
      </c>
      <c r="T833" s="20">
        <f t="shared" si="165"/>
        <v>2.2741005106948542E-2</v>
      </c>
      <c r="U833" s="20">
        <f t="shared" si="166"/>
        <v>-2.9696109196251541E-2</v>
      </c>
      <c r="V833" s="20">
        <f t="shared" si="167"/>
        <v>5.2437114303200083E-2</v>
      </c>
      <c r="Y833" s="35"/>
      <c r="Z833" s="35"/>
    </row>
    <row r="834" spans="1:26" x14ac:dyDescent="0.25">
      <c r="A834" s="11">
        <v>1939.1</v>
      </c>
      <c r="B834" s="12">
        <v>12.9</v>
      </c>
      <c r="C834" s="13">
        <v>0.57999999999999996</v>
      </c>
      <c r="D834" s="12">
        <v>0.84</v>
      </c>
      <c r="E834" s="12">
        <v>14</v>
      </c>
      <c r="F834" s="13">
        <f t="shared" si="172"/>
        <v>1939.7916666666042</v>
      </c>
      <c r="G834" s="14">
        <f>G825*3/12+G837*9/12</f>
        <v>2.2475000000000001</v>
      </c>
      <c r="H834" s="13">
        <f t="shared" si="168"/>
        <v>289.7524285714286</v>
      </c>
      <c r="I834" s="13">
        <f t="shared" si="169"/>
        <v>13.027628571428574</v>
      </c>
      <c r="J834" s="15">
        <f t="shared" si="173"/>
        <v>10745.694140991618</v>
      </c>
      <c r="K834" s="13">
        <f t="shared" si="170"/>
        <v>18.867600000000003</v>
      </c>
      <c r="L834" s="15">
        <f t="shared" si="171"/>
        <v>699.71961848317517</v>
      </c>
      <c r="M834" s="34">
        <f t="shared" si="176"/>
        <v>16.82120480626563</v>
      </c>
      <c r="N834" s="16"/>
      <c r="O834" s="17">
        <f t="shared" si="177"/>
        <v>21.569692820968005</v>
      </c>
      <c r="P834" s="17"/>
      <c r="Q834" s="36">
        <f t="shared" si="178"/>
        <v>1.6031261671560389E-2</v>
      </c>
      <c r="R834" s="14">
        <f t="shared" si="174"/>
        <v>1.0029838175080226</v>
      </c>
      <c r="S834" s="14">
        <f t="shared" si="175"/>
        <v>15.422700448737618</v>
      </c>
      <c r="T834" s="20">
        <f t="shared" ref="T834:T897" si="179">(($J954/$J834)^(1/10)-1)</f>
        <v>2.4637494911377011E-2</v>
      </c>
      <c r="U834" s="20">
        <f t="shared" ref="U834:U897" si="180">(($S954/$S834)^(1/10)-1)</f>
        <v>-2.9681368728167845E-2</v>
      </c>
      <c r="V834" s="20">
        <f t="shared" ref="V834:V897" si="181">T834-U834</f>
        <v>5.4318863639544857E-2</v>
      </c>
      <c r="Y834" s="35"/>
      <c r="Z834" s="35"/>
    </row>
    <row r="835" spans="1:26" x14ac:dyDescent="0.25">
      <c r="A835" s="11">
        <v>1939.11</v>
      </c>
      <c r="B835" s="12">
        <v>12.67</v>
      </c>
      <c r="C835" s="13">
        <v>0.6</v>
      </c>
      <c r="D835" s="12">
        <v>0.87</v>
      </c>
      <c r="E835" s="12">
        <v>14</v>
      </c>
      <c r="F835" s="13">
        <f t="shared" si="172"/>
        <v>1939.8749999999375</v>
      </c>
      <c r="G835" s="14">
        <f>G825*2/12+G837*10/12</f>
        <v>2.2350000000000003</v>
      </c>
      <c r="H835" s="13">
        <f t="shared" si="168"/>
        <v>284.58630000000005</v>
      </c>
      <c r="I835" s="13">
        <f t="shared" si="169"/>
        <v>13.476857142857144</v>
      </c>
      <c r="J835" s="15">
        <f t="shared" si="173"/>
        <v>10595.754222745225</v>
      </c>
      <c r="K835" s="13">
        <f t="shared" si="170"/>
        <v>19.541442857142862</v>
      </c>
      <c r="L835" s="15">
        <f t="shared" si="171"/>
        <v>727.56954804959321</v>
      </c>
      <c r="M835" s="34">
        <f t="shared" si="176"/>
        <v>16.599238509946645</v>
      </c>
      <c r="N835" s="16"/>
      <c r="O835" s="17">
        <f t="shared" si="177"/>
        <v>21.237270183870685</v>
      </c>
      <c r="P835" s="17"/>
      <c r="Q835" s="36">
        <f t="shared" si="178"/>
        <v>1.6951215255656606E-2</v>
      </c>
      <c r="R835" s="14">
        <f t="shared" si="174"/>
        <v>1.0029740687979982</v>
      </c>
      <c r="S835" s="14">
        <f t="shared" si="175"/>
        <v>15.46871897235755</v>
      </c>
      <c r="T835" s="20">
        <f t="shared" si="179"/>
        <v>2.7644050803827813E-2</v>
      </c>
      <c r="U835" s="20">
        <f t="shared" si="180"/>
        <v>-3.0198812680253595E-2</v>
      </c>
      <c r="V835" s="20">
        <f t="shared" si="181"/>
        <v>5.7842863484081408E-2</v>
      </c>
      <c r="Y835" s="35"/>
      <c r="Z835" s="35"/>
    </row>
    <row r="836" spans="1:26" x14ac:dyDescent="0.25">
      <c r="A836" s="11">
        <v>1939.12</v>
      </c>
      <c r="B836" s="12">
        <v>12.37</v>
      </c>
      <c r="C836" s="13">
        <v>0.62</v>
      </c>
      <c r="D836" s="12">
        <v>0.9</v>
      </c>
      <c r="E836" s="12">
        <v>14</v>
      </c>
      <c r="F836" s="13">
        <f t="shared" si="172"/>
        <v>1939.9583333332707</v>
      </c>
      <c r="G836" s="14">
        <f>G825*1/12+G837*11/12</f>
        <v>2.2225000000000001</v>
      </c>
      <c r="H836" s="13">
        <f t="shared" si="168"/>
        <v>277.84787142857147</v>
      </c>
      <c r="I836" s="13">
        <f t="shared" si="169"/>
        <v>13.926085714285716</v>
      </c>
      <c r="J836" s="15">
        <f t="shared" si="173"/>
        <v>10388.076324930304</v>
      </c>
      <c r="K836" s="13">
        <f t="shared" si="170"/>
        <v>20.21528571428572</v>
      </c>
      <c r="L836" s="15">
        <f t="shared" si="171"/>
        <v>755.80183447350635</v>
      </c>
      <c r="M836" s="34">
        <f t="shared" si="176"/>
        <v>16.280412901283835</v>
      </c>
      <c r="N836" s="16"/>
      <c r="O836" s="17">
        <f t="shared" si="177"/>
        <v>20.78401512990763</v>
      </c>
      <c r="P836" s="17"/>
      <c r="Q836" s="36">
        <f t="shared" si="178"/>
        <v>1.8823727111642069E-2</v>
      </c>
      <c r="R836" s="14">
        <f t="shared" si="174"/>
        <v>1.0029643206380907</v>
      </c>
      <c r="S836" s="14">
        <f t="shared" si="175"/>
        <v>15.514724006798241</v>
      </c>
      <c r="T836" s="20">
        <f t="shared" si="179"/>
        <v>3.3859704471030927E-2</v>
      </c>
      <c r="U836" s="20">
        <f t="shared" si="180"/>
        <v>-2.948810779112232E-2</v>
      </c>
      <c r="V836" s="20">
        <f t="shared" si="181"/>
        <v>6.3347812262153247E-2</v>
      </c>
      <c r="Y836" s="35"/>
      <c r="Z836" s="35"/>
    </row>
    <row r="837" spans="1:26" x14ac:dyDescent="0.25">
      <c r="A837" s="11">
        <v>1940.01</v>
      </c>
      <c r="B837" s="12">
        <v>12.3</v>
      </c>
      <c r="C837" s="13">
        <v>0.62333300000000003</v>
      </c>
      <c r="D837" s="12">
        <v>0.93</v>
      </c>
      <c r="E837" s="12">
        <v>13.9</v>
      </c>
      <c r="F837" s="13">
        <f t="shared" si="172"/>
        <v>1940.041666666604</v>
      </c>
      <c r="G837" s="14">
        <v>2.21</v>
      </c>
      <c r="H837" s="13">
        <f t="shared" si="168"/>
        <v>278.26316546762592</v>
      </c>
      <c r="I837" s="13">
        <f t="shared" si="169"/>
        <v>14.101675912230217</v>
      </c>
      <c r="J837" s="15">
        <f t="shared" si="173"/>
        <v>10447.538888252622</v>
      </c>
      <c r="K837" s="13">
        <f t="shared" si="170"/>
        <v>21.039410071942449</v>
      </c>
      <c r="L837" s="15">
        <f t="shared" si="171"/>
        <v>789.93586716056404</v>
      </c>
      <c r="M837" s="34">
        <f t="shared" si="176"/>
        <v>16.378480342613663</v>
      </c>
      <c r="N837" s="16"/>
      <c r="O837" s="17">
        <f t="shared" si="177"/>
        <v>20.860773184593903</v>
      </c>
      <c r="P837" s="17"/>
      <c r="Q837" s="36">
        <f t="shared" si="178"/>
        <v>1.8449926158429553E-2</v>
      </c>
      <c r="R837" s="14">
        <f t="shared" si="174"/>
        <v>1.0037715554144664</v>
      </c>
      <c r="S837" s="14">
        <f t="shared" si="175"/>
        <v>15.672662210584335</v>
      </c>
      <c r="T837" s="20">
        <f t="shared" si="179"/>
        <v>3.640069618915609E-2</v>
      </c>
      <c r="U837" s="20">
        <f t="shared" si="180"/>
        <v>-2.9878658206996644E-2</v>
      </c>
      <c r="V837" s="20">
        <f t="shared" si="181"/>
        <v>6.6279354396152734E-2</v>
      </c>
      <c r="Y837" s="35"/>
      <c r="Z837" s="35"/>
    </row>
    <row r="838" spans="1:26" x14ac:dyDescent="0.25">
      <c r="A838" s="11">
        <v>1940.02</v>
      </c>
      <c r="B838" s="12">
        <v>12.22</v>
      </c>
      <c r="C838" s="13">
        <v>0.62666699999999997</v>
      </c>
      <c r="D838" s="12">
        <v>0.96</v>
      </c>
      <c r="E838" s="12">
        <v>14</v>
      </c>
      <c r="F838" s="13">
        <f t="shared" si="172"/>
        <v>1940.1249999999372</v>
      </c>
      <c r="G838" s="14">
        <f>G837*11/12+G849*1/12</f>
        <v>2.1883333333333335</v>
      </c>
      <c r="H838" s="13">
        <f t="shared" si="168"/>
        <v>274.47865714285717</v>
      </c>
      <c r="I838" s="13">
        <f t="shared" si="169"/>
        <v>14.075836058571429</v>
      </c>
      <c r="J838" s="15">
        <f t="shared" si="173"/>
        <v>10349.487903077479</v>
      </c>
      <c r="K838" s="13">
        <f t="shared" si="170"/>
        <v>21.562971428571434</v>
      </c>
      <c r="L838" s="15">
        <f t="shared" si="171"/>
        <v>813.05305948890191</v>
      </c>
      <c r="M838" s="34">
        <f t="shared" si="176"/>
        <v>16.216119847731051</v>
      </c>
      <c r="N838" s="16"/>
      <c r="O838" s="17">
        <f t="shared" si="177"/>
        <v>20.606533623194935</v>
      </c>
      <c r="P838" s="17"/>
      <c r="Q838" s="36">
        <f t="shared" si="178"/>
        <v>2.0555367211535211E-2</v>
      </c>
      <c r="R838" s="14">
        <f t="shared" si="174"/>
        <v>1.0037555134840215</v>
      </c>
      <c r="S838" s="14">
        <f t="shared" si="175"/>
        <v>15.619402720856597</v>
      </c>
      <c r="T838" s="20">
        <f t="shared" si="179"/>
        <v>3.9971189749723024E-2</v>
      </c>
      <c r="U838" s="20">
        <f t="shared" si="180"/>
        <v>-2.9539517735034382E-2</v>
      </c>
      <c r="V838" s="20">
        <f t="shared" si="181"/>
        <v>6.9510707484757406E-2</v>
      </c>
      <c r="Y838" s="35"/>
      <c r="Z838" s="35"/>
    </row>
    <row r="839" spans="1:26" x14ac:dyDescent="0.25">
      <c r="A839" s="11">
        <v>1940.03</v>
      </c>
      <c r="B839" s="12">
        <v>12.15</v>
      </c>
      <c r="C839" s="13">
        <v>0.63</v>
      </c>
      <c r="D839" s="12">
        <v>0.99</v>
      </c>
      <c r="E839" s="12">
        <v>14</v>
      </c>
      <c r="F839" s="13">
        <f t="shared" si="172"/>
        <v>1940.2083333332705</v>
      </c>
      <c r="G839" s="14">
        <f>G837*10/12+G849*2/12</f>
        <v>2.166666666666667</v>
      </c>
      <c r="H839" s="13">
        <f t="shared" si="168"/>
        <v>272.90635714285719</v>
      </c>
      <c r="I839" s="13">
        <f t="shared" si="169"/>
        <v>14.150700000000002</v>
      </c>
      <c r="J839" s="15">
        <f t="shared" si="173"/>
        <v>10334.666623347213</v>
      </c>
      <c r="K839" s="13">
        <f t="shared" si="170"/>
        <v>22.236814285714285</v>
      </c>
      <c r="L839" s="15">
        <f t="shared" si="171"/>
        <v>842.08394708755065</v>
      </c>
      <c r="M839" s="34">
        <f t="shared" si="176"/>
        <v>16.172906305307894</v>
      </c>
      <c r="N839" s="16"/>
      <c r="O839" s="17">
        <f t="shared" si="177"/>
        <v>20.505754657089838</v>
      </c>
      <c r="P839" s="17"/>
      <c r="Q839" s="36">
        <f t="shared" si="178"/>
        <v>2.1515605176069652E-2</v>
      </c>
      <c r="R839" s="14">
        <f t="shared" si="174"/>
        <v>1.0037394744304893</v>
      </c>
      <c r="S839" s="14">
        <f t="shared" si="175"/>
        <v>15.678061598387135</v>
      </c>
      <c r="T839" s="20">
        <f t="shared" si="179"/>
        <v>4.110460342552158E-2</v>
      </c>
      <c r="U839" s="20">
        <f t="shared" si="180"/>
        <v>-3.0304361536501623E-2</v>
      </c>
      <c r="V839" s="20">
        <f t="shared" si="181"/>
        <v>7.1408964962023203E-2</v>
      </c>
      <c r="Y839" s="35"/>
      <c r="Z839" s="35"/>
    </row>
    <row r="840" spans="1:26" x14ac:dyDescent="0.25">
      <c r="A840" s="11">
        <v>1940.04</v>
      </c>
      <c r="B840" s="12">
        <v>12.27</v>
      </c>
      <c r="C840" s="13">
        <v>0.63666699999999998</v>
      </c>
      <c r="D840" s="12">
        <v>1.00667</v>
      </c>
      <c r="E840" s="12">
        <v>14</v>
      </c>
      <c r="F840" s="13">
        <f t="shared" si="172"/>
        <v>1940.2916666666038</v>
      </c>
      <c r="G840" s="14">
        <f>G837*9/12+G849*3/12</f>
        <v>2.145</v>
      </c>
      <c r="H840" s="13">
        <f t="shared" si="168"/>
        <v>275.60172857142862</v>
      </c>
      <c r="I840" s="13">
        <f t="shared" si="169"/>
        <v>14.300450344285716</v>
      </c>
      <c r="J840" s="15">
        <f t="shared" si="173"/>
        <v>10481.865945245063</v>
      </c>
      <c r="K840" s="13">
        <f t="shared" si="170"/>
        <v>22.611246300000001</v>
      </c>
      <c r="L840" s="15">
        <f t="shared" si="171"/>
        <v>859.96576944579022</v>
      </c>
      <c r="M840" s="34">
        <f t="shared" si="176"/>
        <v>16.370988707128781</v>
      </c>
      <c r="N840" s="16"/>
      <c r="O840" s="17">
        <f t="shared" si="177"/>
        <v>20.710720299995664</v>
      </c>
      <c r="P840" s="17"/>
      <c r="Q840" s="36">
        <f t="shared" si="178"/>
        <v>2.0405333024727502E-2</v>
      </c>
      <c r="R840" s="14">
        <f t="shared" si="174"/>
        <v>1.0037234382585667</v>
      </c>
      <c r="S840" s="14">
        <f t="shared" si="175"/>
        <v>15.73668930885394</v>
      </c>
      <c r="T840" s="20">
        <f t="shared" si="179"/>
        <v>4.3105931374411099E-2</v>
      </c>
      <c r="U840" s="20">
        <f t="shared" si="180"/>
        <v>-3.0653668957569047E-2</v>
      </c>
      <c r="V840" s="20">
        <f t="shared" si="181"/>
        <v>7.3759600331980146E-2</v>
      </c>
      <c r="Y840" s="35"/>
      <c r="Z840" s="35"/>
    </row>
    <row r="841" spans="1:26" x14ac:dyDescent="0.25">
      <c r="A841" s="11">
        <v>1940.05</v>
      </c>
      <c r="B841" s="12">
        <v>10.58</v>
      </c>
      <c r="C841" s="13">
        <v>0.64333300000000004</v>
      </c>
      <c r="D841" s="12">
        <v>1.0233300000000001</v>
      </c>
      <c r="E841" s="12">
        <v>14</v>
      </c>
      <c r="F841" s="13">
        <f t="shared" si="172"/>
        <v>1940.374999999937</v>
      </c>
      <c r="G841" s="14">
        <f>G837*8/12+G849*4/12</f>
        <v>2.1233333333333335</v>
      </c>
      <c r="H841" s="13">
        <f t="shared" si="168"/>
        <v>237.64191428571434</v>
      </c>
      <c r="I841" s="13">
        <f t="shared" si="169"/>
        <v>14.45017822714286</v>
      </c>
      <c r="J841" s="15">
        <f t="shared" si="173"/>
        <v>9083.9515802259284</v>
      </c>
      <c r="K841" s="13">
        <f t="shared" si="170"/>
        <v>22.985453700000004</v>
      </c>
      <c r="L841" s="15">
        <f t="shared" si="171"/>
        <v>878.6276153679205</v>
      </c>
      <c r="M841" s="34">
        <f t="shared" si="176"/>
        <v>14.138747694800729</v>
      </c>
      <c r="N841" s="16"/>
      <c r="O841" s="17">
        <f t="shared" si="177"/>
        <v>17.861798289357676</v>
      </c>
      <c r="P841" s="17"/>
      <c r="Q841" s="36">
        <f t="shared" si="178"/>
        <v>3.0844754648737385E-2</v>
      </c>
      <c r="R841" s="14">
        <f t="shared" si="174"/>
        <v>1.0037074049729597</v>
      </c>
      <c r="S841" s="14">
        <f t="shared" si="175"/>
        <v>15.795283899889702</v>
      </c>
      <c r="T841" s="20">
        <f t="shared" si="179"/>
        <v>6.1770599522880776E-2</v>
      </c>
      <c r="U841" s="20">
        <f t="shared" si="180"/>
        <v>-3.1409081926938143E-2</v>
      </c>
      <c r="V841" s="20">
        <f t="shared" si="181"/>
        <v>9.3179681449818919E-2</v>
      </c>
      <c r="Y841" s="35"/>
      <c r="Z841" s="35"/>
    </row>
    <row r="842" spans="1:26" x14ac:dyDescent="0.25">
      <c r="A842" s="11">
        <v>1940.06</v>
      </c>
      <c r="B842" s="12">
        <v>9.67</v>
      </c>
      <c r="C842" s="13">
        <v>0.65</v>
      </c>
      <c r="D842" s="12">
        <v>1.04</v>
      </c>
      <c r="E842" s="12">
        <v>14.1</v>
      </c>
      <c r="F842" s="13">
        <f t="shared" si="172"/>
        <v>1940.4583333332703</v>
      </c>
      <c r="G842" s="14">
        <f>G837*7/12+G849*5/12</f>
        <v>2.1016666666666666</v>
      </c>
      <c r="H842" s="13">
        <f t="shared" ref="H842:H905" si="182">B842*$E$1850/E842</f>
        <v>215.66157446808515</v>
      </c>
      <c r="I842" s="13">
        <f t="shared" ref="I842:I905" si="183">C842*$E$1850/E842</f>
        <v>14.496382978723407</v>
      </c>
      <c r="J842" s="15">
        <f t="shared" si="173"/>
        <v>8289.9222955975911</v>
      </c>
      <c r="K842" s="13">
        <f t="shared" ref="K842:K905" si="184">D842*$E$1850/E842</f>
        <v>23.194212765957449</v>
      </c>
      <c r="L842" s="15">
        <f t="shared" ref="L842:L905" si="185">K842*(J842/H842)</f>
        <v>891.57385598981318</v>
      </c>
      <c r="M842" s="34">
        <f t="shared" si="176"/>
        <v>12.843765598268805</v>
      </c>
      <c r="N842" s="16"/>
      <c r="O842" s="17">
        <f t="shared" si="177"/>
        <v>16.212647751148261</v>
      </c>
      <c r="P842" s="17"/>
      <c r="Q842" s="36">
        <f t="shared" si="178"/>
        <v>3.9474300571291102E-2</v>
      </c>
      <c r="R842" s="14">
        <f t="shared" si="174"/>
        <v>1.0036913745783809</v>
      </c>
      <c r="S842" s="14">
        <f t="shared" si="175"/>
        <v>15.741404808196632</v>
      </c>
      <c r="T842" s="20">
        <f t="shared" si="179"/>
        <v>7.3376956935260473E-2</v>
      </c>
      <c r="U842" s="20">
        <f t="shared" si="180"/>
        <v>-3.1469676625855425E-2</v>
      </c>
      <c r="V842" s="20">
        <f t="shared" si="181"/>
        <v>0.1048466335611159</v>
      </c>
      <c r="Y842" s="35"/>
      <c r="Z842" s="35"/>
    </row>
    <row r="843" spans="1:26" x14ac:dyDescent="0.25">
      <c r="A843" s="11">
        <v>1940.07</v>
      </c>
      <c r="B843" s="12">
        <v>9.99</v>
      </c>
      <c r="C843" s="13">
        <v>0.656667</v>
      </c>
      <c r="D843" s="12">
        <v>1.0533300000000001</v>
      </c>
      <c r="E843" s="12">
        <v>14</v>
      </c>
      <c r="F843" s="13">
        <f t="shared" ref="F843:F906" si="186">F842+1/12</f>
        <v>1940.5416666666035</v>
      </c>
      <c r="G843" s="14">
        <f>G837*6/12+G849*6/12</f>
        <v>2.08</v>
      </c>
      <c r="H843" s="13">
        <f t="shared" si="182"/>
        <v>224.38967142857146</v>
      </c>
      <c r="I843" s="13">
        <f t="shared" si="183"/>
        <v>14.749678915714288</v>
      </c>
      <c r="J843" s="15">
        <f t="shared" ref="J843:J906" si="187">J842*((H843+(I843/12))/H842)</f>
        <v>8672.6734655073033</v>
      </c>
      <c r="K843" s="13">
        <f t="shared" si="184"/>
        <v>23.659296557142859</v>
      </c>
      <c r="L843" s="15">
        <f t="shared" si="185"/>
        <v>914.43314728957034</v>
      </c>
      <c r="M843" s="34">
        <f t="shared" si="176"/>
        <v>13.369884763210051</v>
      </c>
      <c r="N843" s="16"/>
      <c r="O843" s="17">
        <f t="shared" si="177"/>
        <v>16.862230313337175</v>
      </c>
      <c r="P843" s="17"/>
      <c r="Q843" s="36">
        <f t="shared" si="178"/>
        <v>3.7104691099934875E-2</v>
      </c>
      <c r="R843" s="14">
        <f t="shared" ref="R843:R906" si="188">((G843/G844+G843/1200+((1+G844/1200)^(-119))*(1-G843/G844)))</f>
        <v>1.0036753470795532</v>
      </c>
      <c r="S843" s="14">
        <f t="shared" ref="S843:S906" si="189">S842*R842*E842/E843</f>
        <v>15.912365888517423</v>
      </c>
      <c r="T843" s="20">
        <f t="shared" si="179"/>
        <v>5.9825000658282335E-2</v>
      </c>
      <c r="U843" s="20">
        <f t="shared" si="180"/>
        <v>-3.3708372905429163E-2</v>
      </c>
      <c r="V843" s="20">
        <f t="shared" si="181"/>
        <v>9.3533373563711497E-2</v>
      </c>
      <c r="Y843" s="35"/>
      <c r="Z843" s="35"/>
    </row>
    <row r="844" spans="1:26" x14ac:dyDescent="0.25">
      <c r="A844" s="11">
        <v>1940.08</v>
      </c>
      <c r="B844" s="12">
        <v>10.199999999999999</v>
      </c>
      <c r="C844" s="13">
        <v>0.66333299999999995</v>
      </c>
      <c r="D844" s="12">
        <v>1.06667</v>
      </c>
      <c r="E844" s="12">
        <v>14</v>
      </c>
      <c r="F844" s="13">
        <f t="shared" si="186"/>
        <v>1940.6249999999368</v>
      </c>
      <c r="G844" s="14">
        <f>G837*5/12+G849*7/12</f>
        <v>2.0583333333333336</v>
      </c>
      <c r="H844" s="13">
        <f t="shared" si="182"/>
        <v>229.10657142857144</v>
      </c>
      <c r="I844" s="13">
        <f t="shared" si="183"/>
        <v>14.89940679857143</v>
      </c>
      <c r="J844" s="15">
        <f t="shared" si="187"/>
        <v>8902.9704928761203</v>
      </c>
      <c r="K844" s="13">
        <f t="shared" si="184"/>
        <v>23.958932014285718</v>
      </c>
      <c r="L844" s="15">
        <f t="shared" si="185"/>
        <v>931.0325034937423</v>
      </c>
      <c r="M844" s="34">
        <f t="shared" si="176"/>
        <v>13.649399392391635</v>
      </c>
      <c r="N844" s="16"/>
      <c r="O844" s="17">
        <f t="shared" si="177"/>
        <v>17.199450235230632</v>
      </c>
      <c r="P844" s="17"/>
      <c r="Q844" s="36">
        <f t="shared" si="178"/>
        <v>3.6383899673062041E-2</v>
      </c>
      <c r="R844" s="14">
        <f t="shared" si="188"/>
        <v>1.0036593224812065</v>
      </c>
      <c r="S844" s="14">
        <f t="shared" si="189"/>
        <v>15.970849356014567</v>
      </c>
      <c r="T844" s="20">
        <f t="shared" si="179"/>
        <v>6.3007997970177199E-2</v>
      </c>
      <c r="U844" s="20">
        <f t="shared" si="180"/>
        <v>-3.4840854558174206E-2</v>
      </c>
      <c r="V844" s="20">
        <f t="shared" si="181"/>
        <v>9.7848852528351404E-2</v>
      </c>
      <c r="Y844" s="35"/>
      <c r="Z844" s="35"/>
    </row>
    <row r="845" spans="1:26" x14ac:dyDescent="0.25">
      <c r="A845" s="11">
        <v>1940.09</v>
      </c>
      <c r="B845" s="12">
        <v>10.63</v>
      </c>
      <c r="C845" s="13">
        <v>0.67</v>
      </c>
      <c r="D845" s="12">
        <v>1.08</v>
      </c>
      <c r="E845" s="12">
        <v>14</v>
      </c>
      <c r="F845" s="13">
        <f t="shared" si="186"/>
        <v>1940.70833333327</v>
      </c>
      <c r="G845" s="14">
        <f>G837*4/12+G849*8/12</f>
        <v>2.0366666666666666</v>
      </c>
      <c r="H845" s="13">
        <f t="shared" si="182"/>
        <v>238.76498571428576</v>
      </c>
      <c r="I845" s="13">
        <f t="shared" si="183"/>
        <v>15.049157142857144</v>
      </c>
      <c r="J845" s="15">
        <f t="shared" si="187"/>
        <v>9327.0253782802702</v>
      </c>
      <c r="K845" s="13">
        <f t="shared" si="184"/>
        <v>24.258342857142861</v>
      </c>
      <c r="L845" s="15">
        <f t="shared" si="185"/>
        <v>947.61875903506029</v>
      </c>
      <c r="M845" s="34">
        <f t="shared" si="176"/>
        <v>14.214842598620635</v>
      </c>
      <c r="N845" s="16"/>
      <c r="O845" s="17">
        <f t="shared" si="177"/>
        <v>17.894527295628073</v>
      </c>
      <c r="P845" s="17"/>
      <c r="Q845" s="36">
        <f t="shared" si="178"/>
        <v>3.309206681458917E-2</v>
      </c>
      <c r="R845" s="14">
        <f t="shared" si="188"/>
        <v>1.0036433007880792</v>
      </c>
      <c r="S845" s="14">
        <f t="shared" si="189"/>
        <v>16.029291844106993</v>
      </c>
      <c r="T845" s="20">
        <f t="shared" si="179"/>
        <v>6.1925878084512664E-2</v>
      </c>
      <c r="U845" s="20">
        <f t="shared" si="180"/>
        <v>-3.5567719186045399E-2</v>
      </c>
      <c r="V845" s="20">
        <f t="shared" si="181"/>
        <v>9.7493597270558063E-2</v>
      </c>
      <c r="Y845" s="35"/>
      <c r="Z845" s="35"/>
    </row>
    <row r="846" spans="1:26" x14ac:dyDescent="0.25">
      <c r="A846" s="11">
        <v>1940.1</v>
      </c>
      <c r="B846" s="12">
        <v>10.73</v>
      </c>
      <c r="C846" s="13">
        <v>0.67</v>
      </c>
      <c r="D846" s="12">
        <v>1.07</v>
      </c>
      <c r="E846" s="12">
        <v>14</v>
      </c>
      <c r="F846" s="13">
        <f t="shared" si="186"/>
        <v>1940.7916666666033</v>
      </c>
      <c r="G846" s="14">
        <f>G837*3/12+G849*9/12</f>
        <v>2.0150000000000001</v>
      </c>
      <c r="H846" s="13">
        <f t="shared" si="182"/>
        <v>241.0111285714286</v>
      </c>
      <c r="I846" s="13">
        <f t="shared" si="183"/>
        <v>15.049157142857144</v>
      </c>
      <c r="J846" s="15">
        <f t="shared" si="187"/>
        <v>9463.7574060114093</v>
      </c>
      <c r="K846" s="13">
        <f t="shared" si="184"/>
        <v>24.033728571428576</v>
      </c>
      <c r="L846" s="15">
        <f t="shared" si="185"/>
        <v>943.72976928538765</v>
      </c>
      <c r="M846" s="34">
        <f t="shared" si="176"/>
        <v>14.328290323104952</v>
      </c>
      <c r="N846" s="16"/>
      <c r="O846" s="17">
        <f t="shared" si="177"/>
        <v>18.021167440415681</v>
      </c>
      <c r="P846" s="17"/>
      <c r="Q846" s="36">
        <f t="shared" si="178"/>
        <v>3.3345933452265067E-2</v>
      </c>
      <c r="R846" s="14">
        <f t="shared" si="188"/>
        <v>1.0036272820049184</v>
      </c>
      <c r="S846" s="14">
        <f t="shared" si="189"/>
        <v>16.087691375714979</v>
      </c>
      <c r="T846" s="20">
        <f t="shared" si="179"/>
        <v>6.4436129950412147E-2</v>
      </c>
      <c r="U846" s="20">
        <f t="shared" si="180"/>
        <v>-3.6681501835572172E-2</v>
      </c>
      <c r="V846" s="20">
        <f t="shared" si="181"/>
        <v>0.10111763178598432</v>
      </c>
      <c r="Y846" s="35"/>
      <c r="Z846" s="35"/>
    </row>
    <row r="847" spans="1:26" x14ac:dyDescent="0.25">
      <c r="A847" s="11">
        <v>1940.11</v>
      </c>
      <c r="B847" s="12">
        <v>10.98</v>
      </c>
      <c r="C847" s="13">
        <v>0.67</v>
      </c>
      <c r="D847" s="12">
        <v>1.06</v>
      </c>
      <c r="E847" s="12">
        <v>14</v>
      </c>
      <c r="F847" s="13">
        <f t="shared" si="186"/>
        <v>1940.8749999999366</v>
      </c>
      <c r="G847" s="14">
        <f>G837*2/12+G849*10/12</f>
        <v>1.9933333333333334</v>
      </c>
      <c r="H847" s="13">
        <f t="shared" si="182"/>
        <v>246.62648571428576</v>
      </c>
      <c r="I847" s="13">
        <f t="shared" si="183"/>
        <v>15.049157142857144</v>
      </c>
      <c r="J847" s="15">
        <f t="shared" si="187"/>
        <v>9733.4994818118266</v>
      </c>
      <c r="K847" s="13">
        <f t="shared" si="184"/>
        <v>23.809114285714291</v>
      </c>
      <c r="L847" s="15">
        <f t="shared" si="185"/>
        <v>939.66388440077742</v>
      </c>
      <c r="M847" s="34">
        <f t="shared" si="176"/>
        <v>14.636689248763602</v>
      </c>
      <c r="N847" s="16"/>
      <c r="O847" s="17">
        <f t="shared" si="177"/>
        <v>18.393381330164452</v>
      </c>
      <c r="P847" s="17"/>
      <c r="Q847" s="36">
        <f t="shared" si="178"/>
        <v>3.269024417405586E-2</v>
      </c>
      <c r="R847" s="14">
        <f t="shared" si="188"/>
        <v>1.0036112661364796</v>
      </c>
      <c r="S847" s="14">
        <f t="shared" si="189"/>
        <v>16.14604596914279</v>
      </c>
      <c r="T847" s="20">
        <f t="shared" si="179"/>
        <v>6.1437338019165066E-2</v>
      </c>
      <c r="U847" s="20">
        <f t="shared" si="180"/>
        <v>-3.7395403887164891E-2</v>
      </c>
      <c r="V847" s="20">
        <f t="shared" si="181"/>
        <v>9.8832741906329957E-2</v>
      </c>
      <c r="Y847" s="35"/>
      <c r="Z847" s="35"/>
    </row>
    <row r="848" spans="1:26" x14ac:dyDescent="0.25">
      <c r="A848" s="11">
        <v>1940.12</v>
      </c>
      <c r="B848" s="12">
        <v>10.53</v>
      </c>
      <c r="C848" s="13">
        <v>0.67</v>
      </c>
      <c r="D848" s="12">
        <v>1.05</v>
      </c>
      <c r="E848" s="12">
        <v>14.1</v>
      </c>
      <c r="F848" s="13">
        <f t="shared" si="186"/>
        <v>1940.9583333332698</v>
      </c>
      <c r="G848" s="14">
        <f>G837*1/12+G849*11/12</f>
        <v>1.9716666666666665</v>
      </c>
      <c r="H848" s="13">
        <f t="shared" si="182"/>
        <v>234.84140425531916</v>
      </c>
      <c r="I848" s="13">
        <f t="shared" si="183"/>
        <v>14.942425531914896</v>
      </c>
      <c r="J848" s="15">
        <f t="shared" si="187"/>
        <v>9317.5266810296525</v>
      </c>
      <c r="K848" s="13">
        <f t="shared" si="184"/>
        <v>23.417234042553197</v>
      </c>
      <c r="L848" s="15">
        <f t="shared" si="185"/>
        <v>929.09810209697412</v>
      </c>
      <c r="M848" s="34">
        <f t="shared" si="176"/>
        <v>13.908426122353832</v>
      </c>
      <c r="N848" s="16"/>
      <c r="O848" s="17">
        <f t="shared" si="177"/>
        <v>17.470115111948246</v>
      </c>
      <c r="P848" s="17"/>
      <c r="Q848" s="36">
        <f t="shared" si="178"/>
        <v>3.9005332223909617E-2</v>
      </c>
      <c r="R848" s="14">
        <f t="shared" si="188"/>
        <v>1.0035952531875263</v>
      </c>
      <c r="S848" s="14">
        <f t="shared" si="189"/>
        <v>16.089429144301331</v>
      </c>
      <c r="T848" s="20">
        <f t="shared" si="179"/>
        <v>6.502516778789591E-2</v>
      </c>
      <c r="U848" s="20">
        <f t="shared" si="180"/>
        <v>-3.8191801895766986E-2</v>
      </c>
      <c r="V848" s="20">
        <f t="shared" si="181"/>
        <v>0.1032169696836629</v>
      </c>
      <c r="Y848" s="35"/>
      <c r="Z848" s="35"/>
    </row>
    <row r="849" spans="1:26" x14ac:dyDescent="0.25">
      <c r="A849" s="11">
        <v>1941.01</v>
      </c>
      <c r="B849" s="12">
        <v>10.55</v>
      </c>
      <c r="C849" s="13">
        <v>0.67333299999999996</v>
      </c>
      <c r="D849" s="12">
        <v>1.0533300000000001</v>
      </c>
      <c r="E849" s="12">
        <v>14.1</v>
      </c>
      <c r="F849" s="13">
        <f t="shared" si="186"/>
        <v>1941.0416666666031</v>
      </c>
      <c r="G849" s="14">
        <v>1.95</v>
      </c>
      <c r="H849" s="13">
        <f t="shared" si="182"/>
        <v>235.28744680851071</v>
      </c>
      <c r="I849" s="13">
        <f t="shared" si="183"/>
        <v>15.016758523404256</v>
      </c>
      <c r="J849" s="15">
        <f t="shared" si="187"/>
        <v>9384.8739791949374</v>
      </c>
      <c r="K849" s="13">
        <f t="shared" si="184"/>
        <v>23.491500127659577</v>
      </c>
      <c r="L849" s="15">
        <f t="shared" si="185"/>
        <v>937.00183019008546</v>
      </c>
      <c r="M849" s="34">
        <f t="shared" si="176"/>
        <v>13.904158267950827</v>
      </c>
      <c r="N849" s="16"/>
      <c r="O849" s="17">
        <f t="shared" si="177"/>
        <v>17.45972403115238</v>
      </c>
      <c r="P849" s="17"/>
      <c r="Q849" s="36">
        <f t="shared" si="178"/>
        <v>4.047838438753476E-2</v>
      </c>
      <c r="R849" s="14">
        <f t="shared" si="188"/>
        <v>0.99780354306056551</v>
      </c>
      <c r="S849" s="14">
        <f t="shared" si="189"/>
        <v>16.14727471571786</v>
      </c>
      <c r="T849" s="20">
        <f t="shared" si="179"/>
        <v>7.0799139272996525E-2</v>
      </c>
      <c r="U849" s="20">
        <f t="shared" si="180"/>
        <v>-4.0032852455805679E-2</v>
      </c>
      <c r="V849" s="20">
        <f t="shared" si="181"/>
        <v>0.1108319917288022</v>
      </c>
      <c r="Y849" s="35"/>
      <c r="Z849" s="35"/>
    </row>
    <row r="850" spans="1:26" x14ac:dyDescent="0.25">
      <c r="A850" s="11">
        <v>1941.02</v>
      </c>
      <c r="B850" s="12">
        <v>9.89</v>
      </c>
      <c r="C850" s="13">
        <v>0.67666700000000002</v>
      </c>
      <c r="D850" s="12">
        <v>1.05667</v>
      </c>
      <c r="E850" s="12">
        <v>14.1</v>
      </c>
      <c r="F850" s="13">
        <f t="shared" si="186"/>
        <v>1941.1249999999363</v>
      </c>
      <c r="G850" s="14">
        <f>G849*11/12+G861*1/12</f>
        <v>1.9924999999999999</v>
      </c>
      <c r="H850" s="13">
        <f t="shared" si="182"/>
        <v>220.56804255319153</v>
      </c>
      <c r="I850" s="13">
        <f t="shared" si="183"/>
        <v>15.091113817021279</v>
      </c>
      <c r="J850" s="15">
        <f t="shared" si="187"/>
        <v>8847.9247896661527</v>
      </c>
      <c r="K850" s="13">
        <f t="shared" si="184"/>
        <v>23.565989234042554</v>
      </c>
      <c r="L850" s="15">
        <f t="shared" si="185"/>
        <v>945.3323243171418</v>
      </c>
      <c r="M850" s="34">
        <f t="shared" si="176"/>
        <v>13.002943303402445</v>
      </c>
      <c r="N850" s="16"/>
      <c r="O850" s="17">
        <f t="shared" si="177"/>
        <v>16.330448496085083</v>
      </c>
      <c r="P850" s="17"/>
      <c r="Q850" s="36">
        <f t="shared" si="178"/>
        <v>4.628963306826693E-2</v>
      </c>
      <c r="R850" s="14">
        <f t="shared" si="188"/>
        <v>0.99784679152781341</v>
      </c>
      <c r="S850" s="14">
        <f t="shared" si="189"/>
        <v>16.111807922115567</v>
      </c>
      <c r="T850" s="20">
        <f t="shared" si="179"/>
        <v>8.0417427361342941E-2</v>
      </c>
      <c r="U850" s="20">
        <f t="shared" si="180"/>
        <v>-4.0820039230184846E-2</v>
      </c>
      <c r="V850" s="20">
        <f t="shared" si="181"/>
        <v>0.12123746659152779</v>
      </c>
      <c r="Y850" s="35"/>
      <c r="Z850" s="35"/>
    </row>
    <row r="851" spans="1:26" x14ac:dyDescent="0.25">
      <c r="A851" s="11">
        <v>1941.03</v>
      </c>
      <c r="B851" s="12">
        <v>9.9499999999999993</v>
      </c>
      <c r="C851" s="13">
        <v>0.68</v>
      </c>
      <c r="D851" s="12">
        <v>1.06</v>
      </c>
      <c r="E851" s="12">
        <v>14.2</v>
      </c>
      <c r="F851" s="13">
        <f t="shared" si="186"/>
        <v>1941.2083333332696</v>
      </c>
      <c r="G851" s="14">
        <f>G849*10/12+G861*2/12</f>
        <v>2.0350000000000001</v>
      </c>
      <c r="H851" s="13">
        <f t="shared" si="182"/>
        <v>220.34345070422535</v>
      </c>
      <c r="I851" s="13">
        <f t="shared" si="183"/>
        <v>15.058647887323948</v>
      </c>
      <c r="J851" s="15">
        <f t="shared" si="187"/>
        <v>8889.254334817897</v>
      </c>
      <c r="K851" s="13">
        <f t="shared" si="184"/>
        <v>23.473774647887332</v>
      </c>
      <c r="L851" s="15">
        <f t="shared" si="185"/>
        <v>946.99593918663061</v>
      </c>
      <c r="M851" s="34">
        <f t="shared" si="176"/>
        <v>12.955719822063323</v>
      </c>
      <c r="N851" s="16"/>
      <c r="O851" s="17">
        <f t="shared" si="177"/>
        <v>16.274201363786229</v>
      </c>
      <c r="P851" s="17"/>
      <c r="Q851" s="36">
        <f t="shared" si="178"/>
        <v>4.7477159338851237E-2</v>
      </c>
      <c r="R851" s="14">
        <f t="shared" si="188"/>
        <v>0.99789001806578537</v>
      </c>
      <c r="S851" s="14">
        <f t="shared" si="189"/>
        <v>15.963896715156022</v>
      </c>
      <c r="T851" s="20">
        <f t="shared" si="179"/>
        <v>7.8294771296359533E-2</v>
      </c>
      <c r="U851" s="20">
        <f t="shared" si="180"/>
        <v>-4.0178458078739543E-2</v>
      </c>
      <c r="V851" s="20">
        <f t="shared" si="181"/>
        <v>0.11847322937509908</v>
      </c>
      <c r="Y851" s="35"/>
      <c r="Z851" s="35"/>
    </row>
    <row r="852" spans="1:26" x14ac:dyDescent="0.25">
      <c r="A852" s="11">
        <v>1941.04</v>
      </c>
      <c r="B852" s="12">
        <v>9.64</v>
      </c>
      <c r="C852" s="13">
        <v>0.68333299999999997</v>
      </c>
      <c r="D852" s="12">
        <v>1.07</v>
      </c>
      <c r="E852" s="12">
        <v>14.3</v>
      </c>
      <c r="F852" s="13">
        <f t="shared" si="186"/>
        <v>1941.2916666666029</v>
      </c>
      <c r="G852" s="14">
        <f>G849*9/12+G861*3/12</f>
        <v>2.0775000000000001</v>
      </c>
      <c r="H852" s="13">
        <f t="shared" si="182"/>
        <v>211.98562237762241</v>
      </c>
      <c r="I852" s="13">
        <f t="shared" si="183"/>
        <v>15.026636026573426</v>
      </c>
      <c r="J852" s="15">
        <f t="shared" si="187"/>
        <v>8602.5947478853122</v>
      </c>
      <c r="K852" s="13">
        <f t="shared" si="184"/>
        <v>23.529524475524479</v>
      </c>
      <c r="L852" s="15">
        <f t="shared" si="185"/>
        <v>954.85232160137809</v>
      </c>
      <c r="M852" s="34">
        <f t="shared" si="176"/>
        <v>12.429370389220781</v>
      </c>
      <c r="N852" s="16"/>
      <c r="O852" s="17">
        <f t="shared" si="177"/>
        <v>15.620596350743057</v>
      </c>
      <c r="P852" s="17"/>
      <c r="Q852" s="36">
        <f t="shared" si="178"/>
        <v>5.1653928535461108E-2</v>
      </c>
      <c r="R852" s="14">
        <f t="shared" si="188"/>
        <v>0.99793322274458374</v>
      </c>
      <c r="S852" s="14">
        <f t="shared" si="189"/>
        <v>15.81881308930914</v>
      </c>
      <c r="T852" s="20">
        <f t="shared" si="179"/>
        <v>8.3906737546526333E-2</v>
      </c>
      <c r="U852" s="20">
        <f t="shared" si="180"/>
        <v>-3.9171540119704584E-2</v>
      </c>
      <c r="V852" s="20">
        <f t="shared" si="181"/>
        <v>0.12307827766623092</v>
      </c>
      <c r="Y852" s="35"/>
      <c r="Z852" s="35"/>
    </row>
    <row r="853" spans="1:26" x14ac:dyDescent="0.25">
      <c r="A853" s="11">
        <v>1941.05</v>
      </c>
      <c r="B853" s="12">
        <v>9.43</v>
      </c>
      <c r="C853" s="13">
        <v>0.68666700000000003</v>
      </c>
      <c r="D853" s="12">
        <v>1.08</v>
      </c>
      <c r="E853" s="12">
        <v>14.4</v>
      </c>
      <c r="F853" s="13">
        <f t="shared" si="186"/>
        <v>1941.3749999999361</v>
      </c>
      <c r="G853" s="14">
        <f>G849*8/12+G861*4/12</f>
        <v>2.12</v>
      </c>
      <c r="H853" s="13">
        <f t="shared" si="182"/>
        <v>205.92762500000001</v>
      </c>
      <c r="I853" s="13">
        <f t="shared" si="183"/>
        <v>14.995090612500002</v>
      </c>
      <c r="J853" s="15">
        <f t="shared" si="187"/>
        <v>8407.4646632099357</v>
      </c>
      <c r="K853" s="13">
        <f t="shared" si="184"/>
        <v>23.584500000000006</v>
      </c>
      <c r="L853" s="15">
        <f t="shared" si="185"/>
        <v>962.89096885119125</v>
      </c>
      <c r="M853" s="34">
        <f t="shared" si="176"/>
        <v>12.037206512481575</v>
      </c>
      <c r="N853" s="16"/>
      <c r="O853" s="17">
        <f t="shared" si="177"/>
        <v>15.138524744744734</v>
      </c>
      <c r="P853" s="17"/>
      <c r="Q853" s="36">
        <f t="shared" si="178"/>
        <v>5.5831630874339885E-2</v>
      </c>
      <c r="R853" s="14">
        <f t="shared" si="188"/>
        <v>0.99797640563406864</v>
      </c>
      <c r="S853" s="14">
        <f t="shared" si="189"/>
        <v>15.676493298943138</v>
      </c>
      <c r="T853" s="20">
        <f t="shared" si="179"/>
        <v>8.6662450509808364E-2</v>
      </c>
      <c r="U853" s="20">
        <f t="shared" si="180"/>
        <v>-3.8543675475214867E-2</v>
      </c>
      <c r="V853" s="20">
        <f t="shared" si="181"/>
        <v>0.12520612598502323</v>
      </c>
      <c r="Y853" s="35"/>
      <c r="Z853" s="35"/>
    </row>
    <row r="854" spans="1:26" x14ac:dyDescent="0.25">
      <c r="A854" s="11">
        <v>1941.06</v>
      </c>
      <c r="B854" s="12">
        <v>9.76</v>
      </c>
      <c r="C854" s="13">
        <v>0.69</v>
      </c>
      <c r="D854" s="12">
        <v>1.0900000000000001</v>
      </c>
      <c r="E854" s="12">
        <v>14.7</v>
      </c>
      <c r="F854" s="13">
        <f t="shared" si="186"/>
        <v>1941.4583333332694</v>
      </c>
      <c r="G854" s="14">
        <f>G849*7/12+G861*5/12</f>
        <v>2.1625000000000001</v>
      </c>
      <c r="H854" s="13">
        <f t="shared" si="182"/>
        <v>208.78432653061228</v>
      </c>
      <c r="I854" s="13">
        <f t="shared" si="183"/>
        <v>14.760367346938777</v>
      </c>
      <c r="J854" s="15">
        <f t="shared" si="187"/>
        <v>8574.3148178653664</v>
      </c>
      <c r="K854" s="13">
        <f t="shared" si="184"/>
        <v>23.31710204081633</v>
      </c>
      <c r="L854" s="15">
        <f t="shared" si="185"/>
        <v>957.58229010996411</v>
      </c>
      <c r="M854" s="34">
        <f t="shared" si="176"/>
        <v>12.164306590628438</v>
      </c>
      <c r="N854" s="16"/>
      <c r="O854" s="17">
        <f t="shared" si="177"/>
        <v>15.307415379169976</v>
      </c>
      <c r="P854" s="17"/>
      <c r="Q854" s="36">
        <f t="shared" si="178"/>
        <v>5.7901603030118723E-2</v>
      </c>
      <c r="R854" s="14">
        <f t="shared" si="188"/>
        <v>0.99801956680385973</v>
      </c>
      <c r="S854" s="14">
        <f t="shared" si="189"/>
        <v>15.325489406131432</v>
      </c>
      <c r="T854" s="20">
        <f t="shared" si="179"/>
        <v>8.3286391548049066E-2</v>
      </c>
      <c r="U854" s="20">
        <f t="shared" si="180"/>
        <v>-3.6231839601446825E-2</v>
      </c>
      <c r="V854" s="20">
        <f t="shared" si="181"/>
        <v>0.11951823114949589</v>
      </c>
      <c r="Y854" s="35"/>
      <c r="Z854" s="35"/>
    </row>
    <row r="855" spans="1:26" x14ac:dyDescent="0.25">
      <c r="A855" s="11">
        <v>1941.07</v>
      </c>
      <c r="B855" s="12">
        <v>10.26</v>
      </c>
      <c r="C855" s="13">
        <v>0.69333299999999998</v>
      </c>
      <c r="D855" s="12">
        <v>1.1233299999999999</v>
      </c>
      <c r="E855" s="12">
        <v>14.7</v>
      </c>
      <c r="F855" s="13">
        <f t="shared" si="186"/>
        <v>1941.5416666666026</v>
      </c>
      <c r="G855" s="14">
        <f>G849*6/12+G861*6/12</f>
        <v>2.2050000000000001</v>
      </c>
      <c r="H855" s="13">
        <f t="shared" si="182"/>
        <v>219.48024489795921</v>
      </c>
      <c r="I855" s="13">
        <f t="shared" si="183"/>
        <v>14.831666338775511</v>
      </c>
      <c r="J855" s="15">
        <f t="shared" si="187"/>
        <v>9064.3314189822304</v>
      </c>
      <c r="K855" s="13">
        <f t="shared" si="184"/>
        <v>24.030091959183675</v>
      </c>
      <c r="L855" s="15">
        <f t="shared" si="185"/>
        <v>992.42060554437717</v>
      </c>
      <c r="M855" s="34">
        <f t="shared" si="176"/>
        <v>12.744996277919579</v>
      </c>
      <c r="N855" s="16"/>
      <c r="O855" s="17">
        <f t="shared" si="177"/>
        <v>16.045059460934315</v>
      </c>
      <c r="P855" s="17"/>
      <c r="Q855" s="36">
        <f t="shared" si="178"/>
        <v>5.3731040578336359E-2</v>
      </c>
      <c r="R855" s="14">
        <f t="shared" si="188"/>
        <v>0.99806270632333516</v>
      </c>
      <c r="S855" s="14">
        <f t="shared" si="189"/>
        <v>15.295138298164433</v>
      </c>
      <c r="T855" s="20">
        <f t="shared" si="179"/>
        <v>7.9799914622028068E-2</v>
      </c>
      <c r="U855" s="20">
        <f t="shared" si="180"/>
        <v>-3.5907792503111713E-2</v>
      </c>
      <c r="V855" s="20">
        <f t="shared" si="181"/>
        <v>0.11570770712513978</v>
      </c>
      <c r="Y855" s="35"/>
      <c r="Z855" s="35"/>
    </row>
    <row r="856" spans="1:26" x14ac:dyDescent="0.25">
      <c r="A856" s="11">
        <v>1941.08</v>
      </c>
      <c r="B856" s="12">
        <v>10.210000000000001</v>
      </c>
      <c r="C856" s="13">
        <v>0.69666700000000004</v>
      </c>
      <c r="D856" s="12">
        <v>1.1566700000000001</v>
      </c>
      <c r="E856" s="12">
        <v>14.9</v>
      </c>
      <c r="F856" s="13">
        <f t="shared" si="186"/>
        <v>1941.6249999999359</v>
      </c>
      <c r="G856" s="14">
        <f>G849*5/12+G861*7/12</f>
        <v>2.2474999999999996</v>
      </c>
      <c r="H856" s="13">
        <f t="shared" si="182"/>
        <v>215.47896644295307</v>
      </c>
      <c r="I856" s="13">
        <f t="shared" si="183"/>
        <v>14.702946632214767</v>
      </c>
      <c r="J856" s="15">
        <f t="shared" si="187"/>
        <v>8949.6838238497367</v>
      </c>
      <c r="K856" s="13">
        <f t="shared" si="184"/>
        <v>24.41117102013423</v>
      </c>
      <c r="L856" s="15">
        <f t="shared" si="185"/>
        <v>1013.8913602871962</v>
      </c>
      <c r="M856" s="34">
        <f t="shared" si="176"/>
        <v>12.463173720387806</v>
      </c>
      <c r="N856" s="16"/>
      <c r="O856" s="17">
        <f t="shared" si="177"/>
        <v>15.698062133844479</v>
      </c>
      <c r="P856" s="17"/>
      <c r="Q856" s="36">
        <f t="shared" si="178"/>
        <v>5.6428920036089306E-2</v>
      </c>
      <c r="R856" s="14">
        <f t="shared" si="188"/>
        <v>0.99810582426163519</v>
      </c>
      <c r="S856" s="14">
        <f t="shared" si="189"/>
        <v>15.060600987570371</v>
      </c>
      <c r="T856" s="20">
        <f t="shared" si="179"/>
        <v>8.6422053219641581E-2</v>
      </c>
      <c r="U856" s="20">
        <f t="shared" si="180"/>
        <v>-3.4282874070881597E-2</v>
      </c>
      <c r="V856" s="20">
        <f t="shared" si="181"/>
        <v>0.12070492729052318</v>
      </c>
      <c r="Y856" s="35"/>
      <c r="Z856" s="35"/>
    </row>
    <row r="857" spans="1:26" x14ac:dyDescent="0.25">
      <c r="A857" s="11">
        <v>1941.09</v>
      </c>
      <c r="B857" s="12">
        <v>10.24</v>
      </c>
      <c r="C857" s="13">
        <v>0.7</v>
      </c>
      <c r="D857" s="12">
        <v>1.19</v>
      </c>
      <c r="E857" s="12">
        <v>15.1</v>
      </c>
      <c r="F857" s="13">
        <f t="shared" si="186"/>
        <v>1941.7083333332691</v>
      </c>
      <c r="G857" s="14">
        <f>G849*4/12+G861*8/12</f>
        <v>2.29</v>
      </c>
      <c r="H857" s="13">
        <f t="shared" si="182"/>
        <v>213.24969536423845</v>
      </c>
      <c r="I857" s="13">
        <f t="shared" si="183"/>
        <v>14.577615894039736</v>
      </c>
      <c r="J857" s="15">
        <f t="shared" si="187"/>
        <v>8907.5489292058392</v>
      </c>
      <c r="K857" s="13">
        <f t="shared" si="184"/>
        <v>24.781947019867552</v>
      </c>
      <c r="L857" s="15">
        <f t="shared" si="185"/>
        <v>1035.1546118901315</v>
      </c>
      <c r="M857" s="34">
        <f t="shared" si="176"/>
        <v>12.27972927209308</v>
      </c>
      <c r="N857" s="16"/>
      <c r="O857" s="17">
        <f t="shared" si="177"/>
        <v>15.475689806719128</v>
      </c>
      <c r="P857" s="17"/>
      <c r="Q857" s="36">
        <f t="shared" si="178"/>
        <v>5.9199695162733615E-2</v>
      </c>
      <c r="R857" s="14">
        <f t="shared" si="188"/>
        <v>0.99814892068766214</v>
      </c>
      <c r="S857" s="14">
        <f t="shared" si="189"/>
        <v>14.832973250487443</v>
      </c>
      <c r="T857" s="20">
        <f t="shared" si="179"/>
        <v>8.9452584610300034E-2</v>
      </c>
      <c r="U857" s="20">
        <f t="shared" si="180"/>
        <v>-3.3419867329752551E-2</v>
      </c>
      <c r="V857" s="20">
        <f t="shared" si="181"/>
        <v>0.12287245194005258</v>
      </c>
      <c r="Y857" s="35"/>
      <c r="Z857" s="35"/>
    </row>
    <row r="858" spans="1:26" x14ac:dyDescent="0.25">
      <c r="A858" s="11">
        <v>1941.1</v>
      </c>
      <c r="B858" s="12">
        <v>9.83</v>
      </c>
      <c r="C858" s="13">
        <v>0.70333299999999999</v>
      </c>
      <c r="D858" s="12">
        <v>1.18</v>
      </c>
      <c r="E858" s="12">
        <v>15.3</v>
      </c>
      <c r="F858" s="13">
        <f t="shared" si="186"/>
        <v>1941.7916666666024</v>
      </c>
      <c r="G858" s="14">
        <f>G849*3/12+G861*9/12</f>
        <v>2.3325</v>
      </c>
      <c r="H858" s="13">
        <f t="shared" si="182"/>
        <v>202.03541176470588</v>
      </c>
      <c r="I858" s="13">
        <f t="shared" si="183"/>
        <v>14.45556177647059</v>
      </c>
      <c r="J858" s="15">
        <f t="shared" si="187"/>
        <v>8489.4405810026692</v>
      </c>
      <c r="K858" s="13">
        <f t="shared" si="184"/>
        <v>24.252470588235294</v>
      </c>
      <c r="L858" s="15">
        <f t="shared" si="185"/>
        <v>1019.0783199982858</v>
      </c>
      <c r="M858" s="34">
        <f t="shared" si="176"/>
        <v>11.577814956574077</v>
      </c>
      <c r="N858" s="16"/>
      <c r="O858" s="17">
        <f t="shared" si="177"/>
        <v>14.603833689036167</v>
      </c>
      <c r="P858" s="17"/>
      <c r="Q858" s="36">
        <f t="shared" si="178"/>
        <v>6.5699757158589459E-2</v>
      </c>
      <c r="R858" s="14">
        <f t="shared" si="188"/>
        <v>0.99819199567007955</v>
      </c>
      <c r="S858" s="14">
        <f t="shared" si="189"/>
        <v>14.611980080555643</v>
      </c>
      <c r="T858" s="20">
        <f t="shared" si="179"/>
        <v>9.4301130073987993E-2</v>
      </c>
      <c r="U858" s="20">
        <f t="shared" si="180"/>
        <v>-3.2202172093984571E-2</v>
      </c>
      <c r="V858" s="20">
        <f t="shared" si="181"/>
        <v>0.12650330216797256</v>
      </c>
      <c r="Y858" s="35"/>
      <c r="Z858" s="35"/>
    </row>
    <row r="859" spans="1:26" x14ac:dyDescent="0.25">
      <c r="A859" s="11">
        <v>1941.11</v>
      </c>
      <c r="B859" s="12">
        <v>9.3699999999999992</v>
      </c>
      <c r="C859" s="13">
        <v>0.70666700000000005</v>
      </c>
      <c r="D859" s="12">
        <v>1.17</v>
      </c>
      <c r="E859" s="12">
        <v>15.4</v>
      </c>
      <c r="F859" s="13">
        <f t="shared" si="186"/>
        <v>1941.8749999999357</v>
      </c>
      <c r="G859" s="14">
        <f>G849*2/12+G861*10/12</f>
        <v>2.3750000000000004</v>
      </c>
      <c r="H859" s="13">
        <f t="shared" si="182"/>
        <v>191.33053246753246</v>
      </c>
      <c r="I859" s="13">
        <f t="shared" si="183"/>
        <v>14.429773040259743</v>
      </c>
      <c r="J859" s="15">
        <f t="shared" si="187"/>
        <v>8090.1539199153094</v>
      </c>
      <c r="K859" s="13">
        <f t="shared" si="184"/>
        <v>23.890792207792209</v>
      </c>
      <c r="L859" s="15">
        <f t="shared" si="185"/>
        <v>1010.1899771932672</v>
      </c>
      <c r="M859" s="34">
        <f t="shared" si="176"/>
        <v>10.911668685916966</v>
      </c>
      <c r="N859" s="16"/>
      <c r="O859" s="17">
        <f t="shared" si="177"/>
        <v>13.782187279853902</v>
      </c>
      <c r="P859" s="17"/>
      <c r="Q859" s="36">
        <f t="shared" si="178"/>
        <v>7.2557850219299336E-2</v>
      </c>
      <c r="R859" s="14">
        <f t="shared" si="188"/>
        <v>0.99823504927731521</v>
      </c>
      <c r="S859" s="14">
        <f t="shared" si="189"/>
        <v>14.490850118617512</v>
      </c>
      <c r="T859" s="20">
        <f t="shared" si="179"/>
        <v>9.6233772726342925E-2</v>
      </c>
      <c r="U859" s="20">
        <f t="shared" si="180"/>
        <v>-3.1995916013274672E-2</v>
      </c>
      <c r="V859" s="20">
        <f t="shared" si="181"/>
        <v>0.1282296887396176</v>
      </c>
      <c r="Y859" s="35"/>
      <c r="Z859" s="35"/>
    </row>
    <row r="860" spans="1:26" x14ac:dyDescent="0.25">
      <c r="A860" s="11">
        <v>1941.12</v>
      </c>
      <c r="B860" s="12">
        <v>8.76</v>
      </c>
      <c r="C860" s="13">
        <v>0.71</v>
      </c>
      <c r="D860" s="12">
        <v>1.1599999999999999</v>
      </c>
      <c r="E860" s="12">
        <v>15.5</v>
      </c>
      <c r="F860" s="13">
        <f t="shared" si="186"/>
        <v>1941.9583333332689</v>
      </c>
      <c r="G860" s="14">
        <f>G849*1/12+G861*11/12</f>
        <v>2.4175</v>
      </c>
      <c r="H860" s="13">
        <f t="shared" si="182"/>
        <v>177.72061935483873</v>
      </c>
      <c r="I860" s="13">
        <f t="shared" si="183"/>
        <v>14.404296774193549</v>
      </c>
      <c r="J860" s="15">
        <f t="shared" si="187"/>
        <v>7565.4325953956313</v>
      </c>
      <c r="K860" s="13">
        <f t="shared" si="184"/>
        <v>23.533780645161293</v>
      </c>
      <c r="L860" s="15">
        <f t="shared" si="185"/>
        <v>1001.8152751893758</v>
      </c>
      <c r="M860" s="34">
        <f t="shared" si="176"/>
        <v>10.086593309917905</v>
      </c>
      <c r="N860" s="16"/>
      <c r="O860" s="17">
        <f t="shared" si="177"/>
        <v>12.764729919112984</v>
      </c>
      <c r="P860" s="17"/>
      <c r="Q860" s="36">
        <f t="shared" si="178"/>
        <v>8.0966277439067411E-2</v>
      </c>
      <c r="R860" s="14">
        <f t="shared" si="188"/>
        <v>0.99827808157756137</v>
      </c>
      <c r="S860" s="14">
        <f t="shared" si="189"/>
        <v>14.371950130730095</v>
      </c>
      <c r="T860" s="20">
        <f t="shared" si="179"/>
        <v>0.10710076168999527</v>
      </c>
      <c r="U860" s="20">
        <f t="shared" si="180"/>
        <v>-3.1426802572939283E-2</v>
      </c>
      <c r="V860" s="20">
        <f t="shared" si="181"/>
        <v>0.13852756426293455</v>
      </c>
      <c r="Y860" s="35"/>
      <c r="Z860" s="35"/>
    </row>
    <row r="861" spans="1:26" x14ac:dyDescent="0.25">
      <c r="A861" s="11">
        <v>1942.01</v>
      </c>
      <c r="B861" s="12">
        <v>8.93</v>
      </c>
      <c r="C861" s="13">
        <v>0.70333299999999999</v>
      </c>
      <c r="D861" s="12">
        <v>1.1200000000000001</v>
      </c>
      <c r="E861" s="12">
        <v>15.7</v>
      </c>
      <c r="F861" s="13">
        <f t="shared" si="186"/>
        <v>1942.0416666666022</v>
      </c>
      <c r="G861" s="14">
        <v>2.46</v>
      </c>
      <c r="H861" s="13">
        <f t="shared" si="182"/>
        <v>178.86164331210193</v>
      </c>
      <c r="I861" s="13">
        <f t="shared" si="183"/>
        <v>14.087267208917201</v>
      </c>
      <c r="J861" s="15">
        <f t="shared" si="187"/>
        <v>7663.9788179940579</v>
      </c>
      <c r="K861" s="13">
        <f t="shared" si="184"/>
        <v>22.432815286624209</v>
      </c>
      <c r="L861" s="15">
        <f t="shared" si="185"/>
        <v>961.21570841582809</v>
      </c>
      <c r="M861" s="34">
        <f t="shared" si="176"/>
        <v>10.101686431929252</v>
      </c>
      <c r="N861" s="16"/>
      <c r="O861" s="17">
        <f t="shared" si="177"/>
        <v>12.807799723300176</v>
      </c>
      <c r="P861" s="17"/>
      <c r="Q861" s="36">
        <f t="shared" si="178"/>
        <v>8.3777244250419561E-2</v>
      </c>
      <c r="R861" s="14">
        <f t="shared" si="188"/>
        <v>1.0019767381834872</v>
      </c>
      <c r="S861" s="14">
        <f t="shared" si="189"/>
        <v>14.164435890319817</v>
      </c>
      <c r="T861" s="20">
        <f t="shared" si="179"/>
        <v>0.10983771849347512</v>
      </c>
      <c r="U861" s="20">
        <f t="shared" si="180"/>
        <v>-2.9878630794221261E-2</v>
      </c>
      <c r="V861" s="20">
        <f t="shared" si="181"/>
        <v>0.13971634928769638</v>
      </c>
      <c r="Y861" s="35"/>
      <c r="Z861" s="35"/>
    </row>
    <row r="862" spans="1:26" x14ac:dyDescent="0.25">
      <c r="A862" s="11">
        <v>1942.02</v>
      </c>
      <c r="B862" s="12">
        <v>8.65</v>
      </c>
      <c r="C862" s="13">
        <v>0.69666700000000004</v>
      </c>
      <c r="D862" s="12">
        <v>1.08</v>
      </c>
      <c r="E862" s="12">
        <v>15.8</v>
      </c>
      <c r="F862" s="13">
        <f t="shared" si="186"/>
        <v>1942.1249999999354</v>
      </c>
      <c r="G862" s="14">
        <f>G861*11/12+G873*1/12</f>
        <v>2.4608333333333334</v>
      </c>
      <c r="H862" s="13">
        <f t="shared" si="182"/>
        <v>172.15689873417725</v>
      </c>
      <c r="I862" s="13">
        <f t="shared" si="183"/>
        <v>13.865437013924051</v>
      </c>
      <c r="J862" s="15">
        <f t="shared" si="187"/>
        <v>7426.1992042491565</v>
      </c>
      <c r="K862" s="13">
        <f t="shared" si="184"/>
        <v>21.494734177215193</v>
      </c>
      <c r="L862" s="15">
        <f t="shared" si="185"/>
        <v>927.20175035712009</v>
      </c>
      <c r="M862" s="34">
        <f t="shared" si="176"/>
        <v>9.6802555917493649</v>
      </c>
      <c r="N862" s="16"/>
      <c r="O862" s="17">
        <f t="shared" si="177"/>
        <v>12.300243464664588</v>
      </c>
      <c r="P862" s="17"/>
      <c r="Q862" s="36">
        <f t="shared" si="178"/>
        <v>9.0143277184680307E-2</v>
      </c>
      <c r="R862" s="14">
        <f t="shared" si="188"/>
        <v>1.001977435551568</v>
      </c>
      <c r="S862" s="14">
        <f t="shared" si="189"/>
        <v>14.102609731898148</v>
      </c>
      <c r="T862" s="20">
        <f t="shared" si="179"/>
        <v>0.11269306381535271</v>
      </c>
      <c r="U862" s="20">
        <f t="shared" si="180"/>
        <v>-2.8607319473923032E-2</v>
      </c>
      <c r="V862" s="20">
        <f t="shared" si="181"/>
        <v>0.14130038328927574</v>
      </c>
      <c r="Y862" s="35"/>
      <c r="Z862" s="35"/>
    </row>
    <row r="863" spans="1:26" x14ac:dyDescent="0.25">
      <c r="A863" s="11">
        <v>1942.03</v>
      </c>
      <c r="B863" s="12">
        <v>8.18</v>
      </c>
      <c r="C863" s="13">
        <v>0.69</v>
      </c>
      <c r="D863" s="12">
        <v>1.04</v>
      </c>
      <c r="E863" s="12">
        <v>16</v>
      </c>
      <c r="F863" s="13">
        <f t="shared" si="186"/>
        <v>1942.2083333332687</v>
      </c>
      <c r="G863" s="14">
        <f>G861*10/12+G873*2/12</f>
        <v>2.4616666666666669</v>
      </c>
      <c r="H863" s="13">
        <f t="shared" si="182"/>
        <v>160.76767500000003</v>
      </c>
      <c r="I863" s="13">
        <f t="shared" si="183"/>
        <v>13.561087500000001</v>
      </c>
      <c r="J863" s="15">
        <f t="shared" si="187"/>
        <v>6983.6589012358263</v>
      </c>
      <c r="K863" s="13">
        <f t="shared" si="184"/>
        <v>20.439900000000002</v>
      </c>
      <c r="L863" s="15">
        <f t="shared" si="185"/>
        <v>887.8979532133568</v>
      </c>
      <c r="M863" s="34">
        <f t="shared" si="176"/>
        <v>9.0034266177609705</v>
      </c>
      <c r="N863" s="16"/>
      <c r="O863" s="17">
        <f t="shared" si="177"/>
        <v>11.470465379020212</v>
      </c>
      <c r="P863" s="17"/>
      <c r="Q863" s="36">
        <f t="shared" si="178"/>
        <v>9.9894847201602188E-2</v>
      </c>
      <c r="R863" s="14">
        <f t="shared" si="188"/>
        <v>1.0019781329194886</v>
      </c>
      <c r="S863" s="14">
        <f t="shared" si="189"/>
        <v>13.953865524579996</v>
      </c>
      <c r="T863" s="20">
        <f t="shared" si="179"/>
        <v>0.12038844714628016</v>
      </c>
      <c r="U863" s="20">
        <f t="shared" si="180"/>
        <v>-2.7464270283647396E-2</v>
      </c>
      <c r="V863" s="20">
        <f t="shared" si="181"/>
        <v>0.14785271742992756</v>
      </c>
      <c r="Y863" s="35"/>
      <c r="Z863" s="35"/>
    </row>
    <row r="864" spans="1:26" x14ac:dyDescent="0.25">
      <c r="A864" s="11">
        <v>1942.04</v>
      </c>
      <c r="B864" s="12">
        <v>7.84</v>
      </c>
      <c r="C864" s="13">
        <v>0.68</v>
      </c>
      <c r="D864" s="12">
        <v>1.02</v>
      </c>
      <c r="E864" s="12">
        <v>16.100000000000001</v>
      </c>
      <c r="F864" s="13">
        <f t="shared" si="186"/>
        <v>1942.2916666666019</v>
      </c>
      <c r="G864" s="14">
        <f>G861*9/12+G873*3/12</f>
        <v>2.4624999999999999</v>
      </c>
      <c r="H864" s="13">
        <f t="shared" si="182"/>
        <v>153.12834782608695</v>
      </c>
      <c r="I864" s="13">
        <f t="shared" si="183"/>
        <v>13.281540372670809</v>
      </c>
      <c r="J864" s="15">
        <f t="shared" si="187"/>
        <v>6699.8893172875996</v>
      </c>
      <c r="K864" s="13">
        <f t="shared" si="184"/>
        <v>19.92231055900621</v>
      </c>
      <c r="L864" s="15">
        <f t="shared" si="185"/>
        <v>871.66927342262136</v>
      </c>
      <c r="M864" s="34">
        <f t="shared" si="176"/>
        <v>8.5442557075882597</v>
      </c>
      <c r="N864" s="16"/>
      <c r="O864" s="17">
        <f t="shared" si="177"/>
        <v>10.918206150831159</v>
      </c>
      <c r="P864" s="17"/>
      <c r="Q864" s="36">
        <f t="shared" si="178"/>
        <v>0.1072142123212259</v>
      </c>
      <c r="R864" s="14">
        <f t="shared" si="188"/>
        <v>1.0019788302872494</v>
      </c>
      <c r="S864" s="14">
        <f t="shared" si="189"/>
        <v>13.894626708400779</v>
      </c>
      <c r="T864" s="20">
        <f t="shared" si="179"/>
        <v>0.12485082395492353</v>
      </c>
      <c r="U864" s="20">
        <f t="shared" si="180"/>
        <v>-2.7306001405905556E-2</v>
      </c>
      <c r="V864" s="20">
        <f t="shared" si="181"/>
        <v>0.15215682536082908</v>
      </c>
      <c r="Y864" s="35"/>
      <c r="Z864" s="35"/>
    </row>
    <row r="865" spans="1:26" x14ac:dyDescent="0.25">
      <c r="A865" s="11">
        <v>1942.05</v>
      </c>
      <c r="B865" s="12">
        <v>7.93</v>
      </c>
      <c r="C865" s="13">
        <v>0.67</v>
      </c>
      <c r="D865" s="12">
        <v>1</v>
      </c>
      <c r="E865" s="12">
        <v>16.3</v>
      </c>
      <c r="F865" s="13">
        <f t="shared" si="186"/>
        <v>1942.3749999999352</v>
      </c>
      <c r="G865" s="14">
        <f>G861*8/12+G873*4/12</f>
        <v>2.4633333333333334</v>
      </c>
      <c r="H865" s="13">
        <f t="shared" si="182"/>
        <v>152.985754601227</v>
      </c>
      <c r="I865" s="13">
        <f t="shared" si="183"/>
        <v>12.925656441717793</v>
      </c>
      <c r="J865" s="15">
        <f t="shared" si="187"/>
        <v>6740.7788514006479</v>
      </c>
      <c r="K865" s="13">
        <f t="shared" si="184"/>
        <v>19.292024539877303</v>
      </c>
      <c r="L865" s="15">
        <f t="shared" si="185"/>
        <v>850.03516411105272</v>
      </c>
      <c r="M865" s="34">
        <f t="shared" si="176"/>
        <v>8.5061162596960518</v>
      </c>
      <c r="N865" s="16"/>
      <c r="O865" s="17">
        <f t="shared" si="177"/>
        <v>10.901248386825088</v>
      </c>
      <c r="P865" s="17"/>
      <c r="Q865" s="36">
        <f t="shared" si="178"/>
        <v>0.11045791687741957</v>
      </c>
      <c r="R865" s="14">
        <f t="shared" si="188"/>
        <v>1.0019795276548498</v>
      </c>
      <c r="S865" s="14">
        <f t="shared" si="189"/>
        <v>13.751298235990081</v>
      </c>
      <c r="T865" s="20">
        <f t="shared" si="179"/>
        <v>0.12468642324822099</v>
      </c>
      <c r="U865" s="20">
        <f t="shared" si="180"/>
        <v>-2.6182089194104585E-2</v>
      </c>
      <c r="V865" s="20">
        <f t="shared" si="181"/>
        <v>0.15086851244232558</v>
      </c>
      <c r="Y865" s="35"/>
      <c r="Z865" s="35"/>
    </row>
    <row r="866" spans="1:26" x14ac:dyDescent="0.25">
      <c r="A866" s="11">
        <v>1942.06</v>
      </c>
      <c r="B866" s="12">
        <v>8.33</v>
      </c>
      <c r="C866" s="13">
        <v>0.66</v>
      </c>
      <c r="D866" s="12">
        <v>0.98</v>
      </c>
      <c r="E866" s="12">
        <v>16.3</v>
      </c>
      <c r="F866" s="13">
        <f t="shared" si="186"/>
        <v>1942.4583333332685</v>
      </c>
      <c r="G866" s="14">
        <f>G861*7/12+G873*5/12</f>
        <v>2.4641666666666664</v>
      </c>
      <c r="H866" s="13">
        <f t="shared" si="182"/>
        <v>160.70256441717791</v>
      </c>
      <c r="I866" s="13">
        <f t="shared" si="183"/>
        <v>12.732736196319019</v>
      </c>
      <c r="J866" s="15">
        <f t="shared" si="187"/>
        <v>7127.5448510711767</v>
      </c>
      <c r="K866" s="13">
        <f t="shared" si="184"/>
        <v>18.906184049079755</v>
      </c>
      <c r="L866" s="15">
        <f t="shared" si="185"/>
        <v>838.53468836131492</v>
      </c>
      <c r="M866" s="34">
        <f t="shared" si="176"/>
        <v>8.9054569285180545</v>
      </c>
      <c r="N866" s="16"/>
      <c r="O866" s="17">
        <f t="shared" si="177"/>
        <v>11.442697243987244</v>
      </c>
      <c r="P866" s="17"/>
      <c r="Q866" s="36">
        <f t="shared" si="178"/>
        <v>0.10592353761816532</v>
      </c>
      <c r="R866" s="14">
        <f t="shared" si="188"/>
        <v>1.0019802250222902</v>
      </c>
      <c r="S866" s="14">
        <f t="shared" si="189"/>
        <v>13.778519311138311</v>
      </c>
      <c r="T866" s="20">
        <f t="shared" si="179"/>
        <v>0.12158600518883467</v>
      </c>
      <c r="U866" s="20">
        <f t="shared" si="180"/>
        <v>-2.6626851226970838E-2</v>
      </c>
      <c r="V866" s="20">
        <f t="shared" si="181"/>
        <v>0.14821285641580551</v>
      </c>
      <c r="Y866" s="35"/>
      <c r="Z866" s="35"/>
    </row>
    <row r="867" spans="1:26" x14ac:dyDescent="0.25">
      <c r="A867" s="11">
        <v>1942.07</v>
      </c>
      <c r="B867" s="12">
        <v>8.64</v>
      </c>
      <c r="C867" s="13">
        <v>0.64666699999999999</v>
      </c>
      <c r="D867" s="12">
        <v>0.96666700000000005</v>
      </c>
      <c r="E867" s="12">
        <v>16.399999999999999</v>
      </c>
      <c r="F867" s="13">
        <f t="shared" si="186"/>
        <v>1942.5416666666017</v>
      </c>
      <c r="G867" s="14">
        <f>G861*6/12+G873*6/12</f>
        <v>2.4649999999999999</v>
      </c>
      <c r="H867" s="13">
        <f t="shared" si="182"/>
        <v>165.66673170731713</v>
      </c>
      <c r="I867" s="13">
        <f t="shared" si="183"/>
        <v>12.399445415853661</v>
      </c>
      <c r="J867" s="15">
        <f t="shared" si="187"/>
        <v>7393.5463641223932</v>
      </c>
      <c r="K867" s="13">
        <f t="shared" si="184"/>
        <v>18.535250293902443</v>
      </c>
      <c r="L867" s="15">
        <f t="shared" si="185"/>
        <v>827.21033369989595</v>
      </c>
      <c r="M867" s="34">
        <f t="shared" si="176"/>
        <v>9.150488900994743</v>
      </c>
      <c r="N867" s="16"/>
      <c r="O867" s="17">
        <f t="shared" si="177"/>
        <v>11.784997227682233</v>
      </c>
      <c r="P867" s="17"/>
      <c r="Q867" s="36">
        <f t="shared" si="178"/>
        <v>0.10353127198083711</v>
      </c>
      <c r="R867" s="14">
        <f t="shared" si="188"/>
        <v>1.0019809223895706</v>
      </c>
      <c r="S867" s="14">
        <f t="shared" si="189"/>
        <v>13.721622148873653</v>
      </c>
      <c r="T867" s="20">
        <f t="shared" si="179"/>
        <v>0.12034783390632864</v>
      </c>
      <c r="U867" s="20">
        <f t="shared" si="180"/>
        <v>-2.6839001257765949E-2</v>
      </c>
      <c r="V867" s="20">
        <f t="shared" si="181"/>
        <v>0.14718683516409459</v>
      </c>
      <c r="Y867" s="35"/>
      <c r="Z867" s="35"/>
    </row>
    <row r="868" spans="1:26" x14ac:dyDescent="0.25">
      <c r="A868" s="11">
        <v>1942.08</v>
      </c>
      <c r="B868" s="12">
        <v>8.59</v>
      </c>
      <c r="C868" s="13">
        <v>0.63333300000000003</v>
      </c>
      <c r="D868" s="12">
        <v>0.95333299999999999</v>
      </c>
      <c r="E868" s="12">
        <v>16.5</v>
      </c>
      <c r="F868" s="13">
        <f t="shared" si="186"/>
        <v>1942.624999999935</v>
      </c>
      <c r="G868" s="14">
        <f>G861*5/12+G873*7/12</f>
        <v>2.4658333333333338</v>
      </c>
      <c r="H868" s="13">
        <f t="shared" si="182"/>
        <v>163.70978181818182</v>
      </c>
      <c r="I868" s="13">
        <f t="shared" si="183"/>
        <v>12.070175465454547</v>
      </c>
      <c r="J868" s="15">
        <f t="shared" si="187"/>
        <v>7351.0996026561352</v>
      </c>
      <c r="K868" s="13">
        <f t="shared" si="184"/>
        <v>18.168793647272729</v>
      </c>
      <c r="L868" s="15">
        <f t="shared" si="185"/>
        <v>815.83769935960208</v>
      </c>
      <c r="M868" s="34">
        <f t="shared" si="176"/>
        <v>9.0128230475642948</v>
      </c>
      <c r="N868" s="16"/>
      <c r="O868" s="17">
        <f t="shared" si="177"/>
        <v>11.634971805540616</v>
      </c>
      <c r="P868" s="17"/>
      <c r="Q868" s="36">
        <f t="shared" si="178"/>
        <v>0.10656446054631462</v>
      </c>
      <c r="R868" s="14">
        <f t="shared" si="188"/>
        <v>1.0019816197566911</v>
      </c>
      <c r="S868" s="14">
        <f t="shared" si="189"/>
        <v>13.66547753487983</v>
      </c>
      <c r="T868" s="20">
        <f t="shared" si="179"/>
        <v>0.12197623362054455</v>
      </c>
      <c r="U868" s="20">
        <f t="shared" si="180"/>
        <v>-2.6321898240336705E-2</v>
      </c>
      <c r="V868" s="20">
        <f t="shared" si="181"/>
        <v>0.14829813186088125</v>
      </c>
      <c r="Y868" s="35"/>
      <c r="Z868" s="35"/>
    </row>
    <row r="869" spans="1:26" x14ac:dyDescent="0.25">
      <c r="A869" s="11">
        <v>1942.09</v>
      </c>
      <c r="B869" s="12">
        <v>8.68</v>
      </c>
      <c r="C869" s="13">
        <v>0.62</v>
      </c>
      <c r="D869" s="12">
        <v>0.94</v>
      </c>
      <c r="E869" s="12">
        <v>16.5</v>
      </c>
      <c r="F869" s="13">
        <f t="shared" si="186"/>
        <v>1942.7083333332682</v>
      </c>
      <c r="G869" s="14">
        <f>G861*4/12+G873*8/12</f>
        <v>2.4666666666666668</v>
      </c>
      <c r="H869" s="13">
        <f t="shared" si="182"/>
        <v>165.42501818181822</v>
      </c>
      <c r="I869" s="13">
        <f t="shared" si="183"/>
        <v>11.816072727272728</v>
      </c>
      <c r="J869" s="15">
        <f t="shared" si="187"/>
        <v>7472.334268202464</v>
      </c>
      <c r="K869" s="13">
        <f t="shared" si="184"/>
        <v>17.914690909090908</v>
      </c>
      <c r="L869" s="15">
        <f t="shared" si="185"/>
        <v>809.21592305418369</v>
      </c>
      <c r="M869" s="34">
        <f t="shared" si="176"/>
        <v>9.0778298393715033</v>
      </c>
      <c r="N869" s="16"/>
      <c r="O869" s="17">
        <f t="shared" si="177"/>
        <v>11.745145809200283</v>
      </c>
      <c r="P869" s="17"/>
      <c r="Q869" s="36">
        <f t="shared" si="178"/>
        <v>0.10652043750087252</v>
      </c>
      <c r="R869" s="14">
        <f t="shared" si="188"/>
        <v>1.0019823171236515</v>
      </c>
      <c r="S869" s="14">
        <f t="shared" si="189"/>
        <v>13.692557315147566</v>
      </c>
      <c r="T869" s="20">
        <f t="shared" si="179"/>
        <v>0.11889433414901407</v>
      </c>
      <c r="U869" s="20">
        <f t="shared" si="180"/>
        <v>-2.6395550559896619E-2</v>
      </c>
      <c r="V869" s="20">
        <f t="shared" si="181"/>
        <v>0.14528988470891069</v>
      </c>
      <c r="Y869" s="35"/>
      <c r="Z869" s="35"/>
    </row>
    <row r="870" spans="1:26" x14ac:dyDescent="0.25">
      <c r="A870" s="11">
        <v>1942.1</v>
      </c>
      <c r="B870" s="12">
        <v>9.32</v>
      </c>
      <c r="C870" s="13">
        <v>0.61</v>
      </c>
      <c r="D870" s="12">
        <v>0.97</v>
      </c>
      <c r="E870" s="12">
        <v>16.7</v>
      </c>
      <c r="F870" s="13">
        <f t="shared" si="186"/>
        <v>1942.7916666666015</v>
      </c>
      <c r="G870" s="14">
        <f>G861*3/12+G873*9/12</f>
        <v>2.4675000000000002</v>
      </c>
      <c r="H870" s="13">
        <f t="shared" si="182"/>
        <v>175.49504191616768</v>
      </c>
      <c r="I870" s="13">
        <f t="shared" si="183"/>
        <v>11.486263473053894</v>
      </c>
      <c r="J870" s="15">
        <f t="shared" si="187"/>
        <v>7970.4391962501004</v>
      </c>
      <c r="K870" s="13">
        <f t="shared" si="184"/>
        <v>18.265041916167668</v>
      </c>
      <c r="L870" s="15">
        <f t="shared" si="185"/>
        <v>829.54141849384098</v>
      </c>
      <c r="M870" s="34">
        <f t="shared" si="176"/>
        <v>9.5991767493529867</v>
      </c>
      <c r="N870" s="16"/>
      <c r="O870" s="17">
        <f t="shared" si="177"/>
        <v>12.442152869609721</v>
      </c>
      <c r="P870" s="17"/>
      <c r="Q870" s="36">
        <f t="shared" si="178"/>
        <v>0.10252615661656952</v>
      </c>
      <c r="R870" s="14">
        <f t="shared" si="188"/>
        <v>1.0019830144904518</v>
      </c>
      <c r="S870" s="14">
        <f t="shared" si="189"/>
        <v>13.555392517884396</v>
      </c>
      <c r="T870" s="20">
        <f t="shared" si="179"/>
        <v>0.10988817439131737</v>
      </c>
      <c r="U870" s="20">
        <f t="shared" si="180"/>
        <v>-2.5294538636276176E-2</v>
      </c>
      <c r="V870" s="20">
        <f t="shared" si="181"/>
        <v>0.13518271302759355</v>
      </c>
      <c r="Y870" s="35"/>
      <c r="Z870" s="35"/>
    </row>
    <row r="871" spans="1:26" x14ac:dyDescent="0.25">
      <c r="A871" s="11">
        <v>1942.11</v>
      </c>
      <c r="B871" s="12">
        <v>9.4700000000000006</v>
      </c>
      <c r="C871" s="13">
        <v>0.6</v>
      </c>
      <c r="D871" s="12">
        <v>1</v>
      </c>
      <c r="E871" s="12">
        <v>16.8</v>
      </c>
      <c r="F871" s="13">
        <f t="shared" si="186"/>
        <v>1942.8749999999347</v>
      </c>
      <c r="G871" s="14">
        <f>G861*2/12+G873*10/12</f>
        <v>2.4683333333333337</v>
      </c>
      <c r="H871" s="13">
        <f t="shared" si="182"/>
        <v>177.25810714285717</v>
      </c>
      <c r="I871" s="13">
        <f t="shared" si="183"/>
        <v>11.230714285714287</v>
      </c>
      <c r="J871" s="15">
        <f t="shared" si="187"/>
        <v>8093.0174814570946</v>
      </c>
      <c r="K871" s="13">
        <f t="shared" si="184"/>
        <v>18.717857142857145</v>
      </c>
      <c r="L871" s="15">
        <f t="shared" si="185"/>
        <v>854.59529899230142</v>
      </c>
      <c r="M871" s="34">
        <f t="shared" si="176"/>
        <v>9.6613341521716585</v>
      </c>
      <c r="N871" s="16"/>
      <c r="O871" s="17">
        <f t="shared" si="177"/>
        <v>12.543111801092833</v>
      </c>
      <c r="P871" s="17"/>
      <c r="Q871" s="36">
        <f t="shared" si="178"/>
        <v>0.10323139333544548</v>
      </c>
      <c r="R871" s="14">
        <f t="shared" si="188"/>
        <v>1.001983711857092</v>
      </c>
      <c r="S871" s="14">
        <f t="shared" si="189"/>
        <v>13.501426194232602</v>
      </c>
      <c r="T871" s="20">
        <f t="shared" si="179"/>
        <v>0.11218932404266635</v>
      </c>
      <c r="U871" s="20">
        <f t="shared" si="180"/>
        <v>-2.4784204688455325E-2</v>
      </c>
      <c r="V871" s="20">
        <f t="shared" si="181"/>
        <v>0.13697352873112167</v>
      </c>
      <c r="Y871" s="35"/>
      <c r="Z871" s="35"/>
    </row>
    <row r="872" spans="1:26" x14ac:dyDescent="0.25">
      <c r="A872" s="11">
        <v>1942.12</v>
      </c>
      <c r="B872" s="12">
        <v>9.52</v>
      </c>
      <c r="C872" s="13">
        <v>0.59</v>
      </c>
      <c r="D872" s="12">
        <v>1.03</v>
      </c>
      <c r="E872" s="12">
        <v>16.899999999999999</v>
      </c>
      <c r="F872" s="13">
        <f t="shared" si="186"/>
        <v>1942.958333333268</v>
      </c>
      <c r="G872" s="14">
        <f>G861*1/12+G873*11/12</f>
        <v>2.4691666666666667</v>
      </c>
      <c r="H872" s="13">
        <f t="shared" si="182"/>
        <v>177.13959763313611</v>
      </c>
      <c r="I872" s="13">
        <f t="shared" si="183"/>
        <v>10.978189349112428</v>
      </c>
      <c r="J872" s="15">
        <f t="shared" si="187"/>
        <v>8129.3757074911446</v>
      </c>
      <c r="K872" s="13">
        <f t="shared" si="184"/>
        <v>19.165313609467461</v>
      </c>
      <c r="L872" s="15">
        <f t="shared" si="185"/>
        <v>879.54380028528158</v>
      </c>
      <c r="M872" s="34">
        <f t="shared" si="176"/>
        <v>9.6175141032831757</v>
      </c>
      <c r="N872" s="16"/>
      <c r="O872" s="17">
        <f t="shared" si="177"/>
        <v>12.504872502621099</v>
      </c>
      <c r="P872" s="17"/>
      <c r="Q872" s="36">
        <f t="shared" si="178"/>
        <v>0.10508258054935474</v>
      </c>
      <c r="R872" s="14">
        <f t="shared" si="188"/>
        <v>1.0019844092235723</v>
      </c>
      <c r="S872" s="14">
        <f t="shared" si="189"/>
        <v>13.448160558707544</v>
      </c>
      <c r="T872" s="20">
        <f t="shared" si="179"/>
        <v>0.11659991048354068</v>
      </c>
      <c r="U872" s="20">
        <f t="shared" si="180"/>
        <v>-2.4276050828246576E-2</v>
      </c>
      <c r="V872" s="20">
        <f t="shared" si="181"/>
        <v>0.14087596131178726</v>
      </c>
      <c r="Y872" s="35"/>
      <c r="Z872" s="35"/>
    </row>
    <row r="873" spans="1:26" x14ac:dyDescent="0.25">
      <c r="A873" s="11">
        <v>1943.01</v>
      </c>
      <c r="B873" s="12">
        <v>10.09</v>
      </c>
      <c r="C873" s="13">
        <v>0.59</v>
      </c>
      <c r="D873" s="12">
        <v>1.0433300000000001</v>
      </c>
      <c r="E873" s="12">
        <v>16.899999999999999</v>
      </c>
      <c r="F873" s="13">
        <f t="shared" si="186"/>
        <v>1943.0416666666013</v>
      </c>
      <c r="G873" s="14">
        <v>2.4700000000000002</v>
      </c>
      <c r="H873" s="13">
        <f t="shared" si="182"/>
        <v>187.74564497041422</v>
      </c>
      <c r="I873" s="13">
        <f t="shared" si="183"/>
        <v>10.978189349112428</v>
      </c>
      <c r="J873" s="15">
        <f t="shared" si="187"/>
        <v>8658.0982346852888</v>
      </c>
      <c r="K873" s="13">
        <f t="shared" si="184"/>
        <v>19.413346260355034</v>
      </c>
      <c r="L873" s="15">
        <f t="shared" si="185"/>
        <v>895.26795155542152</v>
      </c>
      <c r="M873" s="34">
        <f t="shared" si="176"/>
        <v>10.150534220432082</v>
      </c>
      <c r="N873" s="16"/>
      <c r="O873" s="17">
        <f t="shared" si="177"/>
        <v>13.213565770538391</v>
      </c>
      <c r="P873" s="17"/>
      <c r="Q873" s="36">
        <f t="shared" si="178"/>
        <v>0.10119365235814598</v>
      </c>
      <c r="R873" s="14">
        <f t="shared" si="188"/>
        <v>1.0019851065898928</v>
      </c>
      <c r="S873" s="14">
        <f t="shared" si="189"/>
        <v>13.474847212560325</v>
      </c>
      <c r="T873" s="20">
        <f t="shared" si="179"/>
        <v>0.11109544759668766</v>
      </c>
      <c r="U873" s="20">
        <f t="shared" si="180"/>
        <v>-2.3979650422291221E-2</v>
      </c>
      <c r="V873" s="20">
        <f t="shared" si="181"/>
        <v>0.13507509801897888</v>
      </c>
      <c r="Y873" s="35"/>
      <c r="Z873" s="35"/>
    </row>
    <row r="874" spans="1:26" x14ac:dyDescent="0.25">
      <c r="A874" s="11">
        <v>1943.02</v>
      </c>
      <c r="B874" s="12">
        <v>10.69</v>
      </c>
      <c r="C874" s="13">
        <v>0.59</v>
      </c>
      <c r="D874" s="12">
        <v>1.05667</v>
      </c>
      <c r="E874" s="12">
        <v>16.899999999999999</v>
      </c>
      <c r="F874" s="13">
        <f t="shared" si="186"/>
        <v>1943.1249999999345</v>
      </c>
      <c r="G874" s="14">
        <f>G873*11/12+G885*1/12</f>
        <v>2.4708333333333332</v>
      </c>
      <c r="H874" s="13">
        <f t="shared" si="182"/>
        <v>198.90990532544382</v>
      </c>
      <c r="I874" s="13">
        <f t="shared" si="183"/>
        <v>10.978189349112428</v>
      </c>
      <c r="J874" s="15">
        <f t="shared" si="187"/>
        <v>9215.1397382217801</v>
      </c>
      <c r="K874" s="13">
        <f t="shared" si="184"/>
        <v>19.661564982248525</v>
      </c>
      <c r="L874" s="15">
        <f t="shared" si="185"/>
        <v>910.88509889493071</v>
      </c>
      <c r="M874" s="34">
        <f t="shared" si="176"/>
        <v>10.708982995221268</v>
      </c>
      <c r="N874" s="16"/>
      <c r="O874" s="17">
        <f t="shared" si="177"/>
        <v>13.952601800590955</v>
      </c>
      <c r="P874" s="17"/>
      <c r="Q874" s="36">
        <f t="shared" si="178"/>
        <v>9.7654449052904851E-2</v>
      </c>
      <c r="R874" s="14">
        <f t="shared" si="188"/>
        <v>1.001985803956053</v>
      </c>
      <c r="S874" s="14">
        <f t="shared" si="189"/>
        <v>13.501596220559778</v>
      </c>
      <c r="T874" s="20">
        <f t="shared" si="179"/>
        <v>0.10374760436908259</v>
      </c>
      <c r="U874" s="20">
        <f t="shared" si="180"/>
        <v>-2.3330119465403643E-2</v>
      </c>
      <c r="V874" s="20">
        <f t="shared" si="181"/>
        <v>0.12707772383448623</v>
      </c>
      <c r="Y874" s="35"/>
      <c r="Z874" s="35"/>
    </row>
    <row r="875" spans="1:26" x14ac:dyDescent="0.25">
      <c r="A875" s="11">
        <v>1943.03</v>
      </c>
      <c r="B875" s="12">
        <v>11.07</v>
      </c>
      <c r="C875" s="13">
        <v>0.59</v>
      </c>
      <c r="D875" s="12">
        <v>1.07</v>
      </c>
      <c r="E875" s="12">
        <v>17.2</v>
      </c>
      <c r="F875" s="13">
        <f t="shared" si="186"/>
        <v>1943.2083333332678</v>
      </c>
      <c r="G875" s="14">
        <f>G873*10/12+G885*2/12</f>
        <v>2.4716666666666667</v>
      </c>
      <c r="H875" s="13">
        <f t="shared" si="182"/>
        <v>202.38791860465119</v>
      </c>
      <c r="I875" s="13">
        <f t="shared" si="183"/>
        <v>10.786709302325583</v>
      </c>
      <c r="J875" s="15">
        <f t="shared" si="187"/>
        <v>9417.913942827985</v>
      </c>
      <c r="K875" s="13">
        <f t="shared" si="184"/>
        <v>19.562337209302328</v>
      </c>
      <c r="L875" s="15">
        <f t="shared" si="185"/>
        <v>910.31327179999482</v>
      </c>
      <c r="M875" s="34">
        <f t="shared" si="176"/>
        <v>10.850541744036803</v>
      </c>
      <c r="N875" s="16"/>
      <c r="O875" s="17">
        <f t="shared" si="177"/>
        <v>14.146459872218625</v>
      </c>
      <c r="P875" s="17"/>
      <c r="Q875" s="36">
        <f t="shared" si="178"/>
        <v>9.9055216600679938E-2</v>
      </c>
      <c r="R875" s="14">
        <f t="shared" si="188"/>
        <v>1.0019865013220532</v>
      </c>
      <c r="S875" s="14">
        <f t="shared" si="189"/>
        <v>13.292447143565951</v>
      </c>
      <c r="T875" s="20">
        <f t="shared" si="179"/>
        <v>0.10198223940225404</v>
      </c>
      <c r="U875" s="20">
        <f t="shared" si="180"/>
        <v>-2.1698297281205203E-2</v>
      </c>
      <c r="V875" s="20">
        <f t="shared" si="181"/>
        <v>0.12368053668345924</v>
      </c>
      <c r="Y875" s="35"/>
      <c r="Z875" s="35"/>
    </row>
    <row r="876" spans="1:26" x14ac:dyDescent="0.25">
      <c r="A876" s="11">
        <v>1943.04</v>
      </c>
      <c r="B876" s="12">
        <v>11.44</v>
      </c>
      <c r="C876" s="13">
        <v>0.59</v>
      </c>
      <c r="D876" s="12">
        <v>1.08</v>
      </c>
      <c r="E876" s="12">
        <v>17.399999999999999</v>
      </c>
      <c r="F876" s="13">
        <f t="shared" si="186"/>
        <v>1943.291666666601</v>
      </c>
      <c r="G876" s="14">
        <f>G873*9/12+G885*3/12</f>
        <v>2.4725000000000001</v>
      </c>
      <c r="H876" s="13">
        <f t="shared" si="182"/>
        <v>206.74841379310348</v>
      </c>
      <c r="I876" s="13">
        <f t="shared" si="183"/>
        <v>10.662724137931036</v>
      </c>
      <c r="J876" s="15">
        <f t="shared" si="187"/>
        <v>9662.1733513657182</v>
      </c>
      <c r="K876" s="13">
        <f t="shared" si="184"/>
        <v>19.518206896551728</v>
      </c>
      <c r="L876" s="15">
        <f t="shared" si="185"/>
        <v>912.16321848557482</v>
      </c>
      <c r="M876" s="34">
        <f t="shared" si="176"/>
        <v>11.039227142939689</v>
      </c>
      <c r="N876" s="16"/>
      <c r="O876" s="17">
        <f t="shared" si="177"/>
        <v>14.400210502607527</v>
      </c>
      <c r="P876" s="17"/>
      <c r="Q876" s="36">
        <f t="shared" si="178"/>
        <v>9.8664954260692647E-2</v>
      </c>
      <c r="R876" s="14">
        <f t="shared" si="188"/>
        <v>1.0019871986878939</v>
      </c>
      <c r="S876" s="14">
        <f t="shared" si="189"/>
        <v>13.16576234753491</v>
      </c>
      <c r="T876" s="20">
        <f t="shared" si="179"/>
        <v>9.4147168650394741E-2</v>
      </c>
      <c r="U876" s="20">
        <f t="shared" si="180"/>
        <v>-2.1028564348838708E-2</v>
      </c>
      <c r="V876" s="20">
        <f t="shared" si="181"/>
        <v>0.11517573299923345</v>
      </c>
      <c r="Y876" s="35"/>
      <c r="Z876" s="35"/>
    </row>
    <row r="877" spans="1:26" x14ac:dyDescent="0.25">
      <c r="A877" s="11">
        <v>1943.05</v>
      </c>
      <c r="B877" s="12">
        <v>11.89</v>
      </c>
      <c r="C877" s="13">
        <v>0.59</v>
      </c>
      <c r="D877" s="12">
        <v>1.0900000000000001</v>
      </c>
      <c r="E877" s="12">
        <v>17.5</v>
      </c>
      <c r="F877" s="13">
        <f t="shared" si="186"/>
        <v>1943.3749999999343</v>
      </c>
      <c r="G877" s="14">
        <f>G873*8/12+G885*4/12</f>
        <v>2.4733333333333336</v>
      </c>
      <c r="H877" s="13">
        <f t="shared" si="182"/>
        <v>213.65310857142859</v>
      </c>
      <c r="I877" s="13">
        <f t="shared" si="183"/>
        <v>10.601794285714286</v>
      </c>
      <c r="J877" s="15">
        <f t="shared" si="187"/>
        <v>10026.145780583123</v>
      </c>
      <c r="K877" s="13">
        <f t="shared" si="184"/>
        <v>19.586365714285716</v>
      </c>
      <c r="L877" s="15">
        <f t="shared" si="185"/>
        <v>919.13363337557644</v>
      </c>
      <c r="M877" s="34">
        <f t="shared" si="176"/>
        <v>11.36221580061369</v>
      </c>
      <c r="N877" s="16"/>
      <c r="O877" s="17">
        <f t="shared" si="177"/>
        <v>14.827344489187841</v>
      </c>
      <c r="P877" s="17"/>
      <c r="Q877" s="36">
        <f t="shared" si="178"/>
        <v>9.6673607448530624E-2</v>
      </c>
      <c r="R877" s="14">
        <f t="shared" si="188"/>
        <v>1.0019878960535744</v>
      </c>
      <c r="S877" s="14">
        <f t="shared" si="189"/>
        <v>13.11654290272164</v>
      </c>
      <c r="T877" s="20">
        <f t="shared" si="179"/>
        <v>9.0788774874241529E-2</v>
      </c>
      <c r="U877" s="20">
        <f t="shared" si="180"/>
        <v>-2.2651444214162098E-2</v>
      </c>
      <c r="V877" s="20">
        <f t="shared" si="181"/>
        <v>0.11344021908840363</v>
      </c>
      <c r="Y877" s="35"/>
      <c r="Z877" s="35"/>
    </row>
    <row r="878" spans="1:26" x14ac:dyDescent="0.25">
      <c r="A878" s="11">
        <v>1943.06</v>
      </c>
      <c r="B878" s="12">
        <v>12.1</v>
      </c>
      <c r="C878" s="13">
        <v>0.59</v>
      </c>
      <c r="D878" s="12">
        <v>1.1000000000000001</v>
      </c>
      <c r="E878" s="12">
        <v>17.5</v>
      </c>
      <c r="F878" s="13">
        <f t="shared" si="186"/>
        <v>1943.4583333332675</v>
      </c>
      <c r="G878" s="14">
        <f>G873*7/12+G885*5/12</f>
        <v>2.4741666666666671</v>
      </c>
      <c r="H878" s="13">
        <f t="shared" si="182"/>
        <v>217.42662857142858</v>
      </c>
      <c r="I878" s="13">
        <f t="shared" si="183"/>
        <v>10.601794285714286</v>
      </c>
      <c r="J878" s="15">
        <f t="shared" si="187"/>
        <v>10244.685964053922</v>
      </c>
      <c r="K878" s="13">
        <f t="shared" si="184"/>
        <v>19.766057142857147</v>
      </c>
      <c r="L878" s="15">
        <f t="shared" si="185"/>
        <v>931.33508764126577</v>
      </c>
      <c r="M878" s="34">
        <f t="shared" si="176"/>
        <v>11.51674478645123</v>
      </c>
      <c r="N878" s="16"/>
      <c r="O878" s="17">
        <f t="shared" si="177"/>
        <v>15.03377562080253</v>
      </c>
      <c r="P878" s="17"/>
      <c r="Q878" s="36">
        <f t="shared" si="178"/>
        <v>9.4667767857563784E-2</v>
      </c>
      <c r="R878" s="14">
        <f t="shared" si="188"/>
        <v>1.0019885934190949</v>
      </c>
      <c r="S878" s="14">
        <f t="shared" si="189"/>
        <v>13.142617226594501</v>
      </c>
      <c r="T878" s="20">
        <f t="shared" si="179"/>
        <v>8.4604209985769341E-2</v>
      </c>
      <c r="U878" s="20">
        <f t="shared" si="180"/>
        <v>-2.3462326496268671E-2</v>
      </c>
      <c r="V878" s="20">
        <f t="shared" si="181"/>
        <v>0.10806653648203801</v>
      </c>
      <c r="Y878" s="35"/>
      <c r="Z878" s="35"/>
    </row>
    <row r="879" spans="1:26" x14ac:dyDescent="0.25">
      <c r="A879" s="11">
        <v>1943.07</v>
      </c>
      <c r="B879" s="12">
        <v>12.35</v>
      </c>
      <c r="C879" s="13">
        <v>0.593333</v>
      </c>
      <c r="D879" s="12">
        <v>1.0933299999999999</v>
      </c>
      <c r="E879" s="12">
        <v>17.399999999999999</v>
      </c>
      <c r="F879" s="13">
        <f t="shared" si="186"/>
        <v>1943.5416666666008</v>
      </c>
      <c r="G879" s="14">
        <f>G873*6/12+G885*6/12</f>
        <v>2.4750000000000001</v>
      </c>
      <c r="H879" s="13">
        <f t="shared" si="182"/>
        <v>223.19431034482761</v>
      </c>
      <c r="I879" s="13">
        <f t="shared" si="183"/>
        <v>10.722959493103449</v>
      </c>
      <c r="J879" s="15">
        <f t="shared" si="187"/>
        <v>10558.550622713528</v>
      </c>
      <c r="K879" s="13">
        <f t="shared" si="184"/>
        <v>19.759112172413797</v>
      </c>
      <c r="L879" s="15">
        <f t="shared" si="185"/>
        <v>934.73523500658973</v>
      </c>
      <c r="M879" s="34">
        <f t="shared" si="176"/>
        <v>11.774213341781655</v>
      </c>
      <c r="N879" s="16"/>
      <c r="O879" s="17">
        <f t="shared" si="177"/>
        <v>15.373683748422993</v>
      </c>
      <c r="P879" s="17"/>
      <c r="Q879" s="36">
        <f t="shared" si="178"/>
        <v>8.897387762529993E-2</v>
      </c>
      <c r="R879" s="14">
        <f t="shared" si="188"/>
        <v>1.0019892907844554</v>
      </c>
      <c r="S879" s="14">
        <f t="shared" si="189"/>
        <v>13.244435034633181</v>
      </c>
      <c r="T879" s="20">
        <f t="shared" si="179"/>
        <v>8.3387900587165387E-2</v>
      </c>
      <c r="U879" s="20">
        <f t="shared" si="180"/>
        <v>-2.2466967654152681E-2</v>
      </c>
      <c r="V879" s="20">
        <f t="shared" si="181"/>
        <v>0.10585486824131807</v>
      </c>
      <c r="Y879" s="35"/>
      <c r="Z879" s="35"/>
    </row>
    <row r="880" spans="1:26" x14ac:dyDescent="0.25">
      <c r="A880" s="11">
        <v>1943.08</v>
      </c>
      <c r="B880" s="12">
        <v>11.74</v>
      </c>
      <c r="C880" s="13">
        <v>0.59666699999999995</v>
      </c>
      <c r="D880" s="12">
        <v>1.08667</v>
      </c>
      <c r="E880" s="12">
        <v>17.3</v>
      </c>
      <c r="F880" s="13">
        <f t="shared" si="186"/>
        <v>1943.6249999999341</v>
      </c>
      <c r="G880" s="14">
        <f>G873*5/12+G885*7/12</f>
        <v>2.4758333333333331</v>
      </c>
      <c r="H880" s="13">
        <f t="shared" si="182"/>
        <v>213.39655491329484</v>
      </c>
      <c r="I880" s="13">
        <f t="shared" si="183"/>
        <v>10.845543631213872</v>
      </c>
      <c r="J880" s="15">
        <f t="shared" si="187"/>
        <v>10137.80814001925</v>
      </c>
      <c r="K880" s="13">
        <f t="shared" si="184"/>
        <v>19.752268682080928</v>
      </c>
      <c r="L880" s="15">
        <f t="shared" si="185"/>
        <v>938.36899246292319</v>
      </c>
      <c r="M880" s="34">
        <f t="shared" si="176"/>
        <v>11.210545904158964</v>
      </c>
      <c r="N880" s="16"/>
      <c r="O880" s="17">
        <f t="shared" si="177"/>
        <v>14.645291104906283</v>
      </c>
      <c r="P880" s="17"/>
      <c r="Q880" s="36">
        <f t="shared" si="178"/>
        <v>9.1861500047827879E-2</v>
      </c>
      <c r="R880" s="14">
        <f t="shared" si="188"/>
        <v>1.0019899881496559</v>
      </c>
      <c r="S880" s="14">
        <f t="shared" si="189"/>
        <v>13.347491790124645</v>
      </c>
      <c r="T880" s="20">
        <f t="shared" si="179"/>
        <v>8.8370802794813796E-2</v>
      </c>
      <c r="U880" s="20">
        <f t="shared" si="180"/>
        <v>-2.3517423096650725E-2</v>
      </c>
      <c r="V880" s="20">
        <f t="shared" si="181"/>
        <v>0.11188822589146452</v>
      </c>
      <c r="Y880" s="35"/>
      <c r="Z880" s="35"/>
    </row>
    <row r="881" spans="1:26" x14ac:dyDescent="0.25">
      <c r="A881" s="11">
        <v>1943.09</v>
      </c>
      <c r="B881" s="12">
        <v>11.99</v>
      </c>
      <c r="C881" s="13">
        <v>0.6</v>
      </c>
      <c r="D881" s="12">
        <v>1.08</v>
      </c>
      <c r="E881" s="12">
        <v>17.399999999999999</v>
      </c>
      <c r="F881" s="13">
        <f t="shared" si="186"/>
        <v>1943.7083333332673</v>
      </c>
      <c r="G881" s="14">
        <f>G873*4/12+G885*8/12</f>
        <v>2.4766666666666666</v>
      </c>
      <c r="H881" s="13">
        <f t="shared" si="182"/>
        <v>216.68824137931037</v>
      </c>
      <c r="I881" s="13">
        <f t="shared" si="183"/>
        <v>10.843448275862071</v>
      </c>
      <c r="J881" s="15">
        <f t="shared" si="187"/>
        <v>10337.114164663932</v>
      </c>
      <c r="K881" s="13">
        <f t="shared" si="184"/>
        <v>19.518206896551728</v>
      </c>
      <c r="L881" s="15">
        <f t="shared" si="185"/>
        <v>931.11620499057938</v>
      </c>
      <c r="M881" s="34">
        <f t="shared" si="176"/>
        <v>11.336281939610283</v>
      </c>
      <c r="N881" s="16"/>
      <c r="O881" s="17">
        <f t="shared" si="177"/>
        <v>14.816447618832886</v>
      </c>
      <c r="P881" s="17"/>
      <c r="Q881" s="36">
        <f t="shared" si="178"/>
        <v>9.1456132605392371E-2</v>
      </c>
      <c r="R881" s="14">
        <f t="shared" si="188"/>
        <v>1.0019906855146967</v>
      </c>
      <c r="S881" s="14">
        <f t="shared" si="189"/>
        <v>13.297190766243276</v>
      </c>
      <c r="T881" s="20">
        <f t="shared" si="179"/>
        <v>8.1708159362284372E-2</v>
      </c>
      <c r="U881" s="20">
        <f t="shared" si="180"/>
        <v>-2.2238596143089873E-2</v>
      </c>
      <c r="V881" s="20">
        <f t="shared" si="181"/>
        <v>0.10394675550537424</v>
      </c>
      <c r="Y881" s="35"/>
      <c r="Z881" s="35"/>
    </row>
    <row r="882" spans="1:26" x14ac:dyDescent="0.25">
      <c r="A882" s="11">
        <v>1943.1</v>
      </c>
      <c r="B882" s="12">
        <v>11.88</v>
      </c>
      <c r="C882" s="13">
        <v>0.60333300000000001</v>
      </c>
      <c r="D882" s="12">
        <v>1.0333300000000001</v>
      </c>
      <c r="E882" s="12">
        <v>17.399999999999999</v>
      </c>
      <c r="F882" s="13">
        <f t="shared" si="186"/>
        <v>1943.7916666666006</v>
      </c>
      <c r="G882" s="14">
        <f>G873*3/12+G885*9/12</f>
        <v>2.4775</v>
      </c>
      <c r="H882" s="13">
        <f t="shared" si="182"/>
        <v>214.70027586206902</v>
      </c>
      <c r="I882" s="13">
        <f t="shared" si="183"/>
        <v>10.903683631034486</v>
      </c>
      <c r="J882" s="15">
        <f t="shared" si="187"/>
        <v>10285.624947281065</v>
      </c>
      <c r="K882" s="13">
        <f t="shared" si="184"/>
        <v>18.67476734482759</v>
      </c>
      <c r="L882" s="15">
        <f t="shared" si="185"/>
        <v>894.65023794393448</v>
      </c>
      <c r="M882" s="34">
        <f t="shared" si="176"/>
        <v>11.187335503326031</v>
      </c>
      <c r="N882" s="16"/>
      <c r="O882" s="17">
        <f t="shared" si="177"/>
        <v>14.629987013874135</v>
      </c>
      <c r="P882" s="17"/>
      <c r="Q882" s="36">
        <f t="shared" si="178"/>
        <v>9.2622244629765954E-2</v>
      </c>
      <c r="R882" s="14">
        <f t="shared" si="188"/>
        <v>1.0019913828795777</v>
      </c>
      <c r="S882" s="14">
        <f t="shared" si="189"/>
        <v>13.323661291287795</v>
      </c>
      <c r="T882" s="20">
        <f t="shared" si="179"/>
        <v>8.5596312240796113E-2</v>
      </c>
      <c r="U882" s="20">
        <f t="shared" si="180"/>
        <v>-2.0793521082683286E-2</v>
      </c>
      <c r="V882" s="20">
        <f t="shared" si="181"/>
        <v>0.1063898333234794</v>
      </c>
      <c r="Y882" s="35"/>
      <c r="Z882" s="35"/>
    </row>
    <row r="883" spans="1:26" x14ac:dyDescent="0.25">
      <c r="A883" s="11">
        <v>1943.11</v>
      </c>
      <c r="B883" s="12">
        <v>11.33</v>
      </c>
      <c r="C883" s="13">
        <v>0.60666699999999996</v>
      </c>
      <c r="D883" s="12">
        <v>0.98666699999999996</v>
      </c>
      <c r="E883" s="12">
        <v>17.399999999999999</v>
      </c>
      <c r="F883" s="13">
        <f t="shared" si="186"/>
        <v>1943.8749999999338</v>
      </c>
      <c r="G883" s="14">
        <f>G873*2/12+G885*10/12</f>
        <v>2.4783333333333335</v>
      </c>
      <c r="H883" s="13">
        <f t="shared" si="182"/>
        <v>204.7604482758621</v>
      </c>
      <c r="I883" s="13">
        <f t="shared" si="183"/>
        <v>10.96393705862069</v>
      </c>
      <c r="J883" s="15">
        <f t="shared" si="187"/>
        <v>9853.2092947686979</v>
      </c>
      <c r="K883" s="13">
        <f t="shared" si="184"/>
        <v>17.831454300000004</v>
      </c>
      <c r="L883" s="15">
        <f t="shared" si="185"/>
        <v>858.06147001249315</v>
      </c>
      <c r="M883" s="34">
        <f t="shared" si="176"/>
        <v>10.631033673001417</v>
      </c>
      <c r="N883" s="16"/>
      <c r="O883" s="17">
        <f t="shared" si="177"/>
        <v>13.915069560218244</v>
      </c>
      <c r="P883" s="17"/>
      <c r="Q883" s="36">
        <f t="shared" si="178"/>
        <v>9.7291352451369925E-2</v>
      </c>
      <c r="R883" s="14">
        <f t="shared" si="188"/>
        <v>1.0019920802442988</v>
      </c>
      <c r="S883" s="14">
        <f t="shared" si="189"/>
        <v>13.350193802276557</v>
      </c>
      <c r="T883" s="20">
        <f t="shared" si="179"/>
        <v>9.3595732603532378E-2</v>
      </c>
      <c r="U883" s="20">
        <f t="shared" si="180"/>
        <v>-2.0578290515885667E-2</v>
      </c>
      <c r="V883" s="20">
        <f t="shared" si="181"/>
        <v>0.11417402311941804</v>
      </c>
      <c r="Y883" s="35"/>
      <c r="Z883" s="35"/>
    </row>
    <row r="884" spans="1:26" x14ac:dyDescent="0.25">
      <c r="A884" s="11">
        <v>1943.12</v>
      </c>
      <c r="B884" s="12">
        <v>11.48</v>
      </c>
      <c r="C884" s="13">
        <v>0.61</v>
      </c>
      <c r="D884" s="12">
        <v>0.94</v>
      </c>
      <c r="E884" s="12">
        <v>17.399999999999999</v>
      </c>
      <c r="F884" s="13">
        <f t="shared" si="186"/>
        <v>1943.9583333332671</v>
      </c>
      <c r="G884" s="14">
        <f>G873*1/12+G885*11/12</f>
        <v>2.479166666666667</v>
      </c>
      <c r="H884" s="13">
        <f t="shared" si="182"/>
        <v>207.47131034482766</v>
      </c>
      <c r="I884" s="13">
        <f t="shared" si="183"/>
        <v>11.024172413793105</v>
      </c>
      <c r="J884" s="15">
        <f t="shared" si="187"/>
        <v>10027.865328899272</v>
      </c>
      <c r="K884" s="13">
        <f t="shared" si="184"/>
        <v>16.988068965517243</v>
      </c>
      <c r="L884" s="15">
        <f t="shared" si="185"/>
        <v>821.09698686109004</v>
      </c>
      <c r="M884" s="34">
        <f t="shared" si="176"/>
        <v>10.73736031604107</v>
      </c>
      <c r="N884" s="16"/>
      <c r="O884" s="17">
        <f t="shared" si="177"/>
        <v>14.068001177874832</v>
      </c>
      <c r="P884" s="17"/>
      <c r="Q884" s="36">
        <f t="shared" si="178"/>
        <v>9.6351548668495671E-2</v>
      </c>
      <c r="R884" s="14">
        <f t="shared" si="188"/>
        <v>1.0019927776088597</v>
      </c>
      <c r="S884" s="14">
        <f t="shared" si="189"/>
        <v>13.376788459607631</v>
      </c>
      <c r="T884" s="20">
        <f t="shared" si="179"/>
        <v>9.3668303002424791E-2</v>
      </c>
      <c r="U884" s="20">
        <f t="shared" si="180"/>
        <v>-1.9788936567351478E-2</v>
      </c>
      <c r="V884" s="20">
        <f t="shared" si="181"/>
        <v>0.11345723956977627</v>
      </c>
      <c r="Y884" s="35"/>
      <c r="Z884" s="35"/>
    </row>
    <row r="885" spans="1:26" x14ac:dyDescent="0.25">
      <c r="A885" s="11">
        <v>1944.01</v>
      </c>
      <c r="B885" s="12">
        <v>11.85</v>
      </c>
      <c r="C885" s="13">
        <v>0.61333300000000002</v>
      </c>
      <c r="D885" s="12">
        <v>0.93666700000000003</v>
      </c>
      <c r="E885" s="12">
        <v>17.399999999999999</v>
      </c>
      <c r="F885" s="13">
        <f t="shared" si="186"/>
        <v>1944.0416666666003</v>
      </c>
      <c r="G885" s="14">
        <v>2.48</v>
      </c>
      <c r="H885" s="13">
        <f t="shared" si="182"/>
        <v>214.15810344827588</v>
      </c>
      <c r="I885" s="13">
        <f t="shared" si="183"/>
        <v>11.084407768965519</v>
      </c>
      <c r="J885" s="15">
        <f t="shared" si="187"/>
        <v>10395.708990238429</v>
      </c>
      <c r="K885" s="13">
        <f t="shared" si="184"/>
        <v>16.92783361034483</v>
      </c>
      <c r="L885" s="15">
        <f t="shared" si="185"/>
        <v>821.71456141431725</v>
      </c>
      <c r="M885" s="34">
        <f t="shared" si="176"/>
        <v>11.052412763977468</v>
      </c>
      <c r="N885" s="16"/>
      <c r="O885" s="17">
        <f t="shared" si="177"/>
        <v>14.494846472285829</v>
      </c>
      <c r="P885" s="17"/>
      <c r="Q885" s="36">
        <f t="shared" si="178"/>
        <v>9.3688437178742895E-2</v>
      </c>
      <c r="R885" s="14">
        <f t="shared" si="188"/>
        <v>1.0028721608445137</v>
      </c>
      <c r="S885" s="14">
        <f t="shared" si="189"/>
        <v>13.403445424128391</v>
      </c>
      <c r="T885" s="20">
        <f t="shared" si="179"/>
        <v>9.2989031993344629E-2</v>
      </c>
      <c r="U885" s="20">
        <f t="shared" si="180"/>
        <v>-1.8831791717297874E-2</v>
      </c>
      <c r="V885" s="20">
        <f t="shared" si="181"/>
        <v>0.1118208237106425</v>
      </c>
      <c r="Y885" s="35"/>
      <c r="Z885" s="35"/>
    </row>
    <row r="886" spans="1:26" x14ac:dyDescent="0.25">
      <c r="A886" s="11">
        <v>1944.02</v>
      </c>
      <c r="B886" s="12">
        <v>11.77</v>
      </c>
      <c r="C886" s="13">
        <v>0.61666699999999997</v>
      </c>
      <c r="D886" s="12">
        <v>0.93333299999999997</v>
      </c>
      <c r="E886" s="12">
        <v>17.399999999999999</v>
      </c>
      <c r="F886" s="13">
        <f t="shared" si="186"/>
        <v>1944.1249999999336</v>
      </c>
      <c r="G886" s="14">
        <f>G885*11/12+G897*1/12</f>
        <v>2.4708333333333332</v>
      </c>
      <c r="H886" s="13">
        <f t="shared" si="182"/>
        <v>212.71231034482761</v>
      </c>
      <c r="I886" s="13">
        <f t="shared" si="183"/>
        <v>11.144661196551727</v>
      </c>
      <c r="J886" s="15">
        <f t="shared" si="187"/>
        <v>10370.609201527139</v>
      </c>
      <c r="K886" s="13">
        <f t="shared" si="184"/>
        <v>16.867580182758626</v>
      </c>
      <c r="L886" s="15">
        <f t="shared" si="185"/>
        <v>822.36463873312914</v>
      </c>
      <c r="M886" s="34">
        <f t="shared" si="176"/>
        <v>10.94791888772472</v>
      </c>
      <c r="N886" s="16"/>
      <c r="O886" s="17">
        <f t="shared" si="177"/>
        <v>14.372484109547695</v>
      </c>
      <c r="P886" s="17"/>
      <c r="Q886" s="36">
        <f t="shared" si="178"/>
        <v>9.3868115119619969E-2</v>
      </c>
      <c r="R886" s="14">
        <f t="shared" si="188"/>
        <v>1.0028648755994189</v>
      </c>
      <c r="S886" s="14">
        <f t="shared" si="189"/>
        <v>13.441942275257148</v>
      </c>
      <c r="T886" s="20">
        <f t="shared" si="179"/>
        <v>9.6146841260784877E-2</v>
      </c>
      <c r="U886" s="20">
        <f t="shared" si="180"/>
        <v>-1.8824624324006334E-2</v>
      </c>
      <c r="V886" s="20">
        <f t="shared" si="181"/>
        <v>0.11497146558479121</v>
      </c>
      <c r="Y886" s="35"/>
      <c r="Z886" s="35"/>
    </row>
    <row r="887" spans="1:26" x14ac:dyDescent="0.25">
      <c r="A887" s="11">
        <v>1944.03</v>
      </c>
      <c r="B887" s="12">
        <v>12.1</v>
      </c>
      <c r="C887" s="13">
        <v>0.62</v>
      </c>
      <c r="D887" s="12">
        <v>0.93</v>
      </c>
      <c r="E887" s="12">
        <v>17.399999999999999</v>
      </c>
      <c r="F887" s="13">
        <f t="shared" si="186"/>
        <v>1944.2083333332669</v>
      </c>
      <c r="G887" s="14">
        <f>G885*10/12+G897*2/12</f>
        <v>2.4616666666666669</v>
      </c>
      <c r="H887" s="13">
        <f t="shared" si="182"/>
        <v>218.67620689655178</v>
      </c>
      <c r="I887" s="13">
        <f t="shared" si="183"/>
        <v>11.20489655172414</v>
      </c>
      <c r="J887" s="15">
        <f t="shared" si="187"/>
        <v>10706.897718540695</v>
      </c>
      <c r="K887" s="13">
        <f t="shared" si="184"/>
        <v>16.80734482758621</v>
      </c>
      <c r="L887" s="15">
        <f t="shared" si="185"/>
        <v>822.92684944155747</v>
      </c>
      <c r="M887" s="34">
        <f t="shared" si="176"/>
        <v>11.224693196180679</v>
      </c>
      <c r="N887" s="16"/>
      <c r="O887" s="17">
        <f t="shared" si="177"/>
        <v>14.749564229990975</v>
      </c>
      <c r="P887" s="17"/>
      <c r="Q887" s="36">
        <f t="shared" si="178"/>
        <v>9.1707515562675618E-2</v>
      </c>
      <c r="R887" s="14">
        <f t="shared" si="188"/>
        <v>1.0028575905674066</v>
      </c>
      <c r="S887" s="14">
        <f t="shared" si="189"/>
        <v>13.480451767690329</v>
      </c>
      <c r="T887" s="20">
        <f t="shared" si="179"/>
        <v>9.5446051039833169E-2</v>
      </c>
      <c r="U887" s="20">
        <f t="shared" si="180"/>
        <v>-1.8042465139279096E-2</v>
      </c>
      <c r="V887" s="20">
        <f t="shared" si="181"/>
        <v>0.11348851617911226</v>
      </c>
      <c r="Y887" s="35"/>
      <c r="Z887" s="35"/>
    </row>
    <row r="888" spans="1:26" x14ac:dyDescent="0.25">
      <c r="A888" s="11">
        <v>1944.04</v>
      </c>
      <c r="B888" s="12">
        <v>11.89</v>
      </c>
      <c r="C888" s="13">
        <v>0.62333300000000003</v>
      </c>
      <c r="D888" s="12">
        <v>0.92666700000000002</v>
      </c>
      <c r="E888" s="12">
        <v>17.5</v>
      </c>
      <c r="F888" s="13">
        <f t="shared" si="186"/>
        <v>1944.2916666666001</v>
      </c>
      <c r="G888" s="14">
        <f>G885*9/12+G897*3/12</f>
        <v>2.4525000000000001</v>
      </c>
      <c r="H888" s="13">
        <f t="shared" si="182"/>
        <v>213.65310857142859</v>
      </c>
      <c r="I888" s="13">
        <f t="shared" si="183"/>
        <v>11.20075972457143</v>
      </c>
      <c r="J888" s="15">
        <f t="shared" si="187"/>
        <v>10506.656374392524</v>
      </c>
      <c r="K888" s="13">
        <f t="shared" si="184"/>
        <v>16.651411704000004</v>
      </c>
      <c r="L888" s="15">
        <f t="shared" si="185"/>
        <v>818.85380508740104</v>
      </c>
      <c r="M888" s="34">
        <f t="shared" si="176"/>
        <v>10.938275188239395</v>
      </c>
      <c r="N888" s="16"/>
      <c r="O888" s="17">
        <f t="shared" si="177"/>
        <v>14.387983948343413</v>
      </c>
      <c r="P888" s="17"/>
      <c r="Q888" s="36">
        <f t="shared" si="178"/>
        <v>9.4720823089111048E-2</v>
      </c>
      <c r="R888" s="14">
        <f t="shared" si="188"/>
        <v>1.0028503057486233</v>
      </c>
      <c r="S888" s="14">
        <f t="shared" si="189"/>
        <v>13.44172210305174</v>
      </c>
      <c r="T888" s="20">
        <f t="shared" si="179"/>
        <v>0.10271387995294945</v>
      </c>
      <c r="U888" s="20">
        <f t="shared" si="180"/>
        <v>-1.6506789364159613E-2</v>
      </c>
      <c r="V888" s="20">
        <f t="shared" si="181"/>
        <v>0.11922066931710906</v>
      </c>
      <c r="Y888" s="35"/>
      <c r="Z888" s="35"/>
    </row>
    <row r="889" spans="1:26" x14ac:dyDescent="0.25">
      <c r="A889" s="11">
        <v>1944.05</v>
      </c>
      <c r="B889" s="12">
        <v>12.1</v>
      </c>
      <c r="C889" s="13">
        <v>0.62666699999999997</v>
      </c>
      <c r="D889" s="12">
        <v>0.92333299999999996</v>
      </c>
      <c r="E889" s="12">
        <v>17.5</v>
      </c>
      <c r="F889" s="13">
        <f t="shared" si="186"/>
        <v>1944.3749999999334</v>
      </c>
      <c r="G889" s="14">
        <f>G885*8/12+G897*4/12</f>
        <v>2.4433333333333334</v>
      </c>
      <c r="H889" s="13">
        <f t="shared" si="182"/>
        <v>217.42662857142858</v>
      </c>
      <c r="I889" s="13">
        <f t="shared" si="183"/>
        <v>11.260668846857143</v>
      </c>
      <c r="J889" s="15">
        <f t="shared" si="187"/>
        <v>10738.370341967799</v>
      </c>
      <c r="K889" s="13">
        <f t="shared" si="184"/>
        <v>16.591502581714288</v>
      </c>
      <c r="L889" s="15">
        <f t="shared" si="185"/>
        <v>819.42906636034331</v>
      </c>
      <c r="M889" s="34">
        <f t="shared" si="176"/>
        <v>11.103736936792616</v>
      </c>
      <c r="N889" s="16"/>
      <c r="O889" s="17">
        <f t="shared" si="177"/>
        <v>14.620020758909016</v>
      </c>
      <c r="P889" s="17"/>
      <c r="Q889" s="36">
        <f t="shared" si="178"/>
        <v>9.3450168289046245E-2</v>
      </c>
      <c r="R889" s="14">
        <f t="shared" si="188"/>
        <v>1.0028430211432164</v>
      </c>
      <c r="S889" s="14">
        <f t="shared" si="189"/>
        <v>13.480035120833465</v>
      </c>
      <c r="T889" s="20">
        <f t="shared" si="179"/>
        <v>0.10466931871305518</v>
      </c>
      <c r="U889" s="20">
        <f t="shared" si="180"/>
        <v>-1.7660681040923332E-2</v>
      </c>
      <c r="V889" s="20">
        <f t="shared" si="181"/>
        <v>0.12232999975397851</v>
      </c>
      <c r="Y889" s="35"/>
      <c r="Z889" s="35"/>
    </row>
    <row r="890" spans="1:26" x14ac:dyDescent="0.25">
      <c r="A890" s="11">
        <v>1944.06</v>
      </c>
      <c r="B890" s="12">
        <v>12.67</v>
      </c>
      <c r="C890" s="13">
        <v>0.63</v>
      </c>
      <c r="D890" s="12">
        <v>0.92</v>
      </c>
      <c r="E890" s="12">
        <v>17.600000000000001</v>
      </c>
      <c r="F890" s="13">
        <f t="shared" si="186"/>
        <v>1944.4583333332666</v>
      </c>
      <c r="G890" s="14">
        <f>G885*7/12+G897*5/12</f>
        <v>2.4341666666666666</v>
      </c>
      <c r="H890" s="13">
        <f t="shared" si="182"/>
        <v>226.37546590909091</v>
      </c>
      <c r="I890" s="13">
        <f t="shared" si="183"/>
        <v>11.256238636363637</v>
      </c>
      <c r="J890" s="15">
        <f t="shared" si="187"/>
        <v>11226.667176110503</v>
      </c>
      <c r="K890" s="13">
        <f t="shared" si="184"/>
        <v>16.437681818181819</v>
      </c>
      <c r="L890" s="15">
        <f t="shared" si="185"/>
        <v>815.19603804433007</v>
      </c>
      <c r="M890" s="34">
        <f t="shared" si="176"/>
        <v>11.532785272532502</v>
      </c>
      <c r="N890" s="16"/>
      <c r="O890" s="17">
        <f t="shared" si="177"/>
        <v>15.197274767915028</v>
      </c>
      <c r="P890" s="17"/>
      <c r="Q890" s="36">
        <f t="shared" si="178"/>
        <v>9.0007150820361273E-2</v>
      </c>
      <c r="R890" s="14">
        <f t="shared" si="188"/>
        <v>1.0028357367513328</v>
      </c>
      <c r="S890" s="14">
        <f t="shared" si="189"/>
        <v>13.441550286910944</v>
      </c>
      <c r="T890" s="20">
        <f t="shared" si="179"/>
        <v>0.10110356093025819</v>
      </c>
      <c r="U890" s="20">
        <f t="shared" si="180"/>
        <v>-1.7272493554204682E-2</v>
      </c>
      <c r="V890" s="20">
        <f t="shared" si="181"/>
        <v>0.11837605448446287</v>
      </c>
      <c r="Y890" s="35"/>
      <c r="Z890" s="35"/>
    </row>
    <row r="891" spans="1:26" x14ac:dyDescent="0.25">
      <c r="A891" s="11">
        <v>1944.07</v>
      </c>
      <c r="B891" s="12">
        <v>13</v>
      </c>
      <c r="C891" s="13">
        <v>0.63333300000000003</v>
      </c>
      <c r="D891" s="12">
        <v>0.91333299999999995</v>
      </c>
      <c r="E891" s="12">
        <v>17.7</v>
      </c>
      <c r="F891" s="13">
        <f t="shared" si="186"/>
        <v>1944.5416666665999</v>
      </c>
      <c r="G891" s="14">
        <f>G885*6/12+G897*6/12</f>
        <v>2.4249999999999998</v>
      </c>
      <c r="H891" s="13">
        <f t="shared" si="182"/>
        <v>230.95932203389833</v>
      </c>
      <c r="I891" s="13">
        <f t="shared" si="183"/>
        <v>11.251858484745764</v>
      </c>
      <c r="J891" s="15">
        <f t="shared" si="187"/>
        <v>11500.49617096586</v>
      </c>
      <c r="K891" s="13">
        <f t="shared" si="184"/>
        <v>16.226366959322036</v>
      </c>
      <c r="L891" s="15">
        <f t="shared" si="185"/>
        <v>807.98328225513546</v>
      </c>
      <c r="M891" s="34">
        <f t="shared" si="176"/>
        <v>11.738774750180712</v>
      </c>
      <c r="N891" s="16"/>
      <c r="O891" s="17">
        <f t="shared" si="177"/>
        <v>15.480309849362948</v>
      </c>
      <c r="P891" s="17"/>
      <c r="Q891" s="36">
        <f t="shared" si="178"/>
        <v>8.9159659602390973E-2</v>
      </c>
      <c r="R891" s="14">
        <f t="shared" si="188"/>
        <v>1.0028284525731195</v>
      </c>
      <c r="S891" s="14">
        <f t="shared" si="189"/>
        <v>13.403510674404401</v>
      </c>
      <c r="T891" s="20">
        <f t="shared" si="179"/>
        <v>0.10325593048271897</v>
      </c>
      <c r="U891" s="20">
        <f t="shared" si="180"/>
        <v>-1.6105889233199111E-2</v>
      </c>
      <c r="V891" s="20">
        <f t="shared" si="181"/>
        <v>0.11936181971591808</v>
      </c>
      <c r="Y891" s="35"/>
      <c r="Z891" s="35"/>
    </row>
    <row r="892" spans="1:26" x14ac:dyDescent="0.25">
      <c r="A892" s="11">
        <v>1944.08</v>
      </c>
      <c r="B892" s="12">
        <v>12.81</v>
      </c>
      <c r="C892" s="13">
        <v>0.63666699999999998</v>
      </c>
      <c r="D892" s="12">
        <v>0.906667</v>
      </c>
      <c r="E892" s="12">
        <v>17.7</v>
      </c>
      <c r="F892" s="13">
        <f t="shared" si="186"/>
        <v>1944.6249999999332</v>
      </c>
      <c r="G892" s="14">
        <f>G885*5/12+G897*7/12</f>
        <v>2.4158333333333335</v>
      </c>
      <c r="H892" s="13">
        <f t="shared" si="182"/>
        <v>227.58376271186447</v>
      </c>
      <c r="I892" s="13">
        <f t="shared" si="183"/>
        <v>11.311090667796611</v>
      </c>
      <c r="J892" s="15">
        <f t="shared" si="187"/>
        <v>11379.347806388158</v>
      </c>
      <c r="K892" s="13">
        <f t="shared" si="184"/>
        <v>16.107938125423729</v>
      </c>
      <c r="L892" s="15">
        <f t="shared" si="185"/>
        <v>805.40820746093118</v>
      </c>
      <c r="M892" s="34">
        <f t="shared" si="176"/>
        <v>11.541711674209218</v>
      </c>
      <c r="N892" s="16"/>
      <c r="O892" s="17">
        <f t="shared" si="177"/>
        <v>15.233407930416272</v>
      </c>
      <c r="P892" s="17"/>
      <c r="Q892" s="36">
        <f t="shared" si="178"/>
        <v>9.0705821385116639E-2</v>
      </c>
      <c r="R892" s="14">
        <f t="shared" si="188"/>
        <v>1.0028211686087238</v>
      </c>
      <c r="S892" s="14">
        <f t="shared" si="189"/>
        <v>13.441421868660255</v>
      </c>
      <c r="T892" s="20">
        <f t="shared" si="179"/>
        <v>0.10704310601687039</v>
      </c>
      <c r="U892" s="20">
        <f t="shared" si="180"/>
        <v>-1.6717085013500887E-2</v>
      </c>
      <c r="V892" s="20">
        <f t="shared" si="181"/>
        <v>0.12376019103037128</v>
      </c>
      <c r="Y892" s="35"/>
      <c r="Z892" s="35"/>
    </row>
    <row r="893" spans="1:26" x14ac:dyDescent="0.25">
      <c r="A893" s="11">
        <v>1944.09</v>
      </c>
      <c r="B893" s="12">
        <v>12.6</v>
      </c>
      <c r="C893" s="13">
        <v>0.64</v>
      </c>
      <c r="D893" s="12">
        <v>0.9</v>
      </c>
      <c r="E893" s="12">
        <v>17.7</v>
      </c>
      <c r="F893" s="13">
        <f t="shared" si="186"/>
        <v>1944.7083333332664</v>
      </c>
      <c r="G893" s="14">
        <f>G885*4/12+G897*8/12</f>
        <v>2.4066666666666667</v>
      </c>
      <c r="H893" s="13">
        <f t="shared" si="182"/>
        <v>223.85288135593223</v>
      </c>
      <c r="I893" s="13">
        <f t="shared" si="183"/>
        <v>11.370305084745764</v>
      </c>
      <c r="J893" s="15">
        <f t="shared" si="187"/>
        <v>11240.178056999595</v>
      </c>
      <c r="K893" s="13">
        <f t="shared" si="184"/>
        <v>15.989491525423734</v>
      </c>
      <c r="L893" s="15">
        <f t="shared" si="185"/>
        <v>802.86986121425696</v>
      </c>
      <c r="M893" s="34">
        <f t="shared" si="176"/>
        <v>11.328560584696467</v>
      </c>
      <c r="N893" s="16"/>
      <c r="O893" s="17">
        <f t="shared" si="177"/>
        <v>14.966305729668381</v>
      </c>
      <c r="P893" s="17"/>
      <c r="Q893" s="36">
        <f t="shared" si="178"/>
        <v>9.0905502784364212E-2</v>
      </c>
      <c r="R893" s="14">
        <f t="shared" si="188"/>
        <v>1.0028138848582933</v>
      </c>
      <c r="S893" s="14">
        <f t="shared" si="189"/>
        <v>13.479342386092734</v>
      </c>
      <c r="T893" s="20">
        <f t="shared" si="179"/>
        <v>0.11182219525685722</v>
      </c>
      <c r="U893" s="20">
        <f t="shared" si="180"/>
        <v>-1.6608058386365032E-2</v>
      </c>
      <c r="V893" s="20">
        <f t="shared" si="181"/>
        <v>0.12843025364322225</v>
      </c>
      <c r="Y893" s="35"/>
      <c r="Z893" s="35"/>
    </row>
    <row r="894" spans="1:26" x14ac:dyDescent="0.25">
      <c r="A894" s="11">
        <v>1944.1</v>
      </c>
      <c r="B894" s="12">
        <v>12.91</v>
      </c>
      <c r="C894" s="13">
        <v>0.64</v>
      </c>
      <c r="D894" s="12">
        <v>0.91</v>
      </c>
      <c r="E894" s="12">
        <v>17.7</v>
      </c>
      <c r="F894" s="13">
        <f t="shared" si="186"/>
        <v>1944.7916666665997</v>
      </c>
      <c r="G894" s="14">
        <f>G885*3/12+G897*9/12</f>
        <v>2.3975</v>
      </c>
      <c r="H894" s="13">
        <f t="shared" si="182"/>
        <v>229.36037288135597</v>
      </c>
      <c r="I894" s="13">
        <f t="shared" si="183"/>
        <v>11.370305084745764</v>
      </c>
      <c r="J894" s="15">
        <f t="shared" si="187"/>
        <v>11564.29959356387</v>
      </c>
      <c r="K894" s="13">
        <f t="shared" si="184"/>
        <v>16.167152542372882</v>
      </c>
      <c r="L894" s="15">
        <f t="shared" si="185"/>
        <v>815.14427809009453</v>
      </c>
      <c r="M894" s="34">
        <f t="shared" si="176"/>
        <v>11.58310518627912</v>
      </c>
      <c r="N894" s="16"/>
      <c r="O894" s="17">
        <f t="shared" si="177"/>
        <v>15.315966613277224</v>
      </c>
      <c r="P894" s="17"/>
      <c r="Q894" s="36">
        <f t="shared" si="178"/>
        <v>8.9815332339061291E-2</v>
      </c>
      <c r="R894" s="14">
        <f t="shared" si="188"/>
        <v>1.0028066013219752</v>
      </c>
      <c r="S894" s="14">
        <f t="shared" si="189"/>
        <v>13.51727170353271</v>
      </c>
      <c r="T894" s="20">
        <f t="shared" si="179"/>
        <v>0.11164184812922695</v>
      </c>
      <c r="U894" s="20">
        <f t="shared" si="180"/>
        <v>-1.7122408567357805E-2</v>
      </c>
      <c r="V894" s="20">
        <f t="shared" si="181"/>
        <v>0.12876425669658476</v>
      </c>
      <c r="Y894" s="35"/>
      <c r="Z894" s="35"/>
    </row>
    <row r="895" spans="1:26" x14ac:dyDescent="0.25">
      <c r="A895" s="11">
        <v>1944.11</v>
      </c>
      <c r="B895" s="12">
        <v>12.82</v>
      </c>
      <c r="C895" s="13">
        <v>0.64</v>
      </c>
      <c r="D895" s="12">
        <v>0.92</v>
      </c>
      <c r="E895" s="12">
        <v>17.7</v>
      </c>
      <c r="F895" s="13">
        <f t="shared" si="186"/>
        <v>1944.8749999999329</v>
      </c>
      <c r="G895" s="14">
        <f>G885*2/12+G897*10/12</f>
        <v>2.3883333333333336</v>
      </c>
      <c r="H895" s="13">
        <f t="shared" si="182"/>
        <v>227.76142372881358</v>
      </c>
      <c r="I895" s="13">
        <f t="shared" si="183"/>
        <v>11.370305084745764</v>
      </c>
      <c r="J895" s="15">
        <f t="shared" si="187"/>
        <v>11531.454952322143</v>
      </c>
      <c r="K895" s="13">
        <f t="shared" si="184"/>
        <v>16.344813559322038</v>
      </c>
      <c r="L895" s="15">
        <f t="shared" si="185"/>
        <v>827.53030859098067</v>
      </c>
      <c r="M895" s="34">
        <f t="shared" si="176"/>
        <v>11.478459198055475</v>
      </c>
      <c r="N895" s="16"/>
      <c r="O895" s="17">
        <f t="shared" si="177"/>
        <v>15.19070698656507</v>
      </c>
      <c r="P895" s="17"/>
      <c r="Q895" s="36">
        <f t="shared" si="178"/>
        <v>9.0694070146548095E-2</v>
      </c>
      <c r="R895" s="14">
        <f t="shared" si="188"/>
        <v>1.0027993179999177</v>
      </c>
      <c r="S895" s="14">
        <f t="shared" si="189"/>
        <v>13.555209296165343</v>
      </c>
      <c r="T895" s="20">
        <f t="shared" si="179"/>
        <v>0.11665822430314465</v>
      </c>
      <c r="U895" s="20">
        <f t="shared" si="180"/>
        <v>-1.7630636352335194E-2</v>
      </c>
      <c r="V895" s="20">
        <f t="shared" si="181"/>
        <v>0.13428886065547985</v>
      </c>
      <c r="Y895" s="35"/>
      <c r="Z895" s="35"/>
    </row>
    <row r="896" spans="1:26" x14ac:dyDescent="0.25">
      <c r="A896" s="11">
        <v>1944.12</v>
      </c>
      <c r="B896" s="12">
        <v>13.1</v>
      </c>
      <c r="C896" s="13">
        <v>0.64</v>
      </c>
      <c r="D896" s="12">
        <v>0.93</v>
      </c>
      <c r="E896" s="12">
        <v>17.8</v>
      </c>
      <c r="F896" s="13">
        <f t="shared" si="186"/>
        <v>1944.9583333332662</v>
      </c>
      <c r="G896" s="14">
        <f>G885*1/12+G897*11/12</f>
        <v>2.3791666666666664</v>
      </c>
      <c r="H896" s="13">
        <f t="shared" si="182"/>
        <v>231.42842696629214</v>
      </c>
      <c r="I896" s="13">
        <f t="shared" si="183"/>
        <v>11.306426966292136</v>
      </c>
      <c r="J896" s="15">
        <f t="shared" si="187"/>
        <v>11764.816882285086</v>
      </c>
      <c r="K896" s="13">
        <f t="shared" si="184"/>
        <v>16.42965168539326</v>
      </c>
      <c r="L896" s="15">
        <f t="shared" si="185"/>
        <v>835.21219087978102</v>
      </c>
      <c r="M896" s="34">
        <f t="shared" si="176"/>
        <v>11.638683593355125</v>
      </c>
      <c r="N896" s="16"/>
      <c r="O896" s="17">
        <f t="shared" si="177"/>
        <v>15.414205958668187</v>
      </c>
      <c r="P896" s="17"/>
      <c r="Q896" s="36">
        <f t="shared" si="178"/>
        <v>9.0930041266258241E-2</v>
      </c>
      <c r="R896" s="14">
        <f t="shared" si="188"/>
        <v>1.0027920348922679</v>
      </c>
      <c r="S896" s="14">
        <f t="shared" si="189"/>
        <v>13.516788600251195</v>
      </c>
      <c r="T896" s="20">
        <f t="shared" si="179"/>
        <v>0.1202489311081969</v>
      </c>
      <c r="U896" s="20">
        <f t="shared" si="180"/>
        <v>-1.7039856902801853E-2</v>
      </c>
      <c r="V896" s="20">
        <f t="shared" si="181"/>
        <v>0.13728878801099875</v>
      </c>
      <c r="Y896" s="35"/>
      <c r="Z896" s="35"/>
    </row>
    <row r="897" spans="1:26" x14ac:dyDescent="0.25">
      <c r="A897" s="11">
        <v>1945.01</v>
      </c>
      <c r="B897" s="12">
        <v>13.49</v>
      </c>
      <c r="C897" s="13">
        <v>0.64333300000000004</v>
      </c>
      <c r="D897" s="12">
        <v>0.94</v>
      </c>
      <c r="E897" s="12">
        <v>17.8</v>
      </c>
      <c r="F897" s="13">
        <f t="shared" si="186"/>
        <v>1945.0416666665994</v>
      </c>
      <c r="G897" s="14">
        <v>2.37</v>
      </c>
      <c r="H897" s="13">
        <f t="shared" si="182"/>
        <v>238.31828089887642</v>
      </c>
      <c r="I897" s="13">
        <f t="shared" si="183"/>
        <v>11.365308717977531</v>
      </c>
      <c r="J897" s="15">
        <f t="shared" si="187"/>
        <v>12163.214070252168</v>
      </c>
      <c r="K897" s="13">
        <f t="shared" si="184"/>
        <v>16.606314606741574</v>
      </c>
      <c r="L897" s="15">
        <f t="shared" si="185"/>
        <v>847.54790407983978</v>
      </c>
      <c r="M897" s="34">
        <f t="shared" ref="M897:M960" si="190">H897/AVERAGE(K777:K896)</f>
        <v>11.960463439806988</v>
      </c>
      <c r="N897" s="16"/>
      <c r="O897" s="17">
        <f t="shared" ref="O897:O960" si="191">J897/AVERAGE(L777:L896)</f>
        <v>15.850197374836529</v>
      </c>
      <c r="P897" s="17"/>
      <c r="Q897" s="36">
        <f t="shared" ref="Q897:Q960" si="192">1/M897-(G897/100-(((E897/E777)^(1/10))-1))</f>
        <v>8.7187088829362783E-2</v>
      </c>
      <c r="R897" s="14">
        <f t="shared" si="188"/>
        <v>1.0033004196151964</v>
      </c>
      <c r="S897" s="14">
        <f t="shared" si="189"/>
        <v>13.554527945654504</v>
      </c>
      <c r="T897" s="20">
        <f t="shared" si="179"/>
        <v>0.11892404974264359</v>
      </c>
      <c r="U897" s="20">
        <f t="shared" si="180"/>
        <v>-1.7968072465690543E-2</v>
      </c>
      <c r="V897" s="20">
        <f t="shared" si="181"/>
        <v>0.13689212220833413</v>
      </c>
      <c r="Y897" s="35"/>
      <c r="Z897" s="35"/>
    </row>
    <row r="898" spans="1:26" x14ac:dyDescent="0.25">
      <c r="A898" s="11">
        <v>1945.02</v>
      </c>
      <c r="B898" s="12">
        <v>13.94</v>
      </c>
      <c r="C898" s="13">
        <v>0.64666699999999999</v>
      </c>
      <c r="D898" s="12">
        <v>0.95</v>
      </c>
      <c r="E898" s="12">
        <v>17.8</v>
      </c>
      <c r="F898" s="13">
        <f t="shared" si="186"/>
        <v>1945.1249999999327</v>
      </c>
      <c r="G898" s="14">
        <f>G897*11/12+G909*1/12</f>
        <v>2.355</v>
      </c>
      <c r="H898" s="13">
        <f t="shared" si="182"/>
        <v>246.26811235955054</v>
      </c>
      <c r="I898" s="13">
        <f t="shared" si="183"/>
        <v>11.424208135955057</v>
      </c>
      <c r="J898" s="15">
        <f t="shared" si="187"/>
        <v>12617.543852390352</v>
      </c>
      <c r="K898" s="13">
        <f t="shared" si="184"/>
        <v>16.782977528089887</v>
      </c>
      <c r="L898" s="15">
        <f t="shared" si="185"/>
        <v>859.87565708542581</v>
      </c>
      <c r="M898" s="34">
        <f t="shared" si="190"/>
        <v>12.341753548186306</v>
      </c>
      <c r="N898" s="16"/>
      <c r="O898" s="17">
        <f t="shared" si="191"/>
        <v>16.36084162334253</v>
      </c>
      <c r="P898" s="17"/>
      <c r="Q898" s="36">
        <f t="shared" si="192"/>
        <v>8.4001739041967477E-2</v>
      </c>
      <c r="R898" s="14">
        <f t="shared" si="188"/>
        <v>1.0032888739842185</v>
      </c>
      <c r="S898" s="14">
        <f t="shared" si="189"/>
        <v>13.599263575561071</v>
      </c>
      <c r="T898" s="20">
        <f t="shared" ref="T898:T961" si="193">(($J1018/$J898)^(1/10)-1)</f>
        <v>0.11889279398052444</v>
      </c>
      <c r="U898" s="20">
        <f t="shared" ref="U898:U961" si="194">(($S1018/$S898)^(1/10)-1)</f>
        <v>-1.8420267805878576E-2</v>
      </c>
      <c r="V898" s="20">
        <f t="shared" ref="V898:V961" si="195">T898-U898</f>
        <v>0.13731306178640301</v>
      </c>
      <c r="Y898" s="35"/>
      <c r="Z898" s="35"/>
    </row>
    <row r="899" spans="1:26" x14ac:dyDescent="0.25">
      <c r="A899" s="11">
        <v>1945.03</v>
      </c>
      <c r="B899" s="12">
        <v>13.93</v>
      </c>
      <c r="C899" s="13">
        <v>0.65</v>
      </c>
      <c r="D899" s="12">
        <v>0.96</v>
      </c>
      <c r="E899" s="12">
        <v>17.8</v>
      </c>
      <c r="F899" s="13">
        <f t="shared" si="186"/>
        <v>1945.208333333266</v>
      </c>
      <c r="G899" s="14">
        <f>G897*10/12+G909*2/12</f>
        <v>2.3400000000000003</v>
      </c>
      <c r="H899" s="13">
        <f t="shared" si="182"/>
        <v>246.09144943820226</v>
      </c>
      <c r="I899" s="13">
        <f t="shared" si="183"/>
        <v>11.483089887640451</v>
      </c>
      <c r="J899" s="15">
        <f t="shared" si="187"/>
        <v>12657.520527675906</v>
      </c>
      <c r="K899" s="13">
        <f t="shared" si="184"/>
        <v>16.959640449438204</v>
      </c>
      <c r="L899" s="15">
        <f t="shared" si="185"/>
        <v>872.30579372353702</v>
      </c>
      <c r="M899" s="34">
        <f t="shared" si="190"/>
        <v>12.323310311389323</v>
      </c>
      <c r="N899" s="16"/>
      <c r="O899" s="17">
        <f t="shared" si="191"/>
        <v>16.339009379818233</v>
      </c>
      <c r="P899" s="17"/>
      <c r="Q899" s="36">
        <f t="shared" si="192"/>
        <v>8.4273003320711901E-2</v>
      </c>
      <c r="R899" s="14">
        <f t="shared" si="188"/>
        <v>1.0032773292954764</v>
      </c>
      <c r="S899" s="14">
        <f t="shared" si="189"/>
        <v>13.643989839739264</v>
      </c>
      <c r="T899" s="20">
        <f t="shared" si="193"/>
        <v>0.11805149893227962</v>
      </c>
      <c r="U899" s="20">
        <f t="shared" si="194"/>
        <v>-1.8781929656038088E-2</v>
      </c>
      <c r="V899" s="20">
        <f t="shared" si="195"/>
        <v>0.13683342858831771</v>
      </c>
      <c r="Y899" s="35"/>
      <c r="Z899" s="35"/>
    </row>
    <row r="900" spans="1:26" x14ac:dyDescent="0.25">
      <c r="A900" s="11">
        <v>1945.04</v>
      </c>
      <c r="B900" s="12">
        <v>14.28</v>
      </c>
      <c r="C900" s="13">
        <v>0.65</v>
      </c>
      <c r="D900" s="12">
        <v>0.973333</v>
      </c>
      <c r="E900" s="12">
        <v>17.8</v>
      </c>
      <c r="F900" s="13">
        <f t="shared" si="186"/>
        <v>1945.2916666665992</v>
      </c>
      <c r="G900" s="14">
        <f>G897*9/12+G909*3/12</f>
        <v>2.3250000000000002</v>
      </c>
      <c r="H900" s="13">
        <f t="shared" si="182"/>
        <v>252.27465168539325</v>
      </c>
      <c r="I900" s="13">
        <f t="shared" si="183"/>
        <v>11.483089887640451</v>
      </c>
      <c r="J900" s="15">
        <f t="shared" si="187"/>
        <v>13024.767324512637</v>
      </c>
      <c r="K900" s="13">
        <f t="shared" si="184"/>
        <v>17.195185122471912</v>
      </c>
      <c r="L900" s="15">
        <f t="shared" si="185"/>
        <v>887.77562004690901</v>
      </c>
      <c r="M900" s="34">
        <f t="shared" si="190"/>
        <v>12.631867236563071</v>
      </c>
      <c r="N900" s="16"/>
      <c r="O900" s="17">
        <f t="shared" si="191"/>
        <v>16.745879992645971</v>
      </c>
      <c r="P900" s="17"/>
      <c r="Q900" s="36">
        <f t="shared" si="192"/>
        <v>8.1694539553084131E-2</v>
      </c>
      <c r="R900" s="14">
        <f t="shared" si="188"/>
        <v>1.0032657855500335</v>
      </c>
      <c r="S900" s="14">
        <f t="shared" si="189"/>
        <v>13.688705687348225</v>
      </c>
      <c r="T900" s="20">
        <f t="shared" si="193"/>
        <v>0.11903370356202614</v>
      </c>
      <c r="U900" s="20">
        <f t="shared" si="194"/>
        <v>-1.9479875900787147E-2</v>
      </c>
      <c r="V900" s="20">
        <f t="shared" si="195"/>
        <v>0.13851357946281329</v>
      </c>
      <c r="Y900" s="35"/>
      <c r="Z900" s="35"/>
    </row>
    <row r="901" spans="1:26" x14ac:dyDescent="0.25">
      <c r="A901" s="11">
        <v>1945.05</v>
      </c>
      <c r="B901" s="12">
        <v>14.82</v>
      </c>
      <c r="C901" s="13">
        <v>0.65</v>
      </c>
      <c r="D901" s="12">
        <v>0.98666699999999996</v>
      </c>
      <c r="E901" s="12">
        <v>17.899999999999999</v>
      </c>
      <c r="F901" s="13">
        <f t="shared" si="186"/>
        <v>1945.3749999999325</v>
      </c>
      <c r="G901" s="14">
        <f>G897*8/12+G909*4/12</f>
        <v>2.31</v>
      </c>
      <c r="H901" s="13">
        <f t="shared" si="182"/>
        <v>260.35179888268163</v>
      </c>
      <c r="I901" s="13">
        <f t="shared" si="183"/>
        <v>11.418938547486036</v>
      </c>
      <c r="J901" s="15">
        <f t="shared" si="187"/>
        <v>13490.914227941255</v>
      </c>
      <c r="K901" s="13">
        <f t="shared" si="184"/>
        <v>17.333368984357545</v>
      </c>
      <c r="L901" s="15">
        <f t="shared" si="185"/>
        <v>898.1808278367148</v>
      </c>
      <c r="M901" s="34">
        <f t="shared" si="190"/>
        <v>13.036560628785352</v>
      </c>
      <c r="N901" s="16"/>
      <c r="O901" s="17">
        <f t="shared" si="191"/>
        <v>17.276370053124356</v>
      </c>
      <c r="P901" s="17"/>
      <c r="Q901" s="36">
        <f t="shared" si="192"/>
        <v>7.9961857196301639E-2</v>
      </c>
      <c r="R901" s="14">
        <f t="shared" si="188"/>
        <v>1.003254242748955</v>
      </c>
      <c r="S901" s="14">
        <f t="shared" si="189"/>
        <v>13.656687103325989</v>
      </c>
      <c r="T901" s="20">
        <f t="shared" si="193"/>
        <v>0.11501869231649731</v>
      </c>
      <c r="U901" s="20">
        <f t="shared" si="194"/>
        <v>-1.9110564638683436E-2</v>
      </c>
      <c r="V901" s="20">
        <f t="shared" si="195"/>
        <v>0.13412925695518074</v>
      </c>
      <c r="Y901" s="35"/>
      <c r="Z901" s="35"/>
    </row>
    <row r="902" spans="1:26" x14ac:dyDescent="0.25">
      <c r="A902" s="11">
        <v>1945.06</v>
      </c>
      <c r="B902" s="12">
        <v>15.09</v>
      </c>
      <c r="C902" s="13">
        <v>0.65</v>
      </c>
      <c r="D902" s="12">
        <v>1</v>
      </c>
      <c r="E902" s="12">
        <v>18.100000000000001</v>
      </c>
      <c r="F902" s="13">
        <f t="shared" si="186"/>
        <v>1945.4583333332657</v>
      </c>
      <c r="G902" s="14">
        <f>G897*7/12+G909*5/12</f>
        <v>2.2949999999999999</v>
      </c>
      <c r="H902" s="13">
        <f t="shared" si="182"/>
        <v>262.16582320441989</v>
      </c>
      <c r="I902" s="13">
        <f t="shared" si="183"/>
        <v>11.292762430939227</v>
      </c>
      <c r="J902" s="15">
        <f t="shared" si="187"/>
        <v>13633.677420427381</v>
      </c>
      <c r="K902" s="13">
        <f t="shared" si="184"/>
        <v>17.373480662983425</v>
      </c>
      <c r="L902" s="15">
        <f t="shared" si="185"/>
        <v>903.49088273209941</v>
      </c>
      <c r="M902" s="34">
        <f t="shared" si="190"/>
        <v>13.130223361406051</v>
      </c>
      <c r="N902" s="16"/>
      <c r="O902" s="17">
        <f t="shared" si="191"/>
        <v>17.391992046675043</v>
      </c>
      <c r="P902" s="17"/>
      <c r="Q902" s="36">
        <f t="shared" si="192"/>
        <v>8.1453259365824315E-2</v>
      </c>
      <c r="R902" s="14">
        <f t="shared" si="188"/>
        <v>1.0032427008933069</v>
      </c>
      <c r="S902" s="14">
        <f t="shared" si="189"/>
        <v>13.549735584623786</v>
      </c>
      <c r="T902" s="20">
        <f t="shared" si="193"/>
        <v>0.12050882105555916</v>
      </c>
      <c r="U902" s="20">
        <f t="shared" si="194"/>
        <v>-1.8283285328311805E-2</v>
      </c>
      <c r="V902" s="20">
        <f t="shared" si="195"/>
        <v>0.13879210638387096</v>
      </c>
      <c r="Y902" s="35"/>
      <c r="Z902" s="35"/>
    </row>
    <row r="903" spans="1:26" x14ac:dyDescent="0.25">
      <c r="A903" s="11">
        <v>1945.07</v>
      </c>
      <c r="B903" s="12">
        <v>14.78</v>
      </c>
      <c r="C903" s="13">
        <v>0.65333300000000005</v>
      </c>
      <c r="D903" s="12">
        <v>0.99666699999999997</v>
      </c>
      <c r="E903" s="12">
        <v>18.100000000000001</v>
      </c>
      <c r="F903" s="13">
        <f t="shared" si="186"/>
        <v>1945.541666666599</v>
      </c>
      <c r="G903" s="14">
        <f>G897*6/12+G909*6/12</f>
        <v>2.2800000000000002</v>
      </c>
      <c r="H903" s="13">
        <f t="shared" si="182"/>
        <v>256.78004419889504</v>
      </c>
      <c r="I903" s="13">
        <f t="shared" si="183"/>
        <v>11.350668241988952</v>
      </c>
      <c r="J903" s="15">
        <f t="shared" si="187"/>
        <v>13402.78528085443</v>
      </c>
      <c r="K903" s="13">
        <f t="shared" si="184"/>
        <v>17.3155748519337</v>
      </c>
      <c r="L903" s="15">
        <f t="shared" si="185"/>
        <v>903.79660335002302</v>
      </c>
      <c r="M903" s="34">
        <f t="shared" si="190"/>
        <v>12.867028443009158</v>
      </c>
      <c r="N903" s="16"/>
      <c r="O903" s="17">
        <f t="shared" si="191"/>
        <v>17.035325856511669</v>
      </c>
      <c r="P903" s="17"/>
      <c r="Q903" s="36">
        <f t="shared" si="192"/>
        <v>8.3161114697241731E-2</v>
      </c>
      <c r="R903" s="14">
        <f t="shared" si="188"/>
        <v>1.0032311599841568</v>
      </c>
      <c r="S903" s="14">
        <f t="shared" si="189"/>
        <v>13.593673324308117</v>
      </c>
      <c r="T903" s="20">
        <f t="shared" si="193"/>
        <v>0.13030373955782659</v>
      </c>
      <c r="U903" s="20">
        <f t="shared" si="194"/>
        <v>-1.9756951347773999E-2</v>
      </c>
      <c r="V903" s="20">
        <f t="shared" si="195"/>
        <v>0.15006069090560059</v>
      </c>
      <c r="Y903" s="35"/>
      <c r="Z903" s="35"/>
    </row>
    <row r="904" spans="1:26" x14ac:dyDescent="0.25">
      <c r="A904" s="11">
        <v>1945.08</v>
      </c>
      <c r="B904" s="12">
        <v>14.83</v>
      </c>
      <c r="C904" s="13">
        <v>0.656667</v>
      </c>
      <c r="D904" s="12">
        <v>0.99333300000000002</v>
      </c>
      <c r="E904" s="12">
        <v>18.100000000000001</v>
      </c>
      <c r="F904" s="13">
        <f t="shared" si="186"/>
        <v>1945.6249999999322</v>
      </c>
      <c r="G904" s="14">
        <f>G897*5/12+G909*7/12</f>
        <v>2.2650000000000001</v>
      </c>
      <c r="H904" s="13">
        <f t="shared" si="182"/>
        <v>257.64871823204419</v>
      </c>
      <c r="I904" s="13">
        <f t="shared" si="183"/>
        <v>11.408591426519338</v>
      </c>
      <c r="J904" s="15">
        <f t="shared" si="187"/>
        <v>13497.749410142518</v>
      </c>
      <c r="K904" s="13">
        <f t="shared" si="184"/>
        <v>17.257651667403316</v>
      </c>
      <c r="L904" s="15">
        <f t="shared" si="185"/>
        <v>904.09709472859731</v>
      </c>
      <c r="M904" s="34">
        <f t="shared" si="190"/>
        <v>12.915378562256734</v>
      </c>
      <c r="N904" s="16"/>
      <c r="O904" s="17">
        <f t="shared" si="191"/>
        <v>17.09212105447622</v>
      </c>
      <c r="P904" s="17"/>
      <c r="Q904" s="36">
        <f t="shared" si="192"/>
        <v>8.3020168859708282E-2</v>
      </c>
      <c r="R904" s="14">
        <f t="shared" si="188"/>
        <v>1.0032196200225736</v>
      </c>
      <c r="S904" s="14">
        <f t="shared" si="189"/>
        <v>13.63759665759132</v>
      </c>
      <c r="T904" s="20">
        <f t="shared" si="193"/>
        <v>0.12917112846314427</v>
      </c>
      <c r="U904" s="20">
        <f t="shared" si="194"/>
        <v>-2.042546051841776E-2</v>
      </c>
      <c r="V904" s="20">
        <f t="shared" si="195"/>
        <v>0.14959658898156203</v>
      </c>
      <c r="Y904" s="35"/>
      <c r="Z904" s="35"/>
    </row>
    <row r="905" spans="1:26" x14ac:dyDescent="0.25">
      <c r="A905" s="11">
        <v>1945.09</v>
      </c>
      <c r="B905" s="12">
        <v>15.84</v>
      </c>
      <c r="C905" s="13">
        <v>0.66</v>
      </c>
      <c r="D905" s="12">
        <v>0.99</v>
      </c>
      <c r="E905" s="12">
        <v>18.100000000000001</v>
      </c>
      <c r="F905" s="13">
        <f t="shared" si="186"/>
        <v>1945.7083333332655</v>
      </c>
      <c r="G905" s="14">
        <f>G897*4/12+G909*8/12</f>
        <v>2.25</v>
      </c>
      <c r="H905" s="13">
        <f t="shared" si="182"/>
        <v>275.19593370165745</v>
      </c>
      <c r="I905" s="13">
        <f t="shared" si="183"/>
        <v>11.466497237569062</v>
      </c>
      <c r="J905" s="15">
        <f t="shared" si="187"/>
        <v>14467.075311814924</v>
      </c>
      <c r="K905" s="13">
        <f t="shared" si="184"/>
        <v>17.199745856353591</v>
      </c>
      <c r="L905" s="15">
        <f t="shared" si="185"/>
        <v>904.19220698843264</v>
      </c>
      <c r="M905" s="34">
        <f t="shared" si="190"/>
        <v>13.798264951719776</v>
      </c>
      <c r="N905" s="16"/>
      <c r="O905" s="17">
        <f t="shared" si="191"/>
        <v>18.249640785494666</v>
      </c>
      <c r="P905" s="17"/>
      <c r="Q905" s="36">
        <f t="shared" si="192"/>
        <v>7.8215972662880717E-2</v>
      </c>
      <c r="R905" s="14">
        <f t="shared" si="188"/>
        <v>1.0032080810096271</v>
      </c>
      <c r="S905" s="14">
        <f t="shared" si="189"/>
        <v>13.681504536849884</v>
      </c>
      <c r="T905" s="20">
        <f t="shared" si="193"/>
        <v>0.12623850408630588</v>
      </c>
      <c r="U905" s="20">
        <f t="shared" si="194"/>
        <v>-2.0862929445683243E-2</v>
      </c>
      <c r="V905" s="20">
        <f t="shared" si="195"/>
        <v>0.14710143353198912</v>
      </c>
      <c r="Y905" s="35"/>
      <c r="Z905" s="35"/>
    </row>
    <row r="906" spans="1:26" x14ac:dyDescent="0.25">
      <c r="A906" s="11">
        <v>1945.1</v>
      </c>
      <c r="B906" s="12">
        <v>16.5</v>
      </c>
      <c r="C906" s="13">
        <v>0.66</v>
      </c>
      <c r="D906" s="12">
        <v>0.98</v>
      </c>
      <c r="E906" s="12">
        <v>18.100000000000001</v>
      </c>
      <c r="F906" s="13">
        <f t="shared" si="186"/>
        <v>1945.7916666665988</v>
      </c>
      <c r="G906" s="14">
        <f>G897*3/12+G909*9/12</f>
        <v>2.2350000000000003</v>
      </c>
      <c r="H906" s="13">
        <f t="shared" ref="H906:H969" si="196">B906*$E$1850/E906</f>
        <v>286.66243093922651</v>
      </c>
      <c r="I906" s="13">
        <f t="shared" ref="I906:I969" si="197">C906*$E$1850/E906</f>
        <v>11.466497237569062</v>
      </c>
      <c r="J906" s="15">
        <f t="shared" si="187"/>
        <v>15120.103016862126</v>
      </c>
      <c r="K906" s="13">
        <f t="shared" ref="K906:K969" si="198">D906*$E$1850/E906</f>
        <v>17.026011049723756</v>
      </c>
      <c r="L906" s="15">
        <f t="shared" ref="L906:L969" si="199">K906*(J906/H906)</f>
        <v>898.04248221362923</v>
      </c>
      <c r="M906" s="34">
        <f t="shared" si="190"/>
        <v>14.374662675391335</v>
      </c>
      <c r="N906" s="16"/>
      <c r="O906" s="17">
        <f t="shared" si="191"/>
        <v>18.998880544708712</v>
      </c>
      <c r="P906" s="17"/>
      <c r="Q906" s="36">
        <f t="shared" si="192"/>
        <v>7.5459942517966644E-2</v>
      </c>
      <c r="R906" s="14">
        <f t="shared" si="188"/>
        <v>1.0031965429463889</v>
      </c>
      <c r="S906" s="14">
        <f t="shared" si="189"/>
        <v>13.72539591173768</v>
      </c>
      <c r="T906" s="20">
        <f t="shared" si="193"/>
        <v>0.11586461050631303</v>
      </c>
      <c r="U906" s="20">
        <f t="shared" si="194"/>
        <v>-2.0179675671544772E-2</v>
      </c>
      <c r="V906" s="20">
        <f t="shared" si="195"/>
        <v>0.1360442861778578</v>
      </c>
      <c r="Y906" s="35"/>
      <c r="Z906" s="35"/>
    </row>
    <row r="907" spans="1:26" x14ac:dyDescent="0.25">
      <c r="A907" s="11">
        <v>1945.11</v>
      </c>
      <c r="B907" s="12">
        <v>17.04</v>
      </c>
      <c r="C907" s="13">
        <v>0.66</v>
      </c>
      <c r="D907" s="12">
        <v>0.97</v>
      </c>
      <c r="E907" s="12">
        <v>18.100000000000001</v>
      </c>
      <c r="F907" s="13">
        <f t="shared" ref="F907:F970" si="200">F906+1/12</f>
        <v>1945.874999999932</v>
      </c>
      <c r="G907" s="14">
        <f>G897*2/12+G909*10/12</f>
        <v>2.2199999999999998</v>
      </c>
      <c r="H907" s="13">
        <f t="shared" si="196"/>
        <v>296.04411049723757</v>
      </c>
      <c r="I907" s="13">
        <f t="shared" si="197"/>
        <v>11.466497237569062</v>
      </c>
      <c r="J907" s="15">
        <f t="shared" ref="J907:J970" si="201">J906*((H907+(I907/12))/H906)</f>
        <v>15665.343095348973</v>
      </c>
      <c r="K907" s="13">
        <f t="shared" si="198"/>
        <v>16.852276243093922</v>
      </c>
      <c r="L907" s="15">
        <f t="shared" si="199"/>
        <v>891.74781704744737</v>
      </c>
      <c r="M907" s="34">
        <f t="shared" si="190"/>
        <v>14.847702661876777</v>
      </c>
      <c r="N907" s="16"/>
      <c r="O907" s="17">
        <f t="shared" si="191"/>
        <v>19.608975958272847</v>
      </c>
      <c r="P907" s="17"/>
      <c r="Q907" s="36">
        <f t="shared" si="192"/>
        <v>7.2646034736809334E-2</v>
      </c>
      <c r="R907" s="14">
        <f t="shared" ref="R907:R970" si="202">((G907/G908+G907/1200+((1+G908/1200)^(-119))*(1-G907/G908)))</f>
        <v>1.0031850058339318</v>
      </c>
      <c r="S907" s="14">
        <f t="shared" ref="S907:S970" si="203">S906*R906*E906/E907</f>
        <v>13.769269729225741</v>
      </c>
      <c r="T907" s="20">
        <f t="shared" si="193"/>
        <v>0.11953774780963711</v>
      </c>
      <c r="U907" s="20">
        <f t="shared" si="194"/>
        <v>-2.0341719918070877E-2</v>
      </c>
      <c r="V907" s="20">
        <f t="shared" si="195"/>
        <v>0.13987946772770798</v>
      </c>
      <c r="Y907" s="35"/>
      <c r="Z907" s="35"/>
    </row>
    <row r="908" spans="1:26" x14ac:dyDescent="0.25">
      <c r="A908" s="11">
        <v>1945.12</v>
      </c>
      <c r="B908" s="12">
        <v>17.329999999999998</v>
      </c>
      <c r="C908" s="13">
        <v>0.66</v>
      </c>
      <c r="D908" s="12">
        <v>0.96</v>
      </c>
      <c r="E908" s="12">
        <v>18.2</v>
      </c>
      <c r="F908" s="13">
        <f t="shared" si="200"/>
        <v>1945.9583333332653</v>
      </c>
      <c r="G908" s="14">
        <f>G897*1/12+G909*11/12</f>
        <v>2.2050000000000001</v>
      </c>
      <c r="H908" s="13">
        <f t="shared" si="196"/>
        <v>299.42812087912091</v>
      </c>
      <c r="I908" s="13">
        <f t="shared" si="197"/>
        <v>11.403494505494507</v>
      </c>
      <c r="J908" s="15">
        <f t="shared" si="201"/>
        <v>15894.695138132704</v>
      </c>
      <c r="K908" s="13">
        <f t="shared" si="198"/>
        <v>16.586901098901102</v>
      </c>
      <c r="L908" s="15">
        <f t="shared" si="199"/>
        <v>880.49090205466791</v>
      </c>
      <c r="M908" s="34">
        <f t="shared" si="190"/>
        <v>15.020347474739957</v>
      </c>
      <c r="N908" s="16"/>
      <c r="O908" s="17">
        <f t="shared" si="191"/>
        <v>19.821351248851297</v>
      </c>
      <c r="P908" s="17"/>
      <c r="Q908" s="36">
        <f t="shared" si="192"/>
        <v>7.2588174698029459E-2</v>
      </c>
      <c r="R908" s="14">
        <f t="shared" si="202"/>
        <v>1.0031734696733301</v>
      </c>
      <c r="S908" s="14">
        <f t="shared" si="203"/>
        <v>13.737228642798117</v>
      </c>
      <c r="T908" s="20">
        <f t="shared" si="193"/>
        <v>0.11970545428265966</v>
      </c>
      <c r="U908" s="20">
        <f t="shared" si="194"/>
        <v>-2.0101999645483981E-2</v>
      </c>
      <c r="V908" s="20">
        <f t="shared" si="195"/>
        <v>0.13980745392814364</v>
      </c>
      <c r="Y908" s="35"/>
      <c r="Z908" s="35"/>
    </row>
    <row r="909" spans="1:26" x14ac:dyDescent="0.25">
      <c r="A909" s="11">
        <v>1946.01</v>
      </c>
      <c r="B909" s="12">
        <v>18.02</v>
      </c>
      <c r="C909" s="13">
        <v>0.66666700000000001</v>
      </c>
      <c r="D909" s="12">
        <v>0.94</v>
      </c>
      <c r="E909" s="12">
        <v>18.2</v>
      </c>
      <c r="F909" s="13">
        <f t="shared" si="200"/>
        <v>1946.0416666665985</v>
      </c>
      <c r="G909" s="14">
        <v>2.19</v>
      </c>
      <c r="H909" s="13">
        <f t="shared" si="196"/>
        <v>311.34995604395613</v>
      </c>
      <c r="I909" s="13">
        <f t="shared" si="197"/>
        <v>11.51868707802198</v>
      </c>
      <c r="J909" s="15">
        <f t="shared" si="201"/>
        <v>16578.502334071309</v>
      </c>
      <c r="K909" s="13">
        <f t="shared" si="198"/>
        <v>16.241340659340661</v>
      </c>
      <c r="L909" s="15">
        <f t="shared" si="199"/>
        <v>864.80533818130016</v>
      </c>
      <c r="M909" s="34">
        <f t="shared" si="190"/>
        <v>15.623163177761661</v>
      </c>
      <c r="N909" s="16"/>
      <c r="O909" s="17">
        <f t="shared" si="191"/>
        <v>20.599482382192488</v>
      </c>
      <c r="P909" s="17"/>
      <c r="Q909" s="36">
        <f t="shared" si="192"/>
        <v>7.0169343254540842E-2</v>
      </c>
      <c r="R909" s="14">
        <f t="shared" si="202"/>
        <v>1.001379783904099</v>
      </c>
      <c r="S909" s="14">
        <f t="shared" si="203"/>
        <v>13.780823321291638</v>
      </c>
      <c r="T909" s="20">
        <f t="shared" si="193"/>
        <v>0.11231388223019323</v>
      </c>
      <c r="U909" s="20">
        <f t="shared" si="194"/>
        <v>-1.9667343910357737E-2</v>
      </c>
      <c r="V909" s="20">
        <f t="shared" si="195"/>
        <v>0.13198122614055097</v>
      </c>
      <c r="Y909" s="35"/>
      <c r="Z909" s="35"/>
    </row>
    <row r="910" spans="1:26" x14ac:dyDescent="0.25">
      <c r="A910" s="11">
        <v>1946.02</v>
      </c>
      <c r="B910" s="12">
        <v>18.07</v>
      </c>
      <c r="C910" s="13">
        <v>0.67333299999999996</v>
      </c>
      <c r="D910" s="12">
        <v>0.92</v>
      </c>
      <c r="E910" s="12">
        <v>18.100000000000001</v>
      </c>
      <c r="F910" s="13">
        <f t="shared" si="200"/>
        <v>1946.1249999999318</v>
      </c>
      <c r="G910" s="14">
        <f>G909*11/12+G921*1/12</f>
        <v>2.1949999999999998</v>
      </c>
      <c r="H910" s="13">
        <f t="shared" si="196"/>
        <v>313.93879558011054</v>
      </c>
      <c r="I910" s="13">
        <f t="shared" si="197"/>
        <v>11.698137855248618</v>
      </c>
      <c r="J910" s="15">
        <f t="shared" si="201"/>
        <v>16768.2584213634</v>
      </c>
      <c r="K910" s="13">
        <f t="shared" si="198"/>
        <v>15.983602209944754</v>
      </c>
      <c r="L910" s="15">
        <f t="shared" si="199"/>
        <v>853.72428044572928</v>
      </c>
      <c r="M910" s="34">
        <f t="shared" si="190"/>
        <v>15.761666525801898</v>
      </c>
      <c r="N910" s="16"/>
      <c r="O910" s="17">
        <f t="shared" si="191"/>
        <v>20.765541749059178</v>
      </c>
      <c r="P910" s="17"/>
      <c r="Q910" s="36">
        <f t="shared" si="192"/>
        <v>6.8990615793924889E-2</v>
      </c>
      <c r="R910" s="14">
        <f t="shared" si="202"/>
        <v>1.0013840576640278</v>
      </c>
      <c r="S910" s="14">
        <f t="shared" si="203"/>
        <v>13.876080077724845</v>
      </c>
      <c r="T910" s="20">
        <f t="shared" si="193"/>
        <v>0.11210529287571824</v>
      </c>
      <c r="U910" s="20">
        <f t="shared" si="194"/>
        <v>-1.9600706618504771E-2</v>
      </c>
      <c r="V910" s="20">
        <f t="shared" si="195"/>
        <v>0.13170599949422301</v>
      </c>
      <c r="Y910" s="35"/>
      <c r="Z910" s="35"/>
    </row>
    <row r="911" spans="1:26" x14ac:dyDescent="0.25">
      <c r="A911" s="11">
        <v>1946.03</v>
      </c>
      <c r="B911" s="12">
        <v>17.53</v>
      </c>
      <c r="C911" s="13">
        <v>0.68</v>
      </c>
      <c r="D911" s="12">
        <v>0.9</v>
      </c>
      <c r="E911" s="12">
        <v>18.3</v>
      </c>
      <c r="F911" s="13">
        <f t="shared" si="200"/>
        <v>1946.208333333265</v>
      </c>
      <c r="G911" s="14">
        <f>G909*10/12+G921*2/12</f>
        <v>2.2000000000000002</v>
      </c>
      <c r="H911" s="13">
        <f t="shared" si="196"/>
        <v>301.22862295081973</v>
      </c>
      <c r="I911" s="13">
        <f t="shared" si="197"/>
        <v>11.684852459016396</v>
      </c>
      <c r="J911" s="15">
        <f t="shared" si="201"/>
        <v>16141.385997412923</v>
      </c>
      <c r="K911" s="13">
        <f t="shared" si="198"/>
        <v>15.465245901639348</v>
      </c>
      <c r="L911" s="15">
        <f t="shared" si="199"/>
        <v>828.70778081412618</v>
      </c>
      <c r="M911" s="34">
        <f t="shared" si="190"/>
        <v>15.134873415142527</v>
      </c>
      <c r="N911" s="16"/>
      <c r="O911" s="17">
        <f t="shared" si="191"/>
        <v>19.926591500429492</v>
      </c>
      <c r="P911" s="17"/>
      <c r="Q911" s="36">
        <f t="shared" si="192"/>
        <v>7.3446233699462182E-2</v>
      </c>
      <c r="R911" s="14">
        <f t="shared" si="202"/>
        <v>1.0013883313886893</v>
      </c>
      <c r="S911" s="14">
        <f t="shared" si="203"/>
        <v>13.743424330378462</v>
      </c>
      <c r="T911" s="20">
        <f t="shared" si="193"/>
        <v>0.12415150720568335</v>
      </c>
      <c r="U911" s="20">
        <f t="shared" si="194"/>
        <v>-1.9439962852505488E-2</v>
      </c>
      <c r="V911" s="20">
        <f t="shared" si="195"/>
        <v>0.14359147005818884</v>
      </c>
      <c r="Y911" s="35"/>
      <c r="Z911" s="35"/>
    </row>
    <row r="912" spans="1:26" x14ac:dyDescent="0.25">
      <c r="A912" s="11">
        <v>1946.04</v>
      </c>
      <c r="B912" s="12">
        <v>18.66</v>
      </c>
      <c r="C912" s="13">
        <v>0.68</v>
      </c>
      <c r="D912" s="12">
        <v>0.88</v>
      </c>
      <c r="E912" s="12">
        <v>18.399999999999999</v>
      </c>
      <c r="F912" s="13">
        <f t="shared" si="200"/>
        <v>1946.2916666665983</v>
      </c>
      <c r="G912" s="14">
        <f>G909*9/12+G921*3/12</f>
        <v>2.2050000000000001</v>
      </c>
      <c r="H912" s="13">
        <f t="shared" si="196"/>
        <v>318.9034565217392</v>
      </c>
      <c r="I912" s="13">
        <f t="shared" si="197"/>
        <v>11.621347826086961</v>
      </c>
      <c r="J912" s="15">
        <f t="shared" si="201"/>
        <v>17140.38922376512</v>
      </c>
      <c r="K912" s="13">
        <f t="shared" si="198"/>
        <v>15.039391304347829</v>
      </c>
      <c r="L912" s="15">
        <f t="shared" si="199"/>
        <v>808.33561183886957</v>
      </c>
      <c r="M912" s="34">
        <f t="shared" si="190"/>
        <v>16.040842386215914</v>
      </c>
      <c r="N912" s="16"/>
      <c r="O912" s="17">
        <f t="shared" si="191"/>
        <v>21.101916955508464</v>
      </c>
      <c r="P912" s="17"/>
      <c r="Q912" s="36">
        <f t="shared" si="192"/>
        <v>7.0225649072409038E-2</v>
      </c>
      <c r="R912" s="14">
        <f t="shared" si="202"/>
        <v>1.001392605078097</v>
      </c>
      <c r="S912" s="14">
        <f t="shared" si="203"/>
        <v>13.687708536254814</v>
      </c>
      <c r="T912" s="20">
        <f t="shared" si="193"/>
        <v>0.11865481251117793</v>
      </c>
      <c r="U912" s="20">
        <f t="shared" si="194"/>
        <v>-2.1009465178734921E-2</v>
      </c>
      <c r="V912" s="20">
        <f t="shared" si="195"/>
        <v>0.13966427768991285</v>
      </c>
      <c r="Y912" s="35"/>
      <c r="Z912" s="35"/>
    </row>
    <row r="913" spans="1:26" x14ac:dyDescent="0.25">
      <c r="A913" s="11">
        <v>1946.05</v>
      </c>
      <c r="B913" s="12">
        <v>18.7</v>
      </c>
      <c r="C913" s="13">
        <v>0.68</v>
      </c>
      <c r="D913" s="12">
        <v>0.86</v>
      </c>
      <c r="E913" s="12">
        <v>18.5</v>
      </c>
      <c r="F913" s="13">
        <f t="shared" si="200"/>
        <v>1946.3749999999316</v>
      </c>
      <c r="G913" s="14">
        <f>G909*8/12+G921*4/12</f>
        <v>2.21</v>
      </c>
      <c r="H913" s="13">
        <f t="shared" si="196"/>
        <v>317.85956756756758</v>
      </c>
      <c r="I913" s="13">
        <f t="shared" si="197"/>
        <v>11.558529729729733</v>
      </c>
      <c r="J913" s="15">
        <f t="shared" si="201"/>
        <v>17136.052943455907</v>
      </c>
      <c r="K913" s="13">
        <f t="shared" si="198"/>
        <v>14.618140540540542</v>
      </c>
      <c r="L913" s="15">
        <f t="shared" si="199"/>
        <v>788.07516210545884</v>
      </c>
      <c r="M913" s="34">
        <f t="shared" si="190"/>
        <v>16.013723170832176</v>
      </c>
      <c r="N913" s="16"/>
      <c r="O913" s="17">
        <f t="shared" si="191"/>
        <v>21.048307121707513</v>
      </c>
      <c r="P913" s="17"/>
      <c r="Q913" s="36">
        <f t="shared" si="192"/>
        <v>7.083960614331003E-2</v>
      </c>
      <c r="R913" s="14">
        <f t="shared" si="202"/>
        <v>1.001396878732264</v>
      </c>
      <c r="S913" s="14">
        <f t="shared" si="203"/>
        <v>13.632679459433859</v>
      </c>
      <c r="T913" s="20">
        <f t="shared" si="193"/>
        <v>0.11505727393446419</v>
      </c>
      <c r="U913" s="20">
        <f t="shared" si="194"/>
        <v>-1.9805555392884644E-2</v>
      </c>
      <c r="V913" s="20">
        <f t="shared" si="195"/>
        <v>0.13486282932734883</v>
      </c>
      <c r="Y913" s="35"/>
      <c r="Z913" s="35"/>
    </row>
    <row r="914" spans="1:26" x14ac:dyDescent="0.25">
      <c r="A914" s="11">
        <v>1946.06</v>
      </c>
      <c r="B914" s="12">
        <v>18.579999999999998</v>
      </c>
      <c r="C914" s="13">
        <v>0.68</v>
      </c>
      <c r="D914" s="12">
        <v>0.84</v>
      </c>
      <c r="E914" s="12">
        <v>18.7</v>
      </c>
      <c r="F914" s="13">
        <f t="shared" si="200"/>
        <v>1946.4583333332648</v>
      </c>
      <c r="G914" s="14">
        <f>G909*7/12+G921*5/12</f>
        <v>2.2149999999999999</v>
      </c>
      <c r="H914" s="13">
        <f t="shared" si="196"/>
        <v>312.44207486631018</v>
      </c>
      <c r="I914" s="13">
        <f t="shared" si="197"/>
        <v>11.434909090909095</v>
      </c>
      <c r="J914" s="15">
        <f t="shared" si="201"/>
        <v>16895.363818686517</v>
      </c>
      <c r="K914" s="13">
        <f t="shared" si="198"/>
        <v>14.125475935828879</v>
      </c>
      <c r="L914" s="15">
        <f t="shared" si="199"/>
        <v>763.83776144761441</v>
      </c>
      <c r="M914" s="34">
        <f t="shared" si="190"/>
        <v>15.773186880128739</v>
      </c>
      <c r="N914" s="16"/>
      <c r="O914" s="17">
        <f t="shared" si="191"/>
        <v>20.714507926611372</v>
      </c>
      <c r="P914" s="17"/>
      <c r="Q914" s="36">
        <f t="shared" si="192"/>
        <v>7.2100572682852374E-2</v>
      </c>
      <c r="R914" s="14">
        <f t="shared" si="202"/>
        <v>1.0014011523512036</v>
      </c>
      <c r="S914" s="14">
        <f t="shared" si="203"/>
        <v>13.505714930456607</v>
      </c>
      <c r="T914" s="20">
        <f t="shared" si="193"/>
        <v>0.11552385405557741</v>
      </c>
      <c r="U914" s="20">
        <f t="shared" si="194"/>
        <v>-1.8776145435939973E-2</v>
      </c>
      <c r="V914" s="20">
        <f t="shared" si="195"/>
        <v>0.13429999949151739</v>
      </c>
      <c r="Y914" s="35"/>
      <c r="Z914" s="35"/>
    </row>
    <row r="915" spans="1:26" x14ac:dyDescent="0.25">
      <c r="A915" s="11">
        <v>1946.07</v>
      </c>
      <c r="B915" s="12">
        <v>18.05</v>
      </c>
      <c r="C915" s="13">
        <v>0.68333299999999997</v>
      </c>
      <c r="D915" s="12">
        <v>0.85666699999999996</v>
      </c>
      <c r="E915" s="12">
        <v>19.8</v>
      </c>
      <c r="F915" s="13">
        <f t="shared" si="200"/>
        <v>1946.5416666665981</v>
      </c>
      <c r="G915" s="14">
        <f>G909*6/12+G921*6/12</f>
        <v>2.2199999999999998</v>
      </c>
      <c r="H915" s="13">
        <f t="shared" si="196"/>
        <v>286.6668181818182</v>
      </c>
      <c r="I915" s="13">
        <f t="shared" si="197"/>
        <v>10.852570463636363</v>
      </c>
      <c r="J915" s="15">
        <f t="shared" si="201"/>
        <v>15550.466542857923</v>
      </c>
      <c r="K915" s="13">
        <f t="shared" si="198"/>
        <v>13.605429536363635</v>
      </c>
      <c r="L915" s="15">
        <f t="shared" si="199"/>
        <v>738.03720342772658</v>
      </c>
      <c r="M915" s="34">
        <f t="shared" si="190"/>
        <v>14.508136111909067</v>
      </c>
      <c r="N915" s="16"/>
      <c r="O915" s="17">
        <f t="shared" si="191"/>
        <v>19.038974040498346</v>
      </c>
      <c r="P915" s="17"/>
      <c r="Q915" s="36">
        <f t="shared" si="192"/>
        <v>8.2739445589748647E-2</v>
      </c>
      <c r="R915" s="14">
        <f t="shared" si="202"/>
        <v>1.0014054259349292</v>
      </c>
      <c r="S915" s="14">
        <f t="shared" si="203"/>
        <v>12.773269689425762</v>
      </c>
      <c r="T915" s="20">
        <f t="shared" si="193"/>
        <v>0.13029463379336037</v>
      </c>
      <c r="U915" s="20">
        <f t="shared" si="194"/>
        <v>-1.4692430260692557E-2</v>
      </c>
      <c r="V915" s="20">
        <f t="shared" si="195"/>
        <v>0.14498706405405293</v>
      </c>
      <c r="Y915" s="35"/>
      <c r="Z915" s="35"/>
    </row>
    <row r="916" spans="1:26" x14ac:dyDescent="0.25">
      <c r="A916" s="11">
        <v>1946.08</v>
      </c>
      <c r="B916" s="12">
        <v>17.7</v>
      </c>
      <c r="C916" s="13">
        <v>0.68666700000000003</v>
      </c>
      <c r="D916" s="12">
        <v>0.87333300000000003</v>
      </c>
      <c r="E916" s="12">
        <v>20.2</v>
      </c>
      <c r="F916" s="13">
        <f t="shared" si="200"/>
        <v>1946.6249999999313</v>
      </c>
      <c r="G916" s="14">
        <f>G909*5/12+G921*7/12</f>
        <v>2.2250000000000001</v>
      </c>
      <c r="H916" s="13">
        <f t="shared" si="196"/>
        <v>275.54168316831687</v>
      </c>
      <c r="I916" s="13">
        <f t="shared" si="197"/>
        <v>10.689569545544556</v>
      </c>
      <c r="J916" s="15">
        <f t="shared" si="201"/>
        <v>14995.296869959142</v>
      </c>
      <c r="K916" s="13">
        <f t="shared" si="198"/>
        <v>13.595460157425746</v>
      </c>
      <c r="L916" s="15">
        <f t="shared" si="199"/>
        <v>739.88065544248752</v>
      </c>
      <c r="M916" s="34">
        <f t="shared" si="190"/>
        <v>13.98493930994276</v>
      </c>
      <c r="N916" s="16"/>
      <c r="O916" s="17">
        <f t="shared" si="191"/>
        <v>18.340641021743615</v>
      </c>
      <c r="P916" s="17"/>
      <c r="Q916" s="36">
        <f t="shared" si="192"/>
        <v>8.6598381477112227E-2</v>
      </c>
      <c r="R916" s="14">
        <f t="shared" si="202"/>
        <v>1.001409699483454</v>
      </c>
      <c r="S916" s="14">
        <f t="shared" si="203"/>
        <v>12.537930057605857</v>
      </c>
      <c r="T916" s="20">
        <f t="shared" si="193"/>
        <v>0.13450510441925756</v>
      </c>
      <c r="U916" s="20">
        <f t="shared" si="194"/>
        <v>-1.4085609851683834E-2</v>
      </c>
      <c r="V916" s="20">
        <f t="shared" si="195"/>
        <v>0.14859071427094139</v>
      </c>
      <c r="Y916" s="35"/>
      <c r="Z916" s="35"/>
    </row>
    <row r="917" spans="1:26" x14ac:dyDescent="0.25">
      <c r="A917" s="11">
        <v>1946.09</v>
      </c>
      <c r="B917" s="12">
        <v>15.09</v>
      </c>
      <c r="C917" s="13">
        <v>0.69</v>
      </c>
      <c r="D917" s="12">
        <v>0.89</v>
      </c>
      <c r="E917" s="12">
        <v>20.399999999999999</v>
      </c>
      <c r="F917" s="13">
        <f t="shared" si="200"/>
        <v>1946.7083333332646</v>
      </c>
      <c r="G917" s="14">
        <f>G909*4/12+G921*8/12</f>
        <v>2.23</v>
      </c>
      <c r="H917" s="13">
        <f t="shared" si="196"/>
        <v>232.60791176470593</v>
      </c>
      <c r="I917" s="13">
        <f t="shared" si="197"/>
        <v>10.63614705882353</v>
      </c>
      <c r="J917" s="15">
        <f t="shared" si="201"/>
        <v>12707.027358540112</v>
      </c>
      <c r="K917" s="13">
        <f t="shared" si="198"/>
        <v>13.719088235294121</v>
      </c>
      <c r="L917" s="15">
        <f t="shared" si="199"/>
        <v>749.45356852887335</v>
      </c>
      <c r="M917" s="34">
        <f t="shared" si="190"/>
        <v>11.841267540149634</v>
      </c>
      <c r="N917" s="16"/>
      <c r="O917" s="17">
        <f t="shared" si="191"/>
        <v>15.5276608546947</v>
      </c>
      <c r="P917" s="17"/>
      <c r="Q917" s="36">
        <f t="shared" si="192"/>
        <v>0.10051583018992166</v>
      </c>
      <c r="R917" s="14">
        <f t="shared" si="202"/>
        <v>1.001413972996791</v>
      </c>
      <c r="S917" s="14">
        <f t="shared" si="203"/>
        <v>12.432510606708787</v>
      </c>
      <c r="T917" s="20">
        <f t="shared" si="193"/>
        <v>0.14941584499990967</v>
      </c>
      <c r="U917" s="20">
        <f t="shared" si="194"/>
        <v>-1.375494556952217E-2</v>
      </c>
      <c r="V917" s="20">
        <f t="shared" si="195"/>
        <v>0.16317079056943185</v>
      </c>
      <c r="Y917" s="35"/>
      <c r="Z917" s="35"/>
    </row>
    <row r="918" spans="1:26" x14ac:dyDescent="0.25">
      <c r="A918" s="11">
        <v>1946.1</v>
      </c>
      <c r="B918" s="12">
        <v>14.75</v>
      </c>
      <c r="C918" s="13">
        <v>0.69666700000000004</v>
      </c>
      <c r="D918" s="12">
        <v>0.94666700000000004</v>
      </c>
      <c r="E918" s="12">
        <v>20.8</v>
      </c>
      <c r="F918" s="13">
        <f t="shared" si="200"/>
        <v>1946.7916666665978</v>
      </c>
      <c r="G918" s="14">
        <f>G909*3/12+G921*9/12</f>
        <v>2.2349999999999999</v>
      </c>
      <c r="H918" s="13">
        <f t="shared" si="196"/>
        <v>222.99447115384618</v>
      </c>
      <c r="I918" s="13">
        <f t="shared" si="197"/>
        <v>10.532399270192309</v>
      </c>
      <c r="J918" s="15">
        <f t="shared" si="201"/>
        <v>12229.806722019375</v>
      </c>
      <c r="K918" s="13">
        <f t="shared" si="198"/>
        <v>14.311966577884618</v>
      </c>
      <c r="L918" s="15">
        <f t="shared" si="199"/>
        <v>784.9189450924689</v>
      </c>
      <c r="M918" s="34">
        <f t="shared" si="190"/>
        <v>11.387602961765046</v>
      </c>
      <c r="N918" s="16"/>
      <c r="O918" s="17">
        <f t="shared" si="191"/>
        <v>14.931866479299583</v>
      </c>
      <c r="P918" s="17"/>
      <c r="Q918" s="36">
        <f t="shared" si="192"/>
        <v>0.10584847069030612</v>
      </c>
      <c r="R918" s="14">
        <f t="shared" si="202"/>
        <v>1.0014182464749537</v>
      </c>
      <c r="S918" s="14">
        <f t="shared" si="203"/>
        <v>12.210665036354586</v>
      </c>
      <c r="T918" s="20">
        <f t="shared" si="193"/>
        <v>0.15229233427166822</v>
      </c>
      <c r="U918" s="20">
        <f t="shared" si="194"/>
        <v>-1.1727866860472336E-2</v>
      </c>
      <c r="V918" s="20">
        <f t="shared" si="195"/>
        <v>0.16402020113214055</v>
      </c>
      <c r="Y918" s="35"/>
      <c r="Z918" s="35"/>
    </row>
    <row r="919" spans="1:26" x14ac:dyDescent="0.25">
      <c r="A919" s="11">
        <v>1946.11</v>
      </c>
      <c r="B919" s="12">
        <v>14.69</v>
      </c>
      <c r="C919" s="13">
        <v>0.70333299999999999</v>
      </c>
      <c r="D919" s="12">
        <v>1.0033300000000001</v>
      </c>
      <c r="E919" s="12">
        <v>21.3</v>
      </c>
      <c r="F919" s="13">
        <f t="shared" si="200"/>
        <v>1946.8749999999311</v>
      </c>
      <c r="G919" s="14">
        <f>G909*2/12+G921*10/12</f>
        <v>2.2400000000000002</v>
      </c>
      <c r="H919" s="13">
        <f t="shared" si="196"/>
        <v>216.87405633802817</v>
      </c>
      <c r="I919" s="13">
        <f t="shared" si="197"/>
        <v>10.383572543661973</v>
      </c>
      <c r="J919" s="15">
        <f t="shared" si="201"/>
        <v>11941.59748459269</v>
      </c>
      <c r="K919" s="13">
        <f t="shared" si="198"/>
        <v>14.81254233802817</v>
      </c>
      <c r="L919" s="15">
        <f t="shared" si="199"/>
        <v>815.61354691738495</v>
      </c>
      <c r="M919" s="34">
        <f t="shared" si="190"/>
        <v>11.11004365674329</v>
      </c>
      <c r="N919" s="16"/>
      <c r="O919" s="17">
        <f t="shared" si="191"/>
        <v>14.565527161951842</v>
      </c>
      <c r="P919" s="17"/>
      <c r="Q919" s="36">
        <f t="shared" si="192"/>
        <v>0.11046659850288859</v>
      </c>
      <c r="R919" s="14">
        <f t="shared" si="202"/>
        <v>1.0014225199179554</v>
      </c>
      <c r="S919" s="14">
        <f t="shared" si="203"/>
        <v>11.940940919961696</v>
      </c>
      <c r="T919" s="20">
        <f t="shared" si="193"/>
        <v>0.15421106523337214</v>
      </c>
      <c r="U919" s="20">
        <f t="shared" si="194"/>
        <v>-1.0490420533101008E-2</v>
      </c>
      <c r="V919" s="20">
        <f t="shared" si="195"/>
        <v>0.16470148576647314</v>
      </c>
      <c r="Y919" s="35"/>
      <c r="Z919" s="35"/>
    </row>
    <row r="920" spans="1:26" x14ac:dyDescent="0.25">
      <c r="A920" s="11">
        <v>1946.12</v>
      </c>
      <c r="B920" s="12">
        <v>15.13</v>
      </c>
      <c r="C920" s="13">
        <v>0.71</v>
      </c>
      <c r="D920" s="12">
        <v>1.06</v>
      </c>
      <c r="E920" s="12">
        <v>21.5</v>
      </c>
      <c r="F920" s="13">
        <f t="shared" si="200"/>
        <v>1946.9583333332644</v>
      </c>
      <c r="G920" s="14">
        <f>G909*1/12+G921*11/12</f>
        <v>2.2450000000000001</v>
      </c>
      <c r="H920" s="13">
        <f t="shared" si="196"/>
        <v>221.29208372093029</v>
      </c>
      <c r="I920" s="13">
        <f t="shared" si="197"/>
        <v>10.384493023255814</v>
      </c>
      <c r="J920" s="15">
        <f t="shared" si="201"/>
        <v>12232.514059531593</v>
      </c>
      <c r="K920" s="13">
        <f t="shared" si="198"/>
        <v>15.503609302325584</v>
      </c>
      <c r="L920" s="15">
        <f t="shared" si="199"/>
        <v>857.00362875766609</v>
      </c>
      <c r="M920" s="34">
        <f t="shared" si="190"/>
        <v>11.372779425862703</v>
      </c>
      <c r="N920" s="16"/>
      <c r="O920" s="17">
        <f t="shared" si="191"/>
        <v>14.90416617396297</v>
      </c>
      <c r="P920" s="17"/>
      <c r="Q920" s="36">
        <f t="shared" si="192"/>
        <v>0.10931230061839767</v>
      </c>
      <c r="R920" s="14">
        <f t="shared" si="202"/>
        <v>1.001426793325809</v>
      </c>
      <c r="S920" s="14">
        <f t="shared" si="203"/>
        <v>11.846690614666359</v>
      </c>
      <c r="T920" s="20">
        <f t="shared" si="193"/>
        <v>0.15307690453346412</v>
      </c>
      <c r="U920" s="20">
        <f t="shared" si="194"/>
        <v>-1.0603714905176864E-2</v>
      </c>
      <c r="V920" s="20">
        <f t="shared" si="195"/>
        <v>0.16368061943864098</v>
      </c>
      <c r="Y920" s="35"/>
      <c r="Z920" s="35"/>
    </row>
    <row r="921" spans="1:26" x14ac:dyDescent="0.25">
      <c r="A921" s="11">
        <v>1947.01</v>
      </c>
      <c r="B921" s="12">
        <v>15.21</v>
      </c>
      <c r="C921" s="13">
        <v>0.71333299999999999</v>
      </c>
      <c r="D921" s="12">
        <v>1.1299999999999999</v>
      </c>
      <c r="E921" s="12">
        <v>21.5</v>
      </c>
      <c r="F921" s="13">
        <f t="shared" si="200"/>
        <v>1947.0416666665976</v>
      </c>
      <c r="G921" s="14">
        <v>2.25</v>
      </c>
      <c r="H921" s="13">
        <f t="shared" si="196"/>
        <v>222.46216744186052</v>
      </c>
      <c r="I921" s="13">
        <f t="shared" si="197"/>
        <v>10.433241636279071</v>
      </c>
      <c r="J921" s="15">
        <f t="shared" si="201"/>
        <v>12345.254032261148</v>
      </c>
      <c r="K921" s="13">
        <f t="shared" si="198"/>
        <v>16.527432558139537</v>
      </c>
      <c r="L921" s="15">
        <f t="shared" si="199"/>
        <v>917.16877425740267</v>
      </c>
      <c r="M921" s="34">
        <f t="shared" si="190"/>
        <v>11.469296334735574</v>
      </c>
      <c r="N921" s="16"/>
      <c r="O921" s="17">
        <f t="shared" si="191"/>
        <v>15.022197025934322</v>
      </c>
      <c r="P921" s="17"/>
      <c r="Q921" s="36">
        <f t="shared" si="192"/>
        <v>0.1077796741638497</v>
      </c>
      <c r="R921" s="14">
        <f t="shared" si="202"/>
        <v>1.0004699429526016</v>
      </c>
      <c r="S921" s="14">
        <f t="shared" si="203"/>
        <v>11.863593393768289</v>
      </c>
      <c r="T921" s="20">
        <f t="shared" si="193"/>
        <v>0.14985485961229661</v>
      </c>
      <c r="U921" s="20">
        <f t="shared" si="194"/>
        <v>-9.379095770818302E-3</v>
      </c>
      <c r="V921" s="20">
        <f t="shared" si="195"/>
        <v>0.15923395538311491</v>
      </c>
      <c r="Y921" s="35"/>
      <c r="Z921" s="35"/>
    </row>
    <row r="922" spans="1:26" x14ac:dyDescent="0.25">
      <c r="A922" s="11">
        <v>1947.02</v>
      </c>
      <c r="B922" s="12">
        <v>15.8</v>
      </c>
      <c r="C922" s="13">
        <v>0.71666700000000005</v>
      </c>
      <c r="D922" s="12">
        <v>1.2</v>
      </c>
      <c r="E922" s="12">
        <v>21.5</v>
      </c>
      <c r="F922" s="13">
        <f t="shared" si="200"/>
        <v>1947.1249999999309</v>
      </c>
      <c r="G922" s="14">
        <f>G921*11/12+G933*1/12</f>
        <v>2.2658333333333331</v>
      </c>
      <c r="H922" s="13">
        <f t="shared" si="196"/>
        <v>231.09153488372095</v>
      </c>
      <c r="I922" s="13">
        <f t="shared" si="197"/>
        <v>10.482004875348839</v>
      </c>
      <c r="J922" s="15">
        <f t="shared" si="201"/>
        <v>12872.603554066689</v>
      </c>
      <c r="K922" s="13">
        <f t="shared" si="198"/>
        <v>17.551255813953489</v>
      </c>
      <c r="L922" s="15">
        <f t="shared" si="199"/>
        <v>977.66609271392565</v>
      </c>
      <c r="M922" s="34">
        <f t="shared" si="190"/>
        <v>11.949565314209433</v>
      </c>
      <c r="N922" s="16"/>
      <c r="O922" s="17">
        <f t="shared" si="191"/>
        <v>15.63722858443899</v>
      </c>
      <c r="P922" s="17"/>
      <c r="Q922" s="36">
        <f t="shared" si="192"/>
        <v>0.10411708620482772</v>
      </c>
      <c r="R922" s="14">
        <f t="shared" si="202"/>
        <v>1.000484205925781</v>
      </c>
      <c r="S922" s="14">
        <f t="shared" si="203"/>
        <v>11.86916860587622</v>
      </c>
      <c r="T922" s="20">
        <f t="shared" si="193"/>
        <v>0.13998222708408692</v>
      </c>
      <c r="U922" s="20">
        <f t="shared" si="194"/>
        <v>-8.5038771317570427E-3</v>
      </c>
      <c r="V922" s="20">
        <f t="shared" si="195"/>
        <v>0.14848610421584396</v>
      </c>
      <c r="Y922" s="35"/>
      <c r="Z922" s="35"/>
    </row>
    <row r="923" spans="1:26" x14ac:dyDescent="0.25">
      <c r="A923" s="11">
        <v>1947.03</v>
      </c>
      <c r="B923" s="12">
        <v>15.16</v>
      </c>
      <c r="C923" s="13">
        <v>0.72</v>
      </c>
      <c r="D923" s="12">
        <v>1.27</v>
      </c>
      <c r="E923" s="12">
        <v>21.9</v>
      </c>
      <c r="F923" s="13">
        <f t="shared" si="200"/>
        <v>1947.2083333332641</v>
      </c>
      <c r="G923" s="14">
        <f>G921*10/12+G933*2/12</f>
        <v>2.2816666666666667</v>
      </c>
      <c r="H923" s="13">
        <f t="shared" si="196"/>
        <v>217.68098630136993</v>
      </c>
      <c r="I923" s="13">
        <f t="shared" si="197"/>
        <v>10.338410958904111</v>
      </c>
      <c r="J923" s="15">
        <f t="shared" si="201"/>
        <v>12173.579738157456</v>
      </c>
      <c r="K923" s="13">
        <f t="shared" si="198"/>
        <v>18.235808219178086</v>
      </c>
      <c r="L923" s="15">
        <f t="shared" si="199"/>
        <v>1019.8183553733488</v>
      </c>
      <c r="M923" s="34">
        <f t="shared" si="190"/>
        <v>11.287903096501285</v>
      </c>
      <c r="N923" s="16"/>
      <c r="O923" s="17">
        <f t="shared" si="191"/>
        <v>14.757502576039027</v>
      </c>
      <c r="P923" s="17"/>
      <c r="Q923" s="36">
        <f t="shared" si="192"/>
        <v>0.11005042001644608</v>
      </c>
      <c r="R923" s="14">
        <f t="shared" si="202"/>
        <v>1.0004984677859259</v>
      </c>
      <c r="S923" s="14">
        <f t="shared" si="203"/>
        <v>11.658022289701348</v>
      </c>
      <c r="T923" s="20">
        <f t="shared" si="193"/>
        <v>0.14779481696047281</v>
      </c>
      <c r="U923" s="20">
        <f t="shared" si="194"/>
        <v>-7.3886359870464213E-3</v>
      </c>
      <c r="V923" s="20">
        <f t="shared" si="195"/>
        <v>0.15518345294751923</v>
      </c>
      <c r="Y923" s="35"/>
      <c r="Z923" s="35"/>
    </row>
    <row r="924" spans="1:26" x14ac:dyDescent="0.25">
      <c r="A924" s="11">
        <v>1947.04</v>
      </c>
      <c r="B924" s="12">
        <v>14.6</v>
      </c>
      <c r="C924" s="13">
        <v>0.73333300000000001</v>
      </c>
      <c r="D924" s="12">
        <v>1.32667</v>
      </c>
      <c r="E924" s="12">
        <v>21.9</v>
      </c>
      <c r="F924" s="13">
        <f t="shared" si="200"/>
        <v>1947.2916666665974</v>
      </c>
      <c r="G924" s="14">
        <f>G921*9/12+G933*3/12</f>
        <v>2.2974999999999999</v>
      </c>
      <c r="H924" s="13">
        <f t="shared" si="196"/>
        <v>209.64000000000001</v>
      </c>
      <c r="I924" s="13">
        <f t="shared" si="197"/>
        <v>10.529858227397263</v>
      </c>
      <c r="J924" s="15">
        <f t="shared" si="201"/>
        <v>11772.968655866907</v>
      </c>
      <c r="K924" s="13">
        <f t="shared" si="198"/>
        <v>19.049527315068495</v>
      </c>
      <c r="L924" s="15">
        <f t="shared" si="199"/>
        <v>1069.7838579917088</v>
      </c>
      <c r="M924" s="34">
        <f t="shared" si="190"/>
        <v>10.900825126392672</v>
      </c>
      <c r="N924" s="16"/>
      <c r="O924" s="17">
        <f t="shared" si="191"/>
        <v>14.239032702754521</v>
      </c>
      <c r="P924" s="17"/>
      <c r="Q924" s="36">
        <f t="shared" si="192"/>
        <v>0.11230527663572899</v>
      </c>
      <c r="R924" s="14">
        <f t="shared" si="202"/>
        <v>1.0005127285343618</v>
      </c>
      <c r="S924" s="14">
        <f t="shared" si="203"/>
        <v>11.663833438260371</v>
      </c>
      <c r="T924" s="20">
        <f t="shared" si="193"/>
        <v>0.15423680902181935</v>
      </c>
      <c r="U924" s="20">
        <f t="shared" si="194"/>
        <v>-8.0946634267811124E-3</v>
      </c>
      <c r="V924" s="20">
        <f t="shared" si="195"/>
        <v>0.16233147244860047</v>
      </c>
      <c r="Y924" s="35"/>
      <c r="Z924" s="35"/>
    </row>
    <row r="925" spans="1:26" x14ac:dyDescent="0.25">
      <c r="A925" s="11">
        <v>1947.05</v>
      </c>
      <c r="B925" s="12">
        <v>14.34</v>
      </c>
      <c r="C925" s="13">
        <v>0.74666699999999997</v>
      </c>
      <c r="D925" s="12">
        <v>1.3833299999999999</v>
      </c>
      <c r="E925" s="12">
        <v>21.9</v>
      </c>
      <c r="F925" s="13">
        <f t="shared" si="200"/>
        <v>1947.3749999999307</v>
      </c>
      <c r="G925" s="14">
        <f>G921*8/12+G933*4/12</f>
        <v>2.3133333333333335</v>
      </c>
      <c r="H925" s="13">
        <f t="shared" si="196"/>
        <v>205.9066849315069</v>
      </c>
      <c r="I925" s="13">
        <f t="shared" si="197"/>
        <v>10.721319854794521</v>
      </c>
      <c r="J925" s="15">
        <f t="shared" si="201"/>
        <v>11613.487063293082</v>
      </c>
      <c r="K925" s="13">
        <f t="shared" si="198"/>
        <v>19.86310282191781</v>
      </c>
      <c r="L925" s="15">
        <f t="shared" si="199"/>
        <v>1120.3127656391364</v>
      </c>
      <c r="M925" s="34">
        <f t="shared" si="190"/>
        <v>10.733674273688536</v>
      </c>
      <c r="N925" s="16"/>
      <c r="O925" s="17">
        <f t="shared" si="191"/>
        <v>14.008519289638553</v>
      </c>
      <c r="P925" s="17"/>
      <c r="Q925" s="36">
        <f t="shared" si="192"/>
        <v>0.1128485529039903</v>
      </c>
      <c r="R925" s="14">
        <f t="shared" si="202"/>
        <v>1.0005269881724117</v>
      </c>
      <c r="S925" s="14">
        <f t="shared" si="203"/>
        <v>11.66981381848421</v>
      </c>
      <c r="T925" s="20">
        <f t="shared" si="193"/>
        <v>0.16011769024362033</v>
      </c>
      <c r="U925" s="20">
        <f t="shared" si="194"/>
        <v>-9.2060478064108775E-3</v>
      </c>
      <c r="V925" s="20">
        <f t="shared" si="195"/>
        <v>0.1693237380500312</v>
      </c>
      <c r="Y925" s="35"/>
      <c r="Z925" s="35"/>
    </row>
    <row r="926" spans="1:26" x14ac:dyDescent="0.25">
      <c r="A926" s="11">
        <v>1947.06</v>
      </c>
      <c r="B926" s="12">
        <v>14.84</v>
      </c>
      <c r="C926" s="13">
        <v>0.76</v>
      </c>
      <c r="D926" s="12">
        <v>1.44</v>
      </c>
      <c r="E926" s="12">
        <v>22</v>
      </c>
      <c r="F926" s="13">
        <f t="shared" si="200"/>
        <v>1947.4583333332639</v>
      </c>
      <c r="G926" s="14">
        <f>G921*7/12+G933*5/12</f>
        <v>2.3291666666666666</v>
      </c>
      <c r="H926" s="13">
        <f t="shared" si="196"/>
        <v>212.11756363636366</v>
      </c>
      <c r="I926" s="13">
        <f t="shared" si="197"/>
        <v>10.863163636363637</v>
      </c>
      <c r="J926" s="15">
        <f t="shared" si="201"/>
        <v>12014.849588496212</v>
      </c>
      <c r="K926" s="13">
        <f t="shared" si="198"/>
        <v>20.582836363636364</v>
      </c>
      <c r="L926" s="15">
        <f t="shared" si="199"/>
        <v>1165.8614155953196</v>
      </c>
      <c r="M926" s="34">
        <f t="shared" si="190"/>
        <v>11.082715855052092</v>
      </c>
      <c r="N926" s="16"/>
      <c r="O926" s="17">
        <f t="shared" si="191"/>
        <v>14.448343003675745</v>
      </c>
      <c r="P926" s="17"/>
      <c r="Q926" s="36">
        <f t="shared" si="192"/>
        <v>0.11023126451262739</v>
      </c>
      <c r="R926" s="14">
        <f t="shared" si="202"/>
        <v>1.0005412467013974</v>
      </c>
      <c r="S926" s="14">
        <f t="shared" si="203"/>
        <v>11.622891110193793</v>
      </c>
      <c r="T926" s="20">
        <f t="shared" si="193"/>
        <v>0.15800958832575618</v>
      </c>
      <c r="U926" s="20">
        <f t="shared" si="194"/>
        <v>-1.0506235998028357E-2</v>
      </c>
      <c r="V926" s="20">
        <f t="shared" si="195"/>
        <v>0.16851582432378454</v>
      </c>
      <c r="Y926" s="35"/>
      <c r="Z926" s="35"/>
    </row>
    <row r="927" spans="1:26" x14ac:dyDescent="0.25">
      <c r="A927" s="11">
        <v>1947.07</v>
      </c>
      <c r="B927" s="12">
        <v>15.77</v>
      </c>
      <c r="C927" s="13">
        <v>0.77</v>
      </c>
      <c r="D927" s="12">
        <v>1.4766699999999999</v>
      </c>
      <c r="E927" s="12">
        <v>22.2</v>
      </c>
      <c r="F927" s="13">
        <f t="shared" si="200"/>
        <v>1947.5416666665972</v>
      </c>
      <c r="G927" s="14">
        <f>G921*6/12+G933*6/12</f>
        <v>2.3449999999999998</v>
      </c>
      <c r="H927" s="13">
        <f t="shared" si="196"/>
        <v>223.37991891891892</v>
      </c>
      <c r="I927" s="13">
        <f t="shared" si="197"/>
        <v>10.906945945945948</v>
      </c>
      <c r="J927" s="15">
        <f t="shared" si="201"/>
        <v>12704.25948526617</v>
      </c>
      <c r="K927" s="13">
        <f t="shared" si="198"/>
        <v>20.916831000000002</v>
      </c>
      <c r="L927" s="15">
        <f t="shared" si="199"/>
        <v>1189.6004346295497</v>
      </c>
      <c r="M927" s="34">
        <f t="shared" si="190"/>
        <v>11.69644655335436</v>
      </c>
      <c r="N927" s="16"/>
      <c r="O927" s="17">
        <f t="shared" si="191"/>
        <v>15.226610589448976</v>
      </c>
      <c r="P927" s="17"/>
      <c r="Q927" s="36">
        <f t="shared" si="192"/>
        <v>0.10556057364060731</v>
      </c>
      <c r="R927" s="14">
        <f t="shared" si="202"/>
        <v>1.0005555041226388</v>
      </c>
      <c r="S927" s="14">
        <f t="shared" si="203"/>
        <v>11.524414556607816</v>
      </c>
      <c r="T927" s="20">
        <f t="shared" si="193"/>
        <v>0.15339678796768808</v>
      </c>
      <c r="U927" s="20">
        <f t="shared" si="194"/>
        <v>-1.1110357703870921E-2</v>
      </c>
      <c r="V927" s="20">
        <f t="shared" si="195"/>
        <v>0.164507145671559</v>
      </c>
      <c r="Y927" s="35"/>
      <c r="Z927" s="35"/>
    </row>
    <row r="928" spans="1:26" x14ac:dyDescent="0.25">
      <c r="A928" s="11">
        <v>1947.08</v>
      </c>
      <c r="B928" s="12">
        <v>15.46</v>
      </c>
      <c r="C928" s="13">
        <v>0.78</v>
      </c>
      <c r="D928" s="12">
        <v>1.5133300000000001</v>
      </c>
      <c r="E928" s="12">
        <v>22.5</v>
      </c>
      <c r="F928" s="13">
        <f t="shared" si="200"/>
        <v>1947.6249999999304</v>
      </c>
      <c r="G928" s="14">
        <f>G921*5/12+G933*7/12</f>
        <v>2.3608333333333329</v>
      </c>
      <c r="H928" s="13">
        <f t="shared" si="196"/>
        <v>216.06896000000003</v>
      </c>
      <c r="I928" s="13">
        <f t="shared" si="197"/>
        <v>10.901280000000002</v>
      </c>
      <c r="J928" s="15">
        <f t="shared" si="201"/>
        <v>12340.12979044434</v>
      </c>
      <c r="K928" s="13">
        <f t="shared" si="198"/>
        <v>21.150300080000004</v>
      </c>
      <c r="L928" s="15">
        <f t="shared" si="199"/>
        <v>1207.9358742414706</v>
      </c>
      <c r="M928" s="34">
        <f t="shared" si="190"/>
        <v>11.337472355329826</v>
      </c>
      <c r="N928" s="16"/>
      <c r="O928" s="17">
        <f t="shared" si="191"/>
        <v>14.739100764648118</v>
      </c>
      <c r="P928" s="17"/>
      <c r="Q928" s="36">
        <f t="shared" si="192"/>
        <v>0.10951092237802162</v>
      </c>
      <c r="R928" s="14">
        <f t="shared" si="202"/>
        <v>1.0005697604374542</v>
      </c>
      <c r="S928" s="14">
        <f t="shared" si="203"/>
        <v>11.377072197519608</v>
      </c>
      <c r="T928" s="20">
        <f t="shared" si="193"/>
        <v>0.15059101711368772</v>
      </c>
      <c r="U928" s="20">
        <f t="shared" si="194"/>
        <v>-9.5132666197692561E-3</v>
      </c>
      <c r="V928" s="20">
        <f t="shared" si="195"/>
        <v>0.16010428373345698</v>
      </c>
      <c r="Y928" s="35"/>
      <c r="Z928" s="35"/>
    </row>
    <row r="929" spans="1:26" x14ac:dyDescent="0.25">
      <c r="A929" s="11">
        <v>1947.09</v>
      </c>
      <c r="B929" s="12">
        <v>15.06</v>
      </c>
      <c r="C929" s="13">
        <v>0.79</v>
      </c>
      <c r="D929" s="12">
        <v>1.55</v>
      </c>
      <c r="E929" s="12">
        <v>23</v>
      </c>
      <c r="F929" s="13">
        <f t="shared" si="200"/>
        <v>1947.7083333332637</v>
      </c>
      <c r="G929" s="14">
        <f>G921*4/12+G933*8/12</f>
        <v>2.3766666666666669</v>
      </c>
      <c r="H929" s="13">
        <f t="shared" si="196"/>
        <v>205.90293913043482</v>
      </c>
      <c r="I929" s="13">
        <f t="shared" si="197"/>
        <v>10.801017391304351</v>
      </c>
      <c r="J929" s="15">
        <f t="shared" si="201"/>
        <v>11810.933676652681</v>
      </c>
      <c r="K929" s="13">
        <f t="shared" si="198"/>
        <v>21.191869565217395</v>
      </c>
      <c r="L929" s="15">
        <f t="shared" si="199"/>
        <v>1215.6007436129919</v>
      </c>
      <c r="M929" s="34">
        <f t="shared" si="190"/>
        <v>10.827463017228833</v>
      </c>
      <c r="N929" s="16"/>
      <c r="O929" s="17">
        <f t="shared" si="191"/>
        <v>14.05803293281892</v>
      </c>
      <c r="P929" s="17"/>
      <c r="Q929" s="36">
        <f t="shared" si="192"/>
        <v>0.11508689211783994</v>
      </c>
      <c r="R929" s="14">
        <f t="shared" si="202"/>
        <v>1.0005840156471602</v>
      </c>
      <c r="S929" s="14">
        <f t="shared" si="203"/>
        <v>11.136085829170252</v>
      </c>
      <c r="T929" s="20">
        <f t="shared" si="193"/>
        <v>0.15125142313541318</v>
      </c>
      <c r="U929" s="20">
        <f t="shared" si="194"/>
        <v>-6.9846505465648301E-3</v>
      </c>
      <c r="V929" s="20">
        <f t="shared" si="195"/>
        <v>0.15823607368197801</v>
      </c>
      <c r="Y929" s="35"/>
      <c r="Z929" s="35"/>
    </row>
    <row r="930" spans="1:26" x14ac:dyDescent="0.25">
      <c r="A930" s="11">
        <v>1947.1</v>
      </c>
      <c r="B930" s="12">
        <v>15.45</v>
      </c>
      <c r="C930" s="13">
        <v>0.80666700000000002</v>
      </c>
      <c r="D930" s="12">
        <v>1.57</v>
      </c>
      <c r="E930" s="12">
        <v>23</v>
      </c>
      <c r="F930" s="13">
        <f t="shared" si="200"/>
        <v>1947.7916666665969</v>
      </c>
      <c r="G930" s="14">
        <f>G921*3/12+G933*9/12</f>
        <v>2.3925000000000001</v>
      </c>
      <c r="H930" s="13">
        <f t="shared" si="196"/>
        <v>211.23508695652174</v>
      </c>
      <c r="I930" s="13">
        <f t="shared" si="197"/>
        <v>11.028891513913045</v>
      </c>
      <c r="J930" s="15">
        <f t="shared" si="201"/>
        <v>12169.514132843908</v>
      </c>
      <c r="K930" s="13">
        <f t="shared" si="198"/>
        <v>21.465313043478265</v>
      </c>
      <c r="L930" s="15">
        <f t="shared" si="199"/>
        <v>1236.6431837258858</v>
      </c>
      <c r="M930" s="34">
        <f t="shared" si="190"/>
        <v>11.132662042754784</v>
      </c>
      <c r="N930" s="16"/>
      <c r="O930" s="17">
        <f t="shared" si="191"/>
        <v>14.435005794121869</v>
      </c>
      <c r="P930" s="17"/>
      <c r="Q930" s="36">
        <f t="shared" si="192"/>
        <v>0.11239659547338418</v>
      </c>
      <c r="R930" s="14">
        <f t="shared" si="202"/>
        <v>1.0005982697530713</v>
      </c>
      <c r="S930" s="14">
        <f t="shared" si="203"/>
        <v>11.142589477542606</v>
      </c>
      <c r="T930" s="20">
        <f t="shared" si="193"/>
        <v>0.14086084742961313</v>
      </c>
      <c r="U930" s="20">
        <f t="shared" si="194"/>
        <v>-7.1247266461228476E-3</v>
      </c>
      <c r="V930" s="20">
        <f t="shared" si="195"/>
        <v>0.14798557407573598</v>
      </c>
      <c r="Y930" s="35"/>
      <c r="Z930" s="35"/>
    </row>
    <row r="931" spans="1:26" x14ac:dyDescent="0.25">
      <c r="A931" s="11">
        <v>1947.11</v>
      </c>
      <c r="B931" s="12">
        <v>15.27</v>
      </c>
      <c r="C931" s="13">
        <v>0.82333299999999998</v>
      </c>
      <c r="D931" s="12">
        <v>1.59</v>
      </c>
      <c r="E931" s="12">
        <v>23.1</v>
      </c>
      <c r="F931" s="13">
        <f t="shared" si="200"/>
        <v>1947.8749999999302</v>
      </c>
      <c r="G931" s="14">
        <f>G921*2/12+G933*10/12</f>
        <v>2.4083333333333332</v>
      </c>
      <c r="H931" s="13">
        <f t="shared" si="196"/>
        <v>207.87031168831169</v>
      </c>
      <c r="I931" s="13">
        <f t="shared" si="197"/>
        <v>11.208021436363635</v>
      </c>
      <c r="J931" s="15">
        <f t="shared" si="201"/>
        <v>12029.474271723862</v>
      </c>
      <c r="K931" s="13">
        <f t="shared" si="198"/>
        <v>21.644649350649352</v>
      </c>
      <c r="L931" s="15">
        <f t="shared" si="199"/>
        <v>1252.5778711225241</v>
      </c>
      <c r="M931" s="34">
        <f t="shared" si="190"/>
        <v>10.975407324839068</v>
      </c>
      <c r="N931" s="16"/>
      <c r="O931" s="17">
        <f t="shared" si="191"/>
        <v>14.214670910685827</v>
      </c>
      <c r="P931" s="17"/>
      <c r="Q931" s="36">
        <f t="shared" si="192"/>
        <v>0.11469919212401684</v>
      </c>
      <c r="R931" s="14">
        <f t="shared" si="202"/>
        <v>1.000612522756501</v>
      </c>
      <c r="S931" s="14">
        <f t="shared" si="203"/>
        <v>11.100990575383198</v>
      </c>
      <c r="T931" s="20">
        <f t="shared" si="193"/>
        <v>0.13970904303537335</v>
      </c>
      <c r="U931" s="20">
        <f t="shared" si="194"/>
        <v>-4.7445522646158977E-3</v>
      </c>
      <c r="V931" s="20">
        <f t="shared" si="195"/>
        <v>0.14445359529998925</v>
      </c>
      <c r="Y931" s="35"/>
      <c r="Z931" s="35"/>
    </row>
    <row r="932" spans="1:26" x14ac:dyDescent="0.25">
      <c r="A932" s="11">
        <v>1947.12</v>
      </c>
      <c r="B932" s="12">
        <v>15.03</v>
      </c>
      <c r="C932" s="13">
        <v>0.84</v>
      </c>
      <c r="D932" s="12">
        <v>1.61</v>
      </c>
      <c r="E932" s="12">
        <v>23.4</v>
      </c>
      <c r="F932" s="13">
        <f t="shared" si="200"/>
        <v>1947.9583333332635</v>
      </c>
      <c r="G932" s="14">
        <f>G921*1/12+G933*11/12</f>
        <v>2.4241666666666668</v>
      </c>
      <c r="H932" s="13">
        <f t="shared" si="196"/>
        <v>201.98007692307695</v>
      </c>
      <c r="I932" s="13">
        <f t="shared" si="197"/>
        <v>11.288307692307693</v>
      </c>
      <c r="J932" s="15">
        <f t="shared" si="201"/>
        <v>11743.043789341709</v>
      </c>
      <c r="K932" s="13">
        <f t="shared" si="198"/>
        <v>21.635923076923081</v>
      </c>
      <c r="L932" s="15">
        <f t="shared" si="199"/>
        <v>1257.9042249394645</v>
      </c>
      <c r="M932" s="34">
        <f t="shared" si="190"/>
        <v>10.680912531969188</v>
      </c>
      <c r="N932" s="16"/>
      <c r="O932" s="17">
        <f t="shared" si="191"/>
        <v>13.820049087776729</v>
      </c>
      <c r="P932" s="17"/>
      <c r="Q932" s="36">
        <f t="shared" si="192"/>
        <v>0.11913197089243802</v>
      </c>
      <c r="R932" s="14">
        <f t="shared" si="202"/>
        <v>1.0006267746587607</v>
      </c>
      <c r="S932" s="14">
        <f t="shared" si="203"/>
        <v>10.965382618259424</v>
      </c>
      <c r="T932" s="20">
        <f t="shared" si="193"/>
        <v>0.14282410813308766</v>
      </c>
      <c r="U932" s="20">
        <f t="shared" si="194"/>
        <v>1.0061381415678028E-3</v>
      </c>
      <c r="V932" s="20">
        <f t="shared" si="195"/>
        <v>0.14181796999151985</v>
      </c>
      <c r="Y932" s="35"/>
      <c r="Z932" s="35"/>
    </row>
    <row r="933" spans="1:26" x14ac:dyDescent="0.25">
      <c r="A933" s="11">
        <v>1948.01</v>
      </c>
      <c r="B933" s="12">
        <v>14.83</v>
      </c>
      <c r="C933" s="13">
        <v>0.843333</v>
      </c>
      <c r="D933" s="12">
        <v>1.64333</v>
      </c>
      <c r="E933" s="12">
        <v>23.7</v>
      </c>
      <c r="F933" s="13">
        <f t="shared" si="200"/>
        <v>1948.0416666665967</v>
      </c>
      <c r="G933" s="14">
        <v>2.44</v>
      </c>
      <c r="H933" s="13">
        <f t="shared" si="196"/>
        <v>196.76969620253166</v>
      </c>
      <c r="I933" s="13">
        <f t="shared" si="197"/>
        <v>11.189641146835445</v>
      </c>
      <c r="J933" s="15">
        <f t="shared" si="201"/>
        <v>11494.327715156276</v>
      </c>
      <c r="K933" s="13">
        <f t="shared" si="198"/>
        <v>21.804284886075951</v>
      </c>
      <c r="L933" s="15">
        <f t="shared" si="199"/>
        <v>1273.7001729027488</v>
      </c>
      <c r="M933" s="34">
        <f t="shared" si="190"/>
        <v>10.419342657320323</v>
      </c>
      <c r="N933" s="16"/>
      <c r="O933" s="17">
        <f t="shared" si="191"/>
        <v>13.470659208036258</v>
      </c>
      <c r="P933" s="17"/>
      <c r="Q933" s="36">
        <f t="shared" si="192"/>
        <v>0.12413325641961878</v>
      </c>
      <c r="R933" s="14">
        <f t="shared" si="202"/>
        <v>1.0029871827678041</v>
      </c>
      <c r="S933" s="14">
        <f t="shared" si="203"/>
        <v>10.833366132813124</v>
      </c>
      <c r="T933" s="20">
        <f t="shared" si="193"/>
        <v>0.14710585736138859</v>
      </c>
      <c r="U933" s="20">
        <f t="shared" si="194"/>
        <v>2.8021021673600988E-3</v>
      </c>
      <c r="V933" s="20">
        <f t="shared" si="195"/>
        <v>0.14430375519402849</v>
      </c>
      <c r="Y933" s="35"/>
      <c r="Z933" s="35"/>
    </row>
    <row r="934" spans="1:26" x14ac:dyDescent="0.25">
      <c r="A934" s="11">
        <v>1948.02</v>
      </c>
      <c r="B934" s="12">
        <v>14.1</v>
      </c>
      <c r="C934" s="13">
        <v>0.84666699999999995</v>
      </c>
      <c r="D934" s="12">
        <v>1.6766700000000001</v>
      </c>
      <c r="E934" s="12">
        <v>23.5</v>
      </c>
      <c r="F934" s="13">
        <f t="shared" si="200"/>
        <v>1948.12499999993</v>
      </c>
      <c r="G934" s="14">
        <f>G933*11/12+G945*1/12</f>
        <v>2.4291666666666667</v>
      </c>
      <c r="H934" s="13">
        <f t="shared" si="196"/>
        <v>188.67600000000002</v>
      </c>
      <c r="I934" s="13">
        <f t="shared" si="197"/>
        <v>11.329485311489362</v>
      </c>
      <c r="J934" s="15">
        <f t="shared" si="201"/>
        <v>11076.684500371297</v>
      </c>
      <c r="K934" s="13">
        <f t="shared" si="198"/>
        <v>22.43598502978724</v>
      </c>
      <c r="L934" s="15">
        <f t="shared" si="199"/>
        <v>1317.159191577131</v>
      </c>
      <c r="M934" s="34">
        <f t="shared" si="190"/>
        <v>9.9997611691441826</v>
      </c>
      <c r="N934" s="16"/>
      <c r="O934" s="17">
        <f t="shared" si="191"/>
        <v>12.922123925363062</v>
      </c>
      <c r="P934" s="17"/>
      <c r="Q934" s="36">
        <f t="shared" si="192"/>
        <v>0.12812050084785859</v>
      </c>
      <c r="R934" s="14">
        <f t="shared" si="202"/>
        <v>1.0029786503038336</v>
      </c>
      <c r="S934" s="14">
        <f t="shared" si="203"/>
        <v>10.958201652995077</v>
      </c>
      <c r="T934" s="20">
        <f t="shared" si="193"/>
        <v>0.15216333251057712</v>
      </c>
      <c r="U934" s="20">
        <f t="shared" si="194"/>
        <v>2.2526158931861495E-3</v>
      </c>
      <c r="V934" s="20">
        <f t="shared" si="195"/>
        <v>0.14991071661739097</v>
      </c>
      <c r="Y934" s="35"/>
      <c r="Z934" s="35"/>
    </row>
    <row r="935" spans="1:26" x14ac:dyDescent="0.25">
      <c r="A935" s="11">
        <v>1948.03</v>
      </c>
      <c r="B935" s="12">
        <v>14.3</v>
      </c>
      <c r="C935" s="13">
        <v>0.85</v>
      </c>
      <c r="D935" s="12">
        <v>1.71</v>
      </c>
      <c r="E935" s="12">
        <v>23.4</v>
      </c>
      <c r="F935" s="13">
        <f t="shared" si="200"/>
        <v>1948.2083333332632</v>
      </c>
      <c r="G935" s="14">
        <f>G933*10/12+G945*2/12</f>
        <v>2.418333333333333</v>
      </c>
      <c r="H935" s="13">
        <f t="shared" si="196"/>
        <v>192.17000000000007</v>
      </c>
      <c r="I935" s="13">
        <f t="shared" si="197"/>
        <v>11.422692307692309</v>
      </c>
      <c r="J935" s="15">
        <f t="shared" si="201"/>
        <v>11337.691370423971</v>
      </c>
      <c r="K935" s="13">
        <f t="shared" si="198"/>
        <v>22.979769230769236</v>
      </c>
      <c r="L935" s="15">
        <f t="shared" si="199"/>
        <v>1355.7658911486005</v>
      </c>
      <c r="M935" s="34">
        <f t="shared" si="190"/>
        <v>10.186680609489674</v>
      </c>
      <c r="N935" s="16"/>
      <c r="O935" s="17">
        <f t="shared" si="191"/>
        <v>13.157348384869646</v>
      </c>
      <c r="P935" s="17"/>
      <c r="Q935" s="36">
        <f t="shared" si="192"/>
        <v>0.12594515689644098</v>
      </c>
      <c r="R935" s="14">
        <f t="shared" si="202"/>
        <v>1.0029701181927324</v>
      </c>
      <c r="S935" s="14">
        <f t="shared" si="203"/>
        <v>11.037811715232422</v>
      </c>
      <c r="T935" s="20">
        <f t="shared" si="193"/>
        <v>0.15142956734815471</v>
      </c>
      <c r="U935" s="20">
        <f t="shared" si="194"/>
        <v>1.6816586411179113E-3</v>
      </c>
      <c r="V935" s="20">
        <f t="shared" si="195"/>
        <v>0.1497479087070368</v>
      </c>
      <c r="Y935" s="35"/>
      <c r="Z935" s="35"/>
    </row>
    <row r="936" spans="1:26" x14ac:dyDescent="0.25">
      <c r="A936" s="11">
        <v>1948.04</v>
      </c>
      <c r="B936" s="12">
        <v>15.4</v>
      </c>
      <c r="C936" s="13">
        <v>0.85</v>
      </c>
      <c r="D936" s="12">
        <v>1.76</v>
      </c>
      <c r="E936" s="12">
        <v>23.8</v>
      </c>
      <c r="F936" s="13">
        <f t="shared" si="200"/>
        <v>1948.2916666665965</v>
      </c>
      <c r="G936" s="14">
        <f>G933*9/12+G945*3/12</f>
        <v>2.4075000000000002</v>
      </c>
      <c r="H936" s="13">
        <f t="shared" si="196"/>
        <v>203.47411764705888</v>
      </c>
      <c r="I936" s="13">
        <f t="shared" si="197"/>
        <v>11.230714285714285</v>
      </c>
      <c r="J936" s="15">
        <f t="shared" si="201"/>
        <v>12059.83042161503</v>
      </c>
      <c r="K936" s="13">
        <f t="shared" si="198"/>
        <v>23.25418487394958</v>
      </c>
      <c r="L936" s="15">
        <f t="shared" si="199"/>
        <v>1378.2663338988602</v>
      </c>
      <c r="M936" s="34">
        <f t="shared" si="190"/>
        <v>10.779484482024621</v>
      </c>
      <c r="N936" s="16"/>
      <c r="O936" s="17">
        <f t="shared" si="191"/>
        <v>13.912519101434709</v>
      </c>
      <c r="P936" s="17"/>
      <c r="Q936" s="36">
        <f t="shared" si="192"/>
        <v>0.12169500310549987</v>
      </c>
      <c r="R936" s="14">
        <f t="shared" si="202"/>
        <v>1.0029615864347885</v>
      </c>
      <c r="S936" s="14">
        <f t="shared" si="203"/>
        <v>10.88453489505922</v>
      </c>
      <c r="T936" s="20">
        <f t="shared" si="193"/>
        <v>0.14496350236959832</v>
      </c>
      <c r="U936" s="20">
        <f t="shared" si="194"/>
        <v>3.8433284333341255E-3</v>
      </c>
      <c r="V936" s="20">
        <f t="shared" si="195"/>
        <v>0.14112017393626419</v>
      </c>
      <c r="Y936" s="35"/>
      <c r="Z936" s="35"/>
    </row>
    <row r="937" spans="1:26" x14ac:dyDescent="0.25">
      <c r="A937" s="11">
        <v>1948.05</v>
      </c>
      <c r="B937" s="12">
        <v>16.149999999999999</v>
      </c>
      <c r="C937" s="13">
        <v>0.85</v>
      </c>
      <c r="D937" s="12">
        <v>1.81</v>
      </c>
      <c r="E937" s="12">
        <v>23.9</v>
      </c>
      <c r="F937" s="13">
        <f t="shared" si="200"/>
        <v>1948.3749999999297</v>
      </c>
      <c r="G937" s="14">
        <f>G933*8/12+G945*4/12</f>
        <v>2.3966666666666665</v>
      </c>
      <c r="H937" s="13">
        <f t="shared" si="196"/>
        <v>212.49075313807535</v>
      </c>
      <c r="I937" s="13">
        <f t="shared" si="197"/>
        <v>11.183723849372386</v>
      </c>
      <c r="J937" s="15">
        <f t="shared" si="201"/>
        <v>12649.480745735138</v>
      </c>
      <c r="K937" s="13">
        <f t="shared" si="198"/>
        <v>23.814753138075318</v>
      </c>
      <c r="L937" s="15">
        <f t="shared" si="199"/>
        <v>1417.6817430204705</v>
      </c>
      <c r="M937" s="34">
        <f t="shared" si="190"/>
        <v>11.241032697984439</v>
      </c>
      <c r="N937" s="16"/>
      <c r="O937" s="17">
        <f t="shared" si="191"/>
        <v>14.496634879651282</v>
      </c>
      <c r="P937" s="17"/>
      <c r="Q937" s="36">
        <f t="shared" si="192"/>
        <v>0.11918067168503871</v>
      </c>
      <c r="R937" s="14">
        <f t="shared" si="202"/>
        <v>1.002953055030289</v>
      </c>
      <c r="S937" s="14">
        <f t="shared" si="203"/>
        <v>10.871093522413856</v>
      </c>
      <c r="T937" s="20">
        <f t="shared" si="193"/>
        <v>0.14349873959004378</v>
      </c>
      <c r="U937" s="20">
        <f t="shared" si="194"/>
        <v>3.8628767739861125E-3</v>
      </c>
      <c r="V937" s="20">
        <f t="shared" si="195"/>
        <v>0.13963586281605767</v>
      </c>
      <c r="Y937" s="35"/>
      <c r="Z937" s="35"/>
    </row>
    <row r="938" spans="1:26" x14ac:dyDescent="0.25">
      <c r="A938" s="11">
        <v>1948.06</v>
      </c>
      <c r="B938" s="12">
        <v>16.82</v>
      </c>
      <c r="C938" s="13">
        <v>0.85</v>
      </c>
      <c r="D938" s="12">
        <v>1.86</v>
      </c>
      <c r="E938" s="12">
        <v>24.1</v>
      </c>
      <c r="F938" s="13">
        <f t="shared" si="200"/>
        <v>1948.458333333263</v>
      </c>
      <c r="G938" s="14">
        <f>G933*7/12+G945*5/12</f>
        <v>2.3858333333333333</v>
      </c>
      <c r="H938" s="13">
        <f t="shared" si="196"/>
        <v>219.46959336099587</v>
      </c>
      <c r="I938" s="13">
        <f t="shared" si="197"/>
        <v>11.090912863070539</v>
      </c>
      <c r="J938" s="15">
        <f t="shared" si="201"/>
        <v>13119.947786193154</v>
      </c>
      <c r="K938" s="13">
        <f t="shared" si="198"/>
        <v>24.26952697095436</v>
      </c>
      <c r="L938" s="15">
        <f t="shared" si="199"/>
        <v>1450.8384591152951</v>
      </c>
      <c r="M938" s="34">
        <f t="shared" si="190"/>
        <v>11.583895756523841</v>
      </c>
      <c r="N938" s="16"/>
      <c r="O938" s="17">
        <f t="shared" si="191"/>
        <v>14.925847493337072</v>
      </c>
      <c r="P938" s="17"/>
      <c r="Q938" s="36">
        <f t="shared" si="192"/>
        <v>0.11753481139368556</v>
      </c>
      <c r="R938" s="14">
        <f t="shared" si="202"/>
        <v>1.0029445239795223</v>
      </c>
      <c r="S938" s="14">
        <f t="shared" si="203"/>
        <v>10.812713501652139</v>
      </c>
      <c r="T938" s="20">
        <f t="shared" si="193"/>
        <v>0.14240632034748257</v>
      </c>
      <c r="U938" s="20">
        <f t="shared" si="194"/>
        <v>4.2169001584975163E-3</v>
      </c>
      <c r="V938" s="20">
        <f t="shared" si="195"/>
        <v>0.13818942018898506</v>
      </c>
      <c r="Y938" s="35"/>
      <c r="Z938" s="35"/>
    </row>
    <row r="939" spans="1:26" x14ac:dyDescent="0.25">
      <c r="A939" s="11">
        <v>1948.07</v>
      </c>
      <c r="B939" s="12">
        <v>16.420000000000002</v>
      </c>
      <c r="C939" s="13">
        <v>0.85666699999999996</v>
      </c>
      <c r="D939" s="12">
        <v>1.93</v>
      </c>
      <c r="E939" s="12">
        <v>24.4</v>
      </c>
      <c r="F939" s="13">
        <f t="shared" si="200"/>
        <v>1948.5416666665963</v>
      </c>
      <c r="G939" s="14">
        <f>G933*6/12+G945*6/12</f>
        <v>2.375</v>
      </c>
      <c r="H939" s="13">
        <f t="shared" si="196"/>
        <v>211.61611475409842</v>
      </c>
      <c r="I939" s="13">
        <f t="shared" si="197"/>
        <v>11.040471509016394</v>
      </c>
      <c r="J939" s="15">
        <f t="shared" si="201"/>
        <v>12705.465030784379</v>
      </c>
      <c r="K939" s="13">
        <f t="shared" si="198"/>
        <v>24.873270491803282</v>
      </c>
      <c r="L939" s="15">
        <f t="shared" si="199"/>
        <v>1493.3950980154596</v>
      </c>
      <c r="M939" s="34">
        <f t="shared" si="190"/>
        <v>11.134621739180933</v>
      </c>
      <c r="N939" s="16"/>
      <c r="O939" s="17">
        <f t="shared" si="191"/>
        <v>14.338438705434058</v>
      </c>
      <c r="P939" s="17"/>
      <c r="Q939" s="36">
        <f t="shared" si="192"/>
        <v>0.12243242819353195</v>
      </c>
      <c r="R939" s="14">
        <f t="shared" si="202"/>
        <v>1.0029359932827764</v>
      </c>
      <c r="S939" s="14">
        <f t="shared" si="203"/>
        <v>10.711217142613901</v>
      </c>
      <c r="T939" s="20">
        <f t="shared" si="193"/>
        <v>0.14915413761745677</v>
      </c>
      <c r="U939" s="20">
        <f t="shared" si="194"/>
        <v>3.0911344841895172E-3</v>
      </c>
      <c r="V939" s="20">
        <f t="shared" si="195"/>
        <v>0.14606300313326726</v>
      </c>
      <c r="Y939" s="35"/>
      <c r="Z939" s="35"/>
    </row>
    <row r="940" spans="1:26" x14ac:dyDescent="0.25">
      <c r="A940" s="11">
        <v>1948.08</v>
      </c>
      <c r="B940" s="12">
        <v>15.94</v>
      </c>
      <c r="C940" s="13">
        <v>0.86333300000000002</v>
      </c>
      <c r="D940" s="12">
        <v>2</v>
      </c>
      <c r="E940" s="12">
        <v>24.5</v>
      </c>
      <c r="F940" s="13">
        <f t="shared" si="200"/>
        <v>1948.6249999999295</v>
      </c>
      <c r="G940" s="14">
        <f>G933*5/12+G945*7/12</f>
        <v>2.3641666666666667</v>
      </c>
      <c r="H940" s="13">
        <f t="shared" si="196"/>
        <v>204.59152653061224</v>
      </c>
      <c r="I940" s="13">
        <f t="shared" si="197"/>
        <v>11.080967150204083</v>
      </c>
      <c r="J940" s="15">
        <f t="shared" si="201"/>
        <v>12339.149560277519</v>
      </c>
      <c r="K940" s="13">
        <f t="shared" si="198"/>
        <v>25.670204081632654</v>
      </c>
      <c r="L940" s="15">
        <f t="shared" si="199"/>
        <v>1548.1994429457366</v>
      </c>
      <c r="M940" s="34">
        <f t="shared" si="190"/>
        <v>10.72355666247813</v>
      </c>
      <c r="N940" s="16"/>
      <c r="O940" s="17">
        <f t="shared" si="191"/>
        <v>13.804163636491646</v>
      </c>
      <c r="P940" s="17"/>
      <c r="Q940" s="36">
        <f t="shared" si="192"/>
        <v>0.12641558155058849</v>
      </c>
      <c r="R940" s="14">
        <f t="shared" si="202"/>
        <v>1.0029274629403402</v>
      </c>
      <c r="S940" s="14">
        <f t="shared" si="203"/>
        <v>10.698817591116626</v>
      </c>
      <c r="T940" s="20">
        <f t="shared" si="193"/>
        <v>0.15751022763418754</v>
      </c>
      <c r="U940" s="20">
        <f t="shared" si="194"/>
        <v>9.4110400936986416E-4</v>
      </c>
      <c r="V940" s="20">
        <f t="shared" si="195"/>
        <v>0.15656912362481767</v>
      </c>
      <c r="Y940" s="35"/>
      <c r="Z940" s="35"/>
    </row>
    <row r="941" spans="1:26" x14ac:dyDescent="0.25">
      <c r="A941" s="11">
        <v>1948.09</v>
      </c>
      <c r="B941" s="12">
        <v>15.76</v>
      </c>
      <c r="C941" s="13">
        <v>0.87</v>
      </c>
      <c r="D941" s="12">
        <v>2.0699999999999998</v>
      </c>
      <c r="E941" s="12">
        <v>24.5</v>
      </c>
      <c r="F941" s="13">
        <f t="shared" si="200"/>
        <v>1948.7083333332628</v>
      </c>
      <c r="G941" s="14">
        <f>G933*4/12+G945*8/12</f>
        <v>2.3533333333333335</v>
      </c>
      <c r="H941" s="13">
        <f t="shared" si="196"/>
        <v>202.28120816326532</v>
      </c>
      <c r="I941" s="13">
        <f t="shared" si="197"/>
        <v>11.166538775510206</v>
      </c>
      <c r="J941" s="15">
        <f t="shared" si="201"/>
        <v>12255.933840219188</v>
      </c>
      <c r="K941" s="13">
        <f t="shared" si="198"/>
        <v>26.568661224489798</v>
      </c>
      <c r="L941" s="15">
        <f t="shared" si="199"/>
        <v>1609.7578076937639</v>
      </c>
      <c r="M941" s="34">
        <f t="shared" si="190"/>
        <v>10.553013689399158</v>
      </c>
      <c r="N941" s="16"/>
      <c r="O941" s="17">
        <f t="shared" si="191"/>
        <v>13.581595172569685</v>
      </c>
      <c r="P941" s="17"/>
      <c r="Q941" s="36">
        <f t="shared" si="192"/>
        <v>0.12803093301492224</v>
      </c>
      <c r="R941" s="14">
        <f t="shared" si="202"/>
        <v>1.0029189329525021</v>
      </c>
      <c r="S941" s="14">
        <f t="shared" si="203"/>
        <v>10.730137983120079</v>
      </c>
      <c r="T941" s="20">
        <f t="shared" si="193"/>
        <v>0.16165914509991763</v>
      </c>
      <c r="U941" s="20">
        <f t="shared" si="194"/>
        <v>-8.8674457823167963E-4</v>
      </c>
      <c r="V941" s="20">
        <f t="shared" si="195"/>
        <v>0.16254588967814931</v>
      </c>
      <c r="Y941" s="35"/>
      <c r="Z941" s="35"/>
    </row>
    <row r="942" spans="1:26" x14ac:dyDescent="0.25">
      <c r="A942" s="11">
        <v>1948.1</v>
      </c>
      <c r="B942" s="12">
        <v>16.190000000000001</v>
      </c>
      <c r="C942" s="13">
        <v>0.89</v>
      </c>
      <c r="D942" s="12">
        <v>2.1433300000000002</v>
      </c>
      <c r="E942" s="12">
        <v>24.4</v>
      </c>
      <c r="F942" s="13">
        <f t="shared" si="200"/>
        <v>1948.791666666596</v>
      </c>
      <c r="G942" s="14">
        <f>G933*3/12+G945*9/12</f>
        <v>2.3424999999999998</v>
      </c>
      <c r="H942" s="13">
        <f t="shared" si="196"/>
        <v>208.65194262295086</v>
      </c>
      <c r="I942" s="13">
        <f t="shared" si="197"/>
        <v>11.470057377049182</v>
      </c>
      <c r="J942" s="15">
        <f t="shared" si="201"/>
        <v>12699.840565728866</v>
      </c>
      <c r="K942" s="13">
        <f t="shared" si="198"/>
        <v>27.62260458196722</v>
      </c>
      <c r="L942" s="15">
        <f t="shared" si="199"/>
        <v>1681.2816108550744</v>
      </c>
      <c r="M942" s="34">
        <f t="shared" si="190"/>
        <v>10.825409809169491</v>
      </c>
      <c r="N942" s="16"/>
      <c r="O942" s="17">
        <f t="shared" si="191"/>
        <v>13.929311962219307</v>
      </c>
      <c r="P942" s="17"/>
      <c r="Q942" s="36">
        <f t="shared" si="192"/>
        <v>0.12607485528211443</v>
      </c>
      <c r="R942" s="14">
        <f t="shared" si="202"/>
        <v>1.0029104033195513</v>
      </c>
      <c r="S942" s="14">
        <f t="shared" si="203"/>
        <v>10.805562874728098</v>
      </c>
      <c r="T942" s="20">
        <f t="shared" si="193"/>
        <v>0.16248402427743369</v>
      </c>
      <c r="U942" s="20">
        <f t="shared" si="194"/>
        <v>-1.603050640929693E-3</v>
      </c>
      <c r="V942" s="20">
        <f t="shared" si="195"/>
        <v>0.16408707491836338</v>
      </c>
      <c r="Y942" s="35"/>
      <c r="Z942" s="35"/>
    </row>
    <row r="943" spans="1:26" x14ac:dyDescent="0.25">
      <c r="A943" s="11">
        <v>1948.11</v>
      </c>
      <c r="B943" s="12">
        <v>15.29</v>
      </c>
      <c r="C943" s="13">
        <v>0.91</v>
      </c>
      <c r="D943" s="12">
        <v>2.2166700000000001</v>
      </c>
      <c r="E943" s="12">
        <v>24.2</v>
      </c>
      <c r="F943" s="13">
        <f t="shared" si="200"/>
        <v>1948.8749999999293</v>
      </c>
      <c r="G943" s="14">
        <f>G933*2/12+G945*10/12</f>
        <v>2.3316666666666666</v>
      </c>
      <c r="H943" s="13">
        <f t="shared" si="196"/>
        <v>198.6815454545455</v>
      </c>
      <c r="I943" s="13">
        <f t="shared" si="197"/>
        <v>11.824735537190085</v>
      </c>
      <c r="J943" s="15">
        <f t="shared" si="201"/>
        <v>12152.958047837534</v>
      </c>
      <c r="K943" s="13">
        <f t="shared" si="198"/>
        <v>28.803886289256205</v>
      </c>
      <c r="L943" s="15">
        <f t="shared" si="199"/>
        <v>1761.8768813538277</v>
      </c>
      <c r="M943" s="34">
        <f t="shared" si="190"/>
        <v>10.248096205635568</v>
      </c>
      <c r="N943" s="16"/>
      <c r="O943" s="17">
        <f t="shared" si="191"/>
        <v>13.187035340998511</v>
      </c>
      <c r="P943" s="17"/>
      <c r="Q943" s="36">
        <f t="shared" si="192"/>
        <v>0.13051732404994576</v>
      </c>
      <c r="R943" s="14">
        <f t="shared" si="202"/>
        <v>1.002901874041777</v>
      </c>
      <c r="S943" s="14">
        <f t="shared" si="203"/>
        <v>10.926573498646082</v>
      </c>
      <c r="T943" s="20">
        <f t="shared" si="193"/>
        <v>0.1710356802883799</v>
      </c>
      <c r="U943" s="20">
        <f t="shared" si="194"/>
        <v>-2.2510243862304824E-3</v>
      </c>
      <c r="V943" s="20">
        <f t="shared" si="195"/>
        <v>0.17328670467461038</v>
      </c>
      <c r="Y943" s="35"/>
      <c r="Z943" s="35"/>
    </row>
    <row r="944" spans="1:26" x14ac:dyDescent="0.25">
      <c r="A944" s="11">
        <v>1948.12</v>
      </c>
      <c r="B944" s="12">
        <v>15.19</v>
      </c>
      <c r="C944" s="13">
        <v>0.93</v>
      </c>
      <c r="D944" s="12">
        <v>2.29</v>
      </c>
      <c r="E944" s="12">
        <v>24.1</v>
      </c>
      <c r="F944" s="13">
        <f t="shared" si="200"/>
        <v>1948.9583333332625</v>
      </c>
      <c r="G944" s="14">
        <f>G933*1/12+G945*11/12</f>
        <v>2.3208333333333333</v>
      </c>
      <c r="H944" s="13">
        <f t="shared" si="196"/>
        <v>198.2011369294606</v>
      </c>
      <c r="I944" s="13">
        <f t="shared" si="197"/>
        <v>12.13476348547718</v>
      </c>
      <c r="J944" s="15">
        <f t="shared" si="201"/>
        <v>12185.427367676379</v>
      </c>
      <c r="K944" s="13">
        <f t="shared" si="198"/>
        <v>29.880224066390042</v>
      </c>
      <c r="L944" s="15">
        <f t="shared" si="199"/>
        <v>1837.0394122435093</v>
      </c>
      <c r="M944" s="34">
        <f t="shared" si="190"/>
        <v>10.159652938900912</v>
      </c>
      <c r="N944" s="16"/>
      <c r="O944" s="17">
        <f t="shared" si="191"/>
        <v>13.073862008778555</v>
      </c>
      <c r="P944" s="17"/>
      <c r="Q944" s="36">
        <f t="shared" si="192"/>
        <v>0.13103783423521193</v>
      </c>
      <c r="R944" s="14">
        <f t="shared" si="202"/>
        <v>1.0028933451194686</v>
      </c>
      <c r="S944" s="14">
        <f t="shared" si="203"/>
        <v>11.003751084450887</v>
      </c>
      <c r="T944" s="20">
        <f t="shared" si="193"/>
        <v>0.17363712693357347</v>
      </c>
      <c r="U944" s="20">
        <f t="shared" si="194"/>
        <v>-3.2846259371097641E-3</v>
      </c>
      <c r="V944" s="20">
        <f t="shared" si="195"/>
        <v>0.17692175287068324</v>
      </c>
      <c r="Y944" s="35"/>
      <c r="Z944" s="35"/>
    </row>
    <row r="945" spans="1:26" x14ac:dyDescent="0.25">
      <c r="A945" s="11">
        <v>1949.01</v>
      </c>
      <c r="B945" s="12">
        <v>15.36</v>
      </c>
      <c r="C945" s="13">
        <v>0.94666700000000004</v>
      </c>
      <c r="D945" s="12">
        <v>2.3199999999999998</v>
      </c>
      <c r="E945" s="12">
        <v>24</v>
      </c>
      <c r="F945" s="13">
        <f t="shared" si="200"/>
        <v>1949.0416666665958</v>
      </c>
      <c r="G945" s="14">
        <v>2.31</v>
      </c>
      <c r="H945" s="13">
        <f t="shared" si="196"/>
        <v>201.25440000000003</v>
      </c>
      <c r="I945" s="13">
        <f t="shared" si="197"/>
        <v>12.403704367500003</v>
      </c>
      <c r="J945" s="15">
        <f t="shared" si="201"/>
        <v>12436.690735991713</v>
      </c>
      <c r="K945" s="13">
        <f t="shared" si="198"/>
        <v>30.397800000000004</v>
      </c>
      <c r="L945" s="15">
        <f t="shared" si="199"/>
        <v>1878.4584965820816</v>
      </c>
      <c r="M945" s="34">
        <f t="shared" si="190"/>
        <v>10.248285758038977</v>
      </c>
      <c r="N945" s="16"/>
      <c r="O945" s="17">
        <f t="shared" si="191"/>
        <v>13.187399442600716</v>
      </c>
      <c r="P945" s="17"/>
      <c r="Q945" s="36">
        <f t="shared" si="192"/>
        <v>0.12985598440762086</v>
      </c>
      <c r="R945" s="14">
        <f t="shared" si="202"/>
        <v>1.0018512093111103</v>
      </c>
      <c r="S945" s="14">
        <f t="shared" si="203"/>
        <v>11.08157035367171</v>
      </c>
      <c r="T945" s="20">
        <f t="shared" si="193"/>
        <v>0.17572948563200175</v>
      </c>
      <c r="U945" s="20">
        <f t="shared" si="194"/>
        <v>-5.3159852617276071E-3</v>
      </c>
      <c r="V945" s="20">
        <f t="shared" si="195"/>
        <v>0.18104547089372935</v>
      </c>
      <c r="Y945" s="35"/>
      <c r="Z945" s="35"/>
    </row>
    <row r="946" spans="1:26" x14ac:dyDescent="0.25">
      <c r="A946" s="11">
        <v>1949.02</v>
      </c>
      <c r="B946" s="12">
        <v>14.77</v>
      </c>
      <c r="C946" s="13">
        <v>0.96333299999999999</v>
      </c>
      <c r="D946" s="12">
        <v>2.35</v>
      </c>
      <c r="E946" s="12">
        <v>23.8</v>
      </c>
      <c r="F946" s="13">
        <f t="shared" si="200"/>
        <v>1949.1249999999291</v>
      </c>
      <c r="G946" s="14">
        <f>G945*11/12+G957*1/12</f>
        <v>2.3108333333333335</v>
      </c>
      <c r="H946" s="13">
        <f t="shared" si="196"/>
        <v>195.15017647058824</v>
      </c>
      <c r="I946" s="13">
        <f t="shared" si="197"/>
        <v>12.728138452941177</v>
      </c>
      <c r="J946" s="15">
        <f t="shared" si="201"/>
        <v>12125.020464832513</v>
      </c>
      <c r="K946" s="13">
        <f t="shared" si="198"/>
        <v>31.049621848739498</v>
      </c>
      <c r="L946" s="15">
        <f t="shared" si="199"/>
        <v>1929.1671017167507</v>
      </c>
      <c r="M946" s="34">
        <f t="shared" si="190"/>
        <v>9.8725171405700536</v>
      </c>
      <c r="N946" s="16"/>
      <c r="O946" s="17">
        <f t="shared" si="191"/>
        <v>12.705981845428786</v>
      </c>
      <c r="P946" s="17"/>
      <c r="Q946" s="36">
        <f t="shared" si="192"/>
        <v>0.13343503412765614</v>
      </c>
      <c r="R946" s="14">
        <f t="shared" si="202"/>
        <v>1.0018519067081715</v>
      </c>
      <c r="S946" s="14">
        <f t="shared" si="203"/>
        <v>11.195379488966875</v>
      </c>
      <c r="T946" s="20">
        <f t="shared" si="193"/>
        <v>0.17762549309418496</v>
      </c>
      <c r="U946" s="20">
        <f t="shared" si="194"/>
        <v>-5.1700894513408979E-3</v>
      </c>
      <c r="V946" s="20">
        <f t="shared" si="195"/>
        <v>0.18279558254552586</v>
      </c>
      <c r="Y946" s="35"/>
      <c r="Z946" s="35"/>
    </row>
    <row r="947" spans="1:26" x14ac:dyDescent="0.25">
      <c r="A947" s="11">
        <v>1949.03</v>
      </c>
      <c r="B947" s="12">
        <v>14.91</v>
      </c>
      <c r="C947" s="13">
        <v>0.98</v>
      </c>
      <c r="D947" s="12">
        <v>2.38</v>
      </c>
      <c r="E947" s="12">
        <v>23.8</v>
      </c>
      <c r="F947" s="13">
        <f t="shared" si="200"/>
        <v>1949.2083333332623</v>
      </c>
      <c r="G947" s="14">
        <f>G945*10/12+G957*2/12</f>
        <v>2.3116666666666665</v>
      </c>
      <c r="H947" s="13">
        <f t="shared" si="196"/>
        <v>196.9999411764706</v>
      </c>
      <c r="I947" s="13">
        <f t="shared" si="197"/>
        <v>12.948352941176472</v>
      </c>
      <c r="J947" s="15">
        <f t="shared" si="201"/>
        <v>12306.991546058278</v>
      </c>
      <c r="K947" s="13">
        <f t="shared" si="198"/>
        <v>31.445999999999998</v>
      </c>
      <c r="L947" s="15">
        <f t="shared" si="199"/>
        <v>1964.4963031266732</v>
      </c>
      <c r="M947" s="34">
        <f t="shared" si="190"/>
        <v>9.9013324912409164</v>
      </c>
      <c r="N947" s="16"/>
      <c r="O947" s="17">
        <f t="shared" si="191"/>
        <v>12.744166953113288</v>
      </c>
      <c r="P947" s="17"/>
      <c r="Q947" s="36">
        <f t="shared" si="192"/>
        <v>0.13313191783925865</v>
      </c>
      <c r="R947" s="14">
        <f t="shared" si="202"/>
        <v>1.001852604105071</v>
      </c>
      <c r="S947" s="14">
        <f t="shared" si="203"/>
        <v>11.216112287343018</v>
      </c>
      <c r="T947" s="20">
        <f t="shared" si="193"/>
        <v>0.17913249206044712</v>
      </c>
      <c r="U947" s="20">
        <f t="shared" si="194"/>
        <v>-5.2699832649985012E-3</v>
      </c>
      <c r="V947" s="20">
        <f t="shared" si="195"/>
        <v>0.18440247532544563</v>
      </c>
      <c r="Y947" s="35"/>
      <c r="Z947" s="35"/>
    </row>
    <row r="948" spans="1:26" x14ac:dyDescent="0.25">
      <c r="A948" s="11">
        <v>1949.04</v>
      </c>
      <c r="B948" s="12">
        <v>14.89</v>
      </c>
      <c r="C948" s="13">
        <v>0.99333300000000002</v>
      </c>
      <c r="D948" s="12">
        <v>2.3866700000000001</v>
      </c>
      <c r="E948" s="12">
        <v>23.9</v>
      </c>
      <c r="F948" s="13">
        <f t="shared" si="200"/>
        <v>1949.2916666665956</v>
      </c>
      <c r="G948" s="14">
        <f>G945*9/12+G957*3/12</f>
        <v>2.3125</v>
      </c>
      <c r="H948" s="13">
        <f t="shared" si="196"/>
        <v>195.91252719665277</v>
      </c>
      <c r="I948" s="13">
        <f t="shared" si="197"/>
        <v>13.069602308786614</v>
      </c>
      <c r="J948" s="15">
        <f t="shared" si="201"/>
        <v>12307.098969628585</v>
      </c>
      <c r="K948" s="13">
        <f t="shared" si="198"/>
        <v>31.40218611715482</v>
      </c>
      <c r="L948" s="15">
        <f t="shared" si="199"/>
        <v>1972.6651375314611</v>
      </c>
      <c r="M948" s="34">
        <f t="shared" si="190"/>
        <v>9.7836398675440552</v>
      </c>
      <c r="N948" s="16"/>
      <c r="O948" s="17">
        <f t="shared" si="191"/>
        <v>12.593798560825583</v>
      </c>
      <c r="P948" s="17"/>
      <c r="Q948" s="36">
        <f t="shared" si="192"/>
        <v>0.13554358543720776</v>
      </c>
      <c r="R948" s="14">
        <f t="shared" si="202"/>
        <v>1.0018533015018085</v>
      </c>
      <c r="S948" s="14">
        <f t="shared" si="203"/>
        <v>11.189875021406937</v>
      </c>
      <c r="T948" s="20">
        <f t="shared" si="193"/>
        <v>0.18098824982689043</v>
      </c>
      <c r="U948" s="20">
        <f t="shared" si="194"/>
        <v>-6.1034035346854143E-3</v>
      </c>
      <c r="V948" s="20">
        <f t="shared" si="195"/>
        <v>0.18709165336157585</v>
      </c>
      <c r="Y948" s="35"/>
      <c r="Z948" s="35"/>
    </row>
    <row r="949" spans="1:26" x14ac:dyDescent="0.25">
      <c r="A949" s="11">
        <v>1949.05</v>
      </c>
      <c r="B949" s="12">
        <v>14.78</v>
      </c>
      <c r="C949" s="13">
        <v>1.00667</v>
      </c>
      <c r="D949" s="12">
        <v>2.3933300000000002</v>
      </c>
      <c r="E949" s="12">
        <v>23.8</v>
      </c>
      <c r="F949" s="13">
        <f t="shared" si="200"/>
        <v>1949.3749999999288</v>
      </c>
      <c r="G949" s="14">
        <f>G945*8/12+G957*4/12</f>
        <v>2.3133333333333335</v>
      </c>
      <c r="H949" s="13">
        <f t="shared" si="196"/>
        <v>195.28230252100843</v>
      </c>
      <c r="I949" s="13">
        <f t="shared" si="197"/>
        <v>13.300733117647059</v>
      </c>
      <c r="J949" s="15">
        <f t="shared" si="201"/>
        <v>12337.13728587058</v>
      </c>
      <c r="K949" s="13">
        <f t="shared" si="198"/>
        <v>31.622124025210088</v>
      </c>
      <c r="L949" s="15">
        <f t="shared" si="199"/>
        <v>1997.7564804054557</v>
      </c>
      <c r="M949" s="34">
        <f t="shared" si="190"/>
        <v>9.6922950863958093</v>
      </c>
      <c r="N949" s="16"/>
      <c r="O949" s="17">
        <f t="shared" si="191"/>
        <v>12.478488236972913</v>
      </c>
      <c r="P949" s="17"/>
      <c r="Q949" s="36">
        <f t="shared" si="192"/>
        <v>0.1360556744549116</v>
      </c>
      <c r="R949" s="14">
        <f t="shared" si="202"/>
        <v>1.0018539988983841</v>
      </c>
      <c r="S949" s="14">
        <f t="shared" si="203"/>
        <v>11.257716650537013</v>
      </c>
      <c r="T949" s="20">
        <f t="shared" si="193"/>
        <v>0.18276957575783292</v>
      </c>
      <c r="U949" s="20">
        <f t="shared" si="194"/>
        <v>-7.8900718555682259E-3</v>
      </c>
      <c r="V949" s="20">
        <f t="shared" si="195"/>
        <v>0.19065964761340115</v>
      </c>
      <c r="Y949" s="35"/>
      <c r="Z949" s="35"/>
    </row>
    <row r="950" spans="1:26" x14ac:dyDescent="0.25">
      <c r="A950" s="11">
        <v>1949.06</v>
      </c>
      <c r="B950" s="12">
        <v>13.97</v>
      </c>
      <c r="C950" s="13">
        <v>1.02</v>
      </c>
      <c r="D950" s="12">
        <v>2.4</v>
      </c>
      <c r="E950" s="12">
        <v>23.9</v>
      </c>
      <c r="F950" s="13">
        <f t="shared" si="200"/>
        <v>1949.4583333332621</v>
      </c>
      <c r="G950" s="14">
        <f>G945*7/12+G957*5/12</f>
        <v>2.3141666666666669</v>
      </c>
      <c r="H950" s="13">
        <f t="shared" si="196"/>
        <v>183.80779079497913</v>
      </c>
      <c r="I950" s="13">
        <f t="shared" si="197"/>
        <v>13.420468619246863</v>
      </c>
      <c r="J950" s="15">
        <f t="shared" si="201"/>
        <v>11682.87875269442</v>
      </c>
      <c r="K950" s="13">
        <f t="shared" si="198"/>
        <v>31.577573221757326</v>
      </c>
      <c r="L950" s="15">
        <f t="shared" si="199"/>
        <v>2007.080100677638</v>
      </c>
      <c r="M950" s="34">
        <f t="shared" si="190"/>
        <v>9.0677189434195284</v>
      </c>
      <c r="N950" s="16"/>
      <c r="O950" s="17">
        <f t="shared" si="191"/>
        <v>11.68072487416851</v>
      </c>
      <c r="P950" s="17"/>
      <c r="Q950" s="36">
        <f t="shared" si="192"/>
        <v>0.14359678892669808</v>
      </c>
      <c r="R950" s="14">
        <f t="shared" si="202"/>
        <v>1.0018546962947978</v>
      </c>
      <c r="S950" s="14">
        <f t="shared" si="203"/>
        <v>11.231397698174446</v>
      </c>
      <c r="T950" s="20">
        <f t="shared" si="193"/>
        <v>0.18810116029500334</v>
      </c>
      <c r="U950" s="20">
        <f t="shared" si="194"/>
        <v>-7.8826153642408414E-3</v>
      </c>
      <c r="V950" s="20">
        <f t="shared" si="195"/>
        <v>0.19598377565924419</v>
      </c>
      <c r="Y950" s="35"/>
      <c r="Z950" s="35"/>
    </row>
    <row r="951" spans="1:26" x14ac:dyDescent="0.25">
      <c r="A951" s="11">
        <v>1949.07</v>
      </c>
      <c r="B951" s="12">
        <v>14.76</v>
      </c>
      <c r="C951" s="13">
        <v>1.02667</v>
      </c>
      <c r="D951" s="12">
        <v>2.3966699999999999</v>
      </c>
      <c r="E951" s="12">
        <v>23.7</v>
      </c>
      <c r="F951" s="13">
        <f t="shared" si="200"/>
        <v>1949.5416666665953</v>
      </c>
      <c r="G951" s="14">
        <f>G945*6/12+G957*6/12</f>
        <v>2.3149999999999999</v>
      </c>
      <c r="H951" s="13">
        <f t="shared" si="196"/>
        <v>195.84091139240508</v>
      </c>
      <c r="I951" s="13">
        <f t="shared" si="197"/>
        <v>13.622221443037976</v>
      </c>
      <c r="J951" s="15">
        <f t="shared" si="201"/>
        <v>12519.860245223517</v>
      </c>
      <c r="K951" s="13">
        <f t="shared" si="198"/>
        <v>31.799867012658229</v>
      </c>
      <c r="L951" s="15">
        <f t="shared" si="199"/>
        <v>2032.9250307533771</v>
      </c>
      <c r="M951" s="34">
        <f t="shared" si="190"/>
        <v>9.6050380933639179</v>
      </c>
      <c r="N951" s="16"/>
      <c r="O951" s="17">
        <f t="shared" si="191"/>
        <v>12.375822887753237</v>
      </c>
      <c r="P951" s="17"/>
      <c r="Q951" s="36">
        <f t="shared" si="192"/>
        <v>0.13653175430332115</v>
      </c>
      <c r="R951" s="14">
        <f t="shared" si="202"/>
        <v>1.0018553936910497</v>
      </c>
      <c r="S951" s="14">
        <f t="shared" si="203"/>
        <v>11.347184044890655</v>
      </c>
      <c r="T951" s="20">
        <f t="shared" si="193"/>
        <v>0.18439929586894799</v>
      </c>
      <c r="U951" s="20">
        <f t="shared" si="194"/>
        <v>-9.3583555780498706E-3</v>
      </c>
      <c r="V951" s="20">
        <f t="shared" si="195"/>
        <v>0.19375765144699786</v>
      </c>
      <c r="Y951" s="35"/>
      <c r="Z951" s="35"/>
    </row>
    <row r="952" spans="1:26" x14ac:dyDescent="0.25">
      <c r="A952" s="11">
        <v>1949.08</v>
      </c>
      <c r="B952" s="12">
        <v>15.29</v>
      </c>
      <c r="C952" s="13">
        <v>1.0333300000000001</v>
      </c>
      <c r="D952" s="12">
        <v>2.3933300000000002</v>
      </c>
      <c r="E952" s="12">
        <v>23.8</v>
      </c>
      <c r="F952" s="13">
        <f t="shared" si="200"/>
        <v>1949.6249999999286</v>
      </c>
      <c r="G952" s="14">
        <f>G945*5/12+G957*7/12</f>
        <v>2.3158333333333334</v>
      </c>
      <c r="H952" s="13">
        <f t="shared" si="196"/>
        <v>202.02073109243699</v>
      </c>
      <c r="I952" s="13">
        <f t="shared" si="197"/>
        <v>13.652981168067228</v>
      </c>
      <c r="J952" s="15">
        <f t="shared" si="201"/>
        <v>12987.663063745689</v>
      </c>
      <c r="K952" s="13">
        <f t="shared" si="198"/>
        <v>31.622124025210088</v>
      </c>
      <c r="L952" s="15">
        <f t="shared" si="199"/>
        <v>2032.9472622861001</v>
      </c>
      <c r="M952" s="34">
        <f t="shared" si="190"/>
        <v>9.8513486380792283</v>
      </c>
      <c r="N952" s="16"/>
      <c r="O952" s="17">
        <f t="shared" si="191"/>
        <v>12.693529992002606</v>
      </c>
      <c r="P952" s="17"/>
      <c r="Q952" s="36">
        <f t="shared" si="192"/>
        <v>0.13436488137167563</v>
      </c>
      <c r="R952" s="14">
        <f t="shared" si="202"/>
        <v>1.0018560910871399</v>
      </c>
      <c r="S952" s="14">
        <f t="shared" si="203"/>
        <v>11.320471834635118</v>
      </c>
      <c r="T952" s="20">
        <f t="shared" si="193"/>
        <v>0.17968713815561399</v>
      </c>
      <c r="U952" s="20">
        <f t="shared" si="194"/>
        <v>-8.9998082935361934E-3</v>
      </c>
      <c r="V952" s="20">
        <f t="shared" si="195"/>
        <v>0.18868694644915018</v>
      </c>
      <c r="Y952" s="35"/>
      <c r="Z952" s="35"/>
    </row>
    <row r="953" spans="1:26" x14ac:dyDescent="0.25">
      <c r="A953" s="11">
        <v>1949.09</v>
      </c>
      <c r="B953" s="12">
        <v>15.49</v>
      </c>
      <c r="C953" s="13">
        <v>1.04</v>
      </c>
      <c r="D953" s="12">
        <v>2.39</v>
      </c>
      <c r="E953" s="12">
        <v>23.9</v>
      </c>
      <c r="F953" s="13">
        <f t="shared" si="200"/>
        <v>1949.7083333332619</v>
      </c>
      <c r="G953" s="14">
        <f>G945*4/12+G957*8/12</f>
        <v>2.3166666666666664</v>
      </c>
      <c r="H953" s="13">
        <f t="shared" si="196"/>
        <v>203.80692050209208</v>
      </c>
      <c r="I953" s="13">
        <f t="shared" si="197"/>
        <v>13.683615062761508</v>
      </c>
      <c r="J953" s="15">
        <f t="shared" si="201"/>
        <v>13175.803530861092</v>
      </c>
      <c r="K953" s="13">
        <f t="shared" si="198"/>
        <v>31.446000000000005</v>
      </c>
      <c r="L953" s="15">
        <f t="shared" si="199"/>
        <v>2032.9354705460305</v>
      </c>
      <c r="M953" s="34">
        <f t="shared" si="190"/>
        <v>9.8840483617382819</v>
      </c>
      <c r="N953" s="16"/>
      <c r="O953" s="17">
        <f t="shared" si="191"/>
        <v>12.735568365609863</v>
      </c>
      <c r="P953" s="17"/>
      <c r="Q953" s="36">
        <f t="shared" si="192"/>
        <v>0.13219399240647295</v>
      </c>
      <c r="R953" s="14">
        <f t="shared" si="202"/>
        <v>1.001856788483068</v>
      </c>
      <c r="S953" s="14">
        <f t="shared" si="203"/>
        <v>11.294029754976091</v>
      </c>
      <c r="T953" s="20">
        <f t="shared" si="193"/>
        <v>0.1731548730887027</v>
      </c>
      <c r="U953" s="20">
        <f t="shared" si="194"/>
        <v>-1.0715119386008332E-2</v>
      </c>
      <c r="V953" s="20">
        <f t="shared" si="195"/>
        <v>0.18386999247471103</v>
      </c>
      <c r="Y953" s="35"/>
      <c r="Z953" s="35"/>
    </row>
    <row r="954" spans="1:26" x14ac:dyDescent="0.25">
      <c r="A954" s="11">
        <v>1949.1</v>
      </c>
      <c r="B954" s="12">
        <v>15.89</v>
      </c>
      <c r="C954" s="13">
        <v>1.0733299999999999</v>
      </c>
      <c r="D954" s="12">
        <v>2.3666700000000001</v>
      </c>
      <c r="E954" s="12">
        <v>23.7</v>
      </c>
      <c r="F954" s="13">
        <f t="shared" si="200"/>
        <v>1949.7916666665951</v>
      </c>
      <c r="G954" s="14">
        <f>G945*3/12+G957*9/12</f>
        <v>2.3174999999999999</v>
      </c>
      <c r="H954" s="13">
        <f t="shared" si="196"/>
        <v>210.83415189873423</v>
      </c>
      <c r="I954" s="13">
        <f t="shared" si="197"/>
        <v>14.241322860759494</v>
      </c>
      <c r="J954" s="15">
        <f t="shared" si="201"/>
        <v>13706.82651731077</v>
      </c>
      <c r="K954" s="13">
        <f t="shared" si="198"/>
        <v>31.40181637974684</v>
      </c>
      <c r="L954" s="15">
        <f t="shared" si="199"/>
        <v>2041.5063004231517</v>
      </c>
      <c r="M954" s="34">
        <f t="shared" si="190"/>
        <v>10.169850844772142</v>
      </c>
      <c r="N954" s="16"/>
      <c r="O954" s="17">
        <f t="shared" si="191"/>
        <v>13.104711241762129</v>
      </c>
      <c r="P954" s="17"/>
      <c r="Q954" s="36">
        <f t="shared" si="192"/>
        <v>0.12920684542664876</v>
      </c>
      <c r="R954" s="14">
        <f t="shared" si="202"/>
        <v>1.0018574858788343</v>
      </c>
      <c r="S954" s="14">
        <f t="shared" si="203"/>
        <v>11.410485614621354</v>
      </c>
      <c r="T954" s="20">
        <f t="shared" si="193"/>
        <v>0.16833802504426365</v>
      </c>
      <c r="U954" s="20">
        <f t="shared" si="194"/>
        <v>-1.0509855823986003E-2</v>
      </c>
      <c r="V954" s="20">
        <f t="shared" si="195"/>
        <v>0.17884788086824965</v>
      </c>
      <c r="Y954" s="35"/>
      <c r="Z954" s="35"/>
    </row>
    <row r="955" spans="1:26" x14ac:dyDescent="0.25">
      <c r="A955" s="11">
        <v>1949.11</v>
      </c>
      <c r="B955" s="12">
        <v>16.11</v>
      </c>
      <c r="C955" s="13">
        <v>1.10667</v>
      </c>
      <c r="D955" s="12">
        <v>2.3433299999999999</v>
      </c>
      <c r="E955" s="12">
        <v>23.8</v>
      </c>
      <c r="F955" s="13">
        <f t="shared" si="200"/>
        <v>1949.8749999999284</v>
      </c>
      <c r="G955" s="14">
        <f>G945*2/12+G957*10/12</f>
        <v>2.3183333333333334</v>
      </c>
      <c r="H955" s="13">
        <f t="shared" si="196"/>
        <v>212.85506722689075</v>
      </c>
      <c r="I955" s="13">
        <f t="shared" si="197"/>
        <v>14.621993621848741</v>
      </c>
      <c r="J955" s="15">
        <f t="shared" si="201"/>
        <v>13917.428529533792</v>
      </c>
      <c r="K955" s="13">
        <f t="shared" si="198"/>
        <v>30.961493773109247</v>
      </c>
      <c r="L955" s="15">
        <f t="shared" si="199"/>
        <v>2024.4027185668792</v>
      </c>
      <c r="M955" s="34">
        <f t="shared" si="190"/>
        <v>10.21586101165064</v>
      </c>
      <c r="N955" s="16"/>
      <c r="O955" s="17">
        <f t="shared" si="191"/>
        <v>13.165319750818004</v>
      </c>
      <c r="P955" s="17"/>
      <c r="Q955" s="36">
        <f t="shared" si="192"/>
        <v>0.12919955980889694</v>
      </c>
      <c r="R955" s="14">
        <f t="shared" si="202"/>
        <v>1.0018581832744389</v>
      </c>
      <c r="S955" s="14">
        <f t="shared" si="203"/>
        <v>11.383648159804681</v>
      </c>
      <c r="T955" s="20">
        <f t="shared" si="193"/>
        <v>0.16733724820166351</v>
      </c>
      <c r="U955" s="20">
        <f t="shared" si="194"/>
        <v>-9.9038389287962048E-3</v>
      </c>
      <c r="V955" s="20">
        <f t="shared" si="195"/>
        <v>0.17724108713045972</v>
      </c>
      <c r="Y955" s="35"/>
      <c r="Z955" s="35"/>
    </row>
    <row r="956" spans="1:26" x14ac:dyDescent="0.25">
      <c r="A956" s="11">
        <v>1949.12</v>
      </c>
      <c r="B956" s="12">
        <v>16.54</v>
      </c>
      <c r="C956" s="13">
        <v>1.1399999999999999</v>
      </c>
      <c r="D956" s="12">
        <v>2.3199999999999998</v>
      </c>
      <c r="E956" s="12">
        <v>23.6</v>
      </c>
      <c r="F956" s="13">
        <f t="shared" si="200"/>
        <v>1949.9583333332616</v>
      </c>
      <c r="G956" s="14">
        <f>G945*1/12+G957*11/12</f>
        <v>2.3191666666666664</v>
      </c>
      <c r="H956" s="13">
        <f t="shared" si="196"/>
        <v>220.38849152542375</v>
      </c>
      <c r="I956" s="13">
        <f t="shared" si="197"/>
        <v>15.190016949152541</v>
      </c>
      <c r="J956" s="15">
        <f t="shared" si="201"/>
        <v>14492.763946525773</v>
      </c>
      <c r="K956" s="13">
        <f t="shared" si="198"/>
        <v>30.913016949152546</v>
      </c>
      <c r="L956" s="15">
        <f t="shared" si="199"/>
        <v>2032.8423431644371</v>
      </c>
      <c r="M956" s="34">
        <f t="shared" si="190"/>
        <v>10.529330904131141</v>
      </c>
      <c r="N956" s="16"/>
      <c r="O956" s="17">
        <f t="shared" si="191"/>
        <v>13.570829980109979</v>
      </c>
      <c r="P956" s="17"/>
      <c r="Q956" s="36">
        <f t="shared" si="192"/>
        <v>0.12538752170992382</v>
      </c>
      <c r="R956" s="14">
        <f t="shared" si="202"/>
        <v>1.0018588806698816</v>
      </c>
      <c r="S956" s="14">
        <f t="shared" si="203"/>
        <v>11.501451920895439</v>
      </c>
      <c r="T956" s="20">
        <f t="shared" si="193"/>
        <v>0.16658419107619693</v>
      </c>
      <c r="U956" s="20">
        <f t="shared" si="194"/>
        <v>-1.1805852437214992E-2</v>
      </c>
      <c r="V956" s="20">
        <f t="shared" si="195"/>
        <v>0.17839004351341192</v>
      </c>
      <c r="Y956" s="35"/>
      <c r="Z956" s="35"/>
    </row>
    <row r="957" spans="1:26" x14ac:dyDescent="0.25">
      <c r="A957" s="11">
        <v>1950.01</v>
      </c>
      <c r="B957" s="12">
        <v>16.88</v>
      </c>
      <c r="C957" s="13">
        <v>1.1499999999999999</v>
      </c>
      <c r="D957" s="12">
        <v>2.3366699999999998</v>
      </c>
      <c r="E957" s="12">
        <v>23.5</v>
      </c>
      <c r="F957" s="13">
        <f t="shared" si="200"/>
        <v>1950.0416666665949</v>
      </c>
      <c r="G957" s="14">
        <v>2.3199999999999998</v>
      </c>
      <c r="H957" s="13">
        <f t="shared" si="196"/>
        <v>225.87594893617023</v>
      </c>
      <c r="I957" s="13">
        <f t="shared" si="197"/>
        <v>15.388468085106384</v>
      </c>
      <c r="J957" s="15">
        <f t="shared" si="201"/>
        <v>14937.948465294461</v>
      </c>
      <c r="K957" s="13">
        <f t="shared" si="198"/>
        <v>31.267627582978722</v>
      </c>
      <c r="L957" s="15">
        <f t="shared" si="199"/>
        <v>2067.8350734833889</v>
      </c>
      <c r="M957" s="34">
        <f t="shared" si="190"/>
        <v>10.745733299747902</v>
      </c>
      <c r="N957" s="16"/>
      <c r="O957" s="17">
        <f t="shared" si="191"/>
        <v>13.8496822966138</v>
      </c>
      <c r="P957" s="17"/>
      <c r="Q957" s="36">
        <f t="shared" si="192"/>
        <v>0.12377451331835174</v>
      </c>
      <c r="R957" s="14">
        <f t="shared" si="202"/>
        <v>1.0000912209180444</v>
      </c>
      <c r="S957" s="14">
        <f t="shared" si="203"/>
        <v>11.571865074132068</v>
      </c>
      <c r="T957" s="20">
        <f t="shared" si="193"/>
        <v>0.16172211936589043</v>
      </c>
      <c r="U957" s="20">
        <f t="shared" si="194"/>
        <v>-1.1920599795022357E-2</v>
      </c>
      <c r="V957" s="20">
        <f t="shared" si="195"/>
        <v>0.17364271916091278</v>
      </c>
      <c r="Y957" s="35"/>
      <c r="Z957" s="35"/>
    </row>
    <row r="958" spans="1:26" x14ac:dyDescent="0.25">
      <c r="A958" s="11">
        <v>1950.02</v>
      </c>
      <c r="B958" s="12">
        <v>17.21</v>
      </c>
      <c r="C958" s="13">
        <v>1.1599999999999999</v>
      </c>
      <c r="D958" s="12">
        <v>2.3533300000000001</v>
      </c>
      <c r="E958" s="12">
        <v>23.5</v>
      </c>
      <c r="F958" s="13">
        <f t="shared" si="200"/>
        <v>1950.1249999999281</v>
      </c>
      <c r="G958" s="14">
        <f>G957*11/12+G969*1/12</f>
        <v>2.3408333333333333</v>
      </c>
      <c r="H958" s="13">
        <f t="shared" si="196"/>
        <v>230.29177021276601</v>
      </c>
      <c r="I958" s="13">
        <f t="shared" si="197"/>
        <v>15.522280851063831</v>
      </c>
      <c r="J958" s="15">
        <f t="shared" si="201"/>
        <v>15315.526941510438</v>
      </c>
      <c r="K958" s="13">
        <f t="shared" si="198"/>
        <v>31.490559651063837</v>
      </c>
      <c r="L958" s="15">
        <f t="shared" si="199"/>
        <v>2094.2759452216596</v>
      </c>
      <c r="M958" s="34">
        <f t="shared" si="190"/>
        <v>10.911564066731676</v>
      </c>
      <c r="N958" s="16"/>
      <c r="O958" s="17">
        <f t="shared" si="191"/>
        <v>14.060924925588564</v>
      </c>
      <c r="P958" s="17"/>
      <c r="Q958" s="36">
        <f t="shared" si="192"/>
        <v>0.12139665169662331</v>
      </c>
      <c r="R958" s="14">
        <f t="shared" si="202"/>
        <v>1.0001104225647852</v>
      </c>
      <c r="S958" s="14">
        <f t="shared" si="203"/>
        <v>11.572920670287614</v>
      </c>
      <c r="T958" s="20">
        <f t="shared" si="193"/>
        <v>0.15418679013961412</v>
      </c>
      <c r="U958" s="20">
        <f t="shared" si="194"/>
        <v>-1.0084069840389565E-2</v>
      </c>
      <c r="V958" s="20">
        <f t="shared" si="195"/>
        <v>0.16427085998000368</v>
      </c>
      <c r="Y958" s="35"/>
      <c r="Z958" s="35"/>
    </row>
    <row r="959" spans="1:26" x14ac:dyDescent="0.25">
      <c r="A959" s="11">
        <v>1950.03</v>
      </c>
      <c r="B959" s="12">
        <v>17.350000000000001</v>
      </c>
      <c r="C959" s="13">
        <v>1.17</v>
      </c>
      <c r="D959" s="12">
        <v>2.37</v>
      </c>
      <c r="E959" s="12">
        <v>23.6</v>
      </c>
      <c r="F959" s="13">
        <f t="shared" si="200"/>
        <v>1950.2083333332614</v>
      </c>
      <c r="G959" s="14">
        <f>G957*10/12+G969*2/12</f>
        <v>2.3616666666666668</v>
      </c>
      <c r="H959" s="13">
        <f t="shared" si="196"/>
        <v>231.18139830508477</v>
      </c>
      <c r="I959" s="13">
        <f t="shared" si="197"/>
        <v>15.589754237288135</v>
      </c>
      <c r="J959" s="15">
        <f t="shared" si="201"/>
        <v>15461.091116054122</v>
      </c>
      <c r="K959" s="13">
        <f t="shared" si="198"/>
        <v>31.579245762711871</v>
      </c>
      <c r="L959" s="15">
        <f t="shared" si="199"/>
        <v>2111.9761351612838</v>
      </c>
      <c r="M959" s="34">
        <f t="shared" si="190"/>
        <v>10.91094652297625</v>
      </c>
      <c r="N959" s="16"/>
      <c r="O959" s="17">
        <f t="shared" si="191"/>
        <v>14.056777000220659</v>
      </c>
      <c r="P959" s="17"/>
      <c r="Q959" s="36">
        <f t="shared" si="192"/>
        <v>0.12164080233493058</v>
      </c>
      <c r="R959" s="14">
        <f t="shared" si="202"/>
        <v>1.0001296216912134</v>
      </c>
      <c r="S959" s="14">
        <f t="shared" si="203"/>
        <v>11.525155367540123</v>
      </c>
      <c r="T959" s="20">
        <f t="shared" si="193"/>
        <v>0.15185260857670446</v>
      </c>
      <c r="U959" s="20">
        <f t="shared" si="194"/>
        <v>-7.4069679133049737E-3</v>
      </c>
      <c r="V959" s="20">
        <f t="shared" si="195"/>
        <v>0.15925957649000944</v>
      </c>
      <c r="Y959" s="35"/>
      <c r="Z959" s="35"/>
    </row>
    <row r="960" spans="1:26" x14ac:dyDescent="0.25">
      <c r="A960" s="11">
        <v>1950.04</v>
      </c>
      <c r="B960" s="12">
        <v>17.84</v>
      </c>
      <c r="C960" s="13">
        <v>1.18</v>
      </c>
      <c r="D960" s="12">
        <v>2.4266700000000001</v>
      </c>
      <c r="E960" s="12">
        <v>23.6</v>
      </c>
      <c r="F960" s="13">
        <f t="shared" si="200"/>
        <v>1950.2916666665947</v>
      </c>
      <c r="G960" s="14">
        <f>G957*9/12+G969*3/12</f>
        <v>2.3824999999999998</v>
      </c>
      <c r="H960" s="13">
        <f t="shared" si="196"/>
        <v>237.71044067796609</v>
      </c>
      <c r="I960" s="13">
        <f t="shared" si="197"/>
        <v>15.723000000000001</v>
      </c>
      <c r="J960" s="15">
        <f t="shared" si="201"/>
        <v>15985.372111632132</v>
      </c>
      <c r="K960" s="13">
        <f t="shared" si="198"/>
        <v>32.334349500000002</v>
      </c>
      <c r="L960" s="15">
        <f t="shared" si="199"/>
        <v>2174.3959048281586</v>
      </c>
      <c r="M960" s="34">
        <f t="shared" si="190"/>
        <v>11.17802160095609</v>
      </c>
      <c r="N960" s="16"/>
      <c r="O960" s="17">
        <f t="shared" si="191"/>
        <v>14.394940886127342</v>
      </c>
      <c r="P960" s="17"/>
      <c r="Q960" s="36">
        <f t="shared" si="192"/>
        <v>0.11924266123305871</v>
      </c>
      <c r="R960" s="14">
        <f t="shared" si="202"/>
        <v>1.0001488183012737</v>
      </c>
      <c r="S960" s="14">
        <f t="shared" si="203"/>
        <v>11.52664927767036</v>
      </c>
      <c r="T960" s="20">
        <f t="shared" si="193"/>
        <v>0.14943401132308831</v>
      </c>
      <c r="U960" s="20">
        <f t="shared" si="194"/>
        <v>-7.6456528318231687E-3</v>
      </c>
      <c r="V960" s="20">
        <f t="shared" si="195"/>
        <v>0.15707966415491148</v>
      </c>
      <c r="Y960" s="35"/>
      <c r="Z960" s="35"/>
    </row>
    <row r="961" spans="1:26" x14ac:dyDescent="0.25">
      <c r="A961" s="11">
        <v>1950.05</v>
      </c>
      <c r="B961" s="12">
        <v>18.440000000000001</v>
      </c>
      <c r="C961" s="13">
        <v>1.19</v>
      </c>
      <c r="D961" s="12">
        <v>2.48333</v>
      </c>
      <c r="E961" s="12">
        <v>23.7</v>
      </c>
      <c r="F961" s="13">
        <f t="shared" si="200"/>
        <v>1950.3749999999279</v>
      </c>
      <c r="G961" s="14">
        <f>G957*8/12+G969*4/12</f>
        <v>2.4033333333333333</v>
      </c>
      <c r="H961" s="13">
        <f t="shared" si="196"/>
        <v>244.66845569620256</v>
      </c>
      <c r="I961" s="13">
        <f t="shared" si="197"/>
        <v>15.7893417721519</v>
      </c>
      <c r="J961" s="15">
        <f t="shared" si="201"/>
        <v>16541.761925571675</v>
      </c>
      <c r="K961" s="13">
        <f t="shared" si="198"/>
        <v>32.949702607594944</v>
      </c>
      <c r="L961" s="15">
        <f t="shared" si="199"/>
        <v>2227.6927138085634</v>
      </c>
      <c r="M961" s="34">
        <f t="shared" ref="M961:M1024" si="204">H961/AVERAGE(K841:K960)</f>
        <v>11.461543104586223</v>
      </c>
      <c r="N961" s="16"/>
      <c r="O961" s="17">
        <f t="shared" ref="O961:O1024" si="205">J961/AVERAGE(L841:L960)</f>
        <v>14.750478376961707</v>
      </c>
      <c r="P961" s="17"/>
      <c r="Q961" s="36">
        <f t="shared" ref="Q961:Q1024" si="206">1/M961-(G961/100-(((E961/E841)^(1/10))-1))</f>
        <v>0.11726693985923531</v>
      </c>
      <c r="R961" s="14">
        <f t="shared" si="202"/>
        <v>1.000168012398905</v>
      </c>
      <c r="S961" s="14">
        <f t="shared" si="203"/>
        <v>11.479721765199649</v>
      </c>
      <c r="T961" s="20">
        <f t="shared" si="193"/>
        <v>0.14479118256957735</v>
      </c>
      <c r="U961" s="20">
        <f t="shared" si="194"/>
        <v>-7.4457879090609191E-3</v>
      </c>
      <c r="V961" s="20">
        <f t="shared" si="195"/>
        <v>0.15223697047863827</v>
      </c>
      <c r="Y961" s="35"/>
      <c r="Z961" s="35"/>
    </row>
    <row r="962" spans="1:26" x14ac:dyDescent="0.25">
      <c r="A962" s="11">
        <v>1950.06</v>
      </c>
      <c r="B962" s="12">
        <v>18.739999999999998</v>
      </c>
      <c r="C962" s="13">
        <v>1.2</v>
      </c>
      <c r="D962" s="12">
        <v>2.54</v>
      </c>
      <c r="E962" s="12">
        <v>23.8</v>
      </c>
      <c r="F962" s="13">
        <f t="shared" si="200"/>
        <v>1950.4583333332612</v>
      </c>
      <c r="G962" s="14">
        <f>G957*7/12+G969*5/12</f>
        <v>2.4241666666666664</v>
      </c>
      <c r="H962" s="13">
        <f t="shared" si="196"/>
        <v>247.60421848739497</v>
      </c>
      <c r="I962" s="13">
        <f t="shared" si="197"/>
        <v>15.85512605042017</v>
      </c>
      <c r="J962" s="15">
        <f t="shared" si="201"/>
        <v>16829.574531670183</v>
      </c>
      <c r="K962" s="13">
        <f t="shared" si="198"/>
        <v>33.560016806722693</v>
      </c>
      <c r="L962" s="15">
        <f t="shared" si="199"/>
        <v>2281.0629301196514</v>
      </c>
      <c r="M962" s="34">
        <f t="shared" si="204"/>
        <v>11.554126144044284</v>
      </c>
      <c r="N962" s="16"/>
      <c r="O962" s="17">
        <f t="shared" si="205"/>
        <v>14.858173852604384</v>
      </c>
      <c r="P962" s="17"/>
      <c r="Q962" s="36">
        <f t="shared" si="206"/>
        <v>0.11605312575784085</v>
      </c>
      <c r="R962" s="14">
        <f t="shared" si="202"/>
        <v>1.0001872039880388</v>
      </c>
      <c r="S962" s="14">
        <f t="shared" si="203"/>
        <v>11.433408271797255</v>
      </c>
      <c r="T962" s="20">
        <f t="shared" ref="T962:T1025" si="207">(($J1082/$J962)^(1/10)-1)</f>
        <v>0.14690841328252291</v>
      </c>
      <c r="U962" s="20">
        <f t="shared" ref="U962:U1025" si="208">(($S1082/$S962)^(1/10)-1)</f>
        <v>-5.4263708569988189E-3</v>
      </c>
      <c r="V962" s="20">
        <f t="shared" ref="V962:V1025" si="209">T962-U962</f>
        <v>0.15233478413952173</v>
      </c>
      <c r="Y962" s="35"/>
      <c r="Z962" s="35"/>
    </row>
    <row r="963" spans="1:26" x14ac:dyDescent="0.25">
      <c r="A963" s="11">
        <v>1950.07</v>
      </c>
      <c r="B963" s="12">
        <v>17.38</v>
      </c>
      <c r="C963" s="13">
        <v>1.24333</v>
      </c>
      <c r="D963" s="12">
        <v>2.6</v>
      </c>
      <c r="E963" s="12">
        <v>24.1</v>
      </c>
      <c r="F963" s="13">
        <f t="shared" si="200"/>
        <v>1950.5416666665944</v>
      </c>
      <c r="G963" s="14">
        <f>G957*6/12+G969*6/12</f>
        <v>2.4449999999999998</v>
      </c>
      <c r="H963" s="13">
        <f t="shared" si="196"/>
        <v>226.77654771784231</v>
      </c>
      <c r="I963" s="13">
        <f t="shared" si="197"/>
        <v>16.223134929460581</v>
      </c>
      <c r="J963" s="15">
        <f t="shared" si="201"/>
        <v>15505.814912373136</v>
      </c>
      <c r="K963" s="13">
        <f t="shared" si="198"/>
        <v>33.925145228215769</v>
      </c>
      <c r="L963" s="15">
        <f t="shared" si="199"/>
        <v>2319.6270870063386</v>
      </c>
      <c r="M963" s="34">
        <f t="shared" si="204"/>
        <v>10.539745658930988</v>
      </c>
      <c r="N963" s="16"/>
      <c r="O963" s="17">
        <f t="shared" si="205"/>
        <v>13.550950714985747</v>
      </c>
      <c r="P963" s="17"/>
      <c r="Q963" s="36">
        <f t="shared" si="206"/>
        <v>0.12624655831063292</v>
      </c>
      <c r="R963" s="14">
        <f t="shared" si="202"/>
        <v>1.0002063930726006</v>
      </c>
      <c r="S963" s="14">
        <f t="shared" si="203"/>
        <v>11.293197423396602</v>
      </c>
      <c r="T963" s="20">
        <f t="shared" si="207"/>
        <v>0.15377785684959244</v>
      </c>
      <c r="U963" s="20">
        <f t="shared" si="208"/>
        <v>-1.8347594448793192E-3</v>
      </c>
      <c r="V963" s="20">
        <f t="shared" si="209"/>
        <v>0.15561261629447176</v>
      </c>
      <c r="Y963" s="35"/>
      <c r="Z963" s="35"/>
    </row>
    <row r="964" spans="1:26" x14ac:dyDescent="0.25">
      <c r="A964" s="11">
        <v>1950.08</v>
      </c>
      <c r="B964" s="12">
        <v>18.43</v>
      </c>
      <c r="C964" s="13">
        <v>1.28667</v>
      </c>
      <c r="D964" s="12">
        <v>2.66</v>
      </c>
      <c r="E964" s="12">
        <v>24.3</v>
      </c>
      <c r="F964" s="13">
        <f t="shared" si="200"/>
        <v>1950.6249999999277</v>
      </c>
      <c r="G964" s="14">
        <f>G957*5/12+G969*7/12</f>
        <v>2.4658333333333333</v>
      </c>
      <c r="H964" s="13">
        <f t="shared" si="196"/>
        <v>238.49785185185189</v>
      </c>
      <c r="I964" s="13">
        <f t="shared" si="197"/>
        <v>16.650462888888889</v>
      </c>
      <c r="J964" s="15">
        <f t="shared" si="201"/>
        <v>16402.130209490453</v>
      </c>
      <c r="K964" s="13">
        <f t="shared" si="198"/>
        <v>34.422370370370373</v>
      </c>
      <c r="L964" s="15">
        <f t="shared" si="199"/>
        <v>2367.3177621944983</v>
      </c>
      <c r="M964" s="34">
        <f t="shared" si="204"/>
        <v>11.040611670261537</v>
      </c>
      <c r="N964" s="16"/>
      <c r="O964" s="17">
        <f t="shared" si="205"/>
        <v>14.189059134964515</v>
      </c>
      <c r="P964" s="17"/>
      <c r="Q964" s="36">
        <f t="shared" si="206"/>
        <v>0.1226069091454067</v>
      </c>
      <c r="R964" s="14">
        <f t="shared" si="202"/>
        <v>1.0002255796565089</v>
      </c>
      <c r="S964" s="14">
        <f t="shared" si="203"/>
        <v>11.202560950321255</v>
      </c>
      <c r="T964" s="20">
        <f t="shared" si="207"/>
        <v>0.14901137983465329</v>
      </c>
      <c r="U964" s="20">
        <f t="shared" si="208"/>
        <v>1.1297201520665823E-4</v>
      </c>
      <c r="V964" s="20">
        <f t="shared" si="209"/>
        <v>0.14889840781944663</v>
      </c>
      <c r="Y964" s="35"/>
      <c r="Z964" s="35"/>
    </row>
    <row r="965" spans="1:26" x14ac:dyDescent="0.25">
      <c r="A965" s="11">
        <v>1950.09</v>
      </c>
      <c r="B965" s="12">
        <v>19.079999999999998</v>
      </c>
      <c r="C965" s="13">
        <v>1.33</v>
      </c>
      <c r="D965" s="12">
        <v>2.72</v>
      </c>
      <c r="E965" s="12">
        <v>24.4</v>
      </c>
      <c r="F965" s="13">
        <f t="shared" si="200"/>
        <v>1950.708333333261</v>
      </c>
      <c r="G965" s="14">
        <f>G957*4/12+G969*8/12</f>
        <v>2.4866666666666664</v>
      </c>
      <c r="H965" s="13">
        <f t="shared" si="196"/>
        <v>245.89740983606561</v>
      </c>
      <c r="I965" s="13">
        <f t="shared" si="197"/>
        <v>17.140647540983611</v>
      </c>
      <c r="J965" s="15">
        <f t="shared" si="201"/>
        <v>17009.251434394435</v>
      </c>
      <c r="K965" s="13">
        <f t="shared" si="198"/>
        <v>35.054557377049193</v>
      </c>
      <c r="L965" s="15">
        <f t="shared" si="199"/>
        <v>2424.798946622268</v>
      </c>
      <c r="M965" s="34">
        <f t="shared" si="204"/>
        <v>11.337391102277298</v>
      </c>
      <c r="N965" s="16"/>
      <c r="O965" s="17">
        <f t="shared" si="205"/>
        <v>14.563472220744723</v>
      </c>
      <c r="P965" s="17"/>
      <c r="Q965" s="36">
        <f t="shared" si="206"/>
        <v>0.12046164663752622</v>
      </c>
      <c r="R965" s="14">
        <f t="shared" si="202"/>
        <v>1.0002447637436755</v>
      </c>
      <c r="S965" s="14">
        <f t="shared" si="203"/>
        <v>11.159165528286497</v>
      </c>
      <c r="T965" s="20">
        <f t="shared" si="207"/>
        <v>0.14168909659928719</v>
      </c>
      <c r="U965" s="20">
        <f t="shared" si="208"/>
        <v>8.1758878529791801E-4</v>
      </c>
      <c r="V965" s="20">
        <f t="shared" si="209"/>
        <v>0.14087150781398927</v>
      </c>
      <c r="Y965" s="35"/>
      <c r="Z965" s="35"/>
    </row>
    <row r="966" spans="1:26" x14ac:dyDescent="0.25">
      <c r="A966" s="11">
        <v>1950.1</v>
      </c>
      <c r="B966" s="12">
        <v>19.87</v>
      </c>
      <c r="C966" s="13">
        <v>1.3766700000000001</v>
      </c>
      <c r="D966" s="12">
        <v>2.76</v>
      </c>
      <c r="E966" s="12">
        <v>24.6</v>
      </c>
      <c r="F966" s="13">
        <f t="shared" si="200"/>
        <v>1950.7916666665942</v>
      </c>
      <c r="G966" s="14">
        <f>G957*3/12+G969*9/12</f>
        <v>2.5074999999999998</v>
      </c>
      <c r="H966" s="13">
        <f t="shared" si="196"/>
        <v>253.99675609756099</v>
      </c>
      <c r="I966" s="13">
        <f t="shared" si="197"/>
        <v>17.597871878048782</v>
      </c>
      <c r="J966" s="15">
        <f t="shared" si="201"/>
        <v>17670.94080618626</v>
      </c>
      <c r="K966" s="13">
        <f t="shared" si="198"/>
        <v>35.280878048780487</v>
      </c>
      <c r="L966" s="15">
        <f t="shared" si="199"/>
        <v>2454.5443696564707</v>
      </c>
      <c r="M966" s="34">
        <f t="shared" si="204"/>
        <v>11.66244403910526</v>
      </c>
      <c r="N966" s="16"/>
      <c r="O966" s="17">
        <f t="shared" si="205"/>
        <v>14.972212563986425</v>
      </c>
      <c r="P966" s="17"/>
      <c r="Q966" s="36">
        <f t="shared" si="206"/>
        <v>0.118658235816299</v>
      </c>
      <c r="R966" s="14">
        <f t="shared" si="202"/>
        <v>1.000263945338006</v>
      </c>
      <c r="S966" s="14">
        <f t="shared" si="203"/>
        <v>11.071149758251497</v>
      </c>
      <c r="T966" s="20">
        <f t="shared" si="207"/>
        <v>0.13465754115762718</v>
      </c>
      <c r="U966" s="20">
        <f t="shared" si="208"/>
        <v>5.1208143666170436E-4</v>
      </c>
      <c r="V966" s="20">
        <f t="shared" si="209"/>
        <v>0.13414545972096548</v>
      </c>
      <c r="Y966" s="35"/>
      <c r="Z966" s="35"/>
    </row>
    <row r="967" spans="1:26" x14ac:dyDescent="0.25">
      <c r="A967" s="11">
        <v>1950.11</v>
      </c>
      <c r="B967" s="12">
        <v>19.829999999999998</v>
      </c>
      <c r="C967" s="13">
        <v>1.42333</v>
      </c>
      <c r="D967" s="12">
        <v>2.8</v>
      </c>
      <c r="E967" s="12">
        <v>24.7</v>
      </c>
      <c r="F967" s="13">
        <f t="shared" si="200"/>
        <v>1950.8749999999275</v>
      </c>
      <c r="G967" s="14">
        <f>G957*2/12+G969*10/12</f>
        <v>2.5283333333333333</v>
      </c>
      <c r="H967" s="13">
        <f t="shared" si="196"/>
        <v>252.45918218623481</v>
      </c>
      <c r="I967" s="13">
        <f t="shared" si="197"/>
        <v>18.120662016194334</v>
      </c>
      <c r="J967" s="15">
        <f t="shared" si="201"/>
        <v>17669.026285341341</v>
      </c>
      <c r="K967" s="13">
        <f t="shared" si="198"/>
        <v>35.647287449392714</v>
      </c>
      <c r="L967" s="15">
        <f t="shared" si="199"/>
        <v>2494.8700755903055</v>
      </c>
      <c r="M967" s="34">
        <f t="shared" si="204"/>
        <v>11.5421733887163</v>
      </c>
      <c r="N967" s="16"/>
      <c r="O967" s="17">
        <f t="shared" si="205"/>
        <v>14.81257957159314</v>
      </c>
      <c r="P967" s="17"/>
      <c r="Q967" s="36">
        <f t="shared" si="206"/>
        <v>0.11977266934561011</v>
      </c>
      <c r="R967" s="14">
        <f t="shared" si="202"/>
        <v>1.0002831244433987</v>
      </c>
      <c r="S967" s="14">
        <f t="shared" si="203"/>
        <v>11.029237637278024</v>
      </c>
      <c r="T967" s="20">
        <f t="shared" si="207"/>
        <v>0.13862491592141013</v>
      </c>
      <c r="U967" s="20">
        <f t="shared" si="208"/>
        <v>8.8773309805034728E-4</v>
      </c>
      <c r="V967" s="20">
        <f t="shared" si="209"/>
        <v>0.13773718282335978</v>
      </c>
      <c r="Y967" s="35"/>
      <c r="Z967" s="35"/>
    </row>
    <row r="968" spans="1:26" x14ac:dyDescent="0.25">
      <c r="A968" s="11">
        <v>1950.12</v>
      </c>
      <c r="B968" s="12">
        <v>19.75</v>
      </c>
      <c r="C968" s="13">
        <v>1.47</v>
      </c>
      <c r="D968" s="12">
        <v>2.84</v>
      </c>
      <c r="E968" s="12">
        <v>25</v>
      </c>
      <c r="F968" s="13">
        <f t="shared" si="200"/>
        <v>1950.9583333332607</v>
      </c>
      <c r="G968" s="14">
        <f>G957*1/12+G969*11/12</f>
        <v>2.5491666666666668</v>
      </c>
      <c r="H968" s="13">
        <f t="shared" si="196"/>
        <v>248.42340000000004</v>
      </c>
      <c r="I968" s="13">
        <f t="shared" si="197"/>
        <v>18.490248000000001</v>
      </c>
      <c r="J968" s="15">
        <f t="shared" si="201"/>
        <v>17494.412110800833</v>
      </c>
      <c r="K968" s="13">
        <f t="shared" si="198"/>
        <v>35.722656000000001</v>
      </c>
      <c r="L968" s="15">
        <f t="shared" si="199"/>
        <v>2515.652171882246</v>
      </c>
      <c r="M968" s="34">
        <f t="shared" si="204"/>
        <v>11.306665788890765</v>
      </c>
      <c r="N968" s="16"/>
      <c r="O968" s="17">
        <f t="shared" si="205"/>
        <v>14.508560511396038</v>
      </c>
      <c r="P968" s="17"/>
      <c r="Q968" s="36">
        <f t="shared" si="206"/>
        <v>0.12189353128627986</v>
      </c>
      <c r="R968" s="14">
        <f t="shared" si="202"/>
        <v>1.000302301063746</v>
      </c>
      <c r="S968" s="14">
        <f t="shared" si="203"/>
        <v>10.899971960636648</v>
      </c>
      <c r="T968" s="20">
        <f t="shared" si="207"/>
        <v>0.14278648858235132</v>
      </c>
      <c r="U968" s="20">
        <f t="shared" si="208"/>
        <v>3.1342773028293358E-3</v>
      </c>
      <c r="V968" s="20">
        <f t="shared" si="209"/>
        <v>0.13965221127952199</v>
      </c>
      <c r="Y968" s="35"/>
      <c r="Z968" s="35"/>
    </row>
    <row r="969" spans="1:26" x14ac:dyDescent="0.25">
      <c r="A969" s="11">
        <v>1951.01</v>
      </c>
      <c r="B969" s="12">
        <v>21.21</v>
      </c>
      <c r="C969" s="13">
        <v>1.4866699999999999</v>
      </c>
      <c r="D969" s="12">
        <v>2.8366699999999998</v>
      </c>
      <c r="E969" s="12">
        <v>25.4</v>
      </c>
      <c r="F969" s="13">
        <f t="shared" si="200"/>
        <v>1951.041666666594</v>
      </c>
      <c r="G969" s="14">
        <v>2.57</v>
      </c>
      <c r="H969" s="13">
        <f t="shared" si="196"/>
        <v>262.58648031496068</v>
      </c>
      <c r="I969" s="13">
        <f t="shared" si="197"/>
        <v>18.405442842519687</v>
      </c>
      <c r="J969" s="15">
        <f t="shared" si="201"/>
        <v>18599.813067268817</v>
      </c>
      <c r="K969" s="13">
        <f t="shared" si="198"/>
        <v>35.118868039370078</v>
      </c>
      <c r="L969" s="15">
        <f t="shared" si="199"/>
        <v>2487.5781109631976</v>
      </c>
      <c r="M969" s="34">
        <f t="shared" si="204"/>
        <v>11.895759839437069</v>
      </c>
      <c r="N969" s="16"/>
      <c r="O969" s="17">
        <f t="shared" si="205"/>
        <v>15.257997535425222</v>
      </c>
      <c r="P969" s="17"/>
      <c r="Q969" s="36">
        <f t="shared" si="206"/>
        <v>0.11898759156334358</v>
      </c>
      <c r="R969" s="14">
        <f t="shared" si="202"/>
        <v>1.001340335826904</v>
      </c>
      <c r="S969" s="14">
        <f t="shared" si="203"/>
        <v>10.731562041097588</v>
      </c>
      <c r="T969" s="20">
        <f t="shared" si="207"/>
        <v>0.14182390694439451</v>
      </c>
      <c r="U969" s="20">
        <f t="shared" si="208"/>
        <v>5.0185249852834346E-3</v>
      </c>
      <c r="V969" s="20">
        <f t="shared" si="209"/>
        <v>0.13680538195911107</v>
      </c>
      <c r="Y969" s="35"/>
      <c r="Z969" s="35"/>
    </row>
    <row r="970" spans="1:26" x14ac:dyDescent="0.25">
      <c r="A970" s="11">
        <v>1951.02</v>
      </c>
      <c r="B970" s="12">
        <v>22</v>
      </c>
      <c r="C970" s="13">
        <v>1.5033300000000001</v>
      </c>
      <c r="D970" s="12">
        <v>2.8333300000000001</v>
      </c>
      <c r="E970" s="12">
        <v>25.7</v>
      </c>
      <c r="F970" s="13">
        <f t="shared" si="200"/>
        <v>1951.1249999999272</v>
      </c>
      <c r="G970" s="14">
        <f>G969*11/12+G981*1/12</f>
        <v>2.5791666666666666</v>
      </c>
      <c r="H970" s="13">
        <f t="shared" ref="H970:H1033" si="210">B970*$E$1850/E970</f>
        <v>269.18754863813234</v>
      </c>
      <c r="I970" s="13">
        <f t="shared" ref="I970:I1033" si="211">C970*$E$1850/E970</f>
        <v>18.394441704280158</v>
      </c>
      <c r="J970" s="15">
        <f t="shared" si="201"/>
        <v>19175.965102102557</v>
      </c>
      <c r="K970" s="13">
        <f t="shared" ref="K970:K1033" si="212">D970*$E$1850/E970</f>
        <v>34.668052599221795</v>
      </c>
      <c r="L970" s="15">
        <f t="shared" ref="L970:L1033" si="213">K970*(J970/H970)</f>
        <v>2469.6289637609202</v>
      </c>
      <c r="M970" s="34">
        <f t="shared" si="204"/>
        <v>12.141507370682692</v>
      </c>
      <c r="N970" s="16"/>
      <c r="O970" s="17">
        <f t="shared" si="205"/>
        <v>15.565638866147738</v>
      </c>
      <c r="P970" s="17"/>
      <c r="Q970" s="36">
        <f t="shared" si="206"/>
        <v>0.11844055145727522</v>
      </c>
      <c r="R970" s="14">
        <f t="shared" si="202"/>
        <v>1.0013483256412163</v>
      </c>
      <c r="S970" s="14">
        <f t="shared" si="203"/>
        <v>10.620506880535789</v>
      </c>
      <c r="T970" s="20">
        <f t="shared" si="207"/>
        <v>0.14322931989244703</v>
      </c>
      <c r="U970" s="20">
        <f t="shared" si="208"/>
        <v>6.8820370813205134E-3</v>
      </c>
      <c r="V970" s="20">
        <f t="shared" si="209"/>
        <v>0.13634728281112651</v>
      </c>
      <c r="Y970" s="35"/>
      <c r="Z970" s="35"/>
    </row>
    <row r="971" spans="1:26" x14ac:dyDescent="0.25">
      <c r="A971" s="11">
        <v>1951.03</v>
      </c>
      <c r="B971" s="12">
        <v>21.63</v>
      </c>
      <c r="C971" s="13">
        <v>1.52</v>
      </c>
      <c r="D971" s="12">
        <v>2.83</v>
      </c>
      <c r="E971" s="12">
        <v>25.8</v>
      </c>
      <c r="F971" s="13">
        <f t="shared" ref="F971:F1034" si="214">F970+1/12</f>
        <v>1951.2083333332605</v>
      </c>
      <c r="G971" s="14">
        <f>G969*10/12+G981*2/12</f>
        <v>2.5883333333333334</v>
      </c>
      <c r="H971" s="13">
        <f t="shared" si="210"/>
        <v>263.63448837209302</v>
      </c>
      <c r="I971" s="13">
        <f t="shared" si="211"/>
        <v>18.526325581395351</v>
      </c>
      <c r="J971" s="15">
        <f t="shared" ref="J971:J1034" si="215">J970*((H971+(I971/12))/H970)</f>
        <v>18890.36394462403</v>
      </c>
      <c r="K971" s="13">
        <f t="shared" si="212"/>
        <v>34.493093023255817</v>
      </c>
      <c r="L971" s="15">
        <f t="shared" si="213"/>
        <v>2471.55478332344</v>
      </c>
      <c r="M971" s="34">
        <f t="shared" si="204"/>
        <v>11.841626487283094</v>
      </c>
      <c r="N971" s="16"/>
      <c r="O971" s="17">
        <f t="shared" si="205"/>
        <v>15.177316546374961</v>
      </c>
      <c r="P971" s="17"/>
      <c r="Q971" s="36">
        <f t="shared" si="206"/>
        <v>0.12009663680155502</v>
      </c>
      <c r="R971" s="14">
        <f t="shared" ref="R971:R1034" si="216">((G971/G972+G971/1200+((1+G972/1200)^(-119))*(1-G971/G972)))</f>
        <v>1.0013563152444647</v>
      </c>
      <c r="S971" s="14">
        <f t="shared" ref="S971:S1034" si="217">S970*R970*E970/E971</f>
        <v>10.59360652343946</v>
      </c>
      <c r="T971" s="20">
        <f t="shared" si="207"/>
        <v>0.14877683835003497</v>
      </c>
      <c r="U971" s="20">
        <f t="shared" si="208"/>
        <v>7.7861420702105555E-3</v>
      </c>
      <c r="V971" s="20">
        <f t="shared" si="209"/>
        <v>0.14099069627982441</v>
      </c>
      <c r="Y971" s="35"/>
      <c r="Z971" s="35"/>
    </row>
    <row r="972" spans="1:26" x14ac:dyDescent="0.25">
      <c r="A972" s="11">
        <v>1951.04</v>
      </c>
      <c r="B972" s="12">
        <v>21.92</v>
      </c>
      <c r="C972" s="13">
        <v>1.5333300000000001</v>
      </c>
      <c r="D972" s="12">
        <v>2.7933300000000001</v>
      </c>
      <c r="E972" s="12">
        <v>25.8</v>
      </c>
      <c r="F972" s="13">
        <f t="shared" si="214"/>
        <v>1951.2916666665938</v>
      </c>
      <c r="G972" s="14">
        <f>G969*9/12+G981*3/12</f>
        <v>2.5975000000000001</v>
      </c>
      <c r="H972" s="13">
        <f t="shared" si="210"/>
        <v>267.16911627906978</v>
      </c>
      <c r="I972" s="13">
        <f t="shared" si="211"/>
        <v>18.688796581395351</v>
      </c>
      <c r="J972" s="15">
        <f t="shared" si="215"/>
        <v>19255.226127836013</v>
      </c>
      <c r="K972" s="13">
        <f t="shared" si="212"/>
        <v>34.046145418604652</v>
      </c>
      <c r="L972" s="15">
        <f t="shared" si="213"/>
        <v>2453.7500364812122</v>
      </c>
      <c r="M972" s="34">
        <f t="shared" si="204"/>
        <v>11.951097197083953</v>
      </c>
      <c r="N972" s="16"/>
      <c r="O972" s="17">
        <f t="shared" si="205"/>
        <v>15.314143757332687</v>
      </c>
      <c r="P972" s="17"/>
      <c r="Q972" s="36">
        <f t="shared" si="206"/>
        <v>0.11848676067127081</v>
      </c>
      <c r="R972" s="14">
        <f t="shared" si="216"/>
        <v>1.0013643046367939</v>
      </c>
      <c r="S972" s="14">
        <f t="shared" si="217"/>
        <v>10.607974793461059</v>
      </c>
      <c r="T972" s="20">
        <f t="shared" si="207"/>
        <v>0.14988497490877584</v>
      </c>
      <c r="U972" s="20">
        <f t="shared" si="208"/>
        <v>7.6307053128938929E-3</v>
      </c>
      <c r="V972" s="20">
        <f t="shared" si="209"/>
        <v>0.14225426959588194</v>
      </c>
      <c r="Y972" s="35"/>
      <c r="Z972" s="35"/>
    </row>
    <row r="973" spans="1:26" x14ac:dyDescent="0.25">
      <c r="A973" s="11">
        <v>1951.05</v>
      </c>
      <c r="B973" s="12">
        <v>21.93</v>
      </c>
      <c r="C973" s="13">
        <v>1.54667</v>
      </c>
      <c r="D973" s="12">
        <v>2.7566700000000002</v>
      </c>
      <c r="E973" s="12">
        <v>25.9</v>
      </c>
      <c r="F973" s="13">
        <f t="shared" si="214"/>
        <v>1951.374999999927</v>
      </c>
      <c r="G973" s="14">
        <f>G969*8/12+G981*4/12</f>
        <v>2.6066666666666665</v>
      </c>
      <c r="H973" s="13">
        <f t="shared" si="210"/>
        <v>266.25898841698847</v>
      </c>
      <c r="I973" s="13">
        <f t="shared" si="211"/>
        <v>18.77860417760618</v>
      </c>
      <c r="J973" s="15">
        <f t="shared" si="215"/>
        <v>19302.415232386636</v>
      </c>
      <c r="K973" s="13">
        <f t="shared" si="212"/>
        <v>33.469592594594602</v>
      </c>
      <c r="L973" s="15">
        <f t="shared" si="213"/>
        <v>2426.3743273444265</v>
      </c>
      <c r="M973" s="34">
        <f t="shared" si="204"/>
        <v>11.863875406269177</v>
      </c>
      <c r="N973" s="16"/>
      <c r="O973" s="17">
        <f t="shared" si="205"/>
        <v>15.20066723938365</v>
      </c>
      <c r="P973" s="17"/>
      <c r="Q973" s="36">
        <f t="shared" si="206"/>
        <v>0.11868144406708798</v>
      </c>
      <c r="R973" s="14">
        <f t="shared" si="216"/>
        <v>1.0013722938183494</v>
      </c>
      <c r="S973" s="14">
        <f t="shared" si="217"/>
        <v>10.581433992609897</v>
      </c>
      <c r="T973" s="20">
        <f t="shared" si="207"/>
        <v>0.15104771605364542</v>
      </c>
      <c r="U973" s="20">
        <f t="shared" si="208"/>
        <v>8.781651377185451E-3</v>
      </c>
      <c r="V973" s="20">
        <f t="shared" si="209"/>
        <v>0.14226606467645997</v>
      </c>
      <c r="Y973" s="35"/>
      <c r="Z973" s="35"/>
    </row>
    <row r="974" spans="1:26" x14ac:dyDescent="0.25">
      <c r="A974" s="11">
        <v>1951.06</v>
      </c>
      <c r="B974" s="12">
        <v>21.55</v>
      </c>
      <c r="C974" s="13">
        <v>1.56</v>
      </c>
      <c r="D974" s="12">
        <v>2.72</v>
      </c>
      <c r="E974" s="12">
        <v>25.9</v>
      </c>
      <c r="F974" s="13">
        <f t="shared" si="214"/>
        <v>1951.4583333332603</v>
      </c>
      <c r="G974" s="14">
        <f>G969*7/12+G981*5/12</f>
        <v>2.6158333333333332</v>
      </c>
      <c r="H974" s="13">
        <f t="shared" si="210"/>
        <v>261.64528957528961</v>
      </c>
      <c r="I974" s="13">
        <f t="shared" si="211"/>
        <v>18.94044787644788</v>
      </c>
      <c r="J974" s="15">
        <f t="shared" si="215"/>
        <v>19082.369459103615</v>
      </c>
      <c r="K974" s="13">
        <f t="shared" si="212"/>
        <v>33.024370656370664</v>
      </c>
      <c r="L974" s="15">
        <f t="shared" si="213"/>
        <v>2408.540367923983</v>
      </c>
      <c r="M974" s="34">
        <f t="shared" si="204"/>
        <v>11.615664857025175</v>
      </c>
      <c r="N974" s="16"/>
      <c r="O974" s="17">
        <f t="shared" si="205"/>
        <v>14.884429187428132</v>
      </c>
      <c r="P974" s="17"/>
      <c r="Q974" s="36">
        <f t="shared" si="206"/>
        <v>0.1182065888287861</v>
      </c>
      <c r="R974" s="14">
        <f t="shared" si="216"/>
        <v>1.0013802827892759</v>
      </c>
      <c r="S974" s="14">
        <f t="shared" si="217"/>
        <v>10.595954829067228</v>
      </c>
      <c r="T974" s="20">
        <f t="shared" si="207"/>
        <v>0.15111731230023073</v>
      </c>
      <c r="U974" s="20">
        <f t="shared" si="208"/>
        <v>7.5401267013051054E-3</v>
      </c>
      <c r="V974" s="20">
        <f t="shared" si="209"/>
        <v>0.14357718559892563</v>
      </c>
      <c r="Y974" s="35"/>
      <c r="Z974" s="35"/>
    </row>
    <row r="975" spans="1:26" x14ac:dyDescent="0.25">
      <c r="A975" s="11">
        <v>1951.07</v>
      </c>
      <c r="B975" s="12">
        <v>21.93</v>
      </c>
      <c r="C975" s="13">
        <v>1.54667</v>
      </c>
      <c r="D975" s="12">
        <v>2.65</v>
      </c>
      <c r="E975" s="12">
        <v>25.9</v>
      </c>
      <c r="F975" s="13">
        <f t="shared" si="214"/>
        <v>1951.5416666665935</v>
      </c>
      <c r="G975" s="14">
        <f>G969*6/12+G981*6/12</f>
        <v>2.625</v>
      </c>
      <c r="H975" s="13">
        <f t="shared" si="210"/>
        <v>266.25898841698847</v>
      </c>
      <c r="I975" s="13">
        <f t="shared" si="211"/>
        <v>18.77860417760618</v>
      </c>
      <c r="J975" s="15">
        <f t="shared" si="215"/>
        <v>19532.98714319033</v>
      </c>
      <c r="K975" s="13">
        <f t="shared" si="212"/>
        <v>32.174478764478771</v>
      </c>
      <c r="L975" s="15">
        <f t="shared" si="213"/>
        <v>2360.3472836048504</v>
      </c>
      <c r="M975" s="34">
        <f t="shared" si="204"/>
        <v>11.778190092457809</v>
      </c>
      <c r="N975" s="16"/>
      <c r="O975" s="17">
        <f t="shared" si="205"/>
        <v>15.093562700583261</v>
      </c>
      <c r="P975" s="17"/>
      <c r="Q975" s="36">
        <f t="shared" si="206"/>
        <v>0.11692697213559157</v>
      </c>
      <c r="R975" s="14">
        <f t="shared" si="216"/>
        <v>1.0013882715497184</v>
      </c>
      <c r="S975" s="14">
        <f t="shared" si="217"/>
        <v>10.610580243153734</v>
      </c>
      <c r="T975" s="20">
        <f t="shared" si="207"/>
        <v>0.14763473071608324</v>
      </c>
      <c r="U975" s="20">
        <f t="shared" si="208"/>
        <v>6.7226196291811924E-3</v>
      </c>
      <c r="V975" s="20">
        <f t="shared" si="209"/>
        <v>0.14091211108690205</v>
      </c>
      <c r="Y975" s="35"/>
      <c r="Z975" s="35"/>
    </row>
    <row r="976" spans="1:26" x14ac:dyDescent="0.25">
      <c r="A976" s="11">
        <v>1951.08</v>
      </c>
      <c r="B976" s="12">
        <v>22.89</v>
      </c>
      <c r="C976" s="13">
        <v>1.5333300000000001</v>
      </c>
      <c r="D976" s="12">
        <v>2.58</v>
      </c>
      <c r="E976" s="12">
        <v>25.9</v>
      </c>
      <c r="F976" s="13">
        <f t="shared" si="214"/>
        <v>1951.6249999999268</v>
      </c>
      <c r="G976" s="14">
        <f>G969*5/12+G981*7/12</f>
        <v>2.6341666666666668</v>
      </c>
      <c r="H976" s="13">
        <f t="shared" si="210"/>
        <v>277.91464864864872</v>
      </c>
      <c r="I976" s="13">
        <f t="shared" si="211"/>
        <v>18.61663906563707</v>
      </c>
      <c r="J976" s="15">
        <f t="shared" si="215"/>
        <v>20501.867394998433</v>
      </c>
      <c r="K976" s="13">
        <f t="shared" si="212"/>
        <v>31.324586872586877</v>
      </c>
      <c r="L976" s="15">
        <f t="shared" si="213"/>
        <v>2310.8264691610289</v>
      </c>
      <c r="M976" s="34">
        <f t="shared" si="204"/>
        <v>12.256989084145147</v>
      </c>
      <c r="N976" s="16"/>
      <c r="O976" s="17">
        <f t="shared" si="205"/>
        <v>15.703908734990364</v>
      </c>
      <c r="P976" s="17"/>
      <c r="Q976" s="36">
        <f t="shared" si="206"/>
        <v>0.11208956621321095</v>
      </c>
      <c r="R976" s="14">
        <f t="shared" si="216"/>
        <v>1.0013962600998219</v>
      </c>
      <c r="S976" s="14">
        <f t="shared" si="217"/>
        <v>10.62531060983131</v>
      </c>
      <c r="T976" s="20">
        <f t="shared" si="207"/>
        <v>0.14678659041690234</v>
      </c>
      <c r="U976" s="20">
        <f t="shared" si="208"/>
        <v>6.2601561553314866E-3</v>
      </c>
      <c r="V976" s="20">
        <f t="shared" si="209"/>
        <v>0.14052643426157085</v>
      </c>
      <c r="Y976" s="35"/>
      <c r="Z976" s="35"/>
    </row>
    <row r="977" spans="1:26" x14ac:dyDescent="0.25">
      <c r="A977" s="11">
        <v>1951.09</v>
      </c>
      <c r="B977" s="12">
        <v>23.48</v>
      </c>
      <c r="C977" s="13">
        <v>1.52</v>
      </c>
      <c r="D977" s="12">
        <v>2.5099999999999998</v>
      </c>
      <c r="E977" s="12">
        <v>26.1</v>
      </c>
      <c r="F977" s="13">
        <f t="shared" si="214"/>
        <v>1951.70833333326</v>
      </c>
      <c r="G977" s="14">
        <f>G969*4/12+G981*8/12</f>
        <v>2.6433333333333335</v>
      </c>
      <c r="H977" s="13">
        <f t="shared" si="210"/>
        <v>282.89351724137936</v>
      </c>
      <c r="I977" s="13">
        <f t="shared" si="211"/>
        <v>18.313379310344828</v>
      </c>
      <c r="J977" s="15">
        <f t="shared" si="215"/>
        <v>20981.742459141384</v>
      </c>
      <c r="K977" s="13">
        <f t="shared" si="212"/>
        <v>30.241172413793105</v>
      </c>
      <c r="L977" s="15">
        <f t="shared" si="213"/>
        <v>2242.9375456748239</v>
      </c>
      <c r="M977" s="34">
        <f t="shared" si="204"/>
        <v>12.444953157150042</v>
      </c>
      <c r="N977" s="16"/>
      <c r="O977" s="17">
        <f t="shared" si="205"/>
        <v>15.939525555027897</v>
      </c>
      <c r="P977" s="17"/>
      <c r="Q977" s="36">
        <f t="shared" si="206"/>
        <v>0.11016963472607759</v>
      </c>
      <c r="R977" s="14">
        <f t="shared" si="216"/>
        <v>1.0014042484397307</v>
      </c>
      <c r="S977" s="14">
        <f t="shared" si="217"/>
        <v>10.558612618907141</v>
      </c>
      <c r="T977" s="20">
        <f t="shared" si="207"/>
        <v>0.14313427035559556</v>
      </c>
      <c r="U977" s="20">
        <f t="shared" si="208"/>
        <v>7.3878298918934604E-3</v>
      </c>
      <c r="V977" s="20">
        <f t="shared" si="209"/>
        <v>0.1357464404637021</v>
      </c>
      <c r="Y977" s="35"/>
      <c r="Z977" s="35"/>
    </row>
    <row r="978" spans="1:26" x14ac:dyDescent="0.25">
      <c r="A978" s="11">
        <v>1951.1</v>
      </c>
      <c r="B978" s="12">
        <v>23.36</v>
      </c>
      <c r="C978" s="13">
        <v>1.48333</v>
      </c>
      <c r="D978" s="12">
        <v>2.4866700000000002</v>
      </c>
      <c r="E978" s="12">
        <v>26.2</v>
      </c>
      <c r="F978" s="13">
        <f t="shared" si="214"/>
        <v>1951.7916666665933</v>
      </c>
      <c r="G978" s="14">
        <f>G969*3/12+G981*9/12</f>
        <v>2.6525000000000003</v>
      </c>
      <c r="H978" s="13">
        <f t="shared" si="210"/>
        <v>280.37349618320616</v>
      </c>
      <c r="I978" s="13">
        <f t="shared" si="211"/>
        <v>17.803356938931302</v>
      </c>
      <c r="J978" s="15">
        <f t="shared" si="215"/>
        <v>20904.873800115474</v>
      </c>
      <c r="K978" s="13">
        <f t="shared" si="212"/>
        <v>29.845734664122144</v>
      </c>
      <c r="L978" s="15">
        <f t="shared" si="213"/>
        <v>2225.3220262214531</v>
      </c>
      <c r="M978" s="34">
        <f t="shared" si="204"/>
        <v>12.309457904118691</v>
      </c>
      <c r="N978" s="16"/>
      <c r="O978" s="17">
        <f t="shared" si="205"/>
        <v>15.760621840301784</v>
      </c>
      <c r="P978" s="17"/>
      <c r="Q978" s="36">
        <f t="shared" si="206"/>
        <v>0.10997701425032112</v>
      </c>
      <c r="R978" s="14">
        <f t="shared" si="216"/>
        <v>1.0014122365695901</v>
      </c>
      <c r="S978" s="14">
        <f t="shared" si="217"/>
        <v>10.533082894759442</v>
      </c>
      <c r="T978" s="20">
        <f t="shared" si="207"/>
        <v>0.14508335709556119</v>
      </c>
      <c r="U978" s="20">
        <f t="shared" si="208"/>
        <v>8.4589532722063598E-3</v>
      </c>
      <c r="V978" s="20">
        <f t="shared" si="209"/>
        <v>0.13662440382335483</v>
      </c>
      <c r="Y978" s="35"/>
      <c r="Z978" s="35"/>
    </row>
    <row r="979" spans="1:26" x14ac:dyDescent="0.25">
      <c r="A979" s="11">
        <v>1951.11</v>
      </c>
      <c r="B979" s="12">
        <v>22.71</v>
      </c>
      <c r="C979" s="13">
        <v>1.4466699999999999</v>
      </c>
      <c r="D979" s="12">
        <v>2.46333</v>
      </c>
      <c r="E979" s="12">
        <v>26.4</v>
      </c>
      <c r="F979" s="13">
        <f t="shared" si="214"/>
        <v>1951.8749999999266</v>
      </c>
      <c r="G979" s="14">
        <f>G969*2/12+G981*10/12</f>
        <v>2.6616666666666666</v>
      </c>
      <c r="H979" s="13">
        <f t="shared" si="210"/>
        <v>270.50706818181823</v>
      </c>
      <c r="I979" s="13">
        <f t="shared" si="211"/>
        <v>17.231812431818184</v>
      </c>
      <c r="J979" s="15">
        <f t="shared" si="215"/>
        <v>20276.293129664922</v>
      </c>
      <c r="K979" s="13">
        <f t="shared" si="212"/>
        <v>29.341619386363639</v>
      </c>
      <c r="L979" s="15">
        <f t="shared" si="213"/>
        <v>2199.3483555745261</v>
      </c>
      <c r="M979" s="34">
        <f t="shared" si="204"/>
        <v>11.852030617771044</v>
      </c>
      <c r="N979" s="16"/>
      <c r="O979" s="17">
        <f t="shared" si="205"/>
        <v>15.171743623530068</v>
      </c>
      <c r="P979" s="17"/>
      <c r="Q979" s="36">
        <f t="shared" si="206"/>
        <v>0.11313575035964316</v>
      </c>
      <c r="R979" s="14">
        <f t="shared" si="216"/>
        <v>1.0014202244895438</v>
      </c>
      <c r="S979" s="14">
        <f t="shared" si="217"/>
        <v>10.468049326132022</v>
      </c>
      <c r="T979" s="20">
        <f t="shared" si="207"/>
        <v>0.15395418157099638</v>
      </c>
      <c r="U979" s="20">
        <f t="shared" si="208"/>
        <v>9.2477892887670166E-3</v>
      </c>
      <c r="V979" s="20">
        <f t="shared" si="209"/>
        <v>0.14470639228222937</v>
      </c>
      <c r="Y979" s="35"/>
      <c r="Z979" s="35"/>
    </row>
    <row r="980" spans="1:26" x14ac:dyDescent="0.25">
      <c r="A980" s="11">
        <v>1951.12</v>
      </c>
      <c r="B980" s="12">
        <v>23.41</v>
      </c>
      <c r="C980" s="13">
        <v>1.41</v>
      </c>
      <c r="D980" s="12">
        <v>2.44</v>
      </c>
      <c r="E980" s="12">
        <v>26.5</v>
      </c>
      <c r="F980" s="13">
        <f t="shared" si="214"/>
        <v>1951.9583333332598</v>
      </c>
      <c r="G980" s="14">
        <f>G969*1/12+G981*11/12</f>
        <v>2.6708333333333334</v>
      </c>
      <c r="H980" s="13">
        <f t="shared" si="210"/>
        <v>277.79277735849058</v>
      </c>
      <c r="I980" s="13">
        <f t="shared" si="211"/>
        <v>16.731645283018871</v>
      </c>
      <c r="J980" s="15">
        <f t="shared" si="215"/>
        <v>20926.917485367187</v>
      </c>
      <c r="K980" s="13">
        <f t="shared" si="212"/>
        <v>28.954052830188679</v>
      </c>
      <c r="L980" s="15">
        <f t="shared" si="213"/>
        <v>2181.1908869840208</v>
      </c>
      <c r="M980" s="34">
        <f t="shared" si="204"/>
        <v>12.147072568106783</v>
      </c>
      <c r="N980" s="16"/>
      <c r="O980" s="17">
        <f t="shared" si="205"/>
        <v>15.543321334370384</v>
      </c>
      <c r="P980" s="17"/>
      <c r="Q980" s="36">
        <f t="shared" si="206"/>
        <v>0.1107106706635505</v>
      </c>
      <c r="R980" s="14">
        <f t="shared" si="216"/>
        <v>1.0014282121997367</v>
      </c>
      <c r="S980" s="14">
        <f t="shared" si="217"/>
        <v>10.443358131402585</v>
      </c>
      <c r="T980" s="20">
        <f t="shared" si="207"/>
        <v>0.15164884280455171</v>
      </c>
      <c r="U980" s="20">
        <f t="shared" si="208"/>
        <v>8.828135503802681E-3</v>
      </c>
      <c r="V980" s="20">
        <f t="shared" si="209"/>
        <v>0.14282070730074903</v>
      </c>
      <c r="Y980" s="35"/>
      <c r="Z980" s="35"/>
    </row>
    <row r="981" spans="1:26" x14ac:dyDescent="0.25">
      <c r="A981" s="11">
        <v>1952.01</v>
      </c>
      <c r="B981" s="12">
        <v>24.19</v>
      </c>
      <c r="C981" s="13">
        <v>1.41333</v>
      </c>
      <c r="D981" s="12">
        <v>2.4266700000000001</v>
      </c>
      <c r="E981" s="12">
        <v>26.5</v>
      </c>
      <c r="F981" s="13">
        <f t="shared" si="214"/>
        <v>1952.0416666665931</v>
      </c>
      <c r="G981" s="14">
        <v>2.68</v>
      </c>
      <c r="H981" s="13">
        <f t="shared" si="210"/>
        <v>287.04858113207553</v>
      </c>
      <c r="I981" s="13">
        <f t="shared" si="211"/>
        <v>16.771160445283019</v>
      </c>
      <c r="J981" s="15">
        <f t="shared" si="215"/>
        <v>21729.468346653783</v>
      </c>
      <c r="K981" s="13">
        <f t="shared" si="212"/>
        <v>28.795873516981139</v>
      </c>
      <c r="L981" s="15">
        <f t="shared" si="213"/>
        <v>2179.8366660923662</v>
      </c>
      <c r="M981" s="34">
        <f t="shared" si="204"/>
        <v>12.527059748172302</v>
      </c>
      <c r="N981" s="16"/>
      <c r="O981" s="17">
        <f t="shared" si="205"/>
        <v>16.022450086521857</v>
      </c>
      <c r="P981" s="17"/>
      <c r="Q981" s="36">
        <f t="shared" si="206"/>
        <v>0.10676999643852494</v>
      </c>
      <c r="R981" s="14">
        <f t="shared" si="216"/>
        <v>1.0011465057191369</v>
      </c>
      <c r="S981" s="14">
        <f t="shared" si="217"/>
        <v>10.458273462892073</v>
      </c>
      <c r="T981" s="20">
        <f t="shared" si="207"/>
        <v>0.14325882803119727</v>
      </c>
      <c r="U981" s="20">
        <f t="shared" si="208"/>
        <v>8.8609925335680906E-3</v>
      </c>
      <c r="V981" s="20">
        <f t="shared" si="209"/>
        <v>0.13439783549762918</v>
      </c>
      <c r="Y981" s="35"/>
      <c r="Z981" s="35"/>
    </row>
    <row r="982" spans="1:26" x14ac:dyDescent="0.25">
      <c r="A982" s="11">
        <v>1952.02</v>
      </c>
      <c r="B982" s="12">
        <v>23.75</v>
      </c>
      <c r="C982" s="13">
        <v>1.4166700000000001</v>
      </c>
      <c r="D982" s="12">
        <v>2.4133300000000002</v>
      </c>
      <c r="E982" s="12">
        <v>26.3</v>
      </c>
      <c r="F982" s="13">
        <f t="shared" si="214"/>
        <v>1952.1249999999263</v>
      </c>
      <c r="G982" s="14">
        <f>G981*11/12+G993*1/12</f>
        <v>2.6924999999999999</v>
      </c>
      <c r="H982" s="13">
        <f t="shared" si="210"/>
        <v>283.97053231939168</v>
      </c>
      <c r="I982" s="13">
        <f t="shared" si="211"/>
        <v>16.938633011406846</v>
      </c>
      <c r="J982" s="15">
        <f t="shared" si="215"/>
        <v>21603.3152290162</v>
      </c>
      <c r="K982" s="13">
        <f t="shared" si="212"/>
        <v>28.855351779467686</v>
      </c>
      <c r="L982" s="15">
        <f t="shared" si="213"/>
        <v>2195.1969996480702</v>
      </c>
      <c r="M982" s="34">
        <f t="shared" si="204"/>
        <v>12.364119350461095</v>
      </c>
      <c r="N982" s="16"/>
      <c r="O982" s="17">
        <f t="shared" si="205"/>
        <v>15.811036351158732</v>
      </c>
      <c r="P982" s="17"/>
      <c r="Q982" s="36">
        <f t="shared" si="206"/>
        <v>0.10623068016404311</v>
      </c>
      <c r="R982" s="14">
        <f t="shared" si="216"/>
        <v>1.0011575700288213</v>
      </c>
      <c r="S982" s="14">
        <f t="shared" si="217"/>
        <v>10.549885712189498</v>
      </c>
      <c r="T982" s="20">
        <f t="shared" si="207"/>
        <v>0.14571003576095753</v>
      </c>
      <c r="U982" s="20">
        <f t="shared" si="208"/>
        <v>8.3155840013979798E-3</v>
      </c>
      <c r="V982" s="20">
        <f t="shared" si="209"/>
        <v>0.13739445175955955</v>
      </c>
      <c r="Y982" s="35"/>
      <c r="Z982" s="35"/>
    </row>
    <row r="983" spans="1:26" x14ac:dyDescent="0.25">
      <c r="A983" s="11">
        <v>1952.03</v>
      </c>
      <c r="B983" s="12">
        <v>23.81</v>
      </c>
      <c r="C983" s="13">
        <v>1.42</v>
      </c>
      <c r="D983" s="12">
        <v>2.4</v>
      </c>
      <c r="E983" s="12">
        <v>26.3</v>
      </c>
      <c r="F983" s="13">
        <f t="shared" si="214"/>
        <v>1952.2083333332596</v>
      </c>
      <c r="G983" s="14">
        <f>G981*10/12+G993*2/12</f>
        <v>2.7050000000000001</v>
      </c>
      <c r="H983" s="13">
        <f t="shared" si="210"/>
        <v>284.68793155893536</v>
      </c>
      <c r="I983" s="13">
        <f t="shared" si="211"/>
        <v>16.978448669201523</v>
      </c>
      <c r="J983" s="15">
        <f t="shared" si="215"/>
        <v>21765.529595998985</v>
      </c>
      <c r="K983" s="13">
        <f t="shared" si="212"/>
        <v>28.695969581749051</v>
      </c>
      <c r="L983" s="15">
        <f t="shared" si="213"/>
        <v>2193.9215048466008</v>
      </c>
      <c r="M983" s="34">
        <f t="shared" si="204"/>
        <v>12.362339087390371</v>
      </c>
      <c r="N983" s="16"/>
      <c r="O983" s="17">
        <f t="shared" si="205"/>
        <v>15.80751037233091</v>
      </c>
      <c r="P983" s="17"/>
      <c r="Q983" s="36">
        <f t="shared" si="206"/>
        <v>0.1047945237945607</v>
      </c>
      <c r="R983" s="14">
        <f t="shared" si="216"/>
        <v>1.0011686338079795</v>
      </c>
      <c r="S983" s="14">
        <f t="shared" si="217"/>
        <v>10.562097943697419</v>
      </c>
      <c r="T983" s="20">
        <f t="shared" si="207"/>
        <v>0.14524397333257699</v>
      </c>
      <c r="U983" s="20">
        <f t="shared" si="208"/>
        <v>9.4410371053383901E-3</v>
      </c>
      <c r="V983" s="20">
        <f t="shared" si="209"/>
        <v>0.1358029362272386</v>
      </c>
      <c r="Y983" s="35"/>
      <c r="Z983" s="35"/>
    </row>
    <row r="984" spans="1:26" x14ac:dyDescent="0.25">
      <c r="A984" s="11">
        <v>1952.04</v>
      </c>
      <c r="B984" s="12">
        <v>23.74</v>
      </c>
      <c r="C984" s="13">
        <v>1.43</v>
      </c>
      <c r="D984" s="12">
        <v>2.38</v>
      </c>
      <c r="E984" s="12">
        <v>26.4</v>
      </c>
      <c r="F984" s="13">
        <f t="shared" si="214"/>
        <v>1952.2916666665928</v>
      </c>
      <c r="G984" s="14">
        <f>G981*9/12+G993*3/12</f>
        <v>2.7175000000000002</v>
      </c>
      <c r="H984" s="13">
        <f t="shared" si="210"/>
        <v>282.77577272727274</v>
      </c>
      <c r="I984" s="13">
        <f t="shared" si="211"/>
        <v>17.033250000000002</v>
      </c>
      <c r="J984" s="15">
        <f t="shared" si="215"/>
        <v>21727.85908194468</v>
      </c>
      <c r="K984" s="13">
        <f t="shared" si="212"/>
        <v>28.349045454545458</v>
      </c>
      <c r="L984" s="15">
        <f t="shared" si="213"/>
        <v>2178.2773637332912</v>
      </c>
      <c r="M984" s="34">
        <f t="shared" si="204"/>
        <v>12.242728683266886</v>
      </c>
      <c r="N984" s="16"/>
      <c r="O984" s="17">
        <f t="shared" si="205"/>
        <v>15.656398613772172</v>
      </c>
      <c r="P984" s="17"/>
      <c r="Q984" s="36">
        <f t="shared" si="206"/>
        <v>0.10520389396216308</v>
      </c>
      <c r="R984" s="14">
        <f t="shared" si="216"/>
        <v>1.001179697057109</v>
      </c>
      <c r="S984" s="14">
        <f t="shared" si="217"/>
        <v>10.534386467042019</v>
      </c>
      <c r="T984" s="20">
        <f t="shared" si="207"/>
        <v>0.14164576936372142</v>
      </c>
      <c r="U984" s="20">
        <f t="shared" si="208"/>
        <v>1.0445045030661237E-2</v>
      </c>
      <c r="V984" s="20">
        <f t="shared" si="209"/>
        <v>0.13120072433306018</v>
      </c>
      <c r="Y984" s="35"/>
      <c r="Z984" s="35"/>
    </row>
    <row r="985" spans="1:26" x14ac:dyDescent="0.25">
      <c r="A985" s="11">
        <v>1952.05</v>
      </c>
      <c r="B985" s="12">
        <v>23.73</v>
      </c>
      <c r="C985" s="13">
        <v>1.44</v>
      </c>
      <c r="D985" s="12">
        <v>2.36</v>
      </c>
      <c r="E985" s="12">
        <v>26.4</v>
      </c>
      <c r="F985" s="13">
        <f t="shared" si="214"/>
        <v>1952.3749999999261</v>
      </c>
      <c r="G985" s="14">
        <f>G981*8/12+G993*4/12</f>
        <v>2.7300000000000004</v>
      </c>
      <c r="H985" s="13">
        <f t="shared" si="210"/>
        <v>282.65665909090916</v>
      </c>
      <c r="I985" s="13">
        <f t="shared" si="211"/>
        <v>17.152363636363638</v>
      </c>
      <c r="J985" s="15">
        <f t="shared" si="215"/>
        <v>21828.535766823115</v>
      </c>
      <c r="K985" s="13">
        <f t="shared" si="212"/>
        <v>28.110818181818185</v>
      </c>
      <c r="L985" s="15">
        <f t="shared" si="213"/>
        <v>2170.8952553604108</v>
      </c>
      <c r="M985" s="34">
        <f t="shared" si="204"/>
        <v>12.200478761945844</v>
      </c>
      <c r="N985" s="16"/>
      <c r="O985" s="17">
        <f t="shared" si="205"/>
        <v>15.606497043627154</v>
      </c>
      <c r="P985" s="17"/>
      <c r="Q985" s="36">
        <f t="shared" si="206"/>
        <v>0.10406537969125465</v>
      </c>
      <c r="R985" s="14">
        <f t="shared" si="216"/>
        <v>1.0011907597767067</v>
      </c>
      <c r="S985" s="14">
        <f t="shared" si="217"/>
        <v>10.546813851755637</v>
      </c>
      <c r="T985" s="20">
        <f t="shared" si="207"/>
        <v>0.13264227614081658</v>
      </c>
      <c r="U985" s="20">
        <f t="shared" si="208"/>
        <v>1.0399912592592209E-2</v>
      </c>
      <c r="V985" s="20">
        <f t="shared" si="209"/>
        <v>0.12224236354822438</v>
      </c>
      <c r="Y985" s="35"/>
      <c r="Z985" s="35"/>
    </row>
    <row r="986" spans="1:26" x14ac:dyDescent="0.25">
      <c r="A986" s="11">
        <v>1952.06</v>
      </c>
      <c r="B986" s="12">
        <v>24.38</v>
      </c>
      <c r="C986" s="13">
        <v>1.45</v>
      </c>
      <c r="D986" s="12">
        <v>2.34</v>
      </c>
      <c r="E986" s="12">
        <v>26.5</v>
      </c>
      <c r="F986" s="13">
        <f t="shared" si="214"/>
        <v>1952.4583333332594</v>
      </c>
      <c r="G986" s="14">
        <f>G981*7/12+G993*5/12</f>
        <v>2.7425000000000002</v>
      </c>
      <c r="H986" s="13">
        <f t="shared" si="210"/>
        <v>289.3032</v>
      </c>
      <c r="I986" s="13">
        <f t="shared" si="211"/>
        <v>17.206301886792453</v>
      </c>
      <c r="J986" s="15">
        <f t="shared" si="215"/>
        <v>22452.555338387134</v>
      </c>
      <c r="K986" s="13">
        <f t="shared" si="212"/>
        <v>27.767411320754718</v>
      </c>
      <c r="L986" s="15">
        <f t="shared" si="213"/>
        <v>2155.0032605342858</v>
      </c>
      <c r="M986" s="34">
        <f t="shared" si="204"/>
        <v>12.447881581789373</v>
      </c>
      <c r="N986" s="16"/>
      <c r="O986" s="17">
        <f t="shared" si="205"/>
        <v>15.927302555632719</v>
      </c>
      <c r="P986" s="17"/>
      <c r="Q986" s="36">
        <f t="shared" si="206"/>
        <v>0.10270816211925098</v>
      </c>
      <c r="R986" s="14">
        <f t="shared" si="216"/>
        <v>1.0012018219672691</v>
      </c>
      <c r="S986" s="14">
        <f t="shared" si="217"/>
        <v>10.519525884506256</v>
      </c>
      <c r="T986" s="20">
        <f t="shared" si="207"/>
        <v>0.11585099976510493</v>
      </c>
      <c r="U986" s="20">
        <f t="shared" si="208"/>
        <v>1.0655772250651063E-2</v>
      </c>
      <c r="V986" s="20">
        <f t="shared" si="209"/>
        <v>0.10519522751445387</v>
      </c>
      <c r="Y986" s="35"/>
      <c r="Z986" s="35"/>
    </row>
    <row r="987" spans="1:26" x14ac:dyDescent="0.25">
      <c r="A987" s="11">
        <v>1952.07</v>
      </c>
      <c r="B987" s="12">
        <v>25.08</v>
      </c>
      <c r="C987" s="13">
        <v>1.45</v>
      </c>
      <c r="D987" s="12">
        <v>2.34667</v>
      </c>
      <c r="E987" s="12">
        <v>26.7</v>
      </c>
      <c r="F987" s="13">
        <f t="shared" si="214"/>
        <v>1952.5416666665926</v>
      </c>
      <c r="G987" s="14">
        <f>G981*6/12+G993*6/12</f>
        <v>2.7549999999999999</v>
      </c>
      <c r="H987" s="13">
        <f t="shared" si="210"/>
        <v>295.38040449438205</v>
      </c>
      <c r="I987" s="13">
        <f t="shared" si="211"/>
        <v>17.07741573033708</v>
      </c>
      <c r="J987" s="15">
        <f t="shared" si="215"/>
        <v>23034.648468903182</v>
      </c>
      <c r="K987" s="13">
        <f t="shared" si="212"/>
        <v>27.637971842696633</v>
      </c>
      <c r="L987" s="15">
        <f t="shared" si="213"/>
        <v>2155.2918071180634</v>
      </c>
      <c r="M987" s="34">
        <f t="shared" si="204"/>
        <v>12.669112889622482</v>
      </c>
      <c r="N987" s="16"/>
      <c r="O987" s="17">
        <f t="shared" si="205"/>
        <v>16.214043524370485</v>
      </c>
      <c r="P987" s="17"/>
      <c r="Q987" s="36">
        <f t="shared" si="206"/>
        <v>0.10132758807191536</v>
      </c>
      <c r="R987" s="14">
        <f t="shared" si="216"/>
        <v>1.0012128836292919</v>
      </c>
      <c r="S987" s="14">
        <f t="shared" si="217"/>
        <v>10.453275833995772</v>
      </c>
      <c r="T987" s="20">
        <f t="shared" si="207"/>
        <v>0.11561890159498689</v>
      </c>
      <c r="U987" s="20">
        <f t="shared" si="208"/>
        <v>1.0462454893415352E-2</v>
      </c>
      <c r="V987" s="20">
        <f t="shared" si="209"/>
        <v>0.10515644670157154</v>
      </c>
      <c r="Y987" s="35"/>
      <c r="Z987" s="35"/>
    </row>
    <row r="988" spans="1:26" x14ac:dyDescent="0.25">
      <c r="A988" s="11">
        <v>1952.08</v>
      </c>
      <c r="B988" s="12">
        <v>25.18</v>
      </c>
      <c r="C988" s="13">
        <v>1.45</v>
      </c>
      <c r="D988" s="12">
        <v>2.3533300000000001</v>
      </c>
      <c r="E988" s="12">
        <v>26.7</v>
      </c>
      <c r="F988" s="13">
        <f t="shared" si="214"/>
        <v>1952.6249999999259</v>
      </c>
      <c r="G988" s="14">
        <f>G981*5/12+G993*7/12</f>
        <v>2.7675000000000001</v>
      </c>
      <c r="H988" s="13">
        <f t="shared" si="210"/>
        <v>296.55815730337082</v>
      </c>
      <c r="I988" s="13">
        <f t="shared" si="211"/>
        <v>17.07741573033708</v>
      </c>
      <c r="J988" s="15">
        <f t="shared" si="215"/>
        <v>23237.472161229714</v>
      </c>
      <c r="K988" s="13">
        <f t="shared" si="212"/>
        <v>27.716410179775288</v>
      </c>
      <c r="L988" s="15">
        <f t="shared" si="213"/>
        <v>2171.780792739743</v>
      </c>
      <c r="M988" s="34">
        <f t="shared" si="204"/>
        <v>12.678378236328628</v>
      </c>
      <c r="N988" s="16"/>
      <c r="O988" s="17">
        <f t="shared" si="205"/>
        <v>16.230371537881869</v>
      </c>
      <c r="P988" s="17"/>
      <c r="Q988" s="36">
        <f t="shared" si="206"/>
        <v>0.10050683182892758</v>
      </c>
      <c r="R988" s="14">
        <f t="shared" si="216"/>
        <v>1.0012239447632705</v>
      </c>
      <c r="S988" s="14">
        <f t="shared" si="217"/>
        <v>10.465954441127298</v>
      </c>
      <c r="T988" s="20">
        <f t="shared" si="207"/>
        <v>0.11796698552138118</v>
      </c>
      <c r="U988" s="20">
        <f t="shared" si="208"/>
        <v>1.0924094572742238E-2</v>
      </c>
      <c r="V988" s="20">
        <f t="shared" si="209"/>
        <v>0.10704289094863895</v>
      </c>
      <c r="Y988" s="35"/>
      <c r="Z988" s="35"/>
    </row>
    <row r="989" spans="1:26" x14ac:dyDescent="0.25">
      <c r="A989" s="11">
        <v>1952.09</v>
      </c>
      <c r="B989" s="12">
        <v>24.78</v>
      </c>
      <c r="C989" s="13">
        <v>1.45</v>
      </c>
      <c r="D989" s="12">
        <v>2.36</v>
      </c>
      <c r="E989" s="12">
        <v>26.7</v>
      </c>
      <c r="F989" s="13">
        <f t="shared" si="214"/>
        <v>1952.7083333332591</v>
      </c>
      <c r="G989" s="14">
        <f>G981*4/12+G993*8/12</f>
        <v>2.7800000000000002</v>
      </c>
      <c r="H989" s="13">
        <f t="shared" si="210"/>
        <v>291.84714606741579</v>
      </c>
      <c r="I989" s="13">
        <f t="shared" si="211"/>
        <v>17.07741573033708</v>
      </c>
      <c r="J989" s="15">
        <f t="shared" si="215"/>
        <v>22979.841992643142</v>
      </c>
      <c r="K989" s="13">
        <f t="shared" si="212"/>
        <v>27.794966292134834</v>
      </c>
      <c r="L989" s="15">
        <f t="shared" si="213"/>
        <v>2188.5563802517277</v>
      </c>
      <c r="M989" s="34">
        <f t="shared" si="204"/>
        <v>12.434678020425514</v>
      </c>
      <c r="N989" s="16"/>
      <c r="O989" s="17">
        <f t="shared" si="205"/>
        <v>15.924746204626706</v>
      </c>
      <c r="P989" s="17"/>
      <c r="Q989" s="36">
        <f t="shared" si="206"/>
        <v>0.10192764735731105</v>
      </c>
      <c r="R989" s="14">
        <f t="shared" si="216"/>
        <v>1.0012350053697001</v>
      </c>
      <c r="S989" s="14">
        <f t="shared" si="217"/>
        <v>10.478764191258142</v>
      </c>
      <c r="T989" s="20">
        <f t="shared" si="207"/>
        <v>0.11818079993906472</v>
      </c>
      <c r="U989" s="20">
        <f t="shared" si="208"/>
        <v>1.0802092132257357E-2</v>
      </c>
      <c r="V989" s="20">
        <f t="shared" si="209"/>
        <v>0.10737870780680736</v>
      </c>
      <c r="Y989" s="35"/>
      <c r="Z989" s="35"/>
    </row>
    <row r="990" spans="1:26" x14ac:dyDescent="0.25">
      <c r="A990" s="11">
        <v>1952.1</v>
      </c>
      <c r="B990" s="12">
        <v>24.26</v>
      </c>
      <c r="C990" s="13">
        <v>1.4366699999999999</v>
      </c>
      <c r="D990" s="12">
        <v>2.3733300000000002</v>
      </c>
      <c r="E990" s="12">
        <v>26.7</v>
      </c>
      <c r="F990" s="13">
        <f t="shared" si="214"/>
        <v>1952.7916666665924</v>
      </c>
      <c r="G990" s="14">
        <f>G981*3/12+G993*9/12</f>
        <v>2.7925</v>
      </c>
      <c r="H990" s="13">
        <f t="shared" si="210"/>
        <v>285.72283146067423</v>
      </c>
      <c r="I990" s="13">
        <f t="shared" si="211"/>
        <v>16.920421280898879</v>
      </c>
      <c r="J990" s="15">
        <f t="shared" si="215"/>
        <v>22608.642892432887</v>
      </c>
      <c r="K990" s="13">
        <f t="shared" si="212"/>
        <v>27.951960741573039</v>
      </c>
      <c r="L990" s="15">
        <f t="shared" si="213"/>
        <v>2211.7794903502777</v>
      </c>
      <c r="M990" s="34">
        <f t="shared" si="204"/>
        <v>12.131183558686878</v>
      </c>
      <c r="N990" s="16"/>
      <c r="O990" s="17">
        <f t="shared" si="205"/>
        <v>15.543695751343835</v>
      </c>
      <c r="P990" s="17"/>
      <c r="Q990" s="36">
        <f t="shared" si="206"/>
        <v>0.10255109844602081</v>
      </c>
      <c r="R990" s="14">
        <f t="shared" si="216"/>
        <v>1.0012460654490749</v>
      </c>
      <c r="S990" s="14">
        <f t="shared" si="217"/>
        <v>10.491705521302167</v>
      </c>
      <c r="T990" s="20">
        <f t="shared" si="207"/>
        <v>0.11676504064466342</v>
      </c>
      <c r="U990" s="20">
        <f t="shared" si="208"/>
        <v>1.1424521576314461E-2</v>
      </c>
      <c r="V990" s="20">
        <f t="shared" si="209"/>
        <v>0.10534051906834896</v>
      </c>
      <c r="Y990" s="35"/>
      <c r="Z990" s="35"/>
    </row>
    <row r="991" spans="1:26" x14ac:dyDescent="0.25">
      <c r="A991" s="11">
        <v>1952.11</v>
      </c>
      <c r="B991" s="12">
        <v>25.03</v>
      </c>
      <c r="C991" s="13">
        <v>1.42333</v>
      </c>
      <c r="D991" s="12">
        <v>2.3866700000000001</v>
      </c>
      <c r="E991" s="12">
        <v>26.7</v>
      </c>
      <c r="F991" s="13">
        <f t="shared" si="214"/>
        <v>1952.8749999999256</v>
      </c>
      <c r="G991" s="14">
        <f>G981*2/12+G993*10/12</f>
        <v>2.8050000000000002</v>
      </c>
      <c r="H991" s="13">
        <f t="shared" si="210"/>
        <v>294.79152808988772</v>
      </c>
      <c r="I991" s="13">
        <f t="shared" si="211"/>
        <v>16.763309056179779</v>
      </c>
      <c r="J991" s="15">
        <f t="shared" si="215"/>
        <v>23436.766758928377</v>
      </c>
      <c r="K991" s="13">
        <f t="shared" si="212"/>
        <v>28.109072966292143</v>
      </c>
      <c r="L991" s="15">
        <f t="shared" si="213"/>
        <v>2234.7514231135274</v>
      </c>
      <c r="M991" s="34">
        <f t="shared" si="204"/>
        <v>12.473469765515318</v>
      </c>
      <c r="N991" s="16"/>
      <c r="O991" s="17">
        <f t="shared" si="205"/>
        <v>15.986440360881511</v>
      </c>
      <c r="P991" s="17"/>
      <c r="Q991" s="36">
        <f t="shared" si="206"/>
        <v>9.9538552420856741E-2</v>
      </c>
      <c r="R991" s="14">
        <f t="shared" si="216"/>
        <v>1.0012571250018889</v>
      </c>
      <c r="S991" s="14">
        <f t="shared" si="217"/>
        <v>10.50477887305413</v>
      </c>
      <c r="T991" s="20">
        <f t="shared" si="207"/>
        <v>0.12052181935351114</v>
      </c>
      <c r="U991" s="20">
        <f t="shared" si="208"/>
        <v>1.1711998719801331E-2</v>
      </c>
      <c r="V991" s="20">
        <f t="shared" si="209"/>
        <v>0.10880982063370981</v>
      </c>
      <c r="Y991" s="35"/>
      <c r="Z991" s="35"/>
    </row>
    <row r="992" spans="1:26" x14ac:dyDescent="0.25">
      <c r="A992" s="11">
        <v>1952.12</v>
      </c>
      <c r="B992" s="12">
        <v>26.04</v>
      </c>
      <c r="C992" s="13">
        <v>1.41</v>
      </c>
      <c r="D992" s="12">
        <v>2.4</v>
      </c>
      <c r="E992" s="12">
        <v>26.7</v>
      </c>
      <c r="F992" s="13">
        <f t="shared" si="214"/>
        <v>1952.9583333332589</v>
      </c>
      <c r="G992" s="14">
        <f>G981*1/12+G993*11/12</f>
        <v>2.8174999999999999</v>
      </c>
      <c r="H992" s="13">
        <f t="shared" si="210"/>
        <v>306.68683146067417</v>
      </c>
      <c r="I992" s="13">
        <f t="shared" si="211"/>
        <v>16.606314606741577</v>
      </c>
      <c r="J992" s="15">
        <f t="shared" si="215"/>
        <v>24492.498062192128</v>
      </c>
      <c r="K992" s="13">
        <f t="shared" si="212"/>
        <v>28.26606741573034</v>
      </c>
      <c r="L992" s="15">
        <f t="shared" si="213"/>
        <v>2257.3730932895974</v>
      </c>
      <c r="M992" s="34">
        <f t="shared" si="204"/>
        <v>12.933964306161378</v>
      </c>
      <c r="N992" s="16"/>
      <c r="O992" s="17">
        <f t="shared" si="205"/>
        <v>16.576519452417248</v>
      </c>
      <c r="P992" s="17"/>
      <c r="Q992" s="36">
        <f t="shared" si="206"/>
        <v>9.5937782739668243E-2</v>
      </c>
      <c r="R992" s="14">
        <f t="shared" si="216"/>
        <v>1.0012681840286355</v>
      </c>
      <c r="S992" s="14">
        <f t="shared" si="217"/>
        <v>10.51798469321476</v>
      </c>
      <c r="T992" s="20">
        <f t="shared" si="207"/>
        <v>0.12065201356547783</v>
      </c>
      <c r="U992" s="20">
        <f t="shared" si="208"/>
        <v>1.2411734829607557E-2</v>
      </c>
      <c r="V992" s="20">
        <f t="shared" si="209"/>
        <v>0.10824027873587028</v>
      </c>
      <c r="Y992" s="35"/>
      <c r="Z992" s="35"/>
    </row>
    <row r="993" spans="1:26" x14ac:dyDescent="0.25">
      <c r="A993" s="11">
        <v>1953.01</v>
      </c>
      <c r="B993" s="12">
        <v>26.18</v>
      </c>
      <c r="C993" s="13">
        <v>1.41</v>
      </c>
      <c r="D993" s="12">
        <v>2.41</v>
      </c>
      <c r="E993" s="12">
        <v>26.6</v>
      </c>
      <c r="F993" s="13">
        <f t="shared" si="214"/>
        <v>1953.0416666665922</v>
      </c>
      <c r="G993" s="14">
        <v>2.83</v>
      </c>
      <c r="H993" s="13">
        <f t="shared" si="210"/>
        <v>309.49484210526322</v>
      </c>
      <c r="I993" s="13">
        <f t="shared" si="211"/>
        <v>16.668744360902256</v>
      </c>
      <c r="J993" s="15">
        <f t="shared" si="215"/>
        <v>24827.68296028996</v>
      </c>
      <c r="K993" s="13">
        <f t="shared" si="212"/>
        <v>28.490548872180455</v>
      </c>
      <c r="L993" s="15">
        <f t="shared" si="213"/>
        <v>2285.5124497440338</v>
      </c>
      <c r="M993" s="34">
        <f t="shared" si="204"/>
        <v>13.01077344799519</v>
      </c>
      <c r="N993" s="16"/>
      <c r="O993" s="17">
        <f t="shared" si="205"/>
        <v>16.673801176941996</v>
      </c>
      <c r="P993" s="17"/>
      <c r="Q993" s="36">
        <f t="shared" si="206"/>
        <v>9.4963627445531731E-2</v>
      </c>
      <c r="R993" s="14">
        <f t="shared" si="216"/>
        <v>1.0048812086921362</v>
      </c>
      <c r="S993" s="14">
        <f t="shared" si="217"/>
        <v>10.570914874895136</v>
      </c>
      <c r="T993" s="20">
        <f t="shared" si="207"/>
        <v>0.12368708933109462</v>
      </c>
      <c r="U993" s="20">
        <f t="shared" si="208"/>
        <v>1.2477830286995673E-2</v>
      </c>
      <c r="V993" s="20">
        <f t="shared" si="209"/>
        <v>0.11120925904409895</v>
      </c>
      <c r="Y993" s="35"/>
      <c r="Z993" s="35"/>
    </row>
    <row r="994" spans="1:26" x14ac:dyDescent="0.25">
      <c r="A994" s="11">
        <v>1953.02</v>
      </c>
      <c r="B994" s="12">
        <v>25.86</v>
      </c>
      <c r="C994" s="13">
        <v>1.41</v>
      </c>
      <c r="D994" s="12">
        <v>2.42</v>
      </c>
      <c r="E994" s="12">
        <v>26.5</v>
      </c>
      <c r="F994" s="13">
        <f t="shared" si="214"/>
        <v>1953.1249999999254</v>
      </c>
      <c r="G994" s="14">
        <v>2.8008333333333333</v>
      </c>
      <c r="H994" s="13">
        <f t="shared" si="210"/>
        <v>306.86549433962267</v>
      </c>
      <c r="I994" s="13">
        <f t="shared" si="211"/>
        <v>16.731645283018871</v>
      </c>
      <c r="J994" s="15">
        <f t="shared" si="215"/>
        <v>24728.607704404632</v>
      </c>
      <c r="K994" s="13">
        <f t="shared" si="212"/>
        <v>28.716724528301892</v>
      </c>
      <c r="L994" s="15">
        <f t="shared" si="213"/>
        <v>2314.1233814640068</v>
      </c>
      <c r="M994" s="34">
        <f t="shared" si="204"/>
        <v>12.859346880687903</v>
      </c>
      <c r="N994" s="16"/>
      <c r="O994" s="17">
        <f t="shared" si="205"/>
        <v>16.479048621864926</v>
      </c>
      <c r="P994" s="17"/>
      <c r="Q994" s="36">
        <f t="shared" si="206"/>
        <v>9.5766307552287613E-2</v>
      </c>
      <c r="R994" s="14">
        <f t="shared" si="216"/>
        <v>1.004860409031344</v>
      </c>
      <c r="S994" s="14">
        <f t="shared" si="217"/>
        <v>10.662598673886933</v>
      </c>
      <c r="T994" s="20">
        <f t="shared" si="207"/>
        <v>0.12591828189513987</v>
      </c>
      <c r="U994" s="20">
        <f t="shared" si="208"/>
        <v>1.1178854248055092E-2</v>
      </c>
      <c r="V994" s="20">
        <f t="shared" si="209"/>
        <v>0.11473942764708478</v>
      </c>
      <c r="Y994" s="35"/>
      <c r="Z994" s="35"/>
    </row>
    <row r="995" spans="1:26" x14ac:dyDescent="0.25">
      <c r="A995" s="11">
        <v>1953.03</v>
      </c>
      <c r="B995" s="12">
        <v>25.99</v>
      </c>
      <c r="C995" s="13">
        <v>1.41</v>
      </c>
      <c r="D995" s="12">
        <v>2.4300000000000002</v>
      </c>
      <c r="E995" s="12">
        <v>26.6</v>
      </c>
      <c r="F995" s="13">
        <f t="shared" si="214"/>
        <v>1953.2083333332587</v>
      </c>
      <c r="G995" s="14">
        <v>2.7716666666666665</v>
      </c>
      <c r="H995" s="13">
        <f t="shared" si="210"/>
        <v>307.24869924812032</v>
      </c>
      <c r="I995" s="13">
        <f t="shared" si="211"/>
        <v>16.668744360902256</v>
      </c>
      <c r="J995" s="15">
        <f t="shared" si="215"/>
        <v>24871.424979985804</v>
      </c>
      <c r="K995" s="13">
        <f t="shared" si="212"/>
        <v>28.726984962406018</v>
      </c>
      <c r="L995" s="15">
        <f t="shared" si="213"/>
        <v>2325.4160331421895</v>
      </c>
      <c r="M995" s="34">
        <f t="shared" si="204"/>
        <v>12.834819340092499</v>
      </c>
      <c r="N995" s="16"/>
      <c r="O995" s="17">
        <f t="shared" si="205"/>
        <v>16.446063827451109</v>
      </c>
      <c r="P995" s="17"/>
      <c r="Q995" s="36">
        <f t="shared" si="206"/>
        <v>9.4761026384425656E-2</v>
      </c>
      <c r="R995" s="14">
        <f t="shared" si="216"/>
        <v>0.99727096991141007</v>
      </c>
      <c r="S995" s="14">
        <f t="shared" si="217"/>
        <v>10.674143478069395</v>
      </c>
      <c r="T995" s="20">
        <f t="shared" si="207"/>
        <v>0.12477965829886384</v>
      </c>
      <c r="U995" s="20">
        <f t="shared" si="208"/>
        <v>1.0984451999123568E-2</v>
      </c>
      <c r="V995" s="20">
        <f t="shared" si="209"/>
        <v>0.11379520629974027</v>
      </c>
      <c r="Y995" s="35"/>
      <c r="Z995" s="35"/>
    </row>
    <row r="996" spans="1:26" x14ac:dyDescent="0.25">
      <c r="A996" s="11">
        <v>1953.04</v>
      </c>
      <c r="B996" s="12">
        <v>24.71</v>
      </c>
      <c r="C996" s="13">
        <v>1.41333</v>
      </c>
      <c r="D996" s="12">
        <v>2.4566699999999999</v>
      </c>
      <c r="E996" s="12">
        <v>26.6</v>
      </c>
      <c r="F996" s="13">
        <f t="shared" si="214"/>
        <v>1953.2916666665919</v>
      </c>
      <c r="G996" s="14">
        <v>2.83</v>
      </c>
      <c r="H996" s="13">
        <f t="shared" si="210"/>
        <v>292.11678947368421</v>
      </c>
      <c r="I996" s="13">
        <f t="shared" si="211"/>
        <v>16.708110969924814</v>
      </c>
      <c r="J996" s="15">
        <f t="shared" si="215"/>
        <v>23759.222990035763</v>
      </c>
      <c r="K996" s="13">
        <f t="shared" si="212"/>
        <v>29.042272488721807</v>
      </c>
      <c r="L996" s="15">
        <f t="shared" si="213"/>
        <v>2362.1436804100026</v>
      </c>
      <c r="M996" s="34">
        <f t="shared" si="204"/>
        <v>12.163901454006808</v>
      </c>
      <c r="N996" s="16"/>
      <c r="O996" s="17">
        <f t="shared" si="205"/>
        <v>15.589068380196151</v>
      </c>
      <c r="P996" s="17"/>
      <c r="Q996" s="36">
        <f t="shared" si="206"/>
        <v>9.7268197476296211E-2</v>
      </c>
      <c r="R996" s="14">
        <f t="shared" si="216"/>
        <v>0.98355251012199285</v>
      </c>
      <c r="S996" s="14">
        <f t="shared" si="217"/>
        <v>10.645013419347817</v>
      </c>
      <c r="T996" s="20">
        <f t="shared" si="207"/>
        <v>0.13544231027814435</v>
      </c>
      <c r="U996" s="20">
        <f t="shared" si="208"/>
        <v>1.1260812680849774E-2</v>
      </c>
      <c r="V996" s="20">
        <f t="shared" si="209"/>
        <v>0.12418149759729458</v>
      </c>
      <c r="Y996" s="35"/>
      <c r="Z996" s="35"/>
    </row>
    <row r="997" spans="1:26" x14ac:dyDescent="0.25">
      <c r="A997" s="11">
        <v>1953.05</v>
      </c>
      <c r="B997" s="12">
        <v>24.84</v>
      </c>
      <c r="C997" s="13">
        <v>1.4166700000000001</v>
      </c>
      <c r="D997" s="12">
        <v>2.48333</v>
      </c>
      <c r="E997" s="12">
        <v>26.7</v>
      </c>
      <c r="F997" s="13">
        <f t="shared" si="214"/>
        <v>1953.3749999999252</v>
      </c>
      <c r="G997" s="14">
        <v>3.05</v>
      </c>
      <c r="H997" s="13">
        <f t="shared" si="210"/>
        <v>292.55379775280903</v>
      </c>
      <c r="I997" s="13">
        <f t="shared" si="211"/>
        <v>16.684870719101127</v>
      </c>
      <c r="J997" s="15">
        <f t="shared" si="215"/>
        <v>23907.855120681295</v>
      </c>
      <c r="K997" s="13">
        <f t="shared" si="212"/>
        <v>29.247488831460679</v>
      </c>
      <c r="L997" s="15">
        <f t="shared" si="213"/>
        <v>2390.1406544622173</v>
      </c>
      <c r="M997" s="34">
        <f t="shared" si="204"/>
        <v>12.14197079186779</v>
      </c>
      <c r="N997" s="16"/>
      <c r="O997" s="17">
        <f t="shared" si="205"/>
        <v>15.563203387107315</v>
      </c>
      <c r="P997" s="17"/>
      <c r="Q997" s="36">
        <f t="shared" si="206"/>
        <v>9.5010295236366601E-2</v>
      </c>
      <c r="R997" s="14">
        <f t="shared" si="216"/>
        <v>0.99742735979139274</v>
      </c>
      <c r="S997" s="14">
        <f t="shared" si="217"/>
        <v>10.430716449148205</v>
      </c>
      <c r="T997" s="20">
        <f t="shared" si="207"/>
        <v>0.13728611084457865</v>
      </c>
      <c r="U997" s="20">
        <f t="shared" si="208"/>
        <v>1.3985170788883394E-2</v>
      </c>
      <c r="V997" s="20">
        <f t="shared" si="209"/>
        <v>0.12330094005569525</v>
      </c>
      <c r="Y997" s="35"/>
      <c r="Z997" s="35"/>
    </row>
    <row r="998" spans="1:26" x14ac:dyDescent="0.25">
      <c r="A998" s="11">
        <v>1953.06</v>
      </c>
      <c r="B998" s="12">
        <v>23.95</v>
      </c>
      <c r="C998" s="13">
        <v>1.42</v>
      </c>
      <c r="D998" s="12">
        <v>2.5099999999999998</v>
      </c>
      <c r="E998" s="12">
        <v>26.8</v>
      </c>
      <c r="F998" s="13">
        <f t="shared" si="214"/>
        <v>1953.4583333332585</v>
      </c>
      <c r="G998" s="14">
        <v>3.11</v>
      </c>
      <c r="H998" s="13">
        <f t="shared" si="210"/>
        <v>281.01929104477614</v>
      </c>
      <c r="I998" s="13">
        <f t="shared" si="211"/>
        <v>16.661686567164178</v>
      </c>
      <c r="J998" s="15">
        <f t="shared" si="215"/>
        <v>23078.708875610257</v>
      </c>
      <c r="K998" s="13">
        <f t="shared" si="212"/>
        <v>29.45129104477612</v>
      </c>
      <c r="L998" s="15">
        <f t="shared" si="213"/>
        <v>2418.6872349804485</v>
      </c>
      <c r="M998" s="34">
        <f t="shared" si="204"/>
        <v>11.624407885470088</v>
      </c>
      <c r="N998" s="16"/>
      <c r="O998" s="17">
        <f t="shared" si="205"/>
        <v>14.904522212477097</v>
      </c>
      <c r="P998" s="17"/>
      <c r="Q998" s="36">
        <f t="shared" si="206"/>
        <v>9.8467265923936106E-2</v>
      </c>
      <c r="R998" s="14">
        <f t="shared" si="216"/>
        <v>1.0180660886362762</v>
      </c>
      <c r="S998" s="14">
        <f t="shared" si="217"/>
        <v>10.365061513499805</v>
      </c>
      <c r="T998" s="20">
        <f t="shared" si="207"/>
        <v>0.14118308282615111</v>
      </c>
      <c r="U998" s="20">
        <f t="shared" si="208"/>
        <v>1.4127885287435582E-2</v>
      </c>
      <c r="V998" s="20">
        <f t="shared" si="209"/>
        <v>0.12705519753871553</v>
      </c>
      <c r="Y998" s="35"/>
      <c r="Z998" s="35"/>
    </row>
    <row r="999" spans="1:26" x14ac:dyDescent="0.25">
      <c r="A999" s="11">
        <v>1953.07</v>
      </c>
      <c r="B999" s="12">
        <v>24.29</v>
      </c>
      <c r="C999" s="13">
        <v>1.42</v>
      </c>
      <c r="D999" s="12">
        <v>2.5233300000000001</v>
      </c>
      <c r="E999" s="12">
        <v>26.8</v>
      </c>
      <c r="F999" s="13">
        <f t="shared" si="214"/>
        <v>1953.5416666665917</v>
      </c>
      <c r="G999" s="14">
        <v>2.93</v>
      </c>
      <c r="H999" s="13">
        <f t="shared" si="210"/>
        <v>285.00870895522394</v>
      </c>
      <c r="I999" s="13">
        <f t="shared" si="211"/>
        <v>16.661686567164178</v>
      </c>
      <c r="J999" s="15">
        <f t="shared" si="215"/>
        <v>23520.368231267381</v>
      </c>
      <c r="K999" s="13">
        <f t="shared" si="212"/>
        <v>29.607699694029854</v>
      </c>
      <c r="L999" s="15">
        <f t="shared" si="213"/>
        <v>2443.3779649651674</v>
      </c>
      <c r="M999" s="34">
        <f t="shared" si="204"/>
        <v>11.750201645310012</v>
      </c>
      <c r="N999" s="16"/>
      <c r="O999" s="17">
        <f t="shared" si="205"/>
        <v>15.069129207230235</v>
      </c>
      <c r="P999" s="17"/>
      <c r="Q999" s="36">
        <f t="shared" si="206"/>
        <v>9.9944492326542525E-2</v>
      </c>
      <c r="R999" s="14">
        <f t="shared" si="216"/>
        <v>1.0007239184253585</v>
      </c>
      <c r="S999" s="14">
        <f t="shared" si="217"/>
        <v>10.552317633523149</v>
      </c>
      <c r="T999" s="20">
        <f t="shared" si="207"/>
        <v>0.13725175253058608</v>
      </c>
      <c r="U999" s="20">
        <f t="shared" si="208"/>
        <v>1.2071995591179441E-2</v>
      </c>
      <c r="V999" s="20">
        <f t="shared" si="209"/>
        <v>0.12517975693940664</v>
      </c>
      <c r="Y999" s="35"/>
      <c r="Z999" s="35"/>
    </row>
    <row r="1000" spans="1:26" x14ac:dyDescent="0.25">
      <c r="A1000" s="11">
        <v>1953.08</v>
      </c>
      <c r="B1000" s="12">
        <v>24.39</v>
      </c>
      <c r="C1000" s="13">
        <v>1.42</v>
      </c>
      <c r="D1000" s="12">
        <v>2.53667</v>
      </c>
      <c r="E1000" s="12">
        <v>26.9</v>
      </c>
      <c r="F1000" s="13">
        <f t="shared" si="214"/>
        <v>1953.624999999925</v>
      </c>
      <c r="G1000" s="14">
        <v>2.95</v>
      </c>
      <c r="H1000" s="13">
        <f t="shared" si="210"/>
        <v>285.11819330855025</v>
      </c>
      <c r="I1000" s="13">
        <f t="shared" si="211"/>
        <v>16.599747211895913</v>
      </c>
      <c r="J1000" s="15">
        <f t="shared" si="215"/>
        <v>23643.561400867889</v>
      </c>
      <c r="K1000" s="13">
        <f t="shared" si="212"/>
        <v>29.653578000000007</v>
      </c>
      <c r="L1000" s="15">
        <f t="shared" si="213"/>
        <v>2459.0370192185137</v>
      </c>
      <c r="M1000" s="34">
        <f t="shared" si="204"/>
        <v>11.715076201734014</v>
      </c>
      <c r="N1000" s="16"/>
      <c r="O1000" s="17">
        <f t="shared" si="205"/>
        <v>15.027019046734084</v>
      </c>
      <c r="P1000" s="17"/>
      <c r="Q1000" s="36">
        <f t="shared" si="206"/>
        <v>0.10099082396456582</v>
      </c>
      <c r="R1000" s="14">
        <f t="shared" si="216"/>
        <v>1.0093554892706844</v>
      </c>
      <c r="S1000" s="14">
        <f t="shared" si="217"/>
        <v>10.520700306261942</v>
      </c>
      <c r="T1000" s="20">
        <f t="shared" si="207"/>
        <v>0.14005750752165191</v>
      </c>
      <c r="U1000" s="20">
        <f t="shared" si="208"/>
        <v>1.2879277687620982E-2</v>
      </c>
      <c r="V1000" s="20">
        <f t="shared" si="209"/>
        <v>0.12717822983403093</v>
      </c>
      <c r="Y1000" s="35"/>
      <c r="Z1000" s="35"/>
    </row>
    <row r="1001" spans="1:26" x14ac:dyDescent="0.25">
      <c r="A1001" s="11">
        <v>1953.09</v>
      </c>
      <c r="B1001" s="12">
        <v>23.27</v>
      </c>
      <c r="C1001" s="13">
        <v>1.42</v>
      </c>
      <c r="D1001" s="12">
        <v>2.5499999999999998</v>
      </c>
      <c r="E1001" s="12">
        <v>26.9</v>
      </c>
      <c r="F1001" s="13">
        <f t="shared" si="214"/>
        <v>1953.7083333332582</v>
      </c>
      <c r="G1001" s="14">
        <v>2.87</v>
      </c>
      <c r="H1001" s="13">
        <f t="shared" si="210"/>
        <v>272.02543494423799</v>
      </c>
      <c r="I1001" s="13">
        <f t="shared" si="211"/>
        <v>16.599747211895913</v>
      </c>
      <c r="J1001" s="15">
        <f t="shared" si="215"/>
        <v>22672.550029956205</v>
      </c>
      <c r="K1001" s="13">
        <f t="shared" si="212"/>
        <v>29.809405204460969</v>
      </c>
      <c r="L1001" s="15">
        <f t="shared" si="213"/>
        <v>2484.5295477605632</v>
      </c>
      <c r="M1001" s="34">
        <f t="shared" si="204"/>
        <v>11.139349357262933</v>
      </c>
      <c r="N1001" s="16"/>
      <c r="O1001" s="17">
        <f t="shared" si="205"/>
        <v>14.294747954197094</v>
      </c>
      <c r="P1001" s="17"/>
      <c r="Q1001" s="36">
        <f t="shared" si="206"/>
        <v>0.10560037156783554</v>
      </c>
      <c r="R1001" s="14">
        <f t="shared" si="216"/>
        <v>1.020678701404313</v>
      </c>
      <c r="S1001" s="14">
        <f t="shared" si="217"/>
        <v>10.619126605097259</v>
      </c>
      <c r="T1001" s="20">
        <f t="shared" si="207"/>
        <v>0.14811930578144095</v>
      </c>
      <c r="U1001" s="20">
        <f t="shared" si="208"/>
        <v>1.1614031146959913E-2</v>
      </c>
      <c r="V1001" s="20">
        <f t="shared" si="209"/>
        <v>0.13650527463448103</v>
      </c>
      <c r="Y1001" s="35"/>
      <c r="Z1001" s="35"/>
    </row>
    <row r="1002" spans="1:26" x14ac:dyDescent="0.25">
      <c r="A1002" s="11">
        <v>1953.1</v>
      </c>
      <c r="B1002" s="12">
        <v>23.97</v>
      </c>
      <c r="C1002" s="13">
        <v>1.43</v>
      </c>
      <c r="D1002" s="12">
        <v>2.53667</v>
      </c>
      <c r="E1002" s="12">
        <v>27</v>
      </c>
      <c r="F1002" s="13">
        <f t="shared" si="214"/>
        <v>1953.7916666665915</v>
      </c>
      <c r="G1002" s="14">
        <v>2.66</v>
      </c>
      <c r="H1002" s="13">
        <f t="shared" si="210"/>
        <v>279.17059999999998</v>
      </c>
      <c r="I1002" s="13">
        <f t="shared" si="211"/>
        <v>16.654733333333336</v>
      </c>
      <c r="J1002" s="15">
        <f t="shared" si="215"/>
        <v>23383.756386327557</v>
      </c>
      <c r="K1002" s="13">
        <f t="shared" si="212"/>
        <v>29.543749933333338</v>
      </c>
      <c r="L1002" s="15">
        <f t="shared" si="213"/>
        <v>2474.6296751149575</v>
      </c>
      <c r="M1002" s="34">
        <f t="shared" si="204"/>
        <v>11.391934765421421</v>
      </c>
      <c r="N1002" s="16"/>
      <c r="O1002" s="17">
        <f t="shared" si="205"/>
        <v>14.6237988988797</v>
      </c>
      <c r="P1002" s="17"/>
      <c r="Q1002" s="36">
        <f t="shared" si="206"/>
        <v>0.10609757559259148</v>
      </c>
      <c r="R1002" s="14">
        <f t="shared" si="216"/>
        <v>1.0004767054054859</v>
      </c>
      <c r="S1002" s="14">
        <f t="shared" si="217"/>
        <v>10.798572959437408</v>
      </c>
      <c r="T1002" s="20">
        <f t="shared" si="207"/>
        <v>0.14478018787325198</v>
      </c>
      <c r="U1002" s="20">
        <f t="shared" si="208"/>
        <v>9.6887731852812742E-3</v>
      </c>
      <c r="V1002" s="20">
        <f t="shared" si="209"/>
        <v>0.1350914146879707</v>
      </c>
      <c r="Y1002" s="35"/>
      <c r="Z1002" s="35"/>
    </row>
    <row r="1003" spans="1:26" x14ac:dyDescent="0.25">
      <c r="A1003" s="11">
        <v>1953.11</v>
      </c>
      <c r="B1003" s="12">
        <v>24.5</v>
      </c>
      <c r="C1003" s="13">
        <v>1.44</v>
      </c>
      <c r="D1003" s="12">
        <v>2.5233300000000001</v>
      </c>
      <c r="E1003" s="12">
        <v>26.9</v>
      </c>
      <c r="F1003" s="13">
        <f t="shared" si="214"/>
        <v>1953.8749999999247</v>
      </c>
      <c r="G1003" s="14">
        <v>2.68</v>
      </c>
      <c r="H1003" s="13">
        <f t="shared" si="210"/>
        <v>286.4040892193309</v>
      </c>
      <c r="I1003" s="13">
        <f t="shared" si="211"/>
        <v>16.83354646840149</v>
      </c>
      <c r="J1003" s="15">
        <f t="shared" si="215"/>
        <v>24107.144804995372</v>
      </c>
      <c r="K1003" s="13">
        <f t="shared" si="212"/>
        <v>29.497633895910784</v>
      </c>
      <c r="L1003" s="15">
        <f t="shared" si="213"/>
        <v>2482.8686408485296</v>
      </c>
      <c r="M1003" s="34">
        <f t="shared" si="204"/>
        <v>11.644070268505782</v>
      </c>
      <c r="N1003" s="16"/>
      <c r="O1003" s="17">
        <f t="shared" si="205"/>
        <v>14.953068513374769</v>
      </c>
      <c r="P1003" s="17"/>
      <c r="Q1003" s="36">
        <f t="shared" si="206"/>
        <v>0.10360914376609932</v>
      </c>
      <c r="R1003" s="14">
        <f t="shared" si="216"/>
        <v>1.0100968735423244</v>
      </c>
      <c r="S1003" s="14">
        <f t="shared" si="217"/>
        <v>10.843883228012828</v>
      </c>
      <c r="T1003" s="20">
        <f t="shared" si="207"/>
        <v>0.14095040856172325</v>
      </c>
      <c r="U1003" s="20">
        <f t="shared" si="208"/>
        <v>9.5294043800555617E-3</v>
      </c>
      <c r="V1003" s="20">
        <f t="shared" si="209"/>
        <v>0.13142100418166769</v>
      </c>
      <c r="Y1003" s="35"/>
      <c r="Z1003" s="35"/>
    </row>
    <row r="1004" spans="1:26" x14ac:dyDescent="0.25">
      <c r="A1004" s="11">
        <v>1953.12</v>
      </c>
      <c r="B1004" s="12">
        <v>24.83</v>
      </c>
      <c r="C1004" s="13">
        <v>1.45</v>
      </c>
      <c r="D1004" s="12">
        <v>2.5099999999999998</v>
      </c>
      <c r="E1004" s="12">
        <v>26.9</v>
      </c>
      <c r="F1004" s="13">
        <f t="shared" si="214"/>
        <v>1953.958333333258</v>
      </c>
      <c r="G1004" s="14">
        <v>2.59</v>
      </c>
      <c r="H1004" s="13">
        <f t="shared" si="210"/>
        <v>290.26177695167286</v>
      </c>
      <c r="I1004" s="13">
        <f t="shared" si="211"/>
        <v>16.950446096654279</v>
      </c>
      <c r="J1004" s="15">
        <f t="shared" si="215"/>
        <v>24550.749068243753</v>
      </c>
      <c r="K1004" s="13">
        <f t="shared" si="212"/>
        <v>29.341806691449818</v>
      </c>
      <c r="L1004" s="15">
        <f t="shared" si="213"/>
        <v>2481.7712509581888</v>
      </c>
      <c r="M1004" s="34">
        <f t="shared" si="204"/>
        <v>11.754449184027301</v>
      </c>
      <c r="N1004" s="16"/>
      <c r="O1004" s="17">
        <f t="shared" si="205"/>
        <v>15.101395257015977</v>
      </c>
      <c r="P1004" s="17"/>
      <c r="Q1004" s="36">
        <f t="shared" si="206"/>
        <v>0.10370269083937059</v>
      </c>
      <c r="R1004" s="14">
        <f t="shared" si="216"/>
        <v>1.0118200222971947</v>
      </c>
      <c r="S1004" s="14">
        <f t="shared" si="217"/>
        <v>10.953372545673806</v>
      </c>
      <c r="T1004" s="20">
        <f t="shared" si="207"/>
        <v>0.14120169618292699</v>
      </c>
      <c r="U1004" s="20">
        <f t="shared" si="208"/>
        <v>8.4527711415074425E-3</v>
      </c>
      <c r="V1004" s="20">
        <f t="shared" si="209"/>
        <v>0.13274892504141955</v>
      </c>
      <c r="Y1004" s="35"/>
      <c r="Z1004" s="35"/>
    </row>
    <row r="1005" spans="1:26" x14ac:dyDescent="0.25">
      <c r="A1005" s="11">
        <v>1954.01</v>
      </c>
      <c r="B1005" s="12">
        <v>25.46</v>
      </c>
      <c r="C1005" s="13">
        <v>1.4566699999999999</v>
      </c>
      <c r="D1005" s="12">
        <v>2.5233300000000001</v>
      </c>
      <c r="E1005" s="12">
        <v>26.9</v>
      </c>
      <c r="F1005" s="13">
        <f t="shared" si="214"/>
        <v>1954.0416666665913</v>
      </c>
      <c r="G1005" s="14">
        <v>2.48</v>
      </c>
      <c r="H1005" s="13">
        <f t="shared" si="210"/>
        <v>297.62645353159854</v>
      </c>
      <c r="I1005" s="13">
        <f t="shared" si="211"/>
        <v>17.028418148698886</v>
      </c>
      <c r="J1005" s="15">
        <f t="shared" si="215"/>
        <v>25293.687726456807</v>
      </c>
      <c r="K1005" s="13">
        <f t="shared" si="212"/>
        <v>29.497633895910784</v>
      </c>
      <c r="L1005" s="15">
        <f t="shared" si="213"/>
        <v>2506.8468598114791</v>
      </c>
      <c r="M1005" s="34">
        <f t="shared" si="204"/>
        <v>12.002650554927834</v>
      </c>
      <c r="N1005" s="16"/>
      <c r="O1005" s="17">
        <f t="shared" si="205"/>
        <v>15.427061391002457</v>
      </c>
      <c r="P1005" s="17"/>
      <c r="Q1005" s="36">
        <f t="shared" si="206"/>
        <v>0.10304345229837089</v>
      </c>
      <c r="R1005" s="14">
        <f t="shared" si="216"/>
        <v>1.0029454226504648</v>
      </c>
      <c r="S1005" s="14">
        <f t="shared" si="217"/>
        <v>11.08284165339315</v>
      </c>
      <c r="T1005" s="20">
        <f t="shared" si="207"/>
        <v>0.14154011284922285</v>
      </c>
      <c r="U1005" s="20">
        <f t="shared" si="208"/>
        <v>7.2883489509014687E-3</v>
      </c>
      <c r="V1005" s="20">
        <f t="shared" si="209"/>
        <v>0.13425176389832139</v>
      </c>
      <c r="Y1005" s="35"/>
      <c r="Z1005" s="35"/>
    </row>
    <row r="1006" spans="1:26" x14ac:dyDescent="0.25">
      <c r="A1006" s="11">
        <v>1954.02</v>
      </c>
      <c r="B1006" s="12">
        <v>26.02</v>
      </c>
      <c r="C1006" s="13">
        <v>1.46333</v>
      </c>
      <c r="D1006" s="12">
        <v>2.53667</v>
      </c>
      <c r="E1006" s="12">
        <v>26.9</v>
      </c>
      <c r="F1006" s="13">
        <f t="shared" si="214"/>
        <v>1954.1249999999245</v>
      </c>
      <c r="G1006" s="14">
        <v>2.4700000000000002</v>
      </c>
      <c r="H1006" s="13">
        <f t="shared" si="210"/>
        <v>304.1728327137547</v>
      </c>
      <c r="I1006" s="13">
        <f t="shared" si="211"/>
        <v>17.106273301115245</v>
      </c>
      <c r="J1006" s="15">
        <f t="shared" si="215"/>
        <v>25971.177231505728</v>
      </c>
      <c r="K1006" s="13">
        <f t="shared" si="212"/>
        <v>29.653578000000007</v>
      </c>
      <c r="L1006" s="15">
        <f t="shared" si="213"/>
        <v>2531.9103054513312</v>
      </c>
      <c r="M1006" s="34">
        <f t="shared" si="204"/>
        <v>12.215052485432846</v>
      </c>
      <c r="N1006" s="16"/>
      <c r="O1006" s="17">
        <f t="shared" si="205"/>
        <v>15.705755365444618</v>
      </c>
      <c r="P1006" s="17"/>
      <c r="Q1006" s="36">
        <f t="shared" si="206"/>
        <v>0.10169472728013379</v>
      </c>
      <c r="R1006" s="14">
        <f t="shared" si="216"/>
        <v>1.0108881079156506</v>
      </c>
      <c r="S1006" s="14">
        <f t="shared" si="217"/>
        <v>11.115485306230569</v>
      </c>
      <c r="T1006" s="20">
        <f t="shared" si="207"/>
        <v>0.14020256038602774</v>
      </c>
      <c r="U1006" s="20">
        <f t="shared" si="208"/>
        <v>7.504392573155716E-3</v>
      </c>
      <c r="V1006" s="20">
        <f t="shared" si="209"/>
        <v>0.13269816781287203</v>
      </c>
      <c r="Y1006" s="35"/>
      <c r="Z1006" s="35"/>
    </row>
    <row r="1007" spans="1:26" x14ac:dyDescent="0.25">
      <c r="A1007" s="11">
        <v>1954.03</v>
      </c>
      <c r="B1007" s="12">
        <v>26.57</v>
      </c>
      <c r="C1007" s="13">
        <v>1.47</v>
      </c>
      <c r="D1007" s="12">
        <v>2.5499999999999998</v>
      </c>
      <c r="E1007" s="12">
        <v>26.9</v>
      </c>
      <c r="F1007" s="13">
        <f t="shared" si="214"/>
        <v>1954.2083333332578</v>
      </c>
      <c r="G1007" s="14">
        <v>2.37</v>
      </c>
      <c r="H1007" s="13">
        <f t="shared" si="210"/>
        <v>310.60231226765808</v>
      </c>
      <c r="I1007" s="13">
        <f t="shared" si="211"/>
        <v>17.184245353159852</v>
      </c>
      <c r="J1007" s="15">
        <f t="shared" si="215"/>
        <v>26642.415382473737</v>
      </c>
      <c r="K1007" s="13">
        <f t="shared" si="212"/>
        <v>29.809405204460969</v>
      </c>
      <c r="L1007" s="15">
        <f t="shared" si="213"/>
        <v>2556.9499143887097</v>
      </c>
      <c r="M1007" s="34">
        <f t="shared" si="204"/>
        <v>12.420105295189986</v>
      </c>
      <c r="N1007" s="16"/>
      <c r="O1007" s="17">
        <f t="shared" si="205"/>
        <v>15.974058403613155</v>
      </c>
      <c r="P1007" s="17"/>
      <c r="Q1007" s="36">
        <f t="shared" si="206"/>
        <v>0.1013431368456012</v>
      </c>
      <c r="R1007" s="14">
        <f t="shared" si="216"/>
        <v>1.0090659974682945</v>
      </c>
      <c r="S1007" s="14">
        <f t="shared" si="217"/>
        <v>11.236511909779637</v>
      </c>
      <c r="T1007" s="20">
        <f t="shared" si="207"/>
        <v>0.13963251987409175</v>
      </c>
      <c r="U1007" s="20">
        <f t="shared" si="208"/>
        <v>6.1917044734545179E-3</v>
      </c>
      <c r="V1007" s="20">
        <f t="shared" si="209"/>
        <v>0.13344081540063724</v>
      </c>
      <c r="Y1007" s="35"/>
      <c r="Z1007" s="35"/>
    </row>
    <row r="1008" spans="1:26" x14ac:dyDescent="0.25">
      <c r="A1008" s="11">
        <v>1954.04</v>
      </c>
      <c r="B1008" s="12">
        <v>27.63</v>
      </c>
      <c r="C1008" s="13">
        <v>1.46333</v>
      </c>
      <c r="D1008" s="12">
        <v>2.5733299999999999</v>
      </c>
      <c r="E1008" s="12">
        <v>26.8</v>
      </c>
      <c r="F1008" s="13">
        <f t="shared" si="214"/>
        <v>1954.291666666591</v>
      </c>
      <c r="G1008" s="14">
        <v>2.29</v>
      </c>
      <c r="H1008" s="13">
        <f t="shared" si="210"/>
        <v>324.19887313432838</v>
      </c>
      <c r="I1008" s="13">
        <f t="shared" si="211"/>
        <v>17.170102679104481</v>
      </c>
      <c r="J1008" s="15">
        <f t="shared" si="215"/>
        <v>27931.415143737402</v>
      </c>
      <c r="K1008" s="13">
        <f t="shared" si="212"/>
        <v>30.194378798507465</v>
      </c>
      <c r="L1008" s="15">
        <f t="shared" si="213"/>
        <v>2601.4024079563433</v>
      </c>
      <c r="M1008" s="34">
        <f t="shared" si="204"/>
        <v>12.907868184060927</v>
      </c>
      <c r="N1008" s="16"/>
      <c r="O1008" s="17">
        <f t="shared" si="205"/>
        <v>16.603059291869464</v>
      </c>
      <c r="P1008" s="17"/>
      <c r="Q1008" s="36">
        <f t="shared" si="206"/>
        <v>9.8113505602729773E-2</v>
      </c>
      <c r="R1008" s="14">
        <f t="shared" si="216"/>
        <v>0.99484451366747939</v>
      </c>
      <c r="S1008" s="14">
        <f t="shared" si="217"/>
        <v>11.380689494195362</v>
      </c>
      <c r="T1008" s="20">
        <f t="shared" si="207"/>
        <v>0.13616865242085341</v>
      </c>
      <c r="U1008" s="20">
        <f t="shared" si="208"/>
        <v>5.181458023079788E-3</v>
      </c>
      <c r="V1008" s="20">
        <f t="shared" si="209"/>
        <v>0.13098719439777362</v>
      </c>
      <c r="Y1008" s="35"/>
      <c r="Z1008" s="35"/>
    </row>
    <row r="1009" spans="1:26" x14ac:dyDescent="0.25">
      <c r="A1009" s="11">
        <v>1954.05</v>
      </c>
      <c r="B1009" s="12">
        <v>28.73</v>
      </c>
      <c r="C1009" s="13">
        <v>1.4566699999999999</v>
      </c>
      <c r="D1009" s="12">
        <v>2.59667</v>
      </c>
      <c r="E1009" s="12">
        <v>26.9</v>
      </c>
      <c r="F1009" s="13">
        <f t="shared" si="214"/>
        <v>1954.3749999999243</v>
      </c>
      <c r="G1009" s="14">
        <v>2.37</v>
      </c>
      <c r="H1009" s="13">
        <f t="shared" si="210"/>
        <v>335.85263197026029</v>
      </c>
      <c r="I1009" s="13">
        <f t="shared" si="211"/>
        <v>17.028418148698886</v>
      </c>
      <c r="J1009" s="15">
        <f t="shared" si="215"/>
        <v>29057.704152334576</v>
      </c>
      <c r="K1009" s="13">
        <f t="shared" si="212"/>
        <v>30.354975769516734</v>
      </c>
      <c r="L1009" s="15">
        <f t="shared" si="213"/>
        <v>2626.2885012614906</v>
      </c>
      <c r="M1009" s="34">
        <f t="shared" si="204"/>
        <v>13.312042238025873</v>
      </c>
      <c r="N1009" s="16"/>
      <c r="O1009" s="17">
        <f t="shared" si="205"/>
        <v>17.121370897689342</v>
      </c>
      <c r="P1009" s="17"/>
      <c r="Q1009" s="36">
        <f t="shared" si="206"/>
        <v>9.5350061653182785E-2</v>
      </c>
      <c r="R1009" s="14">
        <f t="shared" si="216"/>
        <v>1.0010924459392456</v>
      </c>
      <c r="S1009" s="14">
        <f t="shared" si="217"/>
        <v>11.279927224365446</v>
      </c>
      <c r="T1009" s="20">
        <f t="shared" si="207"/>
        <v>0.1330615437683671</v>
      </c>
      <c r="U1009" s="20">
        <f t="shared" si="208"/>
        <v>6.6732828210043227E-3</v>
      </c>
      <c r="V1009" s="20">
        <f t="shared" si="209"/>
        <v>0.12638826094736277</v>
      </c>
      <c r="Y1009" s="35"/>
      <c r="Z1009" s="35"/>
    </row>
    <row r="1010" spans="1:26" x14ac:dyDescent="0.25">
      <c r="A1010" s="11">
        <v>1954.06</v>
      </c>
      <c r="B1010" s="12">
        <v>28.96</v>
      </c>
      <c r="C1010" s="13">
        <v>1.45</v>
      </c>
      <c r="D1010" s="12">
        <v>2.62</v>
      </c>
      <c r="E1010" s="12">
        <v>26.9</v>
      </c>
      <c r="F1010" s="13">
        <f t="shared" si="214"/>
        <v>1954.4583333332575</v>
      </c>
      <c r="G1010" s="14">
        <v>2.38</v>
      </c>
      <c r="H1010" s="13">
        <f t="shared" si="210"/>
        <v>338.54132342007443</v>
      </c>
      <c r="I1010" s="13">
        <f t="shared" si="211"/>
        <v>16.950446096654279</v>
      </c>
      <c r="J1010" s="15">
        <f t="shared" si="215"/>
        <v>29412.539210001734</v>
      </c>
      <c r="K1010" s="13">
        <f t="shared" si="212"/>
        <v>30.627702602230492</v>
      </c>
      <c r="L1010" s="15">
        <f t="shared" si="213"/>
        <v>2660.9410473136932</v>
      </c>
      <c r="M1010" s="34">
        <f t="shared" si="204"/>
        <v>13.357885903659016</v>
      </c>
      <c r="N1010" s="16"/>
      <c r="O1010" s="17">
        <f t="shared" si="205"/>
        <v>17.178043503737335</v>
      </c>
      <c r="P1010" s="17"/>
      <c r="Q1010" s="36">
        <f t="shared" si="206"/>
        <v>9.4397589195516676E-2</v>
      </c>
      <c r="R1010" s="14">
        <f t="shared" si="216"/>
        <v>1.009070925747481</v>
      </c>
      <c r="S1010" s="14">
        <f t="shared" si="217"/>
        <v>11.29224993505669</v>
      </c>
      <c r="T1010" s="20">
        <f t="shared" si="207"/>
        <v>0.13092615266016616</v>
      </c>
      <c r="U1010" s="20">
        <f t="shared" si="208"/>
        <v>6.8336353745208633E-3</v>
      </c>
      <c r="V1010" s="20">
        <f t="shared" si="209"/>
        <v>0.1240925172856453</v>
      </c>
      <c r="Y1010" s="35"/>
      <c r="Z1010" s="35"/>
    </row>
    <row r="1011" spans="1:26" x14ac:dyDescent="0.25">
      <c r="A1011" s="11">
        <v>1954.07</v>
      </c>
      <c r="B1011" s="12">
        <v>30.13</v>
      </c>
      <c r="C1011" s="13">
        <v>1.4566699999999999</v>
      </c>
      <c r="D1011" s="12">
        <v>2.6233300000000002</v>
      </c>
      <c r="E1011" s="12">
        <v>26.9</v>
      </c>
      <c r="F1011" s="13">
        <f t="shared" si="214"/>
        <v>1954.5416666665908</v>
      </c>
      <c r="G1011" s="14">
        <v>2.2999999999999998</v>
      </c>
      <c r="H1011" s="13">
        <f t="shared" si="210"/>
        <v>352.21857992565054</v>
      </c>
      <c r="I1011" s="13">
        <f t="shared" si="211"/>
        <v>17.028418148698886</v>
      </c>
      <c r="J1011" s="15">
        <f t="shared" si="215"/>
        <v>30724.10808085652</v>
      </c>
      <c r="K1011" s="13">
        <f t="shared" si="212"/>
        <v>30.666630178438666</v>
      </c>
      <c r="L1011" s="15">
        <f t="shared" si="213"/>
        <v>2675.0572337123581</v>
      </c>
      <c r="M1011" s="34">
        <f t="shared" si="204"/>
        <v>13.833009564245337</v>
      </c>
      <c r="N1011" s="16"/>
      <c r="O1011" s="17">
        <f t="shared" si="205"/>
        <v>17.784289655101258</v>
      </c>
      <c r="P1011" s="17"/>
      <c r="Q1011" s="36">
        <f t="shared" si="206"/>
        <v>9.2035333094363486E-2</v>
      </c>
      <c r="R1011" s="14">
        <f t="shared" si="216"/>
        <v>0.99661625986110247</v>
      </c>
      <c r="S1011" s="14">
        <f t="shared" si="217"/>
        <v>11.394681095739587</v>
      </c>
      <c r="T1011" s="20">
        <f t="shared" si="207"/>
        <v>0.13002389703673378</v>
      </c>
      <c r="U1011" s="20">
        <f t="shared" si="208"/>
        <v>5.7872766306619194E-3</v>
      </c>
      <c r="V1011" s="20">
        <f t="shared" si="209"/>
        <v>0.12423662040607186</v>
      </c>
      <c r="Y1011" s="35"/>
      <c r="Z1011" s="35"/>
    </row>
    <row r="1012" spans="1:26" x14ac:dyDescent="0.25">
      <c r="A1012" s="11">
        <v>1954.08</v>
      </c>
      <c r="B1012" s="12">
        <v>30.73</v>
      </c>
      <c r="C1012" s="13">
        <v>1.46333</v>
      </c>
      <c r="D1012" s="12">
        <v>2.6266699999999998</v>
      </c>
      <c r="E1012" s="12">
        <v>26.9</v>
      </c>
      <c r="F1012" s="13">
        <f t="shared" si="214"/>
        <v>1954.6249999999241</v>
      </c>
      <c r="G1012" s="14">
        <v>2.36</v>
      </c>
      <c r="H1012" s="13">
        <f t="shared" si="210"/>
        <v>359.23255762081789</v>
      </c>
      <c r="I1012" s="13">
        <f t="shared" si="211"/>
        <v>17.106273301115245</v>
      </c>
      <c r="J1012" s="15">
        <f t="shared" si="215"/>
        <v>31460.28765619707</v>
      </c>
      <c r="K1012" s="13">
        <f t="shared" si="212"/>
        <v>30.705674654275096</v>
      </c>
      <c r="L1012" s="15">
        <f t="shared" si="213"/>
        <v>2689.0918899415278</v>
      </c>
      <c r="M1012" s="34">
        <f t="shared" si="204"/>
        <v>14.042112347320588</v>
      </c>
      <c r="N1012" s="16"/>
      <c r="O1012" s="17">
        <f t="shared" si="205"/>
        <v>18.047877301272553</v>
      </c>
      <c r="P1012" s="17"/>
      <c r="Q1012" s="36">
        <f t="shared" si="206"/>
        <v>9.0358841377315147E-2</v>
      </c>
      <c r="R1012" s="14">
        <f t="shared" si="216"/>
        <v>1.000201558545158</v>
      </c>
      <c r="S1012" s="14">
        <f t="shared" si="217"/>
        <v>11.356124455945997</v>
      </c>
      <c r="T1012" s="20">
        <f t="shared" si="207"/>
        <v>0.12632687789695618</v>
      </c>
      <c r="U1012" s="20">
        <f t="shared" si="208"/>
        <v>6.8031997725062077E-3</v>
      </c>
      <c r="V1012" s="20">
        <f t="shared" si="209"/>
        <v>0.11952367812444997</v>
      </c>
      <c r="Y1012" s="35"/>
      <c r="Z1012" s="35"/>
    </row>
    <row r="1013" spans="1:26" x14ac:dyDescent="0.25">
      <c r="A1013" s="11">
        <v>1954.09</v>
      </c>
      <c r="B1013" s="12">
        <v>31.45</v>
      </c>
      <c r="C1013" s="13">
        <v>1.47</v>
      </c>
      <c r="D1013" s="12">
        <v>2.63</v>
      </c>
      <c r="E1013" s="12">
        <v>26.8</v>
      </c>
      <c r="F1013" s="13">
        <f t="shared" si="214"/>
        <v>1954.7083333332573</v>
      </c>
      <c r="G1013" s="14">
        <v>2.38</v>
      </c>
      <c r="H1013" s="13">
        <f t="shared" si="210"/>
        <v>369.02115671641798</v>
      </c>
      <c r="I1013" s="13">
        <f t="shared" si="211"/>
        <v>17.248365671641793</v>
      </c>
      <c r="J1013" s="15">
        <f t="shared" si="215"/>
        <v>32443.416870431545</v>
      </c>
      <c r="K1013" s="13">
        <f t="shared" si="212"/>
        <v>30.859320895522387</v>
      </c>
      <c r="L1013" s="15">
        <f t="shared" si="213"/>
        <v>2713.0742883699504</v>
      </c>
      <c r="M1013" s="34">
        <f t="shared" si="204"/>
        <v>14.356474143296991</v>
      </c>
      <c r="N1013" s="16"/>
      <c r="O1013" s="17">
        <f t="shared" si="205"/>
        <v>18.445764153358343</v>
      </c>
      <c r="P1013" s="17"/>
      <c r="Q1013" s="36">
        <f t="shared" si="206"/>
        <v>8.8211182770912083E-2</v>
      </c>
      <c r="R1013" s="14">
        <f t="shared" si="216"/>
        <v>0.99758112711171998</v>
      </c>
      <c r="S1013" s="14">
        <f t="shared" si="217"/>
        <v>11.400795519347097</v>
      </c>
      <c r="T1013" s="20">
        <f t="shared" si="207"/>
        <v>0.12469394530903166</v>
      </c>
      <c r="U1013" s="20">
        <f t="shared" si="208"/>
        <v>6.3534200248591688E-3</v>
      </c>
      <c r="V1013" s="20">
        <f t="shared" si="209"/>
        <v>0.11834052528417249</v>
      </c>
      <c r="Y1013" s="35"/>
      <c r="Z1013" s="35"/>
    </row>
    <row r="1014" spans="1:26" x14ac:dyDescent="0.25">
      <c r="A1014" s="11">
        <v>1954.1</v>
      </c>
      <c r="B1014" s="12">
        <v>32.18</v>
      </c>
      <c r="C1014" s="13">
        <v>1.49333</v>
      </c>
      <c r="D1014" s="12">
        <v>2.6766700000000001</v>
      </c>
      <c r="E1014" s="12">
        <v>26.8</v>
      </c>
      <c r="F1014" s="13">
        <f t="shared" si="214"/>
        <v>1954.7916666665906</v>
      </c>
      <c r="G1014" s="14">
        <v>2.4300000000000002</v>
      </c>
      <c r="H1014" s="13">
        <f t="shared" si="210"/>
        <v>377.5866716417911</v>
      </c>
      <c r="I1014" s="13">
        <f t="shared" si="211"/>
        <v>17.522110141791046</v>
      </c>
      <c r="J1014" s="15">
        <f t="shared" si="215"/>
        <v>33324.850520405322</v>
      </c>
      <c r="K1014" s="13">
        <f t="shared" si="212"/>
        <v>31.406927171641797</v>
      </c>
      <c r="L1014" s="15">
        <f t="shared" si="213"/>
        <v>2771.8964463161378</v>
      </c>
      <c r="M1014" s="34">
        <f t="shared" si="204"/>
        <v>14.619231935730577</v>
      </c>
      <c r="N1014" s="16"/>
      <c r="O1014" s="17">
        <f t="shared" si="205"/>
        <v>18.776965474104724</v>
      </c>
      <c r="P1014" s="17"/>
      <c r="Q1014" s="36">
        <f t="shared" si="206"/>
        <v>8.6459243521718299E-2</v>
      </c>
      <c r="R1014" s="14">
        <f t="shared" si="216"/>
        <v>0.99763332319824494</v>
      </c>
      <c r="S1014" s="14">
        <f t="shared" si="217"/>
        <v>11.373218444160525</v>
      </c>
      <c r="T1014" s="20">
        <f t="shared" si="207"/>
        <v>0.12387592370939693</v>
      </c>
      <c r="U1014" s="20">
        <f t="shared" si="208"/>
        <v>7.0302032567628459E-3</v>
      </c>
      <c r="V1014" s="20">
        <f t="shared" si="209"/>
        <v>0.11684572045263408</v>
      </c>
      <c r="Y1014" s="35"/>
      <c r="Z1014" s="35"/>
    </row>
    <row r="1015" spans="1:26" x14ac:dyDescent="0.25">
      <c r="A1015" s="11">
        <v>1954.11</v>
      </c>
      <c r="B1015" s="12">
        <v>33.44</v>
      </c>
      <c r="C1015" s="13">
        <v>1.51667</v>
      </c>
      <c r="D1015" s="12">
        <v>2.7233299999999998</v>
      </c>
      <c r="E1015" s="12">
        <v>26.8</v>
      </c>
      <c r="F1015" s="13">
        <f t="shared" si="214"/>
        <v>1954.8749999999238</v>
      </c>
      <c r="G1015" s="14">
        <v>2.48</v>
      </c>
      <c r="H1015" s="13">
        <f t="shared" si="210"/>
        <v>392.37098507462684</v>
      </c>
      <c r="I1015" s="13">
        <f t="shared" si="211"/>
        <v>17.795971947761196</v>
      </c>
      <c r="J1015" s="15">
        <f t="shared" si="215"/>
        <v>34760.56250742446</v>
      </c>
      <c r="K1015" s="13">
        <f t="shared" si="212"/>
        <v>31.954416111940297</v>
      </c>
      <c r="L1015" s="15">
        <f t="shared" si="213"/>
        <v>2830.8756786287158</v>
      </c>
      <c r="M1015" s="34">
        <f t="shared" si="204"/>
        <v>15.117311697434399</v>
      </c>
      <c r="N1015" s="16"/>
      <c r="O1015" s="17">
        <f t="shared" si="205"/>
        <v>19.407607457588711</v>
      </c>
      <c r="P1015" s="17"/>
      <c r="Q1015" s="36">
        <f t="shared" si="206"/>
        <v>8.3705524492971514E-2</v>
      </c>
      <c r="R1015" s="14">
        <f t="shared" si="216"/>
        <v>0.99943544122648431</v>
      </c>
      <c r="S1015" s="14">
        <f t="shared" si="217"/>
        <v>11.346301711907437</v>
      </c>
      <c r="T1015" s="20">
        <f t="shared" si="207"/>
        <v>0.11983219797869671</v>
      </c>
      <c r="U1015" s="20">
        <f t="shared" si="208"/>
        <v>7.6220588080992968E-3</v>
      </c>
      <c r="V1015" s="20">
        <f t="shared" si="209"/>
        <v>0.11221013917059741</v>
      </c>
      <c r="Y1015" s="35"/>
      <c r="Z1015" s="35"/>
    </row>
    <row r="1016" spans="1:26" x14ac:dyDescent="0.25">
      <c r="A1016" s="11">
        <v>1954.12</v>
      </c>
      <c r="B1016" s="12">
        <v>34.97</v>
      </c>
      <c r="C1016" s="13">
        <v>1.54</v>
      </c>
      <c r="D1016" s="12">
        <v>2.77</v>
      </c>
      <c r="E1016" s="12">
        <v>26.7</v>
      </c>
      <c r="F1016" s="13">
        <f t="shared" si="214"/>
        <v>1954.9583333332571</v>
      </c>
      <c r="G1016" s="14">
        <v>2.5099999999999998</v>
      </c>
      <c r="H1016" s="13">
        <f t="shared" si="210"/>
        <v>411.86015730337084</v>
      </c>
      <c r="I1016" s="13">
        <f t="shared" si="211"/>
        <v>18.137393258426968</v>
      </c>
      <c r="J1016" s="15">
        <f t="shared" si="215"/>
        <v>36621.029896494569</v>
      </c>
      <c r="K1016" s="13">
        <f t="shared" si="212"/>
        <v>32.623752808988769</v>
      </c>
      <c r="L1016" s="15">
        <f t="shared" si="213"/>
        <v>2900.7793197966816</v>
      </c>
      <c r="M1016" s="34">
        <f t="shared" si="204"/>
        <v>15.7890620023271</v>
      </c>
      <c r="N1016" s="16"/>
      <c r="O1016" s="17">
        <f t="shared" si="205"/>
        <v>20.257529192442501</v>
      </c>
      <c r="P1016" s="17"/>
      <c r="Q1016" s="36">
        <f t="shared" si="206"/>
        <v>7.9614728670576632E-2</v>
      </c>
      <c r="R1016" s="14">
        <f t="shared" si="216"/>
        <v>0.99336274347021081</v>
      </c>
      <c r="S1016" s="14">
        <f t="shared" si="217"/>
        <v>11.382367578544489</v>
      </c>
      <c r="T1016" s="20">
        <f t="shared" si="207"/>
        <v>0.11233940716168989</v>
      </c>
      <c r="U1016" s="20">
        <f t="shared" si="208"/>
        <v>7.4056611182429233E-3</v>
      </c>
      <c r="V1016" s="20">
        <f t="shared" si="209"/>
        <v>0.10493374604344696</v>
      </c>
      <c r="Y1016" s="35"/>
      <c r="Z1016" s="35"/>
    </row>
    <row r="1017" spans="1:26" x14ac:dyDescent="0.25">
      <c r="A1017" s="11">
        <v>1955.01</v>
      </c>
      <c r="B1017" s="12">
        <v>35.6</v>
      </c>
      <c r="C1017" s="13">
        <v>1.54667</v>
      </c>
      <c r="D1017" s="12">
        <v>2.8333300000000001</v>
      </c>
      <c r="E1017" s="12">
        <v>26.7</v>
      </c>
      <c r="F1017" s="13">
        <f t="shared" si="214"/>
        <v>1955.0416666665903</v>
      </c>
      <c r="G1017" s="14">
        <v>2.61</v>
      </c>
      <c r="H1017" s="13">
        <f t="shared" si="210"/>
        <v>419.28000000000009</v>
      </c>
      <c r="I1017" s="13">
        <f t="shared" si="211"/>
        <v>18.215949370786522</v>
      </c>
      <c r="J1017" s="15">
        <f t="shared" si="215"/>
        <v>37415.748308294002</v>
      </c>
      <c r="K1017" s="13">
        <f t="shared" si="212"/>
        <v>33.369623662921356</v>
      </c>
      <c r="L1017" s="15">
        <f t="shared" si="213"/>
        <v>2977.8416335488387</v>
      </c>
      <c r="M1017" s="34">
        <f t="shared" si="204"/>
        <v>15.99078106296985</v>
      </c>
      <c r="N1017" s="16"/>
      <c r="O1017" s="17">
        <f t="shared" si="205"/>
        <v>20.501927865048525</v>
      </c>
      <c r="P1017" s="17"/>
      <c r="Q1017" s="36">
        <f t="shared" si="206"/>
        <v>7.7815776226365638E-2</v>
      </c>
      <c r="R1017" s="14">
        <f t="shared" si="216"/>
        <v>0.99869009255840091</v>
      </c>
      <c r="S1017" s="14">
        <f t="shared" si="217"/>
        <v>11.306819885009334</v>
      </c>
      <c r="T1017" s="20">
        <f t="shared" si="207"/>
        <v>0.11304757223665529</v>
      </c>
      <c r="U1017" s="20">
        <f t="shared" si="208"/>
        <v>8.3458926376729359E-3</v>
      </c>
      <c r="V1017" s="20">
        <f t="shared" si="209"/>
        <v>0.10470167959898236</v>
      </c>
      <c r="Y1017" s="35"/>
      <c r="Z1017" s="35"/>
    </row>
    <row r="1018" spans="1:26" x14ac:dyDescent="0.25">
      <c r="A1018" s="11">
        <v>1955.02</v>
      </c>
      <c r="B1018" s="12">
        <v>36.79</v>
      </c>
      <c r="C1018" s="13">
        <v>1.5533300000000001</v>
      </c>
      <c r="D1018" s="12">
        <v>2.8966699999999999</v>
      </c>
      <c r="E1018" s="12">
        <v>26.7</v>
      </c>
      <c r="F1018" s="13">
        <f t="shared" si="214"/>
        <v>1955.1249999999236</v>
      </c>
      <c r="G1018" s="14">
        <v>2.65</v>
      </c>
      <c r="H1018" s="13">
        <f t="shared" si="210"/>
        <v>433.29525842696631</v>
      </c>
      <c r="I1018" s="13">
        <f t="shared" si="211"/>
        <v>18.294387707865173</v>
      </c>
      <c r="J1018" s="15">
        <f t="shared" si="215"/>
        <v>38802.489624216658</v>
      </c>
      <c r="K1018" s="13">
        <f t="shared" si="212"/>
        <v>34.115612292134834</v>
      </c>
      <c r="L1018" s="15">
        <f t="shared" si="213"/>
        <v>3055.1238820271724</v>
      </c>
      <c r="M1018" s="34">
        <f t="shared" si="204"/>
        <v>16.437728215987132</v>
      </c>
      <c r="N1018" s="16"/>
      <c r="O1018" s="17">
        <f t="shared" si="205"/>
        <v>21.056961301473912</v>
      </c>
      <c r="P1018" s="17"/>
      <c r="Q1018" s="36">
        <f t="shared" si="206"/>
        <v>7.5715401259660753E-2</v>
      </c>
      <c r="R1018" s="14">
        <f t="shared" si="216"/>
        <v>0.99959839144156226</v>
      </c>
      <c r="S1018" s="14">
        <f t="shared" si="217"/>
        <v>11.29200899750114</v>
      </c>
      <c r="T1018" s="20">
        <f t="shared" si="207"/>
        <v>0.11008265498545389</v>
      </c>
      <c r="U1018" s="20">
        <f t="shared" si="208"/>
        <v>8.6667566750175951E-3</v>
      </c>
      <c r="V1018" s="20">
        <f t="shared" si="209"/>
        <v>0.10141589831043629</v>
      </c>
      <c r="Y1018" s="35"/>
      <c r="Z1018" s="35"/>
    </row>
    <row r="1019" spans="1:26" x14ac:dyDescent="0.25">
      <c r="A1019" s="11">
        <v>1955.03</v>
      </c>
      <c r="B1019" s="12">
        <v>36.5</v>
      </c>
      <c r="C1019" s="13">
        <v>1.56</v>
      </c>
      <c r="D1019" s="12">
        <v>2.96</v>
      </c>
      <c r="E1019" s="12">
        <v>26.7</v>
      </c>
      <c r="F1019" s="13">
        <f t="shared" si="214"/>
        <v>1955.2083333332569</v>
      </c>
      <c r="G1019" s="14">
        <v>2.68</v>
      </c>
      <c r="H1019" s="13">
        <f t="shared" si="210"/>
        <v>429.87977528089891</v>
      </c>
      <c r="I1019" s="13">
        <f t="shared" si="211"/>
        <v>18.372943820224723</v>
      </c>
      <c r="J1019" s="15">
        <f t="shared" si="215"/>
        <v>38633.73729097734</v>
      </c>
      <c r="K1019" s="13">
        <f t="shared" si="212"/>
        <v>34.861483146067421</v>
      </c>
      <c r="L1019" s="15">
        <f t="shared" si="213"/>
        <v>3133.0373255148752</v>
      </c>
      <c r="M1019" s="34">
        <f t="shared" si="204"/>
        <v>16.21928294553781</v>
      </c>
      <c r="N1019" s="16"/>
      <c r="O1019" s="17">
        <f t="shared" si="205"/>
        <v>20.759297152464626</v>
      </c>
      <c r="P1019" s="17"/>
      <c r="Q1019" s="36">
        <f t="shared" si="206"/>
        <v>7.6234750774021545E-2</v>
      </c>
      <c r="R1019" s="14">
        <f t="shared" si="216"/>
        <v>0.99616375739851437</v>
      </c>
      <c r="S1019" s="14">
        <f t="shared" si="217"/>
        <v>11.287474030045788</v>
      </c>
      <c r="T1019" s="20">
        <f t="shared" si="207"/>
        <v>0.11058503395113006</v>
      </c>
      <c r="U1019" s="20">
        <f t="shared" si="208"/>
        <v>8.7377572076596799E-3</v>
      </c>
      <c r="V1019" s="20">
        <f t="shared" si="209"/>
        <v>0.10184727674347038</v>
      </c>
      <c r="Y1019" s="35"/>
      <c r="Z1019" s="35"/>
    </row>
    <row r="1020" spans="1:26" x14ac:dyDescent="0.25">
      <c r="A1020" s="11">
        <v>1955.04</v>
      </c>
      <c r="B1020" s="12">
        <v>37.76</v>
      </c>
      <c r="C1020" s="13">
        <v>1.5633300000000001</v>
      </c>
      <c r="D1020" s="12">
        <v>3.0466700000000002</v>
      </c>
      <c r="E1020" s="12">
        <v>26.7</v>
      </c>
      <c r="F1020" s="13">
        <f t="shared" si="214"/>
        <v>1955.2916666665901</v>
      </c>
      <c r="G1020" s="14">
        <v>2.75</v>
      </c>
      <c r="H1020" s="13">
        <f t="shared" si="210"/>
        <v>444.71946067415735</v>
      </c>
      <c r="I1020" s="13">
        <f t="shared" si="211"/>
        <v>18.412162988764049</v>
      </c>
      <c r="J1020" s="15">
        <f t="shared" si="215"/>
        <v>40105.288405951505</v>
      </c>
      <c r="K1020" s="13">
        <f t="shared" si="212"/>
        <v>35.882241505617984</v>
      </c>
      <c r="L1020" s="15">
        <f t="shared" si="213"/>
        <v>3235.8998683199225</v>
      </c>
      <c r="M1020" s="34">
        <f t="shared" si="204"/>
        <v>16.68526662806352</v>
      </c>
      <c r="N1020" s="16"/>
      <c r="O1020" s="17">
        <f t="shared" si="205"/>
        <v>21.334047746091095</v>
      </c>
      <c r="P1020" s="17"/>
      <c r="Q1020" s="36">
        <f t="shared" si="206"/>
        <v>7.3812858775129511E-2</v>
      </c>
      <c r="R1020" s="14">
        <f t="shared" si="216"/>
        <v>1.0014249973563802</v>
      </c>
      <c r="S1020" s="14">
        <f t="shared" si="217"/>
        <v>11.244172541308563</v>
      </c>
      <c r="T1020" s="20">
        <f t="shared" si="207"/>
        <v>0.10780131138207505</v>
      </c>
      <c r="U1020" s="20">
        <f t="shared" si="208"/>
        <v>9.2384967241903038E-3</v>
      </c>
      <c r="V1020" s="20">
        <f t="shared" si="209"/>
        <v>9.8562814657884745E-2</v>
      </c>
      <c r="Y1020" s="35"/>
      <c r="Z1020" s="35"/>
    </row>
    <row r="1021" spans="1:26" x14ac:dyDescent="0.25">
      <c r="A1021" s="11">
        <v>1955.05</v>
      </c>
      <c r="B1021" s="12">
        <v>37.6</v>
      </c>
      <c r="C1021" s="13">
        <v>1.56667</v>
      </c>
      <c r="D1021" s="12">
        <v>3.1333299999999999</v>
      </c>
      <c r="E1021" s="12">
        <v>26.7</v>
      </c>
      <c r="F1021" s="13">
        <f t="shared" si="214"/>
        <v>1955.3749999999234</v>
      </c>
      <c r="G1021" s="14">
        <v>2.76</v>
      </c>
      <c r="H1021" s="13">
        <f t="shared" si="210"/>
        <v>442.83505617977534</v>
      </c>
      <c r="I1021" s="13">
        <f t="shared" si="211"/>
        <v>18.451499932584273</v>
      </c>
      <c r="J1021" s="15">
        <f t="shared" si="215"/>
        <v>40074.015450547922</v>
      </c>
      <c r="K1021" s="13">
        <f t="shared" si="212"/>
        <v>36.902882089887648</v>
      </c>
      <c r="L1021" s="15">
        <f t="shared" si="213"/>
        <v>3339.497734884716</v>
      </c>
      <c r="M1021" s="34">
        <f t="shared" si="204"/>
        <v>16.518057827257813</v>
      </c>
      <c r="N1021" s="16"/>
      <c r="O1021" s="17">
        <f t="shared" si="205"/>
        <v>21.097803794241628</v>
      </c>
      <c r="P1021" s="17"/>
      <c r="Q1021" s="36">
        <f t="shared" si="206"/>
        <v>7.3736304846531098E-2</v>
      </c>
      <c r="R1021" s="14">
        <f t="shared" si="216"/>
        <v>1.0005683116212329</v>
      </c>
      <c r="S1021" s="14">
        <f t="shared" si="217"/>
        <v>11.260195457454611</v>
      </c>
      <c r="T1021" s="20">
        <f t="shared" si="207"/>
        <v>0.10979451896887471</v>
      </c>
      <c r="U1021" s="20">
        <f t="shared" si="208"/>
        <v>9.3659566360082547E-3</v>
      </c>
      <c r="V1021" s="20">
        <f t="shared" si="209"/>
        <v>0.10042856233286646</v>
      </c>
      <c r="Y1021" s="35"/>
      <c r="Z1021" s="35"/>
    </row>
    <row r="1022" spans="1:26" x14ac:dyDescent="0.25">
      <c r="A1022" s="11">
        <v>1955.06</v>
      </c>
      <c r="B1022" s="12">
        <v>39.78</v>
      </c>
      <c r="C1022" s="13">
        <v>1.57</v>
      </c>
      <c r="D1022" s="12">
        <v>3.22</v>
      </c>
      <c r="E1022" s="12">
        <v>26.7</v>
      </c>
      <c r="F1022" s="13">
        <f t="shared" si="214"/>
        <v>1955.4583333332566</v>
      </c>
      <c r="G1022" s="14">
        <v>2.78</v>
      </c>
      <c r="H1022" s="13">
        <f t="shared" si="210"/>
        <v>468.51006741573042</v>
      </c>
      <c r="I1022" s="13">
        <f t="shared" si="211"/>
        <v>18.490719101123599</v>
      </c>
      <c r="J1022" s="15">
        <f t="shared" si="215"/>
        <v>42536.897650112849</v>
      </c>
      <c r="K1022" s="13">
        <f t="shared" si="212"/>
        <v>37.92364044943821</v>
      </c>
      <c r="L1022" s="15">
        <f t="shared" si="213"/>
        <v>3443.1576277869126</v>
      </c>
      <c r="M1022" s="34">
        <f t="shared" si="204"/>
        <v>17.370091963405329</v>
      </c>
      <c r="N1022" s="16"/>
      <c r="O1022" s="17">
        <f t="shared" si="205"/>
        <v>22.157121672370568</v>
      </c>
      <c r="P1022" s="17"/>
      <c r="Q1022" s="36">
        <f t="shared" si="206"/>
        <v>6.9410908719140602E-2</v>
      </c>
      <c r="R1022" s="14">
        <f t="shared" si="216"/>
        <v>0.99198567351214673</v>
      </c>
      <c r="S1022" s="14">
        <f t="shared" si="217"/>
        <v>11.266594757390436</v>
      </c>
      <c r="T1022" s="20">
        <f t="shared" si="207"/>
        <v>9.742380931160044E-2</v>
      </c>
      <c r="U1022" s="20">
        <f t="shared" si="208"/>
        <v>9.0212984076607494E-3</v>
      </c>
      <c r="V1022" s="20">
        <f t="shared" si="209"/>
        <v>8.8402510903939691E-2</v>
      </c>
      <c r="Y1022" s="35"/>
      <c r="Z1022" s="35"/>
    </row>
    <row r="1023" spans="1:26" x14ac:dyDescent="0.25">
      <c r="A1023" s="11">
        <v>1955.07</v>
      </c>
      <c r="B1023" s="12">
        <v>42.69</v>
      </c>
      <c r="C1023" s="13">
        <v>1.58667</v>
      </c>
      <c r="D1023" s="12">
        <v>3.2933300000000001</v>
      </c>
      <c r="E1023" s="12">
        <v>26.8</v>
      </c>
      <c r="F1023" s="13">
        <f t="shared" si="214"/>
        <v>1955.5416666665899</v>
      </c>
      <c r="G1023" s="14">
        <v>2.9</v>
      </c>
      <c r="H1023" s="13">
        <f t="shared" si="210"/>
        <v>500.90661940298509</v>
      </c>
      <c r="I1023" s="13">
        <f t="shared" si="211"/>
        <v>18.617322694029852</v>
      </c>
      <c r="J1023" s="15">
        <f t="shared" si="215"/>
        <v>45619.09910608847</v>
      </c>
      <c r="K1023" s="13">
        <f t="shared" si="212"/>
        <v>38.642557902985082</v>
      </c>
      <c r="L1023" s="15">
        <f t="shared" si="213"/>
        <v>3519.2960332409079</v>
      </c>
      <c r="M1023" s="34">
        <f t="shared" si="204"/>
        <v>18.454031906632895</v>
      </c>
      <c r="N1023" s="16"/>
      <c r="O1023" s="17">
        <f t="shared" si="205"/>
        <v>23.503510201463119</v>
      </c>
      <c r="P1023" s="17"/>
      <c r="Q1023" s="36">
        <f t="shared" si="206"/>
        <v>6.5218113524167731E-2</v>
      </c>
      <c r="R1023" s="14">
        <f t="shared" si="216"/>
        <v>0.99641025227630275</v>
      </c>
      <c r="S1023" s="14">
        <f t="shared" si="217"/>
        <v>11.13459797446181</v>
      </c>
      <c r="T1023" s="20">
        <f t="shared" si="207"/>
        <v>8.9887472059402951E-2</v>
      </c>
      <c r="U1023" s="20">
        <f t="shared" si="208"/>
        <v>1.0646514702316257E-2</v>
      </c>
      <c r="V1023" s="20">
        <f t="shared" si="209"/>
        <v>7.9240957357086694E-2</v>
      </c>
      <c r="Y1023" s="35"/>
      <c r="Z1023" s="35"/>
    </row>
    <row r="1024" spans="1:26" x14ac:dyDescent="0.25">
      <c r="A1024" s="11">
        <v>1955.08</v>
      </c>
      <c r="B1024" s="12">
        <v>42.43</v>
      </c>
      <c r="C1024" s="13">
        <v>1.6033299999999999</v>
      </c>
      <c r="D1024" s="12">
        <v>3.3666700000000001</v>
      </c>
      <c r="E1024" s="12">
        <v>26.8</v>
      </c>
      <c r="F1024" s="13">
        <f t="shared" si="214"/>
        <v>1955.6249999999231</v>
      </c>
      <c r="G1024" s="14">
        <v>2.97</v>
      </c>
      <c r="H1024" s="13">
        <f t="shared" si="210"/>
        <v>497.85588805970156</v>
      </c>
      <c r="I1024" s="13">
        <f t="shared" si="211"/>
        <v>18.81280417164179</v>
      </c>
      <c r="J1024" s="15">
        <f t="shared" si="215"/>
        <v>45484.037969520134</v>
      </c>
      <c r="K1024" s="13">
        <f t="shared" si="212"/>
        <v>39.503098813432835</v>
      </c>
      <c r="L1024" s="15">
        <f t="shared" si="213"/>
        <v>3608.9970801518812</v>
      </c>
      <c r="M1024" s="34">
        <f t="shared" si="204"/>
        <v>18.222326463047775</v>
      </c>
      <c r="N1024" s="16"/>
      <c r="O1024" s="17">
        <f t="shared" si="205"/>
        <v>23.173696654482647</v>
      </c>
      <c r="P1024" s="17"/>
      <c r="Q1024" s="36">
        <f t="shared" si="206"/>
        <v>6.5207148308589646E-2</v>
      </c>
      <c r="R1024" s="14">
        <f t="shared" si="216"/>
        <v>1.002475</v>
      </c>
      <c r="S1024" s="14">
        <f t="shared" si="217"/>
        <v>11.094627576728701</v>
      </c>
      <c r="T1024" s="20">
        <f t="shared" si="207"/>
        <v>9.2500396231943283E-2</v>
      </c>
      <c r="U1024" s="20">
        <f t="shared" si="208"/>
        <v>1.0955395425943149E-2</v>
      </c>
      <c r="V1024" s="20">
        <f t="shared" si="209"/>
        <v>8.1545000806000134E-2</v>
      </c>
      <c r="Y1024" s="35"/>
      <c r="Z1024" s="35"/>
    </row>
    <row r="1025" spans="1:26" x14ac:dyDescent="0.25">
      <c r="A1025" s="11">
        <v>1955.09</v>
      </c>
      <c r="B1025" s="12">
        <v>44.34</v>
      </c>
      <c r="C1025" s="13">
        <v>1.62</v>
      </c>
      <c r="D1025" s="12">
        <v>3.44</v>
      </c>
      <c r="E1025" s="12">
        <v>26.9</v>
      </c>
      <c r="F1025" s="13">
        <f t="shared" si="214"/>
        <v>1955.7083333332564</v>
      </c>
      <c r="G1025" s="14">
        <v>2.97</v>
      </c>
      <c r="H1025" s="13">
        <f t="shared" si="210"/>
        <v>518.33295167286258</v>
      </c>
      <c r="I1025" s="13">
        <f t="shared" si="211"/>
        <v>18.937739776951677</v>
      </c>
      <c r="J1025" s="15">
        <f t="shared" si="215"/>
        <v>47498.998461502859</v>
      </c>
      <c r="K1025" s="13">
        <f t="shared" si="212"/>
        <v>40.21347211895911</v>
      </c>
      <c r="L1025" s="15">
        <f t="shared" si="213"/>
        <v>3685.0824246181737</v>
      </c>
      <c r="M1025" s="34">
        <f t="shared" ref="M1025:M1088" si="218">H1025/AVERAGE(K905:K1024)</f>
        <v>18.843960654261334</v>
      </c>
      <c r="N1025" s="16"/>
      <c r="O1025" s="17">
        <f t="shared" ref="O1025:O1088" si="219">J1025/AVERAGE(L905:L1024)</f>
        <v>23.925531307723059</v>
      </c>
      <c r="P1025" s="17"/>
      <c r="Q1025" s="36">
        <f t="shared" ref="Q1025:Q1088" si="220">1/M1025-(G1025/100-(((E1025/E905)^(1/10))-1))</f>
        <v>6.3784234185268199E-2</v>
      </c>
      <c r="R1025" s="14">
        <f t="shared" si="216"/>
        <v>1.0102306128294607</v>
      </c>
      <c r="S1025" s="14">
        <f t="shared" si="217"/>
        <v>11.080740732471881</v>
      </c>
      <c r="T1025" s="20">
        <f t="shared" si="207"/>
        <v>9.1626521139898776E-2</v>
      </c>
      <c r="U1025" s="20">
        <f t="shared" si="208"/>
        <v>1.1113910913920222E-2</v>
      </c>
      <c r="V1025" s="20">
        <f t="shared" si="209"/>
        <v>8.0512610225978554E-2</v>
      </c>
      <c r="Y1025" s="35"/>
      <c r="Z1025" s="35"/>
    </row>
    <row r="1026" spans="1:26" x14ac:dyDescent="0.25">
      <c r="A1026" s="11">
        <v>1955.1</v>
      </c>
      <c r="B1026" s="12">
        <v>42.11</v>
      </c>
      <c r="C1026" s="13">
        <v>1.6266700000000001</v>
      </c>
      <c r="D1026" s="12">
        <v>3.5</v>
      </c>
      <c r="E1026" s="12">
        <v>26.9</v>
      </c>
      <c r="F1026" s="13">
        <f t="shared" si="214"/>
        <v>1955.7916666665897</v>
      </c>
      <c r="G1026" s="14">
        <v>2.88</v>
      </c>
      <c r="H1026" s="13">
        <f t="shared" si="210"/>
        <v>492.26433457249078</v>
      </c>
      <c r="I1026" s="13">
        <f t="shared" si="211"/>
        <v>19.015711828996288</v>
      </c>
      <c r="J1026" s="15">
        <f t="shared" si="215"/>
        <v>45255.335848733266</v>
      </c>
      <c r="K1026" s="13">
        <f t="shared" si="212"/>
        <v>40.914869888475842</v>
      </c>
      <c r="L1026" s="15">
        <f t="shared" si="213"/>
        <v>3761.4266319298608</v>
      </c>
      <c r="M1026" s="34">
        <f t="shared" si="218"/>
        <v>17.772325789386112</v>
      </c>
      <c r="N1026" s="16"/>
      <c r="O1026" s="17">
        <f t="shared" si="219"/>
        <v>22.532366303323794</v>
      </c>
      <c r="P1026" s="17"/>
      <c r="Q1026" s="36">
        <f t="shared" si="220"/>
        <v>6.788408978308566E-2</v>
      </c>
      <c r="R1026" s="14">
        <f t="shared" si="216"/>
        <v>1.0015386747064237</v>
      </c>
      <c r="S1026" s="14">
        <f t="shared" si="217"/>
        <v>11.194103500769437</v>
      </c>
      <c r="T1026" s="20">
        <f t="shared" ref="T1026:T1089" si="221">(($J1146/$J1026)^(1/10)-1)</f>
        <v>9.9284640370255639E-2</v>
      </c>
      <c r="U1026" s="20">
        <f t="shared" ref="U1026:U1089" si="222">(($S1146/$S1026)^(1/10)-1)</f>
        <v>9.6397835724992831E-3</v>
      </c>
      <c r="V1026" s="20">
        <f t="shared" ref="V1026:V1089" si="223">T1026-U1026</f>
        <v>8.9644856797756356E-2</v>
      </c>
      <c r="Y1026" s="35"/>
      <c r="Z1026" s="35"/>
    </row>
    <row r="1027" spans="1:26" x14ac:dyDescent="0.25">
      <c r="A1027" s="11">
        <v>1955.11</v>
      </c>
      <c r="B1027" s="12">
        <v>44.95</v>
      </c>
      <c r="C1027" s="13">
        <v>1.6333299999999999</v>
      </c>
      <c r="D1027" s="12">
        <v>3.56</v>
      </c>
      <c r="E1027" s="12">
        <v>26.9</v>
      </c>
      <c r="F1027" s="13">
        <f t="shared" si="214"/>
        <v>1955.8749999999229</v>
      </c>
      <c r="G1027" s="14">
        <v>2.89</v>
      </c>
      <c r="H1027" s="13">
        <f t="shared" si="210"/>
        <v>525.4638289962827</v>
      </c>
      <c r="I1027" s="13">
        <f t="shared" si="211"/>
        <v>19.093566981412643</v>
      </c>
      <c r="J1027" s="15">
        <f t="shared" si="215"/>
        <v>48453.742291040398</v>
      </c>
      <c r="K1027" s="13">
        <f t="shared" si="212"/>
        <v>41.616267657992573</v>
      </c>
      <c r="L1027" s="15">
        <f t="shared" si="213"/>
        <v>3837.4932715484715</v>
      </c>
      <c r="M1027" s="34">
        <f t="shared" si="218"/>
        <v>18.835559288273917</v>
      </c>
      <c r="N1027" s="16"/>
      <c r="O1027" s="17">
        <f t="shared" si="219"/>
        <v>23.841583744997841</v>
      </c>
      <c r="P1027" s="17"/>
      <c r="Q1027" s="36">
        <f t="shared" si="220"/>
        <v>6.4607904236347463E-2</v>
      </c>
      <c r="R1027" s="14">
        <f t="shared" si="216"/>
        <v>0.99639906764855823</v>
      </c>
      <c r="S1027" s="14">
        <f t="shared" si="217"/>
        <v>11.21132758468716</v>
      </c>
      <c r="T1027" s="20">
        <f t="shared" si="221"/>
        <v>9.297438519582979E-2</v>
      </c>
      <c r="U1027" s="20">
        <f t="shared" si="222"/>
        <v>9.0414284940998346E-3</v>
      </c>
      <c r="V1027" s="20">
        <f t="shared" si="223"/>
        <v>8.3932956701729955E-2</v>
      </c>
      <c r="Y1027" s="35"/>
      <c r="Z1027" s="35"/>
    </row>
    <row r="1028" spans="1:26" x14ac:dyDescent="0.25">
      <c r="A1028" s="11">
        <v>1955.12</v>
      </c>
      <c r="B1028" s="12">
        <v>45.37</v>
      </c>
      <c r="C1028" s="13">
        <v>1.64</v>
      </c>
      <c r="D1028" s="12">
        <v>3.62</v>
      </c>
      <c r="E1028" s="12">
        <v>26.8</v>
      </c>
      <c r="F1028" s="13">
        <f t="shared" si="214"/>
        <v>1955.9583333332562</v>
      </c>
      <c r="G1028" s="14">
        <v>2.96</v>
      </c>
      <c r="H1028" s="13">
        <f t="shared" si="210"/>
        <v>532.35261940298517</v>
      </c>
      <c r="I1028" s="13">
        <f t="shared" si="211"/>
        <v>19.243074626865674</v>
      </c>
      <c r="J1028" s="15">
        <f t="shared" si="215"/>
        <v>49236.836325798482</v>
      </c>
      <c r="K1028" s="13">
        <f t="shared" si="212"/>
        <v>42.475567164179111</v>
      </c>
      <c r="L1028" s="15">
        <f t="shared" si="213"/>
        <v>3928.5287083841858</v>
      </c>
      <c r="M1028" s="34">
        <f t="shared" si="218"/>
        <v>18.942369035813595</v>
      </c>
      <c r="N1028" s="16"/>
      <c r="O1028" s="17">
        <f t="shared" si="219"/>
        <v>23.937765745387583</v>
      </c>
      <c r="P1028" s="17"/>
      <c r="Q1028" s="36">
        <f t="shared" si="220"/>
        <v>6.2648258086002662E-2</v>
      </c>
      <c r="R1028" s="14">
        <f t="shared" si="216"/>
        <v>1.0076321632439265</v>
      </c>
      <c r="S1028" s="14">
        <f t="shared" si="217"/>
        <v>11.212639025441881</v>
      </c>
      <c r="T1028" s="20">
        <f t="shared" si="221"/>
        <v>9.0650756171307245E-2</v>
      </c>
      <c r="U1028" s="20">
        <f t="shared" si="222"/>
        <v>7.7193888465101335E-3</v>
      </c>
      <c r="V1028" s="20">
        <f t="shared" si="223"/>
        <v>8.2931367324797112E-2</v>
      </c>
      <c r="Y1028" s="35"/>
      <c r="Z1028" s="35"/>
    </row>
    <row r="1029" spans="1:26" x14ac:dyDescent="0.25">
      <c r="A1029" s="11">
        <v>1956.01</v>
      </c>
      <c r="B1029" s="12">
        <v>44.15</v>
      </c>
      <c r="C1029" s="13">
        <v>1.67</v>
      </c>
      <c r="D1029" s="12">
        <v>3.6433300000000002</v>
      </c>
      <c r="E1029" s="12">
        <v>26.8</v>
      </c>
      <c r="F1029" s="13">
        <f t="shared" si="214"/>
        <v>1956.0416666665894</v>
      </c>
      <c r="G1029" s="14">
        <v>2.9</v>
      </c>
      <c r="H1029" s="13">
        <f t="shared" si="210"/>
        <v>518.03764925373139</v>
      </c>
      <c r="I1029" s="13">
        <f t="shared" si="211"/>
        <v>19.595082089552243</v>
      </c>
      <c r="J1029" s="15">
        <f t="shared" si="215"/>
        <v>48063.884729395555</v>
      </c>
      <c r="K1029" s="13">
        <f t="shared" si="212"/>
        <v>42.749311634328357</v>
      </c>
      <c r="L1029" s="15">
        <f t="shared" si="213"/>
        <v>3966.3101506488947</v>
      </c>
      <c r="M1029" s="34">
        <f t="shared" si="218"/>
        <v>18.292585385418914</v>
      </c>
      <c r="N1029" s="16"/>
      <c r="O1029" s="17">
        <f t="shared" si="219"/>
        <v>23.082459084217543</v>
      </c>
      <c r="P1029" s="17"/>
      <c r="Q1029" s="36">
        <f t="shared" si="220"/>
        <v>6.5123509041438432E-2</v>
      </c>
      <c r="R1029" s="14">
        <f t="shared" si="216"/>
        <v>1.0075969184830094</v>
      </c>
      <c r="S1029" s="14">
        <f t="shared" si="217"/>
        <v>11.298215716879273</v>
      </c>
      <c r="T1029" s="20">
        <f t="shared" si="221"/>
        <v>9.5431683360476027E-2</v>
      </c>
      <c r="U1029" s="20">
        <f t="shared" si="222"/>
        <v>7.4202191364101111E-3</v>
      </c>
      <c r="V1029" s="20">
        <f t="shared" si="223"/>
        <v>8.8011464224065916E-2</v>
      </c>
      <c r="Y1029" s="35"/>
      <c r="Z1029" s="35"/>
    </row>
    <row r="1030" spans="1:26" x14ac:dyDescent="0.25">
      <c r="A1030" s="11">
        <v>1956.02</v>
      </c>
      <c r="B1030" s="12">
        <v>44.43</v>
      </c>
      <c r="C1030" s="13">
        <v>1.7</v>
      </c>
      <c r="D1030" s="12">
        <v>3.6666699999999999</v>
      </c>
      <c r="E1030" s="12">
        <v>26.8</v>
      </c>
      <c r="F1030" s="13">
        <f t="shared" si="214"/>
        <v>1956.1249999999227</v>
      </c>
      <c r="G1030" s="14">
        <v>2.84</v>
      </c>
      <c r="H1030" s="13">
        <f t="shared" si="210"/>
        <v>521.32305223880599</v>
      </c>
      <c r="I1030" s="13">
        <f t="shared" si="211"/>
        <v>19.947089552238804</v>
      </c>
      <c r="J1030" s="15">
        <f t="shared" si="215"/>
        <v>48522.932024093054</v>
      </c>
      <c r="K1030" s="13">
        <f t="shared" si="212"/>
        <v>43.023173440298507</v>
      </c>
      <c r="L1030" s="15">
        <f t="shared" si="213"/>
        <v>4004.4469764749333</v>
      </c>
      <c r="M1030" s="34">
        <f t="shared" si="218"/>
        <v>18.266116815127802</v>
      </c>
      <c r="N1030" s="16"/>
      <c r="O1030" s="17">
        <f t="shared" si="219"/>
        <v>23.017216418743025</v>
      </c>
      <c r="P1030" s="17"/>
      <c r="Q1030" s="36">
        <f t="shared" si="220"/>
        <v>6.6375586939811396E-2</v>
      </c>
      <c r="R1030" s="14">
        <f t="shared" si="216"/>
        <v>0.99206506834990926</v>
      </c>
      <c r="S1030" s="14">
        <f t="shared" si="217"/>
        <v>11.38404734068386</v>
      </c>
      <c r="T1030" s="20">
        <f t="shared" si="221"/>
        <v>9.3235290490984779E-2</v>
      </c>
      <c r="U1030" s="20">
        <f t="shared" si="222"/>
        <v>4.6641172438899314E-3</v>
      </c>
      <c r="V1030" s="20">
        <f t="shared" si="223"/>
        <v>8.8571173247094848E-2</v>
      </c>
      <c r="Y1030" s="35"/>
      <c r="Z1030" s="35"/>
    </row>
    <row r="1031" spans="1:26" x14ac:dyDescent="0.25">
      <c r="A1031" s="11">
        <v>1956.03</v>
      </c>
      <c r="B1031" s="12">
        <v>47.49</v>
      </c>
      <c r="C1031" s="13">
        <v>1.73</v>
      </c>
      <c r="D1031" s="12">
        <v>3.69</v>
      </c>
      <c r="E1031" s="12">
        <v>26.8</v>
      </c>
      <c r="F1031" s="13">
        <f t="shared" si="214"/>
        <v>1956.208333333256</v>
      </c>
      <c r="G1031" s="14">
        <v>2.96</v>
      </c>
      <c r="H1031" s="13">
        <f t="shared" si="210"/>
        <v>557.22781343283589</v>
      </c>
      <c r="I1031" s="13">
        <f t="shared" si="211"/>
        <v>20.299097014925373</v>
      </c>
      <c r="J1031" s="15">
        <f t="shared" si="215"/>
        <v>52022.269439364973</v>
      </c>
      <c r="K1031" s="13">
        <f t="shared" si="212"/>
        <v>43.29691791044776</v>
      </c>
      <c r="L1031" s="15">
        <f t="shared" si="213"/>
        <v>4042.1599122185035</v>
      </c>
      <c r="M1031" s="34">
        <f t="shared" si="218"/>
        <v>19.371210099299979</v>
      </c>
      <c r="N1031" s="16"/>
      <c r="O1031" s="17">
        <f t="shared" si="219"/>
        <v>24.373586635398752</v>
      </c>
      <c r="P1031" s="17"/>
      <c r="Q1031" s="36">
        <f t="shared" si="220"/>
        <v>6.0910141321596001E-2</v>
      </c>
      <c r="R1031" s="14">
        <f t="shared" si="216"/>
        <v>0.98377620319820946</v>
      </c>
      <c r="S1031" s="14">
        <f t="shared" si="217"/>
        <v>11.293715703134138</v>
      </c>
      <c r="T1031" s="20">
        <f t="shared" si="221"/>
        <v>8.1045764992164093E-2</v>
      </c>
      <c r="U1031" s="20">
        <f t="shared" si="222"/>
        <v>5.2399493832038235E-3</v>
      </c>
      <c r="V1031" s="20">
        <f t="shared" si="223"/>
        <v>7.580581560896027E-2</v>
      </c>
      <c r="Y1031" s="35"/>
      <c r="Z1031" s="35"/>
    </row>
    <row r="1032" spans="1:26" x14ac:dyDescent="0.25">
      <c r="A1032" s="11">
        <v>1956.04</v>
      </c>
      <c r="B1032" s="12">
        <v>48.05</v>
      </c>
      <c r="C1032" s="13">
        <v>1.7533300000000001</v>
      </c>
      <c r="D1032" s="12">
        <v>3.66</v>
      </c>
      <c r="E1032" s="12">
        <v>26.9</v>
      </c>
      <c r="F1032" s="13">
        <f t="shared" si="214"/>
        <v>1956.2916666665892</v>
      </c>
      <c r="G1032" s="14">
        <v>3.18</v>
      </c>
      <c r="H1032" s="13">
        <f t="shared" si="210"/>
        <v>561.70271375464688</v>
      </c>
      <c r="I1032" s="13">
        <f t="shared" si="211"/>
        <v>20.496362520446102</v>
      </c>
      <c r="J1032" s="15">
        <f t="shared" si="215"/>
        <v>52599.502072587529</v>
      </c>
      <c r="K1032" s="13">
        <f t="shared" si="212"/>
        <v>42.785263940520451</v>
      </c>
      <c r="L1032" s="15">
        <f t="shared" si="213"/>
        <v>4006.5385553729525</v>
      </c>
      <c r="M1032" s="34">
        <f t="shared" si="218"/>
        <v>19.370593634578512</v>
      </c>
      <c r="N1032" s="16"/>
      <c r="O1032" s="17">
        <f t="shared" si="219"/>
        <v>24.338669114170258</v>
      </c>
      <c r="P1032" s="17"/>
      <c r="Q1032" s="36">
        <f t="shared" si="220"/>
        <v>5.8532570272147304E-2</v>
      </c>
      <c r="R1032" s="14">
        <f t="shared" si="216"/>
        <v>1.0120440058709126</v>
      </c>
      <c r="S1032" s="14">
        <f t="shared" si="217"/>
        <v>11.069185822256701</v>
      </c>
      <c r="T1032" s="20">
        <f t="shared" si="221"/>
        <v>8.2716102777452116E-2</v>
      </c>
      <c r="U1032" s="20">
        <f t="shared" si="222"/>
        <v>7.9893148106200407E-3</v>
      </c>
      <c r="V1032" s="20">
        <f t="shared" si="223"/>
        <v>7.4726787966832076E-2</v>
      </c>
      <c r="Y1032" s="35"/>
      <c r="Z1032" s="35"/>
    </row>
    <row r="1033" spans="1:26" x14ac:dyDescent="0.25">
      <c r="A1033" s="11">
        <v>1956.05</v>
      </c>
      <c r="B1033" s="12">
        <v>46.54</v>
      </c>
      <c r="C1033" s="13">
        <v>1.77667</v>
      </c>
      <c r="D1033" s="12">
        <v>3.63</v>
      </c>
      <c r="E1033" s="12">
        <v>27</v>
      </c>
      <c r="F1033" s="13">
        <f t="shared" si="214"/>
        <v>1956.3749999999225</v>
      </c>
      <c r="G1033" s="14">
        <v>3.07</v>
      </c>
      <c r="H1033" s="13">
        <f t="shared" si="210"/>
        <v>542.03586666666672</v>
      </c>
      <c r="I1033" s="13">
        <f t="shared" si="211"/>
        <v>20.692283266666667</v>
      </c>
      <c r="J1033" s="15">
        <f t="shared" si="215"/>
        <v>50919.314270972696</v>
      </c>
      <c r="K1033" s="13">
        <f t="shared" si="212"/>
        <v>42.2774</v>
      </c>
      <c r="L1033" s="15">
        <f t="shared" si="213"/>
        <v>3971.5752213930141</v>
      </c>
      <c r="M1033" s="34">
        <f t="shared" si="218"/>
        <v>18.544506591754448</v>
      </c>
      <c r="N1033" s="16"/>
      <c r="O1033" s="17">
        <f t="shared" si="219"/>
        <v>23.274196470664442</v>
      </c>
      <c r="P1033" s="17"/>
      <c r="Q1033" s="36">
        <f t="shared" si="220"/>
        <v>6.1754700568371207E-2</v>
      </c>
      <c r="R1033" s="14">
        <f t="shared" si="216"/>
        <v>1.0085562050188539</v>
      </c>
      <c r="S1033" s="14">
        <f t="shared" si="217"/>
        <v>11.161012408836974</v>
      </c>
      <c r="T1033" s="20">
        <f t="shared" si="221"/>
        <v>8.0672480501264854E-2</v>
      </c>
      <c r="U1033" s="20">
        <f t="shared" si="222"/>
        <v>7.3172106738386145E-3</v>
      </c>
      <c r="V1033" s="20">
        <f t="shared" si="223"/>
        <v>7.3355269827426239E-2</v>
      </c>
      <c r="Y1033" s="35"/>
      <c r="Z1033" s="35"/>
    </row>
    <row r="1034" spans="1:26" x14ac:dyDescent="0.25">
      <c r="A1034" s="11">
        <v>1956.06</v>
      </c>
      <c r="B1034" s="12">
        <v>46.27</v>
      </c>
      <c r="C1034" s="13">
        <v>1.8</v>
      </c>
      <c r="D1034" s="12">
        <v>3.6</v>
      </c>
      <c r="E1034" s="12">
        <v>27.2</v>
      </c>
      <c r="F1034" s="13">
        <f t="shared" si="214"/>
        <v>1956.4583333332557</v>
      </c>
      <c r="G1034" s="14">
        <v>3</v>
      </c>
      <c r="H1034" s="13">
        <f t="shared" ref="H1034:H1097" si="224">B1034*$E$1850/E1034</f>
        <v>534.92883088235305</v>
      </c>
      <c r="I1034" s="13">
        <f t="shared" ref="I1034:I1097" si="225">C1034*$E$1850/E1034</f>
        <v>20.809852941176477</v>
      </c>
      <c r="J1034" s="15">
        <f t="shared" si="215"/>
        <v>50414.581185998235</v>
      </c>
      <c r="K1034" s="13">
        <f t="shared" ref="K1034:K1097" si="226">D1034*$E$1850/E1034</f>
        <v>41.619705882352953</v>
      </c>
      <c r="L1034" s="15">
        <f t="shared" ref="L1034:L1097" si="227">K1034*(J1034/H1034)</f>
        <v>3922.4657935939845</v>
      </c>
      <c r="M1034" s="34">
        <f t="shared" si="218"/>
        <v>18.158163846958711</v>
      </c>
      <c r="N1034" s="16"/>
      <c r="O1034" s="17">
        <f t="shared" si="219"/>
        <v>22.76741655855815</v>
      </c>
      <c r="P1034" s="17"/>
      <c r="Q1034" s="36">
        <f t="shared" si="220"/>
        <v>6.3251818698492765E-2</v>
      </c>
      <c r="R1034" s="14">
        <f t="shared" si="216"/>
        <v>0.99312377072866442</v>
      </c>
      <c r="S1034" s="14">
        <f t="shared" si="217"/>
        <v>11.173739875701244</v>
      </c>
      <c r="T1034" s="20">
        <f t="shared" si="221"/>
        <v>8.0810362261079405E-2</v>
      </c>
      <c r="U1034" s="20">
        <f t="shared" si="222"/>
        <v>7.0542140688891752E-3</v>
      </c>
      <c r="V1034" s="20">
        <f t="shared" si="223"/>
        <v>7.375614819219023E-2</v>
      </c>
      <c r="Y1034" s="35"/>
      <c r="Z1034" s="35"/>
    </row>
    <row r="1035" spans="1:26" x14ac:dyDescent="0.25">
      <c r="A1035" s="11">
        <v>1956.07</v>
      </c>
      <c r="B1035" s="12">
        <v>48.78</v>
      </c>
      <c r="C1035" s="13">
        <v>1.8133300000000001</v>
      </c>
      <c r="D1035" s="12">
        <v>3.5533299999999999</v>
      </c>
      <c r="E1035" s="12">
        <v>27.4</v>
      </c>
      <c r="F1035" s="13">
        <f t="shared" ref="F1035:F1098" si="228">F1034+1/12</f>
        <v>1956.541666666589</v>
      </c>
      <c r="G1035" s="14">
        <v>3.11</v>
      </c>
      <c r="H1035" s="13">
        <f t="shared" si="224"/>
        <v>559.8306131386862</v>
      </c>
      <c r="I1035" s="13">
        <f t="shared" si="225"/>
        <v>20.810939846715335</v>
      </c>
      <c r="J1035" s="15">
        <f t="shared" ref="J1035:J1098" si="229">J1034*((H1035+(I1035/12))/H1034)</f>
        <v>52924.904205469618</v>
      </c>
      <c r="K1035" s="13">
        <f t="shared" si="226"/>
        <v>40.780297510948905</v>
      </c>
      <c r="L1035" s="15">
        <f t="shared" si="227"/>
        <v>3855.2613747523851</v>
      </c>
      <c r="M1035" s="34">
        <f t="shared" si="218"/>
        <v>18.856797596896801</v>
      </c>
      <c r="N1035" s="16"/>
      <c r="O1035" s="17">
        <f t="shared" si="219"/>
        <v>23.620311675201737</v>
      </c>
      <c r="P1035" s="17"/>
      <c r="Q1035" s="36">
        <f t="shared" si="220"/>
        <v>5.4950815885390289E-2</v>
      </c>
      <c r="R1035" s="14">
        <f t="shared" ref="R1035:R1098" si="230">((G1035/G1036+G1035/1200+((1+G1036/1200)^(-119))*(1-G1035/G1036)))</f>
        <v>0.98403310014206236</v>
      </c>
      <c r="S1035" s="14">
        <f t="shared" ref="S1035:S1098" si="231">S1034*R1034*E1034/E1035</f>
        <v>11.015907359676508</v>
      </c>
      <c r="T1035" s="20">
        <f t="shared" si="221"/>
        <v>7.5261518135921524E-2</v>
      </c>
      <c r="U1035" s="20">
        <f t="shared" si="222"/>
        <v>6.9230586276944894E-3</v>
      </c>
      <c r="V1035" s="20">
        <f t="shared" si="223"/>
        <v>6.8338459508227034E-2</v>
      </c>
      <c r="Y1035" s="35"/>
      <c r="Z1035" s="35"/>
    </row>
    <row r="1036" spans="1:26" x14ac:dyDescent="0.25">
      <c r="A1036" s="11">
        <v>1956.08</v>
      </c>
      <c r="B1036" s="12">
        <v>48.49</v>
      </c>
      <c r="C1036" s="13">
        <v>1.82667</v>
      </c>
      <c r="D1036" s="12">
        <v>3.5066700000000002</v>
      </c>
      <c r="E1036" s="12">
        <v>27.3</v>
      </c>
      <c r="F1036" s="13">
        <f t="shared" si="228"/>
        <v>1956.6249999999222</v>
      </c>
      <c r="G1036" s="14">
        <v>3.33</v>
      </c>
      <c r="H1036" s="13">
        <f t="shared" si="224"/>
        <v>558.54085714285713</v>
      </c>
      <c r="I1036" s="13">
        <f t="shared" si="225"/>
        <v>21.040829604395608</v>
      </c>
      <c r="J1036" s="15">
        <f t="shared" si="229"/>
        <v>52968.736115511289</v>
      </c>
      <c r="K1036" s="13">
        <f t="shared" si="226"/>
        <v>40.392214219780229</v>
      </c>
      <c r="L1036" s="15">
        <f t="shared" si="227"/>
        <v>3830.560484103527</v>
      </c>
      <c r="M1036" s="34">
        <f t="shared" si="218"/>
        <v>18.670937110186433</v>
      </c>
      <c r="N1036" s="16"/>
      <c r="O1036" s="17">
        <f t="shared" si="219"/>
        <v>23.368947299227308</v>
      </c>
      <c r="P1036" s="17"/>
      <c r="Q1036" s="36">
        <f t="shared" si="220"/>
        <v>5.0837793863342404E-2</v>
      </c>
      <c r="R1036" s="14">
        <f t="shared" si="230"/>
        <v>0.99856707120078669</v>
      </c>
      <c r="S1036" s="14">
        <f t="shared" si="231"/>
        <v>10.879724493719941</v>
      </c>
      <c r="T1036" s="20">
        <f t="shared" si="221"/>
        <v>6.8148848085951341E-2</v>
      </c>
      <c r="U1036" s="20">
        <f t="shared" si="222"/>
        <v>6.4164403429456396E-3</v>
      </c>
      <c r="V1036" s="20">
        <f t="shared" si="223"/>
        <v>6.1732407743005702E-2</v>
      </c>
      <c r="Y1036" s="35"/>
      <c r="Z1036" s="35"/>
    </row>
    <row r="1037" spans="1:26" x14ac:dyDescent="0.25">
      <c r="A1037" s="11">
        <v>1956.09</v>
      </c>
      <c r="B1037" s="12">
        <v>46.84</v>
      </c>
      <c r="C1037" s="13">
        <v>1.84</v>
      </c>
      <c r="D1037" s="12">
        <v>3.46</v>
      </c>
      <c r="E1037" s="12">
        <v>27.4</v>
      </c>
      <c r="F1037" s="13">
        <f t="shared" si="228"/>
        <v>1956.7083333332555</v>
      </c>
      <c r="G1037" s="14">
        <v>3.38</v>
      </c>
      <c r="H1037" s="13">
        <f t="shared" si="224"/>
        <v>537.56592700729936</v>
      </c>
      <c r="I1037" s="13">
        <f t="shared" si="225"/>
        <v>21.117021897810226</v>
      </c>
      <c r="J1037" s="15">
        <f t="shared" si="229"/>
        <v>51146.481402471065</v>
      </c>
      <c r="K1037" s="13">
        <f t="shared" si="226"/>
        <v>39.709182481751824</v>
      </c>
      <c r="L1037" s="15">
        <f t="shared" si="227"/>
        <v>3778.1132718306972</v>
      </c>
      <c r="M1037" s="34">
        <f t="shared" si="218"/>
        <v>17.836640796312032</v>
      </c>
      <c r="N1037" s="16"/>
      <c r="O1037" s="17">
        <f t="shared" si="219"/>
        <v>22.311473210449886</v>
      </c>
      <c r="P1037" s="17"/>
      <c r="Q1037" s="36">
        <f t="shared" si="220"/>
        <v>5.2204639380191535E-2</v>
      </c>
      <c r="R1037" s="14">
        <f t="shared" si="230"/>
        <v>1.0061893610621129</v>
      </c>
      <c r="S1037" s="14">
        <f t="shared" si="231"/>
        <v>10.824484496803466</v>
      </c>
      <c r="T1037" s="20">
        <f t="shared" si="221"/>
        <v>6.8389173775341927E-2</v>
      </c>
      <c r="U1037" s="20">
        <f t="shared" si="222"/>
        <v>7.676213894525219E-3</v>
      </c>
      <c r="V1037" s="20">
        <f t="shared" si="223"/>
        <v>6.0712959880816708E-2</v>
      </c>
      <c r="Y1037" s="35"/>
      <c r="Z1037" s="35"/>
    </row>
    <row r="1038" spans="1:26" x14ac:dyDescent="0.25">
      <c r="A1038" s="11">
        <v>1956.1</v>
      </c>
      <c r="B1038" s="12">
        <v>46.24</v>
      </c>
      <c r="C1038" s="13">
        <v>1.80667</v>
      </c>
      <c r="D1038" s="12">
        <v>3.44333</v>
      </c>
      <c r="E1038" s="12">
        <v>27.5</v>
      </c>
      <c r="F1038" s="13">
        <f t="shared" si="228"/>
        <v>1956.7916666665888</v>
      </c>
      <c r="G1038" s="14">
        <v>3.34</v>
      </c>
      <c r="H1038" s="13">
        <f t="shared" si="224"/>
        <v>528.75019636363641</v>
      </c>
      <c r="I1038" s="13">
        <f t="shared" si="225"/>
        <v>20.659107207272729</v>
      </c>
      <c r="J1038" s="15">
        <f t="shared" si="229"/>
        <v>50471.512625051379</v>
      </c>
      <c r="K1038" s="13">
        <f t="shared" si="226"/>
        <v>39.374165519999998</v>
      </c>
      <c r="L1038" s="15">
        <f t="shared" si="227"/>
        <v>3758.4358470419152</v>
      </c>
      <c r="M1038" s="34">
        <f t="shared" si="218"/>
        <v>17.418952948636139</v>
      </c>
      <c r="N1038" s="16"/>
      <c r="O1038" s="17">
        <f t="shared" si="219"/>
        <v>21.777269004413135</v>
      </c>
      <c r="P1038" s="17"/>
      <c r="Q1038" s="36">
        <f t="shared" si="220"/>
        <v>5.2325543255801001E-2</v>
      </c>
      <c r="R1038" s="14">
        <f t="shared" si="230"/>
        <v>0.99022472627998948</v>
      </c>
      <c r="S1038" s="14">
        <f t="shared" si="231"/>
        <v>10.851875753703007</v>
      </c>
      <c r="T1038" s="20">
        <f t="shared" si="221"/>
        <v>6.8551558542897073E-2</v>
      </c>
      <c r="U1038" s="20">
        <f t="shared" si="222"/>
        <v>8.563709737462899E-3</v>
      </c>
      <c r="V1038" s="20">
        <f t="shared" si="223"/>
        <v>5.9987848805434174E-2</v>
      </c>
      <c r="Y1038" s="35"/>
      <c r="Z1038" s="35"/>
    </row>
    <row r="1039" spans="1:26" x14ac:dyDescent="0.25">
      <c r="A1039" s="11">
        <v>1956.11</v>
      </c>
      <c r="B1039" s="12">
        <v>45.76</v>
      </c>
      <c r="C1039" s="13">
        <v>1.7733300000000001</v>
      </c>
      <c r="D1039" s="12">
        <v>3.4266700000000001</v>
      </c>
      <c r="E1039" s="12">
        <v>27.5</v>
      </c>
      <c r="F1039" s="13">
        <f t="shared" si="228"/>
        <v>1956.874999999922</v>
      </c>
      <c r="G1039" s="14">
        <v>3.49</v>
      </c>
      <c r="H1039" s="13">
        <f t="shared" si="224"/>
        <v>523.26144000000011</v>
      </c>
      <c r="I1039" s="13">
        <f t="shared" si="225"/>
        <v>20.277867338181821</v>
      </c>
      <c r="J1039" s="15">
        <f t="shared" si="229"/>
        <v>50108.887795832612</v>
      </c>
      <c r="K1039" s="13">
        <f t="shared" si="226"/>
        <v>39.18365993454546</v>
      </c>
      <c r="L1039" s="15">
        <f t="shared" si="227"/>
        <v>3752.3300380975902</v>
      </c>
      <c r="M1039" s="34">
        <f t="shared" si="218"/>
        <v>17.120339736628271</v>
      </c>
      <c r="N1039" s="16"/>
      <c r="O1039" s="17">
        <f t="shared" si="219"/>
        <v>21.392087415372341</v>
      </c>
      <c r="P1039" s="17"/>
      <c r="Q1039" s="36">
        <f t="shared" si="220"/>
        <v>4.9387093462700454E-2</v>
      </c>
      <c r="R1039" s="14">
        <f t="shared" si="230"/>
        <v>0.99457516226368625</v>
      </c>
      <c r="S1039" s="14">
        <f t="shared" si="231"/>
        <v>10.745795697835014</v>
      </c>
      <c r="T1039" s="20">
        <f t="shared" si="221"/>
        <v>7.4874603233678227E-2</v>
      </c>
      <c r="U1039" s="20">
        <f t="shared" si="222"/>
        <v>8.8003928916504659E-3</v>
      </c>
      <c r="V1039" s="20">
        <f t="shared" si="223"/>
        <v>6.6074210342027762E-2</v>
      </c>
      <c r="Y1039" s="35"/>
      <c r="Z1039" s="35"/>
    </row>
    <row r="1040" spans="1:26" x14ac:dyDescent="0.25">
      <c r="A1040" s="11">
        <v>1956.12</v>
      </c>
      <c r="B1040" s="12">
        <v>46.44</v>
      </c>
      <c r="C1040" s="13">
        <v>1.74</v>
      </c>
      <c r="D1040" s="12">
        <v>3.41</v>
      </c>
      <c r="E1040" s="12">
        <v>27.6</v>
      </c>
      <c r="F1040" s="13">
        <f t="shared" si="228"/>
        <v>1956.9583333332553</v>
      </c>
      <c r="G1040" s="14">
        <v>3.59</v>
      </c>
      <c r="H1040" s="13">
        <f t="shared" si="224"/>
        <v>529.11313043478265</v>
      </c>
      <c r="I1040" s="13">
        <f t="shared" si="225"/>
        <v>19.824652173913044</v>
      </c>
      <c r="J1040" s="15">
        <f t="shared" si="229"/>
        <v>50827.466075478624</v>
      </c>
      <c r="K1040" s="13">
        <f t="shared" si="226"/>
        <v>38.851760869565219</v>
      </c>
      <c r="L1040" s="15">
        <f t="shared" si="227"/>
        <v>3732.1632066619745</v>
      </c>
      <c r="M1040" s="34">
        <f t="shared" si="218"/>
        <v>17.197522725560933</v>
      </c>
      <c r="N1040" s="16"/>
      <c r="O1040" s="17">
        <f t="shared" si="219"/>
        <v>21.474498795561214</v>
      </c>
      <c r="P1040" s="17"/>
      <c r="Q1040" s="36">
        <f t="shared" si="220"/>
        <v>4.7538713978886947E-2</v>
      </c>
      <c r="R1040" s="14">
        <f t="shared" si="230"/>
        <v>1.0138911587112152</v>
      </c>
      <c r="S1040" s="14">
        <f t="shared" si="231"/>
        <v>10.648778668305569</v>
      </c>
      <c r="T1040" s="20">
        <f t="shared" si="221"/>
        <v>7.4110333432631625E-2</v>
      </c>
      <c r="U1040" s="20">
        <f t="shared" si="222"/>
        <v>1.2651981933879064E-2</v>
      </c>
      <c r="V1040" s="20">
        <f t="shared" si="223"/>
        <v>6.1458351498752561E-2</v>
      </c>
      <c r="Y1040" s="35"/>
      <c r="Z1040" s="35"/>
    </row>
    <row r="1041" spans="1:26" x14ac:dyDescent="0.25">
      <c r="A1041" s="11">
        <v>1957.01</v>
      </c>
      <c r="B1041" s="12">
        <v>45.43</v>
      </c>
      <c r="C1041" s="13">
        <v>1.7366699999999999</v>
      </c>
      <c r="D1041" s="12">
        <v>3.4066700000000001</v>
      </c>
      <c r="E1041" s="12">
        <v>27.6</v>
      </c>
      <c r="F1041" s="13">
        <f t="shared" si="228"/>
        <v>1957.0416666665885</v>
      </c>
      <c r="G1041" s="14">
        <v>3.46</v>
      </c>
      <c r="H1041" s="13">
        <f t="shared" si="224"/>
        <v>517.60571739130432</v>
      </c>
      <c r="I1041" s="13">
        <f t="shared" si="225"/>
        <v>19.78671189130435</v>
      </c>
      <c r="J1041" s="15">
        <f t="shared" si="229"/>
        <v>49880.440606548276</v>
      </c>
      <c r="K1041" s="13">
        <f t="shared" si="226"/>
        <v>38.813820586956524</v>
      </c>
      <c r="L1041" s="15">
        <f t="shared" si="227"/>
        <v>3740.3962271870973</v>
      </c>
      <c r="M1041" s="34">
        <f t="shared" si="218"/>
        <v>16.717780078533018</v>
      </c>
      <c r="N1041" s="16"/>
      <c r="O1041" s="17">
        <f t="shared" si="219"/>
        <v>20.863186388755373</v>
      </c>
      <c r="P1041" s="17"/>
      <c r="Q1041" s="36">
        <f t="shared" si="220"/>
        <v>5.0507358501613676E-2</v>
      </c>
      <c r="R1041" s="14">
        <f t="shared" si="230"/>
        <v>1.0130014165196715</v>
      </c>
      <c r="S1041" s="14">
        <f t="shared" si="231"/>
        <v>10.796702542867605</v>
      </c>
      <c r="T1041" s="20">
        <f t="shared" si="221"/>
        <v>8.0497704535241965E-2</v>
      </c>
      <c r="U1041" s="20">
        <f t="shared" si="222"/>
        <v>1.3728833633460891E-2</v>
      </c>
      <c r="V1041" s="20">
        <f t="shared" si="223"/>
        <v>6.6768870901781074E-2</v>
      </c>
      <c r="Y1041" s="35"/>
      <c r="Z1041" s="35"/>
    </row>
    <row r="1042" spans="1:26" x14ac:dyDescent="0.25">
      <c r="A1042" s="11">
        <v>1957.02</v>
      </c>
      <c r="B1042" s="12">
        <v>43.47</v>
      </c>
      <c r="C1042" s="13">
        <v>1.73333</v>
      </c>
      <c r="D1042" s="12">
        <v>3.40333</v>
      </c>
      <c r="E1042" s="12">
        <v>27.7</v>
      </c>
      <c r="F1042" s="13">
        <f t="shared" si="228"/>
        <v>1957.1249999999218</v>
      </c>
      <c r="G1042" s="14">
        <v>3.34</v>
      </c>
      <c r="H1042" s="13">
        <f t="shared" si="224"/>
        <v>493.48650541516253</v>
      </c>
      <c r="I1042" s="13">
        <f t="shared" si="225"/>
        <v>19.677362880866429</v>
      </c>
      <c r="J1042" s="15">
        <f t="shared" si="229"/>
        <v>47714.150857603527</v>
      </c>
      <c r="K1042" s="13">
        <f t="shared" si="226"/>
        <v>38.635781653429611</v>
      </c>
      <c r="L1042" s="15">
        <f t="shared" si="227"/>
        <v>3735.6107899288663</v>
      </c>
      <c r="M1042" s="34">
        <f t="shared" si="218"/>
        <v>15.843733142229752</v>
      </c>
      <c r="N1042" s="16"/>
      <c r="O1042" s="17">
        <f t="shared" si="219"/>
        <v>19.76263243790892</v>
      </c>
      <c r="P1042" s="17"/>
      <c r="Q1042" s="36">
        <f t="shared" si="220"/>
        <v>5.537812004104424E-2</v>
      </c>
      <c r="R1042" s="14">
        <f t="shared" si="230"/>
        <v>0.99690055018396018</v>
      </c>
      <c r="S1042" s="14">
        <f t="shared" si="231"/>
        <v>10.897590944505174</v>
      </c>
      <c r="T1042" s="20">
        <f t="shared" si="221"/>
        <v>8.9288741946587091E-2</v>
      </c>
      <c r="U1042" s="20">
        <f t="shared" si="222"/>
        <v>1.2770880803941287E-2</v>
      </c>
      <c r="V1042" s="20">
        <f t="shared" si="223"/>
        <v>7.6517861142645804E-2</v>
      </c>
      <c r="Y1042" s="35"/>
      <c r="Z1042" s="35"/>
    </row>
    <row r="1043" spans="1:26" x14ac:dyDescent="0.25">
      <c r="A1043" s="11">
        <v>1957.03</v>
      </c>
      <c r="B1043" s="12">
        <v>44.03</v>
      </c>
      <c r="C1043" s="13">
        <v>1.73</v>
      </c>
      <c r="D1043" s="12">
        <v>3.4</v>
      </c>
      <c r="E1043" s="12">
        <v>27.8</v>
      </c>
      <c r="F1043" s="13">
        <f t="shared" si="228"/>
        <v>1957.208333333255</v>
      </c>
      <c r="G1043" s="14">
        <v>3.41</v>
      </c>
      <c r="H1043" s="13">
        <f t="shared" si="224"/>
        <v>498.04582014388495</v>
      </c>
      <c r="I1043" s="13">
        <f t="shared" si="225"/>
        <v>19.568913669064749</v>
      </c>
      <c r="J1043" s="15">
        <f t="shared" si="229"/>
        <v>48312.654232622546</v>
      </c>
      <c r="K1043" s="13">
        <f t="shared" si="226"/>
        <v>38.459136690647483</v>
      </c>
      <c r="L1043" s="15">
        <f t="shared" si="227"/>
        <v>3730.7068905500032</v>
      </c>
      <c r="M1043" s="34">
        <f t="shared" si="218"/>
        <v>15.900417108869178</v>
      </c>
      <c r="N1043" s="16"/>
      <c r="O1043" s="17">
        <f t="shared" si="219"/>
        <v>19.821836742269994</v>
      </c>
      <c r="P1043" s="17"/>
      <c r="Q1043" s="36">
        <f t="shared" si="220"/>
        <v>5.2933175375417384E-2</v>
      </c>
      <c r="R1043" s="14">
        <f t="shared" si="230"/>
        <v>0.99697822718203999</v>
      </c>
      <c r="S1043" s="14">
        <f t="shared" si="231"/>
        <v>10.824735939162499</v>
      </c>
      <c r="T1043" s="20">
        <f t="shared" si="221"/>
        <v>9.0433685779457207E-2</v>
      </c>
      <c r="U1043" s="20">
        <f t="shared" si="222"/>
        <v>1.4255317601388651E-2</v>
      </c>
      <c r="V1043" s="20">
        <f t="shared" si="223"/>
        <v>7.6178368178068556E-2</v>
      </c>
      <c r="Y1043" s="35"/>
      <c r="Z1043" s="35"/>
    </row>
    <row r="1044" spans="1:26" x14ac:dyDescent="0.25">
      <c r="A1044" s="11">
        <v>1957.04</v>
      </c>
      <c r="B1044" s="12">
        <v>45.05</v>
      </c>
      <c r="C1044" s="13">
        <v>1.73</v>
      </c>
      <c r="D1044" s="12">
        <v>3.4066700000000001</v>
      </c>
      <c r="E1044" s="12">
        <v>27.9</v>
      </c>
      <c r="F1044" s="13">
        <f t="shared" si="228"/>
        <v>1957.2916666665883</v>
      </c>
      <c r="G1044" s="14">
        <v>3.48</v>
      </c>
      <c r="H1044" s="13">
        <f t="shared" si="224"/>
        <v>507.7570967741936</v>
      </c>
      <c r="I1044" s="13">
        <f t="shared" si="225"/>
        <v>19.498774193548389</v>
      </c>
      <c r="J1044" s="15">
        <f t="shared" si="229"/>
        <v>49412.313452337781</v>
      </c>
      <c r="K1044" s="13">
        <f t="shared" si="226"/>
        <v>38.396467677419359</v>
      </c>
      <c r="L1044" s="15">
        <f t="shared" si="227"/>
        <v>3736.5470781060058</v>
      </c>
      <c r="M1044" s="34">
        <f t="shared" si="218"/>
        <v>16.123704360211768</v>
      </c>
      <c r="N1044" s="16"/>
      <c r="O1044" s="17">
        <f t="shared" si="219"/>
        <v>20.086831188745073</v>
      </c>
      <c r="P1044" s="17"/>
      <c r="Q1044" s="36">
        <f t="shared" si="220"/>
        <v>5.1730032009349218E-2</v>
      </c>
      <c r="R1044" s="14">
        <f t="shared" si="230"/>
        <v>0.99290488593614312</v>
      </c>
      <c r="S1044" s="14">
        <f t="shared" si="231"/>
        <v>10.753344949399658</v>
      </c>
      <c r="T1044" s="20">
        <f t="shared" si="221"/>
        <v>8.9801084735288583E-2</v>
      </c>
      <c r="U1044" s="20">
        <f t="shared" si="222"/>
        <v>1.4599954608208732E-2</v>
      </c>
      <c r="V1044" s="20">
        <f t="shared" si="223"/>
        <v>7.5201130127079852E-2</v>
      </c>
      <c r="Y1044" s="35"/>
      <c r="Z1044" s="35"/>
    </row>
    <row r="1045" spans="1:26" x14ac:dyDescent="0.25">
      <c r="A1045" s="11">
        <v>1957.05</v>
      </c>
      <c r="B1045" s="12">
        <v>46.78</v>
      </c>
      <c r="C1045" s="13">
        <v>1.73</v>
      </c>
      <c r="D1045" s="12">
        <v>3.4133300000000002</v>
      </c>
      <c r="E1045" s="12">
        <v>28</v>
      </c>
      <c r="F1045" s="13">
        <f t="shared" si="228"/>
        <v>1957.3749999999216</v>
      </c>
      <c r="G1045" s="14">
        <v>3.6</v>
      </c>
      <c r="H1045" s="13">
        <f t="shared" si="224"/>
        <v>525.3728142857143</v>
      </c>
      <c r="I1045" s="13">
        <f t="shared" si="225"/>
        <v>19.429135714285714</v>
      </c>
      <c r="J1045" s="15">
        <f t="shared" si="229"/>
        <v>51284.14660525111</v>
      </c>
      <c r="K1045" s="13">
        <f t="shared" si="226"/>
        <v>38.334133992857154</v>
      </c>
      <c r="L1045" s="15">
        <f t="shared" si="227"/>
        <v>3741.9776855943096</v>
      </c>
      <c r="M1045" s="34">
        <f t="shared" si="218"/>
        <v>16.598110789114273</v>
      </c>
      <c r="N1045" s="16"/>
      <c r="O1045" s="17">
        <f t="shared" si="219"/>
        <v>20.661106693401841</v>
      </c>
      <c r="P1045" s="17"/>
      <c r="Q1045" s="36">
        <f t="shared" si="220"/>
        <v>4.9123982127513309E-2</v>
      </c>
      <c r="R1045" s="14">
        <f t="shared" si="230"/>
        <v>0.9864967886452165</v>
      </c>
      <c r="S1045" s="14">
        <f t="shared" si="231"/>
        <v>10.638916423485611</v>
      </c>
      <c r="T1045" s="20">
        <f t="shared" si="221"/>
        <v>8.764208044800359E-2</v>
      </c>
      <c r="U1045" s="20">
        <f t="shared" si="222"/>
        <v>1.3680244472760617E-2</v>
      </c>
      <c r="V1045" s="20">
        <f t="shared" si="223"/>
        <v>7.3961835975242973E-2</v>
      </c>
      <c r="Y1045" s="35"/>
      <c r="Z1045" s="35"/>
    </row>
    <row r="1046" spans="1:26" x14ac:dyDescent="0.25">
      <c r="A1046" s="11">
        <v>1957.06</v>
      </c>
      <c r="B1046" s="12">
        <v>47.55</v>
      </c>
      <c r="C1046" s="13">
        <v>1.73</v>
      </c>
      <c r="D1046" s="12">
        <v>3.42</v>
      </c>
      <c r="E1046" s="12">
        <v>28.1</v>
      </c>
      <c r="F1046" s="13">
        <f t="shared" si="228"/>
        <v>1957.4583333332548</v>
      </c>
      <c r="G1046" s="14">
        <v>3.8</v>
      </c>
      <c r="H1046" s="13">
        <f t="shared" si="224"/>
        <v>532.12003558718857</v>
      </c>
      <c r="I1046" s="13">
        <f t="shared" si="225"/>
        <v>19.359992882562278</v>
      </c>
      <c r="J1046" s="15">
        <f t="shared" si="229"/>
        <v>52100.260167879926</v>
      </c>
      <c r="K1046" s="13">
        <f t="shared" si="226"/>
        <v>38.272355871886127</v>
      </c>
      <c r="L1046" s="15">
        <f t="shared" si="227"/>
        <v>3747.2742328948348</v>
      </c>
      <c r="M1046" s="34">
        <f t="shared" si="218"/>
        <v>16.729918872472872</v>
      </c>
      <c r="N1046" s="16"/>
      <c r="O1046" s="17">
        <f t="shared" si="219"/>
        <v>20.806763725120597</v>
      </c>
      <c r="P1046" s="17"/>
      <c r="Q1046" s="36">
        <f t="shared" si="220"/>
        <v>4.6547779954751463E-2</v>
      </c>
      <c r="R1046" s="14">
        <f t="shared" si="230"/>
        <v>0.9925044995420178</v>
      </c>
      <c r="S1046" s="14">
        <f t="shared" si="231"/>
        <v>10.457907217798413</v>
      </c>
      <c r="T1046" s="20">
        <f t="shared" si="221"/>
        <v>8.4518127021191436E-2</v>
      </c>
      <c r="U1046" s="20">
        <f t="shared" si="222"/>
        <v>1.4176390525993954E-2</v>
      </c>
      <c r="V1046" s="20">
        <f t="shared" si="223"/>
        <v>7.0341736495197482E-2</v>
      </c>
      <c r="Y1046" s="35"/>
      <c r="Z1046" s="35"/>
    </row>
    <row r="1047" spans="1:26" x14ac:dyDescent="0.25">
      <c r="A1047" s="11">
        <v>1957.07</v>
      </c>
      <c r="B1047" s="12">
        <v>48.51</v>
      </c>
      <c r="C1047" s="13">
        <v>1.74</v>
      </c>
      <c r="D1047" s="12">
        <v>3.4366699999999999</v>
      </c>
      <c r="E1047" s="12">
        <v>28.3</v>
      </c>
      <c r="F1047" s="13">
        <f t="shared" si="228"/>
        <v>1957.5416666665881</v>
      </c>
      <c r="G1047" s="14">
        <v>3.93</v>
      </c>
      <c r="H1047" s="13">
        <f t="shared" si="224"/>
        <v>539.02666431095406</v>
      </c>
      <c r="I1047" s="13">
        <f t="shared" si="225"/>
        <v>19.334289752650179</v>
      </c>
      <c r="J1047" s="15">
        <f t="shared" si="229"/>
        <v>52934.246081273086</v>
      </c>
      <c r="K1047" s="13">
        <f t="shared" si="226"/>
        <v>38.187111243816261</v>
      </c>
      <c r="L1047" s="15">
        <f t="shared" si="227"/>
        <v>3750.103802929887</v>
      </c>
      <c r="M1047" s="34">
        <f t="shared" si="218"/>
        <v>16.868882383979805</v>
      </c>
      <c r="N1047" s="16"/>
      <c r="O1047" s="17">
        <f t="shared" si="219"/>
        <v>20.959760285686016</v>
      </c>
      <c r="P1047" s="17"/>
      <c r="Q1047" s="36">
        <f t="shared" si="220"/>
        <v>4.4554786032350552E-2</v>
      </c>
      <c r="R1047" s="14">
        <f t="shared" si="230"/>
        <v>1.0032749999999999</v>
      </c>
      <c r="S1047" s="14">
        <f t="shared" si="231"/>
        <v>10.306166471440498</v>
      </c>
      <c r="T1047" s="20">
        <f t="shared" si="221"/>
        <v>8.4610876360744047E-2</v>
      </c>
      <c r="U1047" s="20">
        <f t="shared" si="222"/>
        <v>1.4676440623892395E-2</v>
      </c>
      <c r="V1047" s="20">
        <f t="shared" si="223"/>
        <v>6.9934435736851652E-2</v>
      </c>
      <c r="Y1047" s="35"/>
      <c r="Z1047" s="35"/>
    </row>
    <row r="1048" spans="1:26" x14ac:dyDescent="0.25">
      <c r="A1048" s="11">
        <v>1957.08</v>
      </c>
      <c r="B1048" s="12">
        <v>45.84</v>
      </c>
      <c r="C1048" s="13">
        <v>1.75</v>
      </c>
      <c r="D1048" s="12">
        <v>3.4533299999999998</v>
      </c>
      <c r="E1048" s="12">
        <v>28.3</v>
      </c>
      <c r="F1048" s="13">
        <f t="shared" si="228"/>
        <v>1957.6249999999213</v>
      </c>
      <c r="G1048" s="14">
        <v>3.93</v>
      </c>
      <c r="H1048" s="13">
        <f t="shared" si="224"/>
        <v>509.35853003533578</v>
      </c>
      <c r="I1048" s="13">
        <f t="shared" si="225"/>
        <v>19.44540636042403</v>
      </c>
      <c r="J1048" s="15">
        <f t="shared" si="229"/>
        <v>50179.868437828853</v>
      </c>
      <c r="K1048" s="13">
        <f t="shared" si="226"/>
        <v>38.372231512367492</v>
      </c>
      <c r="L1048" s="15">
        <f t="shared" si="227"/>
        <v>3780.2714893631646</v>
      </c>
      <c r="M1048" s="34">
        <f t="shared" si="218"/>
        <v>15.868942729452248</v>
      </c>
      <c r="N1048" s="16"/>
      <c r="O1048" s="17">
        <f t="shared" si="219"/>
        <v>19.70267780527303</v>
      </c>
      <c r="P1048" s="17"/>
      <c r="Q1048" s="36">
        <f t="shared" si="220"/>
        <v>4.6915841253376125E-2</v>
      </c>
      <c r="R1048" s="14">
        <f t="shared" si="230"/>
        <v>1.0040955493531014</v>
      </c>
      <c r="S1048" s="14">
        <f t="shared" si="231"/>
        <v>10.339919166634465</v>
      </c>
      <c r="T1048" s="20">
        <f t="shared" si="221"/>
        <v>9.2098737773285588E-2</v>
      </c>
      <c r="U1048" s="20">
        <f t="shared" si="222"/>
        <v>1.3538612374128123E-2</v>
      </c>
      <c r="V1048" s="20">
        <f t="shared" si="223"/>
        <v>7.8560125399157466E-2</v>
      </c>
      <c r="Y1048" s="35"/>
      <c r="Z1048" s="35"/>
    </row>
    <row r="1049" spans="1:26" x14ac:dyDescent="0.25">
      <c r="A1049" s="11">
        <v>1957.09</v>
      </c>
      <c r="B1049" s="12">
        <v>43.98</v>
      </c>
      <c r="C1049" s="13">
        <v>1.76</v>
      </c>
      <c r="D1049" s="12">
        <v>3.47</v>
      </c>
      <c r="E1049" s="12">
        <v>28.3</v>
      </c>
      <c r="F1049" s="13">
        <f t="shared" si="228"/>
        <v>1957.7083333332546</v>
      </c>
      <c r="G1049" s="14">
        <v>3.92</v>
      </c>
      <c r="H1049" s="13">
        <f t="shared" si="224"/>
        <v>488.69084098939931</v>
      </c>
      <c r="I1049" s="13">
        <f t="shared" si="225"/>
        <v>19.556522968197882</v>
      </c>
      <c r="J1049" s="15">
        <f t="shared" si="229"/>
        <v>48304.326525594697</v>
      </c>
      <c r="K1049" s="13">
        <f t="shared" si="226"/>
        <v>38.557462897526506</v>
      </c>
      <c r="L1049" s="15">
        <f t="shared" si="227"/>
        <v>3811.1871997229105</v>
      </c>
      <c r="M1049" s="34">
        <f t="shared" si="218"/>
        <v>15.157274488962219</v>
      </c>
      <c r="N1049" s="16"/>
      <c r="O1049" s="17">
        <f t="shared" si="219"/>
        <v>18.80796192766681</v>
      </c>
      <c r="P1049" s="17"/>
      <c r="Q1049" s="36">
        <f t="shared" si="220"/>
        <v>4.7728181231553327E-2</v>
      </c>
      <c r="R1049" s="14">
        <f t="shared" si="230"/>
        <v>0.99917347379769827</v>
      </c>
      <c r="S1049" s="14">
        <f t="shared" si="231"/>
        <v>10.382266815888494</v>
      </c>
      <c r="T1049" s="20">
        <f t="shared" si="221"/>
        <v>9.7739940487745258E-2</v>
      </c>
      <c r="U1049" s="20">
        <f t="shared" si="222"/>
        <v>1.3111808465150254E-2</v>
      </c>
      <c r="V1049" s="20">
        <f t="shared" si="223"/>
        <v>8.4628132022595004E-2</v>
      </c>
      <c r="Y1049" s="35"/>
      <c r="Z1049" s="35"/>
    </row>
    <row r="1050" spans="1:26" x14ac:dyDescent="0.25">
      <c r="A1050" s="11">
        <v>1957.1</v>
      </c>
      <c r="B1050" s="12">
        <v>41.24</v>
      </c>
      <c r="C1050" s="13">
        <v>1.77</v>
      </c>
      <c r="D1050" s="12">
        <v>3.4366699999999999</v>
      </c>
      <c r="E1050" s="12">
        <v>28.3</v>
      </c>
      <c r="F1050" s="13">
        <f t="shared" si="228"/>
        <v>1957.7916666665878</v>
      </c>
      <c r="G1050" s="14">
        <v>3.97</v>
      </c>
      <c r="H1050" s="13">
        <f t="shared" si="224"/>
        <v>458.24489045936406</v>
      </c>
      <c r="I1050" s="13">
        <f t="shared" si="225"/>
        <v>19.667639575971734</v>
      </c>
      <c r="J1050" s="15">
        <f t="shared" si="229"/>
        <v>45456.919374216704</v>
      </c>
      <c r="K1050" s="13">
        <f t="shared" si="226"/>
        <v>38.187111243816261</v>
      </c>
      <c r="L1050" s="15">
        <f t="shared" si="227"/>
        <v>3788.0802886951824</v>
      </c>
      <c r="M1050" s="34">
        <f t="shared" si="218"/>
        <v>14.149451489483544</v>
      </c>
      <c r="N1050" s="16"/>
      <c r="O1050" s="17">
        <f t="shared" si="219"/>
        <v>17.551467653382645</v>
      </c>
      <c r="P1050" s="17"/>
      <c r="Q1050" s="36">
        <f t="shared" si="220"/>
        <v>5.1927377075817349E-2</v>
      </c>
      <c r="R1050" s="14">
        <f t="shared" si="230"/>
        <v>1.0240147011474796</v>
      </c>
      <c r="S1050" s="14">
        <f t="shared" si="231"/>
        <v>10.373685600325873</v>
      </c>
      <c r="T1050" s="20">
        <f t="shared" si="221"/>
        <v>0.10420902641504837</v>
      </c>
      <c r="U1050" s="20">
        <f t="shared" si="222"/>
        <v>1.1945438210442916E-2</v>
      </c>
      <c r="V1050" s="20">
        <f t="shared" si="223"/>
        <v>9.2263588204605451E-2</v>
      </c>
      <c r="Y1050" s="35"/>
      <c r="Z1050" s="35"/>
    </row>
    <row r="1051" spans="1:26" x14ac:dyDescent="0.25">
      <c r="A1051" s="11">
        <v>1957.11</v>
      </c>
      <c r="B1051" s="12">
        <v>40.35</v>
      </c>
      <c r="C1051" s="13">
        <v>1.78</v>
      </c>
      <c r="D1051" s="12">
        <v>3.40333</v>
      </c>
      <c r="E1051" s="12">
        <v>28.4</v>
      </c>
      <c r="F1051" s="13">
        <f t="shared" si="228"/>
        <v>1957.8749999999211</v>
      </c>
      <c r="G1051" s="14">
        <v>3.72</v>
      </c>
      <c r="H1051" s="13">
        <f t="shared" si="224"/>
        <v>446.77679577464795</v>
      </c>
      <c r="I1051" s="13">
        <f t="shared" si="225"/>
        <v>19.709112676056343</v>
      </c>
      <c r="J1051" s="15">
        <f t="shared" si="229"/>
        <v>44482.233925590714</v>
      </c>
      <c r="K1051" s="13">
        <f t="shared" si="226"/>
        <v>37.683491260563386</v>
      </c>
      <c r="L1051" s="15">
        <f t="shared" si="227"/>
        <v>3751.8642177442539</v>
      </c>
      <c r="M1051" s="34">
        <f t="shared" si="218"/>
        <v>13.736242235298491</v>
      </c>
      <c r="N1051" s="16"/>
      <c r="O1051" s="17">
        <f t="shared" si="219"/>
        <v>17.035278552833894</v>
      </c>
      <c r="P1051" s="17"/>
      <c r="Q1051" s="36">
        <f t="shared" si="220"/>
        <v>5.647057113726215E-2</v>
      </c>
      <c r="R1051" s="14">
        <f t="shared" si="230"/>
        <v>1.0463665008075973</v>
      </c>
      <c r="S1051" s="14">
        <f t="shared" si="231"/>
        <v>10.585402311365558</v>
      </c>
      <c r="T1051" s="20">
        <f t="shared" si="221"/>
        <v>0.1030470718779708</v>
      </c>
      <c r="U1051" s="20">
        <f t="shared" si="222"/>
        <v>7.9967769609405881E-3</v>
      </c>
      <c r="V1051" s="20">
        <f t="shared" si="223"/>
        <v>9.5050294917030209E-2</v>
      </c>
      <c r="Y1051" s="35"/>
      <c r="Z1051" s="35"/>
    </row>
    <row r="1052" spans="1:26" x14ac:dyDescent="0.25">
      <c r="A1052" s="11">
        <v>1957.12</v>
      </c>
      <c r="B1052" s="12">
        <v>40.33</v>
      </c>
      <c r="C1052" s="13">
        <v>1.79</v>
      </c>
      <c r="D1052" s="12">
        <v>3.37</v>
      </c>
      <c r="E1052" s="12">
        <v>28.4</v>
      </c>
      <c r="F1052" s="13">
        <f t="shared" si="228"/>
        <v>1957.9583333332544</v>
      </c>
      <c r="G1052" s="14">
        <v>3.21</v>
      </c>
      <c r="H1052" s="13">
        <f t="shared" si="224"/>
        <v>446.55534507042256</v>
      </c>
      <c r="I1052" s="13">
        <f t="shared" si="225"/>
        <v>19.819838028169016</v>
      </c>
      <c r="J1052" s="15">
        <f t="shared" si="229"/>
        <v>44624.628519941529</v>
      </c>
      <c r="K1052" s="13">
        <f t="shared" si="226"/>
        <v>37.314443661971836</v>
      </c>
      <c r="L1052" s="15">
        <f t="shared" si="227"/>
        <v>3728.8618426035946</v>
      </c>
      <c r="M1052" s="34">
        <f t="shared" si="218"/>
        <v>13.673246057951392</v>
      </c>
      <c r="N1052" s="16"/>
      <c r="O1052" s="17">
        <f t="shared" si="219"/>
        <v>16.954577613038236</v>
      </c>
      <c r="P1052" s="17"/>
      <c r="Q1052" s="36">
        <f t="shared" si="220"/>
        <v>6.0589559090497451E-2</v>
      </c>
      <c r="R1052" s="14">
        <f t="shared" si="230"/>
        <v>1.0129133037439282</v>
      </c>
      <c r="S1052" s="14">
        <f t="shared" si="231"/>
        <v>11.07621037618423</v>
      </c>
      <c r="T1052" s="20">
        <f t="shared" si="221"/>
        <v>0.10575204998778109</v>
      </c>
      <c r="U1052" s="20">
        <f t="shared" si="222"/>
        <v>3.9987577345161895E-3</v>
      </c>
      <c r="V1052" s="20">
        <f t="shared" si="223"/>
        <v>0.1017532922532649</v>
      </c>
      <c r="Y1052" s="35"/>
      <c r="Z1052" s="35"/>
    </row>
    <row r="1053" spans="1:26" x14ac:dyDescent="0.25">
      <c r="A1053" s="11">
        <v>1958.01</v>
      </c>
      <c r="B1053" s="12">
        <v>41.12</v>
      </c>
      <c r="C1053" s="13">
        <v>1.7833300000000001</v>
      </c>
      <c r="D1053" s="12">
        <v>3.2933300000000001</v>
      </c>
      <c r="E1053" s="12">
        <v>28.6</v>
      </c>
      <c r="F1053" s="13">
        <f t="shared" si="228"/>
        <v>1958.0416666665876</v>
      </c>
      <c r="G1053" s="14">
        <v>3.09</v>
      </c>
      <c r="H1053" s="13">
        <f t="shared" si="224"/>
        <v>452.11871328671333</v>
      </c>
      <c r="I1053" s="13">
        <f t="shared" si="225"/>
        <v>19.607900412587416</v>
      </c>
      <c r="J1053" s="15">
        <f t="shared" si="229"/>
        <v>45343.866384141664</v>
      </c>
      <c r="K1053" s="13">
        <f t="shared" si="226"/>
        <v>36.210508804195811</v>
      </c>
      <c r="L1053" s="15">
        <f t="shared" si="227"/>
        <v>3631.6224581440974</v>
      </c>
      <c r="M1053" s="34">
        <f t="shared" si="218"/>
        <v>13.788431552307641</v>
      </c>
      <c r="N1053" s="16"/>
      <c r="O1053" s="17">
        <f t="shared" si="219"/>
        <v>17.094108854212227</v>
      </c>
      <c r="P1053" s="17"/>
      <c r="Q1053" s="36">
        <f t="shared" si="220"/>
        <v>6.0595434959735558E-2</v>
      </c>
      <c r="R1053" s="14">
        <f t="shared" si="230"/>
        <v>1.0059942405838802</v>
      </c>
      <c r="S1053" s="14">
        <f t="shared" si="231"/>
        <v>11.140784615417505</v>
      </c>
      <c r="T1053" s="20">
        <f t="shared" si="221"/>
        <v>0.10331792901632175</v>
      </c>
      <c r="U1053" s="20">
        <f t="shared" si="222"/>
        <v>4.5866594938437366E-3</v>
      </c>
      <c r="V1053" s="20">
        <f t="shared" si="223"/>
        <v>9.8731269522478016E-2</v>
      </c>
      <c r="Y1053" s="35"/>
      <c r="Z1053" s="35"/>
    </row>
    <row r="1054" spans="1:26" x14ac:dyDescent="0.25">
      <c r="A1054" s="11">
        <v>1958.02</v>
      </c>
      <c r="B1054" s="12">
        <v>41.26</v>
      </c>
      <c r="C1054" s="13">
        <v>1.77667</v>
      </c>
      <c r="D1054" s="12">
        <v>3.2166700000000001</v>
      </c>
      <c r="E1054" s="12">
        <v>28.6</v>
      </c>
      <c r="F1054" s="13">
        <f t="shared" si="228"/>
        <v>1958.1249999999209</v>
      </c>
      <c r="G1054" s="14">
        <v>3.05</v>
      </c>
      <c r="H1054" s="13">
        <f t="shared" si="224"/>
        <v>453.65802797202792</v>
      </c>
      <c r="I1054" s="13">
        <f t="shared" si="225"/>
        <v>19.534673013986016</v>
      </c>
      <c r="J1054" s="15">
        <f t="shared" si="229"/>
        <v>45661.51145266887</v>
      </c>
      <c r="K1054" s="13">
        <f t="shared" si="226"/>
        <v>35.367624062937068</v>
      </c>
      <c r="L1054" s="15">
        <f t="shared" si="227"/>
        <v>3559.8161426189145</v>
      </c>
      <c r="M1054" s="34">
        <f t="shared" si="218"/>
        <v>13.784906390337685</v>
      </c>
      <c r="N1054" s="16"/>
      <c r="O1054" s="17">
        <f t="shared" si="219"/>
        <v>17.087281988811387</v>
      </c>
      <c r="P1054" s="17"/>
      <c r="Q1054" s="36">
        <f t="shared" si="220"/>
        <v>6.1877887208465834E-2</v>
      </c>
      <c r="R1054" s="14">
        <f t="shared" si="230"/>
        <v>1.008545231626615</v>
      </c>
      <c r="S1054" s="14">
        <f t="shared" si="231"/>
        <v>11.207565158695507</v>
      </c>
      <c r="T1054" s="20">
        <f t="shared" si="221"/>
        <v>9.7441652837697568E-2</v>
      </c>
      <c r="U1054" s="20">
        <f t="shared" si="222"/>
        <v>3.9256673672112274E-3</v>
      </c>
      <c r="V1054" s="20">
        <f t="shared" si="223"/>
        <v>9.351598547048634E-2</v>
      </c>
      <c r="Y1054" s="35"/>
      <c r="Z1054" s="35"/>
    </row>
    <row r="1055" spans="1:26" x14ac:dyDescent="0.25">
      <c r="A1055" s="11">
        <v>1958.03</v>
      </c>
      <c r="B1055" s="12">
        <v>42.11</v>
      </c>
      <c r="C1055" s="13">
        <v>1.77</v>
      </c>
      <c r="D1055" s="12">
        <v>3.14</v>
      </c>
      <c r="E1055" s="12">
        <v>28.8</v>
      </c>
      <c r="F1055" s="13">
        <f t="shared" si="228"/>
        <v>1958.2083333332541</v>
      </c>
      <c r="G1055" s="14">
        <v>2.98</v>
      </c>
      <c r="H1055" s="13">
        <f t="shared" si="224"/>
        <v>459.78856250000001</v>
      </c>
      <c r="I1055" s="13">
        <f t="shared" si="225"/>
        <v>19.326187500000003</v>
      </c>
      <c r="J1055" s="15">
        <f t="shared" si="229"/>
        <v>46440.662329367158</v>
      </c>
      <c r="K1055" s="13">
        <f t="shared" si="226"/>
        <v>34.284875000000007</v>
      </c>
      <c r="L1055" s="15">
        <f t="shared" si="227"/>
        <v>3462.9228143959372</v>
      </c>
      <c r="M1055" s="34">
        <f t="shared" si="218"/>
        <v>13.925589923892945</v>
      </c>
      <c r="N1055" s="16"/>
      <c r="O1055" s="17">
        <f t="shared" si="219"/>
        <v>17.258155337067222</v>
      </c>
      <c r="P1055" s="17"/>
      <c r="Q1055" s="36">
        <f t="shared" si="220"/>
        <v>6.2991250077044619E-2</v>
      </c>
      <c r="R1055" s="14">
        <f t="shared" si="230"/>
        <v>1.011100680921623</v>
      </c>
      <c r="S1055" s="14">
        <f t="shared" si="231"/>
        <v>11.224841007287587</v>
      </c>
      <c r="T1055" s="20">
        <f t="shared" si="221"/>
        <v>9.3547701103946279E-2</v>
      </c>
      <c r="U1055" s="20">
        <f t="shared" si="222"/>
        <v>2.5759344731348666E-3</v>
      </c>
      <c r="V1055" s="20">
        <f t="shared" si="223"/>
        <v>9.0971766630811413E-2</v>
      </c>
      <c r="Y1055" s="35"/>
      <c r="Z1055" s="35"/>
    </row>
    <row r="1056" spans="1:26" x14ac:dyDescent="0.25">
      <c r="A1056" s="11">
        <v>1958.04</v>
      </c>
      <c r="B1056" s="12">
        <v>42.34</v>
      </c>
      <c r="C1056" s="13">
        <v>1.75667</v>
      </c>
      <c r="D1056" s="12">
        <v>3.07</v>
      </c>
      <c r="E1056" s="12">
        <v>28.9</v>
      </c>
      <c r="F1056" s="13">
        <f t="shared" si="228"/>
        <v>1958.2916666665874</v>
      </c>
      <c r="G1056" s="14">
        <v>2.88</v>
      </c>
      <c r="H1056" s="13">
        <f t="shared" si="224"/>
        <v>460.70022145328733</v>
      </c>
      <c r="I1056" s="13">
        <f t="shared" si="225"/>
        <v>19.114271564013844</v>
      </c>
      <c r="J1056" s="15">
        <f t="shared" si="229"/>
        <v>46693.629325598558</v>
      </c>
      <c r="K1056" s="13">
        <f t="shared" si="226"/>
        <v>33.404574394463673</v>
      </c>
      <c r="L1056" s="15">
        <f t="shared" si="227"/>
        <v>3385.6741150115154</v>
      </c>
      <c r="M1056" s="34">
        <f t="shared" si="218"/>
        <v>13.913501765262787</v>
      </c>
      <c r="N1056" s="16"/>
      <c r="O1056" s="17">
        <f t="shared" si="219"/>
        <v>17.239665390241097</v>
      </c>
      <c r="P1056" s="17"/>
      <c r="Q1056" s="36">
        <f t="shared" si="220"/>
        <v>6.2677942573584611E-2</v>
      </c>
      <c r="R1056" s="14">
        <f t="shared" si="230"/>
        <v>0.9989596059826652</v>
      </c>
      <c r="S1056" s="14">
        <f t="shared" si="231"/>
        <v>11.310172951844866</v>
      </c>
      <c r="T1056" s="20">
        <f t="shared" si="221"/>
        <v>0.10073307025650857</v>
      </c>
      <c r="U1056" s="20">
        <f t="shared" si="222"/>
        <v>2.7569435246890261E-3</v>
      </c>
      <c r="V1056" s="20">
        <f t="shared" si="223"/>
        <v>9.7976126731819546E-2</v>
      </c>
      <c r="Y1056" s="35"/>
      <c r="Z1056" s="35"/>
    </row>
    <row r="1057" spans="1:26" x14ac:dyDescent="0.25">
      <c r="A1057" s="11">
        <v>1958.05</v>
      </c>
      <c r="B1057" s="12">
        <v>43.7</v>
      </c>
      <c r="C1057" s="13">
        <v>1.74333</v>
      </c>
      <c r="D1057" s="12">
        <v>3</v>
      </c>
      <c r="E1057" s="12">
        <v>28.9</v>
      </c>
      <c r="F1057" s="13">
        <f t="shared" si="228"/>
        <v>1958.3749999999206</v>
      </c>
      <c r="G1057" s="14">
        <v>2.92</v>
      </c>
      <c r="H1057" s="13">
        <f t="shared" si="224"/>
        <v>475.49833910034613</v>
      </c>
      <c r="I1057" s="13">
        <f t="shared" si="225"/>
        <v>18.96911943944637</v>
      </c>
      <c r="J1057" s="15">
        <f t="shared" si="229"/>
        <v>48353.687653826324</v>
      </c>
      <c r="K1057" s="13">
        <f t="shared" si="226"/>
        <v>32.642906574394466</v>
      </c>
      <c r="L1057" s="15">
        <f t="shared" si="227"/>
        <v>3319.475124976635</v>
      </c>
      <c r="M1057" s="34">
        <f t="shared" si="218"/>
        <v>14.323824968409237</v>
      </c>
      <c r="N1057" s="16"/>
      <c r="O1057" s="17">
        <f t="shared" si="219"/>
        <v>17.742987045801218</v>
      </c>
      <c r="P1057" s="17"/>
      <c r="Q1057" s="36">
        <f t="shared" si="220"/>
        <v>5.9791646042329533E-2</v>
      </c>
      <c r="R1057" s="14">
        <f t="shared" si="230"/>
        <v>0.99814303734021625</v>
      </c>
      <c r="S1057" s="14">
        <f t="shared" si="231"/>
        <v>11.298405915570745</v>
      </c>
      <c r="T1057" s="20">
        <f t="shared" si="221"/>
        <v>9.9350221841863373E-2</v>
      </c>
      <c r="U1057" s="20">
        <f t="shared" si="222"/>
        <v>1.3039334764610722E-3</v>
      </c>
      <c r="V1057" s="20">
        <f t="shared" si="223"/>
        <v>9.8046288365402301E-2</v>
      </c>
      <c r="Y1057" s="35"/>
      <c r="Z1057" s="35"/>
    </row>
    <row r="1058" spans="1:26" x14ac:dyDescent="0.25">
      <c r="A1058" s="11">
        <v>1958.06</v>
      </c>
      <c r="B1058" s="12">
        <v>44.75</v>
      </c>
      <c r="C1058" s="13">
        <v>1.73</v>
      </c>
      <c r="D1058" s="12">
        <v>2.93</v>
      </c>
      <c r="E1058" s="12">
        <v>28.9</v>
      </c>
      <c r="F1058" s="13">
        <f t="shared" si="228"/>
        <v>1958.4583333332539</v>
      </c>
      <c r="G1058" s="14">
        <v>2.97</v>
      </c>
      <c r="H1058" s="13">
        <f t="shared" si="224"/>
        <v>486.92335640138413</v>
      </c>
      <c r="I1058" s="13">
        <f t="shared" si="225"/>
        <v>18.824076124567476</v>
      </c>
      <c r="J1058" s="15">
        <f t="shared" si="229"/>
        <v>49675.023168851745</v>
      </c>
      <c r="K1058" s="13">
        <f t="shared" si="226"/>
        <v>31.881238754325263</v>
      </c>
      <c r="L1058" s="15">
        <f t="shared" si="227"/>
        <v>3252.4652041281702</v>
      </c>
      <c r="M1058" s="34">
        <f t="shared" si="218"/>
        <v>14.635555551956271</v>
      </c>
      <c r="N1058" s="16"/>
      <c r="O1058" s="17">
        <f t="shared" si="219"/>
        <v>18.122451008262203</v>
      </c>
      <c r="P1058" s="17"/>
      <c r="Q1058" s="36">
        <f t="shared" si="220"/>
        <v>5.6955679230707434E-2</v>
      </c>
      <c r="R1058" s="14">
        <f t="shared" si="230"/>
        <v>0.98295343369059929</v>
      </c>
      <c r="S1058" s="14">
        <f t="shared" si="231"/>
        <v>11.27742519767045</v>
      </c>
      <c r="T1058" s="20">
        <f t="shared" si="221"/>
        <v>9.893845306053195E-2</v>
      </c>
      <c r="U1058" s="20">
        <f t="shared" si="222"/>
        <v>2.5234838060506082E-3</v>
      </c>
      <c r="V1058" s="20">
        <f t="shared" si="223"/>
        <v>9.6414969254481342E-2</v>
      </c>
      <c r="Y1058" s="35"/>
      <c r="Z1058" s="35"/>
    </row>
    <row r="1059" spans="1:26" x14ac:dyDescent="0.25">
      <c r="A1059" s="11">
        <v>1958.07</v>
      </c>
      <c r="B1059" s="12">
        <v>45.98</v>
      </c>
      <c r="C1059" s="13">
        <v>1.73</v>
      </c>
      <c r="D1059" s="12">
        <v>2.9133300000000002</v>
      </c>
      <c r="E1059" s="12">
        <v>29</v>
      </c>
      <c r="F1059" s="13">
        <f t="shared" si="228"/>
        <v>1958.5416666665872</v>
      </c>
      <c r="G1059" s="14">
        <v>3.2</v>
      </c>
      <c r="H1059" s="13">
        <f t="shared" si="224"/>
        <v>498.58175172413797</v>
      </c>
      <c r="I1059" s="13">
        <f t="shared" si="225"/>
        <v>18.759165517241378</v>
      </c>
      <c r="J1059" s="15">
        <f t="shared" si="229"/>
        <v>51023.872457505429</v>
      </c>
      <c r="K1059" s="13">
        <f t="shared" si="226"/>
        <v>31.59054316551725</v>
      </c>
      <c r="L1059" s="15">
        <f t="shared" si="227"/>
        <v>3232.9138396395024</v>
      </c>
      <c r="M1059" s="34">
        <f t="shared" si="218"/>
        <v>14.957457101901136</v>
      </c>
      <c r="N1059" s="16"/>
      <c r="O1059" s="17">
        <f t="shared" si="219"/>
        <v>18.51313740104802</v>
      </c>
      <c r="P1059" s="17"/>
      <c r="Q1059" s="36">
        <f t="shared" si="220"/>
        <v>5.2277564534641413E-2</v>
      </c>
      <c r="R1059" s="14">
        <f t="shared" si="230"/>
        <v>0.97426729630230513</v>
      </c>
      <c r="S1059" s="14">
        <f t="shared" si="231"/>
        <v>11.046959049441679</v>
      </c>
      <c r="T1059" s="20">
        <f t="shared" si="221"/>
        <v>9.5423269679408396E-2</v>
      </c>
      <c r="U1059" s="20">
        <f t="shared" si="222"/>
        <v>6.1617487561467232E-3</v>
      </c>
      <c r="V1059" s="20">
        <f t="shared" si="223"/>
        <v>8.9261520923261672E-2</v>
      </c>
      <c r="Y1059" s="35"/>
      <c r="Z1059" s="35"/>
    </row>
    <row r="1060" spans="1:26" x14ac:dyDescent="0.25">
      <c r="A1060" s="11">
        <v>1958.08</v>
      </c>
      <c r="B1060" s="12">
        <v>47.7</v>
      </c>
      <c r="C1060" s="13">
        <v>1.73</v>
      </c>
      <c r="D1060" s="12">
        <v>2.8966699999999999</v>
      </c>
      <c r="E1060" s="12">
        <v>28.9</v>
      </c>
      <c r="F1060" s="13">
        <f t="shared" si="228"/>
        <v>1958.6249999999204</v>
      </c>
      <c r="G1060" s="14">
        <v>3.54</v>
      </c>
      <c r="H1060" s="13">
        <f t="shared" si="224"/>
        <v>519.02221453287211</v>
      </c>
      <c r="I1060" s="13">
        <f t="shared" si="225"/>
        <v>18.824076124567476</v>
      </c>
      <c r="J1060" s="15">
        <f t="shared" si="229"/>
        <v>53276.243979429426</v>
      </c>
      <c r="K1060" s="13">
        <f t="shared" si="226"/>
        <v>31.518576062283739</v>
      </c>
      <c r="L1060" s="15">
        <f t="shared" si="227"/>
        <v>3235.2976446099328</v>
      </c>
      <c r="M1060" s="34">
        <f t="shared" si="218"/>
        <v>15.544566891165925</v>
      </c>
      <c r="N1060" s="16"/>
      <c r="O1060" s="17">
        <f t="shared" si="219"/>
        <v>19.229233309769281</v>
      </c>
      <c r="P1060" s="17"/>
      <c r="Q1060" s="36">
        <f t="shared" si="220"/>
        <v>4.5585163707002899E-2</v>
      </c>
      <c r="R1060" s="14">
        <f t="shared" si="230"/>
        <v>0.98476247609558587</v>
      </c>
      <c r="S1060" s="14">
        <f t="shared" si="231"/>
        <v>10.79993207053263</v>
      </c>
      <c r="T1060" s="20">
        <f t="shared" si="221"/>
        <v>8.8263477388607292E-2</v>
      </c>
      <c r="U1060" s="20">
        <f t="shared" si="222"/>
        <v>9.225849402572539E-3</v>
      </c>
      <c r="V1060" s="20">
        <f t="shared" si="223"/>
        <v>7.9037627986034753E-2</v>
      </c>
      <c r="Y1060" s="35"/>
      <c r="Z1060" s="35"/>
    </row>
    <row r="1061" spans="1:26" x14ac:dyDescent="0.25">
      <c r="A1061" s="11">
        <v>1958.09</v>
      </c>
      <c r="B1061" s="12">
        <v>48.96</v>
      </c>
      <c r="C1061" s="13">
        <v>1.73</v>
      </c>
      <c r="D1061" s="12">
        <v>2.88</v>
      </c>
      <c r="E1061" s="12">
        <v>28.9</v>
      </c>
      <c r="F1061" s="13">
        <f t="shared" si="228"/>
        <v>1958.7083333332537</v>
      </c>
      <c r="G1061" s="14">
        <v>3.76</v>
      </c>
      <c r="H1061" s="13">
        <f t="shared" si="224"/>
        <v>532.7322352941178</v>
      </c>
      <c r="I1061" s="13">
        <f t="shared" si="225"/>
        <v>18.824076124567476</v>
      </c>
      <c r="J1061" s="15">
        <f t="shared" si="229"/>
        <v>54844.561084693902</v>
      </c>
      <c r="K1061" s="13">
        <f t="shared" si="226"/>
        <v>31.337190311418688</v>
      </c>
      <c r="L1061" s="15">
        <f t="shared" si="227"/>
        <v>3226.150652040817</v>
      </c>
      <c r="M1061" s="34">
        <f t="shared" si="218"/>
        <v>15.931923184092847</v>
      </c>
      <c r="N1061" s="16"/>
      <c r="O1061" s="17">
        <f t="shared" si="219"/>
        <v>19.695350298388743</v>
      </c>
      <c r="P1061" s="17"/>
      <c r="Q1061" s="36">
        <f t="shared" si="220"/>
        <v>4.1821066336221305E-2</v>
      </c>
      <c r="R1061" s="14">
        <f t="shared" si="230"/>
        <v>0.9998326910623766</v>
      </c>
      <c r="S1061" s="14">
        <f t="shared" si="231"/>
        <v>10.635367847441842</v>
      </c>
      <c r="T1061" s="20">
        <f t="shared" si="221"/>
        <v>8.8548753510931055E-2</v>
      </c>
      <c r="U1061" s="20">
        <f t="shared" si="222"/>
        <v>1.0635672693254827E-2</v>
      </c>
      <c r="V1061" s="20">
        <f t="shared" si="223"/>
        <v>7.7913080817676228E-2</v>
      </c>
      <c r="Y1061" s="35"/>
      <c r="Z1061" s="35"/>
    </row>
    <row r="1062" spans="1:26" x14ac:dyDescent="0.25">
      <c r="A1062" s="11">
        <v>1958.1</v>
      </c>
      <c r="B1062" s="12">
        <v>50.95</v>
      </c>
      <c r="C1062" s="13">
        <v>1.7366699999999999</v>
      </c>
      <c r="D1062" s="12">
        <v>2.8833299999999999</v>
      </c>
      <c r="E1062" s="12">
        <v>28.9</v>
      </c>
      <c r="F1062" s="13">
        <f t="shared" si="228"/>
        <v>1958.7916666665869</v>
      </c>
      <c r="G1062" s="14">
        <v>3.8</v>
      </c>
      <c r="H1062" s="13">
        <f t="shared" si="224"/>
        <v>554.38536332179945</v>
      </c>
      <c r="I1062" s="13">
        <f t="shared" si="225"/>
        <v>18.896652186851213</v>
      </c>
      <c r="J1062" s="15">
        <f t="shared" si="229"/>
        <v>57235.85844070126</v>
      </c>
      <c r="K1062" s="13">
        <f t="shared" si="226"/>
        <v>31.373423937716268</v>
      </c>
      <c r="L1062" s="15">
        <f t="shared" si="227"/>
        <v>3239.055303588364</v>
      </c>
      <c r="M1062" s="34">
        <f t="shared" si="218"/>
        <v>16.559803310351572</v>
      </c>
      <c r="N1062" s="16"/>
      <c r="O1062" s="17">
        <f t="shared" si="219"/>
        <v>20.455148275406561</v>
      </c>
      <c r="P1062" s="17"/>
      <c r="Q1062" s="36">
        <f t="shared" si="220"/>
        <v>3.945709068664438E-2</v>
      </c>
      <c r="R1062" s="14">
        <f t="shared" si="230"/>
        <v>1.008131544683726</v>
      </c>
      <c r="S1062" s="14">
        <f t="shared" si="231"/>
        <v>10.633588455346052</v>
      </c>
      <c r="T1062" s="20">
        <f t="shared" si="221"/>
        <v>8.6206590168450337E-2</v>
      </c>
      <c r="U1062" s="20">
        <f t="shared" si="222"/>
        <v>9.6155994588935645E-3</v>
      </c>
      <c r="V1062" s="20">
        <f t="shared" si="223"/>
        <v>7.6590990709556772E-2</v>
      </c>
      <c r="Y1062" s="35"/>
      <c r="Z1062" s="35"/>
    </row>
    <row r="1063" spans="1:26" x14ac:dyDescent="0.25">
      <c r="A1063" s="11">
        <v>1958.11</v>
      </c>
      <c r="B1063" s="12">
        <v>52.5</v>
      </c>
      <c r="C1063" s="13">
        <v>1.74333</v>
      </c>
      <c r="D1063" s="12">
        <v>2.8866700000000001</v>
      </c>
      <c r="E1063" s="12">
        <v>29</v>
      </c>
      <c r="F1063" s="13">
        <f t="shared" si="228"/>
        <v>1958.8749999999202</v>
      </c>
      <c r="G1063" s="14">
        <v>3.74</v>
      </c>
      <c r="H1063" s="13">
        <f t="shared" si="224"/>
        <v>569.28103448275863</v>
      </c>
      <c r="I1063" s="13">
        <f t="shared" si="225"/>
        <v>18.903708682758623</v>
      </c>
      <c r="J1063" s="15">
        <f t="shared" si="229"/>
        <v>58936.35552179315</v>
      </c>
      <c r="K1063" s="13">
        <f t="shared" si="226"/>
        <v>31.301456834482764</v>
      </c>
      <c r="L1063" s="15">
        <f t="shared" si="227"/>
        <v>3240.5677979827556</v>
      </c>
      <c r="M1063" s="34">
        <f t="shared" si="218"/>
        <v>16.988883579386332</v>
      </c>
      <c r="N1063" s="16"/>
      <c r="O1063" s="17">
        <f t="shared" si="219"/>
        <v>20.965610881429562</v>
      </c>
      <c r="P1063" s="17"/>
      <c r="Q1063" s="36">
        <f t="shared" si="220"/>
        <v>3.9721033431446319E-2</v>
      </c>
      <c r="R1063" s="14">
        <f t="shared" si="230"/>
        <v>0.99324246095862645</v>
      </c>
      <c r="S1063" s="14">
        <f t="shared" si="231"/>
        <v>10.68309024482933</v>
      </c>
      <c r="T1063" s="20">
        <f t="shared" si="221"/>
        <v>8.4644019951249705E-2</v>
      </c>
      <c r="U1063" s="20">
        <f t="shared" si="222"/>
        <v>8.4141428860657896E-3</v>
      </c>
      <c r="V1063" s="20">
        <f t="shared" si="223"/>
        <v>7.6229877065183915E-2</v>
      </c>
      <c r="Y1063" s="35"/>
      <c r="Z1063" s="35"/>
    </row>
    <row r="1064" spans="1:26" x14ac:dyDescent="0.25">
      <c r="A1064" s="11">
        <v>1958.12</v>
      </c>
      <c r="B1064" s="12">
        <v>53.49</v>
      </c>
      <c r="C1064" s="13">
        <v>1.75</v>
      </c>
      <c r="D1064" s="12">
        <v>2.89</v>
      </c>
      <c r="E1064" s="12">
        <v>28.9</v>
      </c>
      <c r="F1064" s="13">
        <f t="shared" si="228"/>
        <v>1958.9583333332534</v>
      </c>
      <c r="G1064" s="14">
        <v>3.86</v>
      </c>
      <c r="H1064" s="13">
        <f t="shared" si="224"/>
        <v>582.0230242214534</v>
      </c>
      <c r="I1064" s="13">
        <f t="shared" si="225"/>
        <v>19.041695501730107</v>
      </c>
      <c r="J1064" s="15">
        <f t="shared" si="229"/>
        <v>60419.782975243601</v>
      </c>
      <c r="K1064" s="13">
        <f t="shared" si="226"/>
        <v>31.446000000000005</v>
      </c>
      <c r="L1064" s="15">
        <f t="shared" si="227"/>
        <v>3264.4077920817722</v>
      </c>
      <c r="M1064" s="34">
        <f t="shared" si="218"/>
        <v>17.358357365369958</v>
      </c>
      <c r="N1064" s="16"/>
      <c r="O1064" s="17">
        <f t="shared" si="219"/>
        <v>21.399510465598865</v>
      </c>
      <c r="P1064" s="17"/>
      <c r="Q1064" s="36">
        <f t="shared" si="220"/>
        <v>3.7338063210747896E-2</v>
      </c>
      <c r="R1064" s="14">
        <f t="shared" si="230"/>
        <v>0.99014892310714775</v>
      </c>
      <c r="S1064" s="14">
        <f t="shared" si="231"/>
        <v>10.647614758377303</v>
      </c>
      <c r="T1064" s="20">
        <f t="shared" si="221"/>
        <v>8.3029357272975446E-2</v>
      </c>
      <c r="U1064" s="20">
        <f t="shared" si="222"/>
        <v>6.4466390086725944E-3</v>
      </c>
      <c r="V1064" s="20">
        <f t="shared" si="223"/>
        <v>7.6582718264302851E-2</v>
      </c>
      <c r="Y1064" s="35"/>
      <c r="Z1064" s="35"/>
    </row>
    <row r="1065" spans="1:26" x14ac:dyDescent="0.25">
      <c r="A1065" s="11">
        <v>1959.01</v>
      </c>
      <c r="B1065" s="12">
        <v>55.62</v>
      </c>
      <c r="C1065" s="13">
        <v>1.75667</v>
      </c>
      <c r="D1065" s="12">
        <v>2.96333</v>
      </c>
      <c r="E1065" s="12">
        <v>29</v>
      </c>
      <c r="F1065" s="13">
        <f t="shared" si="228"/>
        <v>1959.0416666665867</v>
      </c>
      <c r="G1065" s="14">
        <v>4.0199999999999996</v>
      </c>
      <c r="H1065" s="13">
        <f t="shared" si="224"/>
        <v>603.11259310344838</v>
      </c>
      <c r="I1065" s="13">
        <f t="shared" si="225"/>
        <v>19.048360282758622</v>
      </c>
      <c r="J1065" s="15">
        <f t="shared" si="229"/>
        <v>62773.874252390066</v>
      </c>
      <c r="K1065" s="13">
        <f t="shared" si="226"/>
        <v>32.13271557931035</v>
      </c>
      <c r="L1065" s="15">
        <f t="shared" si="227"/>
        <v>3344.4750950797384</v>
      </c>
      <c r="M1065" s="34">
        <f t="shared" si="218"/>
        <v>17.980339342993393</v>
      </c>
      <c r="N1065" s="16"/>
      <c r="O1065" s="17">
        <f t="shared" si="219"/>
        <v>22.140010454221418</v>
      </c>
      <c r="P1065" s="17"/>
      <c r="Q1065" s="36">
        <f t="shared" si="220"/>
        <v>3.4520700487024686E-2</v>
      </c>
      <c r="R1065" s="14">
        <f t="shared" si="230"/>
        <v>1.0082641214080816</v>
      </c>
      <c r="S1065" s="14">
        <f t="shared" si="231"/>
        <v>10.506370064988896</v>
      </c>
      <c r="T1065" s="20">
        <f t="shared" si="221"/>
        <v>7.4217664652789228E-2</v>
      </c>
      <c r="U1065" s="20">
        <f t="shared" si="222"/>
        <v>7.9385311846511541E-3</v>
      </c>
      <c r="V1065" s="20">
        <f t="shared" si="223"/>
        <v>6.6279133468138074E-2</v>
      </c>
      <c r="Y1065" s="35"/>
      <c r="Z1065" s="35"/>
    </row>
    <row r="1066" spans="1:26" x14ac:dyDescent="0.25">
      <c r="A1066" s="11">
        <v>1959.02</v>
      </c>
      <c r="B1066" s="12">
        <v>54.77</v>
      </c>
      <c r="C1066" s="13">
        <v>1.7633300000000001</v>
      </c>
      <c r="D1066" s="12">
        <v>3.03667</v>
      </c>
      <c r="E1066" s="12">
        <v>28.9</v>
      </c>
      <c r="F1066" s="13">
        <f t="shared" si="228"/>
        <v>1959.12499999992</v>
      </c>
      <c r="G1066" s="14">
        <v>3.96</v>
      </c>
      <c r="H1066" s="13">
        <f t="shared" si="224"/>
        <v>595.95066435986178</v>
      </c>
      <c r="I1066" s="13">
        <f t="shared" si="225"/>
        <v>19.186738816609001</v>
      </c>
      <c r="J1066" s="15">
        <f t="shared" si="229"/>
        <v>62194.856021191707</v>
      </c>
      <c r="K1066" s="13">
        <f t="shared" si="226"/>
        <v>33.041911702422155</v>
      </c>
      <c r="L1066" s="15">
        <f t="shared" si="227"/>
        <v>3448.3340046352423</v>
      </c>
      <c r="M1066" s="34">
        <f t="shared" si="218"/>
        <v>17.759169263611422</v>
      </c>
      <c r="N1066" s="16"/>
      <c r="O1066" s="17">
        <f t="shared" si="219"/>
        <v>21.841682331178756</v>
      </c>
      <c r="P1066" s="17"/>
      <c r="Q1066" s="36">
        <f t="shared" si="220"/>
        <v>3.631425020967783E-2</v>
      </c>
      <c r="R1066" s="14">
        <f t="shared" si="230"/>
        <v>1.0008463720204186</v>
      </c>
      <c r="S1066" s="14">
        <f t="shared" si="231"/>
        <v>10.629850640144006</v>
      </c>
      <c r="T1066" s="20">
        <f t="shared" si="221"/>
        <v>7.4355617986946898E-2</v>
      </c>
      <c r="U1066" s="20">
        <f t="shared" si="222"/>
        <v>5.5859953236327975E-3</v>
      </c>
      <c r="V1066" s="20">
        <f t="shared" si="223"/>
        <v>6.8769622663314101E-2</v>
      </c>
      <c r="Y1066" s="35"/>
      <c r="Z1066" s="35"/>
    </row>
    <row r="1067" spans="1:26" x14ac:dyDescent="0.25">
      <c r="A1067" s="11">
        <v>1959.03</v>
      </c>
      <c r="B1067" s="12">
        <v>56.16</v>
      </c>
      <c r="C1067" s="13">
        <v>1.77</v>
      </c>
      <c r="D1067" s="12">
        <v>3.11</v>
      </c>
      <c r="E1067" s="12">
        <v>28.9</v>
      </c>
      <c r="F1067" s="13">
        <f t="shared" si="228"/>
        <v>1959.2083333332532</v>
      </c>
      <c r="G1067" s="14">
        <v>3.99</v>
      </c>
      <c r="H1067" s="13">
        <f t="shared" si="224"/>
        <v>611.07521107266439</v>
      </c>
      <c r="I1067" s="13">
        <f t="shared" si="225"/>
        <v>19.259314878892738</v>
      </c>
      <c r="J1067" s="15">
        <f t="shared" si="229"/>
        <v>63940.78611307744</v>
      </c>
      <c r="K1067" s="13">
        <f t="shared" si="226"/>
        <v>33.839813148788934</v>
      </c>
      <c r="L1067" s="15">
        <f t="shared" si="227"/>
        <v>3540.880427558242</v>
      </c>
      <c r="M1067" s="34">
        <f t="shared" si="218"/>
        <v>18.200871845485636</v>
      </c>
      <c r="N1067" s="16"/>
      <c r="O1067" s="17">
        <f t="shared" si="219"/>
        <v>22.355431528386671</v>
      </c>
      <c r="P1067" s="17"/>
      <c r="Q1067" s="36">
        <f t="shared" si="220"/>
        <v>3.4647733018719255E-2</v>
      </c>
      <c r="R1067" s="14">
        <f t="shared" si="230"/>
        <v>0.99275673824349686</v>
      </c>
      <c r="S1067" s="14">
        <f t="shared" si="231"/>
        <v>10.638847448307056</v>
      </c>
      <c r="T1067" s="20">
        <f t="shared" si="221"/>
        <v>6.8426001852675888E-2</v>
      </c>
      <c r="U1067" s="20">
        <f t="shared" si="222"/>
        <v>4.3665738240288299E-3</v>
      </c>
      <c r="V1067" s="20">
        <f t="shared" si="223"/>
        <v>6.4059428028647059E-2</v>
      </c>
      <c r="Y1067" s="35"/>
      <c r="Z1067" s="35"/>
    </row>
    <row r="1068" spans="1:26" x14ac:dyDescent="0.25">
      <c r="A1068" s="11">
        <v>1959.04</v>
      </c>
      <c r="B1068" s="12">
        <v>57.1</v>
      </c>
      <c r="C1068" s="13">
        <v>1.77667</v>
      </c>
      <c r="D1068" s="12">
        <v>3.2066699999999999</v>
      </c>
      <c r="E1068" s="12">
        <v>29</v>
      </c>
      <c r="F1068" s="13">
        <f t="shared" si="228"/>
        <v>1959.2916666665865</v>
      </c>
      <c r="G1068" s="14">
        <v>4.12</v>
      </c>
      <c r="H1068" s="13">
        <f t="shared" si="224"/>
        <v>619.16089655172414</v>
      </c>
      <c r="I1068" s="13">
        <f t="shared" si="225"/>
        <v>19.265229248275862</v>
      </c>
      <c r="J1068" s="15">
        <f t="shared" si="229"/>
        <v>64954.831356278184</v>
      </c>
      <c r="K1068" s="13">
        <f t="shared" si="226"/>
        <v>34.771360282758621</v>
      </c>
      <c r="L1068" s="15">
        <f t="shared" si="227"/>
        <v>3647.7882498290114</v>
      </c>
      <c r="M1068" s="34">
        <f t="shared" si="218"/>
        <v>18.430753048783416</v>
      </c>
      <c r="N1068" s="16"/>
      <c r="O1068" s="17">
        <f t="shared" si="219"/>
        <v>22.606141738483988</v>
      </c>
      <c r="P1068" s="17"/>
      <c r="Q1068" s="36">
        <f t="shared" si="220"/>
        <v>3.2587143118029203E-2</v>
      </c>
      <c r="R1068" s="14">
        <f t="shared" si="230"/>
        <v>0.98812298241161645</v>
      </c>
      <c r="S1068" s="14">
        <f t="shared" si="231"/>
        <v>10.525367534584387</v>
      </c>
      <c r="T1068" s="20">
        <f t="shared" si="221"/>
        <v>6.8558111969219793E-2</v>
      </c>
      <c r="U1068" s="20">
        <f t="shared" si="222"/>
        <v>6.3737162470174358E-3</v>
      </c>
      <c r="V1068" s="20">
        <f t="shared" si="223"/>
        <v>6.2184395722202357E-2</v>
      </c>
      <c r="Y1068" s="35"/>
      <c r="Z1068" s="35"/>
    </row>
    <row r="1069" spans="1:26" x14ac:dyDescent="0.25">
      <c r="A1069" s="11">
        <v>1959.05</v>
      </c>
      <c r="B1069" s="12">
        <v>57.96</v>
      </c>
      <c r="C1069" s="13">
        <v>1.7833300000000001</v>
      </c>
      <c r="D1069" s="12">
        <v>3.3033299999999999</v>
      </c>
      <c r="E1069" s="12">
        <v>29</v>
      </c>
      <c r="F1069" s="13">
        <f t="shared" si="228"/>
        <v>1959.3749999999197</v>
      </c>
      <c r="G1069" s="14">
        <v>4.3099999999999996</v>
      </c>
      <c r="H1069" s="13">
        <f t="shared" si="224"/>
        <v>628.48626206896563</v>
      </c>
      <c r="I1069" s="13">
        <f t="shared" si="225"/>
        <v>19.337446613793109</v>
      </c>
      <c r="J1069" s="15">
        <f t="shared" si="229"/>
        <v>66102.18944004846</v>
      </c>
      <c r="K1069" s="13">
        <f t="shared" si="226"/>
        <v>35.819487993103451</v>
      </c>
      <c r="L1069" s="15">
        <f t="shared" si="227"/>
        <v>3767.3800110937759</v>
      </c>
      <c r="M1069" s="34">
        <f t="shared" si="218"/>
        <v>18.69272143959418</v>
      </c>
      <c r="N1069" s="16"/>
      <c r="O1069" s="17">
        <f t="shared" si="219"/>
        <v>22.894229168466911</v>
      </c>
      <c r="P1069" s="17"/>
      <c r="Q1069" s="36">
        <f t="shared" si="220"/>
        <v>3.0354324726054635E-2</v>
      </c>
      <c r="R1069" s="14">
        <f t="shared" si="230"/>
        <v>1.0011775987524087</v>
      </c>
      <c r="S1069" s="14">
        <f t="shared" si="231"/>
        <v>10.400357559251926</v>
      </c>
      <c r="T1069" s="20">
        <f t="shared" si="221"/>
        <v>7.0084989449439972E-2</v>
      </c>
      <c r="U1069" s="20">
        <f t="shared" si="222"/>
        <v>6.7048696109144323E-3</v>
      </c>
      <c r="V1069" s="20">
        <f t="shared" si="223"/>
        <v>6.3380119838525539E-2</v>
      </c>
      <c r="Y1069" s="35"/>
      <c r="Z1069" s="35"/>
    </row>
    <row r="1070" spans="1:26" x14ac:dyDescent="0.25">
      <c r="A1070" s="11">
        <v>1959.06</v>
      </c>
      <c r="B1070" s="12">
        <v>57.46</v>
      </c>
      <c r="C1070" s="13">
        <v>1.79</v>
      </c>
      <c r="D1070" s="12">
        <v>3.4</v>
      </c>
      <c r="E1070" s="12">
        <v>29.1</v>
      </c>
      <c r="F1070" s="13">
        <f t="shared" si="228"/>
        <v>1959.458333333253</v>
      </c>
      <c r="G1070" s="14">
        <v>4.34</v>
      </c>
      <c r="H1070" s="13">
        <f t="shared" si="224"/>
        <v>620.92342268041239</v>
      </c>
      <c r="I1070" s="13">
        <f t="shared" si="225"/>
        <v>19.343072164948456</v>
      </c>
      <c r="J1070" s="15">
        <f t="shared" si="229"/>
        <v>65476.290916366313</v>
      </c>
      <c r="K1070" s="13">
        <f t="shared" si="226"/>
        <v>36.741030927835048</v>
      </c>
      <c r="L1070" s="15">
        <f t="shared" si="227"/>
        <v>3874.3367406133912</v>
      </c>
      <c r="M1070" s="34">
        <f t="shared" si="218"/>
        <v>18.44859139706648</v>
      </c>
      <c r="N1070" s="16"/>
      <c r="O1070" s="17">
        <f t="shared" si="219"/>
        <v>22.562214820417097</v>
      </c>
      <c r="P1070" s="17"/>
      <c r="Q1070" s="36">
        <f t="shared" si="220"/>
        <v>3.06856984249297E-2</v>
      </c>
      <c r="R1070" s="14">
        <f t="shared" si="230"/>
        <v>0.99880191558246589</v>
      </c>
      <c r="S1070" s="14">
        <f t="shared" si="231"/>
        <v>10.376822859546767</v>
      </c>
      <c r="T1070" s="20">
        <f t="shared" si="221"/>
        <v>6.507284832661786E-2</v>
      </c>
      <c r="U1070" s="20">
        <f t="shared" si="222"/>
        <v>5.0739736032758831E-3</v>
      </c>
      <c r="V1070" s="20">
        <f t="shared" si="223"/>
        <v>5.9998874723341977E-2</v>
      </c>
      <c r="Y1070" s="35"/>
      <c r="Z1070" s="35"/>
    </row>
    <row r="1071" spans="1:26" x14ac:dyDescent="0.25">
      <c r="A1071" s="11">
        <v>1959.07</v>
      </c>
      <c r="B1071" s="12">
        <v>59.74</v>
      </c>
      <c r="C1071" s="13">
        <v>1.79667</v>
      </c>
      <c r="D1071" s="12">
        <v>3.41</v>
      </c>
      <c r="E1071" s="12">
        <v>29.2</v>
      </c>
      <c r="F1071" s="13">
        <f t="shared" si="228"/>
        <v>1959.5416666665863</v>
      </c>
      <c r="G1071" s="14">
        <v>4.4000000000000004</v>
      </c>
      <c r="H1071" s="13">
        <f t="shared" si="224"/>
        <v>643.35069863013712</v>
      </c>
      <c r="I1071" s="13">
        <f t="shared" si="225"/>
        <v>19.34865918493151</v>
      </c>
      <c r="J1071" s="15">
        <f t="shared" si="229"/>
        <v>68011.270255504773</v>
      </c>
      <c r="K1071" s="13">
        <f t="shared" si="226"/>
        <v>36.722897260273974</v>
      </c>
      <c r="L1071" s="15">
        <f t="shared" si="227"/>
        <v>3882.1297551267367</v>
      </c>
      <c r="M1071" s="34">
        <f t="shared" si="218"/>
        <v>19.090533975796511</v>
      </c>
      <c r="N1071" s="16"/>
      <c r="O1071" s="17">
        <f t="shared" si="219"/>
        <v>23.310742907975136</v>
      </c>
      <c r="P1071" s="17"/>
      <c r="Q1071" s="36">
        <f t="shared" si="220"/>
        <v>2.9470635773643346E-2</v>
      </c>
      <c r="R1071" s="14">
        <f t="shared" si="230"/>
        <v>1.0012626276101042</v>
      </c>
      <c r="S1071" s="14">
        <f t="shared" si="231"/>
        <v>10.32889606159107</v>
      </c>
      <c r="T1071" s="20">
        <f t="shared" si="221"/>
        <v>5.5911077489659178E-2</v>
      </c>
      <c r="U1071" s="20">
        <f t="shared" si="222"/>
        <v>4.4513692227852175E-3</v>
      </c>
      <c r="V1071" s="20">
        <f t="shared" si="223"/>
        <v>5.145970826687396E-2</v>
      </c>
      <c r="Y1071" s="35"/>
      <c r="Z1071" s="35"/>
    </row>
    <row r="1072" spans="1:26" x14ac:dyDescent="0.25">
      <c r="A1072" s="11">
        <v>1959.08</v>
      </c>
      <c r="B1072" s="12">
        <v>59.4</v>
      </c>
      <c r="C1072" s="13">
        <v>1.8033300000000001</v>
      </c>
      <c r="D1072" s="12">
        <v>3.42</v>
      </c>
      <c r="E1072" s="12">
        <v>29.2</v>
      </c>
      <c r="F1072" s="13">
        <f t="shared" si="228"/>
        <v>1959.6249999999195</v>
      </c>
      <c r="G1072" s="14">
        <v>4.43</v>
      </c>
      <c r="H1072" s="13">
        <f t="shared" si="224"/>
        <v>639.68917808219192</v>
      </c>
      <c r="I1072" s="13">
        <f t="shared" si="225"/>
        <v>19.420381910958906</v>
      </c>
      <c r="J1072" s="15">
        <f t="shared" si="229"/>
        <v>67795.279826628815</v>
      </c>
      <c r="K1072" s="13">
        <f t="shared" si="226"/>
        <v>36.830589041095898</v>
      </c>
      <c r="L1072" s="15">
        <f t="shared" si="227"/>
        <v>3903.3645960786289</v>
      </c>
      <c r="M1072" s="34">
        <f t="shared" si="218"/>
        <v>18.958803640750208</v>
      </c>
      <c r="N1072" s="16"/>
      <c r="O1072" s="17">
        <f t="shared" si="219"/>
        <v>23.114626571364798</v>
      </c>
      <c r="P1072" s="17"/>
      <c r="Q1072" s="36">
        <f t="shared" si="220"/>
        <v>2.9104756200802433E-2</v>
      </c>
      <c r="R1072" s="14">
        <f t="shared" si="230"/>
        <v>0.98388762999034785</v>
      </c>
      <c r="S1072" s="14">
        <f t="shared" si="231"/>
        <v>10.341937610940331</v>
      </c>
      <c r="T1072" s="20">
        <f t="shared" si="221"/>
        <v>5.5375496521499867E-2</v>
      </c>
      <c r="U1072" s="20">
        <f t="shared" si="222"/>
        <v>4.5576778834710563E-3</v>
      </c>
      <c r="V1072" s="20">
        <f t="shared" si="223"/>
        <v>5.0817818638028811E-2</v>
      </c>
      <c r="Y1072" s="35"/>
      <c r="Z1072" s="35"/>
    </row>
    <row r="1073" spans="1:26" x14ac:dyDescent="0.25">
      <c r="A1073" s="11">
        <v>1959.09</v>
      </c>
      <c r="B1073" s="12">
        <v>57.05</v>
      </c>
      <c r="C1073" s="13">
        <v>1.81</v>
      </c>
      <c r="D1073" s="12">
        <v>3.43</v>
      </c>
      <c r="E1073" s="12">
        <v>29.3</v>
      </c>
      <c r="F1073" s="13">
        <f t="shared" si="228"/>
        <v>1959.7083333332528</v>
      </c>
      <c r="G1073" s="14">
        <v>4.68</v>
      </c>
      <c r="H1073" s="13">
        <f t="shared" si="224"/>
        <v>612.28474402730387</v>
      </c>
      <c r="I1073" s="13">
        <f t="shared" si="225"/>
        <v>19.425686006825941</v>
      </c>
      <c r="J1073" s="15">
        <f t="shared" si="229"/>
        <v>65062.477943698039</v>
      </c>
      <c r="K1073" s="13">
        <f t="shared" si="226"/>
        <v>36.812211604095573</v>
      </c>
      <c r="L1073" s="15">
        <f t="shared" si="227"/>
        <v>3911.7318027499441</v>
      </c>
      <c r="M1073" s="34">
        <f t="shared" si="218"/>
        <v>18.123290556758619</v>
      </c>
      <c r="N1073" s="16"/>
      <c r="O1073" s="17">
        <f t="shared" si="219"/>
        <v>22.065621822784536</v>
      </c>
      <c r="P1073" s="17"/>
      <c r="Q1073" s="36">
        <f t="shared" si="220"/>
        <v>2.8957426532419804E-2</v>
      </c>
      <c r="R1073" s="14">
        <f t="shared" si="230"/>
        <v>1.0158648196265918</v>
      </c>
      <c r="S1073" s="14">
        <f t="shared" si="231"/>
        <v>10.140576483879002</v>
      </c>
      <c r="T1073" s="20">
        <f t="shared" si="221"/>
        <v>6.0105380962148791E-2</v>
      </c>
      <c r="U1073" s="20">
        <f t="shared" si="222"/>
        <v>3.4376210664397444E-3</v>
      </c>
      <c r="V1073" s="20">
        <f t="shared" si="223"/>
        <v>5.6667759895709047E-2</v>
      </c>
      <c r="Y1073" s="35"/>
      <c r="Z1073" s="35"/>
    </row>
    <row r="1074" spans="1:26" x14ac:dyDescent="0.25">
      <c r="A1074" s="11">
        <v>1959.1</v>
      </c>
      <c r="B1074" s="12">
        <v>57</v>
      </c>
      <c r="C1074" s="13">
        <v>1.81667</v>
      </c>
      <c r="D1074" s="12">
        <v>3.4166699999999999</v>
      </c>
      <c r="E1074" s="12">
        <v>29.4</v>
      </c>
      <c r="F1074" s="13">
        <f t="shared" si="228"/>
        <v>1959.791666666586</v>
      </c>
      <c r="G1074" s="14">
        <v>4.53</v>
      </c>
      <c r="H1074" s="13">
        <f t="shared" si="224"/>
        <v>609.66734693877561</v>
      </c>
      <c r="I1074" s="13">
        <f t="shared" si="225"/>
        <v>19.430954020408166</v>
      </c>
      <c r="J1074" s="15">
        <f t="shared" si="229"/>
        <v>64956.412631993073</v>
      </c>
      <c r="K1074" s="13">
        <f t="shared" si="226"/>
        <v>36.544423408163269</v>
      </c>
      <c r="L1074" s="15">
        <f t="shared" si="227"/>
        <v>3893.5899359184518</v>
      </c>
      <c r="M1074" s="34">
        <f t="shared" si="218"/>
        <v>18.021962441515424</v>
      </c>
      <c r="N1074" s="16"/>
      <c r="O1074" s="17">
        <f t="shared" si="219"/>
        <v>21.913293512657297</v>
      </c>
      <c r="P1074" s="17"/>
      <c r="Q1074" s="36">
        <f t="shared" si="220"/>
        <v>3.1973736478613728E-2</v>
      </c>
      <c r="R1074" s="14">
        <f t="shared" si="230"/>
        <v>1.0037750000000001</v>
      </c>
      <c r="S1074" s="14">
        <f t="shared" si="231"/>
        <v>10.266415938458104</v>
      </c>
      <c r="T1074" s="20">
        <f t="shared" si="221"/>
        <v>6.1127011426896694E-2</v>
      </c>
      <c r="U1074" s="20">
        <f t="shared" si="222"/>
        <v>2.6821007016599729E-3</v>
      </c>
      <c r="V1074" s="20">
        <f t="shared" si="223"/>
        <v>5.8444910725236721E-2</v>
      </c>
      <c r="Y1074" s="35"/>
      <c r="Z1074" s="35"/>
    </row>
    <row r="1075" spans="1:26" x14ac:dyDescent="0.25">
      <c r="A1075" s="11">
        <v>1959.11</v>
      </c>
      <c r="B1075" s="12">
        <v>57.23</v>
      </c>
      <c r="C1075" s="13">
        <v>1.8233299999999999</v>
      </c>
      <c r="D1075" s="12">
        <v>3.40333</v>
      </c>
      <c r="E1075" s="12">
        <v>29.4</v>
      </c>
      <c r="F1075" s="13">
        <f t="shared" si="228"/>
        <v>1959.8749999999193</v>
      </c>
      <c r="G1075" s="14">
        <v>4.53</v>
      </c>
      <c r="H1075" s="13">
        <f t="shared" si="224"/>
        <v>612.12740816326539</v>
      </c>
      <c r="I1075" s="13">
        <f t="shared" si="225"/>
        <v>19.502188836734696</v>
      </c>
      <c r="J1075" s="15">
        <f t="shared" si="229"/>
        <v>65391.670928350657</v>
      </c>
      <c r="K1075" s="13">
        <f t="shared" si="226"/>
        <v>36.401739857142864</v>
      </c>
      <c r="L1075" s="15">
        <f t="shared" si="227"/>
        <v>3888.6848754251905</v>
      </c>
      <c r="M1075" s="34">
        <f t="shared" si="218"/>
        <v>18.07178913057021</v>
      </c>
      <c r="N1075" s="16"/>
      <c r="O1075" s="17">
        <f t="shared" si="219"/>
        <v>21.945863395901192</v>
      </c>
      <c r="P1075" s="17"/>
      <c r="Q1075" s="36">
        <f t="shared" si="220"/>
        <v>3.1390612264807688E-2</v>
      </c>
      <c r="R1075" s="14">
        <f t="shared" si="230"/>
        <v>0.99110624580365825</v>
      </c>
      <c r="S1075" s="14">
        <f t="shared" si="231"/>
        <v>10.305171658625785</v>
      </c>
      <c r="T1075" s="20">
        <f t="shared" si="221"/>
        <v>6.0904418264419391E-2</v>
      </c>
      <c r="U1075" s="20">
        <f t="shared" si="222"/>
        <v>2.0766310364799256E-3</v>
      </c>
      <c r="V1075" s="20">
        <f t="shared" si="223"/>
        <v>5.8827787227939465E-2</v>
      </c>
      <c r="Y1075" s="35"/>
      <c r="Z1075" s="35"/>
    </row>
    <row r="1076" spans="1:26" x14ac:dyDescent="0.25">
      <c r="A1076" s="11">
        <v>1959.12</v>
      </c>
      <c r="B1076" s="12">
        <v>59.06</v>
      </c>
      <c r="C1076" s="13">
        <v>1.83</v>
      </c>
      <c r="D1076" s="12">
        <v>3.39</v>
      </c>
      <c r="E1076" s="12">
        <v>29.4</v>
      </c>
      <c r="F1076" s="13">
        <f t="shared" si="228"/>
        <v>1959.9583333332525</v>
      </c>
      <c r="G1076" s="14">
        <v>4.6900000000000004</v>
      </c>
      <c r="H1076" s="13">
        <f t="shared" si="224"/>
        <v>631.70093877551039</v>
      </c>
      <c r="I1076" s="13">
        <f t="shared" si="225"/>
        <v>19.573530612244902</v>
      </c>
      <c r="J1076" s="15">
        <f t="shared" si="229"/>
        <v>67656.898739209573</v>
      </c>
      <c r="K1076" s="13">
        <f t="shared" si="226"/>
        <v>36.259163265306128</v>
      </c>
      <c r="L1076" s="15">
        <f t="shared" si="227"/>
        <v>3883.4555828973994</v>
      </c>
      <c r="M1076" s="34">
        <f t="shared" si="218"/>
        <v>18.624728977900105</v>
      </c>
      <c r="N1076" s="16"/>
      <c r="O1076" s="17">
        <f t="shared" si="219"/>
        <v>22.588315691509774</v>
      </c>
      <c r="P1076" s="17"/>
      <c r="Q1076" s="36">
        <f t="shared" si="220"/>
        <v>2.9010076868157722E-2</v>
      </c>
      <c r="R1076" s="14">
        <f t="shared" si="230"/>
        <v>1.0015362166752055</v>
      </c>
      <c r="S1076" s="14">
        <f t="shared" si="231"/>
        <v>10.21351999494286</v>
      </c>
      <c r="T1076" s="20">
        <f t="shared" si="221"/>
        <v>5.1298900077660026E-2</v>
      </c>
      <c r="U1076" s="20">
        <f t="shared" si="222"/>
        <v>-5.5015396284074924E-4</v>
      </c>
      <c r="V1076" s="20">
        <f t="shared" si="223"/>
        <v>5.1849054040500775E-2</v>
      </c>
      <c r="Y1076" s="35"/>
      <c r="Z1076" s="35"/>
    </row>
    <row r="1077" spans="1:26" x14ac:dyDescent="0.25">
      <c r="A1077" s="11">
        <v>1960.01</v>
      </c>
      <c r="B1077" s="12">
        <v>58.03</v>
      </c>
      <c r="C1077" s="13">
        <v>1.8666700000000001</v>
      </c>
      <c r="D1077" s="12">
        <v>3.39</v>
      </c>
      <c r="E1077" s="12">
        <v>29.3</v>
      </c>
      <c r="F1077" s="13">
        <f t="shared" si="228"/>
        <v>1960.0416666665858</v>
      </c>
      <c r="G1077" s="14">
        <v>4.72</v>
      </c>
      <c r="H1077" s="13">
        <f t="shared" si="224"/>
        <v>622.80251877133117</v>
      </c>
      <c r="I1077" s="13">
        <f t="shared" si="225"/>
        <v>20.033892430034133</v>
      </c>
      <c r="J1077" s="15">
        <f t="shared" si="229"/>
        <v>66882.660669922901</v>
      </c>
      <c r="K1077" s="13">
        <f t="shared" si="226"/>
        <v>36.382914675767921</v>
      </c>
      <c r="L1077" s="15">
        <f t="shared" si="227"/>
        <v>3907.1552588495369</v>
      </c>
      <c r="M1077" s="34">
        <f t="shared" si="218"/>
        <v>18.338284994375563</v>
      </c>
      <c r="N1077" s="16"/>
      <c r="O1077" s="17">
        <f t="shared" si="219"/>
        <v>22.215441275545857</v>
      </c>
      <c r="P1077" s="17"/>
      <c r="Q1077" s="36">
        <f t="shared" si="220"/>
        <v>2.9634527949424019E-2</v>
      </c>
      <c r="R1077" s="14">
        <f t="shared" si="230"/>
        <v>1.0223132881790824</v>
      </c>
      <c r="S1077" s="14">
        <f t="shared" si="231"/>
        <v>10.26412215478997</v>
      </c>
      <c r="T1077" s="20">
        <f t="shared" si="221"/>
        <v>5.1609699366200523E-2</v>
      </c>
      <c r="U1077" s="20">
        <f t="shared" si="222"/>
        <v>-1.6361931398505281E-3</v>
      </c>
      <c r="V1077" s="20">
        <f t="shared" si="223"/>
        <v>5.3245892506051051E-2</v>
      </c>
      <c r="Y1077" s="35"/>
      <c r="Z1077" s="35"/>
    </row>
    <row r="1078" spans="1:26" x14ac:dyDescent="0.25">
      <c r="A1078" s="11">
        <v>1960.02</v>
      </c>
      <c r="B1078" s="12">
        <v>55.78</v>
      </c>
      <c r="C1078" s="13">
        <v>1.90333</v>
      </c>
      <c r="D1078" s="12">
        <v>3.39</v>
      </c>
      <c r="E1078" s="12">
        <v>29.4</v>
      </c>
      <c r="F1078" s="13">
        <f t="shared" si="228"/>
        <v>1960.1249999999191</v>
      </c>
      <c r="G1078" s="14">
        <v>4.49</v>
      </c>
      <c r="H1078" s="13">
        <f t="shared" si="224"/>
        <v>596.61832653061242</v>
      </c>
      <c r="I1078" s="13">
        <f t="shared" si="225"/>
        <v>20.357862306122453</v>
      </c>
      <c r="J1078" s="15">
        <f t="shared" si="229"/>
        <v>64252.930171399916</v>
      </c>
      <c r="K1078" s="13">
        <f t="shared" si="226"/>
        <v>36.259163265306128</v>
      </c>
      <c r="L1078" s="15">
        <f t="shared" si="227"/>
        <v>3904.9378501442397</v>
      </c>
      <c r="M1078" s="34">
        <f t="shared" si="218"/>
        <v>17.54527510894598</v>
      </c>
      <c r="N1078" s="16"/>
      <c r="O1078" s="17">
        <f t="shared" si="219"/>
        <v>21.233856769802038</v>
      </c>
      <c r="P1078" s="17"/>
      <c r="Q1078" s="36">
        <f t="shared" si="220"/>
        <v>3.4747577618196322E-2</v>
      </c>
      <c r="R1078" s="14">
        <f t="shared" si="230"/>
        <v>1.023134908202376</v>
      </c>
      <c r="S1078" s="14">
        <f t="shared" si="231"/>
        <v>10.457457489143488</v>
      </c>
      <c r="T1078" s="20">
        <f t="shared" si="221"/>
        <v>5.185746103932698E-2</v>
      </c>
      <c r="U1078" s="20">
        <f t="shared" si="222"/>
        <v>4.0165797472035969E-4</v>
      </c>
      <c r="V1078" s="20">
        <f t="shared" si="223"/>
        <v>5.145580306460662E-2</v>
      </c>
      <c r="Y1078" s="35"/>
      <c r="Z1078" s="35"/>
    </row>
    <row r="1079" spans="1:26" x14ac:dyDescent="0.25">
      <c r="A1079" s="11">
        <v>1960.03</v>
      </c>
      <c r="B1079" s="12">
        <v>55.02</v>
      </c>
      <c r="C1079" s="13">
        <v>1.94</v>
      </c>
      <c r="D1079" s="12">
        <v>3.39</v>
      </c>
      <c r="E1079" s="12">
        <v>29.4</v>
      </c>
      <c r="F1079" s="13">
        <f t="shared" si="228"/>
        <v>1960.2083333332523</v>
      </c>
      <c r="G1079" s="14">
        <v>4.25</v>
      </c>
      <c r="H1079" s="13">
        <f t="shared" si="224"/>
        <v>588.48942857142868</v>
      </c>
      <c r="I1079" s="13">
        <f t="shared" si="225"/>
        <v>20.750081632653064</v>
      </c>
      <c r="J1079" s="15">
        <f t="shared" si="229"/>
        <v>63563.710560681233</v>
      </c>
      <c r="K1079" s="13">
        <f t="shared" si="226"/>
        <v>36.259163265306128</v>
      </c>
      <c r="L1079" s="15">
        <f t="shared" si="227"/>
        <v>3916.4118284389197</v>
      </c>
      <c r="M1079" s="34">
        <f t="shared" si="218"/>
        <v>17.286020720522149</v>
      </c>
      <c r="N1079" s="16"/>
      <c r="O1079" s="17">
        <f t="shared" si="219"/>
        <v>20.901862083864035</v>
      </c>
      <c r="P1079" s="17"/>
      <c r="Q1079" s="36">
        <f t="shared" si="220"/>
        <v>3.7568234521250833E-2</v>
      </c>
      <c r="R1079" s="14">
        <f t="shared" si="230"/>
        <v>1.0011208804158602</v>
      </c>
      <c r="S1079" s="14">
        <f t="shared" si="231"/>
        <v>10.699389808185071</v>
      </c>
      <c r="T1079" s="20">
        <f t="shared" si="221"/>
        <v>5.4539031724874398E-2</v>
      </c>
      <c r="U1079" s="20">
        <f t="shared" si="222"/>
        <v>-6.138646284771232E-4</v>
      </c>
      <c r="V1079" s="20">
        <f t="shared" si="223"/>
        <v>5.5152896353351522E-2</v>
      </c>
      <c r="Y1079" s="35"/>
      <c r="Z1079" s="35"/>
    </row>
    <row r="1080" spans="1:26" x14ac:dyDescent="0.25">
      <c r="A1080" s="11">
        <v>1960.04</v>
      </c>
      <c r="B1080" s="12">
        <v>55.73</v>
      </c>
      <c r="C1080" s="13">
        <v>1.94333</v>
      </c>
      <c r="D1080" s="12">
        <v>3.34667</v>
      </c>
      <c r="E1080" s="12">
        <v>29.5</v>
      </c>
      <c r="F1080" s="13">
        <f t="shared" si="228"/>
        <v>1960.2916666665856</v>
      </c>
      <c r="G1080" s="14">
        <v>4.28</v>
      </c>
      <c r="H1080" s="13">
        <f t="shared" si="224"/>
        <v>594.06290847457626</v>
      </c>
      <c r="I1080" s="13">
        <f t="shared" si="225"/>
        <v>20.7152390440678</v>
      </c>
      <c r="J1080" s="15">
        <f t="shared" si="229"/>
        <v>64352.168538714672</v>
      </c>
      <c r="K1080" s="13">
        <f t="shared" si="226"/>
        <v>35.674367735593222</v>
      </c>
      <c r="L1080" s="15">
        <f t="shared" si="227"/>
        <v>3864.4441393048673</v>
      </c>
      <c r="M1080" s="34">
        <f t="shared" si="218"/>
        <v>17.429766947597194</v>
      </c>
      <c r="N1080" s="16"/>
      <c r="O1080" s="17">
        <f t="shared" si="219"/>
        <v>21.057013645323998</v>
      </c>
      <c r="P1080" s="17"/>
      <c r="Q1080" s="36">
        <f t="shared" si="220"/>
        <v>3.7138296214863337E-2</v>
      </c>
      <c r="R1080" s="14">
        <f t="shared" si="230"/>
        <v>0.9979364483224713</v>
      </c>
      <c r="S1080" s="14">
        <f t="shared" si="231"/>
        <v>10.675072773344814</v>
      </c>
      <c r="T1080" s="20">
        <f t="shared" si="221"/>
        <v>4.9488434732275932E-2</v>
      </c>
      <c r="U1080" s="20">
        <f t="shared" si="222"/>
        <v>-2.834123274965461E-3</v>
      </c>
      <c r="V1080" s="20">
        <f t="shared" si="223"/>
        <v>5.2322558007241393E-2</v>
      </c>
      <c r="Y1080" s="35"/>
      <c r="Z1080" s="35"/>
    </row>
    <row r="1081" spans="1:26" x14ac:dyDescent="0.25">
      <c r="A1081" s="11">
        <v>1960.05</v>
      </c>
      <c r="B1081" s="12">
        <v>55.22</v>
      </c>
      <c r="C1081" s="13">
        <v>1.9466699999999999</v>
      </c>
      <c r="D1081" s="12">
        <v>3.3033299999999999</v>
      </c>
      <c r="E1081" s="12">
        <v>29.5</v>
      </c>
      <c r="F1081" s="13">
        <f t="shared" si="228"/>
        <v>1960.3749999999188</v>
      </c>
      <c r="G1081" s="14">
        <v>4.3499999999999996</v>
      </c>
      <c r="H1081" s="13">
        <f t="shared" si="224"/>
        <v>588.62648135593224</v>
      </c>
      <c r="I1081" s="13">
        <f t="shared" si="225"/>
        <v>20.75084231186441</v>
      </c>
      <c r="J1081" s="15">
        <f t="shared" si="229"/>
        <v>63950.585256927974</v>
      </c>
      <c r="K1081" s="13">
        <f t="shared" si="226"/>
        <v>35.212378027118646</v>
      </c>
      <c r="L1081" s="15">
        <f t="shared" si="227"/>
        <v>3825.6046142116602</v>
      </c>
      <c r="M1081" s="34">
        <f t="shared" si="218"/>
        <v>17.256170578727911</v>
      </c>
      <c r="N1081" s="16"/>
      <c r="O1081" s="17">
        <f t="shared" si="219"/>
        <v>20.829617960486157</v>
      </c>
      <c r="P1081" s="17"/>
      <c r="Q1081" s="36">
        <f t="shared" si="220"/>
        <v>3.6583183856928672E-2</v>
      </c>
      <c r="R1081" s="14">
        <f t="shared" si="230"/>
        <v>1.019861215150373</v>
      </c>
      <c r="S1081" s="14">
        <f t="shared" si="231"/>
        <v>10.653044209015638</v>
      </c>
      <c r="T1081" s="20">
        <f t="shared" si="221"/>
        <v>3.7477773018283145E-2</v>
      </c>
      <c r="U1081" s="20">
        <f t="shared" si="222"/>
        <v>-5.8681926042273291E-3</v>
      </c>
      <c r="V1081" s="20">
        <f t="shared" si="223"/>
        <v>4.3345965622510474E-2</v>
      </c>
      <c r="Y1081" s="35"/>
      <c r="Z1081" s="35"/>
    </row>
    <row r="1082" spans="1:26" x14ac:dyDescent="0.25">
      <c r="A1082" s="11">
        <v>1960.06</v>
      </c>
      <c r="B1082" s="12">
        <v>57.26</v>
      </c>
      <c r="C1082" s="13">
        <v>1.95</v>
      </c>
      <c r="D1082" s="12">
        <v>3.26</v>
      </c>
      <c r="E1082" s="12">
        <v>29.6</v>
      </c>
      <c r="F1082" s="13">
        <f t="shared" si="228"/>
        <v>1960.4583333332521</v>
      </c>
      <c r="G1082" s="14">
        <v>4.1500000000000004</v>
      </c>
      <c r="H1082" s="13">
        <f t="shared" si="224"/>
        <v>608.31012162162165</v>
      </c>
      <c r="I1082" s="13">
        <f t="shared" si="225"/>
        <v>20.716114864864863</v>
      </c>
      <c r="J1082" s="15">
        <f t="shared" si="229"/>
        <v>66276.646005976349</v>
      </c>
      <c r="K1082" s="13">
        <f t="shared" si="226"/>
        <v>34.633094594594589</v>
      </c>
      <c r="L1082" s="15">
        <f t="shared" si="227"/>
        <v>3773.3472926909335</v>
      </c>
      <c r="M1082" s="34">
        <f t="shared" si="218"/>
        <v>17.823363817264742</v>
      </c>
      <c r="N1082" s="16"/>
      <c r="O1082" s="17">
        <f t="shared" si="219"/>
        <v>21.494025476015537</v>
      </c>
      <c r="P1082" s="17"/>
      <c r="Q1082" s="36">
        <f t="shared" si="220"/>
        <v>3.6654561760249449E-2</v>
      </c>
      <c r="R1082" s="14">
        <f t="shared" si="230"/>
        <v>1.0239912183288333</v>
      </c>
      <c r="S1082" s="14">
        <f t="shared" si="231"/>
        <v>10.827921792422003</v>
      </c>
      <c r="T1082" s="20">
        <f t="shared" si="221"/>
        <v>3.2964861453453898E-2</v>
      </c>
      <c r="U1082" s="20">
        <f t="shared" si="222"/>
        <v>-6.8725965126598121E-3</v>
      </c>
      <c r="V1082" s="20">
        <f t="shared" si="223"/>
        <v>3.983745796611371E-2</v>
      </c>
      <c r="Y1082" s="35"/>
      <c r="Z1082" s="35"/>
    </row>
    <row r="1083" spans="1:26" x14ac:dyDescent="0.25">
      <c r="A1083" s="11">
        <v>1960.07</v>
      </c>
      <c r="B1083" s="12">
        <v>55.84</v>
      </c>
      <c r="C1083" s="13">
        <v>1.95</v>
      </c>
      <c r="D1083" s="12">
        <v>3.2633299999999998</v>
      </c>
      <c r="E1083" s="12">
        <v>29.6</v>
      </c>
      <c r="F1083" s="13">
        <f t="shared" si="228"/>
        <v>1960.5416666665853</v>
      </c>
      <c r="G1083" s="14">
        <v>3.9</v>
      </c>
      <c r="H1083" s="13">
        <f t="shared" si="224"/>
        <v>593.22454054054072</v>
      </c>
      <c r="I1083" s="13">
        <f t="shared" si="225"/>
        <v>20.716114864864863</v>
      </c>
      <c r="J1083" s="15">
        <f t="shared" si="229"/>
        <v>64821.129373903103</v>
      </c>
      <c r="K1083" s="13">
        <f t="shared" si="226"/>
        <v>34.6684713445946</v>
      </c>
      <c r="L1083" s="15">
        <f t="shared" si="227"/>
        <v>3788.1936984193981</v>
      </c>
      <c r="M1083" s="34">
        <f t="shared" si="218"/>
        <v>17.376806472898117</v>
      </c>
      <c r="N1083" s="16"/>
      <c r="O1083" s="17">
        <f t="shared" si="219"/>
        <v>20.937549239049776</v>
      </c>
      <c r="P1083" s="17"/>
      <c r="Q1083" s="36">
        <f t="shared" si="220"/>
        <v>3.931696060144467E-2</v>
      </c>
      <c r="R1083" s="14">
        <f t="shared" si="230"/>
        <v>1.0115016056773918</v>
      </c>
      <c r="S1083" s="14">
        <f t="shared" si="231"/>
        <v>11.087696828191532</v>
      </c>
      <c r="T1083" s="20">
        <f t="shared" si="221"/>
        <v>3.5268890757965465E-2</v>
      </c>
      <c r="U1083" s="20">
        <f t="shared" si="222"/>
        <v>-6.5029163456560291E-3</v>
      </c>
      <c r="V1083" s="20">
        <f t="shared" si="223"/>
        <v>4.1771807103621494E-2</v>
      </c>
      <c r="Y1083" s="35"/>
      <c r="Z1083" s="35"/>
    </row>
    <row r="1084" spans="1:26" x14ac:dyDescent="0.25">
      <c r="A1084" s="11">
        <v>1960.08</v>
      </c>
      <c r="B1084" s="12">
        <v>56.51</v>
      </c>
      <c r="C1084" s="13">
        <v>1.95</v>
      </c>
      <c r="D1084" s="12">
        <v>3.26667</v>
      </c>
      <c r="E1084" s="12">
        <v>29.6</v>
      </c>
      <c r="F1084" s="13">
        <f t="shared" si="228"/>
        <v>1960.6249999999186</v>
      </c>
      <c r="G1084" s="14">
        <v>3.8</v>
      </c>
      <c r="H1084" s="13">
        <f t="shared" si="224"/>
        <v>600.34238513513515</v>
      </c>
      <c r="I1084" s="13">
        <f t="shared" si="225"/>
        <v>20.716114864864863</v>
      </c>
      <c r="J1084" s="15">
        <f t="shared" si="229"/>
        <v>65787.526046606785</v>
      </c>
      <c r="K1084" s="13">
        <f t="shared" si="226"/>
        <v>34.703954331081086</v>
      </c>
      <c r="L1084" s="15">
        <f t="shared" si="227"/>
        <v>3802.9753620716515</v>
      </c>
      <c r="M1084" s="34">
        <f t="shared" si="218"/>
        <v>17.582113039577671</v>
      </c>
      <c r="N1084" s="16"/>
      <c r="O1084" s="17">
        <f t="shared" si="219"/>
        <v>21.16603187120122</v>
      </c>
      <c r="P1084" s="17"/>
      <c r="Q1084" s="36">
        <f t="shared" si="220"/>
        <v>3.8801705124786805E-2</v>
      </c>
      <c r="R1084" s="14">
        <f t="shared" si="230"/>
        <v>1.0031666666666668</v>
      </c>
      <c r="S1084" s="14">
        <f t="shared" si="231"/>
        <v>11.215223144979859</v>
      </c>
      <c r="T1084" s="20">
        <f t="shared" si="221"/>
        <v>3.7055645455989161E-2</v>
      </c>
      <c r="U1084" s="20">
        <f t="shared" si="222"/>
        <v>-7.5058869152682117E-3</v>
      </c>
      <c r="V1084" s="20">
        <f t="shared" si="223"/>
        <v>4.4561532371257373E-2</v>
      </c>
      <c r="Y1084" s="35"/>
      <c r="Z1084" s="35"/>
    </row>
    <row r="1085" spans="1:26" x14ac:dyDescent="0.25">
      <c r="A1085" s="11">
        <v>1960.09</v>
      </c>
      <c r="B1085" s="12">
        <v>54.81</v>
      </c>
      <c r="C1085" s="13">
        <v>1.95</v>
      </c>
      <c r="D1085" s="12">
        <v>3.27</v>
      </c>
      <c r="E1085" s="12">
        <v>29.6</v>
      </c>
      <c r="F1085" s="13">
        <f t="shared" si="228"/>
        <v>1960.7083333332519</v>
      </c>
      <c r="G1085" s="14">
        <v>3.8</v>
      </c>
      <c r="H1085" s="13">
        <f t="shared" si="224"/>
        <v>582.28218243243248</v>
      </c>
      <c r="I1085" s="13">
        <f t="shared" si="225"/>
        <v>20.716114864864863</v>
      </c>
      <c r="J1085" s="15">
        <f t="shared" si="229"/>
        <v>63997.607071263352</v>
      </c>
      <c r="K1085" s="13">
        <f t="shared" si="226"/>
        <v>34.739331081081083</v>
      </c>
      <c r="L1085" s="15">
        <f t="shared" si="227"/>
        <v>3818.1385718487713</v>
      </c>
      <c r="M1085" s="34">
        <f t="shared" si="218"/>
        <v>17.052015467817661</v>
      </c>
      <c r="N1085" s="16"/>
      <c r="O1085" s="17">
        <f t="shared" si="219"/>
        <v>20.511204667640968</v>
      </c>
      <c r="P1085" s="17"/>
      <c r="Q1085" s="36">
        <f t="shared" si="220"/>
        <v>4.015103884406266E-2</v>
      </c>
      <c r="R1085" s="14">
        <f t="shared" si="230"/>
        <v>0.99577137750533862</v>
      </c>
      <c r="S1085" s="14">
        <f t="shared" si="231"/>
        <v>11.250738018272296</v>
      </c>
      <c r="T1085" s="20">
        <f t="shared" si="221"/>
        <v>4.5779366054141679E-2</v>
      </c>
      <c r="U1085" s="20">
        <f t="shared" si="222"/>
        <v>-6.742316932297876E-3</v>
      </c>
      <c r="V1085" s="20">
        <f t="shared" si="223"/>
        <v>5.2521682986439555E-2</v>
      </c>
      <c r="Y1085" s="35"/>
      <c r="Z1085" s="35"/>
    </row>
    <row r="1086" spans="1:26" x14ac:dyDescent="0.25">
      <c r="A1086" s="11">
        <v>1960.1</v>
      </c>
      <c r="B1086" s="12">
        <v>53.73</v>
      </c>
      <c r="C1086" s="13">
        <v>1.95</v>
      </c>
      <c r="D1086" s="12">
        <v>3.27</v>
      </c>
      <c r="E1086" s="12">
        <v>29.8</v>
      </c>
      <c r="F1086" s="13">
        <f t="shared" si="228"/>
        <v>1960.7916666665851</v>
      </c>
      <c r="G1086" s="14">
        <v>3.89</v>
      </c>
      <c r="H1086" s="13">
        <f t="shared" si="224"/>
        <v>566.97771140939597</v>
      </c>
      <c r="I1086" s="13">
        <f t="shared" si="225"/>
        <v>20.577080536912753</v>
      </c>
      <c r="J1086" s="15">
        <f t="shared" si="229"/>
        <v>62503.985554126935</v>
      </c>
      <c r="K1086" s="13">
        <f t="shared" si="226"/>
        <v>34.50618120805369</v>
      </c>
      <c r="L1086" s="15">
        <f t="shared" si="227"/>
        <v>3803.9834871020857</v>
      </c>
      <c r="M1086" s="34">
        <f t="shared" si="218"/>
        <v>16.60510453625103</v>
      </c>
      <c r="N1086" s="16"/>
      <c r="O1086" s="17">
        <f t="shared" si="219"/>
        <v>19.958227629483638</v>
      </c>
      <c r="P1086" s="17"/>
      <c r="Q1086" s="36">
        <f t="shared" si="220"/>
        <v>4.0683684529383646E-2</v>
      </c>
      <c r="R1086" s="14">
        <f t="shared" si="230"/>
        <v>0.99996099985908249</v>
      </c>
      <c r="S1086" s="14">
        <f t="shared" si="231"/>
        <v>11.127973881692549</v>
      </c>
      <c r="T1086" s="20">
        <f t="shared" si="221"/>
        <v>5.0296413350895852E-2</v>
      </c>
      <c r="U1086" s="20">
        <f t="shared" si="222"/>
        <v>-5.1312175257791637E-3</v>
      </c>
      <c r="V1086" s="20">
        <f t="shared" si="223"/>
        <v>5.5427630876675016E-2</v>
      </c>
      <c r="Y1086" s="35"/>
      <c r="Z1086" s="35"/>
    </row>
    <row r="1087" spans="1:26" x14ac:dyDescent="0.25">
      <c r="A1087" s="11">
        <v>1960.11</v>
      </c>
      <c r="B1087" s="12">
        <v>55.47</v>
      </c>
      <c r="C1087" s="13">
        <v>1.95</v>
      </c>
      <c r="D1087" s="12">
        <v>3.27</v>
      </c>
      <c r="E1087" s="12">
        <v>29.8</v>
      </c>
      <c r="F1087" s="13">
        <f t="shared" si="228"/>
        <v>1960.8749999999184</v>
      </c>
      <c r="G1087" s="14">
        <v>3.93</v>
      </c>
      <c r="H1087" s="13">
        <f t="shared" si="224"/>
        <v>585.33879865771814</v>
      </c>
      <c r="I1087" s="13">
        <f t="shared" si="225"/>
        <v>20.577080536912753</v>
      </c>
      <c r="J1087" s="15">
        <f t="shared" si="229"/>
        <v>64717.159433090783</v>
      </c>
      <c r="K1087" s="13">
        <f t="shared" si="226"/>
        <v>34.50618120805369</v>
      </c>
      <c r="L1087" s="15">
        <f t="shared" si="227"/>
        <v>3815.1273002741455</v>
      </c>
      <c r="M1087" s="34">
        <f t="shared" si="218"/>
        <v>17.146088452419001</v>
      </c>
      <c r="N1087" s="16"/>
      <c r="O1087" s="17">
        <f t="shared" si="219"/>
        <v>20.590981751601532</v>
      </c>
      <c r="P1087" s="17"/>
      <c r="Q1087" s="36">
        <f t="shared" si="220"/>
        <v>3.7970128516134814E-2</v>
      </c>
      <c r="R1087" s="14">
        <f t="shared" si="230"/>
        <v>1.0106875755699061</v>
      </c>
      <c r="S1087" s="14">
        <f t="shared" si="231"/>
        <v>11.127539889143037</v>
      </c>
      <c r="T1087" s="20">
        <f t="shared" si="221"/>
        <v>4.6332708517203613E-2</v>
      </c>
      <c r="U1087" s="20">
        <f t="shared" si="222"/>
        <v>-1.5965533080211092E-3</v>
      </c>
      <c r="V1087" s="20">
        <f t="shared" si="223"/>
        <v>4.7929261825224723E-2</v>
      </c>
      <c r="Y1087" s="35"/>
      <c r="Z1087" s="35"/>
    </row>
    <row r="1088" spans="1:26" x14ac:dyDescent="0.25">
      <c r="A1088" s="11">
        <v>1960.12</v>
      </c>
      <c r="B1088" s="12">
        <v>56.8</v>
      </c>
      <c r="C1088" s="13">
        <v>1.95</v>
      </c>
      <c r="D1088" s="12">
        <v>3.27</v>
      </c>
      <c r="E1088" s="12">
        <v>29.8</v>
      </c>
      <c r="F1088" s="13">
        <f t="shared" si="228"/>
        <v>1960.9583333332516</v>
      </c>
      <c r="G1088" s="14">
        <v>3.84</v>
      </c>
      <c r="H1088" s="13">
        <f t="shared" si="224"/>
        <v>599.37342281879194</v>
      </c>
      <c r="I1088" s="13">
        <f t="shared" si="225"/>
        <v>20.577080536912753</v>
      </c>
      <c r="J1088" s="15">
        <f t="shared" si="229"/>
        <v>66458.467535738848</v>
      </c>
      <c r="K1088" s="13">
        <f t="shared" si="226"/>
        <v>34.50618120805369</v>
      </c>
      <c r="L1088" s="15">
        <f t="shared" si="227"/>
        <v>3826.0420570751057</v>
      </c>
      <c r="M1088" s="34">
        <f t="shared" si="218"/>
        <v>17.562090833957129</v>
      </c>
      <c r="N1088" s="16"/>
      <c r="O1088" s="17">
        <f t="shared" si="219"/>
        <v>21.071250947942275</v>
      </c>
      <c r="P1088" s="17"/>
      <c r="Q1088" s="36">
        <f t="shared" si="220"/>
        <v>3.6259226159542177E-2</v>
      </c>
      <c r="R1088" s="14">
        <f t="shared" si="230"/>
        <v>1.0032000000000001</v>
      </c>
      <c r="S1088" s="14">
        <f t="shared" si="231"/>
        <v>11.246466312615398</v>
      </c>
      <c r="T1088" s="20">
        <f t="shared" si="221"/>
        <v>5.0267335077437414E-2</v>
      </c>
      <c r="U1088" s="20">
        <f t="shared" si="222"/>
        <v>6.3160924080163383E-4</v>
      </c>
      <c r="V1088" s="20">
        <f t="shared" si="223"/>
        <v>4.963572583663578E-2</v>
      </c>
      <c r="Y1088" s="35"/>
      <c r="Z1088" s="35"/>
    </row>
    <row r="1089" spans="1:26" x14ac:dyDescent="0.25">
      <c r="A1089" s="11">
        <v>1961.01</v>
      </c>
      <c r="B1089" s="12">
        <v>59.72</v>
      </c>
      <c r="C1089" s="13">
        <v>1.9466699999999999</v>
      </c>
      <c r="D1089" s="12">
        <v>3.21</v>
      </c>
      <c r="E1089" s="12">
        <v>29.8</v>
      </c>
      <c r="F1089" s="13">
        <f t="shared" si="228"/>
        <v>1961.0416666665849</v>
      </c>
      <c r="G1089" s="14">
        <v>3.84</v>
      </c>
      <c r="H1089" s="13">
        <f t="shared" si="224"/>
        <v>630.18628187919467</v>
      </c>
      <c r="I1089" s="13">
        <f t="shared" si="225"/>
        <v>20.541941214765103</v>
      </c>
      <c r="J1089" s="15">
        <f t="shared" si="229"/>
        <v>70064.801760284172</v>
      </c>
      <c r="K1089" s="13">
        <f t="shared" si="226"/>
        <v>33.873040268456378</v>
      </c>
      <c r="L1089" s="15">
        <f t="shared" si="227"/>
        <v>3766.0417557018113</v>
      </c>
      <c r="M1089" s="34">
        <f t="shared" ref="M1089:M1152" si="232">H1089/AVERAGE(K969:K1088)</f>
        <v>18.470416986477179</v>
      </c>
      <c r="N1089" s="16"/>
      <c r="O1089" s="17">
        <f t="shared" ref="O1089:O1152" si="233">J1089/AVERAGE(L969:L1088)</f>
        <v>22.138023912072327</v>
      </c>
      <c r="P1089" s="17"/>
      <c r="Q1089" s="36">
        <f t="shared" ref="Q1089:Q1152" si="234">1/M1089-(G1089/100-(((E1089/E969)^(1/10))-1))</f>
        <v>3.184484865175586E-2</v>
      </c>
      <c r="R1089" s="14">
        <f t="shared" si="230"/>
        <v>1.0081555955915638</v>
      </c>
      <c r="S1089" s="14">
        <f t="shared" si="231"/>
        <v>11.282455004815768</v>
      </c>
      <c r="T1089" s="20">
        <f t="shared" si="221"/>
        <v>4.8948202171856359E-2</v>
      </c>
      <c r="U1089" s="20">
        <f t="shared" si="222"/>
        <v>1.9400846429533658E-3</v>
      </c>
      <c r="V1089" s="20">
        <f t="shared" si="223"/>
        <v>4.7008117528902993E-2</v>
      </c>
      <c r="Y1089" s="35"/>
      <c r="Z1089" s="35"/>
    </row>
    <row r="1090" spans="1:26" x14ac:dyDescent="0.25">
      <c r="A1090" s="11">
        <v>1961.02</v>
      </c>
      <c r="B1090" s="12">
        <v>62.17</v>
      </c>
      <c r="C1090" s="13">
        <v>1.94333</v>
      </c>
      <c r="D1090" s="12">
        <v>3.15</v>
      </c>
      <c r="E1090" s="12">
        <v>29.8</v>
      </c>
      <c r="F1090" s="13">
        <f t="shared" si="228"/>
        <v>1961.1249999999181</v>
      </c>
      <c r="G1090" s="14">
        <v>3.78</v>
      </c>
      <c r="H1090" s="13">
        <f t="shared" si="224"/>
        <v>656.03953691275171</v>
      </c>
      <c r="I1090" s="13">
        <f t="shared" si="225"/>
        <v>20.506696369127518</v>
      </c>
      <c r="J1090" s="15">
        <f t="shared" si="229"/>
        <v>73129.191416118585</v>
      </c>
      <c r="K1090" s="13">
        <f t="shared" si="226"/>
        <v>33.23989932885906</v>
      </c>
      <c r="L1090" s="15">
        <f t="shared" si="227"/>
        <v>3705.2750998998476</v>
      </c>
      <c r="M1090" s="34">
        <f t="shared" si="232"/>
        <v>19.234014498298357</v>
      </c>
      <c r="N1090" s="16"/>
      <c r="O1090" s="17">
        <f t="shared" si="233"/>
        <v>23.028743280290083</v>
      </c>
      <c r="P1090" s="17"/>
      <c r="Q1090" s="36">
        <f t="shared" si="234"/>
        <v>2.9103054689369377E-2</v>
      </c>
      <c r="R1090" s="14">
        <f t="shared" si="230"/>
        <v>1.0064599186780394</v>
      </c>
      <c r="S1090" s="14">
        <f t="shared" si="231"/>
        <v>11.37447014511506</v>
      </c>
      <c r="T1090" s="20">
        <f t="shared" ref="T1090:T1153" si="235">(($J1210/$J1090)^(1/10)-1)</f>
        <v>4.8460260605128314E-2</v>
      </c>
      <c r="U1090" s="20">
        <f t="shared" ref="U1090:U1153" si="236">(($S1210/$S1090)^(1/10)-1)</f>
        <v>2.3519224426142848E-3</v>
      </c>
      <c r="V1090" s="20">
        <f t="shared" ref="V1090:V1153" si="237">T1090-U1090</f>
        <v>4.6108338162514029E-2</v>
      </c>
      <c r="Y1090" s="35"/>
      <c r="Z1090" s="35"/>
    </row>
    <row r="1091" spans="1:26" x14ac:dyDescent="0.25">
      <c r="A1091" s="11">
        <v>1961.03</v>
      </c>
      <c r="B1091" s="12">
        <v>64.12</v>
      </c>
      <c r="C1091" s="13">
        <v>1.94</v>
      </c>
      <c r="D1091" s="12">
        <v>3.09</v>
      </c>
      <c r="E1091" s="12">
        <v>29.8</v>
      </c>
      <c r="F1091" s="13">
        <f t="shared" si="228"/>
        <v>1961.2083333332514</v>
      </c>
      <c r="G1091" s="14">
        <v>3.74</v>
      </c>
      <c r="H1091" s="13">
        <f t="shared" si="224"/>
        <v>676.61661744966455</v>
      </c>
      <c r="I1091" s="13">
        <f t="shared" si="225"/>
        <v>20.471557046979868</v>
      </c>
      <c r="J1091" s="15">
        <f t="shared" si="229"/>
        <v>75613.09805716257</v>
      </c>
      <c r="K1091" s="13">
        <f t="shared" si="226"/>
        <v>32.606758389261749</v>
      </c>
      <c r="L1091" s="15">
        <f t="shared" si="227"/>
        <v>3643.8626481071792</v>
      </c>
      <c r="M1091" s="34">
        <f t="shared" si="232"/>
        <v>19.844225272725581</v>
      </c>
      <c r="N1091" s="16"/>
      <c r="O1091" s="17">
        <f t="shared" si="233"/>
        <v>23.733978127182581</v>
      </c>
      <c r="P1091" s="17"/>
      <c r="Q1091" s="36">
        <f t="shared" si="234"/>
        <v>2.7510257772652889E-2</v>
      </c>
      <c r="R1091" s="14">
        <f t="shared" si="230"/>
        <v>0.99981293627229095</v>
      </c>
      <c r="S1091" s="14">
        <f t="shared" si="231"/>
        <v>11.447948297258291</v>
      </c>
      <c r="T1091" s="20">
        <f t="shared" si="235"/>
        <v>4.7623029721760135E-2</v>
      </c>
      <c r="U1091" s="20">
        <f t="shared" si="236"/>
        <v>5.0133359248512033E-3</v>
      </c>
      <c r="V1091" s="20">
        <f t="shared" si="237"/>
        <v>4.2609693796908932E-2</v>
      </c>
      <c r="Y1091" s="35"/>
      <c r="Z1091" s="35"/>
    </row>
    <row r="1092" spans="1:26" x14ac:dyDescent="0.25">
      <c r="A1092" s="11">
        <v>1961.04</v>
      </c>
      <c r="B1092" s="12">
        <v>65.83</v>
      </c>
      <c r="C1092" s="13">
        <v>1.94</v>
      </c>
      <c r="D1092" s="12">
        <v>3.07</v>
      </c>
      <c r="E1092" s="12">
        <v>29.8</v>
      </c>
      <c r="F1092" s="13">
        <f t="shared" si="228"/>
        <v>1961.2916666665847</v>
      </c>
      <c r="G1092" s="14">
        <v>3.78</v>
      </c>
      <c r="H1092" s="13">
        <f t="shared" si="224"/>
        <v>694.66113422818796</v>
      </c>
      <c r="I1092" s="13">
        <f t="shared" si="225"/>
        <v>20.471557046979868</v>
      </c>
      <c r="J1092" s="15">
        <f t="shared" si="229"/>
        <v>77820.248949192959</v>
      </c>
      <c r="K1092" s="13">
        <f t="shared" si="226"/>
        <v>32.395711409395979</v>
      </c>
      <c r="L1092" s="15">
        <f t="shared" si="227"/>
        <v>3629.1685291511835</v>
      </c>
      <c r="M1092" s="34">
        <f t="shared" si="232"/>
        <v>20.382842975754784</v>
      </c>
      <c r="N1092" s="16"/>
      <c r="O1092" s="17">
        <f t="shared" si="233"/>
        <v>24.352100217522832</v>
      </c>
      <c r="P1092" s="17"/>
      <c r="Q1092" s="36">
        <f t="shared" si="234"/>
        <v>2.5778633459042168E-2</v>
      </c>
      <c r="R1092" s="14">
        <f t="shared" si="230"/>
        <v>1.0089504982815469</v>
      </c>
      <c r="S1092" s="14">
        <f t="shared" si="231"/>
        <v>11.445806801375186</v>
      </c>
      <c r="T1092" s="20">
        <f t="shared" si="235"/>
        <v>4.8126861952407562E-2</v>
      </c>
      <c r="U1092" s="20">
        <f t="shared" si="236"/>
        <v>4.2753947049858354E-3</v>
      </c>
      <c r="V1092" s="20">
        <f t="shared" si="237"/>
        <v>4.3851467247421727E-2</v>
      </c>
      <c r="Y1092" s="35"/>
      <c r="Z1092" s="35"/>
    </row>
    <row r="1093" spans="1:26" x14ac:dyDescent="0.25">
      <c r="A1093" s="11">
        <v>1961.05</v>
      </c>
      <c r="B1093" s="12">
        <v>66.5</v>
      </c>
      <c r="C1093" s="13">
        <v>1.94</v>
      </c>
      <c r="D1093" s="12">
        <v>3.05</v>
      </c>
      <c r="E1093" s="12">
        <v>29.8</v>
      </c>
      <c r="F1093" s="13">
        <f t="shared" si="228"/>
        <v>1961.3749999999179</v>
      </c>
      <c r="G1093" s="14">
        <v>3.71</v>
      </c>
      <c r="H1093" s="13">
        <f t="shared" si="224"/>
        <v>701.73120805369138</v>
      </c>
      <c r="I1093" s="13">
        <f t="shared" si="225"/>
        <v>20.471557046979868</v>
      </c>
      <c r="J1093" s="15">
        <f t="shared" si="229"/>
        <v>78803.395038251838</v>
      </c>
      <c r="K1093" s="13">
        <f t="shared" si="226"/>
        <v>32.184664429530201</v>
      </c>
      <c r="L1093" s="15">
        <f t="shared" si="227"/>
        <v>3614.2910506265875</v>
      </c>
      <c r="M1093" s="34">
        <f t="shared" si="232"/>
        <v>20.59860684329735</v>
      </c>
      <c r="N1093" s="16"/>
      <c r="O1093" s="17">
        <f t="shared" si="233"/>
        <v>24.584398270064099</v>
      </c>
      <c r="P1093" s="17"/>
      <c r="Q1093" s="36">
        <f t="shared" si="234"/>
        <v>2.5572348486320964E-2</v>
      </c>
      <c r="R1093" s="14">
        <f t="shared" si="230"/>
        <v>0.98911626518356743</v>
      </c>
      <c r="S1093" s="14">
        <f t="shared" si="231"/>
        <v>11.548252475481812</v>
      </c>
      <c r="T1093" s="20">
        <f t="shared" si="235"/>
        <v>4.512588757964453E-2</v>
      </c>
      <c r="U1093" s="20">
        <f t="shared" si="236"/>
        <v>-8.0879422247692734E-4</v>
      </c>
      <c r="V1093" s="20">
        <f t="shared" si="237"/>
        <v>4.5934681802121458E-2</v>
      </c>
      <c r="Y1093" s="35"/>
      <c r="Z1093" s="35"/>
    </row>
    <row r="1094" spans="1:26" x14ac:dyDescent="0.25">
      <c r="A1094" s="11">
        <v>1961.06</v>
      </c>
      <c r="B1094" s="12">
        <v>65.62</v>
      </c>
      <c r="C1094" s="13">
        <v>1.94</v>
      </c>
      <c r="D1094" s="12">
        <v>3.03</v>
      </c>
      <c r="E1094" s="12">
        <v>29.8</v>
      </c>
      <c r="F1094" s="13">
        <f t="shared" si="228"/>
        <v>1961.4583333332512</v>
      </c>
      <c r="G1094" s="14">
        <v>3.88</v>
      </c>
      <c r="H1094" s="13">
        <f t="shared" si="224"/>
        <v>692.44514093959742</v>
      </c>
      <c r="I1094" s="13">
        <f t="shared" si="225"/>
        <v>20.471557046979868</v>
      </c>
      <c r="J1094" s="15">
        <f t="shared" si="229"/>
        <v>77952.160370044148</v>
      </c>
      <c r="K1094" s="13">
        <f t="shared" si="226"/>
        <v>31.973617449664431</v>
      </c>
      <c r="L1094" s="15">
        <f t="shared" si="227"/>
        <v>3599.4368473214527</v>
      </c>
      <c r="M1094" s="34">
        <f t="shared" si="232"/>
        <v>20.332414551592301</v>
      </c>
      <c r="N1094" s="16"/>
      <c r="O1094" s="17">
        <f t="shared" si="233"/>
        <v>24.243964853269748</v>
      </c>
      <c r="P1094" s="17"/>
      <c r="Q1094" s="36">
        <f t="shared" si="234"/>
        <v>2.4507926215313489E-2</v>
      </c>
      <c r="R1094" s="14">
        <f t="shared" si="230"/>
        <v>0.99995113592092766</v>
      </c>
      <c r="S1094" s="14">
        <f t="shared" si="231"/>
        <v>11.422564357945458</v>
      </c>
      <c r="T1094" s="20">
        <f t="shared" si="235"/>
        <v>4.3805070632089604E-2</v>
      </c>
      <c r="U1094" s="20">
        <f t="shared" si="236"/>
        <v>-8.7199178523100773E-4</v>
      </c>
      <c r="V1094" s="20">
        <f t="shared" si="237"/>
        <v>4.4677062417320612E-2</v>
      </c>
      <c r="Y1094" s="35"/>
      <c r="Z1094" s="35"/>
    </row>
    <row r="1095" spans="1:26" x14ac:dyDescent="0.25">
      <c r="A1095" s="11">
        <v>1961.07</v>
      </c>
      <c r="B1095" s="12">
        <v>65.44</v>
      </c>
      <c r="C1095" s="13">
        <v>1.9466699999999999</v>
      </c>
      <c r="D1095" s="12">
        <v>3.03667</v>
      </c>
      <c r="E1095" s="12">
        <v>30</v>
      </c>
      <c r="F1095" s="13">
        <f t="shared" si="228"/>
        <v>1961.5416666665844</v>
      </c>
      <c r="G1095" s="14">
        <v>3.92</v>
      </c>
      <c r="H1095" s="13">
        <f t="shared" si="224"/>
        <v>685.94208000000015</v>
      </c>
      <c r="I1095" s="13">
        <f t="shared" si="225"/>
        <v>20.404994940000002</v>
      </c>
      <c r="J1095" s="15">
        <f t="shared" si="229"/>
        <v>77411.501612693959</v>
      </c>
      <c r="K1095" s="13">
        <f t="shared" si="226"/>
        <v>31.830374940000006</v>
      </c>
      <c r="L1095" s="15">
        <f t="shared" si="227"/>
        <v>3592.1941412319584</v>
      </c>
      <c r="M1095" s="34">
        <f t="shared" si="232"/>
        <v>20.146643736827325</v>
      </c>
      <c r="N1095" s="16"/>
      <c r="O1095" s="17">
        <f t="shared" si="233"/>
        <v>24.001732449096966</v>
      </c>
      <c r="P1095" s="17"/>
      <c r="Q1095" s="36">
        <f t="shared" si="234"/>
        <v>2.5240009310458354E-2</v>
      </c>
      <c r="R1095" s="14">
        <f t="shared" si="230"/>
        <v>0.9934749803871008</v>
      </c>
      <c r="S1095" s="14">
        <f t="shared" si="231"/>
        <v>11.34585949682508</v>
      </c>
      <c r="T1095" s="20">
        <f t="shared" si="235"/>
        <v>4.3790117145812824E-2</v>
      </c>
      <c r="U1095" s="20">
        <f t="shared" si="236"/>
        <v>-1.4214964115368822E-3</v>
      </c>
      <c r="V1095" s="20">
        <f t="shared" si="237"/>
        <v>4.5211613557349706E-2</v>
      </c>
      <c r="Y1095" s="35"/>
      <c r="Z1095" s="35"/>
    </row>
    <row r="1096" spans="1:26" x14ac:dyDescent="0.25">
      <c r="A1096" s="11">
        <v>1961.08</v>
      </c>
      <c r="B1096" s="12">
        <v>67.790000000000006</v>
      </c>
      <c r="C1096" s="13">
        <v>1.95333</v>
      </c>
      <c r="D1096" s="12">
        <v>3.0433300000000001</v>
      </c>
      <c r="E1096" s="12">
        <v>29.9</v>
      </c>
      <c r="F1096" s="13">
        <f t="shared" si="228"/>
        <v>1961.6249999999177</v>
      </c>
      <c r="G1096" s="14">
        <v>4.04</v>
      </c>
      <c r="H1096" s="13">
        <f t="shared" si="224"/>
        <v>712.95128428093653</v>
      </c>
      <c r="I1096" s="13">
        <f t="shared" si="225"/>
        <v>20.543282668896325</v>
      </c>
      <c r="J1096" s="15">
        <f t="shared" si="229"/>
        <v>80652.805782339099</v>
      </c>
      <c r="K1096" s="13">
        <f t="shared" si="226"/>
        <v>32.006874642140474</v>
      </c>
      <c r="L1096" s="15">
        <f t="shared" si="227"/>
        <v>3620.7863021325575</v>
      </c>
      <c r="M1096" s="34">
        <f t="shared" si="232"/>
        <v>20.941688475215191</v>
      </c>
      <c r="N1096" s="16"/>
      <c r="O1096" s="17">
        <f t="shared" si="233"/>
        <v>24.92737178868876</v>
      </c>
      <c r="P1096" s="17"/>
      <c r="Q1096" s="36">
        <f t="shared" si="234"/>
        <v>2.1816815188407716E-2</v>
      </c>
      <c r="R1096" s="14">
        <f t="shared" si="230"/>
        <v>1.0082762096268238</v>
      </c>
      <c r="S1096" s="14">
        <f t="shared" si="231"/>
        <v>11.309525960952939</v>
      </c>
      <c r="T1096" s="20">
        <f t="shared" si="235"/>
        <v>3.7674533436010682E-2</v>
      </c>
      <c r="U1096" s="20">
        <f t="shared" si="236"/>
        <v>2.9066845568914701E-4</v>
      </c>
      <c r="V1096" s="20">
        <f t="shared" si="237"/>
        <v>3.7383864980321535E-2</v>
      </c>
      <c r="Y1096" s="35"/>
      <c r="Z1096" s="35"/>
    </row>
    <row r="1097" spans="1:26" x14ac:dyDescent="0.25">
      <c r="A1097" s="11">
        <v>1961.09</v>
      </c>
      <c r="B1097" s="12">
        <v>67.260000000000005</v>
      </c>
      <c r="C1097" s="13">
        <v>1.96</v>
      </c>
      <c r="D1097" s="12">
        <v>3.05</v>
      </c>
      <c r="E1097" s="12">
        <v>30</v>
      </c>
      <c r="F1097" s="13">
        <f t="shared" si="228"/>
        <v>1961.7083333332509</v>
      </c>
      <c r="G1097" s="14">
        <v>3.98</v>
      </c>
      <c r="H1097" s="13">
        <f t="shared" si="224"/>
        <v>705.01932000000011</v>
      </c>
      <c r="I1097" s="13">
        <f t="shared" si="225"/>
        <v>20.544720000000002</v>
      </c>
      <c r="J1097" s="15">
        <f t="shared" si="229"/>
        <v>79949.177437716557</v>
      </c>
      <c r="K1097" s="13">
        <f t="shared" si="226"/>
        <v>31.970100000000002</v>
      </c>
      <c r="L1097" s="15">
        <f t="shared" si="227"/>
        <v>3625.4087300778392</v>
      </c>
      <c r="M1097" s="34">
        <f t="shared" si="232"/>
        <v>20.705243044147259</v>
      </c>
      <c r="N1097" s="16"/>
      <c r="O1097" s="17">
        <f t="shared" si="233"/>
        <v>24.626812599567042</v>
      </c>
      <c r="P1097" s="17"/>
      <c r="Q1097" s="36">
        <f t="shared" si="234"/>
        <v>2.2520573809431912E-2</v>
      </c>
      <c r="R1097" s="14">
        <f t="shared" si="230"/>
        <v>1.0082399627852752</v>
      </c>
      <c r="S1097" s="14">
        <f t="shared" si="231"/>
        <v>11.365115548690506</v>
      </c>
      <c r="T1097" s="20">
        <f t="shared" si="235"/>
        <v>4.1137790050248091E-2</v>
      </c>
      <c r="U1097" s="20">
        <f t="shared" si="236"/>
        <v>3.5461046872160562E-3</v>
      </c>
      <c r="V1097" s="20">
        <f t="shared" si="237"/>
        <v>3.7591685363032035E-2</v>
      </c>
      <c r="Y1097" s="35"/>
      <c r="Z1097" s="35"/>
    </row>
    <row r="1098" spans="1:26" x14ac:dyDescent="0.25">
      <c r="A1098" s="11">
        <v>1961.1</v>
      </c>
      <c r="B1098" s="12">
        <v>68</v>
      </c>
      <c r="C1098" s="13">
        <v>1.98</v>
      </c>
      <c r="D1098" s="12">
        <v>3.09667</v>
      </c>
      <c r="E1098" s="12">
        <v>30</v>
      </c>
      <c r="F1098" s="13">
        <f t="shared" si="228"/>
        <v>1961.7916666665842</v>
      </c>
      <c r="G1098" s="14">
        <v>3.92</v>
      </c>
      <c r="H1098" s="13">
        <f t="shared" ref="H1098:H1161" si="238">B1098*$E$1850/E1098</f>
        <v>712.77600000000007</v>
      </c>
      <c r="I1098" s="13">
        <f t="shared" ref="I1098:I1161" si="239">C1098*$E$1850/E1098</f>
        <v>20.754360000000002</v>
      </c>
      <c r="J1098" s="15">
        <f t="shared" si="229"/>
        <v>81024.913470739659</v>
      </c>
      <c r="K1098" s="13">
        <f t="shared" ref="K1098:K1161" si="240">D1098*$E$1850/E1098</f>
        <v>32.459294939999999</v>
      </c>
      <c r="L1098" s="15">
        <f t="shared" ref="L1098:L1161" si="241">K1098*(J1098/H1098)</f>
        <v>3689.8149823152257</v>
      </c>
      <c r="M1098" s="34">
        <f t="shared" si="232"/>
        <v>20.92419014101079</v>
      </c>
      <c r="N1098" s="16"/>
      <c r="O1098" s="17">
        <f t="shared" si="233"/>
        <v>24.869916653028223</v>
      </c>
      <c r="P1098" s="17"/>
      <c r="Q1098" s="36">
        <f t="shared" si="234"/>
        <v>2.2227504665063423E-2</v>
      </c>
      <c r="R1098" s="14">
        <f t="shared" si="230"/>
        <v>1.0016270980695723</v>
      </c>
      <c r="S1098" s="14">
        <f t="shared" si="231"/>
        <v>11.458763677862068</v>
      </c>
      <c r="T1098" s="20">
        <f t="shared" si="235"/>
        <v>3.7538369975540276E-2</v>
      </c>
      <c r="U1098" s="20">
        <f t="shared" si="236"/>
        <v>4.5465836366012091E-3</v>
      </c>
      <c r="V1098" s="20">
        <f t="shared" si="237"/>
        <v>3.2991786338939066E-2</v>
      </c>
      <c r="Y1098" s="35"/>
      <c r="Z1098" s="35"/>
    </row>
    <row r="1099" spans="1:26" x14ac:dyDescent="0.25">
      <c r="A1099" s="11">
        <v>1961.11</v>
      </c>
      <c r="B1099" s="12">
        <v>71.08</v>
      </c>
      <c r="C1099" s="13">
        <v>2</v>
      </c>
      <c r="D1099" s="12">
        <v>3.1433300000000002</v>
      </c>
      <c r="E1099" s="12">
        <v>30</v>
      </c>
      <c r="F1099" s="13">
        <f t="shared" ref="F1099:F1162" si="242">F1098+1/12</f>
        <v>1961.8749999999175</v>
      </c>
      <c r="G1099" s="14">
        <v>3.94</v>
      </c>
      <c r="H1099" s="13">
        <f t="shared" si="238"/>
        <v>745.06056000000001</v>
      </c>
      <c r="I1099" s="13">
        <f t="shared" si="239"/>
        <v>20.964000000000002</v>
      </c>
      <c r="J1099" s="15">
        <f t="shared" ref="J1099:J1162" si="243">J1098*((H1099+(I1099/12))/H1098)</f>
        <v>84893.455908019081</v>
      </c>
      <c r="K1099" s="13">
        <f t="shared" si="240"/>
        <v>32.948385060000007</v>
      </c>
      <c r="L1099" s="15">
        <f t="shared" si="241"/>
        <v>3754.1945239076204</v>
      </c>
      <c r="M1099" s="34">
        <f t="shared" si="232"/>
        <v>21.857957721959675</v>
      </c>
      <c r="N1099" s="16"/>
      <c r="O1099" s="17">
        <f t="shared" si="233"/>
        <v>25.960088110372357</v>
      </c>
      <c r="P1099" s="17"/>
      <c r="Q1099" s="36">
        <f t="shared" si="234"/>
        <v>1.9215321648647497E-2</v>
      </c>
      <c r="R1099" s="14">
        <f t="shared" ref="R1099:R1162" si="244">((G1099/G1100+G1099/1200+((1+G1100/1200)^(-119))*(1-G1099/G1100)))</f>
        <v>0.99350075664378312</v>
      </c>
      <c r="S1099" s="14">
        <f t="shared" ref="S1099:S1162" si="245">S1098*R1098*E1098/E1099</f>
        <v>11.477408210122002</v>
      </c>
      <c r="T1099" s="20">
        <f t="shared" si="235"/>
        <v>2.8104043479765251E-2</v>
      </c>
      <c r="U1099" s="20">
        <f t="shared" si="236"/>
        <v>5.7777477795133425E-3</v>
      </c>
      <c r="V1099" s="20">
        <f t="shared" si="237"/>
        <v>2.2326295700251908E-2</v>
      </c>
      <c r="Y1099" s="35"/>
      <c r="Z1099" s="35"/>
    </row>
    <row r="1100" spans="1:26" x14ac:dyDescent="0.25">
      <c r="A1100" s="11">
        <v>1961.12</v>
      </c>
      <c r="B1100" s="12">
        <v>71.739999999999995</v>
      </c>
      <c r="C1100" s="13">
        <v>2.02</v>
      </c>
      <c r="D1100" s="12">
        <v>3.19</v>
      </c>
      <c r="E1100" s="12">
        <v>30</v>
      </c>
      <c r="F1100" s="13">
        <f t="shared" si="242"/>
        <v>1961.9583333332507</v>
      </c>
      <c r="G1100" s="14">
        <v>4.0599999999999996</v>
      </c>
      <c r="H1100" s="13">
        <f t="shared" si="238"/>
        <v>751.97868000000005</v>
      </c>
      <c r="I1100" s="13">
        <f t="shared" si="239"/>
        <v>21.173640000000002</v>
      </c>
      <c r="J1100" s="15">
        <f t="shared" si="243"/>
        <v>85882.764845983009</v>
      </c>
      <c r="K1100" s="13">
        <f t="shared" si="240"/>
        <v>33.437580000000004</v>
      </c>
      <c r="L1100" s="15">
        <f t="shared" si="241"/>
        <v>3818.8739874363787</v>
      </c>
      <c r="M1100" s="34">
        <f t="shared" si="232"/>
        <v>22.041480198382274</v>
      </c>
      <c r="N1100" s="16"/>
      <c r="O1100" s="17">
        <f t="shared" si="233"/>
        <v>26.158967454388588</v>
      </c>
      <c r="P1100" s="17"/>
      <c r="Q1100" s="36">
        <f t="shared" si="234"/>
        <v>1.725153318092857E-2</v>
      </c>
      <c r="R1100" s="14">
        <f t="shared" si="244"/>
        <v>1.0017544201863267</v>
      </c>
      <c r="S1100" s="14">
        <f t="shared" si="245"/>
        <v>11.402813741065778</v>
      </c>
      <c r="T1100" s="20">
        <f t="shared" si="235"/>
        <v>3.3538175321391028E-2</v>
      </c>
      <c r="U1100" s="20">
        <f t="shared" si="236"/>
        <v>5.5258212275945962E-3</v>
      </c>
      <c r="V1100" s="20">
        <f t="shared" si="237"/>
        <v>2.8012354093796432E-2</v>
      </c>
      <c r="Y1100" s="35"/>
      <c r="Z1100" s="35"/>
    </row>
    <row r="1101" spans="1:26" x14ac:dyDescent="0.25">
      <c r="A1101" s="11">
        <v>1962.01</v>
      </c>
      <c r="B1101" s="12">
        <v>69.069999999999993</v>
      </c>
      <c r="C1101" s="13">
        <v>2.0266700000000002</v>
      </c>
      <c r="D1101" s="12">
        <v>3.25</v>
      </c>
      <c r="E1101" s="12">
        <v>30</v>
      </c>
      <c r="F1101" s="13">
        <f t="shared" si="242"/>
        <v>1962.041666666584</v>
      </c>
      <c r="G1101" s="14">
        <v>4.08</v>
      </c>
      <c r="H1101" s="13">
        <f t="shared" si="238"/>
        <v>723.99173999999994</v>
      </c>
      <c r="I1101" s="13">
        <f t="shared" si="239"/>
        <v>21.243554940000006</v>
      </c>
      <c r="J1101" s="15">
        <f t="shared" si="243"/>
        <v>82888.587071339745</v>
      </c>
      <c r="K1101" s="13">
        <f t="shared" si="240"/>
        <v>34.066500000000005</v>
      </c>
      <c r="L1101" s="15">
        <f t="shared" si="241"/>
        <v>3900.2158387411932</v>
      </c>
      <c r="M1101" s="34">
        <f t="shared" si="232"/>
        <v>21.197931400015225</v>
      </c>
      <c r="N1101" s="16"/>
      <c r="O1101" s="17">
        <f t="shared" si="233"/>
        <v>25.142459916082931</v>
      </c>
      <c r="P1101" s="17"/>
      <c r="Q1101" s="36">
        <f t="shared" si="234"/>
        <v>1.885694371648259E-2</v>
      </c>
      <c r="R1101" s="14">
        <f t="shared" si="244"/>
        <v>1.0066638954265219</v>
      </c>
      <c r="S1101" s="14">
        <f t="shared" si="245"/>
        <v>11.422819067674027</v>
      </c>
      <c r="T1101" s="20">
        <f t="shared" si="235"/>
        <v>4.1710582602430213E-2</v>
      </c>
      <c r="U1101" s="20">
        <f t="shared" si="236"/>
        <v>5.6955120254535974E-3</v>
      </c>
      <c r="V1101" s="20">
        <f t="shared" si="237"/>
        <v>3.6015070576976616E-2</v>
      </c>
      <c r="Y1101" s="35"/>
      <c r="Z1101" s="35"/>
    </row>
    <row r="1102" spans="1:26" x14ac:dyDescent="0.25">
      <c r="A1102" s="11">
        <v>1962.02</v>
      </c>
      <c r="B1102" s="12">
        <v>70.22</v>
      </c>
      <c r="C1102" s="13">
        <v>2.0333299999999999</v>
      </c>
      <c r="D1102" s="12">
        <v>3.31</v>
      </c>
      <c r="E1102" s="12">
        <v>30.1</v>
      </c>
      <c r="F1102" s="13">
        <f t="shared" si="242"/>
        <v>1962.1249999999172</v>
      </c>
      <c r="G1102" s="14">
        <v>4.04</v>
      </c>
      <c r="H1102" s="13">
        <f t="shared" si="238"/>
        <v>733.60070431893701</v>
      </c>
      <c r="I1102" s="13">
        <f t="shared" si="239"/>
        <v>21.242556538205982</v>
      </c>
      <c r="J1102" s="15">
        <f t="shared" si="243"/>
        <v>84191.369798831263</v>
      </c>
      <c r="K1102" s="13">
        <f t="shared" si="240"/>
        <v>34.580152823920272</v>
      </c>
      <c r="L1102" s="15">
        <f t="shared" si="241"/>
        <v>3968.576388979372</v>
      </c>
      <c r="M1102" s="34">
        <f t="shared" si="232"/>
        <v>21.451687754873383</v>
      </c>
      <c r="N1102" s="16"/>
      <c r="O1102" s="17">
        <f t="shared" si="233"/>
        <v>25.42705712071745</v>
      </c>
      <c r="P1102" s="17"/>
      <c r="Q1102" s="36">
        <f t="shared" si="234"/>
        <v>1.9803478924056081E-2</v>
      </c>
      <c r="R1102" s="14">
        <f t="shared" si="244"/>
        <v>1.0123885003875235</v>
      </c>
      <c r="S1102" s="14">
        <f t="shared" si="245"/>
        <v>11.460737082475502</v>
      </c>
      <c r="T1102" s="20">
        <f t="shared" si="235"/>
        <v>4.1731982825138791E-2</v>
      </c>
      <c r="U1102" s="20">
        <f t="shared" si="236"/>
        <v>4.4005263696751395E-3</v>
      </c>
      <c r="V1102" s="20">
        <f t="shared" si="237"/>
        <v>3.7331456455463652E-2</v>
      </c>
      <c r="Y1102" s="35"/>
      <c r="Z1102" s="35"/>
    </row>
    <row r="1103" spans="1:26" x14ac:dyDescent="0.25">
      <c r="A1103" s="11">
        <v>1962.03</v>
      </c>
      <c r="B1103" s="12">
        <v>70.290000000000006</v>
      </c>
      <c r="C1103" s="13">
        <v>2.04</v>
      </c>
      <c r="D1103" s="12">
        <v>3.37</v>
      </c>
      <c r="E1103" s="12">
        <v>30.1</v>
      </c>
      <c r="F1103" s="13">
        <f t="shared" si="242"/>
        <v>1962.2083333332505</v>
      </c>
      <c r="G1103" s="14">
        <v>3.93</v>
      </c>
      <c r="H1103" s="13">
        <f t="shared" si="238"/>
        <v>734.3320066445184</v>
      </c>
      <c r="I1103" s="13">
        <f t="shared" si="239"/>
        <v>21.312239202657807</v>
      </c>
      <c r="J1103" s="15">
        <f t="shared" si="243"/>
        <v>84479.121561174179</v>
      </c>
      <c r="K1103" s="13">
        <f t="shared" si="240"/>
        <v>35.206983388704323</v>
      </c>
      <c r="L1103" s="15">
        <f t="shared" si="241"/>
        <v>4050.2865224236302</v>
      </c>
      <c r="M1103" s="34">
        <f t="shared" si="232"/>
        <v>21.44315856852624</v>
      </c>
      <c r="N1103" s="16"/>
      <c r="O1103" s="17">
        <f t="shared" si="233"/>
        <v>25.400593865759632</v>
      </c>
      <c r="P1103" s="17"/>
      <c r="Q1103" s="36">
        <f t="shared" si="234"/>
        <v>2.0922020958310819E-2</v>
      </c>
      <c r="R1103" s="14">
        <f t="shared" si="244"/>
        <v>1.0106875755699061</v>
      </c>
      <c r="S1103" s="14">
        <f t="shared" si="245"/>
        <v>11.602718428263055</v>
      </c>
      <c r="T1103" s="20">
        <f t="shared" si="235"/>
        <v>4.3820507522673635E-2</v>
      </c>
      <c r="U1103" s="20">
        <f t="shared" si="236"/>
        <v>3.5032717460843354E-3</v>
      </c>
      <c r="V1103" s="20">
        <f t="shared" si="237"/>
        <v>4.03172357765893E-2</v>
      </c>
      <c r="Y1103" s="35"/>
      <c r="Z1103" s="35"/>
    </row>
    <row r="1104" spans="1:26" x14ac:dyDescent="0.25">
      <c r="A1104" s="11">
        <v>1962.04</v>
      </c>
      <c r="B1104" s="12">
        <v>68.05</v>
      </c>
      <c r="C1104" s="13">
        <v>2.0466700000000002</v>
      </c>
      <c r="D1104" s="12">
        <v>3.40333</v>
      </c>
      <c r="E1104" s="12">
        <v>30.2</v>
      </c>
      <c r="F1104" s="13">
        <f t="shared" si="242"/>
        <v>1962.2916666665838</v>
      </c>
      <c r="G1104" s="14">
        <v>3.84</v>
      </c>
      <c r="H1104" s="13">
        <f t="shared" si="238"/>
        <v>708.5762582781457</v>
      </c>
      <c r="I1104" s="13">
        <f t="shared" si="239"/>
        <v>21.311120801324506</v>
      </c>
      <c r="J1104" s="15">
        <f t="shared" si="243"/>
        <v>81720.431692813116</v>
      </c>
      <c r="K1104" s="13">
        <f t="shared" si="240"/>
        <v>35.437455357615903</v>
      </c>
      <c r="L1104" s="15">
        <f t="shared" si="241"/>
        <v>4087.0183217208191</v>
      </c>
      <c r="M1104" s="34">
        <f t="shared" si="232"/>
        <v>20.658336447649035</v>
      </c>
      <c r="N1104" s="16"/>
      <c r="O1104" s="17">
        <f t="shared" si="233"/>
        <v>24.457371048910886</v>
      </c>
      <c r="P1104" s="17"/>
      <c r="Q1104" s="36">
        <f t="shared" si="234"/>
        <v>2.3545227932979307E-2</v>
      </c>
      <c r="R1104" s="14">
        <f t="shared" si="244"/>
        <v>1.0007326009996715</v>
      </c>
      <c r="S1104" s="14">
        <f t="shared" si="245"/>
        <v>11.687893148485825</v>
      </c>
      <c r="T1104" s="20">
        <f t="shared" si="235"/>
        <v>4.8349863318874364E-2</v>
      </c>
      <c r="U1104" s="20">
        <f t="shared" si="236"/>
        <v>2.1442348125504385E-3</v>
      </c>
      <c r="V1104" s="20">
        <f t="shared" si="237"/>
        <v>4.6205628506323926E-2</v>
      </c>
      <c r="Y1104" s="35"/>
      <c r="Z1104" s="35"/>
    </row>
    <row r="1105" spans="1:26" x14ac:dyDescent="0.25">
      <c r="A1105" s="11">
        <v>1962.05</v>
      </c>
      <c r="B1105" s="12">
        <v>62.99</v>
      </c>
      <c r="C1105" s="13">
        <v>2.0533299999999999</v>
      </c>
      <c r="D1105" s="12">
        <v>3.4366699999999999</v>
      </c>
      <c r="E1105" s="12">
        <v>30.2</v>
      </c>
      <c r="F1105" s="13">
        <f t="shared" si="242"/>
        <v>1962.374999999917</v>
      </c>
      <c r="G1105" s="14">
        <v>3.87</v>
      </c>
      <c r="H1105" s="13">
        <f t="shared" si="238"/>
        <v>655.8885894039737</v>
      </c>
      <c r="I1105" s="13">
        <f t="shared" si="239"/>
        <v>21.38046860264901</v>
      </c>
      <c r="J1105" s="15">
        <f t="shared" si="243"/>
        <v>75849.423122668886</v>
      </c>
      <c r="K1105" s="13">
        <f t="shared" si="240"/>
        <v>35.784610867549674</v>
      </c>
      <c r="L1105" s="15">
        <f t="shared" si="241"/>
        <v>4138.2669782978637</v>
      </c>
      <c r="M1105" s="34">
        <f t="shared" si="232"/>
        <v>19.089367498116655</v>
      </c>
      <c r="N1105" s="16"/>
      <c r="O1105" s="17">
        <f t="shared" si="233"/>
        <v>22.592739011982164</v>
      </c>
      <c r="P1105" s="17"/>
      <c r="Q1105" s="36">
        <f t="shared" si="234"/>
        <v>2.722380214925571E-2</v>
      </c>
      <c r="R1105" s="14">
        <f t="shared" si="244"/>
        <v>0.99994127099060903</v>
      </c>
      <c r="S1105" s="14">
        <f t="shared" si="245"/>
        <v>11.696455710690458</v>
      </c>
      <c r="T1105" s="20">
        <f t="shared" si="235"/>
        <v>5.511859855153145E-2</v>
      </c>
      <c r="U1105" s="20">
        <f t="shared" si="236"/>
        <v>2.7881753337712922E-3</v>
      </c>
      <c r="V1105" s="20">
        <f t="shared" si="237"/>
        <v>5.2330423217760158E-2</v>
      </c>
      <c r="Y1105" s="35"/>
      <c r="Z1105" s="35"/>
    </row>
    <row r="1106" spans="1:26" x14ac:dyDescent="0.25">
      <c r="A1106" s="11">
        <v>1962.06</v>
      </c>
      <c r="B1106" s="12">
        <v>55.63</v>
      </c>
      <c r="C1106" s="13">
        <v>2.06</v>
      </c>
      <c r="D1106" s="12">
        <v>3.47</v>
      </c>
      <c r="E1106" s="12">
        <v>30.2</v>
      </c>
      <c r="F1106" s="13">
        <f t="shared" si="242"/>
        <v>1962.4583333332503</v>
      </c>
      <c r="G1106" s="14">
        <v>3.91</v>
      </c>
      <c r="H1106" s="13">
        <f t="shared" si="238"/>
        <v>579.2519801324504</v>
      </c>
      <c r="I1106" s="13">
        <f t="shared" si="239"/>
        <v>21.449920529801329</v>
      </c>
      <c r="J1106" s="15">
        <f t="shared" si="243"/>
        <v>67193.589870616415</v>
      </c>
      <c r="K1106" s="13">
        <f t="shared" si="240"/>
        <v>36.131662251655634</v>
      </c>
      <c r="L1106" s="15">
        <f t="shared" si="241"/>
        <v>4191.2952876332729</v>
      </c>
      <c r="M1106" s="34">
        <f t="shared" si="232"/>
        <v>16.827571244792466</v>
      </c>
      <c r="N1106" s="16"/>
      <c r="O1106" s="17">
        <f t="shared" si="233"/>
        <v>19.917222641066701</v>
      </c>
      <c r="P1106" s="17"/>
      <c r="Q1106" s="36">
        <f t="shared" si="234"/>
        <v>3.3481783573162498E-2</v>
      </c>
      <c r="R1106" s="14">
        <f t="shared" si="244"/>
        <v>0.99508718933734119</v>
      </c>
      <c r="S1106" s="14">
        <f t="shared" si="245"/>
        <v>11.695768789433183</v>
      </c>
      <c r="T1106" s="20">
        <f t="shared" si="235"/>
        <v>6.8274864984938288E-2</v>
      </c>
      <c r="U1106" s="20">
        <f t="shared" si="236"/>
        <v>3.2123625469537842E-3</v>
      </c>
      <c r="V1106" s="20">
        <f t="shared" si="237"/>
        <v>6.5062502437984504E-2</v>
      </c>
      <c r="Y1106" s="35"/>
      <c r="Z1106" s="35"/>
    </row>
    <row r="1107" spans="1:26" x14ac:dyDescent="0.25">
      <c r="A1107" s="11">
        <v>1962.07</v>
      </c>
      <c r="B1107" s="12">
        <v>56.97</v>
      </c>
      <c r="C1107" s="13">
        <v>2.0666699999999998</v>
      </c>
      <c r="D1107" s="12">
        <v>3.49</v>
      </c>
      <c r="E1107" s="12">
        <v>30.3</v>
      </c>
      <c r="F1107" s="13">
        <f t="shared" si="242"/>
        <v>1962.5416666665835</v>
      </c>
      <c r="G1107" s="14">
        <v>4.01</v>
      </c>
      <c r="H1107" s="13">
        <f t="shared" si="238"/>
        <v>591.24706930693071</v>
      </c>
      <c r="I1107" s="13">
        <f t="shared" si="239"/>
        <v>21.448351425742576</v>
      </c>
      <c r="J1107" s="15">
        <f t="shared" si="243"/>
        <v>68792.362848480494</v>
      </c>
      <c r="K1107" s="13">
        <f t="shared" si="240"/>
        <v>36.219980198019812</v>
      </c>
      <c r="L1107" s="15">
        <f t="shared" si="241"/>
        <v>4214.2416419378087</v>
      </c>
      <c r="M1107" s="34">
        <f t="shared" si="232"/>
        <v>17.141325661322789</v>
      </c>
      <c r="N1107" s="16"/>
      <c r="O1107" s="17">
        <f t="shared" si="233"/>
        <v>20.289071663902121</v>
      </c>
      <c r="P1107" s="17"/>
      <c r="Q1107" s="36">
        <f t="shared" si="234"/>
        <v>3.096728932160786E-2</v>
      </c>
      <c r="R1107" s="14">
        <f t="shared" si="244"/>
        <v>1.005796438146745</v>
      </c>
      <c r="S1107" s="14">
        <f t="shared" si="245"/>
        <v>11.599899428807168</v>
      </c>
      <c r="T1107" s="20">
        <f t="shared" si="235"/>
        <v>6.4718282245189052E-2</v>
      </c>
      <c r="U1107" s="20">
        <f t="shared" si="236"/>
        <v>4.0679412523005887E-3</v>
      </c>
      <c r="V1107" s="20">
        <f t="shared" si="237"/>
        <v>6.0650340992888463E-2</v>
      </c>
      <c r="Y1107" s="35"/>
      <c r="Z1107" s="35"/>
    </row>
    <row r="1108" spans="1:26" x14ac:dyDescent="0.25">
      <c r="A1108" s="11">
        <v>1962.08</v>
      </c>
      <c r="B1108" s="12">
        <v>58.52</v>
      </c>
      <c r="C1108" s="13">
        <v>2.0733299999999999</v>
      </c>
      <c r="D1108" s="12">
        <v>3.51</v>
      </c>
      <c r="E1108" s="12">
        <v>30.3</v>
      </c>
      <c r="F1108" s="13">
        <f t="shared" si="242"/>
        <v>1962.6249999999168</v>
      </c>
      <c r="G1108" s="14">
        <v>3.98</v>
      </c>
      <c r="H1108" s="13">
        <f t="shared" si="238"/>
        <v>607.3333069306932</v>
      </c>
      <c r="I1108" s="13">
        <f t="shared" si="239"/>
        <v>21.517470356435645</v>
      </c>
      <c r="J1108" s="15">
        <f t="shared" si="243"/>
        <v>70872.649576358293</v>
      </c>
      <c r="K1108" s="13">
        <f t="shared" si="240"/>
        <v>36.427544554455444</v>
      </c>
      <c r="L1108" s="15">
        <f t="shared" si="241"/>
        <v>4250.9056734965407</v>
      </c>
      <c r="M1108" s="34">
        <f t="shared" si="232"/>
        <v>17.571262631045535</v>
      </c>
      <c r="N1108" s="16"/>
      <c r="O1108" s="17">
        <f t="shared" si="233"/>
        <v>20.797371453348308</v>
      </c>
      <c r="P1108" s="17"/>
      <c r="Q1108" s="36">
        <f t="shared" si="234"/>
        <v>2.9839850791958493E-2</v>
      </c>
      <c r="R1108" s="14">
        <f t="shared" si="244"/>
        <v>1.0033166666666666</v>
      </c>
      <c r="S1108" s="14">
        <f t="shared" si="245"/>
        <v>11.667137528354711</v>
      </c>
      <c r="T1108" s="20">
        <f t="shared" si="235"/>
        <v>6.5247093555214741E-2</v>
      </c>
      <c r="U1108" s="20">
        <f t="shared" si="236"/>
        <v>3.0177421481709654E-3</v>
      </c>
      <c r="V1108" s="20">
        <f t="shared" si="237"/>
        <v>6.2229351407043776E-2</v>
      </c>
      <c r="Y1108" s="35"/>
      <c r="Z1108" s="35"/>
    </row>
    <row r="1109" spans="1:26" x14ac:dyDescent="0.25">
      <c r="A1109" s="11">
        <v>1962.09</v>
      </c>
      <c r="B1109" s="12">
        <v>58</v>
      </c>
      <c r="C1109" s="13">
        <v>2.08</v>
      </c>
      <c r="D1109" s="12">
        <v>3.53</v>
      </c>
      <c r="E1109" s="12">
        <v>30.4</v>
      </c>
      <c r="F1109" s="13">
        <f t="shared" si="242"/>
        <v>1962.70833333325</v>
      </c>
      <c r="G1109" s="14">
        <v>3.98</v>
      </c>
      <c r="H1109" s="13">
        <f t="shared" si="238"/>
        <v>599.95657894736848</v>
      </c>
      <c r="I1109" s="13">
        <f t="shared" si="239"/>
        <v>21.515684210526317</v>
      </c>
      <c r="J1109" s="15">
        <f t="shared" si="243"/>
        <v>70221.054385965152</v>
      </c>
      <c r="K1109" s="13">
        <f t="shared" si="240"/>
        <v>36.514598684210533</v>
      </c>
      <c r="L1109" s="15">
        <f t="shared" si="241"/>
        <v>4273.7986548699482</v>
      </c>
      <c r="M1109" s="34">
        <f t="shared" si="232"/>
        <v>17.321461147465484</v>
      </c>
      <c r="N1109" s="16"/>
      <c r="O1109" s="17">
        <f t="shared" si="233"/>
        <v>20.501925308455874</v>
      </c>
      <c r="P1109" s="17"/>
      <c r="Q1109" s="36">
        <f t="shared" si="234"/>
        <v>3.0994332976254528E-2</v>
      </c>
      <c r="R1109" s="14">
        <f t="shared" si="244"/>
        <v>1.007417500176147</v>
      </c>
      <c r="S1109" s="14">
        <f t="shared" si="245"/>
        <v>11.667327503126966</v>
      </c>
      <c r="T1109" s="20">
        <f t="shared" si="235"/>
        <v>6.4680784220179754E-2</v>
      </c>
      <c r="U1109" s="20">
        <f t="shared" si="236"/>
        <v>7.9721457991022149E-4</v>
      </c>
      <c r="V1109" s="20">
        <f t="shared" si="237"/>
        <v>6.3883569640269533E-2</v>
      </c>
      <c r="Y1109" s="35"/>
      <c r="Z1109" s="35"/>
    </row>
    <row r="1110" spans="1:26" x14ac:dyDescent="0.25">
      <c r="A1110" s="11">
        <v>1962.1</v>
      </c>
      <c r="B1110" s="12">
        <v>56.17</v>
      </c>
      <c r="C1110" s="13">
        <v>2.09667</v>
      </c>
      <c r="D1110" s="12">
        <v>3.57667</v>
      </c>
      <c r="E1110" s="12">
        <v>30.4</v>
      </c>
      <c r="F1110" s="13">
        <f t="shared" si="242"/>
        <v>1962.7916666665833</v>
      </c>
      <c r="G1110" s="14">
        <v>3.93</v>
      </c>
      <c r="H1110" s="13">
        <f t="shared" si="238"/>
        <v>581.02691447368431</v>
      </c>
      <c r="I1110" s="13">
        <f t="shared" si="239"/>
        <v>21.688120006578949</v>
      </c>
      <c r="J1110" s="15">
        <f t="shared" si="243"/>
        <v>68216.996948872664</v>
      </c>
      <c r="K1110" s="13">
        <f t="shared" si="240"/>
        <v>36.99735684868422</v>
      </c>
      <c r="L1110" s="15">
        <f t="shared" si="241"/>
        <v>4343.7722356618196</v>
      </c>
      <c r="M1110" s="34">
        <f t="shared" si="232"/>
        <v>16.739820967901334</v>
      </c>
      <c r="N1110" s="16"/>
      <c r="O1110" s="17">
        <f t="shared" si="233"/>
        <v>19.816278671377116</v>
      </c>
      <c r="P1110" s="17"/>
      <c r="Q1110" s="36">
        <f t="shared" si="234"/>
        <v>3.3500278187628955E-2</v>
      </c>
      <c r="R1110" s="14">
        <f t="shared" si="244"/>
        <v>1.0040955493531014</v>
      </c>
      <c r="S1110" s="14">
        <f t="shared" si="245"/>
        <v>11.753869906936574</v>
      </c>
      <c r="T1110" s="20">
        <f t="shared" si="235"/>
        <v>6.7708602152785735E-2</v>
      </c>
      <c r="U1110" s="20">
        <f t="shared" si="236"/>
        <v>6.3557512811973638E-4</v>
      </c>
      <c r="V1110" s="20">
        <f t="shared" si="237"/>
        <v>6.7073027024665999E-2</v>
      </c>
      <c r="Y1110" s="35"/>
      <c r="Z1110" s="35"/>
    </row>
    <row r="1111" spans="1:26" x14ac:dyDescent="0.25">
      <c r="A1111" s="11">
        <v>1962.11</v>
      </c>
      <c r="B1111" s="12">
        <v>60.04</v>
      </c>
      <c r="C1111" s="13">
        <v>2.1133299999999999</v>
      </c>
      <c r="D1111" s="12">
        <v>3.6233300000000002</v>
      </c>
      <c r="E1111" s="12">
        <v>30.4</v>
      </c>
      <c r="F1111" s="13">
        <f t="shared" si="242"/>
        <v>1962.8749999999166</v>
      </c>
      <c r="G1111" s="14">
        <v>3.92</v>
      </c>
      <c r="H1111" s="13">
        <f t="shared" si="238"/>
        <v>621.05850000000009</v>
      </c>
      <c r="I1111" s="13">
        <f t="shared" si="239"/>
        <v>21.860452361842107</v>
      </c>
      <c r="J1111" s="15">
        <f t="shared" si="243"/>
        <v>73130.892807378987</v>
      </c>
      <c r="K1111" s="13">
        <f t="shared" si="240"/>
        <v>37.480011572368426</v>
      </c>
      <c r="L1111" s="15">
        <f t="shared" si="241"/>
        <v>4413.3470658854176</v>
      </c>
      <c r="M1111" s="34">
        <f t="shared" si="232"/>
        <v>17.854386489497152</v>
      </c>
      <c r="N1111" s="16"/>
      <c r="O1111" s="17">
        <f t="shared" si="233"/>
        <v>21.134634868091091</v>
      </c>
      <c r="P1111" s="17"/>
      <c r="Q1111" s="36">
        <f t="shared" si="234"/>
        <v>2.9871128091809182E-2</v>
      </c>
      <c r="R1111" s="14">
        <f t="shared" si="244"/>
        <v>1.0082037695206869</v>
      </c>
      <c r="S1111" s="14">
        <f t="shared" si="245"/>
        <v>11.802008461230367</v>
      </c>
      <c r="T1111" s="20">
        <f t="shared" si="235"/>
        <v>6.5501446156986498E-2</v>
      </c>
      <c r="U1111" s="20">
        <f t="shared" si="236"/>
        <v>1.9859653960729862E-3</v>
      </c>
      <c r="V1111" s="20">
        <f t="shared" si="237"/>
        <v>6.3515480760913512E-2</v>
      </c>
      <c r="Y1111" s="35"/>
      <c r="Z1111" s="35"/>
    </row>
    <row r="1112" spans="1:26" x14ac:dyDescent="0.25">
      <c r="A1112" s="11">
        <v>1962.12</v>
      </c>
      <c r="B1112" s="12">
        <v>62.64</v>
      </c>
      <c r="C1112" s="13">
        <v>2.13</v>
      </c>
      <c r="D1112" s="12">
        <v>3.67</v>
      </c>
      <c r="E1112" s="12">
        <v>30.4</v>
      </c>
      <c r="F1112" s="13">
        <f t="shared" si="242"/>
        <v>1962.9583333332498</v>
      </c>
      <c r="G1112" s="14">
        <v>3.86</v>
      </c>
      <c r="H1112" s="13">
        <f t="shared" si="238"/>
        <v>647.95310526315802</v>
      </c>
      <c r="I1112" s="13">
        <f t="shared" si="239"/>
        <v>22.032888157894739</v>
      </c>
      <c r="J1112" s="15">
        <f t="shared" si="243"/>
        <v>76513.988323243335</v>
      </c>
      <c r="K1112" s="13">
        <f t="shared" si="240"/>
        <v>37.962769736842112</v>
      </c>
      <c r="L1112" s="15">
        <f t="shared" si="241"/>
        <v>4482.8597884147994</v>
      </c>
      <c r="M1112" s="34">
        <f t="shared" si="232"/>
        <v>18.585836118439865</v>
      </c>
      <c r="N1112" s="16"/>
      <c r="O1112" s="17">
        <f t="shared" si="233"/>
        <v>21.996928448150395</v>
      </c>
      <c r="P1112" s="17"/>
      <c r="Q1112" s="36">
        <f t="shared" si="234"/>
        <v>2.8266895655685007E-2</v>
      </c>
      <c r="R1112" s="14">
        <f t="shared" si="244"/>
        <v>1.0056886798606937</v>
      </c>
      <c r="S1112" s="14">
        <f t="shared" si="245"/>
        <v>11.898829418527498</v>
      </c>
      <c r="T1112" s="20">
        <f t="shared" si="235"/>
        <v>6.2871859796683971E-2</v>
      </c>
      <c r="U1112" s="20">
        <f t="shared" si="236"/>
        <v>8.6779591041552528E-4</v>
      </c>
      <c r="V1112" s="20">
        <f t="shared" si="237"/>
        <v>6.2004063886268446E-2</v>
      </c>
      <c r="Y1112" s="35"/>
      <c r="Z1112" s="35"/>
    </row>
    <row r="1113" spans="1:26" x14ac:dyDescent="0.25">
      <c r="A1113" s="11">
        <v>1963.01</v>
      </c>
      <c r="B1113" s="12">
        <v>65.06</v>
      </c>
      <c r="C1113" s="13">
        <v>2.1366700000000001</v>
      </c>
      <c r="D1113" s="12">
        <v>3.6833300000000002</v>
      </c>
      <c r="E1113" s="12">
        <v>30.4</v>
      </c>
      <c r="F1113" s="13">
        <f t="shared" si="242"/>
        <v>1963.0416666665831</v>
      </c>
      <c r="G1113" s="14">
        <v>3.83</v>
      </c>
      <c r="H1113" s="13">
        <f t="shared" si="238"/>
        <v>672.98577631578962</v>
      </c>
      <c r="I1113" s="13">
        <f t="shared" si="239"/>
        <v>22.101883164473691</v>
      </c>
      <c r="J1113" s="15">
        <f t="shared" si="243"/>
        <v>79687.481517604785</v>
      </c>
      <c r="K1113" s="13">
        <f t="shared" si="240"/>
        <v>38.100656309210535</v>
      </c>
      <c r="L1113" s="15">
        <f t="shared" si="241"/>
        <v>4511.4554457153281</v>
      </c>
      <c r="M1113" s="34">
        <f t="shared" si="232"/>
        <v>19.259231693254058</v>
      </c>
      <c r="N1113" s="16"/>
      <c r="O1113" s="17">
        <f t="shared" si="233"/>
        <v>22.787775396063687</v>
      </c>
      <c r="P1113" s="17"/>
      <c r="Q1113" s="36">
        <f t="shared" si="234"/>
        <v>2.7065841820962055E-2</v>
      </c>
      <c r="R1113" s="14">
        <f t="shared" si="244"/>
        <v>0.9958067224887539</v>
      </c>
      <c r="S1113" s="14">
        <f t="shared" si="245"/>
        <v>11.966518049806504</v>
      </c>
      <c r="T1113" s="20">
        <f t="shared" si="235"/>
        <v>5.9355393684216162E-2</v>
      </c>
      <c r="U1113" s="20">
        <f t="shared" si="236"/>
        <v>-1.3589280584125341E-4</v>
      </c>
      <c r="V1113" s="20">
        <f t="shared" si="237"/>
        <v>5.9491286490057416E-2</v>
      </c>
      <c r="Y1113" s="35"/>
      <c r="Z1113" s="35"/>
    </row>
    <row r="1114" spans="1:26" x14ac:dyDescent="0.25">
      <c r="A1114" s="11">
        <v>1963.02</v>
      </c>
      <c r="B1114" s="12">
        <v>65.92</v>
      </c>
      <c r="C1114" s="13">
        <v>2.1433300000000002</v>
      </c>
      <c r="D1114" s="12">
        <v>3.6966700000000001</v>
      </c>
      <c r="E1114" s="12">
        <v>30.4</v>
      </c>
      <c r="F1114" s="13">
        <f t="shared" si="242"/>
        <v>1963.1249999999163</v>
      </c>
      <c r="G1114" s="14">
        <v>3.92</v>
      </c>
      <c r="H1114" s="13">
        <f t="shared" si="238"/>
        <v>681.88168421052649</v>
      </c>
      <c r="I1114" s="13">
        <f t="shared" si="239"/>
        <v>22.170774730263165</v>
      </c>
      <c r="J1114" s="15">
        <f t="shared" si="243"/>
        <v>80959.603890571816</v>
      </c>
      <c r="K1114" s="13">
        <f t="shared" si="240"/>
        <v>38.238646322368432</v>
      </c>
      <c r="L1114" s="15">
        <f t="shared" si="241"/>
        <v>4540.0627869259724</v>
      </c>
      <c r="M1114" s="34">
        <f t="shared" si="232"/>
        <v>19.469191309671412</v>
      </c>
      <c r="N1114" s="16"/>
      <c r="O1114" s="17">
        <f t="shared" si="233"/>
        <v>23.029397502210255</v>
      </c>
      <c r="P1114" s="17"/>
      <c r="Q1114" s="36">
        <f t="shared" si="234"/>
        <v>2.5987675611033267E-2</v>
      </c>
      <c r="R1114" s="14">
        <f t="shared" si="244"/>
        <v>1.0024464999647706</v>
      </c>
      <c r="S1114" s="14">
        <f t="shared" si="245"/>
        <v>11.91633911878033</v>
      </c>
      <c r="T1114" s="20">
        <f t="shared" si="235"/>
        <v>5.3369306237670999E-2</v>
      </c>
      <c r="U1114" s="20">
        <f t="shared" si="236"/>
        <v>-1.1864075961453002E-3</v>
      </c>
      <c r="V1114" s="20">
        <f t="shared" si="237"/>
        <v>5.4555713833816299E-2</v>
      </c>
      <c r="Y1114" s="35"/>
      <c r="Z1114" s="35"/>
    </row>
    <row r="1115" spans="1:26" x14ac:dyDescent="0.25">
      <c r="A1115" s="11">
        <v>1963.03</v>
      </c>
      <c r="B1115" s="12">
        <v>65.67</v>
      </c>
      <c r="C1115" s="13">
        <v>2.15</v>
      </c>
      <c r="D1115" s="12">
        <v>3.71</v>
      </c>
      <c r="E1115" s="12">
        <v>30.5</v>
      </c>
      <c r="F1115" s="13">
        <f t="shared" si="242"/>
        <v>1963.2083333332496</v>
      </c>
      <c r="G1115" s="14">
        <v>3.93</v>
      </c>
      <c r="H1115" s="13">
        <f t="shared" si="238"/>
        <v>677.0684655737706</v>
      </c>
      <c r="I1115" s="13">
        <f t="shared" si="239"/>
        <v>22.166852459016397</v>
      </c>
      <c r="J1115" s="15">
        <f t="shared" si="243"/>
        <v>80607.453881341702</v>
      </c>
      <c r="K1115" s="13">
        <f t="shared" si="240"/>
        <v>38.250708196721313</v>
      </c>
      <c r="L1115" s="15">
        <f t="shared" si="241"/>
        <v>4553.8853951542205</v>
      </c>
      <c r="M1115" s="34">
        <f t="shared" si="232"/>
        <v>19.288064606604841</v>
      </c>
      <c r="N1115" s="16"/>
      <c r="O1115" s="17">
        <f t="shared" si="233"/>
        <v>22.808875397934852</v>
      </c>
      <c r="P1115" s="17"/>
      <c r="Q1115" s="36">
        <f t="shared" si="234"/>
        <v>2.6321100952038323E-2</v>
      </c>
      <c r="R1115" s="14">
        <f t="shared" si="244"/>
        <v>1.0000004457048253</v>
      </c>
      <c r="S1115" s="14">
        <f t="shared" si="245"/>
        <v>11.906326893024408</v>
      </c>
      <c r="T1115" s="20">
        <f t="shared" si="235"/>
        <v>5.1426422329269306E-2</v>
      </c>
      <c r="U1115" s="20">
        <f t="shared" si="236"/>
        <v>-1.9817913313385782E-3</v>
      </c>
      <c r="V1115" s="20">
        <f t="shared" si="237"/>
        <v>5.3408213660607884E-2</v>
      </c>
      <c r="Y1115" s="35"/>
      <c r="Z1115" s="35"/>
    </row>
    <row r="1116" spans="1:26" x14ac:dyDescent="0.25">
      <c r="A1116" s="11">
        <v>1963.04</v>
      </c>
      <c r="B1116" s="12">
        <v>68.760000000000005</v>
      </c>
      <c r="C1116" s="13">
        <v>2.1666699999999999</v>
      </c>
      <c r="D1116" s="12">
        <v>3.7533300000000001</v>
      </c>
      <c r="E1116" s="12">
        <v>30.5</v>
      </c>
      <c r="F1116" s="13">
        <f t="shared" si="242"/>
        <v>1963.2916666665828</v>
      </c>
      <c r="G1116" s="14">
        <v>3.97</v>
      </c>
      <c r="H1116" s="13">
        <f t="shared" si="238"/>
        <v>708.92687213114766</v>
      </c>
      <c r="I1116" s="13">
        <f t="shared" si="239"/>
        <v>22.338722891803279</v>
      </c>
      <c r="J1116" s="15">
        <f t="shared" si="243"/>
        <v>84621.938097905891</v>
      </c>
      <c r="K1116" s="13">
        <f t="shared" si="240"/>
        <v>38.697447600000004</v>
      </c>
      <c r="L1116" s="15">
        <f t="shared" si="241"/>
        <v>4619.1689779088583</v>
      </c>
      <c r="M1116" s="34">
        <f t="shared" si="232"/>
        <v>20.150077238226981</v>
      </c>
      <c r="N1116" s="16"/>
      <c r="O1116" s="17">
        <f t="shared" si="233"/>
        <v>23.819656401644711</v>
      </c>
      <c r="P1116" s="17"/>
      <c r="Q1116" s="36">
        <f t="shared" si="234"/>
        <v>2.3703168769710022E-2</v>
      </c>
      <c r="R1116" s="14">
        <f t="shared" si="244"/>
        <v>1.0065890001409175</v>
      </c>
      <c r="S1116" s="14">
        <f t="shared" si="245"/>
        <v>11.906332199731755</v>
      </c>
      <c r="T1116" s="20">
        <f t="shared" si="235"/>
        <v>4.3887278797796858E-2</v>
      </c>
      <c r="U1116" s="20">
        <f t="shared" si="236"/>
        <v>-1.8273739201424277E-3</v>
      </c>
      <c r="V1116" s="20">
        <f t="shared" si="237"/>
        <v>4.5714652717939286E-2</v>
      </c>
      <c r="Y1116" s="35"/>
      <c r="Z1116" s="35"/>
    </row>
    <row r="1117" spans="1:26" x14ac:dyDescent="0.25">
      <c r="A1117" s="11">
        <v>1963.05</v>
      </c>
      <c r="B1117" s="12">
        <v>70.14</v>
      </c>
      <c r="C1117" s="13">
        <v>2.1833300000000002</v>
      </c>
      <c r="D1117" s="12">
        <v>3.7966700000000002</v>
      </c>
      <c r="E1117" s="12">
        <v>30.5</v>
      </c>
      <c r="F1117" s="13">
        <f t="shared" si="242"/>
        <v>1963.3749999999161</v>
      </c>
      <c r="G1117" s="14">
        <v>3.93</v>
      </c>
      <c r="H1117" s="13">
        <f t="shared" si="238"/>
        <v>723.15489836065581</v>
      </c>
      <c r="I1117" s="13">
        <f t="shared" si="239"/>
        <v>22.510490222950825</v>
      </c>
      <c r="J1117" s="15">
        <f t="shared" si="243"/>
        <v>86544.200206458132</v>
      </c>
      <c r="K1117" s="13">
        <f t="shared" si="240"/>
        <v>39.144290104918035</v>
      </c>
      <c r="L1117" s="15">
        <f t="shared" si="241"/>
        <v>4684.627439376296</v>
      </c>
      <c r="M1117" s="34">
        <f t="shared" si="232"/>
        <v>20.507585864952613</v>
      </c>
      <c r="N1117" s="16"/>
      <c r="O1117" s="17">
        <f t="shared" si="233"/>
        <v>24.232447349964112</v>
      </c>
      <c r="P1117" s="17"/>
      <c r="Q1117" s="36">
        <f t="shared" si="234"/>
        <v>2.2857678405550953E-2</v>
      </c>
      <c r="R1117" s="14">
        <f t="shared" si="244"/>
        <v>0.99836774404083739</v>
      </c>
      <c r="S1117" s="14">
        <f t="shared" si="245"/>
        <v>11.984783024273598</v>
      </c>
      <c r="T1117" s="20">
        <f t="shared" si="235"/>
        <v>3.8126412445393942E-2</v>
      </c>
      <c r="U1117" s="20">
        <f t="shared" si="236"/>
        <v>-3.9037208183410055E-3</v>
      </c>
      <c r="V1117" s="20">
        <f t="shared" si="237"/>
        <v>4.2030133263734948E-2</v>
      </c>
      <c r="Y1117" s="35"/>
      <c r="Z1117" s="35"/>
    </row>
    <row r="1118" spans="1:26" x14ac:dyDescent="0.25">
      <c r="A1118" s="11">
        <v>1963.06</v>
      </c>
      <c r="B1118" s="12">
        <v>70.11</v>
      </c>
      <c r="C1118" s="13">
        <v>2.2000000000000002</v>
      </c>
      <c r="D1118" s="12">
        <v>3.84</v>
      </c>
      <c r="E1118" s="12">
        <v>30.6</v>
      </c>
      <c r="F1118" s="13">
        <f t="shared" si="242"/>
        <v>1963.4583333332494</v>
      </c>
      <c r="G1118" s="14">
        <v>3.99</v>
      </c>
      <c r="H1118" s="13">
        <f t="shared" si="238"/>
        <v>720.48335294117658</v>
      </c>
      <c r="I1118" s="13">
        <f t="shared" si="239"/>
        <v>22.608235294117652</v>
      </c>
      <c r="J1118" s="15">
        <f t="shared" si="243"/>
        <v>86449.952360437179</v>
      </c>
      <c r="K1118" s="13">
        <f t="shared" si="240"/>
        <v>39.461647058823537</v>
      </c>
      <c r="L1118" s="15">
        <f t="shared" si="241"/>
        <v>4734.9567403234742</v>
      </c>
      <c r="M1118" s="34">
        <f t="shared" si="232"/>
        <v>20.384149993841003</v>
      </c>
      <c r="N1118" s="16"/>
      <c r="O1118" s="17">
        <f t="shared" si="233"/>
        <v>24.077153173393238</v>
      </c>
      <c r="P1118" s="17"/>
      <c r="Q1118" s="36">
        <f t="shared" si="234"/>
        <v>2.2505837092669824E-2</v>
      </c>
      <c r="R1118" s="14">
        <f t="shared" si="244"/>
        <v>1.0008747980825903</v>
      </c>
      <c r="S1118" s="14">
        <f t="shared" si="245"/>
        <v>11.926118762034974</v>
      </c>
      <c r="T1118" s="20">
        <f t="shared" si="235"/>
        <v>3.5450858712644528E-2</v>
      </c>
      <c r="U1118" s="20">
        <f t="shared" si="236"/>
        <v>-3.8819172565733862E-3</v>
      </c>
      <c r="V1118" s="20">
        <f t="shared" si="237"/>
        <v>3.9332775969217915E-2</v>
      </c>
      <c r="Y1118" s="35"/>
      <c r="Z1118" s="35"/>
    </row>
    <row r="1119" spans="1:26" x14ac:dyDescent="0.25">
      <c r="A1119" s="11">
        <v>1963.07</v>
      </c>
      <c r="B1119" s="12">
        <v>69.069999999999993</v>
      </c>
      <c r="C1119" s="13">
        <v>2.2033299999999998</v>
      </c>
      <c r="D1119" s="12">
        <v>3.88</v>
      </c>
      <c r="E1119" s="12">
        <v>30.7</v>
      </c>
      <c r="F1119" s="13">
        <f t="shared" si="242"/>
        <v>1963.5416666665826</v>
      </c>
      <c r="G1119" s="14">
        <v>4.0199999999999996</v>
      </c>
      <c r="H1119" s="13">
        <f t="shared" si="238"/>
        <v>707.48378501628667</v>
      </c>
      <c r="I1119" s="13">
        <f t="shared" si="239"/>
        <v>22.56870201302932</v>
      </c>
      <c r="J1119" s="15">
        <f t="shared" si="243"/>
        <v>85115.815460904676</v>
      </c>
      <c r="K1119" s="13">
        <f t="shared" si="240"/>
        <v>39.742827361563521</v>
      </c>
      <c r="L1119" s="15">
        <f t="shared" si="241"/>
        <v>4781.3719992516308</v>
      </c>
      <c r="M1119" s="34">
        <f t="shared" si="232"/>
        <v>19.96923188594965</v>
      </c>
      <c r="N1119" s="16"/>
      <c r="O1119" s="17">
        <f t="shared" si="233"/>
        <v>23.578826512048277</v>
      </c>
      <c r="P1119" s="17"/>
      <c r="Q1119" s="36">
        <f t="shared" si="234"/>
        <v>2.3555825629666544E-2</v>
      </c>
      <c r="R1119" s="14">
        <f t="shared" si="244"/>
        <v>1.0049849901462253</v>
      </c>
      <c r="S1119" s="14">
        <f t="shared" si="245"/>
        <v>11.897670431939375</v>
      </c>
      <c r="T1119" s="20">
        <f t="shared" si="235"/>
        <v>3.8077579765875669E-2</v>
      </c>
      <c r="U1119" s="20">
        <f t="shared" si="236"/>
        <v>-4.9269379762899579E-3</v>
      </c>
      <c r="V1119" s="20">
        <f t="shared" si="237"/>
        <v>4.3004517742165627E-2</v>
      </c>
      <c r="Y1119" s="35"/>
      <c r="Z1119" s="35"/>
    </row>
    <row r="1120" spans="1:26" x14ac:dyDescent="0.25">
      <c r="A1120" s="11">
        <v>1963.08</v>
      </c>
      <c r="B1120" s="12">
        <v>70.98</v>
      </c>
      <c r="C1120" s="13">
        <v>2.2066699999999999</v>
      </c>
      <c r="D1120" s="12">
        <v>3.92</v>
      </c>
      <c r="E1120" s="12">
        <v>30.7</v>
      </c>
      <c r="F1120" s="13">
        <f t="shared" si="242"/>
        <v>1963.6249999999159</v>
      </c>
      <c r="G1120" s="14">
        <v>4</v>
      </c>
      <c r="H1120" s="13">
        <f t="shared" si="238"/>
        <v>727.04790879478844</v>
      </c>
      <c r="I1120" s="13">
        <f t="shared" si="239"/>
        <v>22.602913622149838</v>
      </c>
      <c r="J1120" s="15">
        <f t="shared" si="243"/>
        <v>87696.140984367667</v>
      </c>
      <c r="K1120" s="13">
        <f t="shared" si="240"/>
        <v>40.152547231270361</v>
      </c>
      <c r="L1120" s="15">
        <f t="shared" si="241"/>
        <v>4843.1793837520599</v>
      </c>
      <c r="M1120" s="34">
        <f t="shared" si="232"/>
        <v>20.47263790052769</v>
      </c>
      <c r="N1120" s="16"/>
      <c r="O1120" s="17">
        <f t="shared" si="233"/>
        <v>24.163214231057257</v>
      </c>
      <c r="P1120" s="17"/>
      <c r="Q1120" s="36">
        <f t="shared" si="234"/>
        <v>2.2147006613097972E-2</v>
      </c>
      <c r="R1120" s="14">
        <f t="shared" si="244"/>
        <v>0.99681768074530663</v>
      </c>
      <c r="S1120" s="14">
        <f t="shared" si="245"/>
        <v>11.95698020180563</v>
      </c>
      <c r="T1120" s="20">
        <f t="shared" si="235"/>
        <v>3.1430477529298173E-2</v>
      </c>
      <c r="U1120" s="20">
        <f t="shared" si="236"/>
        <v>-8.4972764927202515E-3</v>
      </c>
      <c r="V1120" s="20">
        <f t="shared" si="237"/>
        <v>3.9927754022018425E-2</v>
      </c>
      <c r="Y1120" s="35"/>
      <c r="Z1120" s="35"/>
    </row>
    <row r="1121" spans="1:26" x14ac:dyDescent="0.25">
      <c r="A1121" s="11">
        <v>1963.09</v>
      </c>
      <c r="B1121" s="12">
        <v>72.849999999999994</v>
      </c>
      <c r="C1121" s="13">
        <v>2.21</v>
      </c>
      <c r="D1121" s="12">
        <v>3.96</v>
      </c>
      <c r="E1121" s="12">
        <v>30.7</v>
      </c>
      <c r="F1121" s="13">
        <f t="shared" si="242"/>
        <v>1963.7083333332491</v>
      </c>
      <c r="G1121" s="14">
        <v>4.08</v>
      </c>
      <c r="H1121" s="13">
        <f t="shared" si="238"/>
        <v>746.20231270358306</v>
      </c>
      <c r="I1121" s="13">
        <f t="shared" si="239"/>
        <v>22.637022801302937</v>
      </c>
      <c r="J1121" s="15">
        <f t="shared" si="243"/>
        <v>90234.07405854894</v>
      </c>
      <c r="K1121" s="13">
        <f t="shared" si="240"/>
        <v>40.562267100977202</v>
      </c>
      <c r="L1121" s="15">
        <f t="shared" si="241"/>
        <v>4904.9681986527639</v>
      </c>
      <c r="M1121" s="34">
        <f t="shared" si="232"/>
        <v>20.96036009070512</v>
      </c>
      <c r="N1121" s="16"/>
      <c r="O1121" s="17">
        <f t="shared" si="233"/>
        <v>24.727136816950292</v>
      </c>
      <c r="P1121" s="17"/>
      <c r="Q1121" s="36">
        <f t="shared" si="234"/>
        <v>2.0210426714588677E-2</v>
      </c>
      <c r="R1121" s="14">
        <f t="shared" si="244"/>
        <v>1.0009600364438389</v>
      </c>
      <c r="S1121" s="14">
        <f t="shared" si="245"/>
        <v>11.918929273481437</v>
      </c>
      <c r="T1121" s="20">
        <f t="shared" si="235"/>
        <v>3.0299155865835647E-2</v>
      </c>
      <c r="U1121" s="20">
        <f t="shared" si="236"/>
        <v>-5.6394029686827052E-3</v>
      </c>
      <c r="V1121" s="20">
        <f t="shared" si="237"/>
        <v>3.5938558834518353E-2</v>
      </c>
      <c r="Y1121" s="35"/>
      <c r="Z1121" s="35"/>
    </row>
    <row r="1122" spans="1:26" x14ac:dyDescent="0.25">
      <c r="A1122" s="11">
        <v>1963.1</v>
      </c>
      <c r="B1122" s="12">
        <v>73.03</v>
      </c>
      <c r="C1122" s="13">
        <v>2.23333</v>
      </c>
      <c r="D1122" s="12">
        <v>3.98</v>
      </c>
      <c r="E1122" s="12">
        <v>30.8</v>
      </c>
      <c r="F1122" s="13">
        <f t="shared" si="242"/>
        <v>1963.7916666665824</v>
      </c>
      <c r="G1122" s="14">
        <v>4.1100000000000003</v>
      </c>
      <c r="H1122" s="13">
        <f t="shared" si="238"/>
        <v>745.61733116883124</v>
      </c>
      <c r="I1122" s="13">
        <f t="shared" si="239"/>
        <v>22.801719214285715</v>
      </c>
      <c r="J1122" s="15">
        <f t="shared" si="243"/>
        <v>90393.109214569893</v>
      </c>
      <c r="K1122" s="13">
        <f t="shared" si="240"/>
        <v>40.634766233766243</v>
      </c>
      <c r="L1122" s="15">
        <f t="shared" si="241"/>
        <v>4926.2573555249655</v>
      </c>
      <c r="M1122" s="34">
        <f t="shared" si="232"/>
        <v>20.891344595411503</v>
      </c>
      <c r="N1122" s="16"/>
      <c r="O1122" s="17">
        <f t="shared" si="233"/>
        <v>24.63455420656685</v>
      </c>
      <c r="P1122" s="17"/>
      <c r="Q1122" s="36">
        <f t="shared" si="234"/>
        <v>2.0021572622875627E-2</v>
      </c>
      <c r="R1122" s="14">
        <f t="shared" si="244"/>
        <v>1.0026120567879613</v>
      </c>
      <c r="S1122" s="14">
        <f t="shared" si="245"/>
        <v>11.891636906319297</v>
      </c>
      <c r="T1122" s="20">
        <f t="shared" si="235"/>
        <v>3.3491536019557344E-2</v>
      </c>
      <c r="U1122" s="20">
        <f t="shared" si="236"/>
        <v>-3.586413357661522E-3</v>
      </c>
      <c r="V1122" s="20">
        <f t="shared" si="237"/>
        <v>3.7077949377218866E-2</v>
      </c>
      <c r="Y1122" s="35"/>
      <c r="Z1122" s="35"/>
    </row>
    <row r="1123" spans="1:26" x14ac:dyDescent="0.25">
      <c r="A1123" s="11">
        <v>1963.11</v>
      </c>
      <c r="B1123" s="12">
        <v>72.62</v>
      </c>
      <c r="C1123" s="13">
        <v>2.2566700000000002</v>
      </c>
      <c r="D1123" s="12">
        <v>4</v>
      </c>
      <c r="E1123" s="12">
        <v>30.8</v>
      </c>
      <c r="F1123" s="13">
        <f t="shared" si="242"/>
        <v>1963.8749999999156</v>
      </c>
      <c r="G1123" s="14">
        <v>4.12</v>
      </c>
      <c r="H1123" s="13">
        <f t="shared" si="238"/>
        <v>741.4313376623378</v>
      </c>
      <c r="I1123" s="13">
        <f t="shared" si="239"/>
        <v>23.040014551948055</v>
      </c>
      <c r="J1123" s="15">
        <f t="shared" si="243"/>
        <v>90118.397133274048</v>
      </c>
      <c r="K1123" s="13">
        <f t="shared" si="240"/>
        <v>40.838961038961045</v>
      </c>
      <c r="L1123" s="15">
        <f t="shared" si="241"/>
        <v>4963.8334967377605</v>
      </c>
      <c r="M1123" s="34">
        <f t="shared" si="232"/>
        <v>20.72039933533971</v>
      </c>
      <c r="N1123" s="16"/>
      <c r="O1123" s="17">
        <f t="shared" si="233"/>
        <v>24.423701791634489</v>
      </c>
      <c r="P1123" s="17"/>
      <c r="Q1123" s="36">
        <f t="shared" si="234"/>
        <v>2.0692523571010389E-2</v>
      </c>
      <c r="R1123" s="14">
        <f t="shared" si="244"/>
        <v>1.0026207678502677</v>
      </c>
      <c r="S1123" s="14">
        <f t="shared" si="245"/>
        <v>11.92269853722042</v>
      </c>
      <c r="T1123" s="20">
        <f t="shared" si="235"/>
        <v>2.5823336524494422E-2</v>
      </c>
      <c r="U1123" s="20">
        <f t="shared" si="236"/>
        <v>-3.5091369210143997E-3</v>
      </c>
      <c r="V1123" s="20">
        <f t="shared" si="237"/>
        <v>2.9332473445508822E-2</v>
      </c>
      <c r="Y1123" s="35"/>
      <c r="Z1123" s="35"/>
    </row>
    <row r="1124" spans="1:26" x14ac:dyDescent="0.25">
      <c r="A1124" s="11">
        <v>1963.12</v>
      </c>
      <c r="B1124" s="12">
        <v>74.17</v>
      </c>
      <c r="C1124" s="13">
        <v>2.2799999999999998</v>
      </c>
      <c r="D1124" s="12">
        <v>4.0199999999999996</v>
      </c>
      <c r="E1124" s="12">
        <v>30.9</v>
      </c>
      <c r="F1124" s="13">
        <f t="shared" si="242"/>
        <v>1963.9583333332489</v>
      </c>
      <c r="G1124" s="14">
        <v>4.13</v>
      </c>
      <c r="H1124" s="13">
        <f t="shared" si="238"/>
        <v>754.80576699029132</v>
      </c>
      <c r="I1124" s="13">
        <f t="shared" si="239"/>
        <v>23.202873786407768</v>
      </c>
      <c r="J1124" s="15">
        <f t="shared" si="243"/>
        <v>91979.031485247033</v>
      </c>
      <c r="K1124" s="13">
        <f t="shared" si="240"/>
        <v>40.910330097087382</v>
      </c>
      <c r="L1124" s="15">
        <f t="shared" si="241"/>
        <v>4985.24614494665</v>
      </c>
      <c r="M1124" s="34">
        <f t="shared" si="232"/>
        <v>21.03859937673705</v>
      </c>
      <c r="N1124" s="16"/>
      <c r="O1124" s="17">
        <f t="shared" si="233"/>
        <v>24.789068553629303</v>
      </c>
      <c r="P1124" s="17"/>
      <c r="Q1124" s="36">
        <f t="shared" si="234"/>
        <v>2.0191207824954018E-2</v>
      </c>
      <c r="R1124" s="14">
        <f t="shared" si="244"/>
        <v>1.0001974386374914</v>
      </c>
      <c r="S1124" s="14">
        <f t="shared" si="245"/>
        <v>11.915259255561301</v>
      </c>
      <c r="T1124" s="20">
        <f t="shared" si="235"/>
        <v>1.5880522174610112E-2</v>
      </c>
      <c r="U1124" s="20">
        <f t="shared" si="236"/>
        <v>-3.6103662700108785E-3</v>
      </c>
      <c r="V1124" s="20">
        <f t="shared" si="237"/>
        <v>1.9490888444620991E-2</v>
      </c>
      <c r="Y1124" s="35"/>
      <c r="Z1124" s="35"/>
    </row>
    <row r="1125" spans="1:26" x14ac:dyDescent="0.25">
      <c r="A1125" s="11">
        <v>1964.01</v>
      </c>
      <c r="B1125" s="12">
        <v>76.45</v>
      </c>
      <c r="C1125" s="13">
        <v>2.2966700000000002</v>
      </c>
      <c r="D1125" s="12">
        <v>4.0733300000000003</v>
      </c>
      <c r="E1125" s="12">
        <v>30.9</v>
      </c>
      <c r="F1125" s="13">
        <f t="shared" si="242"/>
        <v>1964.0416666665822</v>
      </c>
      <c r="G1125" s="14">
        <v>4.17</v>
      </c>
      <c r="H1125" s="13">
        <f t="shared" si="238"/>
        <v>778.00864077669917</v>
      </c>
      <c r="I1125" s="13">
        <f t="shared" si="239"/>
        <v>23.372519359223304</v>
      </c>
      <c r="J1125" s="15">
        <f t="shared" si="243"/>
        <v>95043.828329970405</v>
      </c>
      <c r="K1125" s="13">
        <f t="shared" si="240"/>
        <v>41.453053456310691</v>
      </c>
      <c r="L1125" s="15">
        <f t="shared" si="241"/>
        <v>5064.0271713710708</v>
      </c>
      <c r="M1125" s="34">
        <f t="shared" si="232"/>
        <v>21.627216196980932</v>
      </c>
      <c r="N1125" s="16"/>
      <c r="O1125" s="17">
        <f t="shared" si="233"/>
        <v>25.471838579072319</v>
      </c>
      <c r="P1125" s="17"/>
      <c r="Q1125" s="36">
        <f t="shared" si="234"/>
        <v>1.8497562501543718E-2</v>
      </c>
      <c r="R1125" s="14">
        <f t="shared" si="244"/>
        <v>1.0050986215150373</v>
      </c>
      <c r="S1125" s="14">
        <f t="shared" si="245"/>
        <v>11.917611788114076</v>
      </c>
      <c r="T1125" s="20">
        <f t="shared" si="235"/>
        <v>1.3392673012419865E-2</v>
      </c>
      <c r="U1125" s="20">
        <f t="shared" si="236"/>
        <v>-5.7129274244506201E-3</v>
      </c>
      <c r="V1125" s="20">
        <f t="shared" si="237"/>
        <v>1.9105600436870485E-2</v>
      </c>
      <c r="Y1125" s="35"/>
      <c r="Z1125" s="35"/>
    </row>
    <row r="1126" spans="1:26" x14ac:dyDescent="0.25">
      <c r="A1126" s="11">
        <v>1964.02</v>
      </c>
      <c r="B1126" s="12">
        <v>77.39</v>
      </c>
      <c r="C1126" s="13">
        <v>2.3133300000000001</v>
      </c>
      <c r="D1126" s="12">
        <v>4.1266699999999998</v>
      </c>
      <c r="E1126" s="12">
        <v>30.9</v>
      </c>
      <c r="F1126" s="13">
        <f t="shared" si="242"/>
        <v>1964.1249999999154</v>
      </c>
      <c r="G1126" s="14">
        <v>4.1500000000000004</v>
      </c>
      <c r="H1126" s="13">
        <f t="shared" si="238"/>
        <v>787.57473786407775</v>
      </c>
      <c r="I1126" s="13">
        <f t="shared" si="239"/>
        <v>23.54206316504855</v>
      </c>
      <c r="J1126" s="15">
        <f t="shared" si="243"/>
        <v>96452.114925733025</v>
      </c>
      <c r="K1126" s="13">
        <f t="shared" si="240"/>
        <v>41.995878582524277</v>
      </c>
      <c r="L1126" s="15">
        <f t="shared" si="241"/>
        <v>5143.1199005113676</v>
      </c>
      <c r="M1126" s="34">
        <f t="shared" si="232"/>
        <v>21.832670826710327</v>
      </c>
      <c r="N1126" s="16"/>
      <c r="O1126" s="17">
        <f t="shared" si="233"/>
        <v>25.702472478695238</v>
      </c>
      <c r="P1126" s="17"/>
      <c r="Q1126" s="36">
        <f t="shared" si="234"/>
        <v>1.8262443104984941E-2</v>
      </c>
      <c r="R1126" s="14">
        <f t="shared" si="244"/>
        <v>0.99779409510853112</v>
      </c>
      <c r="S1126" s="14">
        <f t="shared" si="245"/>
        <v>11.978375179984816</v>
      </c>
      <c r="T1126" s="20">
        <f t="shared" si="235"/>
        <v>8.0839239092018733E-3</v>
      </c>
      <c r="U1126" s="20">
        <f t="shared" si="236"/>
        <v>-6.7008680477482763E-3</v>
      </c>
      <c r="V1126" s="20">
        <f t="shared" si="237"/>
        <v>1.478479195695015E-2</v>
      </c>
      <c r="Y1126" s="35"/>
      <c r="Z1126" s="35"/>
    </row>
    <row r="1127" spans="1:26" x14ac:dyDescent="0.25">
      <c r="A1127" s="11">
        <v>1964.03</v>
      </c>
      <c r="B1127" s="12">
        <v>78.8</v>
      </c>
      <c r="C1127" s="13">
        <v>2.33</v>
      </c>
      <c r="D1127" s="12">
        <v>4.18</v>
      </c>
      <c r="E1127" s="12">
        <v>30.9</v>
      </c>
      <c r="F1127" s="13">
        <f t="shared" si="242"/>
        <v>1964.2083333332487</v>
      </c>
      <c r="G1127" s="14">
        <v>4.22</v>
      </c>
      <c r="H1127" s="13">
        <f t="shared" si="238"/>
        <v>801.92388349514567</v>
      </c>
      <c r="I1127" s="13">
        <f t="shared" si="239"/>
        <v>23.711708737864079</v>
      </c>
      <c r="J1127" s="15">
        <f t="shared" si="243"/>
        <v>98451.407698615367</v>
      </c>
      <c r="K1127" s="13">
        <f t="shared" si="240"/>
        <v>42.538601941747579</v>
      </c>
      <c r="L1127" s="15">
        <f t="shared" si="241"/>
        <v>5222.42238807376</v>
      </c>
      <c r="M1127" s="34">
        <f t="shared" si="232"/>
        <v>22.167245585982634</v>
      </c>
      <c r="N1127" s="16"/>
      <c r="O1127" s="17">
        <f t="shared" si="233"/>
        <v>26.083991410252438</v>
      </c>
      <c r="P1127" s="17"/>
      <c r="Q1127" s="36">
        <f t="shared" si="234"/>
        <v>1.687113034264047E-2</v>
      </c>
      <c r="R1127" s="14">
        <f t="shared" si="244"/>
        <v>1.0027078650726009</v>
      </c>
      <c r="S1127" s="14">
        <f t="shared" si="245"/>
        <v>11.951952023583438</v>
      </c>
      <c r="T1127" s="20">
        <f t="shared" si="235"/>
        <v>9.2539543885130637E-3</v>
      </c>
      <c r="U1127" s="20">
        <f t="shared" si="236"/>
        <v>-8.9203745345536323E-3</v>
      </c>
      <c r="V1127" s="20">
        <f t="shared" si="237"/>
        <v>1.8174328923066696E-2</v>
      </c>
      <c r="Y1127" s="35"/>
      <c r="Z1127" s="35"/>
    </row>
    <row r="1128" spans="1:26" x14ac:dyDescent="0.25">
      <c r="A1128" s="11">
        <v>1964.04</v>
      </c>
      <c r="B1128" s="12">
        <v>79.94</v>
      </c>
      <c r="C1128" s="13">
        <v>2.34667</v>
      </c>
      <c r="D1128" s="12">
        <v>4.2300000000000004</v>
      </c>
      <c r="E1128" s="12">
        <v>30.9</v>
      </c>
      <c r="F1128" s="13">
        <f t="shared" si="242"/>
        <v>1964.2916666665819</v>
      </c>
      <c r="G1128" s="14">
        <v>4.2300000000000004</v>
      </c>
      <c r="H1128" s="13">
        <f t="shared" si="238"/>
        <v>813.52532038834966</v>
      </c>
      <c r="I1128" s="13">
        <f t="shared" si="239"/>
        <v>23.881354310679615</v>
      </c>
      <c r="J1128" s="15">
        <f t="shared" si="243"/>
        <v>100120.02891500833</v>
      </c>
      <c r="K1128" s="13">
        <f t="shared" si="240"/>
        <v>43.047436893203894</v>
      </c>
      <c r="L1128" s="15">
        <f t="shared" si="241"/>
        <v>5297.8198938014166</v>
      </c>
      <c r="M1128" s="34">
        <f t="shared" si="232"/>
        <v>22.42219216973718</v>
      </c>
      <c r="N1128" s="16"/>
      <c r="O1128" s="17">
        <f t="shared" si="233"/>
        <v>26.370888403447584</v>
      </c>
      <c r="P1128" s="17"/>
      <c r="Q1128" s="36">
        <f t="shared" si="234"/>
        <v>1.6635908141929903E-2</v>
      </c>
      <c r="R1128" s="14">
        <f t="shared" si="244"/>
        <v>1.0059547846225443</v>
      </c>
      <c r="S1128" s="14">
        <f t="shared" si="245"/>
        <v>11.984316297017502</v>
      </c>
      <c r="T1128" s="20">
        <f t="shared" si="235"/>
        <v>2.1808639941738317E-3</v>
      </c>
      <c r="U1128" s="20">
        <f t="shared" si="236"/>
        <v>-1.1090187213023905E-2</v>
      </c>
      <c r="V1128" s="20">
        <f t="shared" si="237"/>
        <v>1.3271051207197737E-2</v>
      </c>
      <c r="Y1128" s="35"/>
      <c r="Z1128" s="35"/>
    </row>
    <row r="1129" spans="1:26" x14ac:dyDescent="0.25">
      <c r="A1129" s="11">
        <v>1964.05</v>
      </c>
      <c r="B1129" s="12">
        <v>80.72</v>
      </c>
      <c r="C1129" s="13">
        <v>2.3633299999999999</v>
      </c>
      <c r="D1129" s="12">
        <v>4.28</v>
      </c>
      <c r="E1129" s="12">
        <v>30.9</v>
      </c>
      <c r="F1129" s="13">
        <f t="shared" si="242"/>
        <v>1964.3749999999152</v>
      </c>
      <c r="G1129" s="14">
        <v>4.2</v>
      </c>
      <c r="H1129" s="13">
        <f t="shared" si="238"/>
        <v>821.46314563106807</v>
      </c>
      <c r="I1129" s="13">
        <f t="shared" si="239"/>
        <v>24.050898116504857</v>
      </c>
      <c r="J1129" s="15">
        <f t="shared" si="243"/>
        <v>101343.59256543384</v>
      </c>
      <c r="K1129" s="13">
        <f t="shared" si="240"/>
        <v>43.556271844660202</v>
      </c>
      <c r="L1129" s="15">
        <f t="shared" si="241"/>
        <v>5373.5205175923793</v>
      </c>
      <c r="M1129" s="34">
        <f t="shared" si="232"/>
        <v>22.574330769563836</v>
      </c>
      <c r="N1129" s="16"/>
      <c r="O1129" s="17">
        <f t="shared" si="233"/>
        <v>26.536112909394106</v>
      </c>
      <c r="P1129" s="17"/>
      <c r="Q1129" s="36">
        <f t="shared" si="234"/>
        <v>1.6257628241597918E-2</v>
      </c>
      <c r="R1129" s="14">
        <f t="shared" si="244"/>
        <v>1.0059331710218815</v>
      </c>
      <c r="S1129" s="14">
        <f t="shared" si="245"/>
        <v>12.055680319414689</v>
      </c>
      <c r="T1129" s="20">
        <f t="shared" si="235"/>
        <v>-3.014996991643204E-3</v>
      </c>
      <c r="U1129" s="20">
        <f t="shared" si="236"/>
        <v>-1.2767132461679709E-2</v>
      </c>
      <c r="V1129" s="20">
        <f t="shared" si="237"/>
        <v>9.7521354700365048E-3</v>
      </c>
      <c r="Y1129" s="35"/>
      <c r="Z1129" s="35"/>
    </row>
    <row r="1130" spans="1:26" x14ac:dyDescent="0.25">
      <c r="A1130" s="11">
        <v>1964.06</v>
      </c>
      <c r="B1130" s="12">
        <v>80.239999999999995</v>
      </c>
      <c r="C1130" s="13">
        <v>2.38</v>
      </c>
      <c r="D1130" s="12">
        <v>4.33</v>
      </c>
      <c r="E1130" s="12">
        <v>31</v>
      </c>
      <c r="F1130" s="13">
        <f t="shared" si="242"/>
        <v>1964.4583333332484</v>
      </c>
      <c r="G1130" s="14">
        <v>4.17</v>
      </c>
      <c r="H1130" s="13">
        <f t="shared" si="238"/>
        <v>813.9442064516129</v>
      </c>
      <c r="I1130" s="13">
        <f t="shared" si="239"/>
        <v>24.142412903225807</v>
      </c>
      <c r="J1130" s="15">
        <f t="shared" si="243"/>
        <v>100664.18727870734</v>
      </c>
      <c r="K1130" s="13">
        <f t="shared" si="240"/>
        <v>43.922961290322583</v>
      </c>
      <c r="L1130" s="15">
        <f t="shared" si="241"/>
        <v>5432.1526784247608</v>
      </c>
      <c r="M1130" s="34">
        <f t="shared" si="232"/>
        <v>22.30028803608279</v>
      </c>
      <c r="N1130" s="16"/>
      <c r="O1130" s="17">
        <f t="shared" si="233"/>
        <v>26.201151795356214</v>
      </c>
      <c r="P1130" s="17"/>
      <c r="Q1130" s="36">
        <f t="shared" si="234"/>
        <v>1.7429662017281425E-2</v>
      </c>
      <c r="R1130" s="14">
        <f t="shared" si="244"/>
        <v>1.0018543915381173</v>
      </c>
      <c r="S1130" s="14">
        <f t="shared" si="245"/>
        <v>12.088088704365438</v>
      </c>
      <c r="T1130" s="20">
        <f t="shared" si="235"/>
        <v>-2.7048679423669064E-3</v>
      </c>
      <c r="U1130" s="20">
        <f t="shared" si="236"/>
        <v>-1.2946635205408064E-2</v>
      </c>
      <c r="V1130" s="20">
        <f t="shared" si="237"/>
        <v>1.0241767263041157E-2</v>
      </c>
      <c r="Y1130" s="35"/>
      <c r="Z1130" s="35"/>
    </row>
    <row r="1131" spans="1:26" x14ac:dyDescent="0.25">
      <c r="A1131" s="11">
        <v>1964.07</v>
      </c>
      <c r="B1131" s="12">
        <v>83.22</v>
      </c>
      <c r="C1131" s="13">
        <v>2.4</v>
      </c>
      <c r="D1131" s="12">
        <v>4.3766699999999998</v>
      </c>
      <c r="E1131" s="12">
        <v>31.1</v>
      </c>
      <c r="F1131" s="13">
        <f t="shared" si="242"/>
        <v>1964.5416666665817</v>
      </c>
      <c r="G1131" s="14">
        <v>4.1900000000000004</v>
      </c>
      <c r="H1131" s="13">
        <f t="shared" si="238"/>
        <v>841.4585594855306</v>
      </c>
      <c r="I1131" s="13">
        <f t="shared" si="239"/>
        <v>24.267009646302252</v>
      </c>
      <c r="J1131" s="15">
        <f t="shared" si="243"/>
        <v>104317.11360551896</v>
      </c>
      <c r="K1131" s="13">
        <f t="shared" si="240"/>
        <v>44.253622128617366</v>
      </c>
      <c r="L1131" s="15">
        <f t="shared" si="241"/>
        <v>5486.2002115340865</v>
      </c>
      <c r="M1131" s="34">
        <f t="shared" si="232"/>
        <v>22.984351845738402</v>
      </c>
      <c r="N1131" s="16"/>
      <c r="O1131" s="17">
        <f t="shared" si="233"/>
        <v>26.989715153331534</v>
      </c>
      <c r="P1131" s="17"/>
      <c r="Q1131" s="36">
        <f t="shared" si="234"/>
        <v>1.6221768966826151E-2</v>
      </c>
      <c r="R1131" s="14">
        <f t="shared" si="244"/>
        <v>1.0034916666666667</v>
      </c>
      <c r="S1131" s="14">
        <f t="shared" si="245"/>
        <v>12.071564224015933</v>
      </c>
      <c r="T1131" s="20">
        <f t="shared" si="235"/>
        <v>-1.8945039250053863E-2</v>
      </c>
      <c r="U1131" s="20">
        <f t="shared" si="236"/>
        <v>-1.4835150590170598E-2</v>
      </c>
      <c r="V1131" s="20">
        <f t="shared" si="237"/>
        <v>-4.1098886598832651E-3</v>
      </c>
      <c r="Y1131" s="35"/>
      <c r="Z1131" s="35"/>
    </row>
    <row r="1132" spans="1:26" x14ac:dyDescent="0.25">
      <c r="A1132" s="11">
        <v>1964.08</v>
      </c>
      <c r="B1132" s="12">
        <v>82</v>
      </c>
      <c r="C1132" s="13">
        <v>2.42</v>
      </c>
      <c r="D1132" s="12">
        <v>4.42333</v>
      </c>
      <c r="E1132" s="12">
        <v>31</v>
      </c>
      <c r="F1132" s="13">
        <f t="shared" si="242"/>
        <v>1964.624999999915</v>
      </c>
      <c r="G1132" s="14">
        <v>4.1900000000000004</v>
      </c>
      <c r="H1132" s="13">
        <f t="shared" si="238"/>
        <v>831.79741935483878</v>
      </c>
      <c r="I1132" s="13">
        <f t="shared" si="239"/>
        <v>24.548167741935487</v>
      </c>
      <c r="J1132" s="15">
        <f t="shared" si="243"/>
        <v>103373.01155396216</v>
      </c>
      <c r="K1132" s="13">
        <f t="shared" si="240"/>
        <v>44.869688767741941</v>
      </c>
      <c r="L1132" s="15">
        <f t="shared" si="241"/>
        <v>5576.2554048413103</v>
      </c>
      <c r="M1132" s="34">
        <f t="shared" si="232"/>
        <v>22.650407292938802</v>
      </c>
      <c r="N1132" s="16"/>
      <c r="O1132" s="17">
        <f t="shared" si="233"/>
        <v>26.584322276294241</v>
      </c>
      <c r="P1132" s="17"/>
      <c r="Q1132" s="36">
        <f t="shared" si="234"/>
        <v>1.653650837495961E-2</v>
      </c>
      <c r="R1132" s="14">
        <f t="shared" si="244"/>
        <v>1.002681738459152</v>
      </c>
      <c r="S1132" s="14">
        <f t="shared" si="245"/>
        <v>12.152790599536072</v>
      </c>
      <c r="T1132" s="20">
        <f t="shared" si="235"/>
        <v>-2.299068010133043E-2</v>
      </c>
      <c r="U1132" s="20">
        <f t="shared" si="236"/>
        <v>-1.7589435600864012E-2</v>
      </c>
      <c r="V1132" s="20">
        <f t="shared" si="237"/>
        <v>-5.4012445004664178E-3</v>
      </c>
      <c r="Y1132" s="35"/>
      <c r="Z1132" s="35"/>
    </row>
    <row r="1133" spans="1:26" x14ac:dyDescent="0.25">
      <c r="A1133" s="11">
        <v>1964.09</v>
      </c>
      <c r="B1133" s="12">
        <v>83.41</v>
      </c>
      <c r="C1133" s="13">
        <v>2.44</v>
      </c>
      <c r="D1133" s="12">
        <v>4.47</v>
      </c>
      <c r="E1133" s="12">
        <v>31.1</v>
      </c>
      <c r="F1133" s="13">
        <f t="shared" si="242"/>
        <v>1964.7083333332482</v>
      </c>
      <c r="G1133" s="14">
        <v>4.2</v>
      </c>
      <c r="H1133" s="13">
        <f t="shared" si="238"/>
        <v>843.37969774919623</v>
      </c>
      <c r="I1133" s="13">
        <f t="shared" si="239"/>
        <v>24.671459807073955</v>
      </c>
      <c r="J1133" s="15">
        <f t="shared" si="243"/>
        <v>105067.92575276083</v>
      </c>
      <c r="K1133" s="13">
        <f t="shared" si="240"/>
        <v>45.197305466237943</v>
      </c>
      <c r="L1133" s="15">
        <f t="shared" si="241"/>
        <v>5630.6633271171422</v>
      </c>
      <c r="M1133" s="34">
        <f t="shared" si="232"/>
        <v>22.8922219842317</v>
      </c>
      <c r="N1133" s="16"/>
      <c r="O1133" s="17">
        <f t="shared" si="233"/>
        <v>26.854044617703902</v>
      </c>
      <c r="P1133" s="17"/>
      <c r="Q1133" s="36">
        <f t="shared" si="234"/>
        <v>1.667481966236295E-2</v>
      </c>
      <c r="R1133" s="14">
        <f t="shared" si="244"/>
        <v>1.0043103042309414</v>
      </c>
      <c r="S1133" s="14">
        <f t="shared" si="245"/>
        <v>12.146199915423116</v>
      </c>
      <c r="T1133" s="20">
        <f t="shared" si="235"/>
        <v>-3.5963149282603246E-2</v>
      </c>
      <c r="U1133" s="20">
        <f t="shared" si="236"/>
        <v>-1.8051889864259096E-2</v>
      </c>
      <c r="V1133" s="20">
        <f t="shared" si="237"/>
        <v>-1.791125941834415E-2</v>
      </c>
      <c r="Y1133" s="35"/>
      <c r="Z1133" s="35"/>
    </row>
    <row r="1134" spans="1:26" x14ac:dyDescent="0.25">
      <c r="A1134" s="11">
        <v>1964.1</v>
      </c>
      <c r="B1134" s="12">
        <v>84.85</v>
      </c>
      <c r="C1134" s="13">
        <v>2.46</v>
      </c>
      <c r="D1134" s="12">
        <v>4.4966699999999999</v>
      </c>
      <c r="E1134" s="12">
        <v>31.1</v>
      </c>
      <c r="F1134" s="13">
        <f t="shared" si="242"/>
        <v>1964.7916666665815</v>
      </c>
      <c r="G1134" s="14">
        <v>4.1900000000000004</v>
      </c>
      <c r="H1134" s="13">
        <f t="shared" si="238"/>
        <v>857.93990353697745</v>
      </c>
      <c r="I1134" s="13">
        <f t="shared" si="239"/>
        <v>24.87368488745981</v>
      </c>
      <c r="J1134" s="15">
        <f t="shared" si="243"/>
        <v>107140.06024338893</v>
      </c>
      <c r="K1134" s="13">
        <f t="shared" si="240"/>
        <v>45.46697261093248</v>
      </c>
      <c r="L1134" s="15">
        <f t="shared" si="241"/>
        <v>5677.9433670552717</v>
      </c>
      <c r="M1134" s="34">
        <f t="shared" si="232"/>
        <v>23.212154680675354</v>
      </c>
      <c r="N1134" s="16"/>
      <c r="O1134" s="17">
        <f t="shared" si="233"/>
        <v>27.214540709714303</v>
      </c>
      <c r="P1134" s="17"/>
      <c r="Q1134" s="36">
        <f t="shared" si="234"/>
        <v>1.6172738247145609E-2</v>
      </c>
      <c r="R1134" s="14">
        <f t="shared" si="244"/>
        <v>1.0067389096967414</v>
      </c>
      <c r="S1134" s="14">
        <f t="shared" si="245"/>
        <v>12.198553732308424</v>
      </c>
      <c r="T1134" s="20">
        <f t="shared" si="235"/>
        <v>-3.652864214333662E-2</v>
      </c>
      <c r="U1134" s="20">
        <f t="shared" si="236"/>
        <v>-1.7851620173030325E-2</v>
      </c>
      <c r="V1134" s="20">
        <f t="shared" si="237"/>
        <v>-1.8677021970306296E-2</v>
      </c>
      <c r="Y1134" s="35"/>
      <c r="Z1134" s="35"/>
    </row>
    <row r="1135" spans="1:26" x14ac:dyDescent="0.25">
      <c r="A1135" s="11">
        <v>1964.11</v>
      </c>
      <c r="B1135" s="12">
        <v>85.44</v>
      </c>
      <c r="C1135" s="13">
        <v>2.48</v>
      </c>
      <c r="D1135" s="12">
        <v>4.5233299999999996</v>
      </c>
      <c r="E1135" s="12">
        <v>31.2</v>
      </c>
      <c r="F1135" s="13">
        <f t="shared" si="242"/>
        <v>1964.8749999999147</v>
      </c>
      <c r="G1135" s="14">
        <v>4.1500000000000004</v>
      </c>
      <c r="H1135" s="13">
        <f t="shared" si="238"/>
        <v>861.13661538461554</v>
      </c>
      <c r="I1135" s="13">
        <f t="shared" si="239"/>
        <v>24.995538461538462</v>
      </c>
      <c r="J1135" s="15">
        <f t="shared" si="243"/>
        <v>107799.38908719267</v>
      </c>
      <c r="K1135" s="13">
        <f t="shared" si="240"/>
        <v>45.589947173076922</v>
      </c>
      <c r="L1135" s="15">
        <f t="shared" si="241"/>
        <v>5707.0717537426399</v>
      </c>
      <c r="M1135" s="34">
        <f t="shared" si="232"/>
        <v>23.225019793095836</v>
      </c>
      <c r="N1135" s="16"/>
      <c r="O1135" s="17">
        <f t="shared" si="233"/>
        <v>27.214609565060375</v>
      </c>
      <c r="P1135" s="17"/>
      <c r="Q1135" s="36">
        <f t="shared" si="234"/>
        <v>1.6874766984181111E-2</v>
      </c>
      <c r="R1135" s="14">
        <f t="shared" si="244"/>
        <v>1.0010262918409112</v>
      </c>
      <c r="S1135" s="14">
        <f t="shared" si="245"/>
        <v>12.241397278301745</v>
      </c>
      <c r="T1135" s="20">
        <f t="shared" si="235"/>
        <v>-3.4327272781261131E-2</v>
      </c>
      <c r="U1135" s="20">
        <f t="shared" si="236"/>
        <v>-1.6841120852763569E-2</v>
      </c>
      <c r="V1135" s="20">
        <f t="shared" si="237"/>
        <v>-1.7486151928497562E-2</v>
      </c>
      <c r="Y1135" s="35"/>
      <c r="Z1135" s="35"/>
    </row>
    <row r="1136" spans="1:26" x14ac:dyDescent="0.25">
      <c r="A1136" s="11">
        <v>1964.12</v>
      </c>
      <c r="B1136" s="12">
        <v>83.96</v>
      </c>
      <c r="C1136" s="13">
        <v>2.5</v>
      </c>
      <c r="D1136" s="12">
        <v>4.55</v>
      </c>
      <c r="E1136" s="12">
        <v>31.2</v>
      </c>
      <c r="F1136" s="13">
        <f t="shared" si="242"/>
        <v>1964.958333333248</v>
      </c>
      <c r="G1136" s="14">
        <v>4.18</v>
      </c>
      <c r="H1136" s="13">
        <f t="shared" si="238"/>
        <v>846.21992307692312</v>
      </c>
      <c r="I1136" s="13">
        <f t="shared" si="239"/>
        <v>25.197115384615387</v>
      </c>
      <c r="J1136" s="15">
        <f t="shared" si="243"/>
        <v>106194.93110744999</v>
      </c>
      <c r="K1136" s="13">
        <f t="shared" si="240"/>
        <v>45.858750000000008</v>
      </c>
      <c r="L1136" s="15">
        <f t="shared" si="241"/>
        <v>5754.965894936845</v>
      </c>
      <c r="M1136" s="34">
        <f t="shared" si="232"/>
        <v>22.752984772787276</v>
      </c>
      <c r="N1136" s="16"/>
      <c r="O1136" s="17">
        <f t="shared" si="233"/>
        <v>26.648307034113841</v>
      </c>
      <c r="P1136" s="17"/>
      <c r="Q1136" s="36">
        <f t="shared" si="234"/>
        <v>1.784766025390315E-2</v>
      </c>
      <c r="R1136" s="14">
        <f t="shared" si="244"/>
        <v>1.002673029102392</v>
      </c>
      <c r="S1136" s="14">
        <f t="shared" si="245"/>
        <v>12.253960524449818</v>
      </c>
      <c r="T1136" s="20">
        <f t="shared" si="235"/>
        <v>-3.9680556761409025E-2</v>
      </c>
      <c r="U1136" s="20">
        <f t="shared" si="236"/>
        <v>-1.5378885425028854E-2</v>
      </c>
      <c r="V1136" s="20">
        <f t="shared" si="237"/>
        <v>-2.4301671336380171E-2</v>
      </c>
      <c r="Y1136" s="35"/>
      <c r="Z1136" s="35"/>
    </row>
    <row r="1137" spans="1:26" x14ac:dyDescent="0.25">
      <c r="A1137" s="11">
        <v>1965.01</v>
      </c>
      <c r="B1137" s="12">
        <v>86.12</v>
      </c>
      <c r="C1137" s="13">
        <v>2.51667</v>
      </c>
      <c r="D1137" s="12">
        <v>4.5933299999999999</v>
      </c>
      <c r="E1137" s="12">
        <v>31.2</v>
      </c>
      <c r="F1137" s="13">
        <f t="shared" si="242"/>
        <v>1965.0416666665812</v>
      </c>
      <c r="G1137" s="14">
        <v>4.1900000000000004</v>
      </c>
      <c r="H1137" s="13">
        <f t="shared" si="238"/>
        <v>867.99023076923095</v>
      </c>
      <c r="I1137" s="13">
        <f t="shared" si="239"/>
        <v>25.365129750000005</v>
      </c>
      <c r="J1137" s="15">
        <f t="shared" si="243"/>
        <v>109192.22169381581</v>
      </c>
      <c r="K1137" s="13">
        <f t="shared" si="240"/>
        <v>46.295466403846163</v>
      </c>
      <c r="L1137" s="15">
        <f t="shared" si="241"/>
        <v>5823.9190393968292</v>
      </c>
      <c r="M1137" s="34">
        <f t="shared" si="232"/>
        <v>23.269335081922481</v>
      </c>
      <c r="N1137" s="16"/>
      <c r="O1137" s="17">
        <f t="shared" si="233"/>
        <v>27.237870222779151</v>
      </c>
      <c r="P1137" s="17"/>
      <c r="Q1137" s="36">
        <f t="shared" si="234"/>
        <v>1.677239648234749E-2</v>
      </c>
      <c r="R1137" s="14">
        <f t="shared" si="244"/>
        <v>1.0018725618126394</v>
      </c>
      <c r="S1137" s="14">
        <f t="shared" si="245"/>
        <v>12.286715717551235</v>
      </c>
      <c r="T1137" s="20">
        <f t="shared" si="235"/>
        <v>-3.4755937557960692E-2</v>
      </c>
      <c r="U1137" s="20">
        <f t="shared" si="236"/>
        <v>-1.5891883407673668E-2</v>
      </c>
      <c r="V1137" s="20">
        <f t="shared" si="237"/>
        <v>-1.8864054150287024E-2</v>
      </c>
      <c r="Y1137" s="35"/>
      <c r="Z1137" s="35"/>
    </row>
    <row r="1138" spans="1:26" x14ac:dyDescent="0.25">
      <c r="A1138" s="11">
        <v>1965.02</v>
      </c>
      <c r="B1138" s="12">
        <v>86.75</v>
      </c>
      <c r="C1138" s="13">
        <v>2.5333299999999999</v>
      </c>
      <c r="D1138" s="12">
        <v>4.6366699999999996</v>
      </c>
      <c r="E1138" s="12">
        <v>31.2</v>
      </c>
      <c r="F1138" s="13">
        <f t="shared" si="242"/>
        <v>1965.1249999999145</v>
      </c>
      <c r="G1138" s="14">
        <v>4.21</v>
      </c>
      <c r="H1138" s="13">
        <f t="shared" si="238"/>
        <v>874.3399038461539</v>
      </c>
      <c r="I1138" s="13">
        <f t="shared" si="239"/>
        <v>25.533043326923078</v>
      </c>
      <c r="J1138" s="15">
        <f t="shared" si="243"/>
        <v>110258.67269918509</v>
      </c>
      <c r="K1138" s="13">
        <f t="shared" si="240"/>
        <v>46.732283596153849</v>
      </c>
      <c r="L1138" s="15">
        <f t="shared" si="241"/>
        <v>5893.1767140533775</v>
      </c>
      <c r="M1138" s="34">
        <f t="shared" si="232"/>
        <v>23.372068272751346</v>
      </c>
      <c r="N1138" s="16"/>
      <c r="O1138" s="17">
        <f t="shared" si="233"/>
        <v>27.342132127815145</v>
      </c>
      <c r="P1138" s="17"/>
      <c r="Q1138" s="36">
        <f t="shared" si="234"/>
        <v>1.6383497482970667E-2</v>
      </c>
      <c r="R1138" s="14">
        <f t="shared" si="244"/>
        <v>1.0035083333333332</v>
      </c>
      <c r="S1138" s="14">
        <f t="shared" si="245"/>
        <v>12.309723352206678</v>
      </c>
      <c r="T1138" s="20">
        <f t="shared" si="235"/>
        <v>-2.6489022094819736E-2</v>
      </c>
      <c r="U1138" s="20">
        <f t="shared" si="236"/>
        <v>-1.5463666017966449E-2</v>
      </c>
      <c r="V1138" s="20">
        <f t="shared" si="237"/>
        <v>-1.1025356076853288E-2</v>
      </c>
      <c r="Y1138" s="35"/>
      <c r="Z1138" s="35"/>
    </row>
    <row r="1139" spans="1:26" x14ac:dyDescent="0.25">
      <c r="A1139" s="11">
        <v>1965.03</v>
      </c>
      <c r="B1139" s="12">
        <v>86.83</v>
      </c>
      <c r="C1139" s="13">
        <v>2.5499999999999998</v>
      </c>
      <c r="D1139" s="12">
        <v>4.68</v>
      </c>
      <c r="E1139" s="12">
        <v>31.3</v>
      </c>
      <c r="F1139" s="13">
        <f t="shared" si="242"/>
        <v>1965.2083333332478</v>
      </c>
      <c r="G1139" s="14">
        <v>4.21</v>
      </c>
      <c r="H1139" s="13">
        <f t="shared" si="238"/>
        <v>872.35021725239619</v>
      </c>
      <c r="I1139" s="13">
        <f t="shared" si="239"/>
        <v>25.618945686900961</v>
      </c>
      <c r="J1139" s="15">
        <f t="shared" si="243"/>
        <v>110276.986373265</v>
      </c>
      <c r="K1139" s="13">
        <f t="shared" si="240"/>
        <v>47.018300319488816</v>
      </c>
      <c r="L1139" s="15">
        <f t="shared" si="241"/>
        <v>5943.7555709648759</v>
      </c>
      <c r="M1139" s="34">
        <f t="shared" si="232"/>
        <v>23.253528200034857</v>
      </c>
      <c r="N1139" s="16"/>
      <c r="O1139" s="17">
        <f t="shared" si="233"/>
        <v>27.187223882061467</v>
      </c>
      <c r="P1139" s="17"/>
      <c r="Q1139" s="36">
        <f t="shared" si="234"/>
        <v>1.6926684744402704E-2</v>
      </c>
      <c r="R1139" s="14">
        <f t="shared" si="244"/>
        <v>1.0043182615408479</v>
      </c>
      <c r="S1139" s="14">
        <f t="shared" si="245"/>
        <v>12.313443798945073</v>
      </c>
      <c r="T1139" s="20">
        <f t="shared" si="235"/>
        <v>-2.2138064932353707E-2</v>
      </c>
      <c r="U1139" s="20">
        <f t="shared" si="236"/>
        <v>-1.7587657286617708E-2</v>
      </c>
      <c r="V1139" s="20">
        <f t="shared" si="237"/>
        <v>-4.5504076457359988E-3</v>
      </c>
      <c r="Y1139" s="35"/>
      <c r="Z1139" s="35"/>
    </row>
    <row r="1140" spans="1:26" x14ac:dyDescent="0.25">
      <c r="A1140" s="11">
        <v>1965.04</v>
      </c>
      <c r="B1140" s="12">
        <v>87.97</v>
      </c>
      <c r="C1140" s="13">
        <v>2.57</v>
      </c>
      <c r="D1140" s="12">
        <v>4.7333299999999996</v>
      </c>
      <c r="E1140" s="12">
        <v>31.4</v>
      </c>
      <c r="F1140" s="13">
        <f t="shared" si="242"/>
        <v>1965.291666666581</v>
      </c>
      <c r="G1140" s="14">
        <v>4.2</v>
      </c>
      <c r="H1140" s="13">
        <f t="shared" si="238"/>
        <v>880.98873248407665</v>
      </c>
      <c r="I1140" s="13">
        <f t="shared" si="239"/>
        <v>25.737649681528666</v>
      </c>
      <c r="J1140" s="15">
        <f t="shared" si="243"/>
        <v>111640.14527424955</v>
      </c>
      <c r="K1140" s="13">
        <f t="shared" si="240"/>
        <v>47.402641777070066</v>
      </c>
      <c r="L1140" s="15">
        <f t="shared" si="241"/>
        <v>6006.9301901894223</v>
      </c>
      <c r="M1140" s="34">
        <f t="shared" si="232"/>
        <v>23.420551954771312</v>
      </c>
      <c r="N1140" s="16"/>
      <c r="O1140" s="17">
        <f t="shared" si="233"/>
        <v>27.365269983870913</v>
      </c>
      <c r="P1140" s="17"/>
      <c r="Q1140" s="36">
        <f t="shared" si="234"/>
        <v>1.7044142006345714E-2</v>
      </c>
      <c r="R1140" s="14">
        <f t="shared" si="244"/>
        <v>1.0026904475729863</v>
      </c>
      <c r="S1140" s="14">
        <f t="shared" si="245"/>
        <v>12.327232340852936</v>
      </c>
      <c r="T1140" s="20">
        <f t="shared" si="235"/>
        <v>-2.2265125296573873E-2</v>
      </c>
      <c r="U1140" s="20">
        <f t="shared" si="236"/>
        <v>-2.0791407964532826E-2</v>
      </c>
      <c r="V1140" s="20">
        <f t="shared" si="237"/>
        <v>-1.4737173320410468E-3</v>
      </c>
      <c r="Y1140" s="35"/>
      <c r="Z1140" s="35"/>
    </row>
    <row r="1141" spans="1:26" x14ac:dyDescent="0.25">
      <c r="A1141" s="11">
        <v>1965.05</v>
      </c>
      <c r="B1141" s="12">
        <v>89.28</v>
      </c>
      <c r="C1141" s="13">
        <v>2.59</v>
      </c>
      <c r="D1141" s="12">
        <v>4.78667</v>
      </c>
      <c r="E1141" s="12">
        <v>31.4</v>
      </c>
      <c r="F1141" s="13">
        <f t="shared" si="242"/>
        <v>1965.3749999999143</v>
      </c>
      <c r="G1141" s="14">
        <v>4.21</v>
      </c>
      <c r="H1141" s="13">
        <f t="shared" si="238"/>
        <v>894.10792356687909</v>
      </c>
      <c r="I1141" s="13">
        <f t="shared" si="239"/>
        <v>25.937942675159238</v>
      </c>
      <c r="J1141" s="15">
        <f t="shared" si="243"/>
        <v>113576.53557773512</v>
      </c>
      <c r="K1141" s="13">
        <f t="shared" si="240"/>
        <v>47.936823191082809</v>
      </c>
      <c r="L1141" s="15">
        <f t="shared" si="241"/>
        <v>6089.3077458991638</v>
      </c>
      <c r="M1141" s="34">
        <f t="shared" si="232"/>
        <v>23.708808308861951</v>
      </c>
      <c r="N1141" s="16"/>
      <c r="O1141" s="17">
        <f t="shared" si="233"/>
        <v>27.683223304413588</v>
      </c>
      <c r="P1141" s="17"/>
      <c r="Q1141" s="36">
        <f t="shared" si="234"/>
        <v>1.6425016894026367E-2</v>
      </c>
      <c r="R1141" s="14">
        <f t="shared" si="244"/>
        <v>1.0035083333333332</v>
      </c>
      <c r="S1141" s="14">
        <f t="shared" si="245"/>
        <v>12.360398113186021</v>
      </c>
      <c r="T1141" s="20">
        <f t="shared" si="235"/>
        <v>-1.8137200115091123E-2</v>
      </c>
      <c r="U1141" s="20">
        <f t="shared" si="236"/>
        <v>-1.981847792622049E-2</v>
      </c>
      <c r="V1141" s="20">
        <f t="shared" si="237"/>
        <v>1.6812778111293669E-3</v>
      </c>
      <c r="Y1141" s="35"/>
      <c r="Z1141" s="35"/>
    </row>
    <row r="1142" spans="1:26" x14ac:dyDescent="0.25">
      <c r="A1142" s="11">
        <v>1965.06</v>
      </c>
      <c r="B1142" s="12">
        <v>85.04</v>
      </c>
      <c r="C1142" s="13">
        <v>2.61</v>
      </c>
      <c r="D1142" s="12">
        <v>4.84</v>
      </c>
      <c r="E1142" s="12">
        <v>31.6</v>
      </c>
      <c r="F1142" s="13">
        <f t="shared" si="242"/>
        <v>1965.4583333332475</v>
      </c>
      <c r="G1142" s="14">
        <v>4.21</v>
      </c>
      <c r="H1142" s="13">
        <f t="shared" si="238"/>
        <v>846.25564556962036</v>
      </c>
      <c r="I1142" s="13">
        <f t="shared" si="239"/>
        <v>25.972803797468355</v>
      </c>
      <c r="J1142" s="15">
        <f t="shared" si="243"/>
        <v>107772.90636462615</v>
      </c>
      <c r="K1142" s="13">
        <f t="shared" si="240"/>
        <v>48.164126582278485</v>
      </c>
      <c r="L1142" s="15">
        <f t="shared" si="241"/>
        <v>6133.829572022466</v>
      </c>
      <c r="M1142" s="34">
        <f t="shared" si="232"/>
        <v>22.385342986457793</v>
      </c>
      <c r="N1142" s="16"/>
      <c r="O1142" s="17">
        <f t="shared" si="233"/>
        <v>26.122738377042293</v>
      </c>
      <c r="P1142" s="17"/>
      <c r="Q1142" s="36">
        <f t="shared" si="234"/>
        <v>1.9564194009378984E-2</v>
      </c>
      <c r="R1142" s="14">
        <f t="shared" si="244"/>
        <v>1.0043182615408479</v>
      </c>
      <c r="S1142" s="14">
        <f t="shared" si="245"/>
        <v>12.325257683887754</v>
      </c>
      <c r="T1142" s="20">
        <f t="shared" si="235"/>
        <v>-1.0893214479830382E-2</v>
      </c>
      <c r="U1142" s="20">
        <f t="shared" si="236"/>
        <v>-1.8287081890895562E-2</v>
      </c>
      <c r="V1142" s="20">
        <f t="shared" si="237"/>
        <v>7.3938674110651803E-3</v>
      </c>
      <c r="Y1142" s="35"/>
      <c r="Z1142" s="35"/>
    </row>
    <row r="1143" spans="1:26" x14ac:dyDescent="0.25">
      <c r="A1143" s="11">
        <v>1965.07</v>
      </c>
      <c r="B1143" s="12">
        <v>84.91</v>
      </c>
      <c r="C1143" s="13">
        <v>2.6266699999999998</v>
      </c>
      <c r="D1143" s="12">
        <v>4.8866699999999996</v>
      </c>
      <c r="E1143" s="12">
        <v>31.6</v>
      </c>
      <c r="F1143" s="13">
        <f t="shared" si="242"/>
        <v>1965.5416666665808</v>
      </c>
      <c r="G1143" s="14">
        <v>4.2</v>
      </c>
      <c r="H1143" s="13">
        <f t="shared" si="238"/>
        <v>844.96198101265827</v>
      </c>
      <c r="I1143" s="13">
        <f t="shared" si="239"/>
        <v>26.138691398734178</v>
      </c>
      <c r="J1143" s="15">
        <f t="shared" si="243"/>
        <v>107885.55739750473</v>
      </c>
      <c r="K1143" s="13">
        <f t="shared" si="240"/>
        <v>48.628552158227848</v>
      </c>
      <c r="L1143" s="15">
        <f t="shared" si="241"/>
        <v>6208.9402516507407</v>
      </c>
      <c r="M1143" s="34">
        <f t="shared" si="232"/>
        <v>22.300781712174437</v>
      </c>
      <c r="N1143" s="16"/>
      <c r="O1143" s="17">
        <f t="shared" si="233"/>
        <v>26.008689840144722</v>
      </c>
      <c r="P1143" s="17"/>
      <c r="Q1143" s="36">
        <f t="shared" si="234"/>
        <v>1.945347062064999E-2</v>
      </c>
      <c r="R1143" s="14">
        <f t="shared" si="244"/>
        <v>0.99945974134672722</v>
      </c>
      <c r="S1143" s="14">
        <f t="shared" si="245"/>
        <v>12.378481370125126</v>
      </c>
      <c r="T1143" s="20">
        <f t="shared" si="235"/>
        <v>-1.1670927727828184E-2</v>
      </c>
      <c r="U1143" s="20">
        <f t="shared" si="236"/>
        <v>-2.0497606516934441E-2</v>
      </c>
      <c r="V1143" s="20">
        <f t="shared" si="237"/>
        <v>8.826678789106257E-3</v>
      </c>
      <c r="Y1143" s="35"/>
      <c r="Z1143" s="35"/>
    </row>
    <row r="1144" spans="1:26" x14ac:dyDescent="0.25">
      <c r="A1144" s="11">
        <v>1965.08</v>
      </c>
      <c r="B1144" s="12">
        <v>86.49</v>
      </c>
      <c r="C1144" s="13">
        <v>2.6433300000000002</v>
      </c>
      <c r="D1144" s="12">
        <v>4.9333299999999998</v>
      </c>
      <c r="E1144" s="12">
        <v>31.6</v>
      </c>
      <c r="F1144" s="13">
        <f t="shared" si="242"/>
        <v>1965.6249999999141</v>
      </c>
      <c r="G1144" s="14">
        <v>4.25</v>
      </c>
      <c r="H1144" s="13">
        <f t="shared" si="238"/>
        <v>860.68498101265823</v>
      </c>
      <c r="I1144" s="13">
        <f t="shared" si="239"/>
        <v>26.304479487341776</v>
      </c>
      <c r="J1144" s="15">
        <f t="shared" si="243"/>
        <v>110172.9669082536</v>
      </c>
      <c r="K1144" s="13">
        <f t="shared" si="240"/>
        <v>49.092878221518987</v>
      </c>
      <c r="L1144" s="15">
        <f t="shared" si="241"/>
        <v>6284.1901125852082</v>
      </c>
      <c r="M1144" s="34">
        <f t="shared" si="232"/>
        <v>22.665971845964389</v>
      </c>
      <c r="N1144" s="16"/>
      <c r="O1144" s="17">
        <f t="shared" si="233"/>
        <v>26.417386639884473</v>
      </c>
      <c r="P1144" s="17"/>
      <c r="Q1144" s="36">
        <f t="shared" si="234"/>
        <v>1.8230992658695773E-2</v>
      </c>
      <c r="R1144" s="14">
        <f t="shared" si="244"/>
        <v>1.0003154470399351</v>
      </c>
      <c r="S1144" s="14">
        <f t="shared" si="245"/>
        <v>12.371793788450541</v>
      </c>
      <c r="T1144" s="20">
        <f t="shared" si="235"/>
        <v>-2.1050276867498052E-2</v>
      </c>
      <c r="U1144" s="20">
        <f t="shared" si="236"/>
        <v>-2.2214710831054751E-2</v>
      </c>
      <c r="V1144" s="20">
        <f t="shared" si="237"/>
        <v>1.1644339635566991E-3</v>
      </c>
      <c r="Y1144" s="35"/>
      <c r="Z1144" s="35"/>
    </row>
    <row r="1145" spans="1:26" x14ac:dyDescent="0.25">
      <c r="A1145" s="11">
        <v>1965.09</v>
      </c>
      <c r="B1145" s="12">
        <v>89.38</v>
      </c>
      <c r="C1145" s="13">
        <v>2.66</v>
      </c>
      <c r="D1145" s="12">
        <v>4.9800000000000004</v>
      </c>
      <c r="E1145" s="12">
        <v>31.6</v>
      </c>
      <c r="F1145" s="13">
        <f t="shared" si="242"/>
        <v>1965.7083333332473</v>
      </c>
      <c r="G1145" s="14">
        <v>4.29</v>
      </c>
      <c r="H1145" s="13">
        <f t="shared" si="238"/>
        <v>889.44413924050639</v>
      </c>
      <c r="I1145" s="13">
        <f t="shared" si="239"/>
        <v>26.470367088607599</v>
      </c>
      <c r="J1145" s="15">
        <f t="shared" si="243"/>
        <v>114136.68003920726</v>
      </c>
      <c r="K1145" s="13">
        <f t="shared" si="240"/>
        <v>49.557303797468357</v>
      </c>
      <c r="L1145" s="15">
        <f t="shared" si="241"/>
        <v>6359.3719690674889</v>
      </c>
      <c r="M1145" s="34">
        <f t="shared" si="232"/>
        <v>23.374146831648634</v>
      </c>
      <c r="N1145" s="16"/>
      <c r="O1145" s="17">
        <f t="shared" si="233"/>
        <v>27.22229294175348</v>
      </c>
      <c r="P1145" s="17"/>
      <c r="Q1145" s="36">
        <f t="shared" si="234"/>
        <v>1.6115746985655786E-2</v>
      </c>
      <c r="R1145" s="14">
        <f t="shared" si="244"/>
        <v>0.99874909856211824</v>
      </c>
      <c r="S1145" s="14">
        <f t="shared" si="245"/>
        <v>12.375696434179796</v>
      </c>
      <c r="T1145" s="20">
        <f t="shared" si="235"/>
        <v>-2.5876131524009582E-2</v>
      </c>
      <c r="U1145" s="20">
        <f t="shared" si="236"/>
        <v>-2.2297733493099159E-2</v>
      </c>
      <c r="V1145" s="20">
        <f t="shared" si="237"/>
        <v>-3.5783980309104235E-3</v>
      </c>
      <c r="Y1145" s="35"/>
      <c r="Z1145" s="35"/>
    </row>
    <row r="1146" spans="1:26" x14ac:dyDescent="0.25">
      <c r="A1146" s="11">
        <v>1965.1</v>
      </c>
      <c r="B1146" s="12">
        <v>91.39</v>
      </c>
      <c r="C1146" s="13">
        <v>2.68</v>
      </c>
      <c r="D1146" s="12">
        <v>5.05</v>
      </c>
      <c r="E1146" s="12">
        <v>31.7</v>
      </c>
      <c r="F1146" s="13">
        <f t="shared" si="242"/>
        <v>1965.7916666665806</v>
      </c>
      <c r="G1146" s="14">
        <v>4.3499999999999996</v>
      </c>
      <c r="H1146" s="13">
        <f t="shared" si="238"/>
        <v>906.5772681388014</v>
      </c>
      <c r="I1146" s="13">
        <f t="shared" si="239"/>
        <v>26.585261829653</v>
      </c>
      <c r="J1146" s="15">
        <f t="shared" si="243"/>
        <v>116619.55799332108</v>
      </c>
      <c r="K1146" s="13">
        <f t="shared" si="240"/>
        <v>50.09536277602524</v>
      </c>
      <c r="L1146" s="15">
        <f t="shared" si="241"/>
        <v>6444.1270146216366</v>
      </c>
      <c r="M1146" s="34">
        <f t="shared" si="232"/>
        <v>23.7757455233127</v>
      </c>
      <c r="N1146" s="16"/>
      <c r="O1146" s="17">
        <f t="shared" si="233"/>
        <v>27.667414224243998</v>
      </c>
      <c r="P1146" s="17"/>
      <c r="Q1146" s="36">
        <f t="shared" si="234"/>
        <v>1.5114242163623899E-2</v>
      </c>
      <c r="R1146" s="14">
        <f t="shared" si="244"/>
        <v>0.99561893894703013</v>
      </c>
      <c r="S1146" s="14">
        <f t="shared" si="245"/>
        <v>12.32122444112964</v>
      </c>
      <c r="T1146" s="20">
        <f t="shared" si="235"/>
        <v>-2.3778803201156884E-2</v>
      </c>
      <c r="U1146" s="20">
        <f t="shared" si="236"/>
        <v>-1.9821368584418741E-2</v>
      </c>
      <c r="V1146" s="20">
        <f t="shared" si="237"/>
        <v>-3.9574346167381425E-3</v>
      </c>
      <c r="Y1146" s="35"/>
      <c r="Z1146" s="35"/>
    </row>
    <row r="1147" spans="1:26" x14ac:dyDescent="0.25">
      <c r="A1147" s="11">
        <v>1965.11</v>
      </c>
      <c r="B1147" s="12">
        <v>92.15</v>
      </c>
      <c r="C1147" s="13">
        <v>2.7</v>
      </c>
      <c r="D1147" s="12">
        <v>5.12</v>
      </c>
      <c r="E1147" s="12">
        <v>31.7</v>
      </c>
      <c r="F1147" s="13">
        <f t="shared" si="242"/>
        <v>1965.8749999999138</v>
      </c>
      <c r="G1147" s="14">
        <v>4.45</v>
      </c>
      <c r="H1147" s="13">
        <f t="shared" si="238"/>
        <v>914.11637223974776</v>
      </c>
      <c r="I1147" s="13">
        <f t="shared" si="239"/>
        <v>26.783659305993694</v>
      </c>
      <c r="J1147" s="15">
        <f t="shared" si="243"/>
        <v>117876.48177736114</v>
      </c>
      <c r="K1147" s="13">
        <f t="shared" si="240"/>
        <v>50.789753943217676</v>
      </c>
      <c r="L1147" s="15">
        <f t="shared" si="241"/>
        <v>6549.40408790113</v>
      </c>
      <c r="M1147" s="34">
        <f t="shared" si="232"/>
        <v>23.92546115667373</v>
      </c>
      <c r="N1147" s="16"/>
      <c r="O1147" s="17">
        <f t="shared" si="233"/>
        <v>27.818071369298664</v>
      </c>
      <c r="P1147" s="17"/>
      <c r="Q1147" s="36">
        <f t="shared" si="234"/>
        <v>1.3851050159745616E-2</v>
      </c>
      <c r="R1147" s="14">
        <f t="shared" si="244"/>
        <v>0.99020434296432924</v>
      </c>
      <c r="S1147" s="14">
        <f t="shared" si="245"/>
        <v>12.267244404605707</v>
      </c>
      <c r="T1147" s="20">
        <f t="shared" si="235"/>
        <v>-2.3561836699148575E-2</v>
      </c>
      <c r="U1147" s="20">
        <f t="shared" si="236"/>
        <v>-1.8844007724404199E-2</v>
      </c>
      <c r="V1147" s="20">
        <f t="shared" si="237"/>
        <v>-4.7178289747443758E-3</v>
      </c>
      <c r="Y1147" s="35"/>
      <c r="Z1147" s="35"/>
    </row>
    <row r="1148" spans="1:26" x14ac:dyDescent="0.25">
      <c r="A1148" s="11">
        <v>1965.12</v>
      </c>
      <c r="B1148" s="12">
        <v>91.73</v>
      </c>
      <c r="C1148" s="13">
        <v>2.72</v>
      </c>
      <c r="D1148" s="12">
        <v>5.19</v>
      </c>
      <c r="E1148" s="12">
        <v>31.8</v>
      </c>
      <c r="F1148" s="13">
        <f t="shared" si="242"/>
        <v>1965.9583333332471</v>
      </c>
      <c r="G1148" s="14">
        <v>4.62</v>
      </c>
      <c r="H1148" s="13">
        <f t="shared" si="238"/>
        <v>907.08854716981148</v>
      </c>
      <c r="I1148" s="13">
        <f t="shared" si="239"/>
        <v>26.897207547169817</v>
      </c>
      <c r="J1148" s="15">
        <f t="shared" si="243"/>
        <v>117259.27048860538</v>
      </c>
      <c r="K1148" s="13">
        <f t="shared" si="240"/>
        <v>51.32224528301888</v>
      </c>
      <c r="L1148" s="15">
        <f t="shared" si="241"/>
        <v>6634.4229132874962</v>
      </c>
      <c r="M1148" s="34">
        <f t="shared" si="232"/>
        <v>23.694111549106328</v>
      </c>
      <c r="N1148" s="16"/>
      <c r="O1148" s="17">
        <f t="shared" si="233"/>
        <v>27.525611912109824</v>
      </c>
      <c r="P1148" s="17"/>
      <c r="Q1148" s="36">
        <f t="shared" si="234"/>
        <v>1.3258172151926241E-2</v>
      </c>
      <c r="R1148" s="14">
        <f t="shared" si="244"/>
        <v>1.0046447183490235</v>
      </c>
      <c r="S1148" s="14">
        <f t="shared" si="245"/>
        <v>12.108880324998752</v>
      </c>
      <c r="T1148" s="20">
        <f t="shared" si="235"/>
        <v>-2.4560821420823831E-2</v>
      </c>
      <c r="U1148" s="20">
        <f t="shared" si="236"/>
        <v>-1.6933179534137865E-2</v>
      </c>
      <c r="V1148" s="20">
        <f t="shared" si="237"/>
        <v>-7.6276418866859652E-3</v>
      </c>
      <c r="Y1148" s="35"/>
      <c r="Z1148" s="35"/>
    </row>
    <row r="1149" spans="1:26" x14ac:dyDescent="0.25">
      <c r="A1149" s="11">
        <v>1966.01</v>
      </c>
      <c r="B1149" s="12">
        <v>93.32</v>
      </c>
      <c r="C1149" s="13">
        <v>2.74</v>
      </c>
      <c r="D1149" s="12">
        <v>5.24</v>
      </c>
      <c r="E1149" s="12">
        <v>31.8</v>
      </c>
      <c r="F1149" s="13">
        <f t="shared" si="242"/>
        <v>1966.0416666665803</v>
      </c>
      <c r="G1149" s="14">
        <v>4.6100000000000003</v>
      </c>
      <c r="H1149" s="13">
        <f t="shared" si="238"/>
        <v>922.81154716981132</v>
      </c>
      <c r="I1149" s="13">
        <f t="shared" si="239"/>
        <v>27.094981132075475</v>
      </c>
      <c r="J1149" s="15">
        <f t="shared" si="243"/>
        <v>119583.66207447456</v>
      </c>
      <c r="K1149" s="13">
        <f t="shared" si="240"/>
        <v>51.816679245283026</v>
      </c>
      <c r="L1149" s="15">
        <f t="shared" si="241"/>
        <v>6714.7277032816846</v>
      </c>
      <c r="M1149" s="34">
        <f t="shared" si="232"/>
        <v>24.058483388421756</v>
      </c>
      <c r="N1149" s="16"/>
      <c r="O1149" s="17">
        <f t="shared" si="233"/>
        <v>27.923438274605246</v>
      </c>
      <c r="P1149" s="17"/>
      <c r="Q1149" s="36">
        <f t="shared" si="234"/>
        <v>1.2718973089049998E-2</v>
      </c>
      <c r="R1149" s="14">
        <f t="shared" si="244"/>
        <v>0.98653380384444578</v>
      </c>
      <c r="S1149" s="14">
        <f t="shared" si="245"/>
        <v>12.165122663630404</v>
      </c>
      <c r="T1149" s="20">
        <f t="shared" si="235"/>
        <v>-1.7734160790136788E-2</v>
      </c>
      <c r="U1149" s="20">
        <f t="shared" si="236"/>
        <v>-1.5172325342341475E-2</v>
      </c>
      <c r="V1149" s="20">
        <f t="shared" si="237"/>
        <v>-2.5618354477953131E-3</v>
      </c>
      <c r="Y1149" s="35"/>
      <c r="Z1149" s="35"/>
    </row>
    <row r="1150" spans="1:26" x14ac:dyDescent="0.25">
      <c r="A1150" s="11">
        <v>1966.02</v>
      </c>
      <c r="B1150" s="12">
        <v>92.69</v>
      </c>
      <c r="C1150" s="13">
        <v>2.76</v>
      </c>
      <c r="D1150" s="12">
        <v>5.29</v>
      </c>
      <c r="E1150" s="12">
        <v>32</v>
      </c>
      <c r="F1150" s="13">
        <f t="shared" si="242"/>
        <v>1966.1249999999136</v>
      </c>
      <c r="G1150" s="14">
        <v>4.83</v>
      </c>
      <c r="H1150" s="13">
        <f t="shared" si="238"/>
        <v>910.8530437500001</v>
      </c>
      <c r="I1150" s="13">
        <f t="shared" si="239"/>
        <v>27.122175000000002</v>
      </c>
      <c r="J1150" s="15">
        <f t="shared" si="243"/>
        <v>118326.89314413229</v>
      </c>
      <c r="K1150" s="13">
        <f t="shared" si="240"/>
        <v>51.984168750000009</v>
      </c>
      <c r="L1150" s="15">
        <f t="shared" si="241"/>
        <v>6753.1477476800073</v>
      </c>
      <c r="M1150" s="34">
        <f t="shared" si="232"/>
        <v>23.700027145579416</v>
      </c>
      <c r="N1150" s="16"/>
      <c r="O1150" s="17">
        <f t="shared" si="233"/>
        <v>27.482994403460854</v>
      </c>
      <c r="P1150" s="17"/>
      <c r="Q1150" s="36">
        <f t="shared" si="234"/>
        <v>1.1785616374618849E-2</v>
      </c>
      <c r="R1150" s="14">
        <f t="shared" si="244"/>
        <v>1.000883883641557</v>
      </c>
      <c r="S1150" s="14">
        <f t="shared" si="245"/>
        <v>11.92629658098817</v>
      </c>
      <c r="T1150" s="20">
        <f t="shared" si="235"/>
        <v>-1.3016897705553254E-2</v>
      </c>
      <c r="U1150" s="20">
        <f t="shared" si="236"/>
        <v>-1.3276141473607006E-2</v>
      </c>
      <c r="V1150" s="20">
        <f t="shared" si="237"/>
        <v>2.5924376805375182E-4</v>
      </c>
      <c r="Y1150" s="35"/>
      <c r="Z1150" s="35"/>
    </row>
    <row r="1151" spans="1:26" x14ac:dyDescent="0.25">
      <c r="A1151" s="11">
        <v>1966.03</v>
      </c>
      <c r="B1151" s="12">
        <v>88.88</v>
      </c>
      <c r="C1151" s="13">
        <v>2.78</v>
      </c>
      <c r="D1151" s="12">
        <v>5.34</v>
      </c>
      <c r="E1151" s="12">
        <v>32.1</v>
      </c>
      <c r="F1151" s="13">
        <f t="shared" si="242"/>
        <v>1966.2083333332469</v>
      </c>
      <c r="G1151" s="14">
        <v>4.87</v>
      </c>
      <c r="H1151" s="13">
        <f t="shared" si="238"/>
        <v>870.69173831775709</v>
      </c>
      <c r="I1151" s="13">
        <f t="shared" si="239"/>
        <v>27.233607476635513</v>
      </c>
      <c r="J1151" s="15">
        <f t="shared" si="243"/>
        <v>113404.44872382717</v>
      </c>
      <c r="K1151" s="13">
        <f t="shared" si="240"/>
        <v>52.312037383177575</v>
      </c>
      <c r="L1151" s="15">
        <f t="shared" si="241"/>
        <v>6813.4536024441622</v>
      </c>
      <c r="M1151" s="34">
        <f t="shared" si="232"/>
        <v>22.611112582290009</v>
      </c>
      <c r="N1151" s="16"/>
      <c r="O1151" s="17">
        <f t="shared" si="233"/>
        <v>26.200300759745186</v>
      </c>
      <c r="P1151" s="17"/>
      <c r="Q1151" s="36">
        <f t="shared" si="234"/>
        <v>1.3735257908352561E-2</v>
      </c>
      <c r="R1151" s="14">
        <f t="shared" si="244"/>
        <v>1.013533726193486</v>
      </c>
      <c r="S1151" s="14">
        <f t="shared" si="245"/>
        <v>11.899651628102642</v>
      </c>
      <c r="T1151" s="20">
        <f t="shared" si="235"/>
        <v>-8.199088693369716E-3</v>
      </c>
      <c r="U1151" s="20">
        <f t="shared" si="236"/>
        <v>-1.2187341948056374E-2</v>
      </c>
      <c r="V1151" s="20">
        <f t="shared" si="237"/>
        <v>3.9882532546866578E-3</v>
      </c>
      <c r="Y1151" s="35"/>
      <c r="Z1151" s="35"/>
    </row>
    <row r="1152" spans="1:26" x14ac:dyDescent="0.25">
      <c r="A1152" s="11">
        <v>1966.04</v>
      </c>
      <c r="B1152" s="12">
        <v>91.6</v>
      </c>
      <c r="C1152" s="13">
        <v>2.7966700000000002</v>
      </c>
      <c r="D1152" s="12">
        <v>5.38</v>
      </c>
      <c r="E1152" s="12">
        <v>32.299999999999997</v>
      </c>
      <c r="F1152" s="13">
        <f t="shared" si="242"/>
        <v>1966.2916666665801</v>
      </c>
      <c r="G1152" s="14">
        <v>4.75</v>
      </c>
      <c r="H1152" s="13">
        <f t="shared" si="238"/>
        <v>891.78130030959755</v>
      </c>
      <c r="I1152" s="13">
        <f t="shared" si="239"/>
        <v>27.22727084210527</v>
      </c>
      <c r="J1152" s="15">
        <f t="shared" si="243"/>
        <v>116446.8089970182</v>
      </c>
      <c r="K1152" s="13">
        <f t="shared" si="240"/>
        <v>52.377547987616104</v>
      </c>
      <c r="L1152" s="15">
        <f t="shared" si="241"/>
        <v>6839.3431485148249</v>
      </c>
      <c r="M1152" s="34">
        <f t="shared" si="232"/>
        <v>23.113696462615827</v>
      </c>
      <c r="N1152" s="16"/>
      <c r="O1152" s="17">
        <f t="shared" si="233"/>
        <v>26.76040894831138</v>
      </c>
      <c r="P1152" s="17"/>
      <c r="Q1152" s="36">
        <f t="shared" si="234"/>
        <v>1.4226847363845711E-2</v>
      </c>
      <c r="R1152" s="14">
        <f t="shared" si="244"/>
        <v>1.0015927472648041</v>
      </c>
      <c r="S1152" s="14">
        <f t="shared" si="245"/>
        <v>11.986019008874047</v>
      </c>
      <c r="T1152" s="20">
        <f t="shared" si="235"/>
        <v>-1.0094733642359022E-2</v>
      </c>
      <c r="U1152" s="20">
        <f t="shared" si="236"/>
        <v>-1.1464986718927594E-2</v>
      </c>
      <c r="V1152" s="20">
        <f t="shared" si="237"/>
        <v>1.3702530765685728E-3</v>
      </c>
      <c r="Y1152" s="35"/>
      <c r="Z1152" s="35"/>
    </row>
    <row r="1153" spans="1:26" x14ac:dyDescent="0.25">
      <c r="A1153" s="11">
        <v>1966.05</v>
      </c>
      <c r="B1153" s="12">
        <v>86.78</v>
      </c>
      <c r="C1153" s="13">
        <v>2.8133300000000001</v>
      </c>
      <c r="D1153" s="12">
        <v>5.42</v>
      </c>
      <c r="E1153" s="12">
        <v>32.299999999999997</v>
      </c>
      <c r="F1153" s="13">
        <f t="shared" si="242"/>
        <v>1966.3749999999134</v>
      </c>
      <c r="G1153" s="14">
        <v>4.78</v>
      </c>
      <c r="H1153" s="13">
        <f t="shared" si="238"/>
        <v>844.85569040247697</v>
      </c>
      <c r="I1153" s="13">
        <f t="shared" si="239"/>
        <v>27.389466000000009</v>
      </c>
      <c r="J1153" s="15">
        <f t="shared" si="243"/>
        <v>110617.40567530066</v>
      </c>
      <c r="K1153" s="13">
        <f t="shared" si="240"/>
        <v>52.766972136222918</v>
      </c>
      <c r="L1153" s="15">
        <f t="shared" si="241"/>
        <v>6908.8077755258073</v>
      </c>
      <c r="M1153" s="34">
        <f t="shared" ref="M1153:M1216" si="246">H1153/AVERAGE(K1033:K1152)</f>
        <v>21.852177976763098</v>
      </c>
      <c r="N1153" s="16"/>
      <c r="O1153" s="17">
        <f t="shared" ref="O1153:O1216" si="247">J1153/AVERAGE(L1033:L1152)</f>
        <v>25.283601610272147</v>
      </c>
      <c r="P1153" s="17"/>
      <c r="Q1153" s="36">
        <f t="shared" ref="Q1153:Q1216" si="248">1/M1153-(G1153/100-(((E1153/E1033)^(1/10))-1))</f>
        <v>1.6046646835389027E-2</v>
      </c>
      <c r="R1153" s="14">
        <f t="shared" si="244"/>
        <v>1.0016210031287147</v>
      </c>
      <c r="S1153" s="14">
        <f t="shared" si="245"/>
        <v>12.005109707866321</v>
      </c>
      <c r="T1153" s="20">
        <f t="shared" si="235"/>
        <v>-6.0843084754333976E-3</v>
      </c>
      <c r="U1153" s="20">
        <f t="shared" si="236"/>
        <v>-1.4018900137595436E-2</v>
      </c>
      <c r="V1153" s="20">
        <f t="shared" si="237"/>
        <v>7.9345916621620383E-3</v>
      </c>
      <c r="Y1153" s="35"/>
      <c r="Z1153" s="35"/>
    </row>
    <row r="1154" spans="1:26" x14ac:dyDescent="0.25">
      <c r="A1154" s="11">
        <v>1966.06</v>
      </c>
      <c r="B1154" s="12">
        <v>86.06</v>
      </c>
      <c r="C1154" s="13">
        <v>2.83</v>
      </c>
      <c r="D1154" s="12">
        <v>5.46</v>
      </c>
      <c r="E1154" s="12">
        <v>32.4</v>
      </c>
      <c r="F1154" s="13">
        <f t="shared" si="242"/>
        <v>1966.4583333332466</v>
      </c>
      <c r="G1154" s="14">
        <v>4.8099999999999996</v>
      </c>
      <c r="H1154" s="13">
        <f t="shared" si="238"/>
        <v>835.2601111111112</v>
      </c>
      <c r="I1154" s="13">
        <f t="shared" si="239"/>
        <v>27.466722222222227</v>
      </c>
      <c r="J1154" s="15">
        <f t="shared" si="243"/>
        <v>109660.73741413056</v>
      </c>
      <c r="K1154" s="13">
        <f t="shared" si="240"/>
        <v>52.992333333333342</v>
      </c>
      <c r="L1154" s="15">
        <f t="shared" si="241"/>
        <v>6957.3277513496732</v>
      </c>
      <c r="M1154" s="34">
        <f t="shared" si="246"/>
        <v>21.555253383226251</v>
      </c>
      <c r="N1154" s="16"/>
      <c r="O1154" s="17">
        <f t="shared" si="247"/>
        <v>24.92548857087241</v>
      </c>
      <c r="P1154" s="17"/>
      <c r="Q1154" s="36">
        <f t="shared" si="248"/>
        <v>1.5940466672773573E-2</v>
      </c>
      <c r="R1154" s="14">
        <f t="shared" si="244"/>
        <v>0.98763033601551209</v>
      </c>
      <c r="S1154" s="14">
        <f t="shared" si="245"/>
        <v>11.987457157805732</v>
      </c>
      <c r="T1154" s="20">
        <f t="shared" ref="T1154:T1217" si="249">(($J1274/$J1154)^(1/10)-1)</f>
        <v>-4.853584375537956E-3</v>
      </c>
      <c r="U1154" s="20">
        <f t="shared" ref="U1154:U1217" si="250">(($S1274/$S1154)^(1/10)-1)</f>
        <v>-1.3479928932099705E-2</v>
      </c>
      <c r="V1154" s="20">
        <f t="shared" ref="V1154:V1217" si="251">T1154-U1154</f>
        <v>8.6263445565617491E-3</v>
      </c>
      <c r="Y1154" s="35"/>
      <c r="Z1154" s="35"/>
    </row>
    <row r="1155" spans="1:26" x14ac:dyDescent="0.25">
      <c r="A1155" s="11">
        <v>1966.07</v>
      </c>
      <c r="B1155" s="12">
        <v>85.84</v>
      </c>
      <c r="C1155" s="13">
        <v>2.85</v>
      </c>
      <c r="D1155" s="12">
        <v>5.4766700000000004</v>
      </c>
      <c r="E1155" s="12">
        <v>32.5</v>
      </c>
      <c r="F1155" s="13">
        <f t="shared" si="242"/>
        <v>1966.5416666665799</v>
      </c>
      <c r="G1155" s="14">
        <v>5.0199999999999996</v>
      </c>
      <c r="H1155" s="13">
        <f t="shared" si="238"/>
        <v>830.5614276923078</v>
      </c>
      <c r="I1155" s="13">
        <f t="shared" si="239"/>
        <v>27.575723076923079</v>
      </c>
      <c r="J1155" s="15">
        <f t="shared" si="243"/>
        <v>109345.55027525708</v>
      </c>
      <c r="K1155" s="13">
        <f t="shared" si="240"/>
        <v>52.99057379076924</v>
      </c>
      <c r="L1155" s="15">
        <f t="shared" si="241"/>
        <v>6976.3454662860231</v>
      </c>
      <c r="M1155" s="34">
        <f t="shared" si="246"/>
        <v>21.381702007433411</v>
      </c>
      <c r="N1155" s="16"/>
      <c r="O1155" s="17">
        <f t="shared" si="247"/>
        <v>24.711793345102834</v>
      </c>
      <c r="P1155" s="17"/>
      <c r="Q1155" s="36">
        <f t="shared" si="248"/>
        <v>1.3785189143865242E-2</v>
      </c>
      <c r="R1155" s="14">
        <f t="shared" si="244"/>
        <v>0.98872696127512882</v>
      </c>
      <c r="S1155" s="14">
        <f t="shared" si="245"/>
        <v>11.80274810584066</v>
      </c>
      <c r="T1155" s="20">
        <f t="shared" si="249"/>
        <v>-2.4684475548129026E-3</v>
      </c>
      <c r="U1155" s="20">
        <f t="shared" si="250"/>
        <v>-1.1619750356131608E-2</v>
      </c>
      <c r="V1155" s="20">
        <f t="shared" si="251"/>
        <v>9.1513028013187059E-3</v>
      </c>
      <c r="Y1155" s="35"/>
      <c r="Z1155" s="35"/>
    </row>
    <row r="1156" spans="1:26" x14ac:dyDescent="0.25">
      <c r="A1156" s="11">
        <v>1966.08</v>
      </c>
      <c r="B1156" s="12">
        <v>80.650000000000006</v>
      </c>
      <c r="C1156" s="13">
        <v>2.87</v>
      </c>
      <c r="D1156" s="12">
        <v>5.4933300000000003</v>
      </c>
      <c r="E1156" s="12">
        <v>32.700000000000003</v>
      </c>
      <c r="F1156" s="13">
        <f t="shared" si="242"/>
        <v>1966.6249999999131</v>
      </c>
      <c r="G1156" s="14">
        <v>5.22</v>
      </c>
      <c r="H1156" s="13">
        <f t="shared" si="238"/>
        <v>775.57183486238534</v>
      </c>
      <c r="I1156" s="13">
        <f t="shared" si="239"/>
        <v>27.599394495412849</v>
      </c>
      <c r="J1156" s="15">
        <f t="shared" si="243"/>
        <v>102408.82308433639</v>
      </c>
      <c r="K1156" s="13">
        <f t="shared" si="240"/>
        <v>52.82668354128441</v>
      </c>
      <c r="L1156" s="15">
        <f t="shared" si="241"/>
        <v>6975.3931818211731</v>
      </c>
      <c r="M1156" s="34">
        <f t="shared" si="246"/>
        <v>19.913903864009807</v>
      </c>
      <c r="N1156" s="16"/>
      <c r="O1156" s="17">
        <f t="shared" si="247"/>
        <v>23.008866665632198</v>
      </c>
      <c r="P1156" s="17"/>
      <c r="Q1156" s="36">
        <f t="shared" si="248"/>
        <v>1.6228873124906562E-2</v>
      </c>
      <c r="R1156" s="14">
        <f t="shared" si="244"/>
        <v>1.0074469142354381</v>
      </c>
      <c r="S1156" s="14">
        <f t="shared" si="245"/>
        <v>11.598320986390446</v>
      </c>
      <c r="T1156" s="20">
        <f t="shared" si="249"/>
        <v>3.003215732589215E-3</v>
      </c>
      <c r="U1156" s="20">
        <f t="shared" si="250"/>
        <v>-9.3597095052878609E-3</v>
      </c>
      <c r="V1156" s="20">
        <f t="shared" si="251"/>
        <v>1.2362925237877076E-2</v>
      </c>
      <c r="Y1156" s="35"/>
      <c r="Z1156" s="35"/>
    </row>
    <row r="1157" spans="1:26" x14ac:dyDescent="0.25">
      <c r="A1157" s="11">
        <v>1966.09</v>
      </c>
      <c r="B1157" s="12">
        <v>77.81</v>
      </c>
      <c r="C1157" s="13">
        <v>2.89</v>
      </c>
      <c r="D1157" s="12">
        <v>5.51</v>
      </c>
      <c r="E1157" s="12">
        <v>32.700000000000003</v>
      </c>
      <c r="F1157" s="13">
        <f t="shared" si="242"/>
        <v>1966.7083333332464</v>
      </c>
      <c r="G1157" s="14">
        <v>5.18</v>
      </c>
      <c r="H1157" s="13">
        <f t="shared" si="238"/>
        <v>748.26093577981658</v>
      </c>
      <c r="I1157" s="13">
        <f t="shared" si="239"/>
        <v>27.791724770642205</v>
      </c>
      <c r="J1157" s="15">
        <f t="shared" si="243"/>
        <v>99108.418876855038</v>
      </c>
      <c r="K1157" s="13">
        <f t="shared" si="240"/>
        <v>52.986990825688068</v>
      </c>
      <c r="L1157" s="15">
        <f t="shared" si="241"/>
        <v>7018.2160135133163</v>
      </c>
      <c r="M1157" s="34">
        <f t="shared" si="246"/>
        <v>19.161676250614999</v>
      </c>
      <c r="N1157" s="16"/>
      <c r="O1157" s="17">
        <f t="shared" si="247"/>
        <v>22.136998500688097</v>
      </c>
      <c r="P1157" s="17"/>
      <c r="Q1157" s="36">
        <f t="shared" si="248"/>
        <v>1.8227981090812244E-2</v>
      </c>
      <c r="R1157" s="14">
        <f t="shared" si="244"/>
        <v>1.0175811091873184</v>
      </c>
      <c r="S1157" s="14">
        <f t="shared" si="245"/>
        <v>11.684692688051177</v>
      </c>
      <c r="T1157" s="20">
        <f t="shared" si="249"/>
        <v>8.3725961215934674E-3</v>
      </c>
      <c r="U1157" s="20">
        <f t="shared" si="250"/>
        <v>-8.5752295276819712E-3</v>
      </c>
      <c r="V1157" s="20">
        <f t="shared" si="251"/>
        <v>1.6947825649275439E-2</v>
      </c>
      <c r="Y1157" s="35"/>
      <c r="Z1157" s="35"/>
    </row>
    <row r="1158" spans="1:26" x14ac:dyDescent="0.25">
      <c r="A1158" s="11">
        <v>1966.1</v>
      </c>
      <c r="B1158" s="12">
        <v>77.13</v>
      </c>
      <c r="C1158" s="13">
        <v>2.8833299999999999</v>
      </c>
      <c r="D1158" s="12">
        <v>5.5233299999999996</v>
      </c>
      <c r="E1158" s="12">
        <v>32.9</v>
      </c>
      <c r="F1158" s="13">
        <f t="shared" si="242"/>
        <v>1966.7916666665797</v>
      </c>
      <c r="G1158" s="14">
        <v>5.01</v>
      </c>
      <c r="H1158" s="13">
        <f t="shared" si="238"/>
        <v>737.21275987841955</v>
      </c>
      <c r="I1158" s="13">
        <f t="shared" si="239"/>
        <v>27.559025890577512</v>
      </c>
      <c r="J1158" s="15">
        <f t="shared" si="243"/>
        <v>97949.256014316838</v>
      </c>
      <c r="K1158" s="13">
        <f t="shared" si="240"/>
        <v>52.792290328267484</v>
      </c>
      <c r="L1158" s="15">
        <f t="shared" si="241"/>
        <v>7014.2106083437902</v>
      </c>
      <c r="M1158" s="34">
        <f t="shared" si="246"/>
        <v>18.825409371315679</v>
      </c>
      <c r="N1158" s="16"/>
      <c r="O1158" s="17">
        <f t="shared" si="247"/>
        <v>21.746931566579889</v>
      </c>
      <c r="P1158" s="17"/>
      <c r="Q1158" s="36">
        <f t="shared" si="248"/>
        <v>2.1110043424481036E-2</v>
      </c>
      <c r="R1158" s="14">
        <f t="shared" si="244"/>
        <v>0.99255097662632741</v>
      </c>
      <c r="S1158" s="14">
        <f t="shared" si="245"/>
        <v>11.8178421658011</v>
      </c>
      <c r="T1158" s="20">
        <f t="shared" si="249"/>
        <v>5.8597346247946103E-3</v>
      </c>
      <c r="U1158" s="20">
        <f t="shared" si="250"/>
        <v>-8.3533751848543503E-3</v>
      </c>
      <c r="V1158" s="20">
        <f t="shared" si="251"/>
        <v>1.4213109809648961E-2</v>
      </c>
      <c r="Y1158" s="35"/>
      <c r="Z1158" s="35"/>
    </row>
    <row r="1159" spans="1:26" x14ac:dyDescent="0.25">
      <c r="A1159" s="11">
        <v>1966.11</v>
      </c>
      <c r="B1159" s="12">
        <v>80.989999999999995</v>
      </c>
      <c r="C1159" s="13">
        <v>2.8766699999999998</v>
      </c>
      <c r="D1159" s="12">
        <v>5.53667</v>
      </c>
      <c r="E1159" s="12">
        <v>32.9</v>
      </c>
      <c r="F1159" s="13">
        <f t="shared" si="242"/>
        <v>1966.8749999999129</v>
      </c>
      <c r="G1159" s="14">
        <v>5.16</v>
      </c>
      <c r="H1159" s="13">
        <f t="shared" si="238"/>
        <v>774.10685106382994</v>
      </c>
      <c r="I1159" s="13">
        <f t="shared" si="239"/>
        <v>27.49536924620061</v>
      </c>
      <c r="J1159" s="15">
        <f t="shared" si="243"/>
        <v>103155.59296155079</v>
      </c>
      <c r="K1159" s="13">
        <f t="shared" si="240"/>
        <v>52.919794778115509</v>
      </c>
      <c r="L1159" s="15">
        <f t="shared" si="241"/>
        <v>7051.9629198966468</v>
      </c>
      <c r="M1159" s="34">
        <f t="shared" si="246"/>
        <v>19.711251211928964</v>
      </c>
      <c r="N1159" s="16"/>
      <c r="O1159" s="17">
        <f t="shared" si="247"/>
        <v>22.765719180291445</v>
      </c>
      <c r="P1159" s="17"/>
      <c r="Q1159" s="36">
        <f t="shared" si="248"/>
        <v>1.7222795263778019E-2</v>
      </c>
      <c r="R1159" s="14">
        <f t="shared" si="244"/>
        <v>1.0294635264998171</v>
      </c>
      <c r="S1159" s="14">
        <f t="shared" si="245"/>
        <v>11.729810783281673</v>
      </c>
      <c r="T1159" s="20">
        <f t="shared" si="249"/>
        <v>1.2934079183080094E-4</v>
      </c>
      <c r="U1159" s="20">
        <f t="shared" si="250"/>
        <v>-6.3407983623332553E-3</v>
      </c>
      <c r="V1159" s="20">
        <f t="shared" si="251"/>
        <v>6.4701391541640563E-3</v>
      </c>
      <c r="Y1159" s="35"/>
      <c r="Z1159" s="35"/>
    </row>
    <row r="1160" spans="1:26" x14ac:dyDescent="0.25">
      <c r="A1160" s="11">
        <v>1966.12</v>
      </c>
      <c r="B1160" s="12">
        <v>81.33</v>
      </c>
      <c r="C1160" s="13">
        <v>2.87</v>
      </c>
      <c r="D1160" s="12">
        <v>5.55</v>
      </c>
      <c r="E1160" s="12">
        <v>32.9</v>
      </c>
      <c r="F1160" s="13">
        <f t="shared" si="242"/>
        <v>1966.9583333332462</v>
      </c>
      <c r="G1160" s="14">
        <v>4.84</v>
      </c>
      <c r="H1160" s="13">
        <f t="shared" si="238"/>
        <v>777.35658966565359</v>
      </c>
      <c r="I1160" s="13">
        <f t="shared" si="239"/>
        <v>27.431617021276601</v>
      </c>
      <c r="J1160" s="15">
        <f t="shared" si="243"/>
        <v>103893.26774761776</v>
      </c>
      <c r="K1160" s="13">
        <f t="shared" si="240"/>
        <v>53.047203647416417</v>
      </c>
      <c r="L1160" s="15">
        <f t="shared" si="241"/>
        <v>7089.7287101841694</v>
      </c>
      <c r="M1160" s="34">
        <f t="shared" si="246"/>
        <v>19.736473752791966</v>
      </c>
      <c r="N1160" s="16"/>
      <c r="O1160" s="17">
        <f t="shared" si="247"/>
        <v>22.790219081135156</v>
      </c>
      <c r="P1160" s="17"/>
      <c r="Q1160" s="36">
        <f t="shared" si="248"/>
        <v>1.9988484803566062E-2</v>
      </c>
      <c r="R1160" s="14">
        <f t="shared" si="244"/>
        <v>1.0247245931872906</v>
      </c>
      <c r="S1160" s="14">
        <f t="shared" si="245"/>
        <v>12.075412374132732</v>
      </c>
      <c r="T1160" s="20">
        <f t="shared" si="249"/>
        <v>2.7983091447607578E-3</v>
      </c>
      <c r="U1160" s="20">
        <f t="shared" si="250"/>
        <v>-6.0330276215824208E-3</v>
      </c>
      <c r="V1160" s="20">
        <f t="shared" si="251"/>
        <v>8.8313367663431785E-3</v>
      </c>
      <c r="Y1160" s="35"/>
      <c r="Z1160" s="35"/>
    </row>
    <row r="1161" spans="1:26" x14ac:dyDescent="0.25">
      <c r="A1161" s="11">
        <v>1967.01</v>
      </c>
      <c r="B1161" s="12">
        <v>84.45</v>
      </c>
      <c r="C1161" s="13">
        <v>2.88</v>
      </c>
      <c r="D1161" s="12">
        <v>5.5166700000000004</v>
      </c>
      <c r="E1161" s="12">
        <v>32.9</v>
      </c>
      <c r="F1161" s="13">
        <f t="shared" si="242"/>
        <v>1967.0416666665794</v>
      </c>
      <c r="G1161" s="14">
        <v>4.58</v>
      </c>
      <c r="H1161" s="13">
        <f t="shared" si="238"/>
        <v>807.17772036474184</v>
      </c>
      <c r="I1161" s="13">
        <f t="shared" si="239"/>
        <v>27.52719756838906</v>
      </c>
      <c r="J1161" s="15">
        <f t="shared" si="243"/>
        <v>108185.42783162116</v>
      </c>
      <c r="K1161" s="13">
        <f t="shared" si="240"/>
        <v>52.728633683890592</v>
      </c>
      <c r="L1161" s="15">
        <f t="shared" si="241"/>
        <v>7067.179445303369</v>
      </c>
      <c r="M1161" s="34">
        <f t="shared" si="246"/>
        <v>20.432242125384274</v>
      </c>
      <c r="N1161" s="16"/>
      <c r="O1161" s="17">
        <f t="shared" si="247"/>
        <v>23.586985839267911</v>
      </c>
      <c r="P1161" s="17"/>
      <c r="Q1161" s="36">
        <f t="shared" si="248"/>
        <v>2.0863127305986454E-2</v>
      </c>
      <c r="R1161" s="14">
        <f t="shared" si="244"/>
        <v>0.99984673348798547</v>
      </c>
      <c r="S1161" s="14">
        <f t="shared" si="245"/>
        <v>12.373972032651938</v>
      </c>
      <c r="T1161" s="20">
        <f t="shared" si="249"/>
        <v>-2.3003099633071011E-3</v>
      </c>
      <c r="U1161" s="20">
        <f t="shared" si="250"/>
        <v>-1.0797432825817355E-2</v>
      </c>
      <c r="V1161" s="20">
        <f t="shared" si="251"/>
        <v>8.4971228625102535E-3</v>
      </c>
      <c r="Y1161" s="35"/>
      <c r="Z1161" s="35"/>
    </row>
    <row r="1162" spans="1:26" x14ac:dyDescent="0.25">
      <c r="A1162" s="11">
        <v>1967.02</v>
      </c>
      <c r="B1162" s="12">
        <v>87.36</v>
      </c>
      <c r="C1162" s="13">
        <v>2.89</v>
      </c>
      <c r="D1162" s="12">
        <v>5.4833299999999996</v>
      </c>
      <c r="E1162" s="12">
        <v>32.9</v>
      </c>
      <c r="F1162" s="13">
        <f t="shared" si="242"/>
        <v>1967.1249999999127</v>
      </c>
      <c r="G1162" s="14">
        <v>4.63</v>
      </c>
      <c r="H1162" s="13">
        <f t="shared" ref="H1162:H1225" si="252">B1162*$E$1850/E1162</f>
        <v>834.99165957446814</v>
      </c>
      <c r="I1162" s="13">
        <f t="shared" ref="I1162:I1225" si="253">C1162*$E$1850/E1162</f>
        <v>27.622778115501525</v>
      </c>
      <c r="J1162" s="15">
        <f t="shared" si="243"/>
        <v>112221.83105474486</v>
      </c>
      <c r="K1162" s="13">
        <f t="shared" ref="K1162:K1225" si="254">D1162*$E$1850/E1162</f>
        <v>52.409968139817629</v>
      </c>
      <c r="L1162" s="15">
        <f t="shared" ref="L1162:L1225" si="255">K1162*(J1162/H1162)</f>
        <v>7043.8339386150883</v>
      </c>
      <c r="M1162" s="34">
        <f t="shared" si="246"/>
        <v>21.074443163678428</v>
      </c>
      <c r="N1162" s="16"/>
      <c r="O1162" s="17">
        <f t="shared" si="247"/>
        <v>24.320019544824305</v>
      </c>
      <c r="P1162" s="17"/>
      <c r="Q1162" s="36">
        <f t="shared" si="248"/>
        <v>1.8503704565099012E-2</v>
      </c>
      <c r="R1162" s="14">
        <f t="shared" si="244"/>
        <v>1.0110339143296996</v>
      </c>
      <c r="S1162" s="14">
        <f t="shared" si="245"/>
        <v>12.372075517118729</v>
      </c>
      <c r="T1162" s="20">
        <f t="shared" si="249"/>
        <v>-9.3358805231842368E-3</v>
      </c>
      <c r="U1162" s="20">
        <f t="shared" si="250"/>
        <v>-1.2447113464996162E-2</v>
      </c>
      <c r="V1162" s="20">
        <f t="shared" si="251"/>
        <v>3.1112329418119256E-3</v>
      </c>
      <c r="Y1162" s="35"/>
      <c r="Z1162" s="35"/>
    </row>
    <row r="1163" spans="1:26" x14ac:dyDescent="0.25">
      <c r="A1163" s="11">
        <v>1967.03</v>
      </c>
      <c r="B1163" s="12">
        <v>89.42</v>
      </c>
      <c r="C1163" s="13">
        <v>2.9</v>
      </c>
      <c r="D1163" s="12">
        <v>5.45</v>
      </c>
      <c r="E1163" s="12">
        <v>33</v>
      </c>
      <c r="F1163" s="13">
        <f t="shared" ref="F1163:F1226" si="256">F1162+1/12</f>
        <v>1967.2083333332459</v>
      </c>
      <c r="G1163" s="14">
        <v>4.54</v>
      </c>
      <c r="H1163" s="13">
        <f t="shared" si="252"/>
        <v>852.09130909090925</v>
      </c>
      <c r="I1163" s="13">
        <f t="shared" si="253"/>
        <v>27.634363636363638</v>
      </c>
      <c r="J1163" s="15">
        <f t="shared" ref="J1163:J1226" si="257">J1162*((H1163+(I1163/12))/H1162)</f>
        <v>114829.50447052626</v>
      </c>
      <c r="K1163" s="13">
        <f t="shared" si="254"/>
        <v>51.93354545454546</v>
      </c>
      <c r="L1163" s="15">
        <f t="shared" si="255"/>
        <v>6998.666957776426</v>
      </c>
      <c r="M1163" s="34">
        <f t="shared" si="246"/>
        <v>21.443898602019097</v>
      </c>
      <c r="N1163" s="16"/>
      <c r="O1163" s="17">
        <f t="shared" si="247"/>
        <v>24.737345583070852</v>
      </c>
      <c r="P1163" s="17"/>
      <c r="Q1163" s="36">
        <f t="shared" si="248"/>
        <v>1.8528321766579814E-2</v>
      </c>
      <c r="R1163" s="14">
        <f t="shared" ref="R1163:R1226" si="258">((G1163/G1164+G1163/1200+((1+G1164/1200)^(-119))*(1-G1163/G1164)))</f>
        <v>0.99980607830898216</v>
      </c>
      <c r="S1163" s="14">
        <f t="shared" ref="S1163:S1226" si="259">S1162*R1162*E1162/E1163</f>
        <v>12.470683126520477</v>
      </c>
      <c r="T1163" s="20">
        <f t="shared" si="249"/>
        <v>-1.2325121447545606E-2</v>
      </c>
      <c r="U1163" s="20">
        <f t="shared" si="250"/>
        <v>-1.3771681759980003E-2</v>
      </c>
      <c r="V1163" s="20">
        <f t="shared" si="251"/>
        <v>1.4465603124343973E-3</v>
      </c>
      <c r="Y1163" s="35"/>
      <c r="Z1163" s="35"/>
    </row>
    <row r="1164" spans="1:26" x14ac:dyDescent="0.25">
      <c r="A1164" s="11">
        <v>1967.04</v>
      </c>
      <c r="B1164" s="12">
        <v>90.96</v>
      </c>
      <c r="C1164" s="13">
        <v>2.9</v>
      </c>
      <c r="D1164" s="12">
        <v>5.41</v>
      </c>
      <c r="E1164" s="12">
        <v>33.1</v>
      </c>
      <c r="F1164" s="13">
        <f t="shared" si="256"/>
        <v>1967.2916666665792</v>
      </c>
      <c r="G1164" s="14">
        <v>4.59</v>
      </c>
      <c r="H1164" s="13">
        <f t="shared" si="252"/>
        <v>864.14748036253775</v>
      </c>
      <c r="I1164" s="13">
        <f t="shared" si="253"/>
        <v>27.550876132930515</v>
      </c>
      <c r="J1164" s="15">
        <f t="shared" si="257"/>
        <v>116763.61874113255</v>
      </c>
      <c r="K1164" s="13">
        <f t="shared" si="254"/>
        <v>51.396634441087613</v>
      </c>
      <c r="L1164" s="15">
        <f t="shared" si="255"/>
        <v>6944.7139114943611</v>
      </c>
      <c r="M1164" s="34">
        <f t="shared" si="246"/>
        <v>21.686025566746238</v>
      </c>
      <c r="N1164" s="16"/>
      <c r="O1164" s="17">
        <f t="shared" si="247"/>
        <v>25.007294802946515</v>
      </c>
      <c r="P1164" s="17"/>
      <c r="Q1164" s="36">
        <f t="shared" si="248"/>
        <v>1.7450185317673512E-2</v>
      </c>
      <c r="R1164" s="14">
        <f t="shared" si="258"/>
        <v>0.98338901038643711</v>
      </c>
      <c r="S1164" s="14">
        <f t="shared" si="259"/>
        <v>12.430596316872942</v>
      </c>
      <c r="T1164" s="20">
        <f t="shared" si="249"/>
        <v>-1.5975949325964911E-2</v>
      </c>
      <c r="U1164" s="20">
        <f t="shared" si="250"/>
        <v>-1.305060279982817E-2</v>
      </c>
      <c r="V1164" s="20">
        <f t="shared" si="251"/>
        <v>-2.9253465261367406E-3</v>
      </c>
      <c r="Y1164" s="35"/>
      <c r="Z1164" s="35"/>
    </row>
    <row r="1165" spans="1:26" x14ac:dyDescent="0.25">
      <c r="A1165" s="11">
        <v>1967.05</v>
      </c>
      <c r="B1165" s="12">
        <v>92.59</v>
      </c>
      <c r="C1165" s="13">
        <v>2.9</v>
      </c>
      <c r="D1165" s="12">
        <v>5.37</v>
      </c>
      <c r="E1165" s="12">
        <v>33.200000000000003</v>
      </c>
      <c r="F1165" s="13">
        <f t="shared" si="256"/>
        <v>1967.3749999999125</v>
      </c>
      <c r="G1165" s="14">
        <v>4.8499999999999996</v>
      </c>
      <c r="H1165" s="13">
        <f t="shared" si="252"/>
        <v>876.98347590361448</v>
      </c>
      <c r="I1165" s="13">
        <f t="shared" si="253"/>
        <v>27.46789156626506</v>
      </c>
      <c r="J1165" s="15">
        <f t="shared" si="257"/>
        <v>118807.3071136147</v>
      </c>
      <c r="K1165" s="13">
        <f t="shared" si="254"/>
        <v>50.862957831325303</v>
      </c>
      <c r="L1165" s="15">
        <f t="shared" si="255"/>
        <v>6890.5415185237171</v>
      </c>
      <c r="M1165" s="34">
        <f t="shared" si="246"/>
        <v>21.948477389658397</v>
      </c>
      <c r="N1165" s="16"/>
      <c r="O1165" s="17">
        <f t="shared" si="247"/>
        <v>25.300129034292649</v>
      </c>
      <c r="P1165" s="17"/>
      <c r="Q1165" s="36">
        <f t="shared" si="248"/>
        <v>1.4241698664414576E-2</v>
      </c>
      <c r="R1165" s="14">
        <f t="shared" si="258"/>
        <v>0.99078328788557335</v>
      </c>
      <c r="S1165" s="14">
        <f t="shared" si="259"/>
        <v>12.187292196675735</v>
      </c>
      <c r="T1165" s="20">
        <f t="shared" si="249"/>
        <v>-1.8103709951358016E-2</v>
      </c>
      <c r="U1165" s="20">
        <f t="shared" si="250"/>
        <v>-1.1605898470410048E-2</v>
      </c>
      <c r="V1165" s="20">
        <f t="shared" si="251"/>
        <v>-6.4978114809479681E-3</v>
      </c>
      <c r="Y1165" s="35"/>
      <c r="Z1165" s="35"/>
    </row>
    <row r="1166" spans="1:26" x14ac:dyDescent="0.25">
      <c r="A1166" s="11">
        <v>1967.06</v>
      </c>
      <c r="B1166" s="12">
        <v>91.43</v>
      </c>
      <c r="C1166" s="13">
        <v>2.9</v>
      </c>
      <c r="D1166" s="12">
        <v>5.33</v>
      </c>
      <c r="E1166" s="12">
        <v>33.299999999999997</v>
      </c>
      <c r="F1166" s="13">
        <f t="shared" si="256"/>
        <v>1967.4583333332457</v>
      </c>
      <c r="G1166" s="14">
        <v>5.0199999999999996</v>
      </c>
      <c r="H1166" s="13">
        <f t="shared" si="252"/>
        <v>863.39572972972996</v>
      </c>
      <c r="I1166" s="13">
        <f t="shared" si="253"/>
        <v>27.385405405405411</v>
      </c>
      <c r="J1166" s="15">
        <f t="shared" si="257"/>
        <v>117275.70317766142</v>
      </c>
      <c r="K1166" s="13">
        <f t="shared" si="254"/>
        <v>50.332486486486495</v>
      </c>
      <c r="L1166" s="15">
        <f t="shared" si="255"/>
        <v>6836.7001852448357</v>
      </c>
      <c r="M1166" s="34">
        <f t="shared" si="246"/>
        <v>21.552097609793485</v>
      </c>
      <c r="N1166" s="16"/>
      <c r="O1166" s="17">
        <f t="shared" si="247"/>
        <v>24.835207934713083</v>
      </c>
      <c r="P1166" s="17"/>
      <c r="Q1166" s="36">
        <f t="shared" si="248"/>
        <v>1.3322936774481063E-2</v>
      </c>
      <c r="R1166" s="14">
        <f t="shared" si="258"/>
        <v>0.99333424485123878</v>
      </c>
      <c r="S1166" s="14">
        <f t="shared" si="259"/>
        <v>12.038704275587987</v>
      </c>
      <c r="T1166" s="20">
        <f t="shared" si="249"/>
        <v>-1.6593517526992785E-2</v>
      </c>
      <c r="U1166" s="20">
        <f t="shared" si="250"/>
        <v>-9.1929769882308499E-3</v>
      </c>
      <c r="V1166" s="20">
        <f t="shared" si="251"/>
        <v>-7.400540538761935E-3</v>
      </c>
      <c r="Y1166" s="35"/>
      <c r="Z1166" s="35"/>
    </row>
    <row r="1167" spans="1:26" x14ac:dyDescent="0.25">
      <c r="A1167" s="11">
        <v>1967.07</v>
      </c>
      <c r="B1167" s="12">
        <v>93.01</v>
      </c>
      <c r="C1167" s="13">
        <v>2.9066700000000001</v>
      </c>
      <c r="D1167" s="12">
        <v>5.32</v>
      </c>
      <c r="E1167" s="12">
        <v>33.4</v>
      </c>
      <c r="F1167" s="13">
        <f t="shared" si="256"/>
        <v>1967.541666666579</v>
      </c>
      <c r="G1167" s="14">
        <v>5.16</v>
      </c>
      <c r="H1167" s="13">
        <f t="shared" si="252"/>
        <v>875.68636526946125</v>
      </c>
      <c r="I1167" s="13">
        <f t="shared" si="253"/>
        <v>27.366211023952101</v>
      </c>
      <c r="J1167" s="15">
        <f t="shared" si="257"/>
        <v>119254.91406556538</v>
      </c>
      <c r="K1167" s="13">
        <f t="shared" si="254"/>
        <v>50.087640718562888</v>
      </c>
      <c r="L1167" s="15">
        <f t="shared" si="255"/>
        <v>6821.1605507881713</v>
      </c>
      <c r="M1167" s="34">
        <f t="shared" si="246"/>
        <v>21.804196245666361</v>
      </c>
      <c r="N1167" s="16"/>
      <c r="O1167" s="17">
        <f t="shared" si="247"/>
        <v>25.117400694974108</v>
      </c>
      <c r="P1167" s="17"/>
      <c r="Q1167" s="36">
        <f t="shared" si="248"/>
        <v>1.0970175118491625E-2</v>
      </c>
      <c r="R1167" s="14">
        <f t="shared" si="258"/>
        <v>0.99505147492736934</v>
      </c>
      <c r="S1167" s="14">
        <f t="shared" si="259"/>
        <v>11.922653456445104</v>
      </c>
      <c r="T1167" s="20">
        <f t="shared" si="249"/>
        <v>-1.7466825169580424E-2</v>
      </c>
      <c r="U1167" s="20">
        <f t="shared" si="250"/>
        <v>-8.4690950527326336E-3</v>
      </c>
      <c r="V1167" s="20">
        <f t="shared" si="251"/>
        <v>-8.9977301168477908E-3</v>
      </c>
      <c r="Y1167" s="35"/>
      <c r="Z1167" s="35"/>
    </row>
    <row r="1168" spans="1:26" x14ac:dyDescent="0.25">
      <c r="A1168" s="11">
        <v>1967.08</v>
      </c>
      <c r="B1168" s="12">
        <v>94.49</v>
      </c>
      <c r="C1168" s="13">
        <v>2.9133300000000002</v>
      </c>
      <c r="D1168" s="12">
        <v>5.31</v>
      </c>
      <c r="E1168" s="12">
        <v>33.5</v>
      </c>
      <c r="F1168" s="13">
        <f t="shared" si="256"/>
        <v>1967.6249999999122</v>
      </c>
      <c r="G1168" s="14">
        <v>5.28</v>
      </c>
      <c r="H1168" s="13">
        <f t="shared" si="252"/>
        <v>886.96493731343287</v>
      </c>
      <c r="I1168" s="13">
        <f t="shared" si="253"/>
        <v>27.347037367164187</v>
      </c>
      <c r="J1168" s="15">
        <f t="shared" si="257"/>
        <v>121101.23437681748</v>
      </c>
      <c r="K1168" s="13">
        <f t="shared" si="254"/>
        <v>49.84425671641791</v>
      </c>
      <c r="L1168" s="15">
        <f t="shared" si="255"/>
        <v>6805.4561809810639</v>
      </c>
      <c r="M1168" s="34">
        <f t="shared" si="246"/>
        <v>22.030627049126018</v>
      </c>
      <c r="N1168" s="16"/>
      <c r="O1168" s="17">
        <f t="shared" si="247"/>
        <v>25.369524753969277</v>
      </c>
      <c r="P1168" s="17"/>
      <c r="Q1168" s="36">
        <f t="shared" si="248"/>
        <v>9.6027920021897195E-3</v>
      </c>
      <c r="R1168" s="14">
        <f t="shared" si="258"/>
        <v>1.0028599810166616</v>
      </c>
      <c r="S1168" s="14">
        <f t="shared" si="259"/>
        <v>11.828240014624244</v>
      </c>
      <c r="T1168" s="20">
        <f t="shared" si="249"/>
        <v>-2.1350205562549407E-2</v>
      </c>
      <c r="U1168" s="20">
        <f t="shared" si="250"/>
        <v>-7.8862428294715903E-3</v>
      </c>
      <c r="V1168" s="20">
        <f t="shared" si="251"/>
        <v>-1.3463962733077817E-2</v>
      </c>
      <c r="Y1168" s="35"/>
      <c r="Z1168" s="35"/>
    </row>
    <row r="1169" spans="1:26" x14ac:dyDescent="0.25">
      <c r="A1169" s="11">
        <v>1967.09</v>
      </c>
      <c r="B1169" s="12">
        <v>95.81</v>
      </c>
      <c r="C1169" s="13">
        <v>2.92</v>
      </c>
      <c r="D1169" s="12">
        <v>5.3</v>
      </c>
      <c r="E1169" s="12">
        <v>33.6</v>
      </c>
      <c r="F1169" s="13">
        <f t="shared" si="256"/>
        <v>1967.7083333332455</v>
      </c>
      <c r="G1169" s="14">
        <v>5.3</v>
      </c>
      <c r="H1169" s="13">
        <f t="shared" si="252"/>
        <v>896.67894642857152</v>
      </c>
      <c r="I1169" s="13">
        <f t="shared" si="253"/>
        <v>27.32807142857143</v>
      </c>
      <c r="J1169" s="15">
        <f t="shared" si="257"/>
        <v>122738.46605542736</v>
      </c>
      <c r="K1169" s="13">
        <f t="shared" si="254"/>
        <v>49.602321428571429</v>
      </c>
      <c r="L1169" s="15">
        <f t="shared" si="255"/>
        <v>6789.6239441996131</v>
      </c>
      <c r="M1169" s="34">
        <f t="shared" si="246"/>
        <v>22.219145488664793</v>
      </c>
      <c r="N1169" s="16"/>
      <c r="O1169" s="17">
        <f t="shared" si="247"/>
        <v>25.577428710702129</v>
      </c>
      <c r="P1169" s="17"/>
      <c r="Q1169" s="36">
        <f t="shared" si="248"/>
        <v>9.3208473238869244E-3</v>
      </c>
      <c r="R1169" s="14">
        <f t="shared" si="258"/>
        <v>0.99066932403217856</v>
      </c>
      <c r="S1169" s="14">
        <f t="shared" si="259"/>
        <v>11.826764781060733</v>
      </c>
      <c r="T1169" s="20">
        <f t="shared" si="249"/>
        <v>-2.4132878792964885E-2</v>
      </c>
      <c r="U1169" s="20">
        <f t="shared" si="250"/>
        <v>-7.1723420467514343E-3</v>
      </c>
      <c r="V1169" s="20">
        <f t="shared" si="251"/>
        <v>-1.696053674621345E-2</v>
      </c>
      <c r="Y1169" s="35"/>
      <c r="Z1169" s="35"/>
    </row>
    <row r="1170" spans="1:26" x14ac:dyDescent="0.25">
      <c r="A1170" s="11">
        <v>1967.1</v>
      </c>
      <c r="B1170" s="12">
        <v>95.66</v>
      </c>
      <c r="C1170" s="13">
        <v>2.92</v>
      </c>
      <c r="D1170" s="12">
        <v>5.31</v>
      </c>
      <c r="E1170" s="12">
        <v>33.700000000000003</v>
      </c>
      <c r="F1170" s="13">
        <f t="shared" si="256"/>
        <v>1967.7916666665787</v>
      </c>
      <c r="G1170" s="14">
        <v>5.48</v>
      </c>
      <c r="H1170" s="13">
        <f t="shared" si="252"/>
        <v>892.61850445103858</v>
      </c>
      <c r="I1170" s="13">
        <f t="shared" si="253"/>
        <v>27.246979228486648</v>
      </c>
      <c r="J1170" s="15">
        <f t="shared" si="257"/>
        <v>122493.46786764186</v>
      </c>
      <c r="K1170" s="13">
        <f t="shared" si="254"/>
        <v>49.54844510385756</v>
      </c>
      <c r="L1170" s="15">
        <f t="shared" si="255"/>
        <v>6799.501509274286</v>
      </c>
      <c r="M1170" s="34">
        <f t="shared" si="246"/>
        <v>22.068199194183887</v>
      </c>
      <c r="N1170" s="16"/>
      <c r="O1170" s="17">
        <f t="shared" si="247"/>
        <v>25.395023055830507</v>
      </c>
      <c r="P1170" s="17"/>
      <c r="Q1170" s="36">
        <f t="shared" si="248"/>
        <v>8.1310570335601795E-3</v>
      </c>
      <c r="R1170" s="14">
        <f t="shared" si="258"/>
        <v>0.98419589994287426</v>
      </c>
      <c r="S1170" s="14">
        <f t="shared" si="259"/>
        <v>11.681646266775607</v>
      </c>
      <c r="T1170" s="20">
        <f t="shared" si="249"/>
        <v>-2.6416414101271157E-2</v>
      </c>
      <c r="U1170" s="20">
        <f t="shared" si="250"/>
        <v>-6.9106636236335728E-3</v>
      </c>
      <c r="V1170" s="20">
        <f t="shared" si="251"/>
        <v>-1.9505750477637585E-2</v>
      </c>
      <c r="Y1170" s="35"/>
      <c r="Z1170" s="35"/>
    </row>
    <row r="1171" spans="1:26" x14ac:dyDescent="0.25">
      <c r="A1171" s="11">
        <v>1967.11</v>
      </c>
      <c r="B1171" s="12">
        <v>92.66</v>
      </c>
      <c r="C1171" s="13">
        <v>2.92</v>
      </c>
      <c r="D1171" s="12">
        <v>5.32</v>
      </c>
      <c r="E1171" s="12">
        <v>33.799999999999997</v>
      </c>
      <c r="F1171" s="13">
        <f t="shared" si="256"/>
        <v>1967.874999999912</v>
      </c>
      <c r="G1171" s="14">
        <v>5.75</v>
      </c>
      <c r="H1171" s="13">
        <f t="shared" si="252"/>
        <v>862.06697041420125</v>
      </c>
      <c r="I1171" s="13">
        <f t="shared" si="253"/>
        <v>27.166366863905331</v>
      </c>
      <c r="J1171" s="15">
        <f t="shared" si="257"/>
        <v>118611.56894326788</v>
      </c>
      <c r="K1171" s="13">
        <f t="shared" si="254"/>
        <v>49.494887573964512</v>
      </c>
      <c r="L1171" s="15">
        <f t="shared" si="255"/>
        <v>6809.9886334792282</v>
      </c>
      <c r="M1171" s="34">
        <f t="shared" si="246"/>
        <v>21.26310296833628</v>
      </c>
      <c r="N1171" s="16"/>
      <c r="O1171" s="17">
        <f t="shared" si="247"/>
        <v>24.462965360562389</v>
      </c>
      <c r="P1171" s="17"/>
      <c r="Q1171" s="36">
        <f t="shared" si="248"/>
        <v>7.0893778261975696E-3</v>
      </c>
      <c r="R1171" s="14">
        <f t="shared" si="258"/>
        <v>1.0085725527060585</v>
      </c>
      <c r="S1171" s="14">
        <f t="shared" si="259"/>
        <v>11.463013483537786</v>
      </c>
      <c r="T1171" s="20">
        <f t="shared" si="249"/>
        <v>-2.279195981652804E-2</v>
      </c>
      <c r="U1171" s="20">
        <f t="shared" si="250"/>
        <v>-5.307967461709362E-3</v>
      </c>
      <c r="V1171" s="20">
        <f t="shared" si="251"/>
        <v>-1.7483992354818678E-2</v>
      </c>
      <c r="Y1171" s="35"/>
      <c r="Z1171" s="35"/>
    </row>
    <row r="1172" spans="1:26" x14ac:dyDescent="0.25">
      <c r="A1172" s="11">
        <v>1967.12</v>
      </c>
      <c r="B1172" s="12">
        <v>95.3</v>
      </c>
      <c r="C1172" s="13">
        <v>2.92</v>
      </c>
      <c r="D1172" s="12">
        <v>5.33</v>
      </c>
      <c r="E1172" s="12">
        <v>33.9</v>
      </c>
      <c r="F1172" s="13">
        <f t="shared" si="256"/>
        <v>1967.9583333332453</v>
      </c>
      <c r="G1172" s="14">
        <v>5.7</v>
      </c>
      <c r="H1172" s="13">
        <f t="shared" si="252"/>
        <v>884.01292035398251</v>
      </c>
      <c r="I1172" s="13">
        <f t="shared" si="253"/>
        <v>27.086230088495579</v>
      </c>
      <c r="J1172" s="15">
        <f t="shared" si="257"/>
        <v>121941.67206378464</v>
      </c>
      <c r="K1172" s="13">
        <f t="shared" si="254"/>
        <v>49.441646017699121</v>
      </c>
      <c r="L1172" s="15">
        <f t="shared" si="255"/>
        <v>6820.032655823421</v>
      </c>
      <c r="M1172" s="34">
        <f t="shared" si="246"/>
        <v>21.751597808723634</v>
      </c>
      <c r="N1172" s="16"/>
      <c r="O1172" s="17">
        <f t="shared" si="247"/>
        <v>25.018284016206444</v>
      </c>
      <c r="P1172" s="17"/>
      <c r="Q1172" s="36">
        <f t="shared" si="248"/>
        <v>6.8338405886379169E-3</v>
      </c>
      <c r="R1172" s="14">
        <f t="shared" si="258"/>
        <v>1.0177042180566567</v>
      </c>
      <c r="S1172" s="14">
        <f t="shared" si="259"/>
        <v>11.527176697725478</v>
      </c>
      <c r="T1172" s="20">
        <f t="shared" si="249"/>
        <v>-2.5881512493090231E-2</v>
      </c>
      <c r="U1172" s="20">
        <f t="shared" si="250"/>
        <v>-6.3128452528026235E-3</v>
      </c>
      <c r="V1172" s="20">
        <f t="shared" si="251"/>
        <v>-1.9568667240287607E-2</v>
      </c>
      <c r="Y1172" s="35"/>
      <c r="Z1172" s="35"/>
    </row>
    <row r="1173" spans="1:26" x14ac:dyDescent="0.25">
      <c r="A1173" s="11">
        <v>1968.01</v>
      </c>
      <c r="B1173" s="12">
        <v>95.04</v>
      </c>
      <c r="C1173" s="13">
        <v>2.93</v>
      </c>
      <c r="D1173" s="12">
        <v>5.3666700000000001</v>
      </c>
      <c r="E1173" s="12">
        <v>34.1</v>
      </c>
      <c r="F1173" s="13">
        <f t="shared" si="256"/>
        <v>1968.0416666665785</v>
      </c>
      <c r="G1173" s="14">
        <v>5.53</v>
      </c>
      <c r="H1173" s="13">
        <f t="shared" si="252"/>
        <v>876.43045161290343</v>
      </c>
      <c r="I1173" s="13">
        <f t="shared" si="253"/>
        <v>27.019583577712613</v>
      </c>
      <c r="J1173" s="15">
        <f t="shared" si="257"/>
        <v>121206.33083173892</v>
      </c>
      <c r="K1173" s="13">
        <f t="shared" si="254"/>
        <v>49.489825460410557</v>
      </c>
      <c r="L1173" s="15">
        <f t="shared" si="255"/>
        <v>6844.2169558582509</v>
      </c>
      <c r="M1173" s="34">
        <f t="shared" si="246"/>
        <v>21.511535896332184</v>
      </c>
      <c r="N1173" s="16"/>
      <c r="O1173" s="17">
        <f t="shared" si="247"/>
        <v>24.736682989926909</v>
      </c>
      <c r="P1173" s="17"/>
      <c r="Q1173" s="36">
        <f t="shared" si="248"/>
        <v>8.9313505399880866E-3</v>
      </c>
      <c r="R1173" s="14">
        <f t="shared" si="258"/>
        <v>1.0023253980989233</v>
      </c>
      <c r="S1173" s="14">
        <f t="shared" si="259"/>
        <v>11.662451324993288</v>
      </c>
      <c r="T1173" s="20">
        <f t="shared" si="249"/>
        <v>-2.9267866978391677E-2</v>
      </c>
      <c r="U1173" s="20">
        <f t="shared" si="250"/>
        <v>-9.3120270743408673E-3</v>
      </c>
      <c r="V1173" s="20">
        <f t="shared" si="251"/>
        <v>-1.9955839904050809E-2</v>
      </c>
      <c r="Y1173" s="35"/>
      <c r="Z1173" s="35"/>
    </row>
    <row r="1174" spans="1:26" x14ac:dyDescent="0.25">
      <c r="A1174" s="11">
        <v>1968.02</v>
      </c>
      <c r="B1174" s="12">
        <v>90.75</v>
      </c>
      <c r="C1174" s="13">
        <v>2.94</v>
      </c>
      <c r="D1174" s="12">
        <v>5.4033300000000004</v>
      </c>
      <c r="E1174" s="12">
        <v>34.200000000000003</v>
      </c>
      <c r="F1174" s="13">
        <f t="shared" si="256"/>
        <v>1968.1249999999118</v>
      </c>
      <c r="G1174" s="14">
        <v>5.56</v>
      </c>
      <c r="H1174" s="13">
        <f t="shared" si="252"/>
        <v>834.42236842105262</v>
      </c>
      <c r="I1174" s="13">
        <f t="shared" si="253"/>
        <v>27.032526315789472</v>
      </c>
      <c r="J1174" s="15">
        <f t="shared" si="257"/>
        <v>115708.34426273029</v>
      </c>
      <c r="K1174" s="13">
        <f t="shared" si="254"/>
        <v>49.682197421052635</v>
      </c>
      <c r="L1174" s="15">
        <f t="shared" si="255"/>
        <v>6889.3704441337577</v>
      </c>
      <c r="M1174" s="34">
        <f t="shared" si="246"/>
        <v>20.424992376214224</v>
      </c>
      <c r="N1174" s="16"/>
      <c r="O1174" s="17">
        <f t="shared" si="247"/>
        <v>23.486290074730885</v>
      </c>
      <c r="P1174" s="17"/>
      <c r="Q1174" s="36">
        <f t="shared" si="248"/>
        <v>1.1402357531354157E-2</v>
      </c>
      <c r="R1174" s="14">
        <f t="shared" si="258"/>
        <v>0.99104669427467706</v>
      </c>
      <c r="S1174" s="14">
        <f t="shared" si="259"/>
        <v>11.655391134480777</v>
      </c>
      <c r="T1174" s="20">
        <f t="shared" si="249"/>
        <v>-2.632063769226145E-2</v>
      </c>
      <c r="U1174" s="20">
        <f t="shared" si="250"/>
        <v>-9.7000904770658813E-3</v>
      </c>
      <c r="V1174" s="20">
        <f t="shared" si="251"/>
        <v>-1.6620547215195569E-2</v>
      </c>
      <c r="Y1174" s="35"/>
      <c r="Z1174" s="35"/>
    </row>
    <row r="1175" spans="1:26" x14ac:dyDescent="0.25">
      <c r="A1175" s="11">
        <v>1968.03</v>
      </c>
      <c r="B1175" s="12">
        <v>89.09</v>
      </c>
      <c r="C1175" s="13">
        <v>2.95</v>
      </c>
      <c r="D1175" s="12">
        <v>5.44</v>
      </c>
      <c r="E1175" s="12">
        <v>34.299999999999997</v>
      </c>
      <c r="F1175" s="13">
        <f t="shared" si="256"/>
        <v>1968.208333333245</v>
      </c>
      <c r="G1175" s="14">
        <v>5.74</v>
      </c>
      <c r="H1175" s="13">
        <f t="shared" si="252"/>
        <v>816.77088629737625</v>
      </c>
      <c r="I1175" s="13">
        <f t="shared" si="253"/>
        <v>27.045393586005837</v>
      </c>
      <c r="J1175" s="15">
        <f t="shared" si="257"/>
        <v>113573.16385319234</v>
      </c>
      <c r="K1175" s="13">
        <f t="shared" si="254"/>
        <v>49.873539358600596</v>
      </c>
      <c r="L1175" s="15">
        <f t="shared" si="255"/>
        <v>6934.9872192318589</v>
      </c>
      <c r="M1175" s="34">
        <f t="shared" si="246"/>
        <v>19.9347113082957</v>
      </c>
      <c r="N1175" s="16"/>
      <c r="O1175" s="17">
        <f t="shared" si="247"/>
        <v>22.923790260635627</v>
      </c>
      <c r="P1175" s="17"/>
      <c r="Q1175" s="36">
        <f t="shared" si="248"/>
        <v>1.0394369323284226E-2</v>
      </c>
      <c r="R1175" s="14">
        <f t="shared" si="258"/>
        <v>1.0123656295663206</v>
      </c>
      <c r="S1175" s="14">
        <f t="shared" si="259"/>
        <v>11.517360362018948</v>
      </c>
      <c r="T1175" s="20">
        <f t="shared" si="249"/>
        <v>-2.5014894991435832E-2</v>
      </c>
      <c r="U1175" s="20">
        <f t="shared" si="250"/>
        <v>-8.7105434123138092E-3</v>
      </c>
      <c r="V1175" s="20">
        <f t="shared" si="251"/>
        <v>-1.6304351579122023E-2</v>
      </c>
      <c r="Y1175" s="35"/>
      <c r="Z1175" s="35"/>
    </row>
    <row r="1176" spans="1:26" x14ac:dyDescent="0.25">
      <c r="A1176" s="11">
        <v>1968.04</v>
      </c>
      <c r="B1176" s="12">
        <v>95.67</v>
      </c>
      <c r="C1176" s="13">
        <v>2.96333</v>
      </c>
      <c r="D1176" s="12">
        <v>5.4833299999999996</v>
      </c>
      <c r="E1176" s="12">
        <v>34.4</v>
      </c>
      <c r="F1176" s="13">
        <f t="shared" si="256"/>
        <v>1968.2916666665783</v>
      </c>
      <c r="G1176" s="14">
        <v>5.64</v>
      </c>
      <c r="H1176" s="13">
        <f t="shared" si="252"/>
        <v>874.54616860465137</v>
      </c>
      <c r="I1176" s="13">
        <f t="shared" si="253"/>
        <v>27.088626505813956</v>
      </c>
      <c r="J1176" s="15">
        <f t="shared" si="257"/>
        <v>121920.79246801148</v>
      </c>
      <c r="K1176" s="13">
        <f t="shared" si="254"/>
        <v>50.124649761627907</v>
      </c>
      <c r="L1176" s="15">
        <f t="shared" si="255"/>
        <v>6987.895254140496</v>
      </c>
      <c r="M1176" s="34">
        <f t="shared" si="246"/>
        <v>21.277356015671746</v>
      </c>
      <c r="N1176" s="16"/>
      <c r="O1176" s="17">
        <f t="shared" si="247"/>
        <v>24.465807304987653</v>
      </c>
      <c r="P1176" s="17"/>
      <c r="Q1176" s="36">
        <f t="shared" si="248"/>
        <v>8.1724569389255916E-3</v>
      </c>
      <c r="R1176" s="14">
        <f t="shared" si="258"/>
        <v>0.98744069838917836</v>
      </c>
      <c r="S1176" s="14">
        <f t="shared" si="259"/>
        <v>11.625885065192623</v>
      </c>
      <c r="T1176" s="20">
        <f t="shared" si="249"/>
        <v>-2.8088777735389869E-2</v>
      </c>
      <c r="U1176" s="20">
        <f t="shared" si="250"/>
        <v>-1.0493246848304993E-2</v>
      </c>
      <c r="V1176" s="20">
        <f t="shared" si="251"/>
        <v>-1.7595530887084876E-2</v>
      </c>
      <c r="Y1176" s="35"/>
      <c r="Z1176" s="35"/>
    </row>
    <row r="1177" spans="1:26" x14ac:dyDescent="0.25">
      <c r="A1177" s="11">
        <v>1968.05</v>
      </c>
      <c r="B1177" s="12">
        <v>97.87</v>
      </c>
      <c r="C1177" s="13">
        <v>2.9766699999999999</v>
      </c>
      <c r="D1177" s="12">
        <v>5.5266700000000002</v>
      </c>
      <c r="E1177" s="12">
        <v>34.5</v>
      </c>
      <c r="F1177" s="13">
        <f t="shared" si="256"/>
        <v>1968.3749999999116</v>
      </c>
      <c r="G1177" s="14">
        <v>5.87</v>
      </c>
      <c r="H1177" s="13">
        <f t="shared" si="252"/>
        <v>892.06377391304363</v>
      </c>
      <c r="I1177" s="13">
        <f t="shared" si="253"/>
        <v>27.131699947826089</v>
      </c>
      <c r="J1177" s="15">
        <f t="shared" si="257"/>
        <v>124678.13138404465</v>
      </c>
      <c r="K1177" s="13">
        <f t="shared" si="254"/>
        <v>50.374395600000007</v>
      </c>
      <c r="L1177" s="15">
        <f t="shared" si="255"/>
        <v>7040.5117847783586</v>
      </c>
      <c r="M1177" s="34">
        <f t="shared" si="246"/>
        <v>21.630227142779891</v>
      </c>
      <c r="N1177" s="16"/>
      <c r="O1177" s="17">
        <f t="shared" si="247"/>
        <v>24.869313748785789</v>
      </c>
      <c r="P1177" s="17"/>
      <c r="Q1177" s="36">
        <f t="shared" si="248"/>
        <v>5.4011560832052663E-3</v>
      </c>
      <c r="R1177" s="14">
        <f t="shared" si="258"/>
        <v>1.0162240888211822</v>
      </c>
      <c r="S1177" s="14">
        <f t="shared" si="259"/>
        <v>11.44659707666419</v>
      </c>
      <c r="T1177" s="20">
        <f t="shared" si="249"/>
        <v>-2.5957646492055564E-2</v>
      </c>
      <c r="U1177" s="20">
        <f t="shared" si="250"/>
        <v>-1.0541948226916231E-2</v>
      </c>
      <c r="V1177" s="20">
        <f t="shared" si="251"/>
        <v>-1.5415698265139333E-2</v>
      </c>
      <c r="Y1177" s="35"/>
      <c r="Z1177" s="35"/>
    </row>
    <row r="1178" spans="1:26" x14ac:dyDescent="0.25">
      <c r="A1178" s="11">
        <v>1968.06</v>
      </c>
      <c r="B1178" s="12">
        <v>100.5</v>
      </c>
      <c r="C1178" s="13">
        <v>2.99</v>
      </c>
      <c r="D1178" s="12">
        <v>5.57</v>
      </c>
      <c r="E1178" s="12">
        <v>34.700000000000003</v>
      </c>
      <c r="F1178" s="13">
        <f t="shared" si="256"/>
        <v>1968.4583333332448</v>
      </c>
      <c r="G1178" s="14">
        <v>5.72</v>
      </c>
      <c r="H1178" s="13">
        <f t="shared" si="252"/>
        <v>910.7559077809799</v>
      </c>
      <c r="I1178" s="13">
        <f t="shared" si="253"/>
        <v>27.09612103746398</v>
      </c>
      <c r="J1178" s="15">
        <f t="shared" si="257"/>
        <v>127606.20096476827</v>
      </c>
      <c r="K1178" s="13">
        <f t="shared" si="254"/>
        <v>50.476720461095105</v>
      </c>
      <c r="L1178" s="15">
        <f t="shared" si="255"/>
        <v>7072.3038743657635</v>
      </c>
      <c r="M1178" s="34">
        <f t="shared" si="246"/>
        <v>22.004623431346541</v>
      </c>
      <c r="N1178" s="16"/>
      <c r="O1178" s="17">
        <f t="shared" si="247"/>
        <v>25.296903018034911</v>
      </c>
      <c r="P1178" s="17"/>
      <c r="Q1178" s="36">
        <f t="shared" si="248"/>
        <v>6.7030870496969444E-3</v>
      </c>
      <c r="R1178" s="14">
        <f t="shared" si="258"/>
        <v>1.0215537495838729</v>
      </c>
      <c r="S1178" s="14">
        <f t="shared" si="259"/>
        <v>11.565262683273817</v>
      </c>
      <c r="T1178" s="20">
        <f t="shared" si="249"/>
        <v>-2.8609620524990831E-2</v>
      </c>
      <c r="U1178" s="20">
        <f t="shared" si="250"/>
        <v>-1.2668593559625685E-2</v>
      </c>
      <c r="V1178" s="20">
        <f t="shared" si="251"/>
        <v>-1.5941026965365146E-2</v>
      </c>
      <c r="Y1178" s="35"/>
      <c r="Z1178" s="35"/>
    </row>
    <row r="1179" spans="1:26" x14ac:dyDescent="0.25">
      <c r="A1179" s="11">
        <v>1968.07</v>
      </c>
      <c r="B1179" s="12">
        <v>100.3</v>
      </c>
      <c r="C1179" s="13">
        <v>3.0033300000000001</v>
      </c>
      <c r="D1179" s="12">
        <v>5.6</v>
      </c>
      <c r="E1179" s="12">
        <v>34.9</v>
      </c>
      <c r="F1179" s="13">
        <f t="shared" si="256"/>
        <v>1968.5416666665781</v>
      </c>
      <c r="G1179" s="14">
        <v>5.5</v>
      </c>
      <c r="H1179" s="13">
        <f t="shared" si="252"/>
        <v>903.73461318051591</v>
      </c>
      <c r="I1179" s="13">
        <f t="shared" si="253"/>
        <v>27.06094990830946</v>
      </c>
      <c r="J1179" s="15">
        <f t="shared" si="257"/>
        <v>126938.40552115331</v>
      </c>
      <c r="K1179" s="13">
        <f t="shared" si="254"/>
        <v>50.45776504297995</v>
      </c>
      <c r="L1179" s="15">
        <f t="shared" si="255"/>
        <v>7087.2888426566151</v>
      </c>
      <c r="M1179" s="34">
        <f t="shared" si="246"/>
        <v>21.753537415670952</v>
      </c>
      <c r="N1179" s="16"/>
      <c r="O1179" s="17">
        <f t="shared" si="247"/>
        <v>25.006714675274814</v>
      </c>
      <c r="P1179" s="17"/>
      <c r="Q1179" s="36">
        <f t="shared" si="248"/>
        <v>9.6611769330873024E-3</v>
      </c>
      <c r="R1179" s="14">
        <f t="shared" si="258"/>
        <v>1.0107099146729044</v>
      </c>
      <c r="S1179" s="14">
        <f t="shared" si="259"/>
        <v>11.746832373295765</v>
      </c>
      <c r="T1179" s="20">
        <f t="shared" si="249"/>
        <v>-2.889946510850061E-2</v>
      </c>
      <c r="U1179" s="20">
        <f t="shared" si="250"/>
        <v>-1.5443154806242365E-2</v>
      </c>
      <c r="V1179" s="20">
        <f t="shared" si="251"/>
        <v>-1.3456310302258245E-2</v>
      </c>
      <c r="Y1179" s="35"/>
      <c r="Z1179" s="35"/>
    </row>
    <row r="1180" spans="1:26" x14ac:dyDescent="0.25">
      <c r="A1180" s="11">
        <v>1968.08</v>
      </c>
      <c r="B1180" s="12">
        <v>98.11</v>
      </c>
      <c r="C1180" s="13">
        <v>3.01667</v>
      </c>
      <c r="D1180" s="12">
        <v>5.63</v>
      </c>
      <c r="E1180" s="12">
        <v>35</v>
      </c>
      <c r="F1180" s="13">
        <f t="shared" si="256"/>
        <v>1968.6249999999113</v>
      </c>
      <c r="G1180" s="14">
        <v>5.42</v>
      </c>
      <c r="H1180" s="13">
        <f t="shared" si="252"/>
        <v>881.47630285714297</v>
      </c>
      <c r="I1180" s="13">
        <f t="shared" si="253"/>
        <v>27.103487091428576</v>
      </c>
      <c r="J1180" s="15">
        <f t="shared" si="257"/>
        <v>124129.25307153242</v>
      </c>
      <c r="K1180" s="13">
        <f t="shared" si="254"/>
        <v>50.583137142857147</v>
      </c>
      <c r="L1180" s="15">
        <f t="shared" si="255"/>
        <v>7123.1036060822289</v>
      </c>
      <c r="M1180" s="34">
        <f t="shared" si="246"/>
        <v>21.13776679361786</v>
      </c>
      <c r="N1180" s="16"/>
      <c r="O1180" s="17">
        <f t="shared" si="247"/>
        <v>24.299558060393473</v>
      </c>
      <c r="P1180" s="17"/>
      <c r="Q1180" s="36">
        <f t="shared" si="248"/>
        <v>1.2443883796378653E-2</v>
      </c>
      <c r="R1180" s="14">
        <f t="shared" si="258"/>
        <v>1.0014589299656875</v>
      </c>
      <c r="S1180" s="14">
        <f t="shared" si="259"/>
        <v>11.838718117274414</v>
      </c>
      <c r="T1180" s="20">
        <f t="shared" si="249"/>
        <v>-2.0259953645670903E-2</v>
      </c>
      <c r="U1180" s="20">
        <f t="shared" si="250"/>
        <v>-1.4454547241377402E-2</v>
      </c>
      <c r="V1180" s="20">
        <f t="shared" si="251"/>
        <v>-5.8054064042935005E-3</v>
      </c>
      <c r="Y1180" s="35"/>
      <c r="Z1180" s="35"/>
    </row>
    <row r="1181" spans="1:26" x14ac:dyDescent="0.25">
      <c r="A1181" s="11">
        <v>1968.09</v>
      </c>
      <c r="B1181" s="12">
        <v>101.3</v>
      </c>
      <c r="C1181" s="13">
        <v>3.03</v>
      </c>
      <c r="D1181" s="12">
        <v>5.66</v>
      </c>
      <c r="E1181" s="12">
        <v>35.1</v>
      </c>
      <c r="F1181" s="13">
        <f t="shared" si="256"/>
        <v>1968.7083333332446</v>
      </c>
      <c r="G1181" s="14">
        <v>5.46</v>
      </c>
      <c r="H1181" s="13">
        <f t="shared" si="252"/>
        <v>907.54410256410256</v>
      </c>
      <c r="I1181" s="13">
        <f t="shared" si="253"/>
        <v>27.145692307692308</v>
      </c>
      <c r="J1181" s="15">
        <f t="shared" si="257"/>
        <v>128118.66761540633</v>
      </c>
      <c r="K1181" s="13">
        <f t="shared" si="254"/>
        <v>50.707794871794874</v>
      </c>
      <c r="L1181" s="15">
        <f t="shared" si="255"/>
        <v>7158.4566505745297</v>
      </c>
      <c r="M1181" s="34">
        <f t="shared" si="246"/>
        <v>21.680275633292926</v>
      </c>
      <c r="N1181" s="16"/>
      <c r="O1181" s="17">
        <f t="shared" si="247"/>
        <v>24.922460342186493</v>
      </c>
      <c r="P1181" s="17"/>
      <c r="Q1181" s="36">
        <f t="shared" si="248"/>
        <v>1.1150936161089038E-2</v>
      </c>
      <c r="R1181" s="14">
        <f t="shared" si="258"/>
        <v>0.99542652120307873</v>
      </c>
      <c r="S1181" s="14">
        <f t="shared" si="259"/>
        <v>11.822212228666272</v>
      </c>
      <c r="T1181" s="20">
        <f t="shared" si="249"/>
        <v>-2.3698916981740425E-2</v>
      </c>
      <c r="U1181" s="20">
        <f t="shared" si="250"/>
        <v>-1.4438237545495558E-2</v>
      </c>
      <c r="V1181" s="20">
        <f t="shared" si="251"/>
        <v>-9.2606794362448674E-3</v>
      </c>
      <c r="Y1181" s="35"/>
      <c r="Z1181" s="35"/>
    </row>
    <row r="1182" spans="1:26" x14ac:dyDescent="0.25">
      <c r="A1182" s="11">
        <v>1968.1</v>
      </c>
      <c r="B1182" s="12">
        <v>103.8</v>
      </c>
      <c r="C1182" s="13">
        <v>3.0433300000000001</v>
      </c>
      <c r="D1182" s="12">
        <v>5.6933299999999996</v>
      </c>
      <c r="E1182" s="12">
        <v>35.299999999999997</v>
      </c>
      <c r="F1182" s="13">
        <f t="shared" si="256"/>
        <v>1968.7916666665778</v>
      </c>
      <c r="G1182" s="14">
        <v>5.58</v>
      </c>
      <c r="H1182" s="13">
        <f t="shared" si="252"/>
        <v>924.67274787535428</v>
      </c>
      <c r="I1182" s="13">
        <f t="shared" si="253"/>
        <v>27.110638861189809</v>
      </c>
      <c r="J1182" s="15">
        <f t="shared" si="257"/>
        <v>130855.66678978034</v>
      </c>
      <c r="K1182" s="13">
        <f t="shared" si="254"/>
        <v>50.717409399433436</v>
      </c>
      <c r="L1182" s="15">
        <f t="shared" si="255"/>
        <v>7177.3072582298664</v>
      </c>
      <c r="M1182" s="34">
        <f t="shared" si="246"/>
        <v>22.004606927956882</v>
      </c>
      <c r="N1182" s="16"/>
      <c r="O1182" s="17">
        <f t="shared" si="247"/>
        <v>25.293645118119233</v>
      </c>
      <c r="P1182" s="17"/>
      <c r="Q1182" s="36">
        <f t="shared" si="248"/>
        <v>9.8505894892879503E-3</v>
      </c>
      <c r="R1182" s="14">
        <f t="shared" si="258"/>
        <v>0.99557587350545962</v>
      </c>
      <c r="S1182" s="14">
        <f t="shared" si="259"/>
        <v>11.70146855719185</v>
      </c>
      <c r="T1182" s="20">
        <f t="shared" si="249"/>
        <v>-2.9367712362797227E-2</v>
      </c>
      <c r="U1182" s="20">
        <f t="shared" si="250"/>
        <v>-1.5063763787013462E-2</v>
      </c>
      <c r="V1182" s="20">
        <f t="shared" si="251"/>
        <v>-1.4303948575783765E-2</v>
      </c>
      <c r="Y1182" s="35"/>
      <c r="Z1182" s="35"/>
    </row>
    <row r="1183" spans="1:26" x14ac:dyDescent="0.25">
      <c r="A1183" s="11">
        <v>1968.11</v>
      </c>
      <c r="B1183" s="12">
        <v>105.4</v>
      </c>
      <c r="C1183" s="13">
        <v>3.05667</v>
      </c>
      <c r="D1183" s="12">
        <v>5.7266700000000004</v>
      </c>
      <c r="E1183" s="12">
        <v>35.4</v>
      </c>
      <c r="F1183" s="13">
        <f t="shared" si="256"/>
        <v>1968.8749999999111</v>
      </c>
      <c r="G1183" s="14">
        <v>5.7</v>
      </c>
      <c r="H1183" s="13">
        <f t="shared" si="252"/>
        <v>936.27355932203398</v>
      </c>
      <c r="I1183" s="13">
        <f t="shared" si="253"/>
        <v>27.152555033898309</v>
      </c>
      <c r="J1183" s="15">
        <f t="shared" si="257"/>
        <v>132817.57247929054</v>
      </c>
      <c r="K1183" s="13">
        <f t="shared" si="254"/>
        <v>50.870300796610181</v>
      </c>
      <c r="L1183" s="15">
        <f t="shared" si="255"/>
        <v>7216.3416298859465</v>
      </c>
      <c r="M1183" s="34">
        <f t="shared" si="246"/>
        <v>22.195529227158151</v>
      </c>
      <c r="N1183" s="16"/>
      <c r="O1183" s="17">
        <f t="shared" si="247"/>
        <v>25.511036361496654</v>
      </c>
      <c r="P1183" s="17"/>
      <c r="Q1183" s="36">
        <f t="shared" si="248"/>
        <v>8.1958793247940698E-3</v>
      </c>
      <c r="R1183" s="14">
        <f t="shared" si="258"/>
        <v>0.98016407937857886</v>
      </c>
      <c r="S1183" s="14">
        <f t="shared" si="259"/>
        <v>11.61679102368192</v>
      </c>
      <c r="T1183" s="20">
        <f t="shared" si="249"/>
        <v>-3.664322817288268E-2</v>
      </c>
      <c r="U1183" s="20">
        <f t="shared" si="250"/>
        <v>-1.5184124813503619E-2</v>
      </c>
      <c r="V1183" s="20">
        <f t="shared" si="251"/>
        <v>-2.1459103359379061E-2</v>
      </c>
      <c r="Y1183" s="35"/>
      <c r="Z1183" s="35"/>
    </row>
    <row r="1184" spans="1:26" x14ac:dyDescent="0.25">
      <c r="A1184" s="11">
        <v>1968.12</v>
      </c>
      <c r="B1184" s="12">
        <v>106.5</v>
      </c>
      <c r="C1184" s="13">
        <v>3.07</v>
      </c>
      <c r="D1184" s="12">
        <v>5.76</v>
      </c>
      <c r="E1184" s="12">
        <v>35.5</v>
      </c>
      <c r="F1184" s="13">
        <f t="shared" si="256"/>
        <v>1968.9583333332444</v>
      </c>
      <c r="G1184" s="14">
        <v>6.03</v>
      </c>
      <c r="H1184" s="13">
        <f t="shared" si="252"/>
        <v>943.38000000000011</v>
      </c>
      <c r="I1184" s="13">
        <f t="shared" si="253"/>
        <v>27.194146478873243</v>
      </c>
      <c r="J1184" s="15">
        <f t="shared" si="257"/>
        <v>134147.15031919503</v>
      </c>
      <c r="K1184" s="13">
        <f t="shared" si="254"/>
        <v>51.022242253521128</v>
      </c>
      <c r="L1184" s="15">
        <f t="shared" si="255"/>
        <v>7255.2824961367451</v>
      </c>
      <c r="M1184" s="34">
        <f t="shared" si="246"/>
        <v>22.277872995434876</v>
      </c>
      <c r="N1184" s="16"/>
      <c r="O1184" s="17">
        <f t="shared" si="247"/>
        <v>25.603481925014673</v>
      </c>
      <c r="P1184" s="17"/>
      <c r="Q1184" s="36">
        <f t="shared" si="248"/>
        <v>5.3697008905874283E-3</v>
      </c>
      <c r="R1184" s="14">
        <f t="shared" si="258"/>
        <v>1.0042803063246961</v>
      </c>
      <c r="S1184" s="14">
        <f t="shared" si="259"/>
        <v>11.354287021936413</v>
      </c>
      <c r="T1184" s="20">
        <f t="shared" si="249"/>
        <v>-3.6194372497889482E-2</v>
      </c>
      <c r="U1184" s="20">
        <f t="shared" si="250"/>
        <v>-1.3936881814938795E-2</v>
      </c>
      <c r="V1184" s="20">
        <f t="shared" si="251"/>
        <v>-2.2257490682950687E-2</v>
      </c>
      <c r="Y1184" s="35"/>
      <c r="Z1184" s="35"/>
    </row>
    <row r="1185" spans="1:26" x14ac:dyDescent="0.25">
      <c r="A1185" s="11">
        <v>1969.01</v>
      </c>
      <c r="B1185" s="12">
        <v>102</v>
      </c>
      <c r="C1185" s="13">
        <v>3.08</v>
      </c>
      <c r="D1185" s="12">
        <v>5.78</v>
      </c>
      <c r="E1185" s="12">
        <v>35.6</v>
      </c>
      <c r="F1185" s="13">
        <f t="shared" si="256"/>
        <v>1969.0416666665776</v>
      </c>
      <c r="G1185" s="14">
        <v>6.04</v>
      </c>
      <c r="H1185" s="13">
        <f t="shared" si="252"/>
        <v>900.98089887640458</v>
      </c>
      <c r="I1185" s="13">
        <f t="shared" si="253"/>
        <v>27.206089887640452</v>
      </c>
      <c r="J1185" s="15">
        <f t="shared" si="257"/>
        <v>128440.45350630292</v>
      </c>
      <c r="K1185" s="13">
        <f t="shared" si="254"/>
        <v>51.055584269662923</v>
      </c>
      <c r="L1185" s="15">
        <f t="shared" si="255"/>
        <v>7278.2923653571643</v>
      </c>
      <c r="M1185" s="34">
        <f t="shared" si="246"/>
        <v>21.194968072847161</v>
      </c>
      <c r="N1185" s="16"/>
      <c r="O1185" s="17">
        <f t="shared" si="247"/>
        <v>24.359671474340768</v>
      </c>
      <c r="P1185" s="17"/>
      <c r="Q1185" s="36">
        <f t="shared" si="248"/>
        <v>7.4976621748610098E-3</v>
      </c>
      <c r="R1185" s="14">
        <f t="shared" si="258"/>
        <v>0.99393774788232392</v>
      </c>
      <c r="S1185" s="14">
        <f t="shared" si="259"/>
        <v>11.370856267453741</v>
      </c>
      <c r="T1185" s="20">
        <f t="shared" si="249"/>
        <v>-2.8872101644775161E-2</v>
      </c>
      <c r="U1185" s="20">
        <f t="shared" si="250"/>
        <v>-1.4788467462165222E-2</v>
      </c>
      <c r="V1185" s="20">
        <f t="shared" si="251"/>
        <v>-1.4083634182609939E-2</v>
      </c>
      <c r="Y1185" s="35"/>
      <c r="Z1185" s="35"/>
    </row>
    <row r="1186" spans="1:26" x14ac:dyDescent="0.25">
      <c r="A1186" s="11">
        <v>1969.02</v>
      </c>
      <c r="B1186" s="12">
        <v>101.5</v>
      </c>
      <c r="C1186" s="13">
        <v>3.09</v>
      </c>
      <c r="D1186" s="12">
        <v>5.8</v>
      </c>
      <c r="E1186" s="12">
        <v>35.799999999999997</v>
      </c>
      <c r="F1186" s="13">
        <f t="shared" si="256"/>
        <v>1969.1249999999109</v>
      </c>
      <c r="G1186" s="14">
        <v>6.19</v>
      </c>
      <c r="H1186" s="13">
        <f t="shared" si="252"/>
        <v>891.55558659217888</v>
      </c>
      <c r="I1186" s="13">
        <f t="shared" si="253"/>
        <v>27.141938547486038</v>
      </c>
      <c r="J1186" s="15">
        <f t="shared" si="257"/>
        <v>127419.25411791196</v>
      </c>
      <c r="K1186" s="13">
        <f t="shared" si="254"/>
        <v>50.946033519553083</v>
      </c>
      <c r="L1186" s="15">
        <f t="shared" si="255"/>
        <v>7281.1002353092554</v>
      </c>
      <c r="M1186" s="34">
        <f t="shared" si="246"/>
        <v>20.895729901987234</v>
      </c>
      <c r="N1186" s="16"/>
      <c r="O1186" s="17">
        <f t="shared" si="247"/>
        <v>24.016674426994665</v>
      </c>
      <c r="P1186" s="17"/>
      <c r="Q1186" s="36">
        <f t="shared" si="248"/>
        <v>7.5981495746427138E-3</v>
      </c>
      <c r="R1186" s="14">
        <f t="shared" si="258"/>
        <v>0.99706147684174262</v>
      </c>
      <c r="S1186" s="14">
        <f t="shared" si="259"/>
        <v>11.238784033821517</v>
      </c>
      <c r="T1186" s="20">
        <f t="shared" si="249"/>
        <v>-3.0255130155565468E-2</v>
      </c>
      <c r="U1186" s="20">
        <f t="shared" si="250"/>
        <v>-1.4040140079615737E-2</v>
      </c>
      <c r="V1186" s="20">
        <f t="shared" si="251"/>
        <v>-1.6214990075949731E-2</v>
      </c>
      <c r="Y1186" s="35"/>
      <c r="Z1186" s="35"/>
    </row>
    <row r="1187" spans="1:26" x14ac:dyDescent="0.25">
      <c r="A1187" s="11">
        <v>1969.03</v>
      </c>
      <c r="B1187" s="12">
        <v>99.3</v>
      </c>
      <c r="C1187" s="13">
        <v>3.1</v>
      </c>
      <c r="D1187" s="12">
        <v>5.82</v>
      </c>
      <c r="E1187" s="12">
        <v>36.1</v>
      </c>
      <c r="F1187" s="13">
        <f t="shared" si="256"/>
        <v>1969.2083333332441</v>
      </c>
      <c r="G1187" s="14">
        <v>6.3</v>
      </c>
      <c r="H1187" s="13">
        <f t="shared" si="252"/>
        <v>864.98277008310254</v>
      </c>
      <c r="I1187" s="13">
        <f t="shared" si="253"/>
        <v>27.003490304709143</v>
      </c>
      <c r="J1187" s="15">
        <f t="shared" si="257"/>
        <v>123943.12977610006</v>
      </c>
      <c r="K1187" s="13">
        <f t="shared" si="254"/>
        <v>50.696875346260398</v>
      </c>
      <c r="L1187" s="15">
        <f t="shared" si="255"/>
        <v>7264.3405367261075</v>
      </c>
      <c r="M1187" s="34">
        <f t="shared" si="246"/>
        <v>20.202287616481659</v>
      </c>
      <c r="N1187" s="16"/>
      <c r="O1187" s="17">
        <f t="shared" si="247"/>
        <v>23.221677104407629</v>
      </c>
      <c r="P1187" s="17"/>
      <c r="Q1187" s="36">
        <f t="shared" si="248"/>
        <v>8.9937395359405287E-3</v>
      </c>
      <c r="R1187" s="14">
        <f t="shared" si="258"/>
        <v>1.0148747842994055</v>
      </c>
      <c r="S1187" s="14">
        <f t="shared" si="259"/>
        <v>11.11263595896664</v>
      </c>
      <c r="T1187" s="20">
        <f t="shared" si="249"/>
        <v>-2.6294536014482506E-2</v>
      </c>
      <c r="U1187" s="20">
        <f t="shared" si="250"/>
        <v>-1.3303355333953992E-2</v>
      </c>
      <c r="V1187" s="20">
        <f t="shared" si="251"/>
        <v>-1.2991180680528513E-2</v>
      </c>
      <c r="Y1187" s="35"/>
      <c r="Z1187" s="35"/>
    </row>
    <row r="1188" spans="1:26" x14ac:dyDescent="0.25">
      <c r="A1188" s="11">
        <v>1969.04</v>
      </c>
      <c r="B1188" s="12">
        <v>101.3</v>
      </c>
      <c r="C1188" s="13">
        <v>3.11</v>
      </c>
      <c r="D1188" s="12">
        <v>5.82667</v>
      </c>
      <c r="E1188" s="12">
        <v>36.299999999999997</v>
      </c>
      <c r="F1188" s="13">
        <f t="shared" si="256"/>
        <v>1969.2916666665774</v>
      </c>
      <c r="G1188" s="14">
        <v>6.17</v>
      </c>
      <c r="H1188" s="13">
        <f t="shared" si="252"/>
        <v>877.54264462809931</v>
      </c>
      <c r="I1188" s="13">
        <f t="shared" si="253"/>
        <v>26.941338842975213</v>
      </c>
      <c r="J1188" s="15">
        <f t="shared" si="257"/>
        <v>126064.5319344793</v>
      </c>
      <c r="K1188" s="13">
        <f t="shared" si="254"/>
        <v>50.475334661157035</v>
      </c>
      <c r="L1188" s="15">
        <f t="shared" si="255"/>
        <v>7251.099963343263</v>
      </c>
      <c r="M1188" s="34">
        <f t="shared" si="246"/>
        <v>20.428608081932158</v>
      </c>
      <c r="N1188" s="16"/>
      <c r="O1188" s="17">
        <f t="shared" si="247"/>
        <v>23.482621868082422</v>
      </c>
      <c r="P1188" s="17"/>
      <c r="Q1188" s="36">
        <f t="shared" si="248"/>
        <v>9.9570996914372101E-3</v>
      </c>
      <c r="R1188" s="14">
        <f t="shared" si="258"/>
        <v>0.994110352163324</v>
      </c>
      <c r="S1188" s="14">
        <f t="shared" si="259"/>
        <v>11.215796644323211</v>
      </c>
      <c r="T1188" s="20">
        <f t="shared" si="249"/>
        <v>-2.6714214502781219E-2</v>
      </c>
      <c r="U1188" s="20">
        <f t="shared" si="250"/>
        <v>-1.497342443227645E-2</v>
      </c>
      <c r="V1188" s="20">
        <f t="shared" si="251"/>
        <v>-1.174079007050477E-2</v>
      </c>
      <c r="Y1188" s="35"/>
      <c r="Z1188" s="35"/>
    </row>
    <row r="1189" spans="1:26" x14ac:dyDescent="0.25">
      <c r="A1189" s="11">
        <v>1969.05</v>
      </c>
      <c r="B1189" s="12">
        <v>104.6</v>
      </c>
      <c r="C1189" s="13">
        <v>3.12</v>
      </c>
      <c r="D1189" s="12">
        <v>5.8333300000000001</v>
      </c>
      <c r="E1189" s="12">
        <v>36.4</v>
      </c>
      <c r="F1189" s="13">
        <f t="shared" si="256"/>
        <v>1969.3749999999106</v>
      </c>
      <c r="G1189" s="14">
        <v>6.32</v>
      </c>
      <c r="H1189" s="13">
        <f t="shared" si="252"/>
        <v>903.64054945054954</v>
      </c>
      <c r="I1189" s="13">
        <f t="shared" si="253"/>
        <v>26.953714285714291</v>
      </c>
      <c r="J1189" s="15">
        <f t="shared" si="257"/>
        <v>130136.3330323858</v>
      </c>
      <c r="K1189" s="13">
        <f t="shared" si="254"/>
        <v>50.394201972527483</v>
      </c>
      <c r="L1189" s="15">
        <f t="shared" si="255"/>
        <v>7257.4395369771228</v>
      </c>
      <c r="M1189" s="34">
        <f t="shared" si="246"/>
        <v>20.972258271972098</v>
      </c>
      <c r="N1189" s="16"/>
      <c r="O1189" s="17">
        <f t="shared" si="247"/>
        <v>24.10625959181035</v>
      </c>
      <c r="P1189" s="17"/>
      <c r="Q1189" s="36">
        <f t="shared" si="248"/>
        <v>7.4695643878682702E-3</v>
      </c>
      <c r="R1189" s="14">
        <f t="shared" si="258"/>
        <v>0.98708467973815017</v>
      </c>
      <c r="S1189" s="14">
        <f t="shared" si="259"/>
        <v>11.119108399265317</v>
      </c>
      <c r="T1189" s="20">
        <f t="shared" si="249"/>
        <v>-3.287779118619516E-2</v>
      </c>
      <c r="U1189" s="20">
        <f t="shared" si="250"/>
        <v>-1.5061774733856059E-2</v>
      </c>
      <c r="V1189" s="20">
        <f t="shared" si="251"/>
        <v>-1.7816016452339101E-2</v>
      </c>
      <c r="Y1189" s="35"/>
      <c r="Z1189" s="35"/>
    </row>
    <row r="1190" spans="1:26" x14ac:dyDescent="0.25">
      <c r="A1190" s="11">
        <v>1969.06</v>
      </c>
      <c r="B1190" s="12">
        <v>99.14</v>
      </c>
      <c r="C1190" s="13">
        <v>3.13</v>
      </c>
      <c r="D1190" s="12">
        <v>5.84</v>
      </c>
      <c r="E1190" s="12">
        <v>36.6</v>
      </c>
      <c r="F1190" s="13">
        <f t="shared" si="256"/>
        <v>1969.4583333332439</v>
      </c>
      <c r="G1190" s="14">
        <v>6.57</v>
      </c>
      <c r="H1190" s="13">
        <f t="shared" si="252"/>
        <v>851.79137704918037</v>
      </c>
      <c r="I1190" s="13">
        <f t="shared" si="253"/>
        <v>26.892344262295083</v>
      </c>
      <c r="J1190" s="15">
        <f t="shared" si="257"/>
        <v>122992.09640504698</v>
      </c>
      <c r="K1190" s="13">
        <f t="shared" si="254"/>
        <v>50.176131147540985</v>
      </c>
      <c r="L1190" s="15">
        <f t="shared" si="255"/>
        <v>7245.0458241423676</v>
      </c>
      <c r="M1190" s="34">
        <f t="shared" si="246"/>
        <v>19.713341583757629</v>
      </c>
      <c r="N1190" s="16"/>
      <c r="O1190" s="17">
        <f t="shared" si="247"/>
        <v>22.660788139262042</v>
      </c>
      <c r="P1190" s="17"/>
      <c r="Q1190" s="36">
        <f t="shared" si="248"/>
        <v>8.2230104032739657E-3</v>
      </c>
      <c r="R1190" s="14">
        <f t="shared" si="258"/>
        <v>0.99463816126572757</v>
      </c>
      <c r="S1190" s="14">
        <f t="shared" si="259"/>
        <v>10.915526134938741</v>
      </c>
      <c r="T1190" s="20">
        <f t="shared" si="249"/>
        <v>-2.6155992087097957E-2</v>
      </c>
      <c r="U1190" s="20">
        <f t="shared" si="250"/>
        <v>-1.1415251035158724E-2</v>
      </c>
      <c r="V1190" s="20">
        <f t="shared" si="251"/>
        <v>-1.4740741051939232E-2</v>
      </c>
      <c r="Y1190" s="35"/>
      <c r="Z1190" s="35"/>
    </row>
    <row r="1191" spans="1:26" x14ac:dyDescent="0.25">
      <c r="A1191" s="11">
        <v>1969.07</v>
      </c>
      <c r="B1191" s="12">
        <v>94.71</v>
      </c>
      <c r="C1191" s="13">
        <v>3.1366700000000001</v>
      </c>
      <c r="D1191" s="12">
        <v>5.8566700000000003</v>
      </c>
      <c r="E1191" s="12">
        <v>36.799999999999997</v>
      </c>
      <c r="F1191" s="13">
        <f t="shared" si="256"/>
        <v>1969.5416666665772</v>
      </c>
      <c r="G1191" s="14">
        <v>6.72</v>
      </c>
      <c r="H1191" s="13">
        <f t="shared" si="252"/>
        <v>809.3072445652175</v>
      </c>
      <c r="I1191" s="13">
        <f t="shared" si="253"/>
        <v>26.803186092391311</v>
      </c>
      <c r="J1191" s="15">
        <f t="shared" si="257"/>
        <v>117180.23020452775</v>
      </c>
      <c r="K1191" s="13">
        <f t="shared" si="254"/>
        <v>50.045881744565229</v>
      </c>
      <c r="L1191" s="15">
        <f t="shared" si="255"/>
        <v>7246.1824393617526</v>
      </c>
      <c r="M1191" s="34">
        <f t="shared" si="246"/>
        <v>18.681708207192759</v>
      </c>
      <c r="N1191" s="16"/>
      <c r="O1191" s="17">
        <f t="shared" si="247"/>
        <v>21.478815780067098</v>
      </c>
      <c r="P1191" s="17"/>
      <c r="Q1191" s="36">
        <f t="shared" si="248"/>
        <v>9.7308502568546201E-3</v>
      </c>
      <c r="R1191" s="14">
        <f t="shared" si="258"/>
        <v>1.007770250943413</v>
      </c>
      <c r="S1191" s="14">
        <f t="shared" si="259"/>
        <v>10.797993415602901</v>
      </c>
      <c r="T1191" s="20">
        <f t="shared" si="249"/>
        <v>-2.1122186476369764E-2</v>
      </c>
      <c r="U1191" s="20">
        <f t="shared" si="250"/>
        <v>-1.0959231654178225E-2</v>
      </c>
      <c r="V1191" s="20">
        <f t="shared" si="251"/>
        <v>-1.0162954822191539E-2</v>
      </c>
      <c r="Y1191" s="35"/>
      <c r="Z1191" s="35"/>
    </row>
    <row r="1192" spans="1:26" x14ac:dyDescent="0.25">
      <c r="A1192" s="11">
        <v>1969.08</v>
      </c>
      <c r="B1192" s="12">
        <v>94.18</v>
      </c>
      <c r="C1192" s="13">
        <v>3.1433300000000002</v>
      </c>
      <c r="D1192" s="12">
        <v>5.8733300000000002</v>
      </c>
      <c r="E1192" s="12">
        <v>37</v>
      </c>
      <c r="F1192" s="13">
        <f t="shared" si="256"/>
        <v>1969.6249999999104</v>
      </c>
      <c r="G1192" s="14">
        <v>6.69</v>
      </c>
      <c r="H1192" s="13">
        <f t="shared" si="252"/>
        <v>800.42818378378399</v>
      </c>
      <c r="I1192" s="13">
        <f t="shared" si="253"/>
        <v>26.714906805405409</v>
      </c>
      <c r="J1192" s="15">
        <f t="shared" si="257"/>
        <v>116216.96339311874</v>
      </c>
      <c r="K1192" s="13">
        <f t="shared" si="254"/>
        <v>49.916955454054062</v>
      </c>
      <c r="L1192" s="15">
        <f t="shared" si="255"/>
        <v>7247.6170907380128</v>
      </c>
      <c r="M1192" s="34">
        <f t="shared" si="246"/>
        <v>18.429515590207743</v>
      </c>
      <c r="N1192" s="16"/>
      <c r="O1192" s="17">
        <f t="shared" si="247"/>
        <v>21.19334928926969</v>
      </c>
      <c r="P1192" s="17"/>
      <c r="Q1192" s="36">
        <f t="shared" si="248"/>
        <v>1.1318181972567835E-2</v>
      </c>
      <c r="R1192" s="14">
        <f t="shared" si="258"/>
        <v>0.97227236092193536</v>
      </c>
      <c r="S1192" s="14">
        <f t="shared" si="259"/>
        <v>10.823075471780822</v>
      </c>
      <c r="T1192" s="20">
        <f t="shared" si="249"/>
        <v>-1.6442330554510831E-2</v>
      </c>
      <c r="U1192" s="20">
        <f t="shared" si="250"/>
        <v>-1.1910586002217616E-2</v>
      </c>
      <c r="V1192" s="20">
        <f t="shared" si="251"/>
        <v>-4.5317445522932154E-3</v>
      </c>
      <c r="Y1192" s="35"/>
      <c r="Z1192" s="35"/>
    </row>
    <row r="1193" spans="1:26" x14ac:dyDescent="0.25">
      <c r="A1193" s="11">
        <v>1969.09</v>
      </c>
      <c r="B1193" s="12">
        <v>94.51</v>
      </c>
      <c r="C1193" s="13">
        <v>3.15</v>
      </c>
      <c r="D1193" s="12">
        <v>5.89</v>
      </c>
      <c r="E1193" s="12">
        <v>37.1</v>
      </c>
      <c r="F1193" s="13">
        <f t="shared" si="256"/>
        <v>1969.7083333332437</v>
      </c>
      <c r="G1193" s="14">
        <v>7.16</v>
      </c>
      <c r="H1193" s="13">
        <f t="shared" si="252"/>
        <v>801.06777897574136</v>
      </c>
      <c r="I1193" s="13">
        <f t="shared" si="253"/>
        <v>26.699433962264152</v>
      </c>
      <c r="J1193" s="15">
        <f t="shared" si="257"/>
        <v>116632.87712450919</v>
      </c>
      <c r="K1193" s="13">
        <f t="shared" si="254"/>
        <v>49.923703504043132</v>
      </c>
      <c r="L1193" s="15">
        <f t="shared" si="255"/>
        <v>7268.7297245091431</v>
      </c>
      <c r="M1193" s="34">
        <f t="shared" si="246"/>
        <v>18.398046344676978</v>
      </c>
      <c r="N1193" s="16"/>
      <c r="O1193" s="17">
        <f t="shared" si="247"/>
        <v>21.161648629370436</v>
      </c>
      <c r="P1193" s="17"/>
      <c r="Q1193" s="36">
        <f t="shared" si="248"/>
        <v>6.6372965809133253E-3</v>
      </c>
      <c r="R1193" s="14">
        <f t="shared" si="258"/>
        <v>1.0102292959873826</v>
      </c>
      <c r="S1193" s="14">
        <f t="shared" si="259"/>
        <v>10.49461332159653</v>
      </c>
      <c r="T1193" s="20">
        <f t="shared" si="249"/>
        <v>-1.6346310010965426E-2</v>
      </c>
      <c r="U1193" s="20">
        <f t="shared" si="250"/>
        <v>-1.1106974916049062E-2</v>
      </c>
      <c r="V1193" s="20">
        <f t="shared" si="251"/>
        <v>-5.2393350949163642E-3</v>
      </c>
      <c r="Y1193" s="35"/>
      <c r="Z1193" s="35"/>
    </row>
    <row r="1194" spans="1:26" x14ac:dyDescent="0.25">
      <c r="A1194" s="11">
        <v>1969.1</v>
      </c>
      <c r="B1194" s="12">
        <v>95.52</v>
      </c>
      <c r="C1194" s="13">
        <v>3.15333</v>
      </c>
      <c r="D1194" s="12">
        <v>5.8533299999999997</v>
      </c>
      <c r="E1194" s="12">
        <v>37.299999999999997</v>
      </c>
      <c r="F1194" s="13">
        <f t="shared" si="256"/>
        <v>1969.7916666665769</v>
      </c>
      <c r="G1194" s="14">
        <v>7.1</v>
      </c>
      <c r="H1194" s="13">
        <f t="shared" si="252"/>
        <v>805.28737801608588</v>
      </c>
      <c r="I1194" s="13">
        <f t="shared" si="253"/>
        <v>26.584347233243975</v>
      </c>
      <c r="J1194" s="15">
        <f t="shared" si="257"/>
        <v>117569.78667379147</v>
      </c>
      <c r="K1194" s="13">
        <f t="shared" si="254"/>
        <v>49.346867340482582</v>
      </c>
      <c r="L1194" s="15">
        <f t="shared" si="255"/>
        <v>7204.5096255371009</v>
      </c>
      <c r="M1194" s="34">
        <f t="shared" si="246"/>
        <v>18.448662031815356</v>
      </c>
      <c r="N1194" s="16"/>
      <c r="O1194" s="17">
        <f t="shared" si="247"/>
        <v>21.223912918013713</v>
      </c>
      <c r="P1194" s="17"/>
      <c r="Q1194" s="36">
        <f t="shared" si="248"/>
        <v>7.2898151339660239E-3</v>
      </c>
      <c r="R1194" s="14">
        <f t="shared" si="258"/>
        <v>1.0030799074007841</v>
      </c>
      <c r="S1194" s="14">
        <f t="shared" si="259"/>
        <v>10.545118825780046</v>
      </c>
      <c r="T1194" s="20">
        <f t="shared" si="249"/>
        <v>-2.12596026719446E-2</v>
      </c>
      <c r="U1194" s="20">
        <f t="shared" si="250"/>
        <v>-1.7668368369158527E-2</v>
      </c>
      <c r="V1194" s="20">
        <f t="shared" si="251"/>
        <v>-3.5912343027860727E-3</v>
      </c>
      <c r="Y1194" s="35"/>
      <c r="Z1194" s="35"/>
    </row>
    <row r="1195" spans="1:26" x14ac:dyDescent="0.25">
      <c r="A1195" s="11">
        <v>1969.11</v>
      </c>
      <c r="B1195" s="12">
        <v>96.21</v>
      </c>
      <c r="C1195" s="13">
        <v>3.1566700000000001</v>
      </c>
      <c r="D1195" s="12">
        <v>5.8166700000000002</v>
      </c>
      <c r="E1195" s="12">
        <v>37.5</v>
      </c>
      <c r="F1195" s="13">
        <f t="shared" si="256"/>
        <v>1969.8749999999102</v>
      </c>
      <c r="G1195" s="14">
        <v>7.14</v>
      </c>
      <c r="H1195" s="13">
        <f t="shared" si="252"/>
        <v>806.77857600000004</v>
      </c>
      <c r="I1195" s="13">
        <f t="shared" si="253"/>
        <v>26.470571952000004</v>
      </c>
      <c r="J1195" s="15">
        <f t="shared" si="257"/>
        <v>118109.55024000494</v>
      </c>
      <c r="K1195" s="13">
        <f t="shared" si="254"/>
        <v>48.776267952000012</v>
      </c>
      <c r="L1195" s="15">
        <f t="shared" si="255"/>
        <v>7140.6743331725356</v>
      </c>
      <c r="M1195" s="34">
        <f t="shared" si="246"/>
        <v>18.437760084691039</v>
      </c>
      <c r="N1195" s="16"/>
      <c r="O1195" s="17">
        <f t="shared" si="247"/>
        <v>21.215681439338908</v>
      </c>
      <c r="P1195" s="17"/>
      <c r="Q1195" s="36">
        <f t="shared" si="248"/>
        <v>7.4696523355253508E-3</v>
      </c>
      <c r="R1195" s="14">
        <f t="shared" si="258"/>
        <v>0.97057926051089938</v>
      </c>
      <c r="S1195" s="14">
        <f t="shared" si="259"/>
        <v>10.521182965612146</v>
      </c>
      <c r="T1195" s="20">
        <f t="shared" si="249"/>
        <v>-2.2925778303101496E-2</v>
      </c>
      <c r="U1195" s="20">
        <f t="shared" si="250"/>
        <v>-1.9618585245797182E-2</v>
      </c>
      <c r="V1195" s="20">
        <f t="shared" si="251"/>
        <v>-3.307193057304314E-3</v>
      </c>
      <c r="Y1195" s="35"/>
      <c r="Z1195" s="35"/>
    </row>
    <row r="1196" spans="1:26" x14ac:dyDescent="0.25">
      <c r="A1196" s="11">
        <v>1969.12</v>
      </c>
      <c r="B1196" s="12">
        <v>91.11</v>
      </c>
      <c r="C1196" s="13">
        <v>3.16</v>
      </c>
      <c r="D1196" s="12">
        <v>5.78</v>
      </c>
      <c r="E1196" s="12">
        <v>37.700000000000003</v>
      </c>
      <c r="F1196" s="13">
        <f t="shared" si="256"/>
        <v>1969.9583333332434</v>
      </c>
      <c r="G1196" s="14">
        <v>7.65</v>
      </c>
      <c r="H1196" s="13">
        <f t="shared" si="252"/>
        <v>759.95890185676399</v>
      </c>
      <c r="I1196" s="13">
        <f t="shared" si="253"/>
        <v>26.357920424403186</v>
      </c>
      <c r="J1196" s="15">
        <f t="shared" si="257"/>
        <v>111576.87328458855</v>
      </c>
      <c r="K1196" s="13">
        <f t="shared" si="254"/>
        <v>48.211639257294429</v>
      </c>
      <c r="L1196" s="15">
        <f t="shared" si="255"/>
        <v>7078.4143078138704</v>
      </c>
      <c r="M1196" s="34">
        <f t="shared" si="246"/>
        <v>17.326929913742688</v>
      </c>
      <c r="N1196" s="16"/>
      <c r="O1196" s="17">
        <f t="shared" si="247"/>
        <v>19.945144752472125</v>
      </c>
      <c r="P1196" s="17"/>
      <c r="Q1196" s="36">
        <f t="shared" si="248"/>
        <v>6.3919218866562086E-3</v>
      </c>
      <c r="R1196" s="14">
        <f t="shared" si="258"/>
        <v>0.99672430310805182</v>
      </c>
      <c r="S1196" s="14">
        <f t="shared" si="259"/>
        <v>10.157468815447984</v>
      </c>
      <c r="T1196" s="20">
        <f t="shared" si="249"/>
        <v>-1.4137035989234881E-2</v>
      </c>
      <c r="U1196" s="20">
        <f t="shared" si="250"/>
        <v>-1.4771464629442566E-2</v>
      </c>
      <c r="V1196" s="20">
        <f t="shared" si="251"/>
        <v>6.3442864020768486E-4</v>
      </c>
      <c r="Y1196" s="35"/>
      <c r="Z1196" s="35"/>
    </row>
    <row r="1197" spans="1:26" x14ac:dyDescent="0.25">
      <c r="A1197" s="11">
        <v>1970.01</v>
      </c>
      <c r="B1197" s="12">
        <v>90.31</v>
      </c>
      <c r="C1197" s="13">
        <v>3.1633300000000002</v>
      </c>
      <c r="D1197" s="12">
        <v>5.73</v>
      </c>
      <c r="E1197" s="12">
        <v>37.799999999999997</v>
      </c>
      <c r="F1197" s="13">
        <f t="shared" si="256"/>
        <v>1970.0416666665767</v>
      </c>
      <c r="G1197" s="14">
        <v>7.79</v>
      </c>
      <c r="H1197" s="13">
        <f t="shared" si="252"/>
        <v>751.2931904761906</v>
      </c>
      <c r="I1197" s="13">
        <f t="shared" si="253"/>
        <v>26.315892904761913</v>
      </c>
      <c r="J1197" s="15">
        <f t="shared" si="257"/>
        <v>110626.55098224727</v>
      </c>
      <c r="K1197" s="13">
        <f t="shared" si="254"/>
        <v>47.668142857142868</v>
      </c>
      <c r="L1197" s="15">
        <f t="shared" si="255"/>
        <v>7019.0470283277255</v>
      </c>
      <c r="M1197" s="34">
        <f t="shared" si="246"/>
        <v>17.09054139514021</v>
      </c>
      <c r="N1197" s="16"/>
      <c r="O1197" s="17">
        <f t="shared" si="247"/>
        <v>19.681596538879806</v>
      </c>
      <c r="P1197" s="17"/>
      <c r="Q1197" s="36">
        <f t="shared" si="248"/>
        <v>6.4112433742651992E-3</v>
      </c>
      <c r="R1197" s="14">
        <f t="shared" si="258"/>
        <v>1.0453262030836263</v>
      </c>
      <c r="S1197" s="14">
        <f t="shared" si="259"/>
        <v>10.097412439047684</v>
      </c>
      <c r="T1197" s="20">
        <f t="shared" si="249"/>
        <v>-1.1477621398428672E-2</v>
      </c>
      <c r="U1197" s="20">
        <f t="shared" si="250"/>
        <v>-1.7199657072738628E-2</v>
      </c>
      <c r="V1197" s="20">
        <f t="shared" si="251"/>
        <v>5.7220356743099554E-3</v>
      </c>
      <c r="Y1197" s="35"/>
      <c r="Z1197" s="35"/>
    </row>
    <row r="1198" spans="1:26" x14ac:dyDescent="0.25">
      <c r="A1198" s="11">
        <v>1970.02</v>
      </c>
      <c r="B1198" s="12">
        <v>87.16</v>
      </c>
      <c r="C1198" s="13">
        <v>3.1666699999999999</v>
      </c>
      <c r="D1198" s="12">
        <v>5.68</v>
      </c>
      <c r="E1198" s="12">
        <v>38</v>
      </c>
      <c r="F1198" s="13">
        <f t="shared" si="256"/>
        <v>1970.12499999991</v>
      </c>
      <c r="G1198" s="14">
        <v>7.24</v>
      </c>
      <c r="H1198" s="13">
        <f t="shared" si="252"/>
        <v>721.27193684210533</v>
      </c>
      <c r="I1198" s="13">
        <f t="shared" si="253"/>
        <v>26.20502758421053</v>
      </c>
      <c r="J1198" s="15">
        <f t="shared" si="257"/>
        <v>106527.5297216563</v>
      </c>
      <c r="K1198" s="13">
        <f t="shared" si="254"/>
        <v>47.003494736842107</v>
      </c>
      <c r="L1198" s="15">
        <f t="shared" si="255"/>
        <v>6942.1336486806767</v>
      </c>
      <c r="M1198" s="34">
        <f t="shared" si="246"/>
        <v>16.372586787159854</v>
      </c>
      <c r="N1198" s="16"/>
      <c r="O1198" s="17">
        <f t="shared" si="247"/>
        <v>18.865300867228168</v>
      </c>
      <c r="P1198" s="17"/>
      <c r="Q1198" s="36">
        <f t="shared" si="248"/>
        <v>1.4668881693785968E-2</v>
      </c>
      <c r="R1198" s="14">
        <f t="shared" si="258"/>
        <v>1.0181267352323757</v>
      </c>
      <c r="S1198" s="14">
        <f t="shared" si="259"/>
        <v>10.499536701637624</v>
      </c>
      <c r="T1198" s="20">
        <f t="shared" si="249"/>
        <v>-4.8549116449232432E-3</v>
      </c>
      <c r="U1198" s="20">
        <f t="shared" si="250"/>
        <v>-3.079532454964351E-2</v>
      </c>
      <c r="V1198" s="20">
        <f t="shared" si="251"/>
        <v>2.5940412904720267E-2</v>
      </c>
      <c r="Y1198" s="35"/>
      <c r="Z1198" s="35"/>
    </row>
    <row r="1199" spans="1:26" x14ac:dyDescent="0.25">
      <c r="A1199" s="11">
        <v>1970.03</v>
      </c>
      <c r="B1199" s="12">
        <v>88.65</v>
      </c>
      <c r="C1199" s="13">
        <v>3.17</v>
      </c>
      <c r="D1199" s="12">
        <v>5.63</v>
      </c>
      <c r="E1199" s="12">
        <v>38.200000000000003</v>
      </c>
      <c r="F1199" s="13">
        <f t="shared" si="256"/>
        <v>1970.2083333332432</v>
      </c>
      <c r="G1199" s="14">
        <v>7.07</v>
      </c>
      <c r="H1199" s="13">
        <f t="shared" si="252"/>
        <v>729.76123036649221</v>
      </c>
      <c r="I1199" s="13">
        <f t="shared" si="253"/>
        <v>26.095240837696338</v>
      </c>
      <c r="J1199" s="15">
        <f t="shared" si="257"/>
        <v>108102.52320035674</v>
      </c>
      <c r="K1199" s="13">
        <f t="shared" si="254"/>
        <v>46.345806282722513</v>
      </c>
      <c r="L1199" s="15">
        <f t="shared" si="255"/>
        <v>6865.3943104118262</v>
      </c>
      <c r="M1199" s="34">
        <f t="shared" si="246"/>
        <v>16.531690813943619</v>
      </c>
      <c r="N1199" s="16"/>
      <c r="O1199" s="17">
        <f t="shared" si="247"/>
        <v>19.058795732982535</v>
      </c>
      <c r="P1199" s="17"/>
      <c r="Q1199" s="36">
        <f t="shared" si="248"/>
        <v>1.6319779332802584E-2</v>
      </c>
      <c r="R1199" s="14">
        <f t="shared" si="258"/>
        <v>0.9834450156947917</v>
      </c>
      <c r="S1199" s="14">
        <f t="shared" si="259"/>
        <v>10.633891175200292</v>
      </c>
      <c r="T1199" s="20">
        <f t="shared" si="249"/>
        <v>-1.6882974241758775E-2</v>
      </c>
      <c r="U1199" s="20">
        <f t="shared" si="250"/>
        <v>-3.4335322596736328E-2</v>
      </c>
      <c r="V1199" s="20">
        <f t="shared" si="251"/>
        <v>1.7452348354977554E-2</v>
      </c>
      <c r="Y1199" s="35"/>
      <c r="Z1199" s="35"/>
    </row>
    <row r="1200" spans="1:26" x14ac:dyDescent="0.25">
      <c r="A1200" s="11">
        <v>1970.04</v>
      </c>
      <c r="B1200" s="12">
        <v>85.95</v>
      </c>
      <c r="C1200" s="13">
        <v>3.17333</v>
      </c>
      <c r="D1200" s="12">
        <v>5.5933299999999999</v>
      </c>
      <c r="E1200" s="12">
        <v>38.5</v>
      </c>
      <c r="F1200" s="13">
        <f t="shared" si="256"/>
        <v>1970.2916666665765</v>
      </c>
      <c r="G1200" s="14">
        <v>7.39</v>
      </c>
      <c r="H1200" s="13">
        <f t="shared" si="252"/>
        <v>702.02174025974034</v>
      </c>
      <c r="I1200" s="13">
        <f t="shared" si="253"/>
        <v>25.91910004675325</v>
      </c>
      <c r="J1200" s="15">
        <f t="shared" si="257"/>
        <v>104313.31734106796</v>
      </c>
      <c r="K1200" s="13">
        <f t="shared" si="254"/>
        <v>45.685157189610393</v>
      </c>
      <c r="L1200" s="15">
        <f t="shared" si="255"/>
        <v>6788.3514518128641</v>
      </c>
      <c r="M1200" s="34">
        <f t="shared" si="246"/>
        <v>15.873067819354061</v>
      </c>
      <c r="N1200" s="16"/>
      <c r="O1200" s="17">
        <f t="shared" si="247"/>
        <v>18.311411111344047</v>
      </c>
      <c r="P1200" s="17"/>
      <c r="Q1200" s="36">
        <f t="shared" si="248"/>
        <v>1.6084252196537169E-2</v>
      </c>
      <c r="R1200" s="14">
        <f t="shared" si="258"/>
        <v>0.97049894880882093</v>
      </c>
      <c r="S1200" s="14">
        <f t="shared" si="259"/>
        <v>10.37635755467578</v>
      </c>
      <c r="T1200" s="20">
        <f t="shared" si="249"/>
        <v>-1.561819126896169E-2</v>
      </c>
      <c r="U1200" s="20">
        <f t="shared" si="250"/>
        <v>-2.5013508994320088E-2</v>
      </c>
      <c r="V1200" s="20">
        <f t="shared" si="251"/>
        <v>9.3953177253583986E-3</v>
      </c>
      <c r="Y1200" s="35"/>
      <c r="Z1200" s="35"/>
    </row>
    <row r="1201" spans="1:26" x14ac:dyDescent="0.25">
      <c r="A1201" s="11">
        <v>1970.05</v>
      </c>
      <c r="B1201" s="12">
        <v>76.06</v>
      </c>
      <c r="C1201" s="13">
        <v>3.1766700000000001</v>
      </c>
      <c r="D1201" s="12">
        <v>5.5566700000000004</v>
      </c>
      <c r="E1201" s="12">
        <v>38.6</v>
      </c>
      <c r="F1201" s="13">
        <f t="shared" si="256"/>
        <v>1970.3749999999097</v>
      </c>
      <c r="G1201" s="14">
        <v>7.91</v>
      </c>
      <c r="H1201" s="13">
        <f t="shared" si="252"/>
        <v>619.63283937823837</v>
      </c>
      <c r="I1201" s="13">
        <f t="shared" si="253"/>
        <v>25.879161870466326</v>
      </c>
      <c r="J1201" s="15">
        <f t="shared" si="257"/>
        <v>92391.609914726549</v>
      </c>
      <c r="K1201" s="13">
        <f t="shared" si="254"/>
        <v>45.268146326424876</v>
      </c>
      <c r="L1201" s="15">
        <f t="shared" si="255"/>
        <v>6749.7986729537679</v>
      </c>
      <c r="M1201" s="34">
        <f t="shared" si="246"/>
        <v>13.983836060789191</v>
      </c>
      <c r="N1201" s="16"/>
      <c r="O1201" s="17">
        <f t="shared" si="247"/>
        <v>16.149570146153575</v>
      </c>
      <c r="P1201" s="17"/>
      <c r="Q1201" s="36">
        <f t="shared" si="248"/>
        <v>1.9662032140303626E-2</v>
      </c>
      <c r="R1201" s="14">
        <f t="shared" si="258"/>
        <v>1.0114065562340058</v>
      </c>
      <c r="S1201" s="14">
        <f t="shared" si="259"/>
        <v>10.044155383994211</v>
      </c>
      <c r="T1201" s="20">
        <f t="shared" si="249"/>
        <v>3.2911346716124612E-4</v>
      </c>
      <c r="U1201" s="20">
        <f t="shared" si="250"/>
        <v>-1.4347637263584123E-2</v>
      </c>
      <c r="V1201" s="20">
        <f t="shared" si="251"/>
        <v>1.4676750730745369E-2</v>
      </c>
      <c r="Y1201" s="35"/>
      <c r="Z1201" s="35"/>
    </row>
    <row r="1202" spans="1:26" x14ac:dyDescent="0.25">
      <c r="A1202" s="11">
        <v>1970.06</v>
      </c>
      <c r="B1202" s="12">
        <v>75.59</v>
      </c>
      <c r="C1202" s="13">
        <v>3.18</v>
      </c>
      <c r="D1202" s="12">
        <v>5.52</v>
      </c>
      <c r="E1202" s="12">
        <v>38.799999999999997</v>
      </c>
      <c r="F1202" s="13">
        <f t="shared" si="256"/>
        <v>1970.458333333243</v>
      </c>
      <c r="G1202" s="14">
        <v>7.84</v>
      </c>
      <c r="H1202" s="13">
        <f t="shared" si="252"/>
        <v>612.62967525773206</v>
      </c>
      <c r="I1202" s="13">
        <f t="shared" si="253"/>
        <v>25.772752577319594</v>
      </c>
      <c r="J1202" s="15">
        <f t="shared" si="257"/>
        <v>91667.630480666761</v>
      </c>
      <c r="K1202" s="13">
        <f t="shared" si="254"/>
        <v>44.737608247422685</v>
      </c>
      <c r="L1202" s="15">
        <f t="shared" si="255"/>
        <v>6694.0775268326561</v>
      </c>
      <c r="M1202" s="34">
        <f t="shared" si="246"/>
        <v>13.799691797725179</v>
      </c>
      <c r="N1202" s="16"/>
      <c r="O1202" s="17">
        <f t="shared" si="247"/>
        <v>15.955062559858026</v>
      </c>
      <c r="P1202" s="17"/>
      <c r="Q1202" s="36">
        <f t="shared" si="248"/>
        <v>2.1499547604048069E-2</v>
      </c>
      <c r="R1202" s="14">
        <f t="shared" si="258"/>
        <v>1.0331072842441178</v>
      </c>
      <c r="S1202" s="14">
        <f t="shared" si="259"/>
        <v>10.106360047373879</v>
      </c>
      <c r="T1202" s="20">
        <f t="shared" si="249"/>
        <v>6.6845801773449676E-3</v>
      </c>
      <c r="U1202" s="20">
        <f t="shared" si="250"/>
        <v>-1.2755533215716874E-2</v>
      </c>
      <c r="V1202" s="20">
        <f t="shared" si="251"/>
        <v>1.9440113393061842E-2</v>
      </c>
      <c r="Y1202" s="35"/>
      <c r="Z1202" s="35"/>
    </row>
    <row r="1203" spans="1:26" x14ac:dyDescent="0.25">
      <c r="A1203" s="11">
        <v>1970.07</v>
      </c>
      <c r="B1203" s="12">
        <v>75.72</v>
      </c>
      <c r="C1203" s="13">
        <v>3.1833300000000002</v>
      </c>
      <c r="D1203" s="12">
        <v>5.4666699999999997</v>
      </c>
      <c r="E1203" s="12">
        <v>39</v>
      </c>
      <c r="F1203" s="13">
        <f t="shared" si="256"/>
        <v>1970.5416666665762</v>
      </c>
      <c r="G1203" s="14">
        <v>7.46</v>
      </c>
      <c r="H1203" s="13">
        <f t="shared" si="252"/>
        <v>610.53618461538463</v>
      </c>
      <c r="I1203" s="13">
        <f t="shared" si="253"/>
        <v>25.667434661538465</v>
      </c>
      <c r="J1203" s="15">
        <f t="shared" si="257"/>
        <v>91674.432985582724</v>
      </c>
      <c r="K1203" s="13">
        <f t="shared" si="254"/>
        <v>44.078180723076926</v>
      </c>
      <c r="L1203" s="15">
        <f t="shared" si="255"/>
        <v>6618.513900809502</v>
      </c>
      <c r="M1203" s="34">
        <f t="shared" si="246"/>
        <v>13.726499744359765</v>
      </c>
      <c r="N1203" s="16"/>
      <c r="O1203" s="17">
        <f t="shared" si="247"/>
        <v>15.888935332500397</v>
      </c>
      <c r="P1203" s="17"/>
      <c r="Q1203" s="36">
        <f t="shared" si="248"/>
        <v>2.6214326254140607E-2</v>
      </c>
      <c r="R1203" s="14">
        <f t="shared" si="258"/>
        <v>1.0013364030516227</v>
      </c>
      <c r="S1203" s="14">
        <f t="shared" si="259"/>
        <v>10.387410827355499</v>
      </c>
      <c r="T1203" s="20">
        <f t="shared" si="249"/>
        <v>1.1574313955990734E-2</v>
      </c>
      <c r="U1203" s="20">
        <f t="shared" si="250"/>
        <v>-1.7551010788146693E-2</v>
      </c>
      <c r="V1203" s="20">
        <f t="shared" si="251"/>
        <v>2.9125324744137426E-2</v>
      </c>
      <c r="Y1203" s="35"/>
      <c r="Z1203" s="35"/>
    </row>
    <row r="1204" spans="1:26" x14ac:dyDescent="0.25">
      <c r="A1204" s="11">
        <v>1970.08</v>
      </c>
      <c r="B1204" s="12">
        <v>77.92</v>
      </c>
      <c r="C1204" s="13">
        <v>3.1866699999999999</v>
      </c>
      <c r="D1204" s="12">
        <v>5.4133300000000002</v>
      </c>
      <c r="E1204" s="12">
        <v>39</v>
      </c>
      <c r="F1204" s="13">
        <f t="shared" si="256"/>
        <v>1970.6249999999095</v>
      </c>
      <c r="G1204" s="14">
        <v>7.53</v>
      </c>
      <c r="H1204" s="13">
        <f t="shared" si="252"/>
        <v>628.27495384615395</v>
      </c>
      <c r="I1204" s="13">
        <f t="shared" si="253"/>
        <v>25.694365338461541</v>
      </c>
      <c r="J1204" s="15">
        <f t="shared" si="257"/>
        <v>94659.488889110595</v>
      </c>
      <c r="K1204" s="13">
        <f t="shared" si="254"/>
        <v>43.648096200000005</v>
      </c>
      <c r="L1204" s="15">
        <f t="shared" si="255"/>
        <v>6576.2711882454951</v>
      </c>
      <c r="M1204" s="34">
        <f t="shared" si="246"/>
        <v>14.100456516815445</v>
      </c>
      <c r="N1204" s="16"/>
      <c r="O1204" s="17">
        <f t="shared" si="247"/>
        <v>16.339508329168662</v>
      </c>
      <c r="P1204" s="17"/>
      <c r="Q1204" s="36">
        <f t="shared" si="248"/>
        <v>2.3582231493170874E-2</v>
      </c>
      <c r="R1204" s="14">
        <f t="shared" si="258"/>
        <v>1.0160954098001953</v>
      </c>
      <c r="S1204" s="14">
        <f t="shared" si="259"/>
        <v>10.401292594883635</v>
      </c>
      <c r="T1204" s="20">
        <f t="shared" si="249"/>
        <v>1.1089305510932679E-2</v>
      </c>
      <c r="U1204" s="20">
        <f t="shared" si="250"/>
        <v>-2.2639234506384609E-2</v>
      </c>
      <c r="V1204" s="20">
        <f t="shared" si="251"/>
        <v>3.3728540017317288E-2</v>
      </c>
      <c r="Y1204" s="35"/>
      <c r="Z1204" s="35"/>
    </row>
    <row r="1205" spans="1:26" x14ac:dyDescent="0.25">
      <c r="A1205" s="11">
        <v>1970.09</v>
      </c>
      <c r="B1205" s="12">
        <v>82.58</v>
      </c>
      <c r="C1205" s="13">
        <v>3.19</v>
      </c>
      <c r="D1205" s="12">
        <v>5.36</v>
      </c>
      <c r="E1205" s="12">
        <v>39.200000000000003</v>
      </c>
      <c r="F1205" s="13">
        <f t="shared" si="256"/>
        <v>1970.7083333332428</v>
      </c>
      <c r="G1205" s="14">
        <v>7.39</v>
      </c>
      <c r="H1205" s="13">
        <f t="shared" si="252"/>
        <v>662.45170408163267</v>
      </c>
      <c r="I1205" s="13">
        <f t="shared" si="253"/>
        <v>25.58998469387755</v>
      </c>
      <c r="J1205" s="15">
        <f t="shared" si="257"/>
        <v>100130.04748365186</v>
      </c>
      <c r="K1205" s="13">
        <f t="shared" si="254"/>
        <v>42.997591836734692</v>
      </c>
      <c r="L1205" s="15">
        <f t="shared" si="255"/>
        <v>6499.116668834753</v>
      </c>
      <c r="M1205" s="34">
        <f t="shared" si="246"/>
        <v>14.842661145242223</v>
      </c>
      <c r="N1205" s="16"/>
      <c r="O1205" s="17">
        <f t="shared" si="247"/>
        <v>17.215125541252302</v>
      </c>
      <c r="P1205" s="17"/>
      <c r="Q1205" s="36">
        <f t="shared" si="248"/>
        <v>2.1961852727596307E-2</v>
      </c>
      <c r="R1205" s="14">
        <f t="shared" si="258"/>
        <v>1.0103781482444136</v>
      </c>
      <c r="S1205" s="14">
        <f t="shared" si="259"/>
        <v>10.514783693988544</v>
      </c>
      <c r="T1205" s="20">
        <f t="shared" si="249"/>
        <v>7.3995040543766155E-3</v>
      </c>
      <c r="U1205" s="20">
        <f t="shared" si="250"/>
        <v>-2.5982514542431612E-2</v>
      </c>
      <c r="V1205" s="20">
        <f t="shared" si="251"/>
        <v>3.3382018596808227E-2</v>
      </c>
      <c r="Y1205" s="35"/>
      <c r="Z1205" s="35"/>
    </row>
    <row r="1206" spans="1:26" x14ac:dyDescent="0.25">
      <c r="A1206" s="11">
        <v>1970.1</v>
      </c>
      <c r="B1206" s="12">
        <v>84.37</v>
      </c>
      <c r="C1206" s="13">
        <v>3.17333</v>
      </c>
      <c r="D1206" s="12">
        <v>5.2833300000000003</v>
      </c>
      <c r="E1206" s="12">
        <v>39.4</v>
      </c>
      <c r="F1206" s="13">
        <f t="shared" si="256"/>
        <v>1970.791666666576</v>
      </c>
      <c r="G1206" s="14">
        <v>7.33</v>
      </c>
      <c r="H1206" s="13">
        <f t="shared" si="252"/>
        <v>673.3753857868021</v>
      </c>
      <c r="I1206" s="13">
        <f t="shared" si="253"/>
        <v>25.327039385786804</v>
      </c>
      <c r="J1206" s="15">
        <f t="shared" si="257"/>
        <v>102100.18643539751</v>
      </c>
      <c r="K1206" s="13">
        <f t="shared" si="254"/>
        <v>42.167409944162451</v>
      </c>
      <c r="L1206" s="15">
        <f t="shared" si="255"/>
        <v>6393.611212513084</v>
      </c>
      <c r="M1206" s="34">
        <f t="shared" si="246"/>
        <v>15.064185404089633</v>
      </c>
      <c r="N1206" s="16"/>
      <c r="O1206" s="17">
        <f t="shared" si="247"/>
        <v>17.486678518763043</v>
      </c>
      <c r="P1206" s="17"/>
      <c r="Q1206" s="36">
        <f t="shared" si="248"/>
        <v>2.1401934611650089E-2</v>
      </c>
      <c r="R1206" s="14">
        <f t="shared" si="258"/>
        <v>1.0413211919527887</v>
      </c>
      <c r="S1206" s="14">
        <f t="shared" si="259"/>
        <v>10.569979212552536</v>
      </c>
      <c r="T1206" s="20">
        <f t="shared" si="249"/>
        <v>7.7786185512358497E-3</v>
      </c>
      <c r="U1206" s="20">
        <f t="shared" si="250"/>
        <v>-2.7846164942143425E-2</v>
      </c>
      <c r="V1206" s="20">
        <f t="shared" si="251"/>
        <v>3.5624783493379275E-2</v>
      </c>
      <c r="Y1206" s="35"/>
      <c r="Z1206" s="35"/>
    </row>
    <row r="1207" spans="1:26" x14ac:dyDescent="0.25">
      <c r="A1207" s="11">
        <v>1970.11</v>
      </c>
      <c r="B1207" s="12">
        <v>84.28</v>
      </c>
      <c r="C1207" s="13">
        <v>3.1566700000000001</v>
      </c>
      <c r="D1207" s="12">
        <v>5.2066699999999999</v>
      </c>
      <c r="E1207" s="12">
        <v>39.6</v>
      </c>
      <c r="F1207" s="13">
        <f t="shared" si="256"/>
        <v>1970.8749999999093</v>
      </c>
      <c r="G1207" s="14">
        <v>6.84</v>
      </c>
      <c r="H1207" s="13">
        <f t="shared" si="252"/>
        <v>669.25981818181822</v>
      </c>
      <c r="I1207" s="13">
        <f t="shared" si="253"/>
        <v>25.066829500000001</v>
      </c>
      <c r="J1207" s="15">
        <f t="shared" si="257"/>
        <v>101792.89440530146</v>
      </c>
      <c r="K1207" s="13">
        <f t="shared" si="254"/>
        <v>41.345693136363636</v>
      </c>
      <c r="L1207" s="15">
        <f t="shared" si="255"/>
        <v>6288.5857797016006</v>
      </c>
      <c r="M1207" s="34">
        <f t="shared" si="246"/>
        <v>14.950761908791732</v>
      </c>
      <c r="N1207" s="16"/>
      <c r="O1207" s="17">
        <f t="shared" si="247"/>
        <v>17.369848985307854</v>
      </c>
      <c r="P1207" s="17"/>
      <c r="Q1207" s="36">
        <f t="shared" si="248"/>
        <v>2.7326345228659815E-2</v>
      </c>
      <c r="R1207" s="14">
        <f t="shared" si="258"/>
        <v>1.0386907764634588</v>
      </c>
      <c r="S1207" s="14">
        <f t="shared" si="259"/>
        <v>10.951153739639832</v>
      </c>
      <c r="T1207" s="20">
        <f t="shared" si="249"/>
        <v>1.1810279795561707E-2</v>
      </c>
      <c r="U1207" s="20">
        <f t="shared" si="250"/>
        <v>-3.6280350482559065E-2</v>
      </c>
      <c r="V1207" s="20">
        <f t="shared" si="251"/>
        <v>4.8090630278120772E-2</v>
      </c>
      <c r="Y1207" s="35"/>
      <c r="Z1207" s="35"/>
    </row>
    <row r="1208" spans="1:26" x14ac:dyDescent="0.25">
      <c r="A1208" s="11">
        <v>1970.12</v>
      </c>
      <c r="B1208" s="12">
        <v>90.05</v>
      </c>
      <c r="C1208" s="13">
        <v>3.14</v>
      </c>
      <c r="D1208" s="12">
        <v>5.13</v>
      </c>
      <c r="E1208" s="12">
        <v>39.799999999999997</v>
      </c>
      <c r="F1208" s="13">
        <f t="shared" si="256"/>
        <v>1970.9583333332425</v>
      </c>
      <c r="G1208" s="14">
        <v>6.39</v>
      </c>
      <c r="H1208" s="13">
        <f t="shared" si="252"/>
        <v>711.4855025125629</v>
      </c>
      <c r="I1208" s="13">
        <f t="shared" si="253"/>
        <v>24.809155778894478</v>
      </c>
      <c r="J1208" s="15">
        <f t="shared" si="257"/>
        <v>108529.77618373209</v>
      </c>
      <c r="K1208" s="13">
        <f t="shared" si="254"/>
        <v>40.532155778894477</v>
      </c>
      <c r="L1208" s="15">
        <f t="shared" si="255"/>
        <v>6182.7623744869024</v>
      </c>
      <c r="M1208" s="34">
        <f t="shared" si="246"/>
        <v>15.873840687205744</v>
      </c>
      <c r="N1208" s="16"/>
      <c r="O1208" s="17">
        <f t="shared" si="247"/>
        <v>18.454515548006217</v>
      </c>
      <c r="P1208" s="17"/>
      <c r="Q1208" s="36">
        <f t="shared" si="248"/>
        <v>2.8455287421124534E-2</v>
      </c>
      <c r="R1208" s="14">
        <f t="shared" si="258"/>
        <v>1.0163958032214011</v>
      </c>
      <c r="S1208" s="14">
        <f t="shared" si="259"/>
        <v>11.317702268529887</v>
      </c>
      <c r="T1208" s="20">
        <f t="shared" si="249"/>
        <v>3.1555751529841469E-3</v>
      </c>
      <c r="U1208" s="20">
        <f t="shared" si="250"/>
        <v>-4.0187095108721205E-2</v>
      </c>
      <c r="V1208" s="20">
        <f t="shared" si="251"/>
        <v>4.3342670261705352E-2</v>
      </c>
      <c r="Y1208" s="35"/>
      <c r="Z1208" s="35"/>
    </row>
    <row r="1209" spans="1:26" x14ac:dyDescent="0.25">
      <c r="A1209" s="11">
        <v>1971.01</v>
      </c>
      <c r="B1209" s="12">
        <v>93.49</v>
      </c>
      <c r="C1209" s="13">
        <v>3.13</v>
      </c>
      <c r="D1209" s="12">
        <v>5.16</v>
      </c>
      <c r="E1209" s="12">
        <v>39.799999999999997</v>
      </c>
      <c r="F1209" s="13">
        <f t="shared" si="256"/>
        <v>1971.0416666665758</v>
      </c>
      <c r="G1209" s="14">
        <v>6.24</v>
      </c>
      <c r="H1209" s="13">
        <f t="shared" si="252"/>
        <v>738.66495979899514</v>
      </c>
      <c r="I1209" s="13">
        <f t="shared" si="253"/>
        <v>24.730145728643219</v>
      </c>
      <c r="J1209" s="15">
        <f t="shared" si="257"/>
        <v>112990.08282848459</v>
      </c>
      <c r="K1209" s="13">
        <f t="shared" si="254"/>
        <v>40.769185929648245</v>
      </c>
      <c r="L1209" s="15">
        <f t="shared" si="255"/>
        <v>6236.2694127177283</v>
      </c>
      <c r="M1209" s="34">
        <f t="shared" si="246"/>
        <v>16.461793943491944</v>
      </c>
      <c r="N1209" s="16"/>
      <c r="O1209" s="17">
        <f t="shared" si="247"/>
        <v>19.149002748259807</v>
      </c>
      <c r="P1209" s="17"/>
      <c r="Q1209" s="36">
        <f t="shared" si="248"/>
        <v>2.7705281704982702E-2</v>
      </c>
      <c r="R1209" s="14">
        <f t="shared" si="258"/>
        <v>1.0148506806126156</v>
      </c>
      <c r="S1209" s="14">
        <f t="shared" si="259"/>
        <v>11.503265087843108</v>
      </c>
      <c r="T1209" s="20">
        <f t="shared" si="249"/>
        <v>-1.6709123430017625E-3</v>
      </c>
      <c r="U1209" s="20">
        <f t="shared" si="250"/>
        <v>-4.0063139342521037E-2</v>
      </c>
      <c r="V1209" s="20">
        <f t="shared" si="251"/>
        <v>3.8392226999519274E-2</v>
      </c>
      <c r="Y1209" s="35"/>
      <c r="Z1209" s="35"/>
    </row>
    <row r="1210" spans="1:26" x14ac:dyDescent="0.25">
      <c r="A1210" s="11">
        <v>1971.02</v>
      </c>
      <c r="B1210" s="12">
        <v>97.11</v>
      </c>
      <c r="C1210" s="13">
        <v>3.12</v>
      </c>
      <c r="D1210" s="12">
        <v>5.19</v>
      </c>
      <c r="E1210" s="12">
        <v>39.9</v>
      </c>
      <c r="F1210" s="13">
        <f t="shared" si="256"/>
        <v>1971.1249999999091</v>
      </c>
      <c r="G1210" s="14">
        <v>6.11</v>
      </c>
      <c r="H1210" s="13">
        <f t="shared" si="252"/>
        <v>765.34362406015043</v>
      </c>
      <c r="I1210" s="13">
        <f t="shared" si="253"/>
        <v>24.589353383458651</v>
      </c>
      <c r="J1210" s="15">
        <f t="shared" si="257"/>
        <v>117384.43491533943</v>
      </c>
      <c r="K1210" s="13">
        <f t="shared" si="254"/>
        <v>40.903443609022567</v>
      </c>
      <c r="L1210" s="15">
        <f t="shared" si="255"/>
        <v>6273.5579982557083</v>
      </c>
      <c r="M1210" s="34">
        <f t="shared" si="246"/>
        <v>17.034534781502131</v>
      </c>
      <c r="N1210" s="16"/>
      <c r="O1210" s="17">
        <f t="shared" si="247"/>
        <v>19.824574232687667</v>
      </c>
      <c r="P1210" s="17"/>
      <c r="Q1210" s="36">
        <f t="shared" si="248"/>
        <v>2.7221175943178057E-2</v>
      </c>
      <c r="R1210" s="14">
        <f t="shared" si="258"/>
        <v>1.0360949321896797</v>
      </c>
      <c r="S1210" s="14">
        <f t="shared" si="259"/>
        <v>11.644838016688313</v>
      </c>
      <c r="T1210" s="20">
        <f t="shared" si="249"/>
        <v>-9.5863670714833038E-3</v>
      </c>
      <c r="U1210" s="20">
        <f t="shared" si="250"/>
        <v>-4.452039276429598E-2</v>
      </c>
      <c r="V1210" s="20">
        <f t="shared" si="251"/>
        <v>3.4934025692812676E-2</v>
      </c>
      <c r="Y1210" s="35"/>
      <c r="Z1210" s="35"/>
    </row>
    <row r="1211" spans="1:26" x14ac:dyDescent="0.25">
      <c r="A1211" s="11">
        <v>1971.03</v>
      </c>
      <c r="B1211" s="12">
        <v>99.6</v>
      </c>
      <c r="C1211" s="13">
        <v>3.11</v>
      </c>
      <c r="D1211" s="12">
        <v>5.22</v>
      </c>
      <c r="E1211" s="12">
        <v>40</v>
      </c>
      <c r="F1211" s="13">
        <f t="shared" si="256"/>
        <v>1971.2083333332423</v>
      </c>
      <c r="G1211" s="14">
        <v>5.7</v>
      </c>
      <c r="H1211" s="13">
        <f t="shared" si="252"/>
        <v>783.00540000000001</v>
      </c>
      <c r="I1211" s="13">
        <f t="shared" si="253"/>
        <v>24.449265000000004</v>
      </c>
      <c r="J1211" s="15">
        <f t="shared" si="257"/>
        <v>120405.79827677537</v>
      </c>
      <c r="K1211" s="13">
        <f t="shared" si="254"/>
        <v>41.037030000000001</v>
      </c>
      <c r="L1211" s="15">
        <f t="shared" si="255"/>
        <v>6310.4243675177449</v>
      </c>
      <c r="M1211" s="34">
        <f t="shared" si="246"/>
        <v>17.402902607188881</v>
      </c>
      <c r="N1211" s="16"/>
      <c r="O1211" s="17">
        <f t="shared" si="247"/>
        <v>20.261603158151786</v>
      </c>
      <c r="P1211" s="17"/>
      <c r="Q1211" s="36">
        <f t="shared" si="248"/>
        <v>3.0336339371474154E-2</v>
      </c>
      <c r="R1211" s="14">
        <f t="shared" si="258"/>
        <v>0.99497715756358207</v>
      </c>
      <c r="S1211" s="14">
        <f t="shared" si="259"/>
        <v>12.034994761122331</v>
      </c>
      <c r="T1211" s="20">
        <f t="shared" si="249"/>
        <v>-8.7534280564597333E-3</v>
      </c>
      <c r="U1211" s="20">
        <f t="shared" si="250"/>
        <v>-4.6906446445454719E-2</v>
      </c>
      <c r="V1211" s="20">
        <f t="shared" si="251"/>
        <v>3.8153018388994986E-2</v>
      </c>
      <c r="Y1211" s="35"/>
      <c r="Z1211" s="35"/>
    </row>
    <row r="1212" spans="1:26" x14ac:dyDescent="0.25">
      <c r="A1212" s="11">
        <v>1971.04</v>
      </c>
      <c r="B1212" s="12">
        <v>103</v>
      </c>
      <c r="C1212" s="13">
        <v>3.1066699999999998</v>
      </c>
      <c r="D1212" s="12">
        <v>5.2533300000000001</v>
      </c>
      <c r="E1212" s="12">
        <v>40.1</v>
      </c>
      <c r="F1212" s="13">
        <f t="shared" si="256"/>
        <v>1971.2916666665756</v>
      </c>
      <c r="G1212" s="14">
        <v>5.83</v>
      </c>
      <c r="H1212" s="13">
        <f t="shared" si="252"/>
        <v>807.71521197007485</v>
      </c>
      <c r="I1212" s="13">
        <f t="shared" si="253"/>
        <v>24.362180753117208</v>
      </c>
      <c r="J1212" s="15">
        <f t="shared" si="257"/>
        <v>124517.71153727702</v>
      </c>
      <c r="K1212" s="13">
        <f t="shared" si="254"/>
        <v>41.196063635910228</v>
      </c>
      <c r="L1212" s="15">
        <f t="shared" si="255"/>
        <v>6350.8022286419755</v>
      </c>
      <c r="M1212" s="34">
        <f t="shared" si="246"/>
        <v>17.92411044795961</v>
      </c>
      <c r="N1212" s="16"/>
      <c r="O1212" s="17">
        <f t="shared" si="247"/>
        <v>20.875485334712362</v>
      </c>
      <c r="P1212" s="17"/>
      <c r="Q1212" s="36">
        <f t="shared" si="248"/>
        <v>2.7622614301182624E-2</v>
      </c>
      <c r="R1212" s="14">
        <f t="shared" si="258"/>
        <v>0.9638031448454738</v>
      </c>
      <c r="S1212" s="14">
        <f t="shared" si="259"/>
        <v>11.94468317078713</v>
      </c>
      <c r="T1212" s="20">
        <f t="shared" si="249"/>
        <v>-1.1471603257818597E-2</v>
      </c>
      <c r="U1212" s="20">
        <f t="shared" si="250"/>
        <v>-4.8695950276563149E-2</v>
      </c>
      <c r="V1212" s="20">
        <f t="shared" si="251"/>
        <v>3.7224347018744552E-2</v>
      </c>
      <c r="Y1212" s="35"/>
      <c r="Z1212" s="35"/>
    </row>
    <row r="1213" spans="1:26" x14ac:dyDescent="0.25">
      <c r="A1213" s="11">
        <v>1971.05</v>
      </c>
      <c r="B1213" s="12">
        <v>101.6</v>
      </c>
      <c r="C1213" s="13">
        <v>3.1033300000000001</v>
      </c>
      <c r="D1213" s="12">
        <v>5.28667</v>
      </c>
      <c r="E1213" s="12">
        <v>40.299999999999997</v>
      </c>
      <c r="F1213" s="13">
        <f t="shared" si="256"/>
        <v>1971.3749999999088</v>
      </c>
      <c r="G1213" s="14">
        <v>6.39</v>
      </c>
      <c r="H1213" s="13">
        <f t="shared" si="252"/>
        <v>792.78253101736982</v>
      </c>
      <c r="I1213" s="13">
        <f t="shared" si="253"/>
        <v>24.215214684863529</v>
      </c>
      <c r="J1213" s="15">
        <f t="shared" si="257"/>
        <v>122526.76888516797</v>
      </c>
      <c r="K1213" s="13">
        <f t="shared" si="254"/>
        <v>41.251767945409433</v>
      </c>
      <c r="L1213" s="15">
        <f t="shared" si="255"/>
        <v>6375.5767053361315</v>
      </c>
      <c r="M1213" s="34">
        <f t="shared" si="246"/>
        <v>17.564153279699383</v>
      </c>
      <c r="N1213" s="16"/>
      <c r="O1213" s="17">
        <f t="shared" si="247"/>
        <v>20.463891147264636</v>
      </c>
      <c r="P1213" s="17"/>
      <c r="Q1213" s="36">
        <f t="shared" si="248"/>
        <v>2.3678614175411603E-2</v>
      </c>
      <c r="R1213" s="14">
        <f t="shared" si="258"/>
        <v>0.99584933245988749</v>
      </c>
      <c r="S1213" s="14">
        <f t="shared" si="259"/>
        <v>11.455190086548795</v>
      </c>
      <c r="T1213" s="20">
        <f t="shared" si="249"/>
        <v>-1.226102345412039E-2</v>
      </c>
      <c r="U1213" s="20">
        <f t="shared" si="250"/>
        <v>-4.6506538769724881E-2</v>
      </c>
      <c r="V1213" s="20">
        <f t="shared" si="251"/>
        <v>3.4245515315604491E-2</v>
      </c>
      <c r="Y1213" s="35"/>
      <c r="Z1213" s="35"/>
    </row>
    <row r="1214" spans="1:26" x14ac:dyDescent="0.25">
      <c r="A1214" s="11">
        <v>1971.06</v>
      </c>
      <c r="B1214" s="12">
        <v>99.72</v>
      </c>
      <c r="C1214" s="13">
        <v>3.1</v>
      </c>
      <c r="D1214" s="12">
        <v>5.32</v>
      </c>
      <c r="E1214" s="12">
        <v>40.6</v>
      </c>
      <c r="F1214" s="13">
        <f t="shared" si="256"/>
        <v>1971.4583333332421</v>
      </c>
      <c r="G1214" s="14">
        <v>6.52</v>
      </c>
      <c r="H1214" s="13">
        <f t="shared" si="252"/>
        <v>772.36333004926109</v>
      </c>
      <c r="I1214" s="13">
        <f t="shared" si="253"/>
        <v>24.010492610837442</v>
      </c>
      <c r="J1214" s="15">
        <f t="shared" si="257"/>
        <v>119680.16473295788</v>
      </c>
      <c r="K1214" s="13">
        <f t="shared" si="254"/>
        <v>41.205103448275871</v>
      </c>
      <c r="L1214" s="15">
        <f t="shared" si="255"/>
        <v>6384.8623784530291</v>
      </c>
      <c r="M1214" s="34">
        <f t="shared" si="246"/>
        <v>17.083166880070706</v>
      </c>
      <c r="N1214" s="16"/>
      <c r="O1214" s="17">
        <f t="shared" si="247"/>
        <v>19.911939063113682</v>
      </c>
      <c r="P1214" s="17"/>
      <c r="Q1214" s="36">
        <f t="shared" si="248"/>
        <v>2.4746298795041699E-2</v>
      </c>
      <c r="R1214" s="14">
        <f t="shared" si="258"/>
        <v>0.99026847808800322</v>
      </c>
      <c r="S1214" s="14">
        <f t="shared" si="259"/>
        <v>11.323350469357061</v>
      </c>
      <c r="T1214" s="20">
        <f t="shared" si="249"/>
        <v>-9.9668358478816055E-3</v>
      </c>
      <c r="U1214" s="20">
        <f t="shared" si="250"/>
        <v>-4.1937497891791575E-2</v>
      </c>
      <c r="V1214" s="20">
        <f t="shared" si="251"/>
        <v>3.197066204390997E-2</v>
      </c>
      <c r="Y1214" s="35"/>
      <c r="Z1214" s="35"/>
    </row>
    <row r="1215" spans="1:26" x14ac:dyDescent="0.25">
      <c r="A1215" s="11">
        <v>1971.07</v>
      </c>
      <c r="B1215" s="12">
        <v>99</v>
      </c>
      <c r="C1215" s="13">
        <v>3.09667</v>
      </c>
      <c r="D1215" s="12">
        <v>5.3566700000000003</v>
      </c>
      <c r="E1215" s="12">
        <v>40.700000000000003</v>
      </c>
      <c r="F1215" s="13">
        <f t="shared" si="256"/>
        <v>1971.5416666665753</v>
      </c>
      <c r="G1215" s="14">
        <v>6.73</v>
      </c>
      <c r="H1215" s="13">
        <f t="shared" si="252"/>
        <v>764.90270270270275</v>
      </c>
      <c r="I1215" s="13">
        <f t="shared" si="253"/>
        <v>23.925770226044225</v>
      </c>
      <c r="J1215" s="15">
        <f t="shared" si="257"/>
        <v>118833.06457397234</v>
      </c>
      <c r="K1215" s="13">
        <f t="shared" si="254"/>
        <v>41.387185459459459</v>
      </c>
      <c r="L1215" s="15">
        <f t="shared" si="255"/>
        <v>6429.7930506208122</v>
      </c>
      <c r="M1215" s="34">
        <f t="shared" si="246"/>
        <v>16.889414708693359</v>
      </c>
      <c r="N1215" s="16"/>
      <c r="O1215" s="17">
        <f t="shared" si="247"/>
        <v>19.694941690150532</v>
      </c>
      <c r="P1215" s="17"/>
      <c r="Q1215" s="36">
        <f t="shared" si="248"/>
        <v>2.2881739151916665E-2</v>
      </c>
      <c r="R1215" s="14">
        <f t="shared" si="258"/>
        <v>1.0165126805988081</v>
      </c>
      <c r="S1215" s="14">
        <f t="shared" si="259"/>
        <v>11.185606281758727</v>
      </c>
      <c r="T1215" s="20">
        <f t="shared" si="249"/>
        <v>-1.2361256495427408E-2</v>
      </c>
      <c r="U1215" s="20">
        <f t="shared" si="250"/>
        <v>-4.4890131515096465E-2</v>
      </c>
      <c r="V1215" s="20">
        <f t="shared" si="251"/>
        <v>3.2528875019669057E-2</v>
      </c>
      <c r="Y1215" s="35"/>
      <c r="Z1215" s="35"/>
    </row>
    <row r="1216" spans="1:26" x14ac:dyDescent="0.25">
      <c r="A1216" s="11">
        <v>1971.08</v>
      </c>
      <c r="B1216" s="12">
        <v>97.24</v>
      </c>
      <c r="C1216" s="13">
        <v>3.0933299999999999</v>
      </c>
      <c r="D1216" s="12">
        <v>5.3933299999999997</v>
      </c>
      <c r="E1216" s="12">
        <v>40.799999999999997</v>
      </c>
      <c r="F1216" s="13">
        <f t="shared" si="256"/>
        <v>1971.6249999999086</v>
      </c>
      <c r="G1216" s="14">
        <v>6.58</v>
      </c>
      <c r="H1216" s="13">
        <f t="shared" si="252"/>
        <v>749.46300000000008</v>
      </c>
      <c r="I1216" s="13">
        <f t="shared" si="253"/>
        <v>23.841386073529417</v>
      </c>
      <c r="J1216" s="15">
        <f t="shared" si="257"/>
        <v>116743.05787326326</v>
      </c>
      <c r="K1216" s="13">
        <f t="shared" si="254"/>
        <v>41.568297838235303</v>
      </c>
      <c r="L1216" s="15">
        <f t="shared" si="255"/>
        <v>6475.0497359071069</v>
      </c>
      <c r="M1216" s="34">
        <f t="shared" si="246"/>
        <v>16.519449443051567</v>
      </c>
      <c r="N1216" s="16"/>
      <c r="O1216" s="17">
        <f t="shared" si="247"/>
        <v>19.273018870882765</v>
      </c>
      <c r="P1216" s="17"/>
      <c r="Q1216" s="36">
        <f t="shared" si="248"/>
        <v>2.6305165708427128E-2</v>
      </c>
      <c r="R1216" s="14">
        <f t="shared" si="258"/>
        <v>1.0381033092028704</v>
      </c>
      <c r="S1216" s="14">
        <f t="shared" si="259"/>
        <v>11.34244221719737</v>
      </c>
      <c r="T1216" s="20">
        <f t="shared" si="249"/>
        <v>-1.056679231660862E-2</v>
      </c>
      <c r="U1216" s="20">
        <f t="shared" si="250"/>
        <v>-4.9076659971994618E-2</v>
      </c>
      <c r="V1216" s="20">
        <f t="shared" si="251"/>
        <v>3.8509867655385999E-2</v>
      </c>
      <c r="Y1216" s="35"/>
      <c r="Z1216" s="35"/>
    </row>
    <row r="1217" spans="1:26" x14ac:dyDescent="0.25">
      <c r="A1217" s="11">
        <v>1971.09</v>
      </c>
      <c r="B1217" s="12">
        <v>99.4</v>
      </c>
      <c r="C1217" s="13">
        <v>3.09</v>
      </c>
      <c r="D1217" s="12">
        <v>5.43</v>
      </c>
      <c r="E1217" s="12">
        <v>40.799999999999997</v>
      </c>
      <c r="F1217" s="13">
        <f t="shared" si="256"/>
        <v>1971.7083333332419</v>
      </c>
      <c r="G1217" s="14">
        <v>6.14</v>
      </c>
      <c r="H1217" s="13">
        <f t="shared" si="252"/>
        <v>766.1108823529413</v>
      </c>
      <c r="I1217" s="13">
        <f t="shared" si="253"/>
        <v>23.815720588235298</v>
      </c>
      <c r="J1217" s="15">
        <f t="shared" si="257"/>
        <v>119645.42667631358</v>
      </c>
      <c r="K1217" s="13">
        <f t="shared" si="254"/>
        <v>41.850926470588242</v>
      </c>
      <c r="L1217" s="15">
        <f t="shared" si="255"/>
        <v>6535.9624431829243</v>
      </c>
      <c r="M1217" s="34">
        <f t="shared" ref="M1217:M1280" si="260">H1217/AVERAGE(K1097:K1216)</f>
        <v>16.856792547836001</v>
      </c>
      <c r="N1217" s="16"/>
      <c r="O1217" s="17">
        <f t="shared" ref="O1217:O1280" si="261">J1217/AVERAGE(L1097:L1216)</f>
        <v>19.674910494388278</v>
      </c>
      <c r="P1217" s="17"/>
      <c r="Q1217" s="36">
        <f t="shared" ref="Q1217:Q1280" si="262">1/M1217-(G1217/100-(((E1217/E1097)^(1/10))-1))</f>
        <v>2.9149353637379943E-2</v>
      </c>
      <c r="R1217" s="14">
        <f t="shared" si="258"/>
        <v>1.0208326848149401</v>
      </c>
      <c r="S1217" s="14">
        <f t="shared" si="259"/>
        <v>11.774626800114932</v>
      </c>
      <c r="T1217" s="20">
        <f t="shared" si="249"/>
        <v>-2.2457744157994841E-2</v>
      </c>
      <c r="U1217" s="20">
        <f t="shared" si="250"/>
        <v>-5.4197352679455246E-2</v>
      </c>
      <c r="V1217" s="20">
        <f t="shared" si="251"/>
        <v>3.1739608521460405E-2</v>
      </c>
      <c r="Y1217" s="35"/>
      <c r="Z1217" s="35"/>
    </row>
    <row r="1218" spans="1:26" x14ac:dyDescent="0.25">
      <c r="A1218" s="11">
        <v>1971.1</v>
      </c>
      <c r="B1218" s="12">
        <v>97.29</v>
      </c>
      <c r="C1218" s="13">
        <v>3.0833300000000001</v>
      </c>
      <c r="D1218" s="12">
        <v>5.52</v>
      </c>
      <c r="E1218" s="12">
        <v>40.9</v>
      </c>
      <c r="F1218" s="13">
        <f t="shared" si="256"/>
        <v>1971.7916666665751</v>
      </c>
      <c r="G1218" s="14">
        <v>5.93</v>
      </c>
      <c r="H1218" s="13">
        <f t="shared" si="252"/>
        <v>748.01499755501243</v>
      </c>
      <c r="I1218" s="13">
        <f t="shared" si="253"/>
        <v>23.706209090464551</v>
      </c>
      <c r="J1218" s="15">
        <f t="shared" si="257"/>
        <v>117127.86913074731</v>
      </c>
      <c r="K1218" s="13">
        <f t="shared" si="254"/>
        <v>42.440567237163819</v>
      </c>
      <c r="L1218" s="15">
        <f t="shared" si="255"/>
        <v>6645.5528584821159</v>
      </c>
      <c r="M1218" s="34">
        <f t="shared" si="260"/>
        <v>16.428862709159475</v>
      </c>
      <c r="N1218" s="16"/>
      <c r="O1218" s="17">
        <f t="shared" si="261"/>
        <v>19.184397344751762</v>
      </c>
      <c r="P1218" s="17"/>
      <c r="Q1218" s="36">
        <f t="shared" si="262"/>
        <v>3.3047046104171383E-2</v>
      </c>
      <c r="R1218" s="14">
        <f t="shared" si="258"/>
        <v>1.0139708836443282</v>
      </c>
      <c r="S1218" s="14">
        <f t="shared" si="259"/>
        <v>11.990535322089366</v>
      </c>
      <c r="T1218" s="20">
        <f t="shared" ref="T1218:T1281" si="263">(($J1338/$J1218)^(1/10)-1)</f>
        <v>-1.8905454566532809E-2</v>
      </c>
      <c r="U1218" s="20">
        <f t="shared" ref="U1218:U1281" si="264">(($S1338/$S1218)^(1/10)-1)</f>
        <v>-5.4109870934527682E-2</v>
      </c>
      <c r="V1218" s="20">
        <f t="shared" ref="V1218:V1281" si="265">T1218-U1218</f>
        <v>3.5204416367994873E-2</v>
      </c>
      <c r="Y1218" s="35"/>
      <c r="Z1218" s="35"/>
    </row>
    <row r="1219" spans="1:26" x14ac:dyDescent="0.25">
      <c r="A1219" s="11">
        <v>1971.11</v>
      </c>
      <c r="B1219" s="12">
        <v>92.78</v>
      </c>
      <c r="C1219" s="13">
        <v>3.07667</v>
      </c>
      <c r="D1219" s="12">
        <v>5.61</v>
      </c>
      <c r="E1219" s="12">
        <v>40.9</v>
      </c>
      <c r="F1219" s="13">
        <f t="shared" si="256"/>
        <v>1971.8749999999084</v>
      </c>
      <c r="G1219" s="14">
        <v>5.81</v>
      </c>
      <c r="H1219" s="13">
        <f t="shared" si="252"/>
        <v>713.33982396088027</v>
      </c>
      <c r="I1219" s="13">
        <f t="shared" si="253"/>
        <v>23.655003623471888</v>
      </c>
      <c r="J1219" s="15">
        <f t="shared" si="257"/>
        <v>112006.92789300656</v>
      </c>
      <c r="K1219" s="13">
        <f t="shared" si="254"/>
        <v>43.13253300733497</v>
      </c>
      <c r="L1219" s="15">
        <f t="shared" si="255"/>
        <v>6772.5680694089979</v>
      </c>
      <c r="M1219" s="34">
        <f t="shared" si="260"/>
        <v>15.638712654326644</v>
      </c>
      <c r="N1219" s="16"/>
      <c r="O1219" s="17">
        <f t="shared" si="261"/>
        <v>18.271922182649199</v>
      </c>
      <c r="P1219" s="17"/>
      <c r="Q1219" s="36">
        <f t="shared" si="262"/>
        <v>3.7322442309907056E-2</v>
      </c>
      <c r="R1219" s="14">
        <f t="shared" si="258"/>
        <v>0.99586108486765323</v>
      </c>
      <c r="S1219" s="14">
        <f t="shared" si="259"/>
        <v>12.158053695907483</v>
      </c>
      <c r="T1219" s="20">
        <f t="shared" si="263"/>
        <v>-1.1864829171232549E-2</v>
      </c>
      <c r="U1219" s="20">
        <f t="shared" si="264"/>
        <v>-4.5906608894522138E-2</v>
      </c>
      <c r="V1219" s="20">
        <f t="shared" si="265"/>
        <v>3.4041779723289589E-2</v>
      </c>
      <c r="Y1219" s="35"/>
      <c r="Z1219" s="35"/>
    </row>
    <row r="1220" spans="1:26" x14ac:dyDescent="0.25">
      <c r="A1220" s="11">
        <v>1971.12</v>
      </c>
      <c r="B1220" s="12">
        <v>99.17</v>
      </c>
      <c r="C1220" s="13">
        <v>3.07</v>
      </c>
      <c r="D1220" s="12">
        <v>5.7</v>
      </c>
      <c r="E1220" s="12">
        <v>41.1</v>
      </c>
      <c r="F1220" s="13">
        <f t="shared" si="256"/>
        <v>1971.9583333332416</v>
      </c>
      <c r="G1220" s="14">
        <v>5.93</v>
      </c>
      <c r="H1220" s="13">
        <f t="shared" si="252"/>
        <v>758.75908029197092</v>
      </c>
      <c r="I1220" s="13">
        <f t="shared" si="253"/>
        <v>23.488861313868615</v>
      </c>
      <c r="J1220" s="15">
        <f t="shared" si="257"/>
        <v>119445.89894655229</v>
      </c>
      <c r="K1220" s="13">
        <f t="shared" si="254"/>
        <v>43.611240875912415</v>
      </c>
      <c r="L1220" s="15">
        <f t="shared" si="255"/>
        <v>6865.3990520857924</v>
      </c>
      <c r="M1220" s="34">
        <f t="shared" si="260"/>
        <v>16.603557212925335</v>
      </c>
      <c r="N1220" s="16"/>
      <c r="O1220" s="17">
        <f t="shared" si="261"/>
        <v>19.405829401067091</v>
      </c>
      <c r="P1220" s="17"/>
      <c r="Q1220" s="36">
        <f t="shared" si="262"/>
        <v>3.2909901694790147E-2</v>
      </c>
      <c r="R1220" s="14">
        <f t="shared" si="258"/>
        <v>1.003446248011016</v>
      </c>
      <c r="S1220" s="14">
        <f t="shared" si="259"/>
        <v>12.048814136947962</v>
      </c>
      <c r="T1220" s="20">
        <f t="shared" si="263"/>
        <v>-1.7358370037446336E-2</v>
      </c>
      <c r="U1220" s="20">
        <f t="shared" si="264"/>
        <v>-4.5989603996534179E-2</v>
      </c>
      <c r="V1220" s="20">
        <f t="shared" si="265"/>
        <v>2.8631233959087843E-2</v>
      </c>
      <c r="Y1220" s="35"/>
      <c r="Z1220" s="35"/>
    </row>
    <row r="1221" spans="1:26" x14ac:dyDescent="0.25">
      <c r="A1221" s="11">
        <v>1972.01</v>
      </c>
      <c r="B1221" s="12">
        <v>103.3</v>
      </c>
      <c r="C1221" s="13">
        <v>3.07</v>
      </c>
      <c r="D1221" s="12">
        <v>5.7366700000000002</v>
      </c>
      <c r="E1221" s="12">
        <v>41.1</v>
      </c>
      <c r="F1221" s="13">
        <f t="shared" si="256"/>
        <v>1972.0416666665749</v>
      </c>
      <c r="G1221" s="14">
        <v>5.95</v>
      </c>
      <c r="H1221" s="13">
        <f t="shared" si="252"/>
        <v>790.35810218978111</v>
      </c>
      <c r="I1221" s="13">
        <f t="shared" si="253"/>
        <v>23.488861313868615</v>
      </c>
      <c r="J1221" s="15">
        <f t="shared" si="257"/>
        <v>124728.44210607385</v>
      </c>
      <c r="K1221" s="13">
        <f t="shared" si="254"/>
        <v>43.891806525547452</v>
      </c>
      <c r="L1221" s="15">
        <f t="shared" si="255"/>
        <v>6926.6787219424077</v>
      </c>
      <c r="M1221" s="34">
        <f t="shared" si="260"/>
        <v>17.262996797035175</v>
      </c>
      <c r="N1221" s="16"/>
      <c r="O1221" s="17">
        <f t="shared" si="261"/>
        <v>20.180821727051931</v>
      </c>
      <c r="P1221" s="17"/>
      <c r="Q1221" s="36">
        <f t="shared" si="262"/>
        <v>3.0409213945432362E-2</v>
      </c>
      <c r="R1221" s="14">
        <f t="shared" si="258"/>
        <v>0.99529466757156304</v>
      </c>
      <c r="S1221" s="14">
        <f t="shared" si="259"/>
        <v>12.09033733870252</v>
      </c>
      <c r="T1221" s="20">
        <f t="shared" si="263"/>
        <v>-2.671487359601088E-2</v>
      </c>
      <c r="U1221" s="20">
        <f t="shared" si="264"/>
        <v>-4.9917893224626586E-2</v>
      </c>
      <c r="V1221" s="20">
        <f t="shared" si="265"/>
        <v>2.3203019628615706E-2</v>
      </c>
      <c r="Y1221" s="35"/>
      <c r="Z1221" s="35"/>
    </row>
    <row r="1222" spans="1:26" x14ac:dyDescent="0.25">
      <c r="A1222" s="11">
        <v>1972.02</v>
      </c>
      <c r="B1222" s="12">
        <v>105.2</v>
      </c>
      <c r="C1222" s="13">
        <v>3.07</v>
      </c>
      <c r="D1222" s="12">
        <v>5.7733299999999996</v>
      </c>
      <c r="E1222" s="12">
        <v>41.3</v>
      </c>
      <c r="F1222" s="13">
        <f t="shared" si="256"/>
        <v>1972.1249999999081</v>
      </c>
      <c r="G1222" s="14">
        <v>6.08</v>
      </c>
      <c r="H1222" s="13">
        <f t="shared" si="252"/>
        <v>800.99738498789361</v>
      </c>
      <c r="I1222" s="13">
        <f t="shared" si="253"/>
        <v>23.375113801452787</v>
      </c>
      <c r="J1222" s="15">
        <f t="shared" si="257"/>
        <v>126714.86187987888</v>
      </c>
      <c r="K1222" s="13">
        <f t="shared" si="254"/>
        <v>43.958386242130757</v>
      </c>
      <c r="L1222" s="15">
        <f t="shared" si="255"/>
        <v>6954.0562123285281</v>
      </c>
      <c r="M1222" s="34">
        <f t="shared" si="260"/>
        <v>17.464147605486168</v>
      </c>
      <c r="N1222" s="16"/>
      <c r="O1222" s="17">
        <f t="shared" si="261"/>
        <v>20.418898605460935</v>
      </c>
      <c r="P1222" s="17"/>
      <c r="Q1222" s="36">
        <f t="shared" si="262"/>
        <v>2.8599563798766728E-2</v>
      </c>
      <c r="R1222" s="14">
        <f t="shared" si="258"/>
        <v>1.0058103589465617</v>
      </c>
      <c r="S1222" s="14">
        <f t="shared" si="259"/>
        <v>11.975174925052459</v>
      </c>
      <c r="T1222" s="20">
        <f t="shared" si="263"/>
        <v>-3.0433439385573302E-2</v>
      </c>
      <c r="U1222" s="20">
        <f t="shared" si="264"/>
        <v>-4.7372210081731425E-2</v>
      </c>
      <c r="V1222" s="20">
        <f t="shared" si="265"/>
        <v>1.6938770696158123E-2</v>
      </c>
      <c r="Y1222" s="35"/>
      <c r="Z1222" s="35"/>
    </row>
    <row r="1223" spans="1:26" x14ac:dyDescent="0.25">
      <c r="A1223" s="11">
        <v>1972.03</v>
      </c>
      <c r="B1223" s="12">
        <v>107.7</v>
      </c>
      <c r="C1223" s="13">
        <v>3.07</v>
      </c>
      <c r="D1223" s="12">
        <v>5.81</v>
      </c>
      <c r="E1223" s="12">
        <v>41.4</v>
      </c>
      <c r="F1223" s="13">
        <f t="shared" si="256"/>
        <v>1972.2083333332414</v>
      </c>
      <c r="G1223" s="14">
        <v>6.07</v>
      </c>
      <c r="H1223" s="13">
        <f t="shared" si="252"/>
        <v>818.05173913043495</v>
      </c>
      <c r="I1223" s="13">
        <f t="shared" si="253"/>
        <v>23.318652173913048</v>
      </c>
      <c r="J1223" s="15">
        <f t="shared" si="257"/>
        <v>129720.2089099601</v>
      </c>
      <c r="K1223" s="13">
        <f t="shared" si="254"/>
        <v>44.130739130434783</v>
      </c>
      <c r="L1223" s="15">
        <f t="shared" si="255"/>
        <v>6997.905420305181</v>
      </c>
      <c r="M1223" s="34">
        <f t="shared" si="260"/>
        <v>17.805643849614942</v>
      </c>
      <c r="N1223" s="16"/>
      <c r="O1223" s="17">
        <f t="shared" si="261"/>
        <v>20.819715240429748</v>
      </c>
      <c r="P1223" s="17"/>
      <c r="Q1223" s="36">
        <f t="shared" si="262"/>
        <v>2.7851006076088453E-2</v>
      </c>
      <c r="R1223" s="14">
        <f t="shared" si="258"/>
        <v>0.99618186497252592</v>
      </c>
      <c r="S1223" s="14">
        <f t="shared" si="259"/>
        <v>12.015661378728367</v>
      </c>
      <c r="T1223" s="20">
        <f t="shared" si="263"/>
        <v>-3.5287453923462331E-2</v>
      </c>
      <c r="U1223" s="20">
        <f t="shared" si="264"/>
        <v>-4.3605540234173401E-2</v>
      </c>
      <c r="V1223" s="20">
        <f t="shared" si="265"/>
        <v>8.3180863107110703E-3</v>
      </c>
      <c r="Y1223" s="35"/>
      <c r="Z1223" s="35"/>
    </row>
    <row r="1224" spans="1:26" x14ac:dyDescent="0.25">
      <c r="A1224" s="11">
        <v>1972.04</v>
      </c>
      <c r="B1224" s="12">
        <v>108.8</v>
      </c>
      <c r="C1224" s="13">
        <v>3.07</v>
      </c>
      <c r="D1224" s="12">
        <v>5.8633300000000004</v>
      </c>
      <c r="E1224" s="12">
        <v>41.5</v>
      </c>
      <c r="F1224" s="13">
        <f t="shared" si="256"/>
        <v>1972.2916666665747</v>
      </c>
      <c r="G1224" s="14">
        <v>6.19</v>
      </c>
      <c r="H1224" s="13">
        <f t="shared" si="252"/>
        <v>824.41561445783134</v>
      </c>
      <c r="I1224" s="13">
        <f t="shared" si="253"/>
        <v>23.262462650602412</v>
      </c>
      <c r="J1224" s="15">
        <f t="shared" si="257"/>
        <v>131036.74038549322</v>
      </c>
      <c r="K1224" s="13">
        <f t="shared" si="254"/>
        <v>44.428500043373504</v>
      </c>
      <c r="L1224" s="15">
        <f t="shared" si="255"/>
        <v>7061.6879687911223</v>
      </c>
      <c r="M1224" s="34">
        <f t="shared" si="260"/>
        <v>17.915161678498297</v>
      </c>
      <c r="N1224" s="16"/>
      <c r="O1224" s="17">
        <f t="shared" si="261"/>
        <v>20.948428276212145</v>
      </c>
      <c r="P1224" s="17"/>
      <c r="Q1224" s="36">
        <f t="shared" si="262"/>
        <v>2.6214335260434145E-2</v>
      </c>
      <c r="R1224" s="14">
        <f t="shared" si="258"/>
        <v>1.0096085045152758</v>
      </c>
      <c r="S1224" s="14">
        <f t="shared" si="259"/>
        <v>11.940941108221567</v>
      </c>
      <c r="T1224" s="20">
        <f t="shared" si="263"/>
        <v>-3.1522616565126449E-2</v>
      </c>
      <c r="U1224" s="20">
        <f t="shared" si="264"/>
        <v>-4.2364617970634733E-2</v>
      </c>
      <c r="V1224" s="20">
        <f t="shared" si="265"/>
        <v>1.0842001405508284E-2</v>
      </c>
      <c r="Y1224" s="35"/>
      <c r="Z1224" s="35"/>
    </row>
    <row r="1225" spans="1:26" x14ac:dyDescent="0.25">
      <c r="A1225" s="11">
        <v>1972.05</v>
      </c>
      <c r="B1225" s="12">
        <v>107.7</v>
      </c>
      <c r="C1225" s="13">
        <v>3.07</v>
      </c>
      <c r="D1225" s="12">
        <v>5.9166699999999999</v>
      </c>
      <c r="E1225" s="12">
        <v>41.6</v>
      </c>
      <c r="F1225" s="13">
        <f t="shared" si="256"/>
        <v>1972.3749999999079</v>
      </c>
      <c r="G1225" s="14">
        <v>6.13</v>
      </c>
      <c r="H1225" s="13">
        <f t="shared" si="252"/>
        <v>814.1187980769231</v>
      </c>
      <c r="I1225" s="13">
        <f t="shared" si="253"/>
        <v>23.206543269230771</v>
      </c>
      <c r="J1225" s="15">
        <f t="shared" si="257"/>
        <v>129707.49323529023</v>
      </c>
      <c r="K1225" s="13">
        <f t="shared" si="254"/>
        <v>44.724905004807695</v>
      </c>
      <c r="L1225" s="15">
        <f t="shared" si="255"/>
        <v>7125.6864809697745</v>
      </c>
      <c r="M1225" s="34">
        <f t="shared" si="260"/>
        <v>17.662646200372553</v>
      </c>
      <c r="N1225" s="16"/>
      <c r="O1225" s="17">
        <f t="shared" si="261"/>
        <v>20.654075196229318</v>
      </c>
      <c r="P1225" s="17"/>
      <c r="Q1225" s="36">
        <f t="shared" si="262"/>
        <v>2.7860827719040644E-2</v>
      </c>
      <c r="R1225" s="14">
        <f t="shared" si="258"/>
        <v>1.0065930534275818</v>
      </c>
      <c r="S1225" s="14">
        <f t="shared" si="259"/>
        <v>12.02669570512565</v>
      </c>
      <c r="T1225" s="20">
        <f t="shared" si="263"/>
        <v>-3.0896914942138087E-2</v>
      </c>
      <c r="U1225" s="20">
        <f t="shared" si="264"/>
        <v>-4.15774270225443E-2</v>
      </c>
      <c r="V1225" s="20">
        <f t="shared" si="265"/>
        <v>1.0680512080406213E-2</v>
      </c>
      <c r="Y1225" s="35"/>
      <c r="Z1225" s="35"/>
    </row>
    <row r="1226" spans="1:26" x14ac:dyDescent="0.25">
      <c r="A1226" s="11">
        <v>1972.06</v>
      </c>
      <c r="B1226" s="12">
        <v>108</v>
      </c>
      <c r="C1226" s="13">
        <v>3.07</v>
      </c>
      <c r="D1226" s="12">
        <v>5.97</v>
      </c>
      <c r="E1226" s="12">
        <v>41.7</v>
      </c>
      <c r="F1226" s="13">
        <f t="shared" si="256"/>
        <v>1972.4583333332412</v>
      </c>
      <c r="G1226" s="14">
        <v>6.11</v>
      </c>
      <c r="H1226" s="13">
        <f t="shared" ref="H1226:H1289" si="266">B1226*$E$1850/E1226</f>
        <v>814.42877697841743</v>
      </c>
      <c r="I1226" s="13">
        <f t="shared" ref="I1226:I1289" si="267">C1226*$E$1850/E1226</f>
        <v>23.150892086330938</v>
      </c>
      <c r="J1226" s="15">
        <f t="shared" si="257"/>
        <v>130064.25148954577</v>
      </c>
      <c r="K1226" s="13">
        <f t="shared" ref="K1226:K1289" si="268">D1226*$E$1850/E1226</f>
        <v>45.01981294964029</v>
      </c>
      <c r="L1226" s="15">
        <f t="shared" ref="L1226:L1289" si="269">K1226*(J1226/H1226)</f>
        <v>7189.6627906721124</v>
      </c>
      <c r="M1226" s="34">
        <f t="shared" si="260"/>
        <v>17.640857315740259</v>
      </c>
      <c r="N1226" s="16"/>
      <c r="O1226" s="17">
        <f t="shared" si="261"/>
        <v>20.62910595881559</v>
      </c>
      <c r="P1226" s="17"/>
      <c r="Q1226" s="36">
        <f t="shared" si="262"/>
        <v>2.8378696724454144E-2</v>
      </c>
      <c r="R1226" s="14">
        <f t="shared" si="258"/>
        <v>1.0050916666666667</v>
      </c>
      <c r="S1226" s="14">
        <f t="shared" si="259"/>
        <v>12.076957205338593</v>
      </c>
      <c r="T1226" s="20">
        <f t="shared" si="263"/>
        <v>-3.759134406467568E-2</v>
      </c>
      <c r="U1226" s="20">
        <f t="shared" si="264"/>
        <v>-4.5548115657706001E-2</v>
      </c>
      <c r="V1226" s="20">
        <f t="shared" si="265"/>
        <v>7.9567715930303207E-3</v>
      </c>
      <c r="Y1226" s="35"/>
      <c r="Z1226" s="35"/>
    </row>
    <row r="1227" spans="1:26" x14ac:dyDescent="0.25">
      <c r="A1227" s="11">
        <v>1972.07</v>
      </c>
      <c r="B1227" s="12">
        <v>107.2</v>
      </c>
      <c r="C1227" s="13">
        <v>3.0733299999999999</v>
      </c>
      <c r="D1227" s="12">
        <v>6.0266700000000002</v>
      </c>
      <c r="E1227" s="12">
        <v>41.9</v>
      </c>
      <c r="F1227" s="13">
        <f t="shared" ref="F1227:F1290" si="270">F1226+1/12</f>
        <v>1972.5416666665744</v>
      </c>
      <c r="G1227" s="14">
        <v>6.11</v>
      </c>
      <c r="H1227" s="13">
        <f t="shared" si="266"/>
        <v>804.53727923627707</v>
      </c>
      <c r="I1227" s="13">
        <f t="shared" si="267"/>
        <v>23.06537832458234</v>
      </c>
      <c r="J1227" s="15">
        <f t="shared" ref="J1227:J1290" si="271">J1226*((H1227+(I1227/12))/H1226)</f>
        <v>128791.54128007218</v>
      </c>
      <c r="K1227" s="13">
        <f t="shared" si="268"/>
        <v>45.230230267303114</v>
      </c>
      <c r="L1227" s="15">
        <f t="shared" si="269"/>
        <v>7240.5234896116845</v>
      </c>
      <c r="M1227" s="34">
        <f t="shared" si="260"/>
        <v>17.398690031138177</v>
      </c>
      <c r="N1227" s="16"/>
      <c r="O1227" s="17">
        <f t="shared" si="261"/>
        <v>20.34661116729319</v>
      </c>
      <c r="P1227" s="17"/>
      <c r="Q1227" s="36">
        <f t="shared" si="262"/>
        <v>2.9320452728723502E-2</v>
      </c>
      <c r="R1227" s="14">
        <f t="shared" ref="R1227:R1290" si="272">((G1227/G1228+G1227/1200+((1+G1228/1200)^(-119))*(1-G1227/G1228)))</f>
        <v>0.99770122457419719</v>
      </c>
      <c r="S1227" s="14">
        <f t="shared" ref="S1227:S1290" si="273">S1226*R1226*E1226/E1227</f>
        <v>12.080508954865152</v>
      </c>
      <c r="T1227" s="20">
        <f t="shared" si="263"/>
        <v>-3.6904166721433262E-2</v>
      </c>
      <c r="U1227" s="20">
        <f t="shared" si="264"/>
        <v>-4.3181112257929199E-2</v>
      </c>
      <c r="V1227" s="20">
        <f t="shared" si="265"/>
        <v>6.276945536495937E-3</v>
      </c>
      <c r="Y1227" s="35"/>
      <c r="Z1227" s="35"/>
    </row>
    <row r="1228" spans="1:26" x14ac:dyDescent="0.25">
      <c r="A1228" s="11">
        <v>1972.08</v>
      </c>
      <c r="B1228" s="12">
        <v>111</v>
      </c>
      <c r="C1228" s="13">
        <v>3.07667</v>
      </c>
      <c r="D1228" s="12">
        <v>6.0833300000000001</v>
      </c>
      <c r="E1228" s="12">
        <v>42</v>
      </c>
      <c r="F1228" s="13">
        <f t="shared" si="270"/>
        <v>1972.6249999999077</v>
      </c>
      <c r="G1228" s="14">
        <v>6.21</v>
      </c>
      <c r="H1228" s="13">
        <f t="shared" si="266"/>
        <v>831.07285714285729</v>
      </c>
      <c r="I1228" s="13">
        <f t="shared" si="267"/>
        <v>23.035467814285717</v>
      </c>
      <c r="J1228" s="15">
        <f t="shared" si="271"/>
        <v>133346.69265580113</v>
      </c>
      <c r="K1228" s="13">
        <f t="shared" si="268"/>
        <v>45.546760757142863</v>
      </c>
      <c r="L1228" s="15">
        <f t="shared" si="269"/>
        <v>7308.0354579622945</v>
      </c>
      <c r="M1228" s="34">
        <f t="shared" si="260"/>
        <v>17.943404688029805</v>
      </c>
      <c r="N1228" s="16"/>
      <c r="O1228" s="17">
        <f t="shared" si="261"/>
        <v>20.982640900740659</v>
      </c>
      <c r="P1228" s="17"/>
      <c r="Q1228" s="36">
        <f t="shared" si="262"/>
        <v>2.6821906525101379E-2</v>
      </c>
      <c r="R1228" s="14">
        <f t="shared" si="272"/>
        <v>0.98042551346167606</v>
      </c>
      <c r="S1228" s="14">
        <f t="shared" si="273"/>
        <v>12.02404158113483</v>
      </c>
      <c r="T1228" s="20">
        <f t="shared" si="263"/>
        <v>-3.9682342651760072E-2</v>
      </c>
      <c r="U1228" s="20">
        <f t="shared" si="264"/>
        <v>-3.7247063348183396E-2</v>
      </c>
      <c r="V1228" s="20">
        <f t="shared" si="265"/>
        <v>-2.4352793035766762E-3</v>
      </c>
      <c r="Y1228" s="35"/>
      <c r="Z1228" s="35"/>
    </row>
    <row r="1229" spans="1:26" x14ac:dyDescent="0.25">
      <c r="A1229" s="11">
        <v>1972.09</v>
      </c>
      <c r="B1229" s="12">
        <v>109.4</v>
      </c>
      <c r="C1229" s="13">
        <v>3.08</v>
      </c>
      <c r="D1229" s="12">
        <v>6.14</v>
      </c>
      <c r="E1229" s="12">
        <v>42.1</v>
      </c>
      <c r="F1229" s="13">
        <f t="shared" si="270"/>
        <v>1972.7083333332409</v>
      </c>
      <c r="G1229" s="14">
        <v>6.55</v>
      </c>
      <c r="H1229" s="13">
        <f t="shared" si="266"/>
        <v>817.14783847981005</v>
      </c>
      <c r="I1229" s="13">
        <f t="shared" si="267"/>
        <v>23.005624703087886</v>
      </c>
      <c r="J1229" s="15">
        <f t="shared" si="271"/>
        <v>131420.01257445905</v>
      </c>
      <c r="K1229" s="13">
        <f t="shared" si="268"/>
        <v>45.861862232779103</v>
      </c>
      <c r="L1229" s="15">
        <f t="shared" si="269"/>
        <v>7375.8581097548322</v>
      </c>
      <c r="M1229" s="34">
        <f t="shared" si="260"/>
        <v>17.613854552912116</v>
      </c>
      <c r="N1229" s="16"/>
      <c r="O1229" s="17">
        <f t="shared" si="261"/>
        <v>20.596901878448616</v>
      </c>
      <c r="P1229" s="17"/>
      <c r="Q1229" s="36">
        <f t="shared" si="262"/>
        <v>2.4369897516160741E-2</v>
      </c>
      <c r="R1229" s="14">
        <f t="shared" si="272"/>
        <v>1.010569702584494</v>
      </c>
      <c r="S1229" s="14">
        <f t="shared" si="273"/>
        <v>11.760675532657569</v>
      </c>
      <c r="T1229" s="20">
        <f t="shared" si="263"/>
        <v>-2.743704158225746E-2</v>
      </c>
      <c r="U1229" s="20">
        <f t="shared" si="264"/>
        <v>-3.0410703049408183E-2</v>
      </c>
      <c r="V1229" s="20">
        <f t="shared" si="265"/>
        <v>2.9736614671507233E-3</v>
      </c>
      <c r="Y1229" s="35"/>
      <c r="Z1229" s="35"/>
    </row>
    <row r="1230" spans="1:26" x14ac:dyDescent="0.25">
      <c r="A1230" s="11">
        <v>1972.1</v>
      </c>
      <c r="B1230" s="12">
        <v>109.6</v>
      </c>
      <c r="C1230" s="13">
        <v>3.1033300000000001</v>
      </c>
      <c r="D1230" s="12">
        <v>6.2333299999999996</v>
      </c>
      <c r="E1230" s="12">
        <v>42.3</v>
      </c>
      <c r="F1230" s="13">
        <f t="shared" si="270"/>
        <v>1972.7916666665742</v>
      </c>
      <c r="G1230" s="14">
        <v>6.48</v>
      </c>
      <c r="H1230" s="13">
        <f t="shared" si="266"/>
        <v>814.77106382978729</v>
      </c>
      <c r="I1230" s="13">
        <f t="shared" si="267"/>
        <v>23.070287276595749</v>
      </c>
      <c r="J1230" s="15">
        <f t="shared" si="271"/>
        <v>131346.95647463322</v>
      </c>
      <c r="K1230" s="13">
        <f t="shared" si="268"/>
        <v>46.33884046808511</v>
      </c>
      <c r="L1230" s="15">
        <f t="shared" si="269"/>
        <v>7470.1544179016919</v>
      </c>
      <c r="M1230" s="34">
        <f t="shared" si="260"/>
        <v>17.533183854158555</v>
      </c>
      <c r="N1230" s="16"/>
      <c r="O1230" s="17">
        <f t="shared" si="261"/>
        <v>20.502387938457538</v>
      </c>
      <c r="P1230" s="17"/>
      <c r="Q1230" s="36">
        <f t="shared" si="262"/>
        <v>2.5820850137224773E-2</v>
      </c>
      <c r="R1230" s="14">
        <f t="shared" si="272"/>
        <v>1.0201347118183646</v>
      </c>
      <c r="S1230" s="14">
        <f t="shared" si="273"/>
        <v>11.828788605134843</v>
      </c>
      <c r="T1230" s="20">
        <f t="shared" si="263"/>
        <v>-1.9371423442052227E-2</v>
      </c>
      <c r="U1230" s="20">
        <f t="shared" si="264"/>
        <v>-2.2282554803891186E-2</v>
      </c>
      <c r="V1230" s="20">
        <f t="shared" si="265"/>
        <v>2.9111313618389589E-3</v>
      </c>
      <c r="Y1230" s="35"/>
      <c r="Z1230" s="35"/>
    </row>
    <row r="1231" spans="1:26" x14ac:dyDescent="0.25">
      <c r="A1231" s="11">
        <v>1972.11</v>
      </c>
      <c r="B1231" s="12">
        <v>115.1</v>
      </c>
      <c r="C1231" s="13">
        <v>3.1266699999999998</v>
      </c>
      <c r="D1231" s="12">
        <v>6.32667</v>
      </c>
      <c r="E1231" s="12">
        <v>42.4</v>
      </c>
      <c r="F1231" s="13">
        <f t="shared" si="270"/>
        <v>1972.8749999999075</v>
      </c>
      <c r="G1231" s="14">
        <v>6.28</v>
      </c>
      <c r="H1231" s="13">
        <f t="shared" si="266"/>
        <v>853.64023584905669</v>
      </c>
      <c r="I1231" s="13">
        <f t="shared" si="267"/>
        <v>23.188977551886797</v>
      </c>
      <c r="J1231" s="15">
        <f t="shared" si="271"/>
        <v>137924.46577194362</v>
      </c>
      <c r="K1231" s="13">
        <f t="shared" si="268"/>
        <v>46.921807740566045</v>
      </c>
      <c r="L1231" s="15">
        <f t="shared" si="269"/>
        <v>7581.2561239390325</v>
      </c>
      <c r="M1231" s="34">
        <f t="shared" si="260"/>
        <v>18.338894714968056</v>
      </c>
      <c r="N1231" s="16"/>
      <c r="O1231" s="17">
        <f t="shared" si="261"/>
        <v>21.441895093127499</v>
      </c>
      <c r="P1231" s="17"/>
      <c r="Q1231" s="36">
        <f t="shared" si="262"/>
        <v>2.5559143714735631E-2</v>
      </c>
      <c r="R1231" s="14">
        <f t="shared" si="272"/>
        <v>0.99936045600343393</v>
      </c>
      <c r="S1231" s="14">
        <f t="shared" si="273"/>
        <v>12.038498048598125</v>
      </c>
      <c r="T1231" s="20">
        <f t="shared" si="263"/>
        <v>-1.9646452748045884E-2</v>
      </c>
      <c r="U1231" s="20">
        <f t="shared" si="264"/>
        <v>-2.0798928150206786E-2</v>
      </c>
      <c r="V1231" s="20">
        <f t="shared" si="265"/>
        <v>1.1524754021609018E-3</v>
      </c>
      <c r="Y1231" s="35"/>
      <c r="Z1231" s="35"/>
    </row>
    <row r="1232" spans="1:26" x14ac:dyDescent="0.25">
      <c r="A1232" s="11">
        <v>1972.12</v>
      </c>
      <c r="B1232" s="12">
        <v>117.5</v>
      </c>
      <c r="C1232" s="13">
        <v>3.15</v>
      </c>
      <c r="D1232" s="12">
        <v>6.42</v>
      </c>
      <c r="E1232" s="12">
        <v>42.5</v>
      </c>
      <c r="F1232" s="13">
        <f t="shared" si="270"/>
        <v>1972.9583333332407</v>
      </c>
      <c r="G1232" s="14">
        <v>6.36</v>
      </c>
      <c r="H1232" s="13">
        <f t="shared" si="266"/>
        <v>869.38941176470598</v>
      </c>
      <c r="I1232" s="13">
        <f t="shared" si="267"/>
        <v>23.30703529411765</v>
      </c>
      <c r="J1232" s="15">
        <f t="shared" si="271"/>
        <v>140782.90750342206</v>
      </c>
      <c r="K1232" s="13">
        <f t="shared" si="268"/>
        <v>47.501957647058831</v>
      </c>
      <c r="L1232" s="15">
        <f t="shared" si="269"/>
        <v>7692.1384355061246</v>
      </c>
      <c r="M1232" s="34">
        <f t="shared" si="260"/>
        <v>18.645719442073684</v>
      </c>
      <c r="N1232" s="16"/>
      <c r="O1232" s="17">
        <f t="shared" si="261"/>
        <v>21.796816349100634</v>
      </c>
      <c r="P1232" s="17"/>
      <c r="Q1232" s="36">
        <f t="shared" si="262"/>
        <v>2.4105412407063515E-2</v>
      </c>
      <c r="R1232" s="14">
        <f t="shared" si="272"/>
        <v>0.99799154109454147</v>
      </c>
      <c r="S1232" s="14">
        <f t="shared" si="273"/>
        <v>12.002491137327134</v>
      </c>
      <c r="T1232" s="20">
        <f t="shared" si="263"/>
        <v>-1.9936100049576466E-2</v>
      </c>
      <c r="U1232" s="20">
        <f t="shared" si="264"/>
        <v>-1.9187130722097656E-2</v>
      </c>
      <c r="V1232" s="20">
        <f t="shared" si="265"/>
        <v>-7.4896932747881007E-4</v>
      </c>
      <c r="Y1232" s="35"/>
      <c r="Z1232" s="35"/>
    </row>
    <row r="1233" spans="1:26" x14ac:dyDescent="0.25">
      <c r="A1233" s="11">
        <v>1973.01</v>
      </c>
      <c r="B1233" s="12">
        <v>118.4</v>
      </c>
      <c r="C1233" s="13">
        <v>3.1566700000000001</v>
      </c>
      <c r="D1233" s="12">
        <v>6.5466699999999998</v>
      </c>
      <c r="E1233" s="12">
        <v>42.6</v>
      </c>
      <c r="F1233" s="13">
        <f t="shared" si="270"/>
        <v>1973.041666666574</v>
      </c>
      <c r="G1233" s="14">
        <v>6.46</v>
      </c>
      <c r="H1233" s="13">
        <f t="shared" si="266"/>
        <v>873.99211267605642</v>
      </c>
      <c r="I1233" s="13">
        <f t="shared" si="267"/>
        <v>23.30155981690141</v>
      </c>
      <c r="J1233" s="15">
        <f t="shared" si="271"/>
        <v>141842.67816840412</v>
      </c>
      <c r="K1233" s="13">
        <f t="shared" si="268"/>
        <v>48.325489394366201</v>
      </c>
      <c r="L1233" s="15">
        <f t="shared" si="269"/>
        <v>7842.881806459005</v>
      </c>
      <c r="M1233" s="34">
        <f t="shared" si="260"/>
        <v>18.712530467302436</v>
      </c>
      <c r="N1233" s="16"/>
      <c r="O1233" s="17">
        <f t="shared" si="261"/>
        <v>21.8703385327109</v>
      </c>
      <c r="P1233" s="17"/>
      <c r="Q1233" s="36">
        <f t="shared" si="262"/>
        <v>2.3156980894173076E-2</v>
      </c>
      <c r="R1233" s="14">
        <f t="shared" si="272"/>
        <v>0.99233292289622221</v>
      </c>
      <c r="S1233" s="14">
        <f t="shared" si="273"/>
        <v>11.950266353342112</v>
      </c>
      <c r="T1233" s="20">
        <f t="shared" si="263"/>
        <v>-1.7092971405117674E-2</v>
      </c>
      <c r="U1233" s="20">
        <f t="shared" si="264"/>
        <v>-1.7623536714926669E-2</v>
      </c>
      <c r="V1233" s="20">
        <f t="shared" si="265"/>
        <v>5.3056530980899463E-4</v>
      </c>
      <c r="Y1233" s="35"/>
      <c r="Z1233" s="35"/>
    </row>
    <row r="1234" spans="1:26" x14ac:dyDescent="0.25">
      <c r="A1234" s="11">
        <v>1973.02</v>
      </c>
      <c r="B1234" s="12">
        <v>114.2</v>
      </c>
      <c r="C1234" s="13">
        <v>3.1633300000000002</v>
      </c>
      <c r="D1234" s="12">
        <v>6.67333</v>
      </c>
      <c r="E1234" s="12">
        <v>42.9</v>
      </c>
      <c r="F1234" s="13">
        <f t="shared" si="270"/>
        <v>1973.1249999999072</v>
      </c>
      <c r="G1234" s="14">
        <v>6.64</v>
      </c>
      <c r="H1234" s="13">
        <f t="shared" si="266"/>
        <v>837.09398601398607</v>
      </c>
      <c r="I1234" s="13">
        <f t="shared" si="267"/>
        <v>23.187430111888119</v>
      </c>
      <c r="J1234" s="15">
        <f t="shared" si="271"/>
        <v>136167.97191613622</v>
      </c>
      <c r="K1234" s="13">
        <f t="shared" si="268"/>
        <v>48.915975566433573</v>
      </c>
      <c r="L1234" s="15">
        <f t="shared" si="269"/>
        <v>7957.0386342128668</v>
      </c>
      <c r="M1234" s="34">
        <f t="shared" si="260"/>
        <v>17.889889599193754</v>
      </c>
      <c r="N1234" s="16"/>
      <c r="O1234" s="17">
        <f t="shared" si="261"/>
        <v>20.905882678986927</v>
      </c>
      <c r="P1234" s="17"/>
      <c r="Q1234" s="36">
        <f t="shared" si="262"/>
        <v>2.4540442446005298E-2</v>
      </c>
      <c r="R1234" s="14">
        <f t="shared" si="272"/>
        <v>1.0004739008511474</v>
      </c>
      <c r="S1234" s="14">
        <f t="shared" si="273"/>
        <v>11.775715168193363</v>
      </c>
      <c r="T1234" s="20">
        <f t="shared" si="263"/>
        <v>-1.1089656938960912E-2</v>
      </c>
      <c r="U1234" s="20">
        <f t="shared" si="264"/>
        <v>-1.6980219507644834E-2</v>
      </c>
      <c r="V1234" s="20">
        <f t="shared" si="265"/>
        <v>5.8905625686839214E-3</v>
      </c>
      <c r="Y1234" s="35"/>
      <c r="Z1234" s="35"/>
    </row>
    <row r="1235" spans="1:26" x14ac:dyDescent="0.25">
      <c r="A1235" s="11">
        <v>1973.03</v>
      </c>
      <c r="B1235" s="12">
        <v>112.4</v>
      </c>
      <c r="C1235" s="13">
        <v>3.17</v>
      </c>
      <c r="D1235" s="12">
        <v>6.8</v>
      </c>
      <c r="E1235" s="12">
        <v>43.3</v>
      </c>
      <c r="F1235" s="13">
        <f t="shared" si="270"/>
        <v>1973.2083333332405</v>
      </c>
      <c r="G1235" s="14">
        <v>6.71</v>
      </c>
      <c r="H1235" s="13">
        <f t="shared" si="266"/>
        <v>816.2887759815244</v>
      </c>
      <c r="I1235" s="13">
        <f t="shared" si="267"/>
        <v>23.021667436489611</v>
      </c>
      <c r="J1235" s="15">
        <f t="shared" si="271"/>
        <v>133095.71382090996</v>
      </c>
      <c r="K1235" s="13">
        <f t="shared" si="268"/>
        <v>49.38401847575058</v>
      </c>
      <c r="L1235" s="15">
        <f t="shared" si="269"/>
        <v>8052.0538610514923</v>
      </c>
      <c r="M1235" s="34">
        <f t="shared" si="260"/>
        <v>17.412142058290339</v>
      </c>
      <c r="N1235" s="16"/>
      <c r="O1235" s="17">
        <f t="shared" si="261"/>
        <v>20.345254441323711</v>
      </c>
      <c r="P1235" s="17"/>
      <c r="Q1235" s="36">
        <f t="shared" si="262"/>
        <v>2.5995009873511887E-2</v>
      </c>
      <c r="R1235" s="14">
        <f t="shared" si="272"/>
        <v>1.0084879014746988</v>
      </c>
      <c r="S1235" s="14">
        <f t="shared" si="273"/>
        <v>11.672461549314491</v>
      </c>
      <c r="T1235" s="20">
        <f t="shared" si="263"/>
        <v>-5.0631756542042217E-3</v>
      </c>
      <c r="U1235" s="20">
        <f t="shared" si="264"/>
        <v>-1.3986529408438031E-2</v>
      </c>
      <c r="V1235" s="20">
        <f t="shared" si="265"/>
        <v>8.9233537542338093E-3</v>
      </c>
      <c r="Y1235" s="35"/>
      <c r="Z1235" s="35"/>
    </row>
    <row r="1236" spans="1:26" x14ac:dyDescent="0.25">
      <c r="A1236" s="11">
        <v>1973.04</v>
      </c>
      <c r="B1236" s="12">
        <v>110.3</v>
      </c>
      <c r="C1236" s="13">
        <v>3.1866699999999999</v>
      </c>
      <c r="D1236" s="12">
        <v>6.9433299999999996</v>
      </c>
      <c r="E1236" s="12">
        <v>43.6</v>
      </c>
      <c r="F1236" s="13">
        <f t="shared" si="270"/>
        <v>1973.2916666665737</v>
      </c>
      <c r="G1236" s="14">
        <v>6.67</v>
      </c>
      <c r="H1236" s="13">
        <f t="shared" si="266"/>
        <v>795.52610091743122</v>
      </c>
      <c r="I1236" s="13">
        <f t="shared" si="267"/>
        <v>22.98349193119266</v>
      </c>
      <c r="J1236" s="15">
        <f t="shared" si="271"/>
        <v>130022.65179893837</v>
      </c>
      <c r="K1236" s="13">
        <f t="shared" si="268"/>
        <v>50.077971371559634</v>
      </c>
      <c r="L1236" s="15">
        <f t="shared" si="269"/>
        <v>8184.8610962386465</v>
      </c>
      <c r="M1236" s="34">
        <f t="shared" si="260"/>
        <v>16.935740066050826</v>
      </c>
      <c r="N1236" s="16"/>
      <c r="O1236" s="17">
        <f t="shared" si="261"/>
        <v>19.787325522958447</v>
      </c>
      <c r="P1236" s="17"/>
      <c r="Q1236" s="36">
        <f t="shared" si="262"/>
        <v>2.872587050572295E-2</v>
      </c>
      <c r="R1236" s="14">
        <f t="shared" si="272"/>
        <v>0.99262871327900482</v>
      </c>
      <c r="S1236" s="14">
        <f t="shared" si="273"/>
        <v>11.690539443832611</v>
      </c>
      <c r="T1236" s="20">
        <f t="shared" si="263"/>
        <v>6.5990840437635256E-4</v>
      </c>
      <c r="U1236" s="20">
        <f t="shared" si="264"/>
        <v>-1.3320197333000272E-2</v>
      </c>
      <c r="V1236" s="20">
        <f t="shared" si="265"/>
        <v>1.3980105737376625E-2</v>
      </c>
      <c r="Y1236" s="35"/>
      <c r="Z1236" s="35"/>
    </row>
    <row r="1237" spans="1:26" x14ac:dyDescent="0.25">
      <c r="A1237" s="11">
        <v>1973.05</v>
      </c>
      <c r="B1237" s="12">
        <v>107.2</v>
      </c>
      <c r="C1237" s="13">
        <v>3.2033299999999998</v>
      </c>
      <c r="D1237" s="12">
        <v>7.0866699999999998</v>
      </c>
      <c r="E1237" s="12">
        <v>43.9</v>
      </c>
      <c r="F1237" s="13">
        <f t="shared" si="270"/>
        <v>1973.374999999907</v>
      </c>
      <c r="G1237" s="14">
        <v>6.85</v>
      </c>
      <c r="H1237" s="13">
        <f t="shared" si="266"/>
        <v>767.88410022779067</v>
      </c>
      <c r="I1237" s="13">
        <f t="shared" si="267"/>
        <v>22.94576655580866</v>
      </c>
      <c r="J1237" s="15">
        <f t="shared" si="271"/>
        <v>125817.30419868379</v>
      </c>
      <c r="K1237" s="13">
        <f t="shared" si="268"/>
        <v>50.762511348519368</v>
      </c>
      <c r="L1237" s="15">
        <f t="shared" si="269"/>
        <v>8317.4040591948342</v>
      </c>
      <c r="M1237" s="34">
        <f t="shared" si="260"/>
        <v>16.31433875966858</v>
      </c>
      <c r="N1237" s="16"/>
      <c r="O1237" s="17">
        <f t="shared" si="261"/>
        <v>19.06114572900686</v>
      </c>
      <c r="P1237" s="17"/>
      <c r="Q1237" s="36">
        <f t="shared" si="262"/>
        <v>2.988582385959894E-2</v>
      </c>
      <c r="R1237" s="14">
        <f t="shared" si="272"/>
        <v>1.0021246957992085</v>
      </c>
      <c r="S1237" s="14">
        <f t="shared" si="273"/>
        <v>11.525064225038022</v>
      </c>
      <c r="T1237" s="20">
        <f t="shared" si="263"/>
        <v>7.6997385593502443E-3</v>
      </c>
      <c r="U1237" s="20">
        <f t="shared" si="264"/>
        <v>-1.1538385700090914E-2</v>
      </c>
      <c r="V1237" s="20">
        <f t="shared" si="265"/>
        <v>1.9238124259441158E-2</v>
      </c>
      <c r="Y1237" s="35"/>
      <c r="Z1237" s="35"/>
    </row>
    <row r="1238" spans="1:26" x14ac:dyDescent="0.25">
      <c r="A1238" s="11">
        <v>1973.06</v>
      </c>
      <c r="B1238" s="12">
        <v>104.8</v>
      </c>
      <c r="C1238" s="13">
        <v>3.22</v>
      </c>
      <c r="D1238" s="12">
        <v>7.23</v>
      </c>
      <c r="E1238" s="12">
        <v>44.2</v>
      </c>
      <c r="F1238" s="13">
        <f t="shared" si="270"/>
        <v>1973.4583333332403</v>
      </c>
      <c r="G1238" s="14">
        <v>6.9</v>
      </c>
      <c r="H1238" s="13">
        <f t="shared" si="266"/>
        <v>745.59746606334841</v>
      </c>
      <c r="I1238" s="13">
        <f t="shared" si="267"/>
        <v>22.908624434389143</v>
      </c>
      <c r="J1238" s="15">
        <f t="shared" si="271"/>
        <v>122478.45078486488</v>
      </c>
      <c r="K1238" s="13">
        <f t="shared" si="268"/>
        <v>51.437687782805433</v>
      </c>
      <c r="L1238" s="15">
        <f t="shared" si="269"/>
        <v>8449.61067914669</v>
      </c>
      <c r="M1238" s="34">
        <f t="shared" si="260"/>
        <v>15.808323047681982</v>
      </c>
      <c r="N1238" s="16"/>
      <c r="O1238" s="17">
        <f t="shared" si="261"/>
        <v>18.470601678103719</v>
      </c>
      <c r="P1238" s="17"/>
      <c r="Q1238" s="36">
        <f t="shared" si="262"/>
        <v>3.1714766309810488E-2</v>
      </c>
      <c r="R1238" s="14">
        <f t="shared" si="272"/>
        <v>0.98943146265705451</v>
      </c>
      <c r="S1238" s="14">
        <f t="shared" si="273"/>
        <v>11.471160859673637</v>
      </c>
      <c r="T1238" s="20">
        <f t="shared" si="263"/>
        <v>1.18665240778284E-2</v>
      </c>
      <c r="U1238" s="20">
        <f t="shared" si="264"/>
        <v>-1.3351240060321401E-2</v>
      </c>
      <c r="V1238" s="20">
        <f t="shared" si="265"/>
        <v>2.5217764138149801E-2</v>
      </c>
      <c r="Y1238" s="35"/>
      <c r="Z1238" s="35"/>
    </row>
    <row r="1239" spans="1:26" x14ac:dyDescent="0.25">
      <c r="A1239" s="11">
        <v>1973.07</v>
      </c>
      <c r="B1239" s="12">
        <v>105.8</v>
      </c>
      <c r="C1239" s="13">
        <v>3.2366700000000002</v>
      </c>
      <c r="D1239" s="12">
        <v>7.3833299999999999</v>
      </c>
      <c r="E1239" s="12">
        <v>44.3</v>
      </c>
      <c r="F1239" s="13">
        <f t="shared" si="270"/>
        <v>1973.5416666665735</v>
      </c>
      <c r="G1239" s="14">
        <v>7.13</v>
      </c>
      <c r="H1239" s="13">
        <f t="shared" si="266"/>
        <v>751.01282167042905</v>
      </c>
      <c r="I1239" s="13">
        <f t="shared" si="267"/>
        <v>22.975242623024837</v>
      </c>
      <c r="J1239" s="15">
        <f t="shared" si="271"/>
        <v>123682.53486907005</v>
      </c>
      <c r="K1239" s="13">
        <f t="shared" si="268"/>
        <v>52.409976338600458</v>
      </c>
      <c r="L1239" s="15">
        <f t="shared" si="269"/>
        <v>8631.2757105373439</v>
      </c>
      <c r="M1239" s="34">
        <f t="shared" si="260"/>
        <v>15.88951857398879</v>
      </c>
      <c r="N1239" s="16"/>
      <c r="O1239" s="17">
        <f t="shared" si="261"/>
        <v>18.565516582822454</v>
      </c>
      <c r="P1239" s="17"/>
      <c r="Q1239" s="36">
        <f t="shared" si="262"/>
        <v>2.8987491947744776E-2</v>
      </c>
      <c r="R1239" s="14">
        <f t="shared" si="272"/>
        <v>0.98701058762603067</v>
      </c>
      <c r="S1239" s="14">
        <f t="shared" si="273"/>
        <v>11.324306863996544</v>
      </c>
      <c r="T1239" s="20">
        <f t="shared" si="263"/>
        <v>1.1185898648329529E-2</v>
      </c>
      <c r="U1239" s="20">
        <f t="shared" si="264"/>
        <v>-1.4708496170451557E-2</v>
      </c>
      <c r="V1239" s="20">
        <f t="shared" si="265"/>
        <v>2.5894394818781086E-2</v>
      </c>
      <c r="Y1239" s="35"/>
      <c r="Z1239" s="35"/>
    </row>
    <row r="1240" spans="1:26" x14ac:dyDescent="0.25">
      <c r="A1240" s="11">
        <v>1973.08</v>
      </c>
      <c r="B1240" s="12">
        <v>103.8</v>
      </c>
      <c r="C1240" s="13">
        <v>3.2533300000000001</v>
      </c>
      <c r="D1240" s="12">
        <v>7.53667</v>
      </c>
      <c r="E1240" s="12">
        <v>45.1</v>
      </c>
      <c r="F1240" s="13">
        <f t="shared" si="270"/>
        <v>1973.6249999999068</v>
      </c>
      <c r="G1240" s="14">
        <v>7.4</v>
      </c>
      <c r="H1240" s="13">
        <f t="shared" si="266"/>
        <v>723.74607538802672</v>
      </c>
      <c r="I1240" s="13">
        <f t="shared" si="267"/>
        <v>22.683861458980047</v>
      </c>
      <c r="J1240" s="15">
        <f t="shared" si="271"/>
        <v>119503.35121629367</v>
      </c>
      <c r="K1240" s="13">
        <f t="shared" si="268"/>
        <v>52.549473352549889</v>
      </c>
      <c r="L1240" s="15">
        <f t="shared" si="269"/>
        <v>8676.8528132110205</v>
      </c>
      <c r="M1240" s="34">
        <f t="shared" si="260"/>
        <v>15.278501094706129</v>
      </c>
      <c r="N1240" s="16"/>
      <c r="O1240" s="17">
        <f t="shared" si="261"/>
        <v>17.852222658614036</v>
      </c>
      <c r="P1240" s="17"/>
      <c r="Q1240" s="36">
        <f t="shared" si="262"/>
        <v>3.0662641868366522E-2</v>
      </c>
      <c r="R1240" s="14">
        <f t="shared" si="272"/>
        <v>1.0281999418118777</v>
      </c>
      <c r="S1240" s="14">
        <f t="shared" si="273"/>
        <v>10.978945392737891</v>
      </c>
      <c r="T1240" s="20">
        <f t="shared" si="263"/>
        <v>1.1895906260810163E-2</v>
      </c>
      <c r="U1240" s="20">
        <f t="shared" si="264"/>
        <v>-1.3727563292538103E-2</v>
      </c>
      <c r="V1240" s="20">
        <f t="shared" si="265"/>
        <v>2.5623469553348266E-2</v>
      </c>
      <c r="Y1240" s="35"/>
      <c r="Z1240" s="35"/>
    </row>
    <row r="1241" spans="1:26" x14ac:dyDescent="0.25">
      <c r="A1241" s="11">
        <v>1973.09</v>
      </c>
      <c r="B1241" s="12">
        <v>105.6</v>
      </c>
      <c r="C1241" s="13">
        <v>3.27</v>
      </c>
      <c r="D1241" s="12">
        <v>7.69</v>
      </c>
      <c r="E1241" s="12">
        <v>45.2</v>
      </c>
      <c r="F1241" s="13">
        <f t="shared" si="270"/>
        <v>1973.70833333324</v>
      </c>
      <c r="G1241" s="14">
        <v>7.09</v>
      </c>
      <c r="H1241" s="13">
        <f t="shared" si="266"/>
        <v>734.66761061946909</v>
      </c>
      <c r="I1241" s="13">
        <f t="shared" si="267"/>
        <v>22.749650442477876</v>
      </c>
      <c r="J1241" s="15">
        <f t="shared" si="271"/>
        <v>121619.72195493417</v>
      </c>
      <c r="K1241" s="13">
        <f t="shared" si="268"/>
        <v>53.499942477876111</v>
      </c>
      <c r="L1241" s="15">
        <f t="shared" si="269"/>
        <v>8856.5877067560959</v>
      </c>
      <c r="M1241" s="34">
        <f t="shared" si="260"/>
        <v>15.475308601805564</v>
      </c>
      <c r="N1241" s="16"/>
      <c r="O1241" s="17">
        <f t="shared" si="261"/>
        <v>18.082083727935434</v>
      </c>
      <c r="P1241" s="17"/>
      <c r="Q1241" s="36">
        <f t="shared" si="262"/>
        <v>3.3160456131076405E-2</v>
      </c>
      <c r="R1241" s="14">
        <f t="shared" si="272"/>
        <v>1.0275149478054186</v>
      </c>
      <c r="S1241" s="14">
        <f t="shared" si="273"/>
        <v>11.263576343583996</v>
      </c>
      <c r="T1241" s="20">
        <f t="shared" si="263"/>
        <v>1.2916279581847601E-2</v>
      </c>
      <c r="U1241" s="20">
        <f t="shared" si="264"/>
        <v>-1.4634266551174058E-2</v>
      </c>
      <c r="V1241" s="20">
        <f t="shared" si="265"/>
        <v>2.7550546133021658E-2</v>
      </c>
      <c r="Y1241" s="35"/>
      <c r="Z1241" s="35"/>
    </row>
    <row r="1242" spans="1:26" x14ac:dyDescent="0.25">
      <c r="A1242" s="11">
        <v>1973.1</v>
      </c>
      <c r="B1242" s="12">
        <v>109.8</v>
      </c>
      <c r="C1242" s="13">
        <v>3.30667</v>
      </c>
      <c r="D1242" s="12">
        <v>7.8466699999999996</v>
      </c>
      <c r="E1242" s="12">
        <v>45.6</v>
      </c>
      <c r="F1242" s="13">
        <f t="shared" si="270"/>
        <v>1973.7916666665733</v>
      </c>
      <c r="G1242" s="14">
        <v>6.79</v>
      </c>
      <c r="H1242" s="13">
        <f t="shared" si="266"/>
        <v>757.1865789473685</v>
      </c>
      <c r="I1242" s="13">
        <f t="shared" si="267"/>
        <v>22.802970355263163</v>
      </c>
      <c r="J1242" s="15">
        <f t="shared" si="271"/>
        <v>125662.17353442204</v>
      </c>
      <c r="K1242" s="13">
        <f t="shared" si="268"/>
        <v>54.111049302631578</v>
      </c>
      <c r="L1242" s="15">
        <f t="shared" si="269"/>
        <v>8980.2332168246194</v>
      </c>
      <c r="M1242" s="34">
        <f t="shared" si="260"/>
        <v>15.913516308933389</v>
      </c>
      <c r="N1242" s="16"/>
      <c r="O1242" s="17">
        <f t="shared" si="261"/>
        <v>18.592078071081108</v>
      </c>
      <c r="P1242" s="17"/>
      <c r="Q1242" s="36">
        <f t="shared" si="262"/>
        <v>3.4958996134951792E-2</v>
      </c>
      <c r="R1242" s="14">
        <f t="shared" si="272"/>
        <v>1.0099911491177134</v>
      </c>
      <c r="S1242" s="14">
        <f t="shared" si="273"/>
        <v>11.471971189843391</v>
      </c>
      <c r="T1242" s="20">
        <f t="shared" si="263"/>
        <v>9.9629290667921921E-3</v>
      </c>
      <c r="U1242" s="20">
        <f t="shared" si="264"/>
        <v>-1.5151288843267774E-2</v>
      </c>
      <c r="V1242" s="20">
        <f t="shared" si="265"/>
        <v>2.5114217910059966E-2</v>
      </c>
      <c r="Y1242" s="35"/>
      <c r="Z1242" s="35"/>
    </row>
    <row r="1243" spans="1:26" x14ac:dyDescent="0.25">
      <c r="A1243" s="11">
        <v>1973.11</v>
      </c>
      <c r="B1243" s="12">
        <v>102</v>
      </c>
      <c r="C1243" s="13">
        <v>3.3433299999999999</v>
      </c>
      <c r="D1243" s="12">
        <v>8.0033300000000001</v>
      </c>
      <c r="E1243" s="12">
        <v>45.9</v>
      </c>
      <c r="F1243" s="13">
        <f t="shared" si="270"/>
        <v>1973.8749999999065</v>
      </c>
      <c r="G1243" s="14">
        <v>6.73</v>
      </c>
      <c r="H1243" s="13">
        <f t="shared" si="266"/>
        <v>698.80000000000018</v>
      </c>
      <c r="I1243" s="13">
        <f t="shared" si="267"/>
        <v>22.905088274509808</v>
      </c>
      <c r="J1243" s="15">
        <f t="shared" si="271"/>
        <v>116289.15238618576</v>
      </c>
      <c r="K1243" s="13">
        <f t="shared" si="268"/>
        <v>54.830656901960793</v>
      </c>
      <c r="L1243" s="15">
        <f t="shared" si="269"/>
        <v>9124.5143330091378</v>
      </c>
      <c r="M1243" s="34">
        <f t="shared" si="260"/>
        <v>14.65184515971057</v>
      </c>
      <c r="N1243" s="16"/>
      <c r="O1243" s="17">
        <f t="shared" si="261"/>
        <v>17.119742977139481</v>
      </c>
      <c r="P1243" s="17"/>
      <c r="Q1243" s="36">
        <f t="shared" si="262"/>
        <v>4.1652328760251128E-2</v>
      </c>
      <c r="R1243" s="14">
        <f t="shared" si="272"/>
        <v>1.0048865171192618</v>
      </c>
      <c r="S1243" s="14">
        <f t="shared" si="273"/>
        <v>11.510860022422449</v>
      </c>
      <c r="T1243" s="20">
        <f t="shared" si="263"/>
        <v>1.6454975003629801E-2</v>
      </c>
      <c r="U1243" s="20">
        <f t="shared" si="264"/>
        <v>-1.5597269561874794E-2</v>
      </c>
      <c r="V1243" s="20">
        <f t="shared" si="265"/>
        <v>3.2052244565504595E-2</v>
      </c>
      <c r="Y1243" s="35"/>
      <c r="Z1243" s="35"/>
    </row>
    <row r="1244" spans="1:26" x14ac:dyDescent="0.25">
      <c r="A1244" s="11">
        <v>1973.12</v>
      </c>
      <c r="B1244" s="12">
        <v>94.78</v>
      </c>
      <c r="C1244" s="13">
        <v>3.38</v>
      </c>
      <c r="D1244" s="12">
        <v>8.16</v>
      </c>
      <c r="E1244" s="12">
        <v>46.2</v>
      </c>
      <c r="F1244" s="13">
        <f t="shared" si="270"/>
        <v>1973.9583333332398</v>
      </c>
      <c r="G1244" s="14">
        <v>6.74</v>
      </c>
      <c r="H1244" s="13">
        <f t="shared" si="266"/>
        <v>645.11945454545457</v>
      </c>
      <c r="I1244" s="13">
        <f t="shared" si="267"/>
        <v>23.005948051948053</v>
      </c>
      <c r="J1244" s="15">
        <f t="shared" si="271"/>
        <v>107675.07117939733</v>
      </c>
      <c r="K1244" s="13">
        <f t="shared" si="268"/>
        <v>55.540987012987017</v>
      </c>
      <c r="L1244" s="15">
        <f t="shared" si="269"/>
        <v>9270.1897111614508</v>
      </c>
      <c r="M1244" s="34">
        <f t="shared" si="260"/>
        <v>13.493329686205891</v>
      </c>
      <c r="N1244" s="16"/>
      <c r="O1244" s="17">
        <f t="shared" si="261"/>
        <v>15.771102210645219</v>
      </c>
      <c r="P1244" s="17"/>
      <c r="Q1244" s="36">
        <f t="shared" si="262"/>
        <v>4.775292805378345E-2</v>
      </c>
      <c r="R1244" s="14">
        <f t="shared" si="272"/>
        <v>0.98776947809049742</v>
      </c>
      <c r="S1244" s="14">
        <f t="shared" si="273"/>
        <v>11.491996945830225</v>
      </c>
      <c r="T1244" s="20">
        <f t="shared" si="263"/>
        <v>2.4077050220234097E-2</v>
      </c>
      <c r="U1244" s="20">
        <f t="shared" si="264"/>
        <v>-1.5376635272250416E-2</v>
      </c>
      <c r="V1244" s="20">
        <f t="shared" si="265"/>
        <v>3.9453685492484514E-2</v>
      </c>
      <c r="Y1244" s="35"/>
      <c r="Z1244" s="35"/>
    </row>
    <row r="1245" spans="1:26" x14ac:dyDescent="0.25">
      <c r="A1245" s="11">
        <v>1974.01</v>
      </c>
      <c r="B1245" s="12">
        <v>96.11</v>
      </c>
      <c r="C1245" s="13">
        <v>3.4</v>
      </c>
      <c r="D1245" s="12">
        <v>8.2266700000000004</v>
      </c>
      <c r="E1245" s="12">
        <v>46.6</v>
      </c>
      <c r="F1245" s="13">
        <f t="shared" si="270"/>
        <v>1974.0416666665731</v>
      </c>
      <c r="G1245" s="14">
        <v>6.99</v>
      </c>
      <c r="H1245" s="13">
        <f t="shared" si="266"/>
        <v>648.55687982832626</v>
      </c>
      <c r="I1245" s="13">
        <f t="shared" si="267"/>
        <v>22.943433476394848</v>
      </c>
      <c r="J1245" s="15">
        <f t="shared" si="271"/>
        <v>108567.92080696819</v>
      </c>
      <c r="K1245" s="13">
        <f t="shared" si="268"/>
        <v>55.514134081545073</v>
      </c>
      <c r="L1245" s="15">
        <f t="shared" si="269"/>
        <v>9293.0231720430875</v>
      </c>
      <c r="M1245" s="34">
        <f t="shared" si="260"/>
        <v>13.530721892513952</v>
      </c>
      <c r="N1245" s="16"/>
      <c r="O1245" s="17">
        <f t="shared" si="261"/>
        <v>15.819141518464646</v>
      </c>
      <c r="P1245" s="17"/>
      <c r="Q1245" s="36">
        <f t="shared" si="262"/>
        <v>4.5945965557319016E-2</v>
      </c>
      <c r="R1245" s="14">
        <f t="shared" si="272"/>
        <v>1.0079694972375672</v>
      </c>
      <c r="S1245" s="14">
        <f t="shared" si="273"/>
        <v>11.254006539345372</v>
      </c>
      <c r="T1245" s="20">
        <f t="shared" si="263"/>
        <v>2.4229443866257139E-2</v>
      </c>
      <c r="U1245" s="20">
        <f t="shared" si="264"/>
        <v>-1.2015977017232893E-2</v>
      </c>
      <c r="V1245" s="20">
        <f t="shared" si="265"/>
        <v>3.6245420883490032E-2</v>
      </c>
      <c r="Y1245" s="35"/>
      <c r="Z1245" s="35"/>
    </row>
    <row r="1246" spans="1:26" x14ac:dyDescent="0.25">
      <c r="A1246" s="11">
        <v>1974.02</v>
      </c>
      <c r="B1246" s="12">
        <v>93.45</v>
      </c>
      <c r="C1246" s="13">
        <v>3.42</v>
      </c>
      <c r="D1246" s="12">
        <v>8.2933299999999992</v>
      </c>
      <c r="E1246" s="12">
        <v>47.2</v>
      </c>
      <c r="F1246" s="13">
        <f t="shared" si="270"/>
        <v>1974.1249999999063</v>
      </c>
      <c r="G1246" s="14">
        <v>6.96</v>
      </c>
      <c r="H1246" s="13">
        <f t="shared" si="266"/>
        <v>622.59082627118653</v>
      </c>
      <c r="I1246" s="13">
        <f t="shared" si="267"/>
        <v>22.785025423728815</v>
      </c>
      <c r="J1246" s="15">
        <f t="shared" si="271"/>
        <v>104539.07313318564</v>
      </c>
      <c r="K1246" s="13">
        <f t="shared" si="268"/>
        <v>55.252554063559316</v>
      </c>
      <c r="L1246" s="15">
        <f t="shared" si="269"/>
        <v>9277.4428184873432</v>
      </c>
      <c r="M1246" s="34">
        <f t="shared" si="260"/>
        <v>12.95732128020539</v>
      </c>
      <c r="N1246" s="16"/>
      <c r="O1246" s="17">
        <f t="shared" si="261"/>
        <v>15.154292146338731</v>
      </c>
      <c r="P1246" s="17"/>
      <c r="Q1246" s="36">
        <f t="shared" si="262"/>
        <v>5.0850367922704129E-2</v>
      </c>
      <c r="R1246" s="14">
        <f t="shared" si="272"/>
        <v>0.98812468410760568</v>
      </c>
      <c r="S1246" s="14">
        <f t="shared" si="273"/>
        <v>11.199495796676839</v>
      </c>
      <c r="T1246" s="20">
        <f t="shared" si="263"/>
        <v>2.2230186502816274E-2</v>
      </c>
      <c r="U1246" s="20">
        <f t="shared" si="264"/>
        <v>-1.2036619668587267E-2</v>
      </c>
      <c r="V1246" s="20">
        <f t="shared" si="265"/>
        <v>3.4266806171403541E-2</v>
      </c>
      <c r="Y1246" s="35"/>
      <c r="Z1246" s="35"/>
    </row>
    <row r="1247" spans="1:26" x14ac:dyDescent="0.25">
      <c r="A1247" s="11">
        <v>1974.03</v>
      </c>
      <c r="B1247" s="12">
        <v>97.44</v>
      </c>
      <c r="C1247" s="13">
        <v>3.44</v>
      </c>
      <c r="D1247" s="12">
        <v>8.36</v>
      </c>
      <c r="E1247" s="12">
        <v>47.8</v>
      </c>
      <c r="F1247" s="13">
        <f t="shared" si="270"/>
        <v>1974.2083333332396</v>
      </c>
      <c r="G1247" s="14">
        <v>7.21</v>
      </c>
      <c r="H1247" s="13">
        <f t="shared" si="266"/>
        <v>641.02473640167375</v>
      </c>
      <c r="I1247" s="13">
        <f t="shared" si="267"/>
        <v>22.630594142259419</v>
      </c>
      <c r="J1247" s="15">
        <f t="shared" si="271"/>
        <v>107950.96459432012</v>
      </c>
      <c r="K1247" s="13">
        <f t="shared" si="268"/>
        <v>54.997606694560673</v>
      </c>
      <c r="L1247" s="15">
        <f t="shared" si="269"/>
        <v>9261.802791548811</v>
      </c>
      <c r="M1247" s="34">
        <f t="shared" si="260"/>
        <v>13.310364239140164</v>
      </c>
      <c r="N1247" s="16"/>
      <c r="O1247" s="17">
        <f t="shared" si="261"/>
        <v>15.571122142264318</v>
      </c>
      <c r="P1247" s="17"/>
      <c r="Q1247" s="36">
        <f t="shared" si="262"/>
        <v>4.7622016397860817E-2</v>
      </c>
      <c r="R1247" s="14">
        <f t="shared" si="272"/>
        <v>0.98507465515458947</v>
      </c>
      <c r="S1247" s="14">
        <f t="shared" si="273"/>
        <v>10.927588226428282</v>
      </c>
      <c r="T1247" s="20">
        <f t="shared" si="263"/>
        <v>1.9205013338245314E-2</v>
      </c>
      <c r="U1247" s="20">
        <f t="shared" si="264"/>
        <v>-1.1549315348687084E-2</v>
      </c>
      <c r="V1247" s="20">
        <f t="shared" si="265"/>
        <v>3.0754328686932397E-2</v>
      </c>
      <c r="Y1247" s="35"/>
      <c r="Z1247" s="35"/>
    </row>
    <row r="1248" spans="1:26" x14ac:dyDescent="0.25">
      <c r="A1248" s="11">
        <v>1974.04</v>
      </c>
      <c r="B1248" s="12">
        <v>92.46</v>
      </c>
      <c r="C1248" s="13">
        <v>3.46</v>
      </c>
      <c r="D1248" s="12">
        <v>8.4866700000000002</v>
      </c>
      <c r="E1248" s="12">
        <v>48</v>
      </c>
      <c r="F1248" s="13">
        <f t="shared" si="270"/>
        <v>1974.2916666665728</v>
      </c>
      <c r="G1248" s="14">
        <v>7.51</v>
      </c>
      <c r="H1248" s="13">
        <f t="shared" si="266"/>
        <v>605.72857499999998</v>
      </c>
      <c r="I1248" s="13">
        <f t="shared" si="267"/>
        <v>22.667325000000002</v>
      </c>
      <c r="J1248" s="15">
        <f t="shared" si="271"/>
        <v>102325.06411791353</v>
      </c>
      <c r="K1248" s="13">
        <f t="shared" si="268"/>
        <v>55.598296837500008</v>
      </c>
      <c r="L1248" s="15">
        <f t="shared" si="269"/>
        <v>9392.1593326581587</v>
      </c>
      <c r="M1248" s="34">
        <f t="shared" si="260"/>
        <v>12.550411048540907</v>
      </c>
      <c r="N1248" s="16"/>
      <c r="O1248" s="17">
        <f t="shared" si="261"/>
        <v>14.688309996556297</v>
      </c>
      <c r="P1248" s="17"/>
      <c r="Q1248" s="36">
        <f t="shared" si="262"/>
        <v>4.9607504754646897E-2</v>
      </c>
      <c r="R1248" s="14">
        <f t="shared" si="272"/>
        <v>1.0013886996776262</v>
      </c>
      <c r="S1248" s="14">
        <f t="shared" si="273"/>
        <v>10.719638161304275</v>
      </c>
      <c r="T1248" s="20">
        <f t="shared" si="263"/>
        <v>2.4697271508143048E-2</v>
      </c>
      <c r="U1248" s="20">
        <f t="shared" si="264"/>
        <v>-1.0846436354005617E-2</v>
      </c>
      <c r="V1248" s="20">
        <f t="shared" si="265"/>
        <v>3.5543707862148666E-2</v>
      </c>
      <c r="Y1248" s="35"/>
      <c r="Z1248" s="35"/>
    </row>
    <row r="1249" spans="1:26" x14ac:dyDescent="0.25">
      <c r="A1249" s="11">
        <v>1974.05</v>
      </c>
      <c r="B1249" s="12">
        <v>89.67</v>
      </c>
      <c r="C1249" s="13">
        <v>3.48</v>
      </c>
      <c r="D1249" s="12">
        <v>8.6133299999999995</v>
      </c>
      <c r="E1249" s="12">
        <v>48.6</v>
      </c>
      <c r="F1249" s="13">
        <f t="shared" si="270"/>
        <v>1974.3749999999061</v>
      </c>
      <c r="G1249" s="14">
        <v>7.58</v>
      </c>
      <c r="H1249" s="13">
        <f t="shared" si="266"/>
        <v>580.19811111111119</v>
      </c>
      <c r="I1249" s="13">
        <f t="shared" si="267"/>
        <v>22.516888888888893</v>
      </c>
      <c r="J1249" s="15">
        <f t="shared" si="271"/>
        <v>98329.210288306218</v>
      </c>
      <c r="K1249" s="13">
        <f t="shared" si="268"/>
        <v>55.731435222222224</v>
      </c>
      <c r="L1249" s="15">
        <f t="shared" si="269"/>
        <v>9445.0979909956113</v>
      </c>
      <c r="M1249" s="34">
        <f t="shared" si="260"/>
        <v>11.99543694732966</v>
      </c>
      <c r="N1249" s="16"/>
      <c r="O1249" s="17">
        <f t="shared" si="261"/>
        <v>14.045930080444709</v>
      </c>
      <c r="P1249" s="17"/>
      <c r="Q1249" s="36">
        <f t="shared" si="262"/>
        <v>5.3892868651376033E-2</v>
      </c>
      <c r="R1249" s="14">
        <f t="shared" si="272"/>
        <v>1.0091041723610832</v>
      </c>
      <c r="S1249" s="14">
        <f t="shared" si="273"/>
        <v>10.601999525296936</v>
      </c>
      <c r="T1249" s="20">
        <f t="shared" si="263"/>
        <v>2.8230560552379602E-2</v>
      </c>
      <c r="U1249" s="20">
        <f t="shared" si="264"/>
        <v>-1.3270756867215239E-2</v>
      </c>
      <c r="V1249" s="20">
        <f t="shared" si="265"/>
        <v>4.1501317419594841E-2</v>
      </c>
      <c r="Y1249" s="35"/>
      <c r="Z1249" s="35"/>
    </row>
    <row r="1250" spans="1:26" x14ac:dyDescent="0.25">
      <c r="A1250" s="11">
        <v>1974.06</v>
      </c>
      <c r="B1250" s="12">
        <v>89.79</v>
      </c>
      <c r="C1250" s="13">
        <v>3.5</v>
      </c>
      <c r="D1250" s="12">
        <v>8.74</v>
      </c>
      <c r="E1250" s="12">
        <v>49</v>
      </c>
      <c r="F1250" s="13">
        <f t="shared" si="270"/>
        <v>1974.4583333332394</v>
      </c>
      <c r="G1250" s="14">
        <v>7.54</v>
      </c>
      <c r="H1250" s="13">
        <f t="shared" si="266"/>
        <v>576.23190612244912</v>
      </c>
      <c r="I1250" s="13">
        <f t="shared" si="267"/>
        <v>22.461428571428574</v>
      </c>
      <c r="J1250" s="15">
        <f t="shared" si="271"/>
        <v>97974.258092981676</v>
      </c>
      <c r="K1250" s="13">
        <f t="shared" si="268"/>
        <v>56.089395918367359</v>
      </c>
      <c r="L1250" s="15">
        <f t="shared" si="269"/>
        <v>9536.6412265581894</v>
      </c>
      <c r="M1250" s="34">
        <f t="shared" si="260"/>
        <v>11.888498820078999</v>
      </c>
      <c r="N1250" s="16"/>
      <c r="O1250" s="17">
        <f t="shared" si="261"/>
        <v>13.927722593419727</v>
      </c>
      <c r="P1250" s="17"/>
      <c r="Q1250" s="36">
        <f t="shared" si="262"/>
        <v>5.5562453619213095E-2</v>
      </c>
      <c r="R1250" s="14">
        <f t="shared" si="272"/>
        <v>0.98768742668372878</v>
      </c>
      <c r="S1250" s="14">
        <f t="shared" si="273"/>
        <v>10.611187083234322</v>
      </c>
      <c r="T1250" s="20">
        <f t="shared" si="263"/>
        <v>2.6390310882116186E-2</v>
      </c>
      <c r="U1250" s="20">
        <f t="shared" si="264"/>
        <v>-1.3344768012055308E-2</v>
      </c>
      <c r="V1250" s="20">
        <f t="shared" si="265"/>
        <v>3.9735078894171494E-2</v>
      </c>
      <c r="Y1250" s="35"/>
      <c r="Z1250" s="35"/>
    </row>
    <row r="1251" spans="1:26" x14ac:dyDescent="0.25">
      <c r="A1251" s="11">
        <v>1974.07</v>
      </c>
      <c r="B1251" s="12">
        <v>79.31</v>
      </c>
      <c r="C1251" s="13">
        <v>3.53</v>
      </c>
      <c r="D1251" s="12">
        <v>8.8633299999999995</v>
      </c>
      <c r="E1251" s="12">
        <v>49.4</v>
      </c>
      <c r="F1251" s="13">
        <f t="shared" si="270"/>
        <v>1974.5416666665726</v>
      </c>
      <c r="G1251" s="14">
        <v>7.81</v>
      </c>
      <c r="H1251" s="13">
        <f t="shared" si="266"/>
        <v>504.85470850202438</v>
      </c>
      <c r="I1251" s="13">
        <f t="shared" si="267"/>
        <v>22.47052226720648</v>
      </c>
      <c r="J1251" s="15">
        <f t="shared" si="271"/>
        <v>86156.677624209013</v>
      </c>
      <c r="K1251" s="13">
        <f t="shared" si="268"/>
        <v>56.420298619433197</v>
      </c>
      <c r="L1251" s="15">
        <f t="shared" si="269"/>
        <v>9628.4839930271137</v>
      </c>
      <c r="M1251" s="34">
        <f t="shared" si="260"/>
        <v>10.394141805327051</v>
      </c>
      <c r="N1251" s="16"/>
      <c r="O1251" s="17">
        <f t="shared" si="261"/>
        <v>12.18850654569599</v>
      </c>
      <c r="P1251" s="17"/>
      <c r="Q1251" s="36">
        <f t="shared" si="262"/>
        <v>6.5469660475618752E-2</v>
      </c>
      <c r="R1251" s="14">
        <f t="shared" si="272"/>
        <v>0.99082437643708132</v>
      </c>
      <c r="S1251" s="14">
        <f t="shared" si="273"/>
        <v>10.395673424102574</v>
      </c>
      <c r="T1251" s="20">
        <f t="shared" si="263"/>
        <v>3.8321555671837704E-2</v>
      </c>
      <c r="U1251" s="20">
        <f t="shared" si="264"/>
        <v>-9.520370637920994E-3</v>
      </c>
      <c r="V1251" s="20">
        <f t="shared" si="265"/>
        <v>4.7841926309758698E-2</v>
      </c>
      <c r="Y1251" s="35"/>
      <c r="Z1251" s="35"/>
    </row>
    <row r="1252" spans="1:26" x14ac:dyDescent="0.25">
      <c r="A1252" s="11">
        <v>1974.08</v>
      </c>
      <c r="B1252" s="12">
        <v>76.03</v>
      </c>
      <c r="C1252" s="13">
        <v>3.56</v>
      </c>
      <c r="D1252" s="12">
        <v>8.9866700000000002</v>
      </c>
      <c r="E1252" s="12">
        <v>50</v>
      </c>
      <c r="F1252" s="13">
        <f t="shared" si="270"/>
        <v>1974.6249999999059</v>
      </c>
      <c r="G1252" s="14">
        <v>8.0399999999999991</v>
      </c>
      <c r="H1252" s="13">
        <f t="shared" si="266"/>
        <v>478.16787600000004</v>
      </c>
      <c r="I1252" s="13">
        <f t="shared" si="267"/>
        <v>22.389552000000002</v>
      </c>
      <c r="J1252" s="15">
        <f t="shared" si="271"/>
        <v>81920.809355199774</v>
      </c>
      <c r="K1252" s="13">
        <f t="shared" si="268"/>
        <v>56.518964964000006</v>
      </c>
      <c r="L1252" s="15">
        <f t="shared" si="269"/>
        <v>9682.9577772996599</v>
      </c>
      <c r="M1252" s="34">
        <f t="shared" si="260"/>
        <v>9.8241957231411945</v>
      </c>
      <c r="N1252" s="16"/>
      <c r="O1252" s="17">
        <f t="shared" si="261"/>
        <v>11.532942434954492</v>
      </c>
      <c r="P1252" s="17"/>
      <c r="Q1252" s="36">
        <f t="shared" si="262"/>
        <v>7.0354100557487823E-2</v>
      </c>
      <c r="R1252" s="14">
        <f t="shared" si="272"/>
        <v>1.0066999999999999</v>
      </c>
      <c r="S1252" s="14">
        <f t="shared" si="273"/>
        <v>10.176683198423012</v>
      </c>
      <c r="T1252" s="20">
        <f t="shared" si="263"/>
        <v>5.2398375851310242E-2</v>
      </c>
      <c r="U1252" s="20">
        <f t="shared" si="264"/>
        <v>-3.2127273530165867E-3</v>
      </c>
      <c r="V1252" s="20">
        <f t="shared" si="265"/>
        <v>5.5611103204326828E-2</v>
      </c>
      <c r="Y1252" s="35"/>
      <c r="Z1252" s="35"/>
    </row>
    <row r="1253" spans="1:26" x14ac:dyDescent="0.25">
      <c r="A1253" s="11">
        <v>1974.09</v>
      </c>
      <c r="B1253" s="12">
        <v>68.12</v>
      </c>
      <c r="C1253" s="13">
        <v>3.59</v>
      </c>
      <c r="D1253" s="12">
        <v>9.11</v>
      </c>
      <c r="E1253" s="12">
        <v>50.6</v>
      </c>
      <c r="F1253" s="13">
        <f t="shared" si="270"/>
        <v>1974.7083333332391</v>
      </c>
      <c r="G1253" s="14">
        <v>8.0399999999999991</v>
      </c>
      <c r="H1253" s="13">
        <f t="shared" si="266"/>
        <v>423.34022134387362</v>
      </c>
      <c r="I1253" s="13">
        <f t="shared" si="267"/>
        <v>22.310501976284588</v>
      </c>
      <c r="J1253" s="15">
        <f t="shared" si="271"/>
        <v>72846.134544633664</v>
      </c>
      <c r="K1253" s="13">
        <f t="shared" si="268"/>
        <v>56.615229249011861</v>
      </c>
      <c r="L1253" s="15">
        <f t="shared" si="269"/>
        <v>9742.0476468234374</v>
      </c>
      <c r="M1253" s="34">
        <f t="shared" si="260"/>
        <v>8.680421305646334</v>
      </c>
      <c r="N1253" s="16"/>
      <c r="O1253" s="17">
        <f t="shared" si="261"/>
        <v>10.206222645077473</v>
      </c>
      <c r="P1253" s="17"/>
      <c r="Q1253" s="36">
        <f t="shared" si="262"/>
        <v>8.4680210820316584E-2</v>
      </c>
      <c r="R1253" s="14">
        <f t="shared" si="272"/>
        <v>1.016304763687051</v>
      </c>
      <c r="S1253" s="14">
        <f t="shared" si="273"/>
        <v>10.123386339775145</v>
      </c>
      <c r="T1253" s="20">
        <f t="shared" si="263"/>
        <v>6.5807880219377113E-2</v>
      </c>
      <c r="U1253" s="20">
        <f t="shared" si="264"/>
        <v>-1.0004189719038381E-3</v>
      </c>
      <c r="V1253" s="20">
        <f t="shared" si="265"/>
        <v>6.6808299191280951E-2</v>
      </c>
      <c r="Y1253" s="35"/>
      <c r="Z1253" s="35"/>
    </row>
    <row r="1254" spans="1:26" x14ac:dyDescent="0.25">
      <c r="A1254" s="11">
        <v>1974.1</v>
      </c>
      <c r="B1254" s="12">
        <v>69.44</v>
      </c>
      <c r="C1254" s="13">
        <v>3.5933299999999999</v>
      </c>
      <c r="D1254" s="12">
        <v>9.0366700000000009</v>
      </c>
      <c r="E1254" s="12">
        <v>51.1</v>
      </c>
      <c r="F1254" s="13">
        <f t="shared" si="270"/>
        <v>1974.7916666665724</v>
      </c>
      <c r="G1254" s="14">
        <v>7.9</v>
      </c>
      <c r="H1254" s="13">
        <f t="shared" si="266"/>
        <v>427.32098630136994</v>
      </c>
      <c r="I1254" s="13">
        <f t="shared" si="267"/>
        <v>22.112691816046969</v>
      </c>
      <c r="J1254" s="15">
        <f t="shared" si="271"/>
        <v>73848.20961781159</v>
      </c>
      <c r="K1254" s="13">
        <f t="shared" si="268"/>
        <v>55.610004857142869</v>
      </c>
      <c r="L1254" s="15">
        <f t="shared" si="269"/>
        <v>9610.3384275200096</v>
      </c>
      <c r="M1254" s="34">
        <f t="shared" si="260"/>
        <v>8.7449838338095862</v>
      </c>
      <c r="N1254" s="16"/>
      <c r="O1254" s="17">
        <f t="shared" si="261"/>
        <v>10.29719069438956</v>
      </c>
      <c r="P1254" s="17"/>
      <c r="Q1254" s="36">
        <f t="shared" si="262"/>
        <v>8.6262543163718508E-2</v>
      </c>
      <c r="R1254" s="14">
        <f t="shared" si="272"/>
        <v>1.0218213915607526</v>
      </c>
      <c r="S1254" s="14">
        <f t="shared" si="273"/>
        <v>10.187776038061639</v>
      </c>
      <c r="T1254" s="20">
        <f t="shared" si="263"/>
        <v>6.3612158967854215E-2</v>
      </c>
      <c r="U1254" s="20">
        <f t="shared" si="264"/>
        <v>1.1449390348712285E-3</v>
      </c>
      <c r="V1254" s="20">
        <f t="shared" si="265"/>
        <v>6.2467219932982987E-2</v>
      </c>
      <c r="Y1254" s="35"/>
      <c r="Z1254" s="35"/>
    </row>
    <row r="1255" spans="1:26" x14ac:dyDescent="0.25">
      <c r="A1255" s="11">
        <v>1974.11</v>
      </c>
      <c r="B1255" s="12">
        <v>71.739999999999995</v>
      </c>
      <c r="C1255" s="13">
        <v>3.59667</v>
      </c>
      <c r="D1255" s="12">
        <v>8.9633299999999991</v>
      </c>
      <c r="E1255" s="12">
        <v>51.5</v>
      </c>
      <c r="F1255" s="13">
        <f t="shared" si="270"/>
        <v>1974.8749999999056</v>
      </c>
      <c r="G1255" s="14">
        <v>7.68</v>
      </c>
      <c r="H1255" s="13">
        <f t="shared" si="266"/>
        <v>438.04583300970876</v>
      </c>
      <c r="I1255" s="13">
        <f t="shared" si="267"/>
        <v>21.96133685825243</v>
      </c>
      <c r="J1255" s="15">
        <f t="shared" si="271"/>
        <v>76017.916251016941</v>
      </c>
      <c r="K1255" s="13">
        <f t="shared" si="268"/>
        <v>54.730267025242718</v>
      </c>
      <c r="L1255" s="15">
        <f t="shared" si="269"/>
        <v>9497.8208707865579</v>
      </c>
      <c r="M1255" s="34">
        <f t="shared" si="260"/>
        <v>8.9489845127556062</v>
      </c>
      <c r="N1255" s="16"/>
      <c r="O1255" s="17">
        <f t="shared" si="261"/>
        <v>10.551515010335232</v>
      </c>
      <c r="P1255" s="17"/>
      <c r="Q1255" s="36">
        <f t="shared" si="262"/>
        <v>8.6337963625103556E-2</v>
      </c>
      <c r="R1255" s="14">
        <f t="shared" si="272"/>
        <v>1.0239057981194166</v>
      </c>
      <c r="S1255" s="14">
        <f t="shared" si="273"/>
        <v>10.329232439670005</v>
      </c>
      <c r="T1255" s="20">
        <f t="shared" si="263"/>
        <v>6.1895250998547979E-2</v>
      </c>
      <c r="U1255" s="20">
        <f t="shared" si="264"/>
        <v>4.1611956541700579E-3</v>
      </c>
      <c r="V1255" s="20">
        <f t="shared" si="265"/>
        <v>5.7734055344377921E-2</v>
      </c>
      <c r="Y1255" s="35"/>
      <c r="Z1255" s="35"/>
    </row>
    <row r="1256" spans="1:26" x14ac:dyDescent="0.25">
      <c r="A1256" s="11">
        <v>1974.12</v>
      </c>
      <c r="B1256" s="12">
        <v>67.069999999999993</v>
      </c>
      <c r="C1256" s="13">
        <v>3.6</v>
      </c>
      <c r="D1256" s="12">
        <v>8.89</v>
      </c>
      <c r="E1256" s="12">
        <v>51.9</v>
      </c>
      <c r="F1256" s="13">
        <f t="shared" si="270"/>
        <v>1974.9583333332389</v>
      </c>
      <c r="G1256" s="14">
        <v>7.43</v>
      </c>
      <c r="H1256" s="13">
        <f t="shared" si="266"/>
        <v>406.3744161849711</v>
      </c>
      <c r="I1256" s="13">
        <f t="shared" si="267"/>
        <v>21.812254335260121</v>
      </c>
      <c r="J1256" s="15">
        <f t="shared" si="271"/>
        <v>70837.138128936233</v>
      </c>
      <c r="K1256" s="13">
        <f t="shared" si="268"/>
        <v>53.864150289017346</v>
      </c>
      <c r="L1256" s="15">
        <f t="shared" si="269"/>
        <v>9389.3269414975875</v>
      </c>
      <c r="M1256" s="34">
        <f t="shared" si="260"/>
        <v>8.2890600559230823</v>
      </c>
      <c r="N1256" s="16"/>
      <c r="O1256" s="17">
        <f t="shared" si="261"/>
        <v>9.7894832311996289</v>
      </c>
      <c r="P1256" s="17"/>
      <c r="Q1256" s="36">
        <f t="shared" si="262"/>
        <v>9.8548157675612313E-2</v>
      </c>
      <c r="R1256" s="14">
        <f t="shared" si="272"/>
        <v>1.001305009112839</v>
      </c>
      <c r="S1256" s="14">
        <f t="shared" si="273"/>
        <v>10.494649147065823</v>
      </c>
      <c r="T1256" s="20">
        <f t="shared" si="263"/>
        <v>6.8660825719678797E-2</v>
      </c>
      <c r="U1256" s="20">
        <f t="shared" si="264"/>
        <v>3.9393603191506532E-3</v>
      </c>
      <c r="V1256" s="20">
        <f t="shared" si="265"/>
        <v>6.4721465400528144E-2</v>
      </c>
      <c r="Y1256" s="35"/>
      <c r="Z1256" s="35"/>
    </row>
    <row r="1257" spans="1:26" x14ac:dyDescent="0.25">
      <c r="A1257" s="11">
        <v>1975.01</v>
      </c>
      <c r="B1257" s="12">
        <v>72.56</v>
      </c>
      <c r="C1257" s="13">
        <v>3.6233300000000002</v>
      </c>
      <c r="D1257" s="12">
        <v>8.7433300000000003</v>
      </c>
      <c r="E1257" s="12">
        <v>52.1</v>
      </c>
      <c r="F1257" s="13">
        <f t="shared" si="270"/>
        <v>1975.0416666665722</v>
      </c>
      <c r="G1257" s="14">
        <v>7.5</v>
      </c>
      <c r="H1257" s="13">
        <f t="shared" si="266"/>
        <v>437.9504337811901</v>
      </c>
      <c r="I1257" s="13">
        <f t="shared" si="267"/>
        <v>21.869334967370445</v>
      </c>
      <c r="J1257" s="15">
        <f t="shared" si="271"/>
        <v>76658.989565168158</v>
      </c>
      <c r="K1257" s="13">
        <f t="shared" si="268"/>
        <v>52.772121915547032</v>
      </c>
      <c r="L1257" s="15">
        <f t="shared" si="269"/>
        <v>9237.2497689473767</v>
      </c>
      <c r="M1257" s="34">
        <f t="shared" si="260"/>
        <v>8.9209955084042516</v>
      </c>
      <c r="N1257" s="16"/>
      <c r="O1257" s="17">
        <f t="shared" si="261"/>
        <v>10.54988951823022</v>
      </c>
      <c r="P1257" s="17"/>
      <c r="Q1257" s="36">
        <f t="shared" si="262"/>
        <v>8.9707103762060481E-2</v>
      </c>
      <c r="R1257" s="14">
        <f t="shared" si="272"/>
        <v>1.0139660362715821</v>
      </c>
      <c r="S1257" s="14">
        <f t="shared" si="273"/>
        <v>10.468005624484324</v>
      </c>
      <c r="T1257" s="20">
        <f t="shared" si="263"/>
        <v>6.4931914539633206E-2</v>
      </c>
      <c r="U1257" s="20">
        <f t="shared" si="264"/>
        <v>5.6681404395635404E-3</v>
      </c>
      <c r="V1257" s="20">
        <f t="shared" si="265"/>
        <v>5.9263774100069666E-2</v>
      </c>
      <c r="Y1257" s="35"/>
      <c r="Z1257" s="35"/>
    </row>
    <row r="1258" spans="1:26" x14ac:dyDescent="0.25">
      <c r="A1258" s="11">
        <v>1975.02</v>
      </c>
      <c r="B1258" s="12">
        <v>80.099999999999994</v>
      </c>
      <c r="C1258" s="13">
        <v>3.6466699999999999</v>
      </c>
      <c r="D1258" s="12">
        <v>8.5966699999999996</v>
      </c>
      <c r="E1258" s="12">
        <v>52.5</v>
      </c>
      <c r="F1258" s="13">
        <f t="shared" si="270"/>
        <v>1975.1249999999054</v>
      </c>
      <c r="G1258" s="14">
        <v>7.39</v>
      </c>
      <c r="H1258" s="13">
        <f t="shared" si="266"/>
        <v>479.77611428571436</v>
      </c>
      <c r="I1258" s="13">
        <f t="shared" si="267"/>
        <v>21.842511394285715</v>
      </c>
      <c r="J1258" s="15">
        <f t="shared" si="271"/>
        <v>84298.780627562708</v>
      </c>
      <c r="K1258" s="13">
        <f t="shared" si="268"/>
        <v>51.491597108571433</v>
      </c>
      <c r="L1258" s="15">
        <f t="shared" si="269"/>
        <v>9047.3008546510537</v>
      </c>
      <c r="M1258" s="34">
        <f t="shared" si="260"/>
        <v>9.7622467161664694</v>
      </c>
      <c r="N1258" s="16"/>
      <c r="O1258" s="17">
        <f t="shared" si="261"/>
        <v>11.556048733542466</v>
      </c>
      <c r="P1258" s="17"/>
      <c r="Q1258" s="36">
        <f t="shared" si="262"/>
        <v>8.1952795686783569E-2</v>
      </c>
      <c r="R1258" s="14">
        <f t="shared" si="272"/>
        <v>0.98265975689433727</v>
      </c>
      <c r="S1258" s="14">
        <f t="shared" si="273"/>
        <v>10.53333205895003</v>
      </c>
      <c r="T1258" s="20">
        <f t="shared" si="263"/>
        <v>6.0315045360044062E-2</v>
      </c>
      <c r="U1258" s="20">
        <f t="shared" si="264"/>
        <v>4.7498443692819414E-3</v>
      </c>
      <c r="V1258" s="20">
        <f t="shared" si="265"/>
        <v>5.556520099076212E-2</v>
      </c>
      <c r="Y1258" s="35"/>
      <c r="Z1258" s="35"/>
    </row>
    <row r="1259" spans="1:26" x14ac:dyDescent="0.25">
      <c r="A1259" s="11">
        <v>1975.03</v>
      </c>
      <c r="B1259" s="12">
        <v>83.78</v>
      </c>
      <c r="C1259" s="13">
        <v>3.67</v>
      </c>
      <c r="D1259" s="12">
        <v>8.4499999999999993</v>
      </c>
      <c r="E1259" s="12">
        <v>52.7</v>
      </c>
      <c r="F1259" s="13">
        <f t="shared" si="270"/>
        <v>1975.2083333332387</v>
      </c>
      <c r="G1259" s="14">
        <v>7.73</v>
      </c>
      <c r="H1259" s="13">
        <f t="shared" si="266"/>
        <v>499.91382922201143</v>
      </c>
      <c r="I1259" s="13">
        <f t="shared" si="267"/>
        <v>21.89882732447818</v>
      </c>
      <c r="J1259" s="15">
        <f t="shared" si="271"/>
        <v>88157.709397350656</v>
      </c>
      <c r="K1259" s="13">
        <f t="shared" si="268"/>
        <v>50.421005692599614</v>
      </c>
      <c r="L1259" s="15">
        <f t="shared" si="269"/>
        <v>8891.5331153928491</v>
      </c>
      <c r="M1259" s="34">
        <f t="shared" si="260"/>
        <v>10.163796767444037</v>
      </c>
      <c r="N1259" s="16"/>
      <c r="O1259" s="17">
        <f t="shared" si="261"/>
        <v>12.041659481362911</v>
      </c>
      <c r="P1259" s="17"/>
      <c r="Q1259" s="36">
        <f t="shared" si="262"/>
        <v>7.4569236357281576E-2</v>
      </c>
      <c r="R1259" s="14">
        <f t="shared" si="272"/>
        <v>0.97262439769767806</v>
      </c>
      <c r="S1259" s="14">
        <f t="shared" si="273"/>
        <v>10.311399996538825</v>
      </c>
      <c r="T1259" s="20">
        <f t="shared" si="263"/>
        <v>5.4678490262492829E-2</v>
      </c>
      <c r="U1259" s="20">
        <f t="shared" si="264"/>
        <v>5.4239159836235729E-3</v>
      </c>
      <c r="V1259" s="20">
        <f t="shared" si="265"/>
        <v>4.9254574278869256E-2</v>
      </c>
      <c r="Y1259" s="35"/>
      <c r="Z1259" s="35"/>
    </row>
    <row r="1260" spans="1:26" x14ac:dyDescent="0.25">
      <c r="A1260" s="11">
        <v>1975.04</v>
      </c>
      <c r="B1260" s="12">
        <v>84.72</v>
      </c>
      <c r="C1260" s="13">
        <v>3.6833300000000002</v>
      </c>
      <c r="D1260" s="12">
        <v>8.2866700000000009</v>
      </c>
      <c r="E1260" s="12">
        <v>52.9</v>
      </c>
      <c r="F1260" s="13">
        <f t="shared" si="270"/>
        <v>1975.2916666665719</v>
      </c>
      <c r="G1260" s="14">
        <v>8.23</v>
      </c>
      <c r="H1260" s="13">
        <f t="shared" si="266"/>
        <v>503.61155387523632</v>
      </c>
      <c r="I1260" s="13">
        <f t="shared" si="267"/>
        <v>21.895273190926279</v>
      </c>
      <c r="J1260" s="15">
        <f t="shared" si="271"/>
        <v>89131.54928977738</v>
      </c>
      <c r="K1260" s="13">
        <f t="shared" si="268"/>
        <v>49.259475391304356</v>
      </c>
      <c r="L1260" s="15">
        <f t="shared" si="269"/>
        <v>8718.1744045457926</v>
      </c>
      <c r="M1260" s="34">
        <f t="shared" si="260"/>
        <v>10.233076136605918</v>
      </c>
      <c r="N1260" s="16"/>
      <c r="O1260" s="17">
        <f t="shared" si="261"/>
        <v>12.133964603730423</v>
      </c>
      <c r="P1260" s="17"/>
      <c r="Q1260" s="36">
        <f t="shared" si="262"/>
        <v>6.8966142111467649E-2</v>
      </c>
      <c r="R1260" s="14">
        <f t="shared" si="272"/>
        <v>1.0184408106982208</v>
      </c>
      <c r="S1260" s="14">
        <f t="shared" si="273"/>
        <v>9.9912019361534021</v>
      </c>
      <c r="T1260" s="20">
        <f t="shared" si="263"/>
        <v>5.4102054931585375E-2</v>
      </c>
      <c r="U1260" s="20">
        <f t="shared" si="264"/>
        <v>1.163394002838225E-2</v>
      </c>
      <c r="V1260" s="20">
        <f t="shared" si="265"/>
        <v>4.2468114903203125E-2</v>
      </c>
      <c r="Y1260" s="35"/>
      <c r="Z1260" s="35"/>
    </row>
    <row r="1261" spans="1:26" x14ac:dyDescent="0.25">
      <c r="A1261" s="11">
        <v>1975.05</v>
      </c>
      <c r="B1261" s="12">
        <v>90.1</v>
      </c>
      <c r="C1261" s="13">
        <v>3.6966700000000001</v>
      </c>
      <c r="D1261" s="12">
        <v>8.1233299999999993</v>
      </c>
      <c r="E1261" s="12">
        <v>53.2</v>
      </c>
      <c r="F1261" s="13">
        <f t="shared" si="270"/>
        <v>1975.3749999999052</v>
      </c>
      <c r="G1261" s="14">
        <v>8.06</v>
      </c>
      <c r="H1261" s="13">
        <f t="shared" si="266"/>
        <v>532.57229323308275</v>
      </c>
      <c r="I1261" s="13">
        <f t="shared" si="267"/>
        <v>21.850655041353388</v>
      </c>
      <c r="J1261" s="15">
        <f t="shared" si="271"/>
        <v>94579.426940385601</v>
      </c>
      <c r="K1261" s="13">
        <f t="shared" si="268"/>
        <v>48.016209620300749</v>
      </c>
      <c r="L1261" s="15">
        <f t="shared" si="269"/>
        <v>8527.1908573545224</v>
      </c>
      <c r="M1261" s="34">
        <f t="shared" si="260"/>
        <v>10.818139119335809</v>
      </c>
      <c r="N1261" s="16"/>
      <c r="O1261" s="17">
        <f t="shared" si="261"/>
        <v>12.836132514309522</v>
      </c>
      <c r="P1261" s="17"/>
      <c r="Q1261" s="36">
        <f t="shared" si="262"/>
        <v>6.5977109538501555E-2</v>
      </c>
      <c r="R1261" s="14">
        <f t="shared" si="272"/>
        <v>1.0204615670414772</v>
      </c>
      <c r="S1261" s="14">
        <f t="shared" si="273"/>
        <v>10.118067454970522</v>
      </c>
      <c r="T1261" s="20">
        <f t="shared" si="263"/>
        <v>5.0307742047225323E-2</v>
      </c>
      <c r="U1261" s="20">
        <f t="shared" si="264"/>
        <v>1.440398535142684E-2</v>
      </c>
      <c r="V1261" s="20">
        <f t="shared" si="265"/>
        <v>3.5903756695798483E-2</v>
      </c>
      <c r="Y1261" s="35"/>
      <c r="Z1261" s="35"/>
    </row>
    <row r="1262" spans="1:26" x14ac:dyDescent="0.25">
      <c r="A1262" s="11">
        <v>1975.06</v>
      </c>
      <c r="B1262" s="12">
        <v>92.4</v>
      </c>
      <c r="C1262" s="13">
        <v>3.71</v>
      </c>
      <c r="D1262" s="12">
        <v>7.96</v>
      </c>
      <c r="E1262" s="12">
        <v>53.6</v>
      </c>
      <c r="F1262" s="13">
        <f t="shared" si="270"/>
        <v>1975.4583333332384</v>
      </c>
      <c r="G1262" s="14">
        <v>7.86</v>
      </c>
      <c r="H1262" s="13">
        <f t="shared" si="266"/>
        <v>542.09149253731357</v>
      </c>
      <c r="I1262" s="13">
        <f t="shared" si="267"/>
        <v>21.765794776119403</v>
      </c>
      <c r="J1262" s="15">
        <f t="shared" si="271"/>
        <v>96592.055326203583</v>
      </c>
      <c r="K1262" s="13">
        <f t="shared" si="268"/>
        <v>46.69965671641792</v>
      </c>
      <c r="L1262" s="15">
        <f t="shared" si="269"/>
        <v>8321.1337705257629</v>
      </c>
      <c r="M1262" s="34">
        <f t="shared" si="260"/>
        <v>11.011354609247666</v>
      </c>
      <c r="N1262" s="16"/>
      <c r="O1262" s="17">
        <f t="shared" si="261"/>
        <v>13.073236851521386</v>
      </c>
      <c r="P1262" s="17"/>
      <c r="Q1262" s="36">
        <f t="shared" si="262"/>
        <v>6.6475448855364869E-2</v>
      </c>
      <c r="R1262" s="14">
        <f t="shared" si="272"/>
        <v>0.992923556041309</v>
      </c>
      <c r="S1262" s="14">
        <f t="shared" si="273"/>
        <v>10.24804599313857</v>
      </c>
      <c r="T1262" s="20">
        <f t="shared" si="263"/>
        <v>5.0408871619804785E-2</v>
      </c>
      <c r="U1262" s="20">
        <f t="shared" si="264"/>
        <v>1.797969051405679E-2</v>
      </c>
      <c r="V1262" s="20">
        <f t="shared" si="265"/>
        <v>3.2429181105747995E-2</v>
      </c>
      <c r="Y1262" s="35"/>
      <c r="Z1262" s="35"/>
    </row>
    <row r="1263" spans="1:26" x14ac:dyDescent="0.25">
      <c r="A1263" s="11">
        <v>1975.07</v>
      </c>
      <c r="B1263" s="12">
        <v>92.49</v>
      </c>
      <c r="C1263" s="13">
        <v>3.71</v>
      </c>
      <c r="D1263" s="12">
        <v>7.8933299999999997</v>
      </c>
      <c r="E1263" s="12">
        <v>54.2</v>
      </c>
      <c r="F1263" s="13">
        <f t="shared" si="270"/>
        <v>1975.5416666665717</v>
      </c>
      <c r="G1263" s="14">
        <v>8.06</v>
      </c>
      <c r="H1263" s="13">
        <f t="shared" si="266"/>
        <v>536.6126457564576</v>
      </c>
      <c r="I1263" s="13">
        <f t="shared" si="267"/>
        <v>21.524845018450183</v>
      </c>
      <c r="J1263" s="15">
        <f t="shared" si="271"/>
        <v>95935.427571409542</v>
      </c>
      <c r="K1263" s="13">
        <f t="shared" si="268"/>
        <v>45.795877339483397</v>
      </c>
      <c r="L1263" s="15">
        <f t="shared" si="269"/>
        <v>8187.3714835358851</v>
      </c>
      <c r="M1263" s="34">
        <f t="shared" si="260"/>
        <v>10.90276704823858</v>
      </c>
      <c r="N1263" s="16"/>
      <c r="O1263" s="17">
        <f t="shared" si="261"/>
        <v>12.952412030935086</v>
      </c>
      <c r="P1263" s="17"/>
      <c r="Q1263" s="36">
        <f t="shared" si="262"/>
        <v>6.6554175378377031E-2</v>
      </c>
      <c r="R1263" s="14">
        <f t="shared" si="272"/>
        <v>0.98388835997198798</v>
      </c>
      <c r="S1263" s="14">
        <f t="shared" si="273"/>
        <v>10.062882067731312</v>
      </c>
      <c r="T1263" s="20">
        <f t="shared" si="263"/>
        <v>5.3270079003936877E-2</v>
      </c>
      <c r="U1263" s="20">
        <f t="shared" si="264"/>
        <v>1.9563915986630542E-2</v>
      </c>
      <c r="V1263" s="20">
        <f t="shared" si="265"/>
        <v>3.3706163017306334E-2</v>
      </c>
      <c r="Y1263" s="35"/>
      <c r="Z1263" s="35"/>
    </row>
    <row r="1264" spans="1:26" x14ac:dyDescent="0.25">
      <c r="A1264" s="11">
        <v>1975.08</v>
      </c>
      <c r="B1264" s="12">
        <v>85.71</v>
      </c>
      <c r="C1264" s="13">
        <v>3.71</v>
      </c>
      <c r="D1264" s="12">
        <v>7.82667</v>
      </c>
      <c r="E1264" s="12">
        <v>54.3</v>
      </c>
      <c r="F1264" s="13">
        <f t="shared" si="270"/>
        <v>1975.624999999905</v>
      </c>
      <c r="G1264" s="14">
        <v>8.4</v>
      </c>
      <c r="H1264" s="13">
        <f t="shared" si="266"/>
        <v>496.36034254143652</v>
      </c>
      <c r="I1264" s="13">
        <f t="shared" si="267"/>
        <v>21.485204419889506</v>
      </c>
      <c r="J1264" s="15">
        <f t="shared" si="271"/>
        <v>89059.227530020755</v>
      </c>
      <c r="K1264" s="13">
        <f t="shared" si="268"/>
        <v>45.325499966850835</v>
      </c>
      <c r="L1264" s="15">
        <f t="shared" si="269"/>
        <v>8132.5071092333164</v>
      </c>
      <c r="M1264" s="34">
        <f t="shared" si="260"/>
        <v>10.08976959332802</v>
      </c>
      <c r="N1264" s="16"/>
      <c r="O1264" s="17">
        <f t="shared" si="261"/>
        <v>11.997338854776945</v>
      </c>
      <c r="P1264" s="17"/>
      <c r="Q1264" s="36">
        <f t="shared" si="262"/>
        <v>7.0739198937496903E-2</v>
      </c>
      <c r="R1264" s="14">
        <f t="shared" si="272"/>
        <v>1.004988328663875</v>
      </c>
      <c r="S1264" s="14">
        <f t="shared" si="273"/>
        <v>9.8825191041302691</v>
      </c>
      <c r="T1264" s="20">
        <f t="shared" si="263"/>
        <v>5.8963523143215069E-2</v>
      </c>
      <c r="U1264" s="20">
        <f t="shared" si="264"/>
        <v>2.1968778190045057E-2</v>
      </c>
      <c r="V1264" s="20">
        <f t="shared" si="265"/>
        <v>3.6994744953170011E-2</v>
      </c>
      <c r="Y1264" s="35"/>
      <c r="Z1264" s="35"/>
    </row>
    <row r="1265" spans="1:26" x14ac:dyDescent="0.25">
      <c r="A1265" s="11">
        <v>1975.09</v>
      </c>
      <c r="B1265" s="12">
        <v>84.67</v>
      </c>
      <c r="C1265" s="13">
        <v>3.71</v>
      </c>
      <c r="D1265" s="12">
        <v>7.76</v>
      </c>
      <c r="E1265" s="12">
        <v>54.6</v>
      </c>
      <c r="F1265" s="13">
        <f t="shared" si="270"/>
        <v>1975.7083333332382</v>
      </c>
      <c r="G1265" s="14">
        <v>8.43</v>
      </c>
      <c r="H1265" s="13">
        <f t="shared" si="266"/>
        <v>487.64337362637366</v>
      </c>
      <c r="I1265" s="13">
        <f t="shared" si="267"/>
        <v>21.367153846153847</v>
      </c>
      <c r="J1265" s="15">
        <f t="shared" si="271"/>
        <v>87814.672018572601</v>
      </c>
      <c r="K1265" s="13">
        <f t="shared" si="268"/>
        <v>44.69248351648352</v>
      </c>
      <c r="L1265" s="15">
        <f t="shared" si="269"/>
        <v>8048.2089862303455</v>
      </c>
      <c r="M1265" s="34">
        <f t="shared" si="260"/>
        <v>9.9189053565594243</v>
      </c>
      <c r="N1265" s="16"/>
      <c r="O1265" s="17">
        <f t="shared" si="261"/>
        <v>11.805187590081793</v>
      </c>
      <c r="P1265" s="17"/>
      <c r="Q1265" s="36">
        <f t="shared" si="262"/>
        <v>7.272825998014891E-2</v>
      </c>
      <c r="R1265" s="14">
        <f t="shared" si="272"/>
        <v>1.0267152349594735</v>
      </c>
      <c r="S1265" s="14">
        <f t="shared" si="273"/>
        <v>9.8772459379022717</v>
      </c>
      <c r="T1265" s="20">
        <f t="shared" si="263"/>
        <v>5.8146770807186332E-2</v>
      </c>
      <c r="U1265" s="20">
        <f t="shared" si="264"/>
        <v>2.2365128299606907E-2</v>
      </c>
      <c r="V1265" s="20">
        <f t="shared" si="265"/>
        <v>3.5781642507579425E-2</v>
      </c>
      <c r="Y1265" s="35"/>
      <c r="Z1265" s="35"/>
    </row>
    <row r="1266" spans="1:26" x14ac:dyDescent="0.25">
      <c r="A1266" s="11">
        <v>1975.1</v>
      </c>
      <c r="B1266" s="12">
        <v>88.57</v>
      </c>
      <c r="C1266" s="13">
        <v>3.7</v>
      </c>
      <c r="D1266" s="12">
        <v>7.82667</v>
      </c>
      <c r="E1266" s="12">
        <v>54.9</v>
      </c>
      <c r="F1266" s="13">
        <f t="shared" si="270"/>
        <v>1975.7916666665715</v>
      </c>
      <c r="G1266" s="14">
        <v>8.14</v>
      </c>
      <c r="H1266" s="13">
        <f t="shared" si="266"/>
        <v>507.31734426229508</v>
      </c>
      <c r="I1266" s="13">
        <f t="shared" si="267"/>
        <v>21.193114754098364</v>
      </c>
      <c r="J1266" s="15">
        <f t="shared" si="271"/>
        <v>91675.592209340815</v>
      </c>
      <c r="K1266" s="13">
        <f t="shared" si="268"/>
        <v>44.830139311475413</v>
      </c>
      <c r="L1266" s="15">
        <f t="shared" si="269"/>
        <v>8101.1020354192342</v>
      </c>
      <c r="M1266" s="34">
        <f t="shared" si="260"/>
        <v>10.327599777501115</v>
      </c>
      <c r="N1266" s="16"/>
      <c r="O1266" s="17">
        <f t="shared" si="261"/>
        <v>12.300949653188093</v>
      </c>
      <c r="P1266" s="17"/>
      <c r="Q1266" s="36">
        <f t="shared" si="262"/>
        <v>7.1883662268419538E-2</v>
      </c>
      <c r="R1266" s="14">
        <f t="shared" si="272"/>
        <v>1.0129178826624958</v>
      </c>
      <c r="S1266" s="14">
        <f t="shared" si="273"/>
        <v>10.085702933700668</v>
      </c>
      <c r="T1266" s="20">
        <f t="shared" si="263"/>
        <v>5.4780838431220724E-2</v>
      </c>
      <c r="U1266" s="20">
        <f t="shared" si="264"/>
        <v>2.154842705265736E-2</v>
      </c>
      <c r="V1266" s="20">
        <f t="shared" si="265"/>
        <v>3.3232411378563365E-2</v>
      </c>
      <c r="Y1266" s="35"/>
      <c r="Z1266" s="35"/>
    </row>
    <row r="1267" spans="1:26" x14ac:dyDescent="0.25">
      <c r="A1267" s="11">
        <v>1975.11</v>
      </c>
      <c r="B1267" s="12">
        <v>90.07</v>
      </c>
      <c r="C1267" s="13">
        <v>3.69</v>
      </c>
      <c r="D1267" s="12">
        <v>7.8933299999999997</v>
      </c>
      <c r="E1267" s="12">
        <v>55.3</v>
      </c>
      <c r="F1267" s="13">
        <f t="shared" si="270"/>
        <v>1975.8749999999047</v>
      </c>
      <c r="G1267" s="14">
        <v>8.0500000000000007</v>
      </c>
      <c r="H1267" s="13">
        <f t="shared" si="266"/>
        <v>512.17743580470164</v>
      </c>
      <c r="I1267" s="13">
        <f t="shared" si="267"/>
        <v>20.982954792043401</v>
      </c>
      <c r="J1267" s="15">
        <f t="shared" si="271"/>
        <v>92869.822693341426</v>
      </c>
      <c r="K1267" s="13">
        <f t="shared" si="268"/>
        <v>44.88492860397831</v>
      </c>
      <c r="L1267" s="15">
        <f t="shared" si="269"/>
        <v>8138.6938776510806</v>
      </c>
      <c r="M1267" s="34">
        <f t="shared" si="260"/>
        <v>10.435859457947899</v>
      </c>
      <c r="N1267" s="16"/>
      <c r="O1267" s="17">
        <f t="shared" si="261"/>
        <v>12.438145517109907</v>
      </c>
      <c r="P1267" s="17"/>
      <c r="Q1267" s="36">
        <f t="shared" si="262"/>
        <v>7.2546406133995697E-2</v>
      </c>
      <c r="R1267" s="14">
        <f t="shared" si="272"/>
        <v>1.010123789893028</v>
      </c>
      <c r="S1267" s="14">
        <f t="shared" si="273"/>
        <v>10.14209382379943</v>
      </c>
      <c r="T1267" s="20">
        <f t="shared" si="263"/>
        <v>5.9701009740135369E-2</v>
      </c>
      <c r="U1267" s="20">
        <f t="shared" si="264"/>
        <v>2.4478480153615312E-2</v>
      </c>
      <c r="V1267" s="20">
        <f t="shared" si="265"/>
        <v>3.5222529586520057E-2</v>
      </c>
      <c r="Y1267" s="35"/>
      <c r="Z1267" s="35"/>
    </row>
    <row r="1268" spans="1:26" x14ac:dyDescent="0.25">
      <c r="A1268" s="11">
        <v>1975.12</v>
      </c>
      <c r="B1268" s="12">
        <v>88.7</v>
      </c>
      <c r="C1268" s="13">
        <v>3.68</v>
      </c>
      <c r="D1268" s="12">
        <v>7.96</v>
      </c>
      <c r="E1268" s="12">
        <v>55.5</v>
      </c>
      <c r="F1268" s="13">
        <f t="shared" si="270"/>
        <v>1975.958333333238</v>
      </c>
      <c r="G1268" s="14">
        <v>8</v>
      </c>
      <c r="H1268" s="13">
        <f t="shared" si="266"/>
        <v>502.56940540540546</v>
      </c>
      <c r="I1268" s="13">
        <f t="shared" si="267"/>
        <v>20.850681081081085</v>
      </c>
      <c r="J1268" s="15">
        <f t="shared" si="271"/>
        <v>91442.72059825038</v>
      </c>
      <c r="K1268" s="13">
        <f t="shared" si="268"/>
        <v>45.100929729729735</v>
      </c>
      <c r="L1268" s="15">
        <f t="shared" si="269"/>
        <v>8206.1336636084907</v>
      </c>
      <c r="M1268" s="34">
        <f t="shared" si="260"/>
        <v>10.250368416256839</v>
      </c>
      <c r="N1268" s="16"/>
      <c r="O1268" s="17">
        <f t="shared" si="261"/>
        <v>12.225327151884684</v>
      </c>
      <c r="P1268" s="17"/>
      <c r="Q1268" s="36">
        <f t="shared" si="262"/>
        <v>7.4829117279938503E-2</v>
      </c>
      <c r="R1268" s="14">
        <f t="shared" si="272"/>
        <v>1.0246283579987883</v>
      </c>
      <c r="S1268" s="14">
        <f t="shared" si="273"/>
        <v>10.207852159753267</v>
      </c>
      <c r="T1268" s="20">
        <f t="shared" si="263"/>
        <v>6.6540747241630394E-2</v>
      </c>
      <c r="U1268" s="20">
        <f t="shared" si="264"/>
        <v>2.7736080867243551E-2</v>
      </c>
      <c r="V1268" s="20">
        <f t="shared" si="265"/>
        <v>3.8804666374386843E-2</v>
      </c>
      <c r="Y1268" s="35"/>
      <c r="Z1268" s="35"/>
    </row>
    <row r="1269" spans="1:26" x14ac:dyDescent="0.25">
      <c r="A1269" s="11">
        <v>1976.01</v>
      </c>
      <c r="B1269" s="12">
        <v>96.86</v>
      </c>
      <c r="C1269" s="13">
        <v>3.6833300000000002</v>
      </c>
      <c r="D1269" s="12">
        <v>8.1933299999999996</v>
      </c>
      <c r="E1269" s="12">
        <v>55.6</v>
      </c>
      <c r="F1269" s="13">
        <f t="shared" si="270"/>
        <v>1976.0416666665712</v>
      </c>
      <c r="G1269" s="14">
        <v>7.74</v>
      </c>
      <c r="H1269" s="13">
        <f t="shared" si="266"/>
        <v>547.81646762589935</v>
      </c>
      <c r="I1269" s="13">
        <f t="shared" si="267"/>
        <v>20.832013521582738</v>
      </c>
      <c r="J1269" s="15">
        <f t="shared" si="271"/>
        <v>99991.309287310578</v>
      </c>
      <c r="K1269" s="13">
        <f t="shared" si="268"/>
        <v>46.339470356115108</v>
      </c>
      <c r="L1269" s="15">
        <f t="shared" si="269"/>
        <v>8458.2055969750181</v>
      </c>
      <c r="M1269" s="34">
        <f t="shared" si="260"/>
        <v>11.185051362622149</v>
      </c>
      <c r="N1269" s="16"/>
      <c r="O1269" s="17">
        <f t="shared" si="261"/>
        <v>13.344852948567917</v>
      </c>
      <c r="P1269" s="17"/>
      <c r="Q1269" s="36">
        <f t="shared" si="262"/>
        <v>6.9467036472156643E-2</v>
      </c>
      <c r="R1269" s="14">
        <f t="shared" si="272"/>
        <v>1.0030033225385899</v>
      </c>
      <c r="S1269" s="14">
        <f t="shared" si="273"/>
        <v>10.440443187794996</v>
      </c>
      <c r="T1269" s="20">
        <f t="shared" si="263"/>
        <v>5.7555200461476774E-2</v>
      </c>
      <c r="U1269" s="20">
        <f t="shared" si="264"/>
        <v>2.6392245638532819E-2</v>
      </c>
      <c r="V1269" s="20">
        <f t="shared" si="265"/>
        <v>3.1162954822943956E-2</v>
      </c>
      <c r="Y1269" s="35"/>
      <c r="Z1269" s="35"/>
    </row>
    <row r="1270" spans="1:26" x14ac:dyDescent="0.25">
      <c r="A1270" s="11">
        <v>1976.02</v>
      </c>
      <c r="B1270" s="12">
        <v>100.6</v>
      </c>
      <c r="C1270" s="13">
        <v>3.6866699999999999</v>
      </c>
      <c r="D1270" s="12">
        <v>8.4266699999999997</v>
      </c>
      <c r="E1270" s="12">
        <v>55.8</v>
      </c>
      <c r="F1270" s="13">
        <f t="shared" si="270"/>
        <v>1976.1249999999045</v>
      </c>
      <c r="G1270" s="14">
        <v>7.79</v>
      </c>
      <c r="H1270" s="13">
        <f t="shared" si="266"/>
        <v>566.9296774193549</v>
      </c>
      <c r="I1270" s="13">
        <f t="shared" si="267"/>
        <v>20.77616932258065</v>
      </c>
      <c r="J1270" s="15">
        <f t="shared" si="271"/>
        <v>103796.00427699398</v>
      </c>
      <c r="K1270" s="13">
        <f t="shared" si="268"/>
        <v>47.488362870967748</v>
      </c>
      <c r="L1270" s="15">
        <f t="shared" si="269"/>
        <v>8694.3804707834679</v>
      </c>
      <c r="M1270" s="34">
        <f t="shared" si="260"/>
        <v>11.586092994449688</v>
      </c>
      <c r="N1270" s="16"/>
      <c r="O1270" s="17">
        <f t="shared" si="261"/>
        <v>13.825819214816356</v>
      </c>
      <c r="P1270" s="17"/>
      <c r="Q1270" s="36">
        <f t="shared" si="262"/>
        <v>6.5589115311616292E-2</v>
      </c>
      <c r="R1270" s="14">
        <f t="shared" si="272"/>
        <v>1.0106384742735481</v>
      </c>
      <c r="S1270" s="14">
        <f t="shared" si="273"/>
        <v>10.434265875645833</v>
      </c>
      <c r="T1270" s="20">
        <f t="shared" si="263"/>
        <v>5.9759385545582244E-2</v>
      </c>
      <c r="U1270" s="20">
        <f t="shared" si="264"/>
        <v>3.0782917131401577E-2</v>
      </c>
      <c r="V1270" s="20">
        <f t="shared" si="265"/>
        <v>2.8976468414180667E-2</v>
      </c>
      <c r="Y1270" s="35"/>
      <c r="Z1270" s="35"/>
    </row>
    <row r="1271" spans="1:26" x14ac:dyDescent="0.25">
      <c r="A1271" s="11">
        <v>1976.03</v>
      </c>
      <c r="B1271" s="12">
        <v>101.1</v>
      </c>
      <c r="C1271" s="13">
        <v>3.69</v>
      </c>
      <c r="D1271" s="12">
        <v>8.66</v>
      </c>
      <c r="E1271" s="12">
        <v>55.9</v>
      </c>
      <c r="F1271" s="13">
        <f t="shared" si="270"/>
        <v>1976.2083333332378</v>
      </c>
      <c r="G1271" s="14">
        <v>7.73</v>
      </c>
      <c r="H1271" s="13">
        <f t="shared" si="266"/>
        <v>568.72819320214671</v>
      </c>
      <c r="I1271" s="13">
        <f t="shared" si="267"/>
        <v>20.757735241502687</v>
      </c>
      <c r="J1271" s="15">
        <f t="shared" si="271"/>
        <v>104441.986070613</v>
      </c>
      <c r="K1271" s="13">
        <f t="shared" si="268"/>
        <v>48.71598568872988</v>
      </c>
      <c r="L1271" s="15">
        <f t="shared" si="269"/>
        <v>8946.2670560980077</v>
      </c>
      <c r="M1271" s="34">
        <f t="shared" si="260"/>
        <v>11.631754403566511</v>
      </c>
      <c r="N1271" s="16"/>
      <c r="O1271" s="17">
        <f t="shared" si="261"/>
        <v>13.881952375762484</v>
      </c>
      <c r="P1271" s="17"/>
      <c r="Q1271" s="36">
        <f t="shared" si="262"/>
        <v>6.5709741950206554E-2</v>
      </c>
      <c r="R1271" s="14">
        <f t="shared" si="272"/>
        <v>1.0182782363989127</v>
      </c>
      <c r="S1271" s="14">
        <f t="shared" si="273"/>
        <v>10.526406017813608</v>
      </c>
      <c r="T1271" s="20">
        <f t="shared" si="263"/>
        <v>6.5965076576071979E-2</v>
      </c>
      <c r="U1271" s="20">
        <f t="shared" si="264"/>
        <v>3.7411724396097856E-2</v>
      </c>
      <c r="V1271" s="20">
        <f t="shared" si="265"/>
        <v>2.8553352179974123E-2</v>
      </c>
      <c r="Y1271" s="35"/>
      <c r="Z1271" s="35"/>
    </row>
    <row r="1272" spans="1:26" x14ac:dyDescent="0.25">
      <c r="A1272" s="11">
        <v>1976.04</v>
      </c>
      <c r="B1272" s="12">
        <v>101.9</v>
      </c>
      <c r="C1272" s="13">
        <v>3.71333</v>
      </c>
      <c r="D1272" s="12">
        <v>8.8566699999999994</v>
      </c>
      <c r="E1272" s="12">
        <v>56.1</v>
      </c>
      <c r="F1272" s="13">
        <f t="shared" si="270"/>
        <v>1976.291666666571</v>
      </c>
      <c r="G1272" s="14">
        <v>7.56</v>
      </c>
      <c r="H1272" s="13">
        <f t="shared" si="266"/>
        <v>571.18491978609632</v>
      </c>
      <c r="I1272" s="13">
        <f t="shared" si="267"/>
        <v>20.814505379679147</v>
      </c>
      <c r="J1272" s="15">
        <f t="shared" si="271"/>
        <v>105211.67611289212</v>
      </c>
      <c r="K1272" s="13">
        <f t="shared" si="268"/>
        <v>49.644713871657757</v>
      </c>
      <c r="L1272" s="15">
        <f t="shared" si="269"/>
        <v>9144.5053530791774</v>
      </c>
      <c r="M1272" s="34">
        <f t="shared" si="260"/>
        <v>11.689164132206367</v>
      </c>
      <c r="N1272" s="16"/>
      <c r="O1272" s="17">
        <f t="shared" si="261"/>
        <v>13.951298003011846</v>
      </c>
      <c r="P1272" s="17"/>
      <c r="Q1272" s="36">
        <f t="shared" si="262"/>
        <v>6.6708507735152842E-2</v>
      </c>
      <c r="R1272" s="14">
        <f t="shared" si="272"/>
        <v>0.98297414533144722</v>
      </c>
      <c r="S1272" s="14">
        <f t="shared" si="273"/>
        <v>10.680596928502533</v>
      </c>
      <c r="T1272" s="20">
        <f t="shared" si="263"/>
        <v>6.8264915193053E-2</v>
      </c>
      <c r="U1272" s="20">
        <f t="shared" si="264"/>
        <v>4.0195100538251038E-2</v>
      </c>
      <c r="V1272" s="20">
        <f t="shared" si="265"/>
        <v>2.8069814654801961E-2</v>
      </c>
      <c r="Y1272" s="35"/>
      <c r="Z1272" s="35"/>
    </row>
    <row r="1273" spans="1:26" x14ac:dyDescent="0.25">
      <c r="A1273" s="11">
        <v>1976.05</v>
      </c>
      <c r="B1273" s="12">
        <v>101.2</v>
      </c>
      <c r="C1273" s="13">
        <v>3.7366700000000002</v>
      </c>
      <c r="D1273" s="12">
        <v>9.0533300000000008</v>
      </c>
      <c r="E1273" s="12">
        <v>56.5</v>
      </c>
      <c r="F1273" s="13">
        <f t="shared" si="270"/>
        <v>1976.3749999999043</v>
      </c>
      <c r="G1273" s="14">
        <v>7.9</v>
      </c>
      <c r="H1273" s="13">
        <f t="shared" si="266"/>
        <v>563.24516814159301</v>
      </c>
      <c r="I1273" s="13">
        <f t="shared" si="267"/>
        <v>20.797048640707967</v>
      </c>
      <c r="J1273" s="15">
        <f t="shared" si="271"/>
        <v>104068.41492547262</v>
      </c>
      <c r="K1273" s="13">
        <f t="shared" si="268"/>
        <v>50.387790297345141</v>
      </c>
      <c r="L1273" s="15">
        <f t="shared" si="269"/>
        <v>9309.9377756643189</v>
      </c>
      <c r="M1273" s="34">
        <f t="shared" si="260"/>
        <v>11.532053585609424</v>
      </c>
      <c r="N1273" s="16"/>
      <c r="O1273" s="17">
        <f t="shared" si="261"/>
        <v>13.764637153557761</v>
      </c>
      <c r="P1273" s="17"/>
      <c r="Q1273" s="36">
        <f t="shared" si="262"/>
        <v>6.5225091420169745E-2</v>
      </c>
      <c r="R1273" s="14">
        <f t="shared" si="272"/>
        <v>1.0093323134082954</v>
      </c>
      <c r="S1273" s="14">
        <f t="shared" si="273"/>
        <v>10.4244231992834</v>
      </c>
      <c r="T1273" s="20">
        <f t="shared" si="263"/>
        <v>6.9663406403566608E-2</v>
      </c>
      <c r="U1273" s="20">
        <f t="shared" si="264"/>
        <v>4.0089934897060919E-2</v>
      </c>
      <c r="V1273" s="20">
        <f t="shared" si="265"/>
        <v>2.9573471506505689E-2</v>
      </c>
      <c r="Y1273" s="35"/>
      <c r="Z1273" s="35"/>
    </row>
    <row r="1274" spans="1:26" x14ac:dyDescent="0.25">
      <c r="A1274" s="11">
        <v>1976.06</v>
      </c>
      <c r="B1274" s="12">
        <v>101.8</v>
      </c>
      <c r="C1274" s="13">
        <v>3.76</v>
      </c>
      <c r="D1274" s="12">
        <v>9.25</v>
      </c>
      <c r="E1274" s="12">
        <v>56.8</v>
      </c>
      <c r="F1274" s="13">
        <f t="shared" si="270"/>
        <v>1976.4583333332375</v>
      </c>
      <c r="G1274" s="14">
        <v>7.86</v>
      </c>
      <c r="H1274" s="13">
        <f t="shared" si="266"/>
        <v>563.59204225352119</v>
      </c>
      <c r="I1274" s="13">
        <f t="shared" si="267"/>
        <v>20.8163661971831</v>
      </c>
      <c r="J1274" s="15">
        <f t="shared" si="271"/>
        <v>104453.01800328073</v>
      </c>
      <c r="K1274" s="13">
        <f t="shared" si="268"/>
        <v>51.210475352112681</v>
      </c>
      <c r="L1274" s="15">
        <f t="shared" si="269"/>
        <v>9491.0649953865104</v>
      </c>
      <c r="M1274" s="34">
        <f t="shared" si="260"/>
        <v>11.543841631417102</v>
      </c>
      <c r="N1274" s="16"/>
      <c r="O1274" s="17">
        <f t="shared" si="261"/>
        <v>13.779039853350032</v>
      </c>
      <c r="P1274" s="17"/>
      <c r="Q1274" s="36">
        <f t="shared" si="262"/>
        <v>6.5769695495819083E-2</v>
      </c>
      <c r="R1274" s="14">
        <f t="shared" si="272"/>
        <v>1.0086144194586297</v>
      </c>
      <c r="S1274" s="14">
        <f t="shared" si="273"/>
        <v>10.466134786582916</v>
      </c>
      <c r="T1274" s="20">
        <f t="shared" si="263"/>
        <v>7.1984653442048296E-2</v>
      </c>
      <c r="U1274" s="20">
        <f t="shared" si="264"/>
        <v>3.9126818913099326E-2</v>
      </c>
      <c r="V1274" s="20">
        <f t="shared" si="265"/>
        <v>3.285783452894897E-2</v>
      </c>
      <c r="Y1274" s="35"/>
      <c r="Z1274" s="35"/>
    </row>
    <row r="1275" spans="1:26" x14ac:dyDescent="0.25">
      <c r="A1275" s="11">
        <v>1976.07</v>
      </c>
      <c r="B1275" s="12">
        <v>104.2</v>
      </c>
      <c r="C1275" s="13">
        <v>3.79</v>
      </c>
      <c r="D1275" s="12">
        <v>9.35</v>
      </c>
      <c r="E1275" s="12">
        <v>57.1</v>
      </c>
      <c r="F1275" s="13">
        <f t="shared" si="270"/>
        <v>1976.5416666665708</v>
      </c>
      <c r="G1275" s="14">
        <v>7.83</v>
      </c>
      <c r="H1275" s="13">
        <f t="shared" si="266"/>
        <v>573.84819614711034</v>
      </c>
      <c r="I1275" s="13">
        <f t="shared" si="267"/>
        <v>20.872213660245187</v>
      </c>
      <c r="J1275" s="15">
        <f t="shared" si="271"/>
        <v>106676.19826333193</v>
      </c>
      <c r="K1275" s="13">
        <f t="shared" si="268"/>
        <v>51.492136602451836</v>
      </c>
      <c r="L1275" s="15">
        <f t="shared" si="269"/>
        <v>9572.1924545312231</v>
      </c>
      <c r="M1275" s="34">
        <f t="shared" si="260"/>
        <v>11.757490488689909</v>
      </c>
      <c r="N1275" s="16"/>
      <c r="O1275" s="17">
        <f t="shared" si="261"/>
        <v>14.033225918703801</v>
      </c>
      <c r="P1275" s="17"/>
      <c r="Q1275" s="36">
        <f t="shared" si="262"/>
        <v>6.4726844830016686E-2</v>
      </c>
      <c r="R1275" s="14">
        <f t="shared" si="272"/>
        <v>1.0106646066851026</v>
      </c>
      <c r="S1275" s="14">
        <f t="shared" si="273"/>
        <v>10.500832319214037</v>
      </c>
      <c r="T1275" s="20">
        <f t="shared" si="263"/>
        <v>6.7785412056091454E-2</v>
      </c>
      <c r="U1275" s="20">
        <f t="shared" si="264"/>
        <v>4.3036614725714406E-2</v>
      </c>
      <c r="V1275" s="20">
        <f t="shared" si="265"/>
        <v>2.4748797330377048E-2</v>
      </c>
      <c r="Y1275" s="35"/>
      <c r="Z1275" s="35"/>
    </row>
    <row r="1276" spans="1:26" x14ac:dyDescent="0.25">
      <c r="A1276" s="11">
        <v>1976.08</v>
      </c>
      <c r="B1276" s="12">
        <v>103.3</v>
      </c>
      <c r="C1276" s="13">
        <v>3.82</v>
      </c>
      <c r="D1276" s="12">
        <v>9.4499999999999993</v>
      </c>
      <c r="E1276" s="12">
        <v>57.4</v>
      </c>
      <c r="F1276" s="13">
        <f t="shared" si="270"/>
        <v>1976.624999999904</v>
      </c>
      <c r="G1276" s="14">
        <v>7.77</v>
      </c>
      <c r="H1276" s="13">
        <f t="shared" si="266"/>
        <v>565.91843205574924</v>
      </c>
      <c r="I1276" s="13">
        <f t="shared" si="267"/>
        <v>20.927477351916377</v>
      </c>
      <c r="J1276" s="15">
        <f t="shared" si="271"/>
        <v>105526.28013650565</v>
      </c>
      <c r="K1276" s="13">
        <f t="shared" si="268"/>
        <v>51.770853658536588</v>
      </c>
      <c r="L1276" s="15">
        <f t="shared" si="269"/>
        <v>9653.6626068729747</v>
      </c>
      <c r="M1276" s="34">
        <f t="shared" si="260"/>
        <v>11.597986002509252</v>
      </c>
      <c r="N1276" s="16"/>
      <c r="O1276" s="17">
        <f t="shared" si="261"/>
        <v>13.842562825921174</v>
      </c>
      <c r="P1276" s="17"/>
      <c r="Q1276" s="36">
        <f t="shared" si="262"/>
        <v>6.6401884511022413E-2</v>
      </c>
      <c r="R1276" s="14">
        <f t="shared" si="272"/>
        <v>1.0189914585181015</v>
      </c>
      <c r="S1276" s="14">
        <f t="shared" si="273"/>
        <v>10.55735186768576</v>
      </c>
      <c r="T1276" s="20">
        <f t="shared" si="263"/>
        <v>7.1162833541595916E-2</v>
      </c>
      <c r="U1276" s="20">
        <f t="shared" si="264"/>
        <v>4.3869515569996187E-2</v>
      </c>
      <c r="V1276" s="20">
        <f t="shared" si="265"/>
        <v>2.7293317971599729E-2</v>
      </c>
      <c r="Y1276" s="35"/>
      <c r="Z1276" s="35"/>
    </row>
    <row r="1277" spans="1:26" x14ac:dyDescent="0.25">
      <c r="A1277" s="11">
        <v>1976.09</v>
      </c>
      <c r="B1277" s="12">
        <v>105.5</v>
      </c>
      <c r="C1277" s="13">
        <v>3.85</v>
      </c>
      <c r="D1277" s="12">
        <v>9.5500000000000007</v>
      </c>
      <c r="E1277" s="12">
        <v>57.6</v>
      </c>
      <c r="F1277" s="13">
        <f t="shared" si="270"/>
        <v>1976.7083333332373</v>
      </c>
      <c r="G1277" s="14">
        <v>7.59</v>
      </c>
      <c r="H1277" s="13">
        <f t="shared" si="266"/>
        <v>575.96406250000007</v>
      </c>
      <c r="I1277" s="13">
        <f t="shared" si="267"/>
        <v>21.018593750000004</v>
      </c>
      <c r="J1277" s="15">
        <f t="shared" si="271"/>
        <v>107726.08923071921</v>
      </c>
      <c r="K1277" s="13">
        <f t="shared" si="268"/>
        <v>52.137031250000014</v>
      </c>
      <c r="L1277" s="15">
        <f t="shared" si="269"/>
        <v>9751.5085512167643</v>
      </c>
      <c r="M1277" s="34">
        <f t="shared" si="260"/>
        <v>11.805990949539792</v>
      </c>
      <c r="N1277" s="16"/>
      <c r="O1277" s="17">
        <f t="shared" si="261"/>
        <v>14.089874827138555</v>
      </c>
      <c r="P1277" s="17"/>
      <c r="Q1277" s="36">
        <f t="shared" si="262"/>
        <v>6.7050799195108118E-2</v>
      </c>
      <c r="R1277" s="14">
        <f t="shared" si="272"/>
        <v>1.018940201004066</v>
      </c>
      <c r="S1277" s="14">
        <f t="shared" si="273"/>
        <v>10.720497727124755</v>
      </c>
      <c r="T1277" s="20">
        <f t="shared" si="263"/>
        <v>6.5816844211692427E-2</v>
      </c>
      <c r="U1277" s="20">
        <f t="shared" si="264"/>
        <v>4.0368985530300217E-2</v>
      </c>
      <c r="V1277" s="20">
        <f t="shared" si="265"/>
        <v>2.544785868139221E-2</v>
      </c>
      <c r="Y1277" s="35"/>
      <c r="Z1277" s="35"/>
    </row>
    <row r="1278" spans="1:26" x14ac:dyDescent="0.25">
      <c r="A1278" s="11">
        <v>1976.1</v>
      </c>
      <c r="B1278" s="12">
        <v>101.9</v>
      </c>
      <c r="C1278" s="13">
        <v>3.9166699999999999</v>
      </c>
      <c r="D1278" s="12">
        <v>9.67</v>
      </c>
      <c r="E1278" s="12">
        <v>57.9</v>
      </c>
      <c r="F1278" s="13">
        <f t="shared" si="270"/>
        <v>1976.7916666665706</v>
      </c>
      <c r="G1278" s="14">
        <v>7.41</v>
      </c>
      <c r="H1278" s="13">
        <f t="shared" si="266"/>
        <v>553.42787564766854</v>
      </c>
      <c r="I1278" s="13">
        <f t="shared" si="267"/>
        <v>21.271779761658031</v>
      </c>
      <c r="J1278" s="15">
        <f t="shared" si="271"/>
        <v>103842.55733868781</v>
      </c>
      <c r="K1278" s="13">
        <f t="shared" si="268"/>
        <v>52.518621761658039</v>
      </c>
      <c r="L1278" s="15">
        <f t="shared" si="269"/>
        <v>9854.3427817969678</v>
      </c>
      <c r="M1278" s="34">
        <f t="shared" si="260"/>
        <v>11.345696136316699</v>
      </c>
      <c r="N1278" s="16"/>
      <c r="O1278" s="17">
        <f t="shared" si="261"/>
        <v>13.54159168993014</v>
      </c>
      <c r="P1278" s="17"/>
      <c r="Q1278" s="36">
        <f t="shared" si="262"/>
        <v>7.2191659112081932E-2</v>
      </c>
      <c r="R1278" s="14">
        <f t="shared" si="272"/>
        <v>1.0146294332391081</v>
      </c>
      <c r="S1278" s="14">
        <f t="shared" si="273"/>
        <v>10.866947424437852</v>
      </c>
      <c r="T1278" s="20">
        <f t="shared" si="263"/>
        <v>6.9544710671768595E-2</v>
      </c>
      <c r="U1278" s="20">
        <f t="shared" si="264"/>
        <v>3.9651868739782214E-2</v>
      </c>
      <c r="V1278" s="20">
        <f t="shared" si="265"/>
        <v>2.989284193198638E-2</v>
      </c>
      <c r="Y1278" s="35"/>
      <c r="Z1278" s="35"/>
    </row>
    <row r="1279" spans="1:26" x14ac:dyDescent="0.25">
      <c r="A1279" s="11">
        <v>1976.11</v>
      </c>
      <c r="B1279" s="12">
        <v>101.2</v>
      </c>
      <c r="C1279" s="13">
        <v>3.98333</v>
      </c>
      <c r="D1279" s="12">
        <v>9.7899999999999991</v>
      </c>
      <c r="E1279" s="12">
        <v>58</v>
      </c>
      <c r="F1279" s="13">
        <f t="shared" si="270"/>
        <v>1976.8749999999038</v>
      </c>
      <c r="G1279" s="14">
        <v>7.29</v>
      </c>
      <c r="H1279" s="13">
        <f t="shared" si="266"/>
        <v>548.67848275862082</v>
      </c>
      <c r="I1279" s="13">
        <f t="shared" si="267"/>
        <v>21.596516410344829</v>
      </c>
      <c r="J1279" s="15">
        <f t="shared" si="271"/>
        <v>103289.09290532932</v>
      </c>
      <c r="K1279" s="13">
        <f t="shared" si="268"/>
        <v>53.078679310344825</v>
      </c>
      <c r="L1279" s="15">
        <f t="shared" si="269"/>
        <v>9992.0970310590292</v>
      </c>
      <c r="M1279" s="34">
        <f t="shared" si="260"/>
        <v>11.248855860507962</v>
      </c>
      <c r="N1279" s="16"/>
      <c r="O1279" s="17">
        <f t="shared" si="261"/>
        <v>13.427973102245351</v>
      </c>
      <c r="P1279" s="17"/>
      <c r="Q1279" s="36">
        <f t="shared" si="262"/>
        <v>7.4333053535413127E-2</v>
      </c>
      <c r="R1279" s="14">
        <f t="shared" si="272"/>
        <v>1.0362174650586484</v>
      </c>
      <c r="S1279" s="14">
        <f t="shared" si="273"/>
        <v>11.006914491285707</v>
      </c>
      <c r="T1279" s="20">
        <f t="shared" si="263"/>
        <v>7.3741610091351939E-2</v>
      </c>
      <c r="U1279" s="20">
        <f t="shared" si="264"/>
        <v>4.0173409496399914E-2</v>
      </c>
      <c r="V1279" s="20">
        <f t="shared" si="265"/>
        <v>3.3568200594952025E-2</v>
      </c>
      <c r="Y1279" s="35"/>
      <c r="Z1279" s="35"/>
    </row>
    <row r="1280" spans="1:26" x14ac:dyDescent="0.25">
      <c r="A1280" s="11">
        <v>1976.12</v>
      </c>
      <c r="B1280" s="12">
        <v>104.7</v>
      </c>
      <c r="C1280" s="13">
        <v>4.05</v>
      </c>
      <c r="D1280" s="12">
        <v>9.91</v>
      </c>
      <c r="E1280" s="12">
        <v>58.2</v>
      </c>
      <c r="F1280" s="13">
        <f t="shared" si="270"/>
        <v>1976.9583333332371</v>
      </c>
      <c r="G1280" s="14">
        <v>6.87</v>
      </c>
      <c r="H1280" s="13">
        <f t="shared" si="266"/>
        <v>565.70381443298982</v>
      </c>
      <c r="I1280" s="13">
        <f t="shared" si="267"/>
        <v>21.882525773195876</v>
      </c>
      <c r="J1280" s="15">
        <f t="shared" si="271"/>
        <v>106837.40637615364</v>
      </c>
      <c r="K1280" s="13">
        <f t="shared" si="268"/>
        <v>53.544649484536087</v>
      </c>
      <c r="L1280" s="15">
        <f t="shared" si="269"/>
        <v>10112.308473616833</v>
      </c>
      <c r="M1280" s="34">
        <f t="shared" si="260"/>
        <v>11.597589726582941</v>
      </c>
      <c r="N1280" s="16"/>
      <c r="O1280" s="17">
        <f t="shared" si="261"/>
        <v>13.845167133360251</v>
      </c>
      <c r="P1280" s="17"/>
      <c r="Q1280" s="36">
        <f t="shared" si="262"/>
        <v>7.6224314233364607E-2</v>
      </c>
      <c r="R1280" s="14">
        <f t="shared" si="272"/>
        <v>0.98168657038634366</v>
      </c>
      <c r="S1280" s="14">
        <f t="shared" si="273"/>
        <v>11.366362678214569</v>
      </c>
      <c r="T1280" s="20">
        <f t="shared" si="263"/>
        <v>7.1839431937081866E-2</v>
      </c>
      <c r="U1280" s="20">
        <f t="shared" si="264"/>
        <v>3.8387610610941314E-2</v>
      </c>
      <c r="V1280" s="20">
        <f t="shared" si="265"/>
        <v>3.3451821326140552E-2</v>
      </c>
      <c r="Y1280" s="35"/>
      <c r="Z1280" s="35"/>
    </row>
    <row r="1281" spans="1:26" x14ac:dyDescent="0.25">
      <c r="A1281" s="11">
        <v>1977.01</v>
      </c>
      <c r="B1281" s="12">
        <v>103.8</v>
      </c>
      <c r="C1281" s="13">
        <v>4.0966699999999996</v>
      </c>
      <c r="D1281" s="12">
        <v>9.9666700000000006</v>
      </c>
      <c r="E1281" s="12">
        <v>58.5</v>
      </c>
      <c r="F1281" s="13">
        <f t="shared" si="270"/>
        <v>1977.0416666665703</v>
      </c>
      <c r="G1281" s="14">
        <v>7.21</v>
      </c>
      <c r="H1281" s="13">
        <f t="shared" si="266"/>
        <v>557.96492307692313</v>
      </c>
      <c r="I1281" s="13">
        <f t="shared" si="267"/>
        <v>22.021176892307693</v>
      </c>
      <c r="J1281" s="15">
        <f t="shared" si="271"/>
        <v>105722.43075480165</v>
      </c>
      <c r="K1281" s="13">
        <f t="shared" si="268"/>
        <v>53.574684584615397</v>
      </c>
      <c r="L1281" s="15">
        <f t="shared" si="269"/>
        <v>10151.257985847391</v>
      </c>
      <c r="M1281" s="34">
        <f t="shared" ref="M1281:M1344" si="274">H1281/AVERAGE(K1161:K1280)</f>
        <v>11.437961346787551</v>
      </c>
      <c r="N1281" s="16"/>
      <c r="O1281" s="17">
        <f t="shared" ref="O1281:O1344" si="275">J1281/AVERAGE(L1161:L1280)</f>
        <v>13.656100626714075</v>
      </c>
      <c r="P1281" s="17"/>
      <c r="Q1281" s="36">
        <f t="shared" ref="Q1281:Q1344" si="276">1/M1281-(G1281/100-(((E1281/E1161)^(1/10))-1))</f>
        <v>7.45721288198717E-2</v>
      </c>
      <c r="R1281" s="14">
        <f t="shared" si="272"/>
        <v>0.99338209216165363</v>
      </c>
      <c r="S1281" s="14">
        <f t="shared" si="273"/>
        <v>11.100984028188186</v>
      </c>
      <c r="T1281" s="20">
        <f t="shared" si="263"/>
        <v>7.923736731565123E-2</v>
      </c>
      <c r="U1281" s="20">
        <f t="shared" si="264"/>
        <v>4.10217667319277E-2</v>
      </c>
      <c r="V1281" s="20">
        <f t="shared" si="265"/>
        <v>3.821560058372353E-2</v>
      </c>
      <c r="Y1281" s="35"/>
      <c r="Z1281" s="35"/>
    </row>
    <row r="1282" spans="1:26" x14ac:dyDescent="0.25">
      <c r="A1282" s="11">
        <v>1977.02</v>
      </c>
      <c r="B1282" s="12">
        <v>101</v>
      </c>
      <c r="C1282" s="13">
        <v>4.1433299999999997</v>
      </c>
      <c r="D1282" s="12">
        <v>10.023300000000001</v>
      </c>
      <c r="E1282" s="12">
        <v>59.1</v>
      </c>
      <c r="F1282" s="13">
        <f t="shared" si="270"/>
        <v>1977.1249999999036</v>
      </c>
      <c r="G1282" s="14">
        <v>7.39</v>
      </c>
      <c r="H1282" s="13">
        <f t="shared" si="266"/>
        <v>537.4020304568528</v>
      </c>
      <c r="I1282" s="13">
        <f t="shared" si="267"/>
        <v>22.045880741116754</v>
      </c>
      <c r="J1282" s="15">
        <f t="shared" si="271"/>
        <v>102174.30392055603</v>
      </c>
      <c r="K1282" s="13">
        <f t="shared" si="268"/>
        <v>53.332096751269042</v>
      </c>
      <c r="L1282" s="15">
        <f t="shared" si="269"/>
        <v>10139.83861868227</v>
      </c>
      <c r="M1282" s="34">
        <f t="shared" si="274"/>
        <v>11.014841854222775</v>
      </c>
      <c r="N1282" s="16"/>
      <c r="O1282" s="17">
        <f t="shared" si="275"/>
        <v>13.154123053942888</v>
      </c>
      <c r="P1282" s="17"/>
      <c r="Q1282" s="36">
        <f t="shared" si="276"/>
        <v>7.7211979817013124E-2</v>
      </c>
      <c r="R1282" s="14">
        <f t="shared" si="272"/>
        <v>1.0012631318497678</v>
      </c>
      <c r="S1282" s="14">
        <f t="shared" si="273"/>
        <v>10.915564234010471</v>
      </c>
      <c r="T1282" s="20">
        <f t="shared" ref="T1282:T1345" si="277">(($J1402/$J1282)^(1/10)-1)</f>
        <v>8.9339489756051549E-2</v>
      </c>
      <c r="U1282" s="20">
        <f t="shared" ref="U1282:U1345" si="278">(($S1402/$S1282)^(1/10)-1)</f>
        <v>4.1764967267658104E-2</v>
      </c>
      <c r="V1282" s="20">
        <f t="shared" ref="V1282:V1345" si="279">T1282-U1282</f>
        <v>4.7574522488393445E-2</v>
      </c>
      <c r="Y1282" s="35"/>
      <c r="Z1282" s="35"/>
    </row>
    <row r="1283" spans="1:26" x14ac:dyDescent="0.25">
      <c r="A1283" s="11">
        <v>1977.03</v>
      </c>
      <c r="B1283" s="12">
        <v>100.6</v>
      </c>
      <c r="C1283" s="13">
        <v>4.1900000000000004</v>
      </c>
      <c r="D1283" s="12">
        <v>10.08</v>
      </c>
      <c r="E1283" s="12">
        <v>59.5</v>
      </c>
      <c r="F1283" s="13">
        <f t="shared" si="270"/>
        <v>1977.2083333332369</v>
      </c>
      <c r="G1283" s="14">
        <v>7.46</v>
      </c>
      <c r="H1283" s="13">
        <f t="shared" si="266"/>
        <v>531.67522689075633</v>
      </c>
      <c r="I1283" s="13">
        <f t="shared" si="267"/>
        <v>22.144326050420172</v>
      </c>
      <c r="J1283" s="15">
        <f t="shared" si="271"/>
        <v>101436.33919288423</v>
      </c>
      <c r="K1283" s="13">
        <f t="shared" si="268"/>
        <v>53.273223529411773</v>
      </c>
      <c r="L1283" s="15">
        <f t="shared" si="269"/>
        <v>10163.800189505699</v>
      </c>
      <c r="M1283" s="34">
        <f t="shared" si="274"/>
        <v>10.895746511662741</v>
      </c>
      <c r="N1283" s="16"/>
      <c r="O1283" s="17">
        <f t="shared" si="275"/>
        <v>13.015883122750957</v>
      </c>
      <c r="P1283" s="17"/>
      <c r="Q1283" s="36">
        <f t="shared" si="276"/>
        <v>7.7897822669790784E-2</v>
      </c>
      <c r="R1283" s="14">
        <f t="shared" si="272"/>
        <v>1.0125353142511471</v>
      </c>
      <c r="S1283" s="14">
        <f t="shared" si="273"/>
        <v>10.855877395351104</v>
      </c>
      <c r="T1283" s="20">
        <f t="shared" si="277"/>
        <v>9.4320159578388685E-2</v>
      </c>
      <c r="U1283" s="20">
        <f t="shared" si="278"/>
        <v>4.2498238359535589E-2</v>
      </c>
      <c r="V1283" s="20">
        <f t="shared" si="279"/>
        <v>5.1821921218853095E-2</v>
      </c>
      <c r="Y1283" s="35"/>
      <c r="Z1283" s="35"/>
    </row>
    <row r="1284" spans="1:26" x14ac:dyDescent="0.25">
      <c r="A1284" s="11">
        <v>1977.04</v>
      </c>
      <c r="B1284" s="12">
        <v>99.05</v>
      </c>
      <c r="C1284" s="13">
        <v>4.2466699999999999</v>
      </c>
      <c r="D1284" s="12">
        <v>10.193300000000001</v>
      </c>
      <c r="E1284" s="12">
        <v>60</v>
      </c>
      <c r="F1284" s="13">
        <f t="shared" si="270"/>
        <v>1977.2916666665701</v>
      </c>
      <c r="G1284" s="14">
        <v>7.37</v>
      </c>
      <c r="H1284" s="13">
        <f t="shared" si="266"/>
        <v>519.12105000000008</v>
      </c>
      <c r="I1284" s="13">
        <f t="shared" si="267"/>
        <v>22.256797470000002</v>
      </c>
      <c r="J1284" s="15">
        <f t="shared" si="271"/>
        <v>99395.032108484316</v>
      </c>
      <c r="K1284" s="13">
        <f t="shared" si="268"/>
        <v>53.423085300000011</v>
      </c>
      <c r="L1284" s="15">
        <f t="shared" si="269"/>
        <v>10228.807478964294</v>
      </c>
      <c r="M1284" s="34">
        <f t="shared" si="274"/>
        <v>10.636037409141359</v>
      </c>
      <c r="N1284" s="16"/>
      <c r="O1284" s="17">
        <f t="shared" si="275"/>
        <v>12.710931427883891</v>
      </c>
      <c r="P1284" s="17"/>
      <c r="Q1284" s="36">
        <f t="shared" si="276"/>
        <v>8.1605709886888492E-2</v>
      </c>
      <c r="R1284" s="14">
        <f t="shared" si="272"/>
        <v>0.99984783618779671</v>
      </c>
      <c r="S1284" s="14">
        <f t="shared" si="273"/>
        <v>10.900359569723975</v>
      </c>
      <c r="T1284" s="20">
        <f t="shared" si="277"/>
        <v>9.5021562613185395E-2</v>
      </c>
      <c r="U1284" s="20">
        <f t="shared" si="278"/>
        <v>3.6567249736940699E-2</v>
      </c>
      <c r="V1284" s="20">
        <f t="shared" si="279"/>
        <v>5.8454312876244696E-2</v>
      </c>
      <c r="Y1284" s="35"/>
      <c r="Z1284" s="35"/>
    </row>
    <row r="1285" spans="1:26" x14ac:dyDescent="0.25">
      <c r="A1285" s="11">
        <v>1977.05</v>
      </c>
      <c r="B1285" s="12">
        <v>98.76</v>
      </c>
      <c r="C1285" s="13">
        <v>4.3033299999999999</v>
      </c>
      <c r="D1285" s="12">
        <v>10.306699999999999</v>
      </c>
      <c r="E1285" s="12">
        <v>60.3</v>
      </c>
      <c r="F1285" s="13">
        <f t="shared" si="270"/>
        <v>1977.3749999999034</v>
      </c>
      <c r="G1285" s="14">
        <v>7.46</v>
      </c>
      <c r="H1285" s="13">
        <f t="shared" si="266"/>
        <v>515.02602985074634</v>
      </c>
      <c r="I1285" s="13">
        <f t="shared" si="267"/>
        <v>22.44154480597015</v>
      </c>
      <c r="J1285" s="15">
        <f t="shared" si="271"/>
        <v>98969.036757931972</v>
      </c>
      <c r="K1285" s="13">
        <f t="shared" si="268"/>
        <v>53.74867134328359</v>
      </c>
      <c r="L1285" s="15">
        <f t="shared" si="269"/>
        <v>10328.515301265466</v>
      </c>
      <c r="M1285" s="34">
        <f t="shared" si="274"/>
        <v>10.548486693556997</v>
      </c>
      <c r="N1285" s="16"/>
      <c r="O1285" s="17">
        <f t="shared" si="275"/>
        <v>12.612312925720722</v>
      </c>
      <c r="P1285" s="17"/>
      <c r="Q1285" s="36">
        <f t="shared" si="276"/>
        <v>8.1695254846814613E-2</v>
      </c>
      <c r="R1285" s="14">
        <f t="shared" si="272"/>
        <v>1.0189038765071172</v>
      </c>
      <c r="S1285" s="14">
        <f t="shared" si="273"/>
        <v>10.844478536773591</v>
      </c>
      <c r="T1285" s="20">
        <f t="shared" si="277"/>
        <v>9.5294936166097299E-2</v>
      </c>
      <c r="U1285" s="20">
        <f t="shared" si="278"/>
        <v>3.3304986560434235E-2</v>
      </c>
      <c r="V1285" s="20">
        <f t="shared" si="279"/>
        <v>6.1989949605663064E-2</v>
      </c>
      <c r="Y1285" s="35"/>
      <c r="Z1285" s="35"/>
    </row>
    <row r="1286" spans="1:26" x14ac:dyDescent="0.25">
      <c r="A1286" s="11">
        <v>1977.06</v>
      </c>
      <c r="B1286" s="12">
        <v>99.29</v>
      </c>
      <c r="C1286" s="13">
        <v>4.3600000000000003</v>
      </c>
      <c r="D1286" s="12">
        <v>10.42</v>
      </c>
      <c r="E1286" s="12">
        <v>60.7</v>
      </c>
      <c r="F1286" s="13">
        <f t="shared" si="270"/>
        <v>1977.4583333332366</v>
      </c>
      <c r="G1286" s="14">
        <v>7.28</v>
      </c>
      <c r="H1286" s="13">
        <f t="shared" si="266"/>
        <v>514.37781548599673</v>
      </c>
      <c r="I1286" s="13">
        <f t="shared" si="267"/>
        <v>22.587242174629328</v>
      </c>
      <c r="J1286" s="15">
        <f t="shared" si="271"/>
        <v>99206.176840923319</v>
      </c>
      <c r="K1286" s="13">
        <f t="shared" si="268"/>
        <v>53.98143657331137</v>
      </c>
      <c r="L1286" s="15">
        <f t="shared" si="269"/>
        <v>10411.203169326427</v>
      </c>
      <c r="M1286" s="34">
        <f t="shared" si="274"/>
        <v>10.530023959090757</v>
      </c>
      <c r="N1286" s="16"/>
      <c r="O1286" s="17">
        <f t="shared" si="275"/>
        <v>12.596542842152298</v>
      </c>
      <c r="P1286" s="17"/>
      <c r="Q1286" s="36">
        <f t="shared" si="276"/>
        <v>8.4044111752430414E-2</v>
      </c>
      <c r="R1286" s="14">
        <f t="shared" si="272"/>
        <v>1.0025501542407664</v>
      </c>
      <c r="S1286" s="14">
        <f t="shared" si="273"/>
        <v>10.976667505023977</v>
      </c>
      <c r="T1286" s="20">
        <f t="shared" si="277"/>
        <v>9.9475403338105561E-2</v>
      </c>
      <c r="U1286" s="20">
        <f t="shared" si="278"/>
        <v>3.3863681104560062E-2</v>
      </c>
      <c r="V1286" s="20">
        <f t="shared" si="279"/>
        <v>6.56117222335455E-2</v>
      </c>
      <c r="Y1286" s="35"/>
      <c r="Z1286" s="35"/>
    </row>
    <row r="1287" spans="1:26" x14ac:dyDescent="0.25">
      <c r="A1287" s="11">
        <v>1977.07</v>
      </c>
      <c r="B1287" s="12">
        <v>100.2</v>
      </c>
      <c r="C1287" s="13">
        <v>4.4066700000000001</v>
      </c>
      <c r="D1287" s="12">
        <v>10.5167</v>
      </c>
      <c r="E1287" s="12">
        <v>61</v>
      </c>
      <c r="F1287" s="13">
        <f t="shared" si="270"/>
        <v>1977.5416666665699</v>
      </c>
      <c r="G1287" s="14">
        <v>7.33</v>
      </c>
      <c r="H1287" s="13">
        <f t="shared" si="266"/>
        <v>516.53921311475415</v>
      </c>
      <c r="I1287" s="13">
        <f t="shared" si="267"/>
        <v>22.716745052459018</v>
      </c>
      <c r="J1287" s="15">
        <f t="shared" si="271"/>
        <v>99988.145727442519</v>
      </c>
      <c r="K1287" s="13">
        <f t="shared" si="268"/>
        <v>54.21445052459017</v>
      </c>
      <c r="L1287" s="15">
        <f t="shared" si="269"/>
        <v>10494.464392932083</v>
      </c>
      <c r="M1287" s="34">
        <f t="shared" si="274"/>
        <v>10.567692447775404</v>
      </c>
      <c r="N1287" s="16"/>
      <c r="O1287" s="17">
        <f t="shared" si="275"/>
        <v>12.647994539435667</v>
      </c>
      <c r="P1287" s="17"/>
      <c r="Q1287" s="36">
        <f t="shared" si="276"/>
        <v>8.3410742744201086E-2</v>
      </c>
      <c r="R1287" s="14">
        <f t="shared" si="272"/>
        <v>1.0012002758042795</v>
      </c>
      <c r="S1287" s="14">
        <f t="shared" si="273"/>
        <v>10.950538422997242</v>
      </c>
      <c r="T1287" s="20">
        <f t="shared" si="277"/>
        <v>0.10170574691312284</v>
      </c>
      <c r="U1287" s="20">
        <f t="shared" si="278"/>
        <v>3.4213911769439331E-2</v>
      </c>
      <c r="V1287" s="20">
        <f t="shared" si="279"/>
        <v>6.749183514368351E-2</v>
      </c>
      <c r="Y1287" s="35"/>
      <c r="Z1287" s="35"/>
    </row>
    <row r="1288" spans="1:26" x14ac:dyDescent="0.25">
      <c r="A1288" s="11">
        <v>1977.08</v>
      </c>
      <c r="B1288" s="12">
        <v>97.75</v>
      </c>
      <c r="C1288" s="13">
        <v>4.4533300000000002</v>
      </c>
      <c r="D1288" s="12">
        <v>10.613300000000001</v>
      </c>
      <c r="E1288" s="12">
        <v>61.2</v>
      </c>
      <c r="F1288" s="13">
        <f t="shared" si="270"/>
        <v>1977.6249999999031</v>
      </c>
      <c r="G1288" s="14">
        <v>7.4</v>
      </c>
      <c r="H1288" s="13">
        <f t="shared" si="266"/>
        <v>502.26250000000005</v>
      </c>
      <c r="I1288" s="13">
        <f t="shared" si="267"/>
        <v>22.882257382352943</v>
      </c>
      <c r="J1288" s="15">
        <f t="shared" si="271"/>
        <v>97593.672730593418</v>
      </c>
      <c r="K1288" s="13">
        <f t="shared" si="268"/>
        <v>54.53363264705883</v>
      </c>
      <c r="L1288" s="15">
        <f t="shared" si="269"/>
        <v>10596.326616793936</v>
      </c>
      <c r="M1288" s="34">
        <f t="shared" si="274"/>
        <v>10.268385666710994</v>
      </c>
      <c r="N1288" s="16"/>
      <c r="O1288" s="17">
        <f t="shared" si="275"/>
        <v>12.297488474266254</v>
      </c>
      <c r="P1288" s="17"/>
      <c r="Q1288" s="36">
        <f t="shared" si="276"/>
        <v>8.5499137405506076E-2</v>
      </c>
      <c r="R1288" s="14">
        <f t="shared" si="272"/>
        <v>1.0103846340465472</v>
      </c>
      <c r="S1288" s="14">
        <f t="shared" si="273"/>
        <v>10.927853062874544</v>
      </c>
      <c r="T1288" s="20">
        <f t="shared" si="277"/>
        <v>0.11072523406677393</v>
      </c>
      <c r="U1288" s="20">
        <f t="shared" si="278"/>
        <v>3.2485070408091898E-2</v>
      </c>
      <c r="V1288" s="20">
        <f t="shared" si="279"/>
        <v>7.8240163658682027E-2</v>
      </c>
      <c r="Y1288" s="35"/>
      <c r="Z1288" s="35"/>
    </row>
    <row r="1289" spans="1:26" x14ac:dyDescent="0.25">
      <c r="A1289" s="11">
        <v>1977.09</v>
      </c>
      <c r="B1289" s="12">
        <v>96.23</v>
      </c>
      <c r="C1289" s="13">
        <v>4.5</v>
      </c>
      <c r="D1289" s="12">
        <v>10.71</v>
      </c>
      <c r="E1289" s="12">
        <v>61.4</v>
      </c>
      <c r="F1289" s="13">
        <f t="shared" si="270"/>
        <v>1977.7083333332364</v>
      </c>
      <c r="G1289" s="14">
        <v>7.34</v>
      </c>
      <c r="H1289" s="13">
        <f t="shared" si="266"/>
        <v>492.84178827361575</v>
      </c>
      <c r="I1289" s="13">
        <f t="shared" si="267"/>
        <v>23.046742671009774</v>
      </c>
      <c r="J1289" s="15">
        <f t="shared" si="271"/>
        <v>96136.332856253561</v>
      </c>
      <c r="K1289" s="13">
        <f t="shared" si="268"/>
        <v>54.851247557003269</v>
      </c>
      <c r="L1289" s="15">
        <f t="shared" si="269"/>
        <v>10699.575235274608</v>
      </c>
      <c r="M1289" s="34">
        <f t="shared" si="274"/>
        <v>10.067742820070702</v>
      </c>
      <c r="N1289" s="16"/>
      <c r="O1289" s="17">
        <f t="shared" si="275"/>
        <v>12.065823759131622</v>
      </c>
      <c r="P1289" s="17"/>
      <c r="Q1289" s="36">
        <f t="shared" si="276"/>
        <v>8.8069929756703108E-2</v>
      </c>
      <c r="R1289" s="14">
        <f t="shared" si="272"/>
        <v>0.99356194027754619</v>
      </c>
      <c r="S1289" s="14">
        <f t="shared" si="273"/>
        <v>11.00536955785395</v>
      </c>
      <c r="T1289" s="20">
        <f t="shared" si="277"/>
        <v>0.10840109360941375</v>
      </c>
      <c r="U1289" s="20">
        <f t="shared" si="278"/>
        <v>2.7534316055390695E-2</v>
      </c>
      <c r="V1289" s="20">
        <f t="shared" si="279"/>
        <v>8.086677755402305E-2</v>
      </c>
      <c r="Y1289" s="35"/>
      <c r="Z1289" s="35"/>
    </row>
    <row r="1290" spans="1:26" x14ac:dyDescent="0.25">
      <c r="A1290" s="11">
        <v>1977.1</v>
      </c>
      <c r="B1290" s="12">
        <v>93.74</v>
      </c>
      <c r="C1290" s="13">
        <v>4.5566700000000004</v>
      </c>
      <c r="D1290" s="12">
        <v>10.77</v>
      </c>
      <c r="E1290" s="12">
        <v>61.6</v>
      </c>
      <c r="F1290" s="13">
        <f t="shared" si="270"/>
        <v>1977.7916666665697</v>
      </c>
      <c r="G1290" s="14">
        <v>7.52</v>
      </c>
      <c r="H1290" s="13">
        <f t="shared" ref="H1290:H1353" si="280">B1290*$E$1850/E1290</f>
        <v>478.53052597402598</v>
      </c>
      <c r="I1290" s="13">
        <f t="shared" ref="I1290:I1353" si="281">C1290*$E$1850/E1290</f>
        <v>23.261208574675329</v>
      </c>
      <c r="J1290" s="15">
        <f t="shared" si="271"/>
        <v>93722.823361968694</v>
      </c>
      <c r="K1290" s="13">
        <f t="shared" ref="K1290:K1353" si="282">D1290*$E$1850/E1290</f>
        <v>54.979451298701299</v>
      </c>
      <c r="L1290" s="15">
        <f t="shared" ref="L1290:L1353" si="283">K1290*(J1290/H1290)</f>
        <v>10768.026537320278</v>
      </c>
      <c r="M1290" s="34">
        <f t="shared" si="274"/>
        <v>9.7666662995565439</v>
      </c>
      <c r="N1290" s="16"/>
      <c r="O1290" s="17">
        <f t="shared" si="275"/>
        <v>11.715003066672729</v>
      </c>
      <c r="P1290" s="17"/>
      <c r="Q1290" s="36">
        <f t="shared" si="276"/>
        <v>8.9361650655281483E-2</v>
      </c>
      <c r="R1290" s="14">
        <f t="shared" si="272"/>
        <v>1.0020926949617748</v>
      </c>
      <c r="S1290" s="14">
        <f t="shared" si="273"/>
        <v>10.89901465497225</v>
      </c>
      <c r="T1290" s="20">
        <f t="shared" si="277"/>
        <v>9.7005940139350377E-2</v>
      </c>
      <c r="U1290" s="20">
        <f t="shared" si="278"/>
        <v>2.8413459183427081E-2</v>
      </c>
      <c r="V1290" s="20">
        <f t="shared" si="279"/>
        <v>6.8592480955923296E-2</v>
      </c>
      <c r="Y1290" s="35"/>
      <c r="Z1290" s="35"/>
    </row>
    <row r="1291" spans="1:26" x14ac:dyDescent="0.25">
      <c r="A1291" s="11">
        <v>1977.11</v>
      </c>
      <c r="B1291" s="12">
        <v>94.28</v>
      </c>
      <c r="C1291" s="13">
        <v>4.6133300000000004</v>
      </c>
      <c r="D1291" s="12">
        <v>10.83</v>
      </c>
      <c r="E1291" s="12">
        <v>61.9</v>
      </c>
      <c r="F1291" s="13">
        <f t="shared" ref="F1291:F1354" si="284">F1290+1/12</f>
        <v>1977.8749999999029</v>
      </c>
      <c r="G1291" s="14">
        <v>7.58</v>
      </c>
      <c r="H1291" s="13">
        <f t="shared" si="280"/>
        <v>478.9545848142165</v>
      </c>
      <c r="I1291" s="13">
        <f t="shared" si="281"/>
        <v>23.436312630048469</v>
      </c>
      <c r="J1291" s="15">
        <f t="shared" ref="J1291:J1354" si="285">J1290*((H1291+(I1291/12))/H1290)</f>
        <v>94188.388452222745</v>
      </c>
      <c r="K1291" s="13">
        <f t="shared" si="282"/>
        <v>55.017799676898228</v>
      </c>
      <c r="L1291" s="15">
        <f t="shared" si="283"/>
        <v>10819.476526703143</v>
      </c>
      <c r="M1291" s="34">
        <f t="shared" si="274"/>
        <v>9.7662999836601969</v>
      </c>
      <c r="N1291" s="16"/>
      <c r="O1291" s="17">
        <f t="shared" si="275"/>
        <v>11.724729783734958</v>
      </c>
      <c r="P1291" s="17"/>
      <c r="Q1291" s="36">
        <f t="shared" si="276"/>
        <v>8.8966828403053047E-2</v>
      </c>
      <c r="R1291" s="14">
        <f t="shared" ref="R1291:R1354" si="286">((G1291/G1292+G1291/1200+((1+G1292/1200)^(-119))*(1-G1291/G1292)))</f>
        <v>0.99870095138461501</v>
      </c>
      <c r="S1291" s="14">
        <f t="shared" ref="S1291:S1354" si="287">S1290*R1290*E1290/E1291</f>
        <v>10.868890061883482</v>
      </c>
      <c r="T1291" s="20">
        <f t="shared" si="277"/>
        <v>8.2069444828506644E-2</v>
      </c>
      <c r="U1291" s="20">
        <f t="shared" si="278"/>
        <v>3.3776049189570001E-2</v>
      </c>
      <c r="V1291" s="20">
        <f t="shared" si="279"/>
        <v>4.8293395638936643E-2</v>
      </c>
      <c r="Y1291" s="35"/>
      <c r="Z1291" s="35"/>
    </row>
    <row r="1292" spans="1:26" x14ac:dyDescent="0.25">
      <c r="A1292" s="11">
        <v>1977.12</v>
      </c>
      <c r="B1292" s="12">
        <v>93.82</v>
      </c>
      <c r="C1292" s="13">
        <v>4.67</v>
      </c>
      <c r="D1292" s="12">
        <v>10.89</v>
      </c>
      <c r="E1292" s="12">
        <v>62.1</v>
      </c>
      <c r="F1292" s="13">
        <f t="shared" si="284"/>
        <v>1977.9583333332362</v>
      </c>
      <c r="G1292" s="14">
        <v>7.69</v>
      </c>
      <c r="H1292" s="13">
        <f t="shared" si="280"/>
        <v>475.08272463768117</v>
      </c>
      <c r="I1292" s="13">
        <f t="shared" si="281"/>
        <v>23.647797101449278</v>
      </c>
      <c r="J1292" s="15">
        <f t="shared" si="285"/>
        <v>93814.507606177373</v>
      </c>
      <c r="K1292" s="13">
        <f t="shared" si="282"/>
        <v>55.144434782608698</v>
      </c>
      <c r="L1292" s="15">
        <f t="shared" si="283"/>
        <v>10889.362479548834</v>
      </c>
      <c r="M1292" s="34">
        <f t="shared" si="274"/>
        <v>9.6782665825359189</v>
      </c>
      <c r="N1292" s="16"/>
      <c r="O1292" s="17">
        <f t="shared" si="275"/>
        <v>11.629817356636796</v>
      </c>
      <c r="P1292" s="17"/>
      <c r="Q1292" s="36">
        <f t="shared" si="276"/>
        <v>8.8827047432467457E-2</v>
      </c>
      <c r="R1292" s="14">
        <f t="shared" si="286"/>
        <v>0.98793292468503968</v>
      </c>
      <c r="S1292" s="14">
        <f t="shared" si="287"/>
        <v>10.819811840965137</v>
      </c>
      <c r="T1292" s="20">
        <f t="shared" si="277"/>
        <v>8.1048218319675014E-2</v>
      </c>
      <c r="U1292" s="20">
        <f t="shared" si="278"/>
        <v>3.4127278894454216E-2</v>
      </c>
      <c r="V1292" s="20">
        <f t="shared" si="279"/>
        <v>4.6920939425220798E-2</v>
      </c>
      <c r="Y1292" s="35"/>
      <c r="Z1292" s="35"/>
    </row>
    <row r="1293" spans="1:26" x14ac:dyDescent="0.25">
      <c r="A1293" s="11">
        <v>1978.01</v>
      </c>
      <c r="B1293" s="12">
        <v>90.25</v>
      </c>
      <c r="C1293" s="13">
        <v>4.71333</v>
      </c>
      <c r="D1293" s="12">
        <v>10.9</v>
      </c>
      <c r="E1293" s="12">
        <v>62.5</v>
      </c>
      <c r="F1293" s="13">
        <f t="shared" si="284"/>
        <v>1978.0416666665694</v>
      </c>
      <c r="G1293" s="14">
        <v>7.96</v>
      </c>
      <c r="H1293" s="13">
        <f t="shared" si="280"/>
        <v>454.08024000000006</v>
      </c>
      <c r="I1293" s="13">
        <f t="shared" si="281"/>
        <v>23.714460028800005</v>
      </c>
      <c r="J1293" s="15">
        <f t="shared" si="285"/>
        <v>90057.391291492153</v>
      </c>
      <c r="K1293" s="13">
        <f t="shared" si="282"/>
        <v>54.84182400000001</v>
      </c>
      <c r="L1293" s="15">
        <f t="shared" si="283"/>
        <v>10876.737563182987</v>
      </c>
      <c r="M1293" s="34">
        <f t="shared" si="274"/>
        <v>9.2414622609346875</v>
      </c>
      <c r="N1293" s="16"/>
      <c r="O1293" s="17">
        <f t="shared" si="275"/>
        <v>11.117327063419959</v>
      </c>
      <c r="P1293" s="17"/>
      <c r="Q1293" s="36">
        <f t="shared" si="276"/>
        <v>9.1067923597768566E-2</v>
      </c>
      <c r="R1293" s="14">
        <f t="shared" si="286"/>
        <v>1.0018578918241261</v>
      </c>
      <c r="S1293" s="14">
        <f t="shared" si="287"/>
        <v>10.620837167104357</v>
      </c>
      <c r="T1293" s="20">
        <f t="shared" si="277"/>
        <v>8.9718220637121426E-2</v>
      </c>
      <c r="U1293" s="20">
        <f t="shared" si="278"/>
        <v>3.8717588187234808E-2</v>
      </c>
      <c r="V1293" s="20">
        <f t="shared" si="279"/>
        <v>5.1000632449886618E-2</v>
      </c>
      <c r="Y1293" s="35"/>
      <c r="Z1293" s="35"/>
    </row>
    <row r="1294" spans="1:26" x14ac:dyDescent="0.25">
      <c r="A1294" s="11">
        <v>1978.02</v>
      </c>
      <c r="B1294" s="12">
        <v>88.98</v>
      </c>
      <c r="C1294" s="13">
        <v>4.7566699999999997</v>
      </c>
      <c r="D1294" s="12">
        <v>10.91</v>
      </c>
      <c r="E1294" s="12">
        <v>62.9</v>
      </c>
      <c r="F1294" s="13">
        <f t="shared" si="284"/>
        <v>1978.1249999999027</v>
      </c>
      <c r="G1294" s="14">
        <v>8.0299999999999994</v>
      </c>
      <c r="H1294" s="13">
        <f t="shared" si="280"/>
        <v>444.8434149443562</v>
      </c>
      <c r="I1294" s="13">
        <f t="shared" si="281"/>
        <v>23.780325090620035</v>
      </c>
      <c r="J1294" s="15">
        <f t="shared" si="285"/>
        <v>88618.486576802432</v>
      </c>
      <c r="K1294" s="13">
        <f t="shared" si="282"/>
        <v>54.543062003179664</v>
      </c>
      <c r="L1294" s="15">
        <f t="shared" si="283"/>
        <v>10865.674180185599</v>
      </c>
      <c r="M1294" s="34">
        <f t="shared" si="274"/>
        <v>9.0452635707047389</v>
      </c>
      <c r="N1294" s="16"/>
      <c r="O1294" s="17">
        <f t="shared" si="275"/>
        <v>10.894504079092547</v>
      </c>
      <c r="P1294" s="17"/>
      <c r="Q1294" s="36">
        <f t="shared" si="276"/>
        <v>9.3081792692157092E-2</v>
      </c>
      <c r="R1294" s="14">
        <f t="shared" si="286"/>
        <v>1.0060097554972645</v>
      </c>
      <c r="S1294" s="14">
        <f t="shared" si="287"/>
        <v>10.572902954732209</v>
      </c>
      <c r="T1294" s="20">
        <f t="shared" si="277"/>
        <v>9.4772665217043972E-2</v>
      </c>
      <c r="U1294" s="20">
        <f t="shared" si="278"/>
        <v>4.2836977883915939E-2</v>
      </c>
      <c r="V1294" s="20">
        <f t="shared" si="279"/>
        <v>5.1935687333128033E-2</v>
      </c>
      <c r="Y1294" s="35"/>
      <c r="Z1294" s="35"/>
    </row>
    <row r="1295" spans="1:26" x14ac:dyDescent="0.25">
      <c r="A1295" s="11">
        <v>1978.03</v>
      </c>
      <c r="B1295" s="12">
        <v>88.82</v>
      </c>
      <c r="C1295" s="13">
        <v>4.8</v>
      </c>
      <c r="D1295" s="12">
        <v>10.92</v>
      </c>
      <c r="E1295" s="12">
        <v>63.4</v>
      </c>
      <c r="F1295" s="13">
        <f t="shared" si="284"/>
        <v>1978.2083333332359</v>
      </c>
      <c r="G1295" s="14">
        <v>8.0399999999999991</v>
      </c>
      <c r="H1295" s="13">
        <f t="shared" si="280"/>
        <v>440.54159621451106</v>
      </c>
      <c r="I1295" s="13">
        <f t="shared" si="281"/>
        <v>23.807697160883283</v>
      </c>
      <c r="J1295" s="15">
        <f t="shared" si="285"/>
        <v>88156.742471963618</v>
      </c>
      <c r="K1295" s="13">
        <f t="shared" si="282"/>
        <v>54.162511041009466</v>
      </c>
      <c r="L1295" s="15">
        <f t="shared" si="283"/>
        <v>10838.455615782961</v>
      </c>
      <c r="M1295" s="34">
        <f t="shared" si="274"/>
        <v>8.9504200776338898</v>
      </c>
      <c r="N1295" s="16"/>
      <c r="O1295" s="17">
        <f t="shared" si="275"/>
        <v>10.793768769045753</v>
      </c>
      <c r="P1295" s="17"/>
      <c r="Q1295" s="36">
        <f t="shared" si="276"/>
        <v>9.468462655343847E-2</v>
      </c>
      <c r="R1295" s="14">
        <f t="shared" si="286"/>
        <v>0.99923451046474232</v>
      </c>
      <c r="S1295" s="14">
        <f t="shared" si="287"/>
        <v>10.55255989244019</v>
      </c>
      <c r="T1295" s="20">
        <f t="shared" si="277"/>
        <v>9.8363580009471541E-2</v>
      </c>
      <c r="U1295" s="20">
        <f t="shared" si="278"/>
        <v>4.2180432319903316E-2</v>
      </c>
      <c r="V1295" s="20">
        <f t="shared" si="279"/>
        <v>5.6183147689568225E-2</v>
      </c>
      <c r="Y1295" s="35"/>
      <c r="Z1295" s="35"/>
    </row>
    <row r="1296" spans="1:26" x14ac:dyDescent="0.25">
      <c r="A1296" s="11">
        <v>1978.04</v>
      </c>
      <c r="B1296" s="12">
        <v>92.71</v>
      </c>
      <c r="C1296" s="13">
        <v>4.8366699999999998</v>
      </c>
      <c r="D1296" s="12">
        <v>11.023300000000001</v>
      </c>
      <c r="E1296" s="12">
        <v>63.9</v>
      </c>
      <c r="F1296" s="13">
        <f t="shared" si="284"/>
        <v>1978.2916666665692</v>
      </c>
      <c r="G1296" s="14">
        <v>8.15</v>
      </c>
      <c r="H1296" s="13">
        <f t="shared" si="280"/>
        <v>456.23766197183102</v>
      </c>
      <c r="I1296" s="13">
        <f t="shared" si="281"/>
        <v>23.801866169014087</v>
      </c>
      <c r="J1296" s="15">
        <f t="shared" si="285"/>
        <v>91694.596685280587</v>
      </c>
      <c r="K1296" s="13">
        <f t="shared" si="282"/>
        <v>54.247056619718322</v>
      </c>
      <c r="L1296" s="15">
        <f t="shared" si="283"/>
        <v>10902.567658729949</v>
      </c>
      <c r="M1296" s="34">
        <f t="shared" si="274"/>
        <v>9.2625887208668409</v>
      </c>
      <c r="N1296" s="16"/>
      <c r="O1296" s="17">
        <f t="shared" si="275"/>
        <v>11.182400797006657</v>
      </c>
      <c r="P1296" s="17"/>
      <c r="Q1296" s="36">
        <f t="shared" si="276"/>
        <v>9.0345091115402981E-2</v>
      </c>
      <c r="R1296" s="14">
        <f t="shared" si="286"/>
        <v>0.99333439042893168</v>
      </c>
      <c r="S1296" s="14">
        <f t="shared" si="287"/>
        <v>10.461974334248307</v>
      </c>
      <c r="T1296" s="20">
        <f t="shared" si="277"/>
        <v>9.2518948888489216E-2</v>
      </c>
      <c r="U1296" s="20">
        <f t="shared" si="278"/>
        <v>4.0841713895991116E-2</v>
      </c>
      <c r="V1296" s="20">
        <f t="shared" si="279"/>
        <v>5.16772349924981E-2</v>
      </c>
      <c r="Y1296" s="35"/>
      <c r="Z1296" s="35"/>
    </row>
    <row r="1297" spans="1:26" x14ac:dyDescent="0.25">
      <c r="A1297" s="11">
        <v>1978.05</v>
      </c>
      <c r="B1297" s="12">
        <v>97.41</v>
      </c>
      <c r="C1297" s="13">
        <v>4.8733300000000002</v>
      </c>
      <c r="D1297" s="12">
        <v>11.1267</v>
      </c>
      <c r="E1297" s="12">
        <v>64.5</v>
      </c>
      <c r="F1297" s="13">
        <f t="shared" si="284"/>
        <v>1978.3749999999025</v>
      </c>
      <c r="G1297" s="14">
        <v>8.35</v>
      </c>
      <c r="H1297" s="13">
        <f t="shared" si="280"/>
        <v>474.90773023255815</v>
      </c>
      <c r="I1297" s="13">
        <f t="shared" si="281"/>
        <v>23.759183748837213</v>
      </c>
      <c r="J1297" s="15">
        <f t="shared" si="285"/>
        <v>95844.831532959666</v>
      </c>
      <c r="K1297" s="13">
        <f t="shared" si="282"/>
        <v>54.246543906976747</v>
      </c>
      <c r="L1297" s="15">
        <f t="shared" si="283"/>
        <v>10947.917944952083</v>
      </c>
      <c r="M1297" s="34">
        <f t="shared" si="274"/>
        <v>9.6349107285984452</v>
      </c>
      <c r="N1297" s="16"/>
      <c r="O1297" s="17">
        <f t="shared" si="275"/>
        <v>11.642215937209841</v>
      </c>
      <c r="P1297" s="17"/>
      <c r="Q1297" s="36">
        <f t="shared" si="276"/>
        <v>8.4858837775058288E-2</v>
      </c>
      <c r="R1297" s="14">
        <f t="shared" si="286"/>
        <v>0.99959168787242791</v>
      </c>
      <c r="S1297" s="14">
        <f t="shared" si="287"/>
        <v>10.295566908244892</v>
      </c>
      <c r="T1297" s="20">
        <f t="shared" si="277"/>
        <v>8.4922700252628269E-2</v>
      </c>
      <c r="U1297" s="20">
        <f t="shared" si="278"/>
        <v>4.0386377893305125E-2</v>
      </c>
      <c r="V1297" s="20">
        <f t="shared" si="279"/>
        <v>4.4536322359323144E-2</v>
      </c>
      <c r="Y1297" s="35"/>
      <c r="Z1297" s="35"/>
    </row>
    <row r="1298" spans="1:26" x14ac:dyDescent="0.25">
      <c r="A1298" s="11">
        <v>1978.06</v>
      </c>
      <c r="B1298" s="12">
        <v>97.66</v>
      </c>
      <c r="C1298" s="13">
        <v>4.91</v>
      </c>
      <c r="D1298" s="12">
        <v>11.23</v>
      </c>
      <c r="E1298" s="12">
        <v>65.2</v>
      </c>
      <c r="F1298" s="13">
        <f t="shared" si="284"/>
        <v>1978.4583333332357</v>
      </c>
      <c r="G1298" s="14">
        <v>8.4600000000000009</v>
      </c>
      <c r="H1298" s="13">
        <f t="shared" si="280"/>
        <v>471.01477914110433</v>
      </c>
      <c r="I1298" s="13">
        <f t="shared" si="281"/>
        <v>23.680960122699389</v>
      </c>
      <c r="J1298" s="15">
        <f t="shared" si="285"/>
        <v>95457.434654879544</v>
      </c>
      <c r="K1298" s="13">
        <f t="shared" si="282"/>
        <v>54.162358895705523</v>
      </c>
      <c r="L1298" s="15">
        <f t="shared" si="283"/>
        <v>10976.725283373922</v>
      </c>
      <c r="M1298" s="34">
        <f t="shared" si="274"/>
        <v>9.5496789810417368</v>
      </c>
      <c r="N1298" s="16"/>
      <c r="O1298" s="17">
        <f t="shared" si="275"/>
        <v>11.549477957050742</v>
      </c>
      <c r="P1298" s="17"/>
      <c r="Q1298" s="36">
        <f t="shared" si="276"/>
        <v>8.5219062554306821E-2</v>
      </c>
      <c r="R1298" s="14">
        <f t="shared" si="286"/>
        <v>0.99508799039775164</v>
      </c>
      <c r="S1298" s="14">
        <f t="shared" si="287"/>
        <v>10.180873008747447</v>
      </c>
      <c r="T1298" s="20">
        <f t="shared" si="277"/>
        <v>9.1242744616041982E-2</v>
      </c>
      <c r="U1298" s="20">
        <f t="shared" si="278"/>
        <v>4.3044982803519316E-2</v>
      </c>
      <c r="V1298" s="20">
        <f t="shared" si="279"/>
        <v>4.8197761812522666E-2</v>
      </c>
      <c r="Y1298" s="35"/>
      <c r="Z1298" s="35"/>
    </row>
    <row r="1299" spans="1:26" x14ac:dyDescent="0.25">
      <c r="A1299" s="11">
        <v>1978.07</v>
      </c>
      <c r="B1299" s="12">
        <v>97.19</v>
      </c>
      <c r="C1299" s="13">
        <v>4.9466700000000001</v>
      </c>
      <c r="D1299" s="12">
        <v>11.343299999999999</v>
      </c>
      <c r="E1299" s="12">
        <v>65.7</v>
      </c>
      <c r="F1299" s="13">
        <f t="shared" si="284"/>
        <v>1978.541666666569</v>
      </c>
      <c r="G1299" s="14">
        <v>8.64</v>
      </c>
      <c r="H1299" s="13">
        <f t="shared" si="280"/>
        <v>465.18063013698634</v>
      </c>
      <c r="I1299" s="13">
        <f t="shared" si="281"/>
        <v>23.676253397260279</v>
      </c>
      <c r="J1299" s="15">
        <f t="shared" si="285"/>
        <v>94674.925529148066</v>
      </c>
      <c r="K1299" s="13">
        <f t="shared" si="282"/>
        <v>54.292452328767119</v>
      </c>
      <c r="L1299" s="15">
        <f t="shared" si="283"/>
        <v>11049.759057050984</v>
      </c>
      <c r="M1299" s="34">
        <f t="shared" si="274"/>
        <v>9.4255240477873592</v>
      </c>
      <c r="N1299" s="16"/>
      <c r="O1299" s="17">
        <f t="shared" si="275"/>
        <v>11.409884648364532</v>
      </c>
      <c r="P1299" s="17"/>
      <c r="Q1299" s="36">
        <f t="shared" si="276"/>
        <v>8.499996751231309E-2</v>
      </c>
      <c r="R1299" s="14">
        <f t="shared" si="286"/>
        <v>1.0226360524630467</v>
      </c>
      <c r="S1299" s="14">
        <f t="shared" si="287"/>
        <v>10.053765037633978</v>
      </c>
      <c r="T1299" s="20">
        <f t="shared" si="277"/>
        <v>9.1346708577503044E-2</v>
      </c>
      <c r="U1299" s="20">
        <f t="shared" si="278"/>
        <v>4.3736554819766127E-2</v>
      </c>
      <c r="V1299" s="20">
        <f t="shared" si="279"/>
        <v>4.7610153757736917E-2</v>
      </c>
      <c r="Y1299" s="35"/>
      <c r="Z1299" s="35"/>
    </row>
    <row r="1300" spans="1:26" x14ac:dyDescent="0.25">
      <c r="A1300" s="11">
        <v>1978.08</v>
      </c>
      <c r="B1300" s="12">
        <v>103.9</v>
      </c>
      <c r="C1300" s="13">
        <v>4.9833299999999996</v>
      </c>
      <c r="D1300" s="12">
        <v>11.4567</v>
      </c>
      <c r="E1300" s="12">
        <v>66</v>
      </c>
      <c r="F1300" s="13">
        <f t="shared" si="284"/>
        <v>1978.6249999999022</v>
      </c>
      <c r="G1300" s="14">
        <v>8.41</v>
      </c>
      <c r="H1300" s="13">
        <f t="shared" si="280"/>
        <v>495.03627272727277</v>
      </c>
      <c r="I1300" s="13">
        <f t="shared" si="281"/>
        <v>23.7433023</v>
      </c>
      <c r="J1300" s="15">
        <f t="shared" si="285"/>
        <v>101153.92563869349</v>
      </c>
      <c r="K1300" s="13">
        <f t="shared" si="282"/>
        <v>54.585967909090918</v>
      </c>
      <c r="L1300" s="15">
        <f t="shared" si="283"/>
        <v>11153.899709959765</v>
      </c>
      <c r="M1300" s="34">
        <f t="shared" si="274"/>
        <v>10.023970854003748</v>
      </c>
      <c r="N1300" s="16"/>
      <c r="O1300" s="17">
        <f t="shared" si="275"/>
        <v>12.142389731257978</v>
      </c>
      <c r="P1300" s="17"/>
      <c r="Q1300" s="36">
        <f t="shared" si="276"/>
        <v>8.1146475737117155E-2</v>
      </c>
      <c r="R1300" s="14">
        <f t="shared" si="286"/>
        <v>1.0063374885085377</v>
      </c>
      <c r="S1300" s="14">
        <f t="shared" si="287"/>
        <v>10.234609215065746</v>
      </c>
      <c r="T1300" s="20">
        <f t="shared" si="277"/>
        <v>8.181584472013137E-2</v>
      </c>
      <c r="U1300" s="20">
        <f t="shared" si="278"/>
        <v>4.087556207648535E-2</v>
      </c>
      <c r="V1300" s="20">
        <f t="shared" si="279"/>
        <v>4.094028264364602E-2</v>
      </c>
      <c r="Y1300" s="35"/>
      <c r="Z1300" s="35"/>
    </row>
    <row r="1301" spans="1:26" x14ac:dyDescent="0.25">
      <c r="A1301" s="11">
        <v>1978.09</v>
      </c>
      <c r="B1301" s="12">
        <v>103.9</v>
      </c>
      <c r="C1301" s="13">
        <v>5.0199999999999996</v>
      </c>
      <c r="D1301" s="12">
        <v>11.57</v>
      </c>
      <c r="E1301" s="12">
        <v>66.5</v>
      </c>
      <c r="F1301" s="13">
        <f t="shared" si="284"/>
        <v>1978.7083333332355</v>
      </c>
      <c r="G1301" s="14">
        <v>8.42</v>
      </c>
      <c r="H1301" s="13">
        <f t="shared" si="280"/>
        <v>491.31419548872185</v>
      </c>
      <c r="I1301" s="13">
        <f t="shared" si="281"/>
        <v>23.738183458646617</v>
      </c>
      <c r="J1301" s="15">
        <f t="shared" si="285"/>
        <v>100797.5843692476</v>
      </c>
      <c r="K1301" s="13">
        <f t="shared" si="282"/>
        <v>54.711311278195495</v>
      </c>
      <c r="L1301" s="15">
        <f t="shared" si="283"/>
        <v>11224.524072687149</v>
      </c>
      <c r="M1301" s="34">
        <f t="shared" si="274"/>
        <v>9.9418874730044067</v>
      </c>
      <c r="N1301" s="16"/>
      <c r="O1301" s="17">
        <f t="shared" si="275"/>
        <v>12.051024072050538</v>
      </c>
      <c r="P1301" s="17"/>
      <c r="Q1301" s="36">
        <f t="shared" si="276"/>
        <v>8.2370404038653686E-2</v>
      </c>
      <c r="R1301" s="14">
        <f t="shared" si="286"/>
        <v>0.99239643270836309</v>
      </c>
      <c r="S1301" s="14">
        <f t="shared" si="287"/>
        <v>10.222031302277738</v>
      </c>
      <c r="T1301" s="20">
        <f t="shared" si="277"/>
        <v>8.3541731911288108E-2</v>
      </c>
      <c r="U1301" s="20">
        <f t="shared" si="278"/>
        <v>4.2985741591868631E-2</v>
      </c>
      <c r="V1301" s="20">
        <f t="shared" si="279"/>
        <v>4.0555990319419477E-2</v>
      </c>
      <c r="Y1301" s="35"/>
      <c r="Z1301" s="35"/>
    </row>
    <row r="1302" spans="1:26" x14ac:dyDescent="0.25">
      <c r="A1302" s="11">
        <v>1978.1</v>
      </c>
      <c r="B1302" s="12">
        <v>100.6</v>
      </c>
      <c r="C1302" s="13">
        <v>5.03667</v>
      </c>
      <c r="D1302" s="12">
        <v>11.8233</v>
      </c>
      <c r="E1302" s="12">
        <v>67.099999999999994</v>
      </c>
      <c r="F1302" s="13">
        <f t="shared" si="284"/>
        <v>1978.7916666665687</v>
      </c>
      <c r="G1302" s="14">
        <v>8.64</v>
      </c>
      <c r="H1302" s="13">
        <f t="shared" si="280"/>
        <v>471.45567809239947</v>
      </c>
      <c r="I1302" s="13">
        <f t="shared" si="281"/>
        <v>23.604042447093892</v>
      </c>
      <c r="J1302" s="15">
        <f t="shared" si="285"/>
        <v>97126.977262305139</v>
      </c>
      <c r="K1302" s="13">
        <f t="shared" si="282"/>
        <v>55.409164202682575</v>
      </c>
      <c r="L1302" s="15">
        <f t="shared" si="283"/>
        <v>11415.123163672091</v>
      </c>
      <c r="M1302" s="34">
        <f t="shared" si="274"/>
        <v>9.5336083582088307</v>
      </c>
      <c r="N1302" s="16"/>
      <c r="O1302" s="17">
        <f t="shared" si="275"/>
        <v>11.565326820474874</v>
      </c>
      <c r="P1302" s="17"/>
      <c r="Q1302" s="36">
        <f t="shared" si="276"/>
        <v>8.4829822270452784E-2</v>
      </c>
      <c r="R1302" s="14">
        <f t="shared" si="286"/>
        <v>0.99598416780962151</v>
      </c>
      <c r="S1302" s="14">
        <f t="shared" si="287"/>
        <v>10.053598242339907</v>
      </c>
      <c r="T1302" s="20">
        <f t="shared" si="277"/>
        <v>9.1273189175097524E-2</v>
      </c>
      <c r="U1302" s="20">
        <f t="shared" si="278"/>
        <v>4.6376801650140909E-2</v>
      </c>
      <c r="V1302" s="20">
        <f t="shared" si="279"/>
        <v>4.4896387524956616E-2</v>
      </c>
      <c r="Y1302" s="35"/>
      <c r="Z1302" s="35"/>
    </row>
    <row r="1303" spans="1:26" x14ac:dyDescent="0.25">
      <c r="A1303" s="11">
        <v>1978.11</v>
      </c>
      <c r="B1303" s="12">
        <v>94.71</v>
      </c>
      <c r="C1303" s="13">
        <v>5.0533299999999999</v>
      </c>
      <c r="D1303" s="12">
        <v>12.076700000000001</v>
      </c>
      <c r="E1303" s="12">
        <v>67.400000000000006</v>
      </c>
      <c r="F1303" s="13">
        <f t="shared" si="284"/>
        <v>1978.874999999902</v>
      </c>
      <c r="G1303" s="14">
        <v>8.81</v>
      </c>
      <c r="H1303" s="13">
        <f t="shared" si="280"/>
        <v>441.87695252225518</v>
      </c>
      <c r="I1303" s="13">
        <f t="shared" si="281"/>
        <v>23.576708483679525</v>
      </c>
      <c r="J1303" s="15">
        <f t="shared" si="285"/>
        <v>91438.076987132605</v>
      </c>
      <c r="K1303" s="13">
        <f t="shared" si="282"/>
        <v>56.344793501483686</v>
      </c>
      <c r="L1303" s="15">
        <f t="shared" si="283"/>
        <v>11659.489223424185</v>
      </c>
      <c r="M1303" s="34">
        <f t="shared" si="274"/>
        <v>8.9284189022931475</v>
      </c>
      <c r="N1303" s="16"/>
      <c r="O1303" s="17">
        <f t="shared" si="275"/>
        <v>10.842331646474502</v>
      </c>
      <c r="P1303" s="17"/>
      <c r="Q1303" s="36">
        <f t="shared" si="276"/>
        <v>9.0413709782575208E-2</v>
      </c>
      <c r="R1303" s="14">
        <f t="shared" si="286"/>
        <v>0.99425825928905653</v>
      </c>
      <c r="S1303" s="14">
        <f t="shared" si="287"/>
        <v>9.9686554295766214</v>
      </c>
      <c r="T1303" s="20">
        <f t="shared" si="277"/>
        <v>9.5553222239581626E-2</v>
      </c>
      <c r="U1303" s="20">
        <f t="shared" si="278"/>
        <v>4.684701020306048E-2</v>
      </c>
      <c r="V1303" s="20">
        <f t="shared" si="279"/>
        <v>4.8706212036521146E-2</v>
      </c>
      <c r="Y1303" s="35"/>
      <c r="Z1303" s="35"/>
    </row>
    <row r="1304" spans="1:26" x14ac:dyDescent="0.25">
      <c r="A1304" s="11">
        <v>1978.12</v>
      </c>
      <c r="B1304" s="12">
        <v>96.11</v>
      </c>
      <c r="C1304" s="13">
        <v>5.07</v>
      </c>
      <c r="D1304" s="12">
        <v>12.33</v>
      </c>
      <c r="E1304" s="12">
        <v>67.7</v>
      </c>
      <c r="F1304" s="13">
        <f t="shared" si="284"/>
        <v>1978.9583333332353</v>
      </c>
      <c r="G1304" s="14">
        <v>9.01</v>
      </c>
      <c r="H1304" s="13">
        <f t="shared" si="280"/>
        <v>446.42172230428361</v>
      </c>
      <c r="I1304" s="13">
        <f t="shared" si="281"/>
        <v>23.549663220088629</v>
      </c>
      <c r="J1304" s="15">
        <f t="shared" si="285"/>
        <v>92784.627572538462</v>
      </c>
      <c r="K1304" s="13">
        <f t="shared" si="282"/>
        <v>57.271666174298382</v>
      </c>
      <c r="L1304" s="15">
        <f t="shared" si="283"/>
        <v>11903.386307037763</v>
      </c>
      <c r="M1304" s="34">
        <f t="shared" si="274"/>
        <v>9.0119418191338276</v>
      </c>
      <c r="N1304" s="16"/>
      <c r="O1304" s="17">
        <f t="shared" si="275"/>
        <v>10.953907642577766</v>
      </c>
      <c r="P1304" s="17"/>
      <c r="Q1304" s="36">
        <f t="shared" si="276"/>
        <v>8.7548492443670398E-2</v>
      </c>
      <c r="R1304" s="14">
        <f t="shared" si="286"/>
        <v>1.0016432159641684</v>
      </c>
      <c r="S1304" s="14">
        <f t="shared" si="287"/>
        <v>9.8674973833645971</v>
      </c>
      <c r="T1304" s="20">
        <f t="shared" si="277"/>
        <v>9.6292541907303075E-2</v>
      </c>
      <c r="U1304" s="20">
        <f t="shared" si="278"/>
        <v>4.7499532134704703E-2</v>
      </c>
      <c r="V1304" s="20">
        <f t="shared" si="279"/>
        <v>4.8793009772598372E-2</v>
      </c>
      <c r="Y1304" s="35"/>
      <c r="Z1304" s="35"/>
    </row>
    <row r="1305" spans="1:26" x14ac:dyDescent="0.25">
      <c r="A1305" s="11">
        <v>1979.01</v>
      </c>
      <c r="B1305" s="12">
        <v>99.71</v>
      </c>
      <c r="C1305" s="13">
        <v>5.1133300000000004</v>
      </c>
      <c r="D1305" s="12">
        <v>12.6533</v>
      </c>
      <c r="E1305" s="12">
        <v>68.3</v>
      </c>
      <c r="F1305" s="13">
        <f t="shared" si="284"/>
        <v>1979.0416666665685</v>
      </c>
      <c r="G1305" s="14">
        <v>9.1</v>
      </c>
      <c r="H1305" s="13">
        <f t="shared" si="280"/>
        <v>459.07476720351394</v>
      </c>
      <c r="I1305" s="13">
        <f t="shared" si="281"/>
        <v>23.542280407027825</v>
      </c>
      <c r="J1305" s="15">
        <f t="shared" si="285"/>
        <v>95822.199747451436</v>
      </c>
      <c r="K1305" s="13">
        <f t="shared" si="282"/>
        <v>58.257052972181562</v>
      </c>
      <c r="L1305" s="15">
        <f t="shared" si="283"/>
        <v>12159.934209852847</v>
      </c>
      <c r="M1305" s="34">
        <f t="shared" si="274"/>
        <v>9.257636919139971</v>
      </c>
      <c r="N1305" s="16"/>
      <c r="O1305" s="17">
        <f t="shared" si="275"/>
        <v>11.261020341262222</v>
      </c>
      <c r="P1305" s="17"/>
      <c r="Q1305" s="36">
        <f t="shared" si="276"/>
        <v>8.4344881137919769E-2</v>
      </c>
      <c r="R1305" s="14">
        <f t="shared" si="286"/>
        <v>1.0075833333333333</v>
      </c>
      <c r="S1305" s="14">
        <f t="shared" si="287"/>
        <v>9.7968856473269863</v>
      </c>
      <c r="T1305" s="20">
        <f t="shared" si="277"/>
        <v>9.6003361516135977E-2</v>
      </c>
      <c r="U1305" s="20">
        <f t="shared" si="278"/>
        <v>4.8659868105674908E-2</v>
      </c>
      <c r="V1305" s="20">
        <f t="shared" si="279"/>
        <v>4.7343493410461068E-2</v>
      </c>
      <c r="Y1305" s="35"/>
      <c r="Z1305" s="35"/>
    </row>
    <row r="1306" spans="1:26" x14ac:dyDescent="0.25">
      <c r="A1306" s="11">
        <v>1979.02</v>
      </c>
      <c r="B1306" s="12">
        <v>98.23</v>
      </c>
      <c r="C1306" s="13">
        <v>5.1566700000000001</v>
      </c>
      <c r="D1306" s="12">
        <v>12.976699999999999</v>
      </c>
      <c r="E1306" s="12">
        <v>69.099999999999994</v>
      </c>
      <c r="F1306" s="13">
        <f t="shared" si="284"/>
        <v>1979.1249999999018</v>
      </c>
      <c r="G1306" s="14">
        <v>9.1</v>
      </c>
      <c r="H1306" s="13">
        <f t="shared" si="280"/>
        <v>447.0246859623735</v>
      </c>
      <c r="I1306" s="13">
        <f t="shared" si="281"/>
        <v>23.466952940665706</v>
      </c>
      <c r="J1306" s="15">
        <f t="shared" si="285"/>
        <v>93715.18485630033</v>
      </c>
      <c r="K1306" s="13">
        <f t="shared" si="282"/>
        <v>59.054313777134595</v>
      </c>
      <c r="L1306" s="15">
        <f t="shared" si="283"/>
        <v>12380.269157332305</v>
      </c>
      <c r="M1306" s="34">
        <f t="shared" si="274"/>
        <v>9.0037403710456339</v>
      </c>
      <c r="N1306" s="16"/>
      <c r="O1306" s="17">
        <f t="shared" si="275"/>
        <v>10.961002211569221</v>
      </c>
      <c r="P1306" s="17"/>
      <c r="Q1306" s="36">
        <f t="shared" si="276"/>
        <v>8.80360566011366E-2</v>
      </c>
      <c r="R1306" s="14">
        <f t="shared" si="286"/>
        <v>1.0062810771389346</v>
      </c>
      <c r="S1306" s="14">
        <f t="shared" si="287"/>
        <v>9.7568958754378077</v>
      </c>
      <c r="T1306" s="20">
        <f t="shared" si="277"/>
        <v>0.1015635398802115</v>
      </c>
      <c r="U1306" s="20">
        <f t="shared" si="278"/>
        <v>4.8905711599098511E-2</v>
      </c>
      <c r="V1306" s="20">
        <f t="shared" si="279"/>
        <v>5.2657828281112984E-2</v>
      </c>
      <c r="Y1306" s="35"/>
      <c r="Z1306" s="35"/>
    </row>
    <row r="1307" spans="1:26" x14ac:dyDescent="0.25">
      <c r="A1307" s="11">
        <v>1979.03</v>
      </c>
      <c r="B1307" s="12">
        <v>100.1</v>
      </c>
      <c r="C1307" s="13">
        <v>5.2</v>
      </c>
      <c r="D1307" s="12">
        <v>13.3</v>
      </c>
      <c r="E1307" s="12">
        <v>69.8</v>
      </c>
      <c r="F1307" s="13">
        <f t="shared" si="284"/>
        <v>1979.208333333235</v>
      </c>
      <c r="G1307" s="14">
        <v>9.1199999999999992</v>
      </c>
      <c r="H1307" s="13">
        <f t="shared" si="280"/>
        <v>450.96627507163333</v>
      </c>
      <c r="I1307" s="13">
        <f t="shared" si="281"/>
        <v>23.426819484240692</v>
      </c>
      <c r="J1307" s="15">
        <f t="shared" si="285"/>
        <v>94950.778391124535</v>
      </c>
      <c r="K1307" s="13">
        <f t="shared" si="282"/>
        <v>59.918595988538698</v>
      </c>
      <c r="L1307" s="15">
        <f t="shared" si="283"/>
        <v>12615.837688331232</v>
      </c>
      <c r="M1307" s="34">
        <f t="shared" si="274"/>
        <v>9.0707850296607653</v>
      </c>
      <c r="N1307" s="16"/>
      <c r="O1307" s="17">
        <f t="shared" si="275"/>
        <v>11.050596484076509</v>
      </c>
      <c r="P1307" s="17"/>
      <c r="Q1307" s="36">
        <f t="shared" si="276"/>
        <v>8.7200380134632091E-2</v>
      </c>
      <c r="R1307" s="14">
        <f t="shared" si="286"/>
        <v>1.0037031360281712</v>
      </c>
      <c r="S1307" s="14">
        <f t="shared" si="287"/>
        <v>9.7197165709569884</v>
      </c>
      <c r="T1307" s="20">
        <f t="shared" si="277"/>
        <v>9.9315980743650556E-2</v>
      </c>
      <c r="U1307" s="20">
        <f t="shared" si="278"/>
        <v>4.8220175595768078E-2</v>
      </c>
      <c r="V1307" s="20">
        <f t="shared" si="279"/>
        <v>5.1095805147882478E-2</v>
      </c>
      <c r="Y1307" s="35"/>
      <c r="Z1307" s="35"/>
    </row>
    <row r="1308" spans="1:26" x14ac:dyDescent="0.25">
      <c r="A1308" s="11">
        <v>1979.04</v>
      </c>
      <c r="B1308" s="12">
        <v>102.1</v>
      </c>
      <c r="C1308" s="13">
        <v>5.2466699999999999</v>
      </c>
      <c r="D1308" s="12">
        <v>13.5267</v>
      </c>
      <c r="E1308" s="12">
        <v>70.599999999999994</v>
      </c>
      <c r="F1308" s="13">
        <f t="shared" si="284"/>
        <v>1979.2916666665683</v>
      </c>
      <c r="G1308" s="14">
        <v>9.18</v>
      </c>
      <c r="H1308" s="13">
        <f t="shared" si="280"/>
        <v>454.76439093484424</v>
      </c>
      <c r="I1308" s="13">
        <f t="shared" si="281"/>
        <v>23.369232977337116</v>
      </c>
      <c r="J1308" s="15">
        <f t="shared" si="285"/>
        <v>96160.502176667127</v>
      </c>
      <c r="K1308" s="13">
        <f t="shared" si="282"/>
        <v>60.249377932011342</v>
      </c>
      <c r="L1308" s="15">
        <f t="shared" si="283"/>
        <v>12739.8067070825</v>
      </c>
      <c r="M1308" s="34">
        <f t="shared" si="274"/>
        <v>9.133063566217416</v>
      </c>
      <c r="N1308" s="16"/>
      <c r="O1308" s="17">
        <f t="shared" si="275"/>
        <v>11.133601762772864</v>
      </c>
      <c r="P1308" s="17"/>
      <c r="Q1308" s="36">
        <f t="shared" si="276"/>
        <v>8.6475950262932477E-2</v>
      </c>
      <c r="R1308" s="14">
        <f t="shared" si="286"/>
        <v>1.003117086251853</v>
      </c>
      <c r="S1308" s="14">
        <f t="shared" si="287"/>
        <v>9.6451637145821678</v>
      </c>
      <c r="T1308" s="20">
        <f t="shared" si="277"/>
        <v>0.10106179802981496</v>
      </c>
      <c r="U1308" s="20">
        <f t="shared" si="278"/>
        <v>5.0369438134763911E-2</v>
      </c>
      <c r="V1308" s="20">
        <f t="shared" si="279"/>
        <v>5.0692359895051053E-2</v>
      </c>
      <c r="Y1308" s="35"/>
      <c r="Z1308" s="35"/>
    </row>
    <row r="1309" spans="1:26" x14ac:dyDescent="0.25">
      <c r="A1309" s="11">
        <v>1979.05</v>
      </c>
      <c r="B1309" s="12">
        <v>99.73</v>
      </c>
      <c r="C1309" s="13">
        <v>5.2933300000000001</v>
      </c>
      <c r="D1309" s="12">
        <v>13.753299999999999</v>
      </c>
      <c r="E1309" s="12">
        <v>71.5</v>
      </c>
      <c r="F1309" s="13">
        <f t="shared" si="284"/>
        <v>1979.3749999999015</v>
      </c>
      <c r="G1309" s="14">
        <v>9.25</v>
      </c>
      <c r="H1309" s="13">
        <f t="shared" si="280"/>
        <v>438.61672447552456</v>
      </c>
      <c r="I1309" s="13">
        <f t="shared" si="281"/>
        <v>23.28028743776224</v>
      </c>
      <c r="J1309" s="15">
        <f t="shared" si="285"/>
        <v>93156.278307397908</v>
      </c>
      <c r="K1309" s="13">
        <f t="shared" si="282"/>
        <v>60.487590461538467</v>
      </c>
      <c r="L1309" s="15">
        <f t="shared" si="283"/>
        <v>12846.748645795002</v>
      </c>
      <c r="M1309" s="34">
        <f t="shared" si="274"/>
        <v>8.7943832898149576</v>
      </c>
      <c r="N1309" s="16"/>
      <c r="O1309" s="17">
        <f t="shared" si="275"/>
        <v>10.728950511599068</v>
      </c>
      <c r="P1309" s="17"/>
      <c r="Q1309" s="36">
        <f t="shared" si="276"/>
        <v>9.1052965524399787E-2</v>
      </c>
      <c r="R1309" s="14">
        <f t="shared" si="286"/>
        <v>1.030044769334399</v>
      </c>
      <c r="S1309" s="14">
        <f t="shared" si="287"/>
        <v>9.5534424285124437</v>
      </c>
      <c r="T1309" s="20">
        <f t="shared" si="277"/>
        <v>0.10840015297084626</v>
      </c>
      <c r="U1309" s="20">
        <f t="shared" si="278"/>
        <v>5.3756804855167539E-2</v>
      </c>
      <c r="V1309" s="20">
        <f t="shared" si="279"/>
        <v>5.4643348115678725E-2</v>
      </c>
      <c r="Y1309" s="35"/>
      <c r="Z1309" s="35"/>
    </row>
    <row r="1310" spans="1:26" x14ac:dyDescent="0.25">
      <c r="A1310" s="11">
        <v>1979.06</v>
      </c>
      <c r="B1310" s="12">
        <v>101.7</v>
      </c>
      <c r="C1310" s="13">
        <v>5.34</v>
      </c>
      <c r="D1310" s="12">
        <v>13.98</v>
      </c>
      <c r="E1310" s="12">
        <v>72.3</v>
      </c>
      <c r="F1310" s="13">
        <f t="shared" si="284"/>
        <v>1979.4583333332348</v>
      </c>
      <c r="G1310" s="14">
        <v>8.91</v>
      </c>
      <c r="H1310" s="13">
        <f t="shared" si="280"/>
        <v>442.33170124481336</v>
      </c>
      <c r="I1310" s="13">
        <f t="shared" si="281"/>
        <v>23.225676348547722</v>
      </c>
      <c r="J1310" s="15">
        <f t="shared" si="285"/>
        <v>94356.357658236695</v>
      </c>
      <c r="K1310" s="13">
        <f t="shared" si="282"/>
        <v>60.804298755186728</v>
      </c>
      <c r="L1310" s="15">
        <f t="shared" si="283"/>
        <v>12970.519961279733</v>
      </c>
      <c r="M1310" s="34">
        <f t="shared" si="274"/>
        <v>8.8539377646939528</v>
      </c>
      <c r="N1310" s="16"/>
      <c r="O1310" s="17">
        <f t="shared" si="275"/>
        <v>10.809180598290324</v>
      </c>
      <c r="P1310" s="17"/>
      <c r="Q1310" s="36">
        <f t="shared" si="276"/>
        <v>9.4292456494697308E-2</v>
      </c>
      <c r="R1310" s="14">
        <f t="shared" si="286"/>
        <v>1.0048016460396398</v>
      </c>
      <c r="S1310" s="14">
        <f t="shared" si="287"/>
        <v>9.7315884963734316</v>
      </c>
      <c r="T1310" s="20">
        <f t="shared" si="277"/>
        <v>0.11041797916582263</v>
      </c>
      <c r="U1310" s="20">
        <f t="shared" si="278"/>
        <v>5.6350250301478111E-2</v>
      </c>
      <c r="V1310" s="20">
        <f t="shared" si="279"/>
        <v>5.4067728864344522E-2</v>
      </c>
      <c r="Y1310" s="35"/>
      <c r="Z1310" s="35"/>
    </row>
    <row r="1311" spans="1:26" x14ac:dyDescent="0.25">
      <c r="A1311" s="11">
        <v>1979.07</v>
      </c>
      <c r="B1311" s="12">
        <v>102.7</v>
      </c>
      <c r="C1311" s="13">
        <v>5.3966700000000003</v>
      </c>
      <c r="D1311" s="12">
        <v>14.1967</v>
      </c>
      <c r="E1311" s="12">
        <v>73.099999999999994</v>
      </c>
      <c r="F1311" s="13">
        <f t="shared" si="284"/>
        <v>1979.5416666665681</v>
      </c>
      <c r="G1311" s="14">
        <v>8.9499999999999993</v>
      </c>
      <c r="H1311" s="13">
        <f t="shared" si="280"/>
        <v>441.79264021887838</v>
      </c>
      <c r="I1311" s="13">
        <f t="shared" si="281"/>
        <v>23.215278361149117</v>
      </c>
      <c r="J1311" s="15">
        <f t="shared" si="285"/>
        <v>94654.049617344237</v>
      </c>
      <c r="K1311" s="13">
        <f t="shared" si="282"/>
        <v>61.071057209302339</v>
      </c>
      <c r="L1311" s="15">
        <f t="shared" si="283"/>
        <v>13084.47075172883</v>
      </c>
      <c r="M1311" s="34">
        <f t="shared" si="274"/>
        <v>8.8274980455423666</v>
      </c>
      <c r="N1311" s="16"/>
      <c r="O1311" s="17">
        <f t="shared" si="275"/>
        <v>10.78433851707503</v>
      </c>
      <c r="P1311" s="17"/>
      <c r="Q1311" s="36">
        <f t="shared" si="276"/>
        <v>9.4825501424015093E-2</v>
      </c>
      <c r="R1311" s="14">
        <f t="shared" si="286"/>
        <v>1.0022294077638916</v>
      </c>
      <c r="S1311" s="14">
        <f t="shared" si="287"/>
        <v>9.6713031040074586</v>
      </c>
      <c r="T1311" s="20">
        <f t="shared" si="277"/>
        <v>0.11287090177119952</v>
      </c>
      <c r="U1311" s="20">
        <f t="shared" si="278"/>
        <v>5.9327623602140944E-2</v>
      </c>
      <c r="V1311" s="20">
        <f t="shared" si="279"/>
        <v>5.3543278169058572E-2</v>
      </c>
      <c r="Y1311" s="35"/>
      <c r="Z1311" s="35"/>
    </row>
    <row r="1312" spans="1:26" x14ac:dyDescent="0.25">
      <c r="A1312" s="11">
        <v>1979.08</v>
      </c>
      <c r="B1312" s="12">
        <v>107.4</v>
      </c>
      <c r="C1312" s="13">
        <v>5.4533300000000002</v>
      </c>
      <c r="D1312" s="12">
        <v>14.4133</v>
      </c>
      <c r="E1312" s="12">
        <v>73.8</v>
      </c>
      <c r="F1312" s="13">
        <f t="shared" si="284"/>
        <v>1979.6249999999013</v>
      </c>
      <c r="G1312" s="14">
        <v>9.0299999999999994</v>
      </c>
      <c r="H1312" s="13">
        <f t="shared" si="280"/>
        <v>457.62878048780499</v>
      </c>
      <c r="I1312" s="13">
        <f t="shared" si="281"/>
        <v>23.236506121951223</v>
      </c>
      <c r="J1312" s="15">
        <f t="shared" si="285"/>
        <v>98461.810175658436</v>
      </c>
      <c r="K1312" s="13">
        <f t="shared" si="282"/>
        <v>61.414719756097568</v>
      </c>
      <c r="L1312" s="15">
        <f t="shared" si="283"/>
        <v>13213.776616432193</v>
      </c>
      <c r="M1312" s="34">
        <f t="shared" si="274"/>
        <v>9.1271657972150351</v>
      </c>
      <c r="N1312" s="16"/>
      <c r="O1312" s="17">
        <f t="shared" si="275"/>
        <v>11.156331375849181</v>
      </c>
      <c r="P1312" s="17"/>
      <c r="Q1312" s="36">
        <f t="shared" si="276"/>
        <v>9.0746477696883918E-2</v>
      </c>
      <c r="R1312" s="14">
        <f t="shared" si="286"/>
        <v>0.9881636923006627</v>
      </c>
      <c r="S1312" s="14">
        <f t="shared" si="287"/>
        <v>9.6009266441916079</v>
      </c>
      <c r="T1312" s="20">
        <f t="shared" si="277"/>
        <v>0.11340784433525886</v>
      </c>
      <c r="U1312" s="20">
        <f t="shared" si="278"/>
        <v>5.9991130331344067E-2</v>
      </c>
      <c r="V1312" s="20">
        <f t="shared" si="279"/>
        <v>5.3416714003914789E-2</v>
      </c>
      <c r="Y1312" s="35"/>
      <c r="Z1312" s="35"/>
    </row>
    <row r="1313" spans="1:26" x14ac:dyDescent="0.25">
      <c r="A1313" s="11">
        <v>1979.09</v>
      </c>
      <c r="B1313" s="12">
        <v>108.6</v>
      </c>
      <c r="C1313" s="13">
        <v>5.51</v>
      </c>
      <c r="D1313" s="12">
        <v>14.63</v>
      </c>
      <c r="E1313" s="12">
        <v>74.599999999999994</v>
      </c>
      <c r="F1313" s="13">
        <f t="shared" si="284"/>
        <v>1979.7083333332346</v>
      </c>
      <c r="G1313" s="14">
        <v>9.33</v>
      </c>
      <c r="H1313" s="13">
        <f t="shared" si="280"/>
        <v>457.77957104557646</v>
      </c>
      <c r="I1313" s="13">
        <f t="shared" si="281"/>
        <v>23.226201072386061</v>
      </c>
      <c r="J1313" s="15">
        <f t="shared" si="285"/>
        <v>98910.692771025046</v>
      </c>
      <c r="K1313" s="13">
        <f t="shared" si="282"/>
        <v>61.669568364611273</v>
      </c>
      <c r="L1313" s="15">
        <f t="shared" si="283"/>
        <v>13324.709348435512</v>
      </c>
      <c r="M1313" s="34">
        <f t="shared" si="274"/>
        <v>9.1127589907409572</v>
      </c>
      <c r="N1313" s="16"/>
      <c r="O1313" s="17">
        <f t="shared" si="275"/>
        <v>11.144412105091886</v>
      </c>
      <c r="P1313" s="17"/>
      <c r="Q1313" s="36">
        <f t="shared" si="276"/>
        <v>8.8786091274875925E-2</v>
      </c>
      <c r="R1313" s="14">
        <f t="shared" si="286"/>
        <v>0.94765923764923543</v>
      </c>
      <c r="S1313" s="14">
        <f t="shared" si="287"/>
        <v>9.3855467777578525</v>
      </c>
      <c r="T1313" s="20">
        <f t="shared" si="277"/>
        <v>0.11305552603619384</v>
      </c>
      <c r="U1313" s="20">
        <f t="shared" si="278"/>
        <v>6.2200426914902129E-2</v>
      </c>
      <c r="V1313" s="20">
        <f t="shared" si="279"/>
        <v>5.0855099121291714E-2</v>
      </c>
      <c r="Y1313" s="35"/>
      <c r="Z1313" s="35"/>
    </row>
    <row r="1314" spans="1:26" x14ac:dyDescent="0.25">
      <c r="A1314" s="11">
        <v>1979.1</v>
      </c>
      <c r="B1314" s="12">
        <v>104.5</v>
      </c>
      <c r="C1314" s="13">
        <v>5.5566700000000004</v>
      </c>
      <c r="D1314" s="12">
        <v>14.7067</v>
      </c>
      <c r="E1314" s="12">
        <v>75.2</v>
      </c>
      <c r="F1314" s="13">
        <f t="shared" si="284"/>
        <v>1979.7916666665678</v>
      </c>
      <c r="G1314" s="14">
        <v>10.3</v>
      </c>
      <c r="H1314" s="13">
        <f t="shared" si="280"/>
        <v>436.9823138297873</v>
      </c>
      <c r="I1314" s="13">
        <f t="shared" si="281"/>
        <v>23.236043194148941</v>
      </c>
      <c r="J1314" s="15">
        <f t="shared" si="285"/>
        <v>94835.485379781981</v>
      </c>
      <c r="K1314" s="13">
        <f t="shared" si="282"/>
        <v>61.498256409574481</v>
      </c>
      <c r="L1314" s="15">
        <f t="shared" si="283"/>
        <v>13346.574476888418</v>
      </c>
      <c r="M1314" s="34">
        <f t="shared" si="274"/>
        <v>8.6818433068993155</v>
      </c>
      <c r="N1314" s="16"/>
      <c r="O1314" s="17">
        <f t="shared" si="275"/>
        <v>10.624838288277678</v>
      </c>
      <c r="P1314" s="17"/>
      <c r="Q1314" s="36">
        <f t="shared" si="276"/>
        <v>8.4815287363696645E-2</v>
      </c>
      <c r="R1314" s="14">
        <f t="shared" si="286"/>
        <v>0.98720293819717986</v>
      </c>
      <c r="S1314" s="14">
        <f t="shared" si="287"/>
        <v>8.8233349439243458</v>
      </c>
      <c r="T1314" s="20">
        <f t="shared" si="277"/>
        <v>0.11753450057390258</v>
      </c>
      <c r="U1314" s="20">
        <f t="shared" si="278"/>
        <v>7.029506667040053E-2</v>
      </c>
      <c r="V1314" s="20">
        <f t="shared" si="279"/>
        <v>4.7239433903502048E-2</v>
      </c>
      <c r="Y1314" s="35"/>
      <c r="Z1314" s="35"/>
    </row>
    <row r="1315" spans="1:26" x14ac:dyDescent="0.25">
      <c r="A1315" s="11">
        <v>1979.11</v>
      </c>
      <c r="B1315" s="12">
        <v>103.7</v>
      </c>
      <c r="C1315" s="13">
        <v>5.6033299999999997</v>
      </c>
      <c r="D1315" s="12">
        <v>14.783300000000001</v>
      </c>
      <c r="E1315" s="12">
        <v>75.900000000000006</v>
      </c>
      <c r="F1315" s="13">
        <f t="shared" si="284"/>
        <v>1979.8749999999011</v>
      </c>
      <c r="G1315" s="14">
        <v>10.65</v>
      </c>
      <c r="H1315" s="13">
        <f t="shared" si="280"/>
        <v>429.63770750988147</v>
      </c>
      <c r="I1315" s="13">
        <f t="shared" si="281"/>
        <v>23.215061288537548</v>
      </c>
      <c r="J1315" s="15">
        <f t="shared" si="285"/>
        <v>93661.383693628755</v>
      </c>
      <c r="K1315" s="13">
        <f t="shared" si="282"/>
        <v>61.248438972332025</v>
      </c>
      <c r="L1315" s="15">
        <f t="shared" si="283"/>
        <v>13352.211509720559</v>
      </c>
      <c r="M1315" s="34">
        <f t="shared" si="274"/>
        <v>8.5187843029835602</v>
      </c>
      <c r="N1315" s="16"/>
      <c r="O1315" s="17">
        <f t="shared" si="275"/>
        <v>10.433469269423096</v>
      </c>
      <c r="P1315" s="17"/>
      <c r="Q1315" s="36">
        <f t="shared" si="276"/>
        <v>8.394033968829677E-2</v>
      </c>
      <c r="R1315" s="14">
        <f t="shared" si="286"/>
        <v>1.0249286541450782</v>
      </c>
      <c r="S1315" s="14">
        <f t="shared" si="287"/>
        <v>8.6300889069402533</v>
      </c>
      <c r="T1315" s="20">
        <f t="shared" si="277"/>
        <v>0.11661860415602532</v>
      </c>
      <c r="U1315" s="20">
        <f t="shared" si="278"/>
        <v>7.4146520468323818E-2</v>
      </c>
      <c r="V1315" s="20">
        <f t="shared" si="279"/>
        <v>4.2472083687701501E-2</v>
      </c>
      <c r="Y1315" s="35"/>
      <c r="Z1315" s="35"/>
    </row>
    <row r="1316" spans="1:26" x14ac:dyDescent="0.25">
      <c r="A1316" s="11">
        <v>1979.12</v>
      </c>
      <c r="B1316" s="12">
        <v>107.8</v>
      </c>
      <c r="C1316" s="13">
        <v>5.65</v>
      </c>
      <c r="D1316" s="12">
        <v>14.86</v>
      </c>
      <c r="E1316" s="12">
        <v>76.7</v>
      </c>
      <c r="F1316" s="13">
        <f t="shared" si="284"/>
        <v>1979.9583333332343</v>
      </c>
      <c r="G1316" s="14">
        <v>10.39</v>
      </c>
      <c r="H1316" s="13">
        <f t="shared" si="280"/>
        <v>441.96594524119945</v>
      </c>
      <c r="I1316" s="13">
        <f t="shared" si="281"/>
        <v>23.164263363754891</v>
      </c>
      <c r="J1316" s="15">
        <f t="shared" si="285"/>
        <v>96769.769032368931</v>
      </c>
      <c r="K1316" s="13">
        <f t="shared" si="282"/>
        <v>60.924062581486311</v>
      </c>
      <c r="L1316" s="15">
        <f t="shared" si="283"/>
        <v>13339.506195000022</v>
      </c>
      <c r="M1316" s="34">
        <f t="shared" si="274"/>
        <v>8.7452044046692929</v>
      </c>
      <c r="N1316" s="16"/>
      <c r="O1316" s="17">
        <f t="shared" si="275"/>
        <v>10.717928631289345</v>
      </c>
      <c r="P1316" s="17"/>
      <c r="Q1316" s="36">
        <f t="shared" si="276"/>
        <v>8.4055550379180347E-2</v>
      </c>
      <c r="R1316" s="14">
        <f t="shared" si="286"/>
        <v>0.98376644574528849</v>
      </c>
      <c r="S1316" s="14">
        <f t="shared" si="287"/>
        <v>8.7529675164066045</v>
      </c>
      <c r="T1316" s="20">
        <f t="shared" si="277"/>
        <v>0.11581447133810352</v>
      </c>
      <c r="U1316" s="20">
        <f t="shared" si="278"/>
        <v>7.3379812698553426E-2</v>
      </c>
      <c r="V1316" s="20">
        <f t="shared" si="279"/>
        <v>4.2434658639550094E-2</v>
      </c>
      <c r="Y1316" s="35"/>
      <c r="Z1316" s="35"/>
    </row>
    <row r="1317" spans="1:26" x14ac:dyDescent="0.25">
      <c r="A1317" s="11">
        <v>1980.01</v>
      </c>
      <c r="B1317" s="12">
        <v>110.9</v>
      </c>
      <c r="C1317" s="13">
        <v>5.7</v>
      </c>
      <c r="D1317" s="12">
        <v>15.003299999999999</v>
      </c>
      <c r="E1317" s="12">
        <v>77.8</v>
      </c>
      <c r="F1317" s="13">
        <f t="shared" si="284"/>
        <v>1980.0416666665676</v>
      </c>
      <c r="G1317" s="14">
        <v>10.8</v>
      </c>
      <c r="H1317" s="13">
        <f t="shared" si="280"/>
        <v>448.24696658097702</v>
      </c>
      <c r="I1317" s="13">
        <f t="shared" si="281"/>
        <v>23.038843187660671</v>
      </c>
      <c r="J1317" s="15">
        <f t="shared" si="285"/>
        <v>98565.386139794398</v>
      </c>
      <c r="K1317" s="13">
        <f t="shared" si="282"/>
        <v>60.641872982005147</v>
      </c>
      <c r="L1317" s="15">
        <f t="shared" si="283"/>
        <v>13334.590242300963</v>
      </c>
      <c r="M1317" s="34">
        <f t="shared" si="274"/>
        <v>8.850934180729114</v>
      </c>
      <c r="N1317" s="16"/>
      <c r="O1317" s="17">
        <f t="shared" si="275"/>
        <v>10.854081878724756</v>
      </c>
      <c r="P1317" s="17"/>
      <c r="Q1317" s="36">
        <f t="shared" si="276"/>
        <v>7.9834698453491837E-2</v>
      </c>
      <c r="R1317" s="14">
        <f t="shared" si="286"/>
        <v>0.91740152564398236</v>
      </c>
      <c r="S1317" s="14">
        <f t="shared" si="287"/>
        <v>8.4891281428550585</v>
      </c>
      <c r="T1317" s="20">
        <f t="shared" si="277"/>
        <v>0.11014020821413251</v>
      </c>
      <c r="U1317" s="20">
        <f t="shared" si="278"/>
        <v>7.3558380560686532E-2</v>
      </c>
      <c r="V1317" s="20">
        <f t="shared" si="279"/>
        <v>3.6581827653445975E-2</v>
      </c>
      <c r="Y1317" s="35"/>
      <c r="Z1317" s="35"/>
    </row>
    <row r="1318" spans="1:26" x14ac:dyDescent="0.25">
      <c r="A1318" s="11">
        <v>1980.02</v>
      </c>
      <c r="B1318" s="12">
        <v>115.3</v>
      </c>
      <c r="C1318" s="13">
        <v>5.75</v>
      </c>
      <c r="D1318" s="12">
        <v>15.146699999999999</v>
      </c>
      <c r="E1318" s="12">
        <v>78.900000000000006</v>
      </c>
      <c r="F1318" s="13">
        <f t="shared" si="284"/>
        <v>1980.1249999999009</v>
      </c>
      <c r="G1318" s="14">
        <v>12.41</v>
      </c>
      <c r="H1318" s="13">
        <f t="shared" si="280"/>
        <v>459.53406844106468</v>
      </c>
      <c r="I1318" s="13">
        <f t="shared" si="281"/>
        <v>22.916920152091254</v>
      </c>
      <c r="J1318" s="15">
        <f t="shared" si="285"/>
        <v>101467.25105030883</v>
      </c>
      <c r="K1318" s="13">
        <f t="shared" si="282"/>
        <v>60.367950342205319</v>
      </c>
      <c r="L1318" s="15">
        <f t="shared" si="283"/>
        <v>13329.523083119797</v>
      </c>
      <c r="M1318" s="34">
        <f t="shared" si="274"/>
        <v>9.0544760921925196</v>
      </c>
      <c r="N1318" s="16"/>
      <c r="O1318" s="17">
        <f t="shared" si="275"/>
        <v>11.109252312727019</v>
      </c>
      <c r="P1318" s="17"/>
      <c r="Q1318" s="36">
        <f t="shared" si="276"/>
        <v>6.2137165228765251E-2</v>
      </c>
      <c r="R1318" s="14">
        <f t="shared" si="286"/>
        <v>0.99125648533881872</v>
      </c>
      <c r="S1318" s="14">
        <f t="shared" si="287"/>
        <v>7.6793620117894337</v>
      </c>
      <c r="T1318" s="20">
        <f t="shared" si="277"/>
        <v>0.10357782711324837</v>
      </c>
      <c r="U1318" s="20">
        <f t="shared" si="278"/>
        <v>8.2715176581483529E-2</v>
      </c>
      <c r="V1318" s="20">
        <f t="shared" si="279"/>
        <v>2.0862650531764837E-2</v>
      </c>
      <c r="Y1318" s="35"/>
      <c r="Z1318" s="35"/>
    </row>
    <row r="1319" spans="1:26" x14ac:dyDescent="0.25">
      <c r="A1319" s="11">
        <v>1980.03</v>
      </c>
      <c r="B1319" s="12">
        <v>104.7</v>
      </c>
      <c r="C1319" s="13">
        <v>5.8</v>
      </c>
      <c r="D1319" s="12">
        <v>15.29</v>
      </c>
      <c r="E1319" s="12">
        <v>80.099999999999994</v>
      </c>
      <c r="F1319" s="13">
        <f t="shared" si="284"/>
        <v>1980.2083333332341</v>
      </c>
      <c r="G1319" s="14">
        <v>12.75</v>
      </c>
      <c r="H1319" s="13">
        <f t="shared" si="280"/>
        <v>411.03573033707875</v>
      </c>
      <c r="I1319" s="13">
        <f t="shared" si="281"/>
        <v>22.769887640449443</v>
      </c>
      <c r="J1319" s="15">
        <f t="shared" si="285"/>
        <v>91177.568056486882</v>
      </c>
      <c r="K1319" s="13">
        <f t="shared" si="282"/>
        <v>60.026134831460688</v>
      </c>
      <c r="L1319" s="15">
        <f t="shared" si="283"/>
        <v>13315.234150751523</v>
      </c>
      <c r="M1319" s="34">
        <f t="shared" si="274"/>
        <v>8.0811509007855005</v>
      </c>
      <c r="N1319" s="16"/>
      <c r="O1319" s="17">
        <f t="shared" si="275"/>
        <v>9.9248356973564942</v>
      </c>
      <c r="P1319" s="17"/>
      <c r="Q1319" s="36">
        <f t="shared" si="276"/>
        <v>7.3098972741579921E-2</v>
      </c>
      <c r="R1319" s="14">
        <f t="shared" si="286"/>
        <v>1.0862448859181546</v>
      </c>
      <c r="S1319" s="14">
        <f t="shared" si="287"/>
        <v>7.4981766873766658</v>
      </c>
      <c r="T1319" s="20">
        <f t="shared" si="277"/>
        <v>0.11781757133238657</v>
      </c>
      <c r="U1319" s="20">
        <f t="shared" si="278"/>
        <v>8.461038335075366E-2</v>
      </c>
      <c r="V1319" s="20">
        <f t="shared" si="279"/>
        <v>3.3207187981632913E-2</v>
      </c>
      <c r="Y1319" s="35"/>
      <c r="Z1319" s="35"/>
    </row>
    <row r="1320" spans="1:26" x14ac:dyDescent="0.25">
      <c r="A1320" s="11">
        <v>1980.04</v>
      </c>
      <c r="B1320" s="12">
        <v>103</v>
      </c>
      <c r="C1320" s="13">
        <v>5.8466699999999996</v>
      </c>
      <c r="D1320" s="12">
        <v>15.173299999999999</v>
      </c>
      <c r="E1320" s="12">
        <v>81</v>
      </c>
      <c r="F1320" s="13">
        <f t="shared" si="284"/>
        <v>1980.2916666665674</v>
      </c>
      <c r="G1320" s="14">
        <v>11.47</v>
      </c>
      <c r="H1320" s="13">
        <f t="shared" si="280"/>
        <v>399.86888888888893</v>
      </c>
      <c r="I1320" s="13">
        <f t="shared" si="281"/>
        <v>22.698072200000002</v>
      </c>
      <c r="J1320" s="15">
        <f t="shared" si="285"/>
        <v>89120.076541428294</v>
      </c>
      <c r="K1320" s="13">
        <f t="shared" si="282"/>
        <v>58.906122444444449</v>
      </c>
      <c r="L1320" s="15">
        <f t="shared" si="283"/>
        <v>13128.598615398581</v>
      </c>
      <c r="M1320" s="34">
        <f t="shared" si="274"/>
        <v>7.8440245047192176</v>
      </c>
      <c r="N1320" s="16"/>
      <c r="O1320" s="17">
        <f t="shared" si="275"/>
        <v>9.6444480482973134</v>
      </c>
      <c r="P1320" s="17"/>
      <c r="Q1320" s="36">
        <f t="shared" si="276"/>
        <v>9.0000669289211147E-2</v>
      </c>
      <c r="R1320" s="14">
        <f t="shared" si="286"/>
        <v>1.0899045574721604</v>
      </c>
      <c r="S1320" s="14">
        <f t="shared" si="287"/>
        <v>8.0543576794805904</v>
      </c>
      <c r="T1320" s="20">
        <f t="shared" si="277"/>
        <v>0.1204204269759126</v>
      </c>
      <c r="U1320" s="20">
        <f t="shared" si="278"/>
        <v>7.6057149488397258E-2</v>
      </c>
      <c r="V1320" s="20">
        <f t="shared" si="279"/>
        <v>4.436327748751534E-2</v>
      </c>
      <c r="Y1320" s="35"/>
      <c r="Z1320" s="35"/>
    </row>
    <row r="1321" spans="1:26" x14ac:dyDescent="0.25">
      <c r="A1321" s="11">
        <v>1980.05</v>
      </c>
      <c r="B1321" s="12">
        <v>107.7</v>
      </c>
      <c r="C1321" s="13">
        <v>5.8933299999999997</v>
      </c>
      <c r="D1321" s="12">
        <v>15.056699999999999</v>
      </c>
      <c r="E1321" s="12">
        <v>81.8</v>
      </c>
      <c r="F1321" s="13">
        <f t="shared" si="284"/>
        <v>1980.3749999999006</v>
      </c>
      <c r="G1321" s="14">
        <v>10.18</v>
      </c>
      <c r="H1321" s="13">
        <f t="shared" si="280"/>
        <v>414.02618581907097</v>
      </c>
      <c r="I1321" s="13">
        <f t="shared" si="281"/>
        <v>22.65545906845966</v>
      </c>
      <c r="J1321" s="15">
        <f t="shared" si="285"/>
        <v>92696.133876620021</v>
      </c>
      <c r="K1321" s="13">
        <f t="shared" si="282"/>
        <v>57.881783398533017</v>
      </c>
      <c r="L1321" s="15">
        <f t="shared" si="283"/>
        <v>12959.126081152319</v>
      </c>
      <c r="M1321" s="34">
        <f t="shared" si="274"/>
        <v>8.1042258071764959</v>
      </c>
      <c r="N1321" s="16"/>
      <c r="O1321" s="17">
        <f t="shared" si="275"/>
        <v>9.9744124837086705</v>
      </c>
      <c r="P1321" s="17"/>
      <c r="Q1321" s="36">
        <f t="shared" si="276"/>
        <v>9.9587051863871276E-2</v>
      </c>
      <c r="R1321" s="14">
        <f t="shared" si="286"/>
        <v>1.0338153104575889</v>
      </c>
      <c r="S1321" s="14">
        <f t="shared" si="287"/>
        <v>8.6926280260699276</v>
      </c>
      <c r="T1321" s="20">
        <f t="shared" si="277"/>
        <v>0.1199888262485882</v>
      </c>
      <c r="U1321" s="20">
        <f t="shared" si="278"/>
        <v>6.8623577027353555E-2</v>
      </c>
      <c r="V1321" s="20">
        <f t="shared" si="279"/>
        <v>5.1365249221234643E-2</v>
      </c>
      <c r="Y1321" s="35"/>
      <c r="Z1321" s="35"/>
    </row>
    <row r="1322" spans="1:26" x14ac:dyDescent="0.25">
      <c r="A1322" s="11">
        <v>1980.06</v>
      </c>
      <c r="B1322" s="12">
        <v>114.6</v>
      </c>
      <c r="C1322" s="13">
        <v>5.94</v>
      </c>
      <c r="D1322" s="12">
        <v>14.94</v>
      </c>
      <c r="E1322" s="12">
        <v>82.7</v>
      </c>
      <c r="F1322" s="13">
        <f t="shared" si="284"/>
        <v>1980.4583333332339</v>
      </c>
      <c r="G1322" s="14">
        <v>9.7799999999999994</v>
      </c>
      <c r="H1322" s="13">
        <f t="shared" si="280"/>
        <v>435.75714631197098</v>
      </c>
      <c r="I1322" s="13">
        <f t="shared" si="281"/>
        <v>22.586365175332531</v>
      </c>
      <c r="J1322" s="15">
        <f t="shared" si="285"/>
        <v>97982.872958015141</v>
      </c>
      <c r="K1322" s="13">
        <f t="shared" si="282"/>
        <v>56.808130592503019</v>
      </c>
      <c r="L1322" s="15">
        <f t="shared" si="283"/>
        <v>12773.683437982078</v>
      </c>
      <c r="M1322" s="34">
        <f t="shared" si="274"/>
        <v>8.5120779623067406</v>
      </c>
      <c r="N1322" s="16"/>
      <c r="O1322" s="17">
        <f t="shared" si="275"/>
        <v>10.484904625773886</v>
      </c>
      <c r="P1322" s="17"/>
      <c r="Q1322" s="36">
        <f t="shared" si="276"/>
        <v>9.8297418837549042E-2</v>
      </c>
      <c r="R1322" s="14">
        <f t="shared" si="286"/>
        <v>0.97896138321192905</v>
      </c>
      <c r="S1322" s="14">
        <f t="shared" si="287"/>
        <v>8.8887736978445044</v>
      </c>
      <c r="T1322" s="20">
        <f t="shared" si="277"/>
        <v>0.11667441295748815</v>
      </c>
      <c r="U1322" s="20">
        <f t="shared" si="278"/>
        <v>6.8408284515380169E-2</v>
      </c>
      <c r="V1322" s="20">
        <f t="shared" si="279"/>
        <v>4.8266128442107981E-2</v>
      </c>
      <c r="Y1322" s="35"/>
      <c r="Z1322" s="35"/>
    </row>
    <row r="1323" spans="1:26" x14ac:dyDescent="0.25">
      <c r="A1323" s="11">
        <v>1980.07</v>
      </c>
      <c r="B1323" s="12">
        <v>119.8</v>
      </c>
      <c r="C1323" s="13">
        <v>5.9833299999999996</v>
      </c>
      <c r="D1323" s="12">
        <v>14.84</v>
      </c>
      <c r="E1323" s="12">
        <v>82.7</v>
      </c>
      <c r="F1323" s="13">
        <f t="shared" si="284"/>
        <v>1980.5416666665672</v>
      </c>
      <c r="G1323" s="14">
        <v>10.25</v>
      </c>
      <c r="H1323" s="13">
        <f t="shared" si="280"/>
        <v>455.52972188633618</v>
      </c>
      <c r="I1323" s="13">
        <f t="shared" si="281"/>
        <v>22.751123963724304</v>
      </c>
      <c r="J1323" s="15">
        <f t="shared" si="285"/>
        <v>102855.17890321296</v>
      </c>
      <c r="K1323" s="13">
        <f t="shared" si="282"/>
        <v>56.427888754534465</v>
      </c>
      <c r="L1323" s="15">
        <f t="shared" si="283"/>
        <v>12740.99211121603</v>
      </c>
      <c r="M1323" s="34">
        <f t="shared" si="274"/>
        <v>8.8808655272958426</v>
      </c>
      <c r="N1323" s="16"/>
      <c r="O1323" s="17">
        <f t="shared" si="275"/>
        <v>10.946930734313661</v>
      </c>
      <c r="P1323" s="17"/>
      <c r="Q1323" s="36">
        <f t="shared" si="276"/>
        <v>8.8164511549686436E-2</v>
      </c>
      <c r="R1323" s="14">
        <f t="shared" si="286"/>
        <v>0.95756531230729502</v>
      </c>
      <c r="S1323" s="14">
        <f t="shared" si="287"/>
        <v>8.7017661942996689</v>
      </c>
      <c r="T1323" s="20">
        <f t="shared" si="277"/>
        <v>0.11103166742807891</v>
      </c>
      <c r="U1323" s="20">
        <f t="shared" si="278"/>
        <v>7.1096320450743322E-2</v>
      </c>
      <c r="V1323" s="20">
        <f t="shared" si="279"/>
        <v>3.9935346977335584E-2</v>
      </c>
      <c r="Y1323" s="35"/>
      <c r="Z1323" s="35"/>
    </row>
    <row r="1324" spans="1:26" x14ac:dyDescent="0.25">
      <c r="A1324" s="11">
        <v>1980.08</v>
      </c>
      <c r="B1324" s="12">
        <v>123.5</v>
      </c>
      <c r="C1324" s="13">
        <v>6.0266700000000002</v>
      </c>
      <c r="D1324" s="12">
        <v>14.74</v>
      </c>
      <c r="E1324" s="12">
        <v>83.3</v>
      </c>
      <c r="F1324" s="13">
        <f t="shared" si="284"/>
        <v>1980.6249999999004</v>
      </c>
      <c r="G1324" s="14">
        <v>11.1</v>
      </c>
      <c r="H1324" s="13">
        <f t="shared" si="280"/>
        <v>466.21620648259312</v>
      </c>
      <c r="I1324" s="13">
        <f t="shared" si="281"/>
        <v>22.750860122448984</v>
      </c>
      <c r="J1324" s="15">
        <f t="shared" si="285"/>
        <v>105696.18767129812</v>
      </c>
      <c r="K1324" s="13">
        <f t="shared" si="282"/>
        <v>55.643942376950783</v>
      </c>
      <c r="L1324" s="15">
        <f t="shared" si="283"/>
        <v>12615.075354452907</v>
      </c>
      <c r="M1324" s="34">
        <f t="shared" si="274"/>
        <v>9.0710059816183826</v>
      </c>
      <c r="N1324" s="16"/>
      <c r="O1324" s="17">
        <f t="shared" si="275"/>
        <v>11.188545257817422</v>
      </c>
      <c r="P1324" s="17"/>
      <c r="Q1324" s="36">
        <f t="shared" si="276"/>
        <v>7.8083837878665949E-2</v>
      </c>
      <c r="R1324" s="14">
        <f t="shared" si="286"/>
        <v>0.98506715229684649</v>
      </c>
      <c r="S1324" s="14">
        <f t="shared" si="287"/>
        <v>8.2724913881024982</v>
      </c>
      <c r="T1324" s="20">
        <f t="shared" si="277"/>
        <v>9.796918599017701E-2</v>
      </c>
      <c r="U1324" s="20">
        <f t="shared" si="278"/>
        <v>7.4303867471424034E-2</v>
      </c>
      <c r="V1324" s="20">
        <f t="shared" si="279"/>
        <v>2.3665318518752976E-2</v>
      </c>
      <c r="Y1324" s="35"/>
      <c r="Z1324" s="35"/>
    </row>
    <row r="1325" spans="1:26" x14ac:dyDescent="0.25">
      <c r="A1325" s="11">
        <v>1980.09</v>
      </c>
      <c r="B1325" s="12">
        <v>126.5</v>
      </c>
      <c r="C1325" s="13">
        <v>6.07</v>
      </c>
      <c r="D1325" s="12">
        <v>14.64</v>
      </c>
      <c r="E1325" s="12">
        <v>84</v>
      </c>
      <c r="F1325" s="13">
        <f t="shared" si="284"/>
        <v>1980.7083333332337</v>
      </c>
      <c r="G1325" s="14">
        <v>11.51</v>
      </c>
      <c r="H1325" s="13">
        <f t="shared" si="280"/>
        <v>473.56178571428575</v>
      </c>
      <c r="I1325" s="13">
        <f t="shared" si="281"/>
        <v>22.723478571428576</v>
      </c>
      <c r="J1325" s="15">
        <f t="shared" si="285"/>
        <v>107790.81343094491</v>
      </c>
      <c r="K1325" s="13">
        <f t="shared" si="282"/>
        <v>54.805885714285715</v>
      </c>
      <c r="L1325" s="15">
        <f t="shared" si="283"/>
        <v>12474.762914063505</v>
      </c>
      <c r="M1325" s="34">
        <f t="shared" si="274"/>
        <v>9.1960401317432421</v>
      </c>
      <c r="N1325" s="16"/>
      <c r="O1325" s="17">
        <f t="shared" si="275"/>
        <v>11.34981272630492</v>
      </c>
      <c r="P1325" s="17"/>
      <c r="Q1325" s="36">
        <f t="shared" si="276"/>
        <v>7.2835959625503127E-2</v>
      </c>
      <c r="R1325" s="14">
        <f t="shared" si="286"/>
        <v>0.99557219879022962</v>
      </c>
      <c r="S1325" s="14">
        <f t="shared" si="287"/>
        <v>8.0810515379609953</v>
      </c>
      <c r="T1325" s="20">
        <f t="shared" si="277"/>
        <v>9.0057723227128239E-2</v>
      </c>
      <c r="U1325" s="20">
        <f t="shared" si="278"/>
        <v>7.5720136129266313E-2</v>
      </c>
      <c r="V1325" s="20">
        <f t="shared" si="279"/>
        <v>1.4337587097861926E-2</v>
      </c>
      <c r="Y1325" s="35"/>
      <c r="Z1325" s="35"/>
    </row>
    <row r="1326" spans="1:26" x14ac:dyDescent="0.25">
      <c r="A1326" s="11">
        <v>1980.1</v>
      </c>
      <c r="B1326" s="12">
        <v>130.19999999999999</v>
      </c>
      <c r="C1326" s="13">
        <v>6.1</v>
      </c>
      <c r="D1326" s="12">
        <v>14.7</v>
      </c>
      <c r="E1326" s="12">
        <v>84.8</v>
      </c>
      <c r="F1326" s="13">
        <f t="shared" si="284"/>
        <v>1980.7916666665669</v>
      </c>
      <c r="G1326" s="14">
        <v>11.75</v>
      </c>
      <c r="H1326" s="13">
        <f t="shared" si="280"/>
        <v>482.81476415094346</v>
      </c>
      <c r="I1326" s="13">
        <f t="shared" si="281"/>
        <v>22.62035377358491</v>
      </c>
      <c r="J1326" s="15">
        <f t="shared" si="285"/>
        <v>110326.01574176482</v>
      </c>
      <c r="K1326" s="13">
        <f t="shared" si="282"/>
        <v>54.511344339622639</v>
      </c>
      <c r="L1326" s="15">
        <f t="shared" si="283"/>
        <v>12456.163067618607</v>
      </c>
      <c r="M1326" s="34">
        <f t="shared" si="274"/>
        <v>9.3578410467571125</v>
      </c>
      <c r="N1326" s="16"/>
      <c r="O1326" s="17">
        <f t="shared" si="275"/>
        <v>11.556163110889685</v>
      </c>
      <c r="P1326" s="17"/>
      <c r="Q1326" s="36">
        <f t="shared" si="276"/>
        <v>6.9029592685767777E-2</v>
      </c>
      <c r="R1326" s="14">
        <f t="shared" si="286"/>
        <v>0.9574436158599442</v>
      </c>
      <c r="S1326" s="14">
        <f t="shared" si="287"/>
        <v>7.9693714722587217</v>
      </c>
      <c r="T1326" s="20">
        <f t="shared" si="277"/>
        <v>8.4332377145880821E-2</v>
      </c>
      <c r="U1326" s="20">
        <f t="shared" si="278"/>
        <v>7.8563898778369445E-2</v>
      </c>
      <c r="V1326" s="20">
        <f t="shared" si="279"/>
        <v>5.768478367511376E-3</v>
      </c>
      <c r="Y1326" s="35"/>
      <c r="Z1326" s="35"/>
    </row>
    <row r="1327" spans="1:26" x14ac:dyDescent="0.25">
      <c r="A1327" s="11">
        <v>1980.11</v>
      </c>
      <c r="B1327" s="12">
        <v>135.69999999999999</v>
      </c>
      <c r="C1327" s="13">
        <v>6.13</v>
      </c>
      <c r="D1327" s="12">
        <v>14.76</v>
      </c>
      <c r="E1327" s="12">
        <v>85.5</v>
      </c>
      <c r="F1327" s="13">
        <f t="shared" si="284"/>
        <v>1980.8749999999002</v>
      </c>
      <c r="G1327" s="14">
        <v>12.68</v>
      </c>
      <c r="H1327" s="13">
        <f t="shared" si="280"/>
        <v>499.09031578947372</v>
      </c>
      <c r="I1327" s="13">
        <f t="shared" si="281"/>
        <v>22.545494736842105</v>
      </c>
      <c r="J1327" s="15">
        <f t="shared" si="285"/>
        <v>114474.38995398294</v>
      </c>
      <c r="K1327" s="13">
        <f t="shared" si="282"/>
        <v>54.285726315789475</v>
      </c>
      <c r="L1327" s="15">
        <f t="shared" si="283"/>
        <v>12451.304316291733</v>
      </c>
      <c r="M1327" s="34">
        <f t="shared" si="274"/>
        <v>9.6540436632333915</v>
      </c>
      <c r="N1327" s="16"/>
      <c r="O1327" s="17">
        <f t="shared" si="275"/>
        <v>11.927567744896828</v>
      </c>
      <c r="P1327" s="17"/>
      <c r="Q1327" s="36">
        <f t="shared" si="276"/>
        <v>5.6791837574995618E-2</v>
      </c>
      <c r="R1327" s="14">
        <f t="shared" si="286"/>
        <v>1.0016172099037945</v>
      </c>
      <c r="S1327" s="14">
        <f t="shared" si="287"/>
        <v>7.567754169677011</v>
      </c>
      <c r="T1327" s="20">
        <f t="shared" si="277"/>
        <v>8.3277664823952824E-2</v>
      </c>
      <c r="U1327" s="20">
        <f t="shared" si="278"/>
        <v>8.7060991725470327E-2</v>
      </c>
      <c r="V1327" s="20">
        <f t="shared" si="279"/>
        <v>-3.7833269015175031E-3</v>
      </c>
      <c r="Y1327" s="35"/>
      <c r="Z1327" s="35"/>
    </row>
    <row r="1328" spans="1:26" x14ac:dyDescent="0.25">
      <c r="A1328" s="11">
        <v>1980.12</v>
      </c>
      <c r="B1328" s="12">
        <v>133.5</v>
      </c>
      <c r="C1328" s="13">
        <v>6.16</v>
      </c>
      <c r="D1328" s="12">
        <v>14.82</v>
      </c>
      <c r="E1328" s="12">
        <v>86.3</v>
      </c>
      <c r="F1328" s="13">
        <f t="shared" si="284"/>
        <v>1980.9583333332334</v>
      </c>
      <c r="G1328" s="14">
        <v>12.84</v>
      </c>
      <c r="H1328" s="13">
        <f t="shared" si="280"/>
        <v>486.44739281575903</v>
      </c>
      <c r="I1328" s="13">
        <f t="shared" si="281"/>
        <v>22.44581228273465</v>
      </c>
      <c r="J1328" s="15">
        <f t="shared" si="285"/>
        <v>112003.55792225627</v>
      </c>
      <c r="K1328" s="13">
        <f t="shared" si="282"/>
        <v>54.00112630359213</v>
      </c>
      <c r="L1328" s="15">
        <f t="shared" si="283"/>
        <v>12433.653396313393</v>
      </c>
      <c r="M1328" s="34">
        <f t="shared" si="274"/>
        <v>9.3899020849217401</v>
      </c>
      <c r="N1328" s="16"/>
      <c r="O1328" s="17">
        <f t="shared" si="275"/>
        <v>11.608006971345482</v>
      </c>
      <c r="P1328" s="17"/>
      <c r="Q1328" s="36">
        <f t="shared" si="276"/>
        <v>5.8567531084092489E-2</v>
      </c>
      <c r="R1328" s="14">
        <f t="shared" si="286"/>
        <v>1.0259640818205924</v>
      </c>
      <c r="S1328" s="14">
        <f t="shared" si="287"/>
        <v>7.5097263710922251</v>
      </c>
      <c r="T1328" s="20">
        <f t="shared" si="277"/>
        <v>9.0525660954746456E-2</v>
      </c>
      <c r="U1328" s="20">
        <f t="shared" si="278"/>
        <v>9.091647924203361E-2</v>
      </c>
      <c r="V1328" s="20">
        <f t="shared" si="279"/>
        <v>-3.9081828728715351E-4</v>
      </c>
      <c r="Y1328" s="35"/>
      <c r="Z1328" s="35"/>
    </row>
    <row r="1329" spans="1:26" x14ac:dyDescent="0.25">
      <c r="A1329" s="11">
        <v>1981.01</v>
      </c>
      <c r="B1329" s="12">
        <v>133</v>
      </c>
      <c r="C1329" s="13">
        <v>6.2</v>
      </c>
      <c r="D1329" s="12">
        <v>14.74</v>
      </c>
      <c r="E1329" s="12">
        <v>87</v>
      </c>
      <c r="F1329" s="13">
        <f t="shared" si="284"/>
        <v>1981.0416666665667</v>
      </c>
      <c r="G1329" s="14">
        <v>12.57</v>
      </c>
      <c r="H1329" s="13">
        <f t="shared" si="280"/>
        <v>480.72620689655179</v>
      </c>
      <c r="I1329" s="13">
        <f t="shared" si="281"/>
        <v>22.40979310344828</v>
      </c>
      <c r="J1329" s="15">
        <f t="shared" si="285"/>
        <v>111116.25032941771</v>
      </c>
      <c r="K1329" s="13">
        <f t="shared" si="282"/>
        <v>53.277475862068968</v>
      </c>
      <c r="L1329" s="15">
        <f t="shared" si="283"/>
        <v>12314.688194403136</v>
      </c>
      <c r="M1329" s="34">
        <f t="shared" si="274"/>
        <v>9.2594045308779531</v>
      </c>
      <c r="N1329" s="16"/>
      <c r="O1329" s="17">
        <f t="shared" si="275"/>
        <v>11.454209284131174</v>
      </c>
      <c r="P1329" s="17"/>
      <c r="Q1329" s="36">
        <f t="shared" si="276"/>
        <v>6.3641666217788884E-2</v>
      </c>
      <c r="R1329" s="14">
        <f t="shared" si="286"/>
        <v>0.97626896793785978</v>
      </c>
      <c r="S1329" s="14">
        <f t="shared" si="287"/>
        <v>7.6427176053549823</v>
      </c>
      <c r="T1329" s="20">
        <f t="shared" si="277"/>
        <v>8.9993765283575167E-2</v>
      </c>
      <c r="U1329" s="20">
        <f t="shared" si="278"/>
        <v>8.9011131540330801E-2</v>
      </c>
      <c r="V1329" s="20">
        <f t="shared" si="279"/>
        <v>9.8263374324436548E-4</v>
      </c>
      <c r="Y1329" s="35"/>
      <c r="Z1329" s="35"/>
    </row>
    <row r="1330" spans="1:26" x14ac:dyDescent="0.25">
      <c r="A1330" s="11">
        <v>1981.02</v>
      </c>
      <c r="B1330" s="12">
        <v>128.4</v>
      </c>
      <c r="C1330" s="13">
        <v>6.24</v>
      </c>
      <c r="D1330" s="12">
        <v>14.66</v>
      </c>
      <c r="E1330" s="12">
        <v>87.9</v>
      </c>
      <c r="F1330" s="13">
        <f t="shared" si="284"/>
        <v>1981.1249999999</v>
      </c>
      <c r="G1330" s="14">
        <v>13.19</v>
      </c>
      <c r="H1330" s="13">
        <f t="shared" si="280"/>
        <v>459.34771331058022</v>
      </c>
      <c r="I1330" s="13">
        <f t="shared" si="281"/>
        <v>22.323440273037544</v>
      </c>
      <c r="J1330" s="15">
        <f t="shared" si="285"/>
        <v>106604.76347393759</v>
      </c>
      <c r="K1330" s="13">
        <f t="shared" si="282"/>
        <v>52.445774744027304</v>
      </c>
      <c r="L1330" s="15">
        <f t="shared" si="283"/>
        <v>12171.540751775117</v>
      </c>
      <c r="M1330" s="34">
        <f t="shared" si="274"/>
        <v>8.8298993538313066</v>
      </c>
      <c r="N1330" s="16"/>
      <c r="O1330" s="17">
        <f t="shared" si="275"/>
        <v>10.932069150005734</v>
      </c>
      <c r="P1330" s="17"/>
      <c r="Q1330" s="36">
        <f t="shared" si="276"/>
        <v>6.3536793244894585E-2</v>
      </c>
      <c r="R1330" s="14">
        <f t="shared" si="286"/>
        <v>1.0148642333079452</v>
      </c>
      <c r="S1330" s="14">
        <f t="shared" si="287"/>
        <v>7.3849519739178211</v>
      </c>
      <c r="T1330" s="20">
        <f t="shared" si="277"/>
        <v>0.10644224411334346</v>
      </c>
      <c r="U1330" s="20">
        <f t="shared" si="278"/>
        <v>9.5104882039439342E-2</v>
      </c>
      <c r="V1330" s="20">
        <f t="shared" si="279"/>
        <v>1.1337362073904123E-2</v>
      </c>
      <c r="Y1330" s="35"/>
      <c r="Z1330" s="35"/>
    </row>
    <row r="1331" spans="1:26" x14ac:dyDescent="0.25">
      <c r="A1331" s="11">
        <v>1981.03</v>
      </c>
      <c r="B1331" s="12">
        <v>133.19999999999999</v>
      </c>
      <c r="C1331" s="13">
        <v>6.28</v>
      </c>
      <c r="D1331" s="12">
        <v>14.58</v>
      </c>
      <c r="E1331" s="12">
        <v>88.5</v>
      </c>
      <c r="F1331" s="13">
        <f t="shared" si="284"/>
        <v>1981.2083333332332</v>
      </c>
      <c r="G1331" s="14">
        <v>13.12</v>
      </c>
      <c r="H1331" s="13">
        <f t="shared" si="280"/>
        <v>473.28894915254239</v>
      </c>
      <c r="I1331" s="13">
        <f t="shared" si="281"/>
        <v>22.314223728813563</v>
      </c>
      <c r="J1331" s="15">
        <f t="shared" si="285"/>
        <v>110271.78008441124</v>
      </c>
      <c r="K1331" s="13">
        <f t="shared" si="282"/>
        <v>51.805952542372893</v>
      </c>
      <c r="L1331" s="15">
        <f t="shared" si="283"/>
        <v>12070.289441672043</v>
      </c>
      <c r="M1331" s="34">
        <f t="shared" si="274"/>
        <v>9.0810968838546273</v>
      </c>
      <c r="N1331" s="16"/>
      <c r="O1331" s="17">
        <f t="shared" si="275"/>
        <v>11.251403769600719</v>
      </c>
      <c r="P1331" s="17"/>
      <c r="Q1331" s="36">
        <f t="shared" si="276"/>
        <v>6.1569473498460245E-2</v>
      </c>
      <c r="R1331" s="14">
        <f t="shared" si="286"/>
        <v>0.98062124254747773</v>
      </c>
      <c r="S1331" s="14">
        <f t="shared" si="287"/>
        <v>7.4439119374462681</v>
      </c>
      <c r="T1331" s="20">
        <f t="shared" si="277"/>
        <v>0.10585474086018953</v>
      </c>
      <c r="U1331" s="20">
        <f t="shared" si="278"/>
        <v>9.2847830304423562E-2</v>
      </c>
      <c r="V1331" s="20">
        <f t="shared" si="279"/>
        <v>1.3006910555765971E-2</v>
      </c>
      <c r="Y1331" s="35"/>
      <c r="Z1331" s="35"/>
    </row>
    <row r="1332" spans="1:26" x14ac:dyDescent="0.25">
      <c r="A1332" s="11">
        <v>1981.04</v>
      </c>
      <c r="B1332" s="12">
        <v>134.4</v>
      </c>
      <c r="C1332" s="13">
        <v>6.3166700000000002</v>
      </c>
      <c r="D1332" s="12">
        <v>14.7233</v>
      </c>
      <c r="E1332" s="12">
        <v>89.1</v>
      </c>
      <c r="F1332" s="13">
        <f t="shared" si="284"/>
        <v>1981.2916666665665</v>
      </c>
      <c r="G1332" s="14">
        <v>13.68</v>
      </c>
      <c r="H1332" s="13">
        <f t="shared" si="280"/>
        <v>474.33696969696979</v>
      </c>
      <c r="I1332" s="13">
        <f t="shared" si="281"/>
        <v>22.293378767676774</v>
      </c>
      <c r="J1332" s="15">
        <f t="shared" si="285"/>
        <v>110948.8040707944</v>
      </c>
      <c r="K1332" s="13">
        <f t="shared" si="282"/>
        <v>51.962838585858599</v>
      </c>
      <c r="L1332" s="15">
        <f t="shared" si="283"/>
        <v>12154.259873329816</v>
      </c>
      <c r="M1332" s="34">
        <f t="shared" si="274"/>
        <v>9.085561230788743</v>
      </c>
      <c r="N1332" s="16"/>
      <c r="O1332" s="17">
        <f t="shared" si="275"/>
        <v>11.265311096462007</v>
      </c>
      <c r="P1332" s="17"/>
      <c r="Q1332" s="36">
        <f t="shared" si="276"/>
        <v>5.6376661531375466E-2</v>
      </c>
      <c r="R1332" s="14">
        <f t="shared" si="286"/>
        <v>0.98903129537480927</v>
      </c>
      <c r="S1332" s="14">
        <f t="shared" si="287"/>
        <v>7.2505022262161809</v>
      </c>
      <c r="T1332" s="20">
        <f t="shared" si="277"/>
        <v>0.1074859855654795</v>
      </c>
      <c r="U1332" s="20">
        <f t="shared" si="278"/>
        <v>9.6823295677372689E-2</v>
      </c>
      <c r="V1332" s="20">
        <f t="shared" si="279"/>
        <v>1.0662689888106813E-2</v>
      </c>
      <c r="Y1332" s="35"/>
      <c r="Z1332" s="35"/>
    </row>
    <row r="1333" spans="1:26" x14ac:dyDescent="0.25">
      <c r="A1333" s="11">
        <v>1981.05</v>
      </c>
      <c r="B1333" s="12">
        <v>131.69999999999999</v>
      </c>
      <c r="C1333" s="13">
        <v>6.3533299999999997</v>
      </c>
      <c r="D1333" s="12">
        <v>14.8667</v>
      </c>
      <c r="E1333" s="12">
        <v>89.8</v>
      </c>
      <c r="F1333" s="13">
        <f t="shared" si="284"/>
        <v>1981.3749999998997</v>
      </c>
      <c r="G1333" s="14">
        <v>14.1</v>
      </c>
      <c r="H1333" s="13">
        <f t="shared" si="280"/>
        <v>461.1846547884187</v>
      </c>
      <c r="I1333" s="13">
        <f t="shared" si="281"/>
        <v>22.247974964365259</v>
      </c>
      <c r="J1333" s="15">
        <f t="shared" si="285"/>
        <v>108306.09469186363</v>
      </c>
      <c r="K1333" s="13">
        <f t="shared" si="282"/>
        <v>52.059938552338537</v>
      </c>
      <c r="L1333" s="15">
        <f t="shared" si="283"/>
        <v>12225.924206192325</v>
      </c>
      <c r="M1333" s="34">
        <f t="shared" si="274"/>
        <v>8.8184834665480665</v>
      </c>
      <c r="N1333" s="16"/>
      <c r="O1333" s="17">
        <f t="shared" si="275"/>
        <v>10.943243788709783</v>
      </c>
      <c r="P1333" s="17"/>
      <c r="Q1333" s="36">
        <f t="shared" si="276"/>
        <v>5.5818882846930151E-2</v>
      </c>
      <c r="R1333" s="14">
        <f t="shared" si="286"/>
        <v>1.046130210601641</v>
      </c>
      <c r="S1333" s="14">
        <f t="shared" si="287"/>
        <v>7.1150751509365948</v>
      </c>
      <c r="T1333" s="20">
        <f t="shared" si="277"/>
        <v>0.10963271450133116</v>
      </c>
      <c r="U1333" s="20">
        <f t="shared" si="278"/>
        <v>9.9079237728755709E-2</v>
      </c>
      <c r="V1333" s="20">
        <f t="shared" si="279"/>
        <v>1.0553476772575454E-2</v>
      </c>
      <c r="Y1333" s="35"/>
      <c r="Z1333" s="35"/>
    </row>
    <row r="1334" spans="1:26" x14ac:dyDescent="0.25">
      <c r="A1334" s="11">
        <v>1981.06</v>
      </c>
      <c r="B1334" s="12">
        <v>132.30000000000001</v>
      </c>
      <c r="C1334" s="13">
        <v>6.39</v>
      </c>
      <c r="D1334" s="12">
        <v>15.01</v>
      </c>
      <c r="E1334" s="12">
        <v>90.6</v>
      </c>
      <c r="F1334" s="13">
        <f t="shared" si="284"/>
        <v>1981.458333333233</v>
      </c>
      <c r="G1334" s="14">
        <v>13.47</v>
      </c>
      <c r="H1334" s="13">
        <f t="shared" si="280"/>
        <v>459.19490066225183</v>
      </c>
      <c r="I1334" s="13">
        <f t="shared" si="281"/>
        <v>22.178801324503315</v>
      </c>
      <c r="J1334" s="15">
        <f t="shared" si="285"/>
        <v>108272.85951745782</v>
      </c>
      <c r="K1334" s="13">
        <f t="shared" si="282"/>
        <v>52.097622516556299</v>
      </c>
      <c r="L1334" s="15">
        <f t="shared" si="283"/>
        <v>12284.018302018454</v>
      </c>
      <c r="M1334" s="34">
        <f t="shared" si="274"/>
        <v>8.7653407443049289</v>
      </c>
      <c r="N1334" s="16"/>
      <c r="O1334" s="17">
        <f t="shared" si="275"/>
        <v>10.886260091011925</v>
      </c>
      <c r="P1334" s="17"/>
      <c r="Q1334" s="36">
        <f t="shared" si="276"/>
        <v>6.2963789588328739E-2</v>
      </c>
      <c r="R1334" s="14">
        <f t="shared" si="286"/>
        <v>0.96838210101872668</v>
      </c>
      <c r="S1334" s="14">
        <f t="shared" si="287"/>
        <v>7.3775706063510276</v>
      </c>
      <c r="T1334" s="20">
        <f t="shared" si="277"/>
        <v>0.10972456257581209</v>
      </c>
      <c r="U1334" s="20">
        <f t="shared" si="278"/>
        <v>9.3964005375105408E-2</v>
      </c>
      <c r="V1334" s="20">
        <f t="shared" si="279"/>
        <v>1.5760557200706682E-2</v>
      </c>
      <c r="Y1334" s="35"/>
      <c r="Z1334" s="35"/>
    </row>
    <row r="1335" spans="1:26" x14ac:dyDescent="0.25">
      <c r="A1335" s="11">
        <v>1981.07</v>
      </c>
      <c r="B1335" s="12">
        <v>129.1</v>
      </c>
      <c r="C1335" s="13">
        <v>6.4333299999999998</v>
      </c>
      <c r="D1335" s="12">
        <v>15.0967</v>
      </c>
      <c r="E1335" s="12">
        <v>91.6</v>
      </c>
      <c r="F1335" s="13">
        <f t="shared" si="284"/>
        <v>1981.5416666665662</v>
      </c>
      <c r="G1335" s="14">
        <v>14.28</v>
      </c>
      <c r="H1335" s="13">
        <f t="shared" si="280"/>
        <v>443.19635371179044</v>
      </c>
      <c r="I1335" s="13">
        <f t="shared" si="281"/>
        <v>22.085425237991267</v>
      </c>
      <c r="J1335" s="15">
        <f t="shared" si="285"/>
        <v>104934.54410449209</v>
      </c>
      <c r="K1335" s="13">
        <f t="shared" si="282"/>
        <v>51.826509628820972</v>
      </c>
      <c r="L1335" s="15">
        <f t="shared" si="283"/>
        <v>12270.839132318248</v>
      </c>
      <c r="M1335" s="34">
        <f t="shared" si="274"/>
        <v>8.4453194678755121</v>
      </c>
      <c r="N1335" s="16"/>
      <c r="O1335" s="17">
        <f t="shared" si="275"/>
        <v>10.498717805693904</v>
      </c>
      <c r="P1335" s="17"/>
      <c r="Q1335" s="36">
        <f t="shared" si="276"/>
        <v>6.0110156642069007E-2</v>
      </c>
      <c r="R1335" s="14">
        <f t="shared" si="286"/>
        <v>0.97785626317232477</v>
      </c>
      <c r="S1335" s="14">
        <f t="shared" si="287"/>
        <v>7.0663127027490633</v>
      </c>
      <c r="T1335" s="20">
        <f t="shared" si="277"/>
        <v>0.11390857539913224</v>
      </c>
      <c r="U1335" s="20">
        <f t="shared" si="278"/>
        <v>9.9357671032505923E-2</v>
      </c>
      <c r="V1335" s="20">
        <f t="shared" si="279"/>
        <v>1.4550904366626316E-2</v>
      </c>
      <c r="Y1335" s="35"/>
      <c r="Z1335" s="35"/>
    </row>
    <row r="1336" spans="1:26" x14ac:dyDescent="0.25">
      <c r="A1336" s="11">
        <v>1981.08</v>
      </c>
      <c r="B1336" s="12">
        <v>129.6</v>
      </c>
      <c r="C1336" s="13">
        <v>6.4766700000000004</v>
      </c>
      <c r="D1336" s="12">
        <v>15.183299999999999</v>
      </c>
      <c r="E1336" s="12">
        <v>92.3</v>
      </c>
      <c r="F1336" s="13">
        <f t="shared" si="284"/>
        <v>1981.6249999998995</v>
      </c>
      <c r="G1336" s="14">
        <v>14.94</v>
      </c>
      <c r="H1336" s="13">
        <f t="shared" si="280"/>
        <v>441.53863488624057</v>
      </c>
      <c r="I1336" s="13">
        <f t="shared" si="281"/>
        <v>22.065586654387872</v>
      </c>
      <c r="J1336" s="15">
        <f t="shared" si="285"/>
        <v>104977.41799915838</v>
      </c>
      <c r="K1336" s="13">
        <f t="shared" si="282"/>
        <v>51.728499653304453</v>
      </c>
      <c r="L1336" s="15">
        <f t="shared" si="283"/>
        <v>12298.639125822698</v>
      </c>
      <c r="M1336" s="34">
        <f t="shared" si="274"/>
        <v>8.3998063165664405</v>
      </c>
      <c r="N1336" s="16"/>
      <c r="O1336" s="17">
        <f t="shared" si="275"/>
        <v>10.45210580048016</v>
      </c>
      <c r="P1336" s="17"/>
      <c r="Q1336" s="36">
        <f t="shared" si="276"/>
        <v>5.4711363406107688E-2</v>
      </c>
      <c r="R1336" s="14">
        <f t="shared" si="286"/>
        <v>0.99312741007799621</v>
      </c>
      <c r="S1336" s="14">
        <f t="shared" si="287"/>
        <v>6.857434161070719</v>
      </c>
      <c r="T1336" s="20">
        <f t="shared" si="277"/>
        <v>0.11648523649205988</v>
      </c>
      <c r="U1336" s="20">
        <f t="shared" si="278"/>
        <v>0.10584521303159589</v>
      </c>
      <c r="V1336" s="20">
        <f t="shared" si="279"/>
        <v>1.0640023460463999E-2</v>
      </c>
      <c r="Y1336" s="35"/>
      <c r="Z1336" s="35"/>
    </row>
    <row r="1337" spans="1:26" x14ac:dyDescent="0.25">
      <c r="A1337" s="11">
        <v>1981.09</v>
      </c>
      <c r="B1337" s="12">
        <v>118.3</v>
      </c>
      <c r="C1337" s="13">
        <v>6.52</v>
      </c>
      <c r="D1337" s="12">
        <v>15.27</v>
      </c>
      <c r="E1337" s="12">
        <v>93.2</v>
      </c>
      <c r="F1337" s="13">
        <f t="shared" si="284"/>
        <v>1981.7083333332328</v>
      </c>
      <c r="G1337" s="14">
        <v>15.32</v>
      </c>
      <c r="H1337" s="13">
        <f t="shared" si="280"/>
        <v>399.14826180257512</v>
      </c>
      <c r="I1337" s="13">
        <f t="shared" si="281"/>
        <v>21.998703862660943</v>
      </c>
      <c r="J1337" s="15">
        <f t="shared" si="285"/>
        <v>95334.808458231928</v>
      </c>
      <c r="K1337" s="13">
        <f t="shared" si="282"/>
        <v>51.521504291845496</v>
      </c>
      <c r="L1337" s="15">
        <f t="shared" si="283"/>
        <v>12305.684912571442</v>
      </c>
      <c r="M1337" s="34">
        <f t="shared" si="274"/>
        <v>7.5811630519231574</v>
      </c>
      <c r="N1337" s="16"/>
      <c r="O1337" s="17">
        <f t="shared" si="275"/>
        <v>9.4463927318346972</v>
      </c>
      <c r="P1337" s="17"/>
      <c r="Q1337" s="36">
        <f t="shared" si="276"/>
        <v>6.4820290137253073E-2</v>
      </c>
      <c r="R1337" s="14">
        <f t="shared" si="286"/>
        <v>1.0214663553165861</v>
      </c>
      <c r="S1337" s="14">
        <f t="shared" si="287"/>
        <v>6.7445410723131651</v>
      </c>
      <c r="T1337" s="20">
        <f t="shared" si="277"/>
        <v>0.12645967903323463</v>
      </c>
      <c r="U1337" s="20">
        <f t="shared" si="278"/>
        <v>0.10981760545027131</v>
      </c>
      <c r="V1337" s="20">
        <f t="shared" si="279"/>
        <v>1.6642073582963324E-2</v>
      </c>
      <c r="Y1337" s="35"/>
      <c r="Z1337" s="35"/>
    </row>
    <row r="1338" spans="1:26" x14ac:dyDescent="0.25">
      <c r="A1338" s="11">
        <v>1981.1</v>
      </c>
      <c r="B1338" s="12">
        <v>119.8</v>
      </c>
      <c r="C1338" s="13">
        <v>6.5566700000000004</v>
      </c>
      <c r="D1338" s="12">
        <v>15.3</v>
      </c>
      <c r="E1338" s="12">
        <v>93.4</v>
      </c>
      <c r="F1338" s="13">
        <f t="shared" si="284"/>
        <v>1981.791666666566</v>
      </c>
      <c r="G1338" s="14">
        <v>15.15</v>
      </c>
      <c r="H1338" s="13">
        <f t="shared" si="280"/>
        <v>403.34376873661671</v>
      </c>
      <c r="I1338" s="13">
        <f t="shared" si="281"/>
        <v>22.075058331905783</v>
      </c>
      <c r="J1338" s="15">
        <f t="shared" si="285"/>
        <v>96776.264411194745</v>
      </c>
      <c r="K1338" s="13">
        <f t="shared" si="282"/>
        <v>51.5121841541756</v>
      </c>
      <c r="L1338" s="15">
        <f t="shared" si="283"/>
        <v>12359.573000761935</v>
      </c>
      <c r="M1338" s="34">
        <f t="shared" si="274"/>
        <v>7.6491417133192119</v>
      </c>
      <c r="N1338" s="16"/>
      <c r="O1338" s="17">
        <f t="shared" si="275"/>
        <v>9.5437534000171649</v>
      </c>
      <c r="P1338" s="17"/>
      <c r="Q1338" s="36">
        <f t="shared" si="276"/>
        <v>6.5314973550944011E-2</v>
      </c>
      <c r="R1338" s="14">
        <f t="shared" si="286"/>
        <v>1.108970876178851</v>
      </c>
      <c r="S1338" s="14">
        <f t="shared" si="287"/>
        <v>6.8745694923707426</v>
      </c>
      <c r="T1338" s="20">
        <f t="shared" si="277"/>
        <v>0.12481013401317043</v>
      </c>
      <c r="U1338" s="20">
        <f t="shared" si="278"/>
        <v>0.10916093562324169</v>
      </c>
      <c r="V1338" s="20">
        <f t="shared" si="279"/>
        <v>1.5649198389928731E-2</v>
      </c>
      <c r="Y1338" s="35"/>
      <c r="Z1338" s="35"/>
    </row>
    <row r="1339" spans="1:26" x14ac:dyDescent="0.25">
      <c r="A1339" s="11">
        <v>1981.11</v>
      </c>
      <c r="B1339" s="12">
        <v>122.9</v>
      </c>
      <c r="C1339" s="13">
        <v>6.5933299999999999</v>
      </c>
      <c r="D1339" s="12">
        <v>15.33</v>
      </c>
      <c r="E1339" s="12">
        <v>93.7</v>
      </c>
      <c r="F1339" s="13">
        <f t="shared" si="284"/>
        <v>1981.8749999998993</v>
      </c>
      <c r="G1339" s="14">
        <v>13.39</v>
      </c>
      <c r="H1339" s="13">
        <f t="shared" si="280"/>
        <v>412.45607257203847</v>
      </c>
      <c r="I1339" s="13">
        <f t="shared" si="281"/>
        <v>22.127412505869795</v>
      </c>
      <c r="J1339" s="15">
        <f t="shared" si="285"/>
        <v>99405.052807529864</v>
      </c>
      <c r="K1339" s="13">
        <f t="shared" si="282"/>
        <v>51.447938100320179</v>
      </c>
      <c r="L1339" s="15">
        <f t="shared" si="283"/>
        <v>12399.344666716297</v>
      </c>
      <c r="M1339" s="34">
        <f t="shared" si="274"/>
        <v>7.8107525657161103</v>
      </c>
      <c r="N1339" s="16"/>
      <c r="O1339" s="17">
        <f t="shared" si="275"/>
        <v>9.7571778791498804</v>
      </c>
      <c r="P1339" s="17"/>
      <c r="Q1339" s="36">
        <f t="shared" si="276"/>
        <v>8.0558333298078461E-2</v>
      </c>
      <c r="R1339" s="14">
        <f t="shared" si="286"/>
        <v>0.99332349567742073</v>
      </c>
      <c r="S1339" s="14">
        <f t="shared" si="287"/>
        <v>7.5992885037230895</v>
      </c>
      <c r="T1339" s="20">
        <f t="shared" si="277"/>
        <v>0.12149055866632885</v>
      </c>
      <c r="U1339" s="20">
        <f t="shared" si="278"/>
        <v>9.9305884179993642E-2</v>
      </c>
      <c r="V1339" s="20">
        <f t="shared" si="279"/>
        <v>2.218467448633521E-2</v>
      </c>
      <c r="Y1339" s="35"/>
      <c r="Z1339" s="35"/>
    </row>
    <row r="1340" spans="1:26" x14ac:dyDescent="0.25">
      <c r="A1340" s="11">
        <v>1981.12</v>
      </c>
      <c r="B1340" s="12">
        <v>123.8</v>
      </c>
      <c r="C1340" s="13">
        <v>6.63</v>
      </c>
      <c r="D1340" s="12">
        <v>15.36</v>
      </c>
      <c r="E1340" s="12">
        <v>94</v>
      </c>
      <c r="F1340" s="13">
        <f t="shared" si="284"/>
        <v>1981.9583333332325</v>
      </c>
      <c r="G1340" s="14">
        <v>13.72</v>
      </c>
      <c r="H1340" s="13">
        <f t="shared" si="280"/>
        <v>414.15051063829787</v>
      </c>
      <c r="I1340" s="13">
        <f t="shared" si="281"/>
        <v>22.179465957446812</v>
      </c>
      <c r="J1340" s="15">
        <f t="shared" si="285"/>
        <v>100258.876954155</v>
      </c>
      <c r="K1340" s="13">
        <f t="shared" si="282"/>
        <v>51.384102127659581</v>
      </c>
      <c r="L1340" s="15">
        <f t="shared" si="283"/>
        <v>12439.227383003401</v>
      </c>
      <c r="M1340" s="34">
        <f t="shared" si="274"/>
        <v>7.8325621371418954</v>
      </c>
      <c r="N1340" s="16"/>
      <c r="O1340" s="17">
        <f t="shared" si="275"/>
        <v>9.7958999615754632</v>
      </c>
      <c r="P1340" s="17"/>
      <c r="Q1340" s="36">
        <f t="shared" si="276"/>
        <v>7.6719176754106111E-2</v>
      </c>
      <c r="R1340" s="14">
        <f t="shared" si="286"/>
        <v>0.96595805643577104</v>
      </c>
      <c r="S1340" s="14">
        <f t="shared" si="287"/>
        <v>7.5244606983459041</v>
      </c>
      <c r="T1340" s="20">
        <f t="shared" si="277"/>
        <v>0.12149326611580502</v>
      </c>
      <c r="U1340" s="20">
        <f t="shared" si="278"/>
        <v>0.103532845627609</v>
      </c>
      <c r="V1340" s="20">
        <f t="shared" si="279"/>
        <v>1.7960420488196016E-2</v>
      </c>
      <c r="Y1340" s="35"/>
      <c r="Z1340" s="35"/>
    </row>
    <row r="1341" spans="1:26" x14ac:dyDescent="0.25">
      <c r="A1341" s="11">
        <v>1982.01</v>
      </c>
      <c r="B1341" s="12">
        <v>117.3</v>
      </c>
      <c r="C1341" s="13">
        <v>6.66</v>
      </c>
      <c r="D1341" s="12">
        <v>15.1767</v>
      </c>
      <c r="E1341" s="12">
        <v>94.3</v>
      </c>
      <c r="F1341" s="13">
        <f t="shared" si="284"/>
        <v>1982.0416666665658</v>
      </c>
      <c r="G1341" s="14">
        <v>14.59</v>
      </c>
      <c r="H1341" s="13">
        <f t="shared" si="280"/>
        <v>391.15756097560978</v>
      </c>
      <c r="I1341" s="13">
        <f t="shared" si="281"/>
        <v>22.208945917285263</v>
      </c>
      <c r="J1341" s="15">
        <f t="shared" si="285"/>
        <v>95140.70471500764</v>
      </c>
      <c r="K1341" s="13">
        <f t="shared" si="282"/>
        <v>50.609385811240728</v>
      </c>
      <c r="L1341" s="15">
        <f t="shared" si="283"/>
        <v>12309.649899814633</v>
      </c>
      <c r="M1341" s="34">
        <f t="shared" si="274"/>
        <v>7.3886599733759946</v>
      </c>
      <c r="N1341" s="16"/>
      <c r="O1341" s="17">
        <f t="shared" si="275"/>
        <v>9.2538268070569831</v>
      </c>
      <c r="P1341" s="17"/>
      <c r="Q1341" s="36">
        <f t="shared" si="276"/>
        <v>7.6035749513202217E-2</v>
      </c>
      <c r="R1341" s="14">
        <f t="shared" si="286"/>
        <v>1.0205727472457031</v>
      </c>
      <c r="S1341" s="14">
        <f t="shared" si="287"/>
        <v>7.2451904835497993</v>
      </c>
      <c r="T1341" s="20">
        <f t="shared" si="277"/>
        <v>0.13525435079719395</v>
      </c>
      <c r="U1341" s="20">
        <f t="shared" si="278"/>
        <v>0.10867673297263303</v>
      </c>
      <c r="V1341" s="20">
        <f t="shared" si="279"/>
        <v>2.6577617824560917E-2</v>
      </c>
      <c r="Y1341" s="35"/>
      <c r="Z1341" s="35"/>
    </row>
    <row r="1342" spans="1:26" x14ac:dyDescent="0.25">
      <c r="A1342" s="11">
        <v>1982.02</v>
      </c>
      <c r="B1342" s="12">
        <v>114.5</v>
      </c>
      <c r="C1342" s="13">
        <v>6.69</v>
      </c>
      <c r="D1342" s="12">
        <v>14.9933</v>
      </c>
      <c r="E1342" s="12">
        <v>94.6</v>
      </c>
      <c r="F1342" s="13">
        <f t="shared" si="284"/>
        <v>1982.124999999899</v>
      </c>
      <c r="G1342" s="14">
        <v>14.43</v>
      </c>
      <c r="H1342" s="13">
        <f t="shared" si="280"/>
        <v>380.60961945031721</v>
      </c>
      <c r="I1342" s="13">
        <f t="shared" si="281"/>
        <v>22.238238900634254</v>
      </c>
      <c r="J1342" s="15">
        <f t="shared" si="285"/>
        <v>93025.891668247466</v>
      </c>
      <c r="K1342" s="13">
        <f t="shared" si="282"/>
        <v>49.839250718816075</v>
      </c>
      <c r="L1342" s="15">
        <f t="shared" si="283"/>
        <v>12181.354598685892</v>
      </c>
      <c r="M1342" s="34">
        <f t="shared" si="274"/>
        <v>7.1818234505467329</v>
      </c>
      <c r="N1342" s="16"/>
      <c r="O1342" s="17">
        <f t="shared" si="275"/>
        <v>9.0088238106911831</v>
      </c>
      <c r="P1342" s="17"/>
      <c r="Q1342" s="36">
        <f t="shared" si="276"/>
        <v>8.135128973041264E-2</v>
      </c>
      <c r="R1342" s="14">
        <f t="shared" si="286"/>
        <v>1.0426643818639756</v>
      </c>
      <c r="S1342" s="14">
        <f t="shared" si="287"/>
        <v>7.3707949795098271</v>
      </c>
      <c r="T1342" s="20">
        <f t="shared" si="277"/>
        <v>0.13671369118165067</v>
      </c>
      <c r="U1342" s="20">
        <f t="shared" si="278"/>
        <v>0.1045971709609399</v>
      </c>
      <c r="V1342" s="20">
        <f t="shared" si="279"/>
        <v>3.2116520220710765E-2</v>
      </c>
      <c r="Y1342" s="35"/>
      <c r="Z1342" s="35"/>
    </row>
    <row r="1343" spans="1:26" x14ac:dyDescent="0.25">
      <c r="A1343" s="11">
        <v>1982.03</v>
      </c>
      <c r="B1343" s="12">
        <v>110.8</v>
      </c>
      <c r="C1343" s="13">
        <v>6.72</v>
      </c>
      <c r="D1343" s="12">
        <v>14.81</v>
      </c>
      <c r="E1343" s="12">
        <v>94.5</v>
      </c>
      <c r="F1343" s="13">
        <f t="shared" si="284"/>
        <v>1982.2083333332323</v>
      </c>
      <c r="G1343" s="14">
        <v>13.86</v>
      </c>
      <c r="H1343" s="13">
        <f t="shared" si="280"/>
        <v>368.70019047619053</v>
      </c>
      <c r="I1343" s="13">
        <f t="shared" si="281"/>
        <v>22.361600000000003</v>
      </c>
      <c r="J1343" s="15">
        <f t="shared" si="285"/>
        <v>90570.529129941831</v>
      </c>
      <c r="K1343" s="13">
        <f t="shared" si="282"/>
        <v>49.2820380952381</v>
      </c>
      <c r="L1343" s="15">
        <f t="shared" si="283"/>
        <v>12106.042747422731</v>
      </c>
      <c r="M1343" s="34">
        <f t="shared" si="274"/>
        <v>6.9506737935360317</v>
      </c>
      <c r="N1343" s="16"/>
      <c r="O1343" s="17">
        <f t="shared" si="275"/>
        <v>8.7341959211512723</v>
      </c>
      <c r="P1343" s="17"/>
      <c r="Q1343" s="36">
        <f t="shared" si="276"/>
        <v>9.1304256301417142E-2</v>
      </c>
      <c r="R1343" s="14">
        <f t="shared" si="286"/>
        <v>1.0110126744031835</v>
      </c>
      <c r="S1343" s="14">
        <f t="shared" si="287"/>
        <v>7.6933979471261855</v>
      </c>
      <c r="T1343" s="20">
        <f t="shared" si="277"/>
        <v>0.13802666879496672</v>
      </c>
      <c r="U1343" s="20">
        <f t="shared" si="278"/>
        <v>9.8458769841764049E-2</v>
      </c>
      <c r="V1343" s="20">
        <f t="shared" si="279"/>
        <v>3.9567898953202674E-2</v>
      </c>
      <c r="Y1343" s="35"/>
      <c r="Z1343" s="35"/>
    </row>
    <row r="1344" spans="1:26" x14ac:dyDescent="0.25">
      <c r="A1344" s="11">
        <v>1982.04</v>
      </c>
      <c r="B1344" s="12">
        <v>116.3</v>
      </c>
      <c r="C1344" s="13">
        <v>6.75</v>
      </c>
      <c r="D1344" s="12">
        <v>14.5967</v>
      </c>
      <c r="E1344" s="12">
        <v>94.9</v>
      </c>
      <c r="F1344" s="13">
        <f t="shared" si="284"/>
        <v>1982.2916666665656</v>
      </c>
      <c r="G1344" s="14">
        <v>13.87</v>
      </c>
      <c r="H1344" s="13">
        <f t="shared" si="280"/>
        <v>385.37089567966279</v>
      </c>
      <c r="I1344" s="13">
        <f t="shared" si="281"/>
        <v>22.366754478398317</v>
      </c>
      <c r="J1344" s="15">
        <f t="shared" si="285"/>
        <v>95123.520151586461</v>
      </c>
      <c r="K1344" s="13">
        <f t="shared" si="282"/>
        <v>48.367526680716544</v>
      </c>
      <c r="L1344" s="15">
        <f t="shared" si="283"/>
        <v>11938.860589825126</v>
      </c>
      <c r="M1344" s="34">
        <f t="shared" si="274"/>
        <v>7.259072625426148</v>
      </c>
      <c r="N1344" s="16"/>
      <c r="O1344" s="17">
        <f t="shared" si="275"/>
        <v>9.1357622995118142</v>
      </c>
      <c r="P1344" s="17"/>
      <c r="Q1344" s="36">
        <f t="shared" si="276"/>
        <v>8.5288689814834395E-2</v>
      </c>
      <c r="R1344" s="14">
        <f t="shared" si="286"/>
        <v>1.0251220228422484</v>
      </c>
      <c r="S1344" s="14">
        <f t="shared" si="287"/>
        <v>7.7453383328920404</v>
      </c>
      <c r="T1344" s="20">
        <f t="shared" si="277"/>
        <v>0.13259506168701973</v>
      </c>
      <c r="U1344" s="20">
        <f t="shared" si="278"/>
        <v>9.8706801499587105E-2</v>
      </c>
      <c r="V1344" s="20">
        <f t="shared" si="279"/>
        <v>3.3888260187432628E-2</v>
      </c>
      <c r="Y1344" s="35"/>
      <c r="Z1344" s="35"/>
    </row>
    <row r="1345" spans="1:26" x14ac:dyDescent="0.25">
      <c r="A1345" s="11">
        <v>1982.05</v>
      </c>
      <c r="B1345" s="12">
        <v>116.4</v>
      </c>
      <c r="C1345" s="13">
        <v>6.78</v>
      </c>
      <c r="D1345" s="12">
        <v>14.3833</v>
      </c>
      <c r="E1345" s="12">
        <v>95.8</v>
      </c>
      <c r="F1345" s="13">
        <f t="shared" si="284"/>
        <v>1982.3749999998988</v>
      </c>
      <c r="G1345" s="14">
        <v>13.62</v>
      </c>
      <c r="H1345" s="13">
        <f t="shared" si="280"/>
        <v>382.07874739039676</v>
      </c>
      <c r="I1345" s="13">
        <f t="shared" si="281"/>
        <v>22.255102296450943</v>
      </c>
      <c r="J1345" s="15">
        <f t="shared" si="285"/>
        <v>94768.679062941635</v>
      </c>
      <c r="K1345" s="13">
        <f t="shared" si="282"/>
        <v>47.212656764091868</v>
      </c>
      <c r="L1345" s="15">
        <f t="shared" si="283"/>
        <v>11710.363759158148</v>
      </c>
      <c r="M1345" s="34">
        <f t="shared" ref="M1345:M1408" si="288">H1345/AVERAGE(K1225:K1344)</f>
        <v>7.1926124844646235</v>
      </c>
      <c r="N1345" s="16"/>
      <c r="O1345" s="17">
        <f t="shared" ref="O1345:O1408" si="289">J1345/AVERAGE(L1225:L1344)</f>
        <v>9.0662935630478749</v>
      </c>
      <c r="P1345" s="17"/>
      <c r="Q1345" s="36">
        <f t="shared" ref="Q1345:Q1408" si="290">1/M1345-(G1345/100-(((E1345/E1225)^(1/10))-1))</f>
        <v>8.9825718986729974E-2</v>
      </c>
      <c r="R1345" s="14">
        <f t="shared" si="286"/>
        <v>0.97541064127436528</v>
      </c>
      <c r="S1345" s="14">
        <f t="shared" si="287"/>
        <v>7.8653247782274436</v>
      </c>
      <c r="T1345" s="20">
        <f t="shared" si="277"/>
        <v>0.13517772888684632</v>
      </c>
      <c r="U1345" s="20">
        <f t="shared" si="278"/>
        <v>9.8230402434277275E-2</v>
      </c>
      <c r="V1345" s="20">
        <f t="shared" si="279"/>
        <v>3.694732645256904E-2</v>
      </c>
      <c r="Y1345" s="35"/>
      <c r="Z1345" s="35"/>
    </row>
    <row r="1346" spans="1:26" x14ac:dyDescent="0.25">
      <c r="A1346" s="11">
        <v>1982.06</v>
      </c>
      <c r="B1346" s="12">
        <v>109.7</v>
      </c>
      <c r="C1346" s="13">
        <v>6.81</v>
      </c>
      <c r="D1346" s="12">
        <v>14.17</v>
      </c>
      <c r="E1346" s="12">
        <v>97</v>
      </c>
      <c r="F1346" s="13">
        <f t="shared" si="284"/>
        <v>1982.4583333332321</v>
      </c>
      <c r="G1346" s="14">
        <v>14.3</v>
      </c>
      <c r="H1346" s="13">
        <f t="shared" si="280"/>
        <v>355.63156701030931</v>
      </c>
      <c r="I1346" s="13">
        <f t="shared" si="281"/>
        <v>22.077037113402064</v>
      </c>
      <c r="J1346" s="15">
        <f t="shared" si="285"/>
        <v>88665.190200808196</v>
      </c>
      <c r="K1346" s="13">
        <f t="shared" si="282"/>
        <v>45.937094845360832</v>
      </c>
      <c r="L1346" s="15">
        <f t="shared" si="283"/>
        <v>11452.923839065197</v>
      </c>
      <c r="M1346" s="34">
        <f t="shared" si="288"/>
        <v>6.6921339881975879</v>
      </c>
      <c r="N1346" s="16"/>
      <c r="O1346" s="17">
        <f t="shared" si="289"/>
        <v>8.4514967536399084</v>
      </c>
      <c r="P1346" s="17"/>
      <c r="Q1346" s="36">
        <f t="shared" si="290"/>
        <v>9.4516031526627603E-2</v>
      </c>
      <c r="R1346" s="14">
        <f t="shared" si="286"/>
        <v>1.0306651376519482</v>
      </c>
      <c r="S1346" s="14">
        <f t="shared" si="287"/>
        <v>7.5770111168659611</v>
      </c>
      <c r="T1346" s="20">
        <f t="shared" ref="T1346:T1409" si="291">(($J1466/$J1346)^(1/10)-1)</f>
        <v>0.14082431267500195</v>
      </c>
      <c r="U1346" s="20">
        <f t="shared" ref="U1346:U1409" si="292">(($S1466/$S1346)^(1/10)-1)</f>
        <v>0.10362332159161558</v>
      </c>
      <c r="V1346" s="20">
        <f t="shared" ref="V1346:V1409" si="293">T1346-U1346</f>
        <v>3.720099108338637E-2</v>
      </c>
      <c r="Y1346" s="35"/>
      <c r="Z1346" s="35"/>
    </row>
    <row r="1347" spans="1:26" x14ac:dyDescent="0.25">
      <c r="A1347" s="11">
        <v>1982.07</v>
      </c>
      <c r="B1347" s="12">
        <v>109.4</v>
      </c>
      <c r="C1347" s="13">
        <v>6.8233300000000003</v>
      </c>
      <c r="D1347" s="12">
        <v>13.966699999999999</v>
      </c>
      <c r="E1347" s="12">
        <v>97.5</v>
      </c>
      <c r="F1347" s="13">
        <f t="shared" si="284"/>
        <v>1982.5416666665653</v>
      </c>
      <c r="G1347" s="14">
        <v>13.95</v>
      </c>
      <c r="H1347" s="13">
        <f t="shared" si="280"/>
        <v>352.84024615384624</v>
      </c>
      <c r="I1347" s="13">
        <f t="shared" si="281"/>
        <v>22.006813864615388</v>
      </c>
      <c r="J1347" s="15">
        <f t="shared" si="285"/>
        <v>88426.488668737351</v>
      </c>
      <c r="K1347" s="13">
        <f t="shared" si="282"/>
        <v>45.045830584615388</v>
      </c>
      <c r="L1347" s="15">
        <f t="shared" si="283"/>
        <v>11289.088110508717</v>
      </c>
      <c r="M1347" s="34">
        <f t="shared" si="288"/>
        <v>6.6386531002087592</v>
      </c>
      <c r="N1347" s="16"/>
      <c r="O1347" s="17">
        <f t="shared" si="289"/>
        <v>8.400296954038712</v>
      </c>
      <c r="P1347" s="17"/>
      <c r="Q1347" s="36">
        <f t="shared" si="290"/>
        <v>9.9258643505639649E-2</v>
      </c>
      <c r="R1347" s="14">
        <f t="shared" si="286"/>
        <v>1.0609778281904543</v>
      </c>
      <c r="S1347" s="14">
        <f t="shared" si="287"/>
        <v>7.7693131995716387</v>
      </c>
      <c r="T1347" s="20">
        <f t="shared" si="291"/>
        <v>0.14305152120152997</v>
      </c>
      <c r="U1347" s="20">
        <f t="shared" si="292"/>
        <v>0.10454976257346549</v>
      </c>
      <c r="V1347" s="20">
        <f t="shared" si="293"/>
        <v>3.8501758628064486E-2</v>
      </c>
      <c r="Y1347" s="35"/>
      <c r="Z1347" s="35"/>
    </row>
    <row r="1348" spans="1:26" x14ac:dyDescent="0.25">
      <c r="A1348" s="11">
        <v>1982.08</v>
      </c>
      <c r="B1348" s="12">
        <v>109.7</v>
      </c>
      <c r="C1348" s="13">
        <v>6.8366699999999998</v>
      </c>
      <c r="D1348" s="12">
        <v>13.763299999999999</v>
      </c>
      <c r="E1348" s="12">
        <v>97.7</v>
      </c>
      <c r="F1348" s="13">
        <f t="shared" si="284"/>
        <v>1982.6249999998986</v>
      </c>
      <c r="G1348" s="14">
        <v>13.06</v>
      </c>
      <c r="H1348" s="13">
        <f t="shared" si="280"/>
        <v>353.08354145342889</v>
      </c>
      <c r="I1348" s="13">
        <f t="shared" si="281"/>
        <v>22.004700595701127</v>
      </c>
      <c r="J1348" s="15">
        <f t="shared" si="285"/>
        <v>88947.017770441205</v>
      </c>
      <c r="K1348" s="13">
        <f t="shared" si="282"/>
        <v>44.298949007164786</v>
      </c>
      <c r="L1348" s="15">
        <f t="shared" si="283"/>
        <v>11159.566906836037</v>
      </c>
      <c r="M1348" s="34">
        <f t="shared" si="288"/>
        <v>6.6434227521660896</v>
      </c>
      <c r="N1348" s="16"/>
      <c r="O1348" s="17">
        <f t="shared" si="289"/>
        <v>8.422750758567588</v>
      </c>
      <c r="P1348" s="17"/>
      <c r="Q1348" s="36">
        <f t="shared" si="290"/>
        <v>0.10801408722100167</v>
      </c>
      <c r="R1348" s="14">
        <f t="shared" si="286"/>
        <v>1.0519607466985679</v>
      </c>
      <c r="S1348" s="14">
        <f t="shared" si="287"/>
        <v>8.2261947992708517</v>
      </c>
      <c r="T1348" s="20">
        <f t="shared" si="291"/>
        <v>0.14312759854629231</v>
      </c>
      <c r="U1348" s="20">
        <f t="shared" si="292"/>
        <v>0.1005365972969634</v>
      </c>
      <c r="V1348" s="20">
        <f t="shared" si="293"/>
        <v>4.2591001249328908E-2</v>
      </c>
      <c r="Y1348" s="35"/>
      <c r="Z1348" s="35"/>
    </row>
    <row r="1349" spans="1:26" x14ac:dyDescent="0.25">
      <c r="A1349" s="11">
        <v>1982.09</v>
      </c>
      <c r="B1349" s="12">
        <v>122.4</v>
      </c>
      <c r="C1349" s="13">
        <v>6.85</v>
      </c>
      <c r="D1349" s="12">
        <v>13.56</v>
      </c>
      <c r="E1349" s="12">
        <v>97.9</v>
      </c>
      <c r="F1349" s="13">
        <f t="shared" si="284"/>
        <v>1982.7083333332318</v>
      </c>
      <c r="G1349" s="14">
        <v>12.34</v>
      </c>
      <c r="H1349" s="13">
        <f t="shared" si="280"/>
        <v>393.1553013278857</v>
      </c>
      <c r="I1349" s="13">
        <f t="shared" si="281"/>
        <v>22.002563840653725</v>
      </c>
      <c r="J1349" s="15">
        <f t="shared" si="285"/>
        <v>99503.590469111223</v>
      </c>
      <c r="K1349" s="13">
        <f t="shared" si="282"/>
        <v>43.555440245148112</v>
      </c>
      <c r="L1349" s="15">
        <f t="shared" si="283"/>
        <v>11023.436983342712</v>
      </c>
      <c r="M1349" s="34">
        <f t="shared" si="288"/>
        <v>7.3988382003233077</v>
      </c>
      <c r="N1349" s="16"/>
      <c r="O1349" s="17">
        <f t="shared" si="289"/>
        <v>9.3938442850122197</v>
      </c>
      <c r="P1349" s="17"/>
      <c r="Q1349" s="36">
        <f t="shared" si="290"/>
        <v>9.9809376875610326E-2</v>
      </c>
      <c r="R1349" s="14">
        <f t="shared" si="286"/>
        <v>1.0967112869231939</v>
      </c>
      <c r="S1349" s="14">
        <f t="shared" si="287"/>
        <v>8.635955506626841</v>
      </c>
      <c r="T1349" s="20">
        <f t="shared" si="291"/>
        <v>0.13048571601745818</v>
      </c>
      <c r="U1349" s="20">
        <f t="shared" si="292"/>
        <v>9.6837708603978667E-2</v>
      </c>
      <c r="V1349" s="20">
        <f t="shared" si="293"/>
        <v>3.3648007413479508E-2</v>
      </c>
      <c r="Y1349" s="35"/>
      <c r="Z1349" s="35"/>
    </row>
    <row r="1350" spans="1:26" x14ac:dyDescent="0.25">
      <c r="A1350" s="11">
        <v>1982.1</v>
      </c>
      <c r="B1350" s="12">
        <v>132.69999999999999</v>
      </c>
      <c r="C1350" s="13">
        <v>6.8566700000000003</v>
      </c>
      <c r="D1350" s="12">
        <v>13.253299999999999</v>
      </c>
      <c r="E1350" s="12">
        <v>98.2</v>
      </c>
      <c r="F1350" s="13">
        <f t="shared" si="284"/>
        <v>1982.7916666665651</v>
      </c>
      <c r="G1350" s="14">
        <v>10.91</v>
      </c>
      <c r="H1350" s="13">
        <f t="shared" si="280"/>
        <v>424.93729124236256</v>
      </c>
      <c r="I1350" s="13">
        <f t="shared" si="281"/>
        <v>21.956705175152756</v>
      </c>
      <c r="J1350" s="15">
        <f t="shared" si="285"/>
        <v>108010.3722610158</v>
      </c>
      <c r="K1350" s="13">
        <f t="shared" si="282"/>
        <v>42.440251710794307</v>
      </c>
      <c r="L1350" s="15">
        <f t="shared" si="283"/>
        <v>10787.44436086602</v>
      </c>
      <c r="M1350" s="34">
        <f t="shared" si="288"/>
        <v>7.9998409945345879</v>
      </c>
      <c r="N1350" s="16"/>
      <c r="O1350" s="17">
        <f t="shared" si="289"/>
        <v>10.167766914461476</v>
      </c>
      <c r="P1350" s="17"/>
      <c r="Q1350" s="36">
        <f t="shared" si="290"/>
        <v>0.10377276401638613</v>
      </c>
      <c r="R1350" s="14">
        <f t="shared" si="286"/>
        <v>1.0311735941154534</v>
      </c>
      <c r="S1350" s="14">
        <f t="shared" si="287"/>
        <v>9.4422156110560067</v>
      </c>
      <c r="T1350" s="20">
        <f t="shared" si="291"/>
        <v>0.11952157206408986</v>
      </c>
      <c r="U1350" s="20">
        <f t="shared" si="292"/>
        <v>8.5943969161108136E-2</v>
      </c>
      <c r="V1350" s="20">
        <f t="shared" si="293"/>
        <v>3.3577602902981729E-2</v>
      </c>
      <c r="Y1350" s="35"/>
      <c r="Z1350" s="35"/>
    </row>
    <row r="1351" spans="1:26" x14ac:dyDescent="0.25">
      <c r="A1351" s="11">
        <v>1982.11</v>
      </c>
      <c r="B1351" s="12">
        <v>138.1</v>
      </c>
      <c r="C1351" s="13">
        <v>6.8633300000000004</v>
      </c>
      <c r="D1351" s="12">
        <v>12.9467</v>
      </c>
      <c r="E1351" s="12">
        <v>98</v>
      </c>
      <c r="F1351" s="13">
        <f t="shared" si="284"/>
        <v>1982.8749999998984</v>
      </c>
      <c r="G1351" s="14">
        <v>10.55</v>
      </c>
      <c r="H1351" s="13">
        <f t="shared" si="280"/>
        <v>443.13189795918373</v>
      </c>
      <c r="I1351" s="13">
        <f t="shared" si="281"/>
        <v>22.022885222448984</v>
      </c>
      <c r="J1351" s="15">
        <f t="shared" si="285"/>
        <v>113101.54992842268</v>
      </c>
      <c r="K1351" s="13">
        <f t="shared" si="282"/>
        <v>41.54305389795919</v>
      </c>
      <c r="L1351" s="15">
        <f t="shared" si="283"/>
        <v>10603.126983767632</v>
      </c>
      <c r="M1351" s="34">
        <f t="shared" si="288"/>
        <v>8.3474769381554275</v>
      </c>
      <c r="N1351" s="16"/>
      <c r="O1351" s="17">
        <f t="shared" si="289"/>
        <v>10.619399669022318</v>
      </c>
      <c r="P1351" s="17"/>
      <c r="Q1351" s="36">
        <f t="shared" si="290"/>
        <v>0.10168839765063205</v>
      </c>
      <c r="R1351" s="14">
        <f t="shared" si="286"/>
        <v>1.0094053062237236</v>
      </c>
      <c r="S1351" s="14">
        <f t="shared" si="287"/>
        <v>9.7564339456331464</v>
      </c>
      <c r="T1351" s="20">
        <f t="shared" si="291"/>
        <v>0.1172542550530038</v>
      </c>
      <c r="U1351" s="20">
        <f t="shared" si="292"/>
        <v>8.0651341202742088E-2</v>
      </c>
      <c r="V1351" s="20">
        <f t="shared" si="293"/>
        <v>3.6602913850261709E-2</v>
      </c>
      <c r="Y1351" s="35"/>
      <c r="Z1351" s="35"/>
    </row>
    <row r="1352" spans="1:26" x14ac:dyDescent="0.25">
      <c r="A1352" s="11">
        <v>1982.12</v>
      </c>
      <c r="B1352" s="12">
        <v>139.4</v>
      </c>
      <c r="C1352" s="13">
        <v>6.87</v>
      </c>
      <c r="D1352" s="12">
        <v>12.64</v>
      </c>
      <c r="E1352" s="12">
        <v>97.6</v>
      </c>
      <c r="F1352" s="13">
        <f t="shared" si="284"/>
        <v>1982.9583333332316</v>
      </c>
      <c r="G1352" s="14">
        <v>10.54</v>
      </c>
      <c r="H1352" s="13">
        <f t="shared" si="280"/>
        <v>449.13651639344272</v>
      </c>
      <c r="I1352" s="13">
        <f t="shared" si="281"/>
        <v>22.134633196721314</v>
      </c>
      <c r="J1352" s="15">
        <f t="shared" si="285"/>
        <v>115104.91152919171</v>
      </c>
      <c r="K1352" s="13">
        <f t="shared" si="282"/>
        <v>40.725147540983613</v>
      </c>
      <c r="L1352" s="15">
        <f t="shared" si="283"/>
        <v>10437.059409820538</v>
      </c>
      <c r="M1352" s="34">
        <f t="shared" si="288"/>
        <v>8.4677384014004762</v>
      </c>
      <c r="N1352" s="16"/>
      <c r="O1352" s="17">
        <f t="shared" si="289"/>
        <v>10.782007239538869</v>
      </c>
      <c r="P1352" s="17"/>
      <c r="Q1352" s="36">
        <f t="shared" si="290"/>
        <v>9.9386333731798213E-2</v>
      </c>
      <c r="R1352" s="14">
        <f t="shared" si="286"/>
        <v>1.0137086656838108</v>
      </c>
      <c r="S1352" s="14">
        <f t="shared" si="287"/>
        <v>9.8885576543570597</v>
      </c>
      <c r="T1352" s="20">
        <f t="shared" si="291"/>
        <v>0.1189690134360597</v>
      </c>
      <c r="U1352" s="20">
        <f t="shared" si="292"/>
        <v>8.066255773650699E-2</v>
      </c>
      <c r="V1352" s="20">
        <f t="shared" si="293"/>
        <v>3.8306455699552711E-2</v>
      </c>
      <c r="Y1352" s="35"/>
      <c r="Z1352" s="35"/>
    </row>
    <row r="1353" spans="1:26" x14ac:dyDescent="0.25">
      <c r="A1353" s="11">
        <v>1983.01</v>
      </c>
      <c r="B1353" s="12">
        <v>144.30000000000001</v>
      </c>
      <c r="C1353" s="13">
        <v>6.8833299999999999</v>
      </c>
      <c r="D1353" s="12">
        <v>12.566700000000001</v>
      </c>
      <c r="E1353" s="12">
        <v>97.8</v>
      </c>
      <c r="F1353" s="13">
        <f t="shared" si="284"/>
        <v>1983.0416666665649</v>
      </c>
      <c r="G1353" s="14">
        <v>10.46</v>
      </c>
      <c r="H1353" s="13">
        <f t="shared" si="280"/>
        <v>463.9731901840492</v>
      </c>
      <c r="I1353" s="13">
        <f t="shared" si="281"/>
        <v>22.132228546012271</v>
      </c>
      <c r="J1353" s="15">
        <f t="shared" si="285"/>
        <v>119379.93253364651</v>
      </c>
      <c r="K1353" s="13">
        <f t="shared" si="282"/>
        <v>40.406180797546021</v>
      </c>
      <c r="L1353" s="15">
        <f t="shared" si="283"/>
        <v>10396.478157800248</v>
      </c>
      <c r="M1353" s="34">
        <f t="shared" si="288"/>
        <v>8.756783224134745</v>
      </c>
      <c r="N1353" s="16"/>
      <c r="O1353" s="17">
        <f t="shared" si="289"/>
        <v>11.158544264730375</v>
      </c>
      <c r="P1353" s="17"/>
      <c r="Q1353" s="36">
        <f t="shared" si="290"/>
        <v>9.625529562626893E-2</v>
      </c>
      <c r="R1353" s="14">
        <f t="shared" si="286"/>
        <v>0.99287968796737325</v>
      </c>
      <c r="S1353" s="14">
        <f t="shared" si="287"/>
        <v>10.003617369414798</v>
      </c>
      <c r="T1353" s="20">
        <f t="shared" si="291"/>
        <v>0.1145070153701413</v>
      </c>
      <c r="U1353" s="20">
        <f t="shared" si="292"/>
        <v>8.0807341285989098E-2</v>
      </c>
      <c r="V1353" s="20">
        <f t="shared" si="293"/>
        <v>3.3699674084152198E-2</v>
      </c>
      <c r="Y1353" s="35"/>
      <c r="Z1353" s="35"/>
    </row>
    <row r="1354" spans="1:26" x14ac:dyDescent="0.25">
      <c r="A1354" s="11">
        <v>1983.02</v>
      </c>
      <c r="B1354" s="12">
        <v>146.80000000000001</v>
      </c>
      <c r="C1354" s="13">
        <v>6.8966700000000003</v>
      </c>
      <c r="D1354" s="12">
        <v>12.4933</v>
      </c>
      <c r="E1354" s="12">
        <v>97.9</v>
      </c>
      <c r="F1354" s="13">
        <f t="shared" si="284"/>
        <v>1983.1249999998981</v>
      </c>
      <c r="G1354" s="14">
        <v>10.72</v>
      </c>
      <c r="H1354" s="13">
        <f t="shared" ref="H1354:H1417" si="294">B1354*$E$1850/E1354</f>
        <v>471.52939734422887</v>
      </c>
      <c r="I1354" s="13">
        <f t="shared" ref="I1354:I1417" si="295">C1354*$E$1850/E1354</f>
        <v>22.152470359550566</v>
      </c>
      <c r="J1354" s="15">
        <f t="shared" si="285"/>
        <v>121799.12303751014</v>
      </c>
      <c r="K1354" s="13">
        <f t="shared" ref="K1354:K1417" si="296">D1354*$E$1850/E1354</f>
        <v>40.129143186925432</v>
      </c>
      <c r="L1354" s="15">
        <f t="shared" ref="L1354:L1417" si="297">K1354*(J1354/H1354)</f>
        <v>10365.619780957257</v>
      </c>
      <c r="M1354" s="34">
        <f t="shared" si="288"/>
        <v>8.9104934366241206</v>
      </c>
      <c r="N1354" s="16"/>
      <c r="O1354" s="17">
        <f t="shared" si="289"/>
        <v>11.36206826684861</v>
      </c>
      <c r="P1354" s="17"/>
      <c r="Q1354" s="36">
        <f t="shared" si="290"/>
        <v>9.1034018855072146E-2</v>
      </c>
      <c r="R1354" s="14">
        <f t="shared" si="286"/>
        <v>1.0218357023839544</v>
      </c>
      <c r="S1354" s="14">
        <f t="shared" si="287"/>
        <v>9.9222430494986593</v>
      </c>
      <c r="T1354" s="20">
        <f t="shared" si="291"/>
        <v>0.11378722948097164</v>
      </c>
      <c r="U1354" s="20">
        <f t="shared" si="292"/>
        <v>8.4573040422435408E-2</v>
      </c>
      <c r="V1354" s="20">
        <f t="shared" si="293"/>
        <v>2.9214189058536233E-2</v>
      </c>
      <c r="Y1354" s="35"/>
      <c r="Z1354" s="35"/>
    </row>
    <row r="1355" spans="1:26" x14ac:dyDescent="0.25">
      <c r="A1355" s="11">
        <v>1983.03</v>
      </c>
      <c r="B1355" s="12">
        <v>151.9</v>
      </c>
      <c r="C1355" s="13">
        <v>6.91</v>
      </c>
      <c r="D1355" s="12">
        <v>12.42</v>
      </c>
      <c r="E1355" s="12">
        <v>97.9</v>
      </c>
      <c r="F1355" s="13">
        <f t="shared" ref="F1355:F1418" si="298">F1354+1/12</f>
        <v>1983.2083333332314</v>
      </c>
      <c r="G1355" s="14">
        <v>10.51</v>
      </c>
      <c r="H1355" s="13">
        <f t="shared" si="294"/>
        <v>487.91086823289078</v>
      </c>
      <c r="I1355" s="13">
        <f t="shared" si="295"/>
        <v>22.195287027579166</v>
      </c>
      <c r="J1355" s="15">
        <f t="shared" ref="J1355:J1418" si="299">J1354*((H1355+(I1355/12))/H1354)</f>
        <v>126508.32959409781</v>
      </c>
      <c r="K1355" s="13">
        <f t="shared" si="296"/>
        <v>39.893699693564862</v>
      </c>
      <c r="L1355" s="15">
        <f t="shared" si="297"/>
        <v>10343.867370366652</v>
      </c>
      <c r="M1355" s="34">
        <f t="shared" si="288"/>
        <v>9.2328297051905253</v>
      </c>
      <c r="N1355" s="16"/>
      <c r="O1355" s="17">
        <f t="shared" si="289"/>
        <v>11.779312721126251</v>
      </c>
      <c r="P1355" s="17"/>
      <c r="Q1355" s="36">
        <f t="shared" si="290"/>
        <v>8.8208510612932126E-2</v>
      </c>
      <c r="R1355" s="14">
        <f t="shared" ref="R1355:R1418" si="300">((G1355/G1356+G1355/1200+((1+G1356/1200)^(-119))*(1-G1355/G1356)))</f>
        <v>1.0155474590353635</v>
      </c>
      <c r="S1355" s="14">
        <f t="shared" ref="S1355:S1418" si="301">S1354*R1354*E1354/E1355</f>
        <v>10.138902195708772</v>
      </c>
      <c r="T1355" s="20">
        <f t="shared" si="291"/>
        <v>0.11154596523456917</v>
      </c>
      <c r="U1355" s="20">
        <f t="shared" si="292"/>
        <v>8.4648988018722671E-2</v>
      </c>
      <c r="V1355" s="20">
        <f t="shared" si="293"/>
        <v>2.6896977215846496E-2</v>
      </c>
      <c r="Y1355" s="35"/>
      <c r="Z1355" s="35"/>
    </row>
    <row r="1356" spans="1:26" x14ac:dyDescent="0.25">
      <c r="A1356" s="11">
        <v>1983.04</v>
      </c>
      <c r="B1356" s="12">
        <v>157.69999999999999</v>
      </c>
      <c r="C1356" s="13">
        <v>6.92</v>
      </c>
      <c r="D1356" s="12">
        <v>12.476699999999999</v>
      </c>
      <c r="E1356" s="12">
        <v>98.6</v>
      </c>
      <c r="F1356" s="13">
        <f t="shared" si="298"/>
        <v>1983.2916666665647</v>
      </c>
      <c r="G1356" s="14">
        <v>10.4</v>
      </c>
      <c r="H1356" s="13">
        <f t="shared" si="294"/>
        <v>502.94464503042605</v>
      </c>
      <c r="I1356" s="13">
        <f t="shared" si="295"/>
        <v>22.069606490872214</v>
      </c>
      <c r="J1356" s="15">
        <f t="shared" si="299"/>
        <v>130883.2346914316</v>
      </c>
      <c r="K1356" s="13">
        <f t="shared" si="296"/>
        <v>39.791309148073026</v>
      </c>
      <c r="L1356" s="15">
        <f t="shared" si="297"/>
        <v>10355.046634588361</v>
      </c>
      <c r="M1356" s="34">
        <f t="shared" si="288"/>
        <v>9.5315812841604135</v>
      </c>
      <c r="N1356" s="16"/>
      <c r="O1356" s="17">
        <f t="shared" si="289"/>
        <v>12.165031590630464</v>
      </c>
      <c r="P1356" s="17"/>
      <c r="Q1356" s="36">
        <f t="shared" si="290"/>
        <v>8.5937631639212558E-2</v>
      </c>
      <c r="R1356" s="14">
        <f t="shared" si="300"/>
        <v>1.0099020734301765</v>
      </c>
      <c r="S1356" s="14">
        <f t="shared" si="301"/>
        <v>10.223437219728854</v>
      </c>
      <c r="T1356" s="20">
        <f t="shared" si="291"/>
        <v>0.1059706013415338</v>
      </c>
      <c r="U1356" s="20">
        <f t="shared" si="292"/>
        <v>8.4066606397504184E-2</v>
      </c>
      <c r="V1356" s="20">
        <f t="shared" si="293"/>
        <v>2.1903994944029614E-2</v>
      </c>
      <c r="Y1356" s="35"/>
      <c r="Z1356" s="35"/>
    </row>
    <row r="1357" spans="1:26" x14ac:dyDescent="0.25">
      <c r="A1357" s="11">
        <v>1983.05</v>
      </c>
      <c r="B1357" s="12">
        <v>164.1</v>
      </c>
      <c r="C1357" s="13">
        <v>6.93</v>
      </c>
      <c r="D1357" s="12">
        <v>12.533300000000001</v>
      </c>
      <c r="E1357" s="12">
        <v>99.2</v>
      </c>
      <c r="F1357" s="13">
        <f t="shared" si="298"/>
        <v>1983.3749999998979</v>
      </c>
      <c r="G1357" s="14">
        <v>10.38</v>
      </c>
      <c r="H1357" s="13">
        <f t="shared" si="294"/>
        <v>520.19038306451614</v>
      </c>
      <c r="I1357" s="13">
        <f t="shared" si="295"/>
        <v>21.967820564516131</v>
      </c>
      <c r="J1357" s="15">
        <f t="shared" si="299"/>
        <v>135847.55754703225</v>
      </c>
      <c r="K1357" s="13">
        <f t="shared" si="296"/>
        <v>39.730055625000006</v>
      </c>
      <c r="L1357" s="15">
        <f t="shared" si="297"/>
        <v>10375.491730677755</v>
      </c>
      <c r="M1357" s="34">
        <f t="shared" si="288"/>
        <v>9.8744565046683999</v>
      </c>
      <c r="N1357" s="16"/>
      <c r="O1357" s="17">
        <f t="shared" si="289"/>
        <v>12.605255648355712</v>
      </c>
      <c r="P1357" s="17"/>
      <c r="Q1357" s="36">
        <f t="shared" si="290"/>
        <v>8.2408883245413664E-2</v>
      </c>
      <c r="R1357" s="14">
        <f t="shared" si="300"/>
        <v>0.9801737810824116</v>
      </c>
      <c r="S1357" s="14">
        <f t="shared" si="301"/>
        <v>10.262222842284661</v>
      </c>
      <c r="T1357" s="20">
        <f t="shared" si="291"/>
        <v>0.10250417283690183</v>
      </c>
      <c r="U1357" s="20">
        <f t="shared" si="292"/>
        <v>8.3480022150906663E-2</v>
      </c>
      <c r="V1357" s="20">
        <f t="shared" si="293"/>
        <v>1.9024150685995167E-2</v>
      </c>
      <c r="Y1357" s="35"/>
      <c r="Z1357" s="35"/>
    </row>
    <row r="1358" spans="1:26" x14ac:dyDescent="0.25">
      <c r="A1358" s="11">
        <v>1983.06</v>
      </c>
      <c r="B1358" s="12">
        <v>166.4</v>
      </c>
      <c r="C1358" s="13">
        <v>6.94</v>
      </c>
      <c r="D1358" s="12">
        <v>12.59</v>
      </c>
      <c r="E1358" s="12">
        <v>99.5</v>
      </c>
      <c r="F1358" s="13">
        <f t="shared" si="298"/>
        <v>1983.4583333332312</v>
      </c>
      <c r="G1358" s="14">
        <v>10.85</v>
      </c>
      <c r="H1358" s="13">
        <f t="shared" si="294"/>
        <v>525.89089447236188</v>
      </c>
      <c r="I1358" s="13">
        <f t="shared" si="295"/>
        <v>21.933189949748744</v>
      </c>
      <c r="J1358" s="15">
        <f t="shared" si="299"/>
        <v>137813.56481759605</v>
      </c>
      <c r="K1358" s="13">
        <f t="shared" si="296"/>
        <v>39.789461306532665</v>
      </c>
      <c r="L1358" s="15">
        <f t="shared" si="297"/>
        <v>10427.120078446718</v>
      </c>
      <c r="M1358" s="34">
        <f t="shared" si="288"/>
        <v>10.00011790313002</v>
      </c>
      <c r="N1358" s="16"/>
      <c r="O1358" s="17">
        <f t="shared" si="289"/>
        <v>12.767362769540011</v>
      </c>
      <c r="P1358" s="17"/>
      <c r="Q1358" s="36">
        <f t="shared" si="290"/>
        <v>7.6025103316231579E-2</v>
      </c>
      <c r="R1358" s="14">
        <f t="shared" si="300"/>
        <v>0.97761600247503</v>
      </c>
      <c r="S1358" s="14">
        <f t="shared" si="301"/>
        <v>10.028433840710944</v>
      </c>
      <c r="T1358" s="20">
        <f t="shared" si="291"/>
        <v>0.10171755700388485</v>
      </c>
      <c r="U1358" s="20">
        <f t="shared" si="292"/>
        <v>8.7019142722068565E-2</v>
      </c>
      <c r="V1358" s="20">
        <f t="shared" si="293"/>
        <v>1.4698414281816286E-2</v>
      </c>
      <c r="Y1358" s="35"/>
      <c r="Z1358" s="35"/>
    </row>
    <row r="1359" spans="1:26" x14ac:dyDescent="0.25">
      <c r="A1359" s="11">
        <v>1983.07</v>
      </c>
      <c r="B1359" s="12">
        <v>167</v>
      </c>
      <c r="C1359" s="13">
        <v>6.96</v>
      </c>
      <c r="D1359" s="12">
        <v>12.826700000000001</v>
      </c>
      <c r="E1359" s="12">
        <v>99.9</v>
      </c>
      <c r="F1359" s="13">
        <f t="shared" si="298"/>
        <v>1983.5416666665644</v>
      </c>
      <c r="G1359" s="14">
        <v>11.38</v>
      </c>
      <c r="H1359" s="13">
        <f t="shared" si="294"/>
        <v>525.67387387387396</v>
      </c>
      <c r="I1359" s="13">
        <f t="shared" si="295"/>
        <v>21.908324324324326</v>
      </c>
      <c r="J1359" s="15">
        <f t="shared" si="299"/>
        <v>138235.12939725831</v>
      </c>
      <c r="K1359" s="13">
        <f t="shared" si="296"/>
        <v>40.375216036036043</v>
      </c>
      <c r="L1359" s="15">
        <f t="shared" si="297"/>
        <v>10617.368468501876</v>
      </c>
      <c r="M1359" s="34">
        <f t="shared" si="288"/>
        <v>10.014475995571026</v>
      </c>
      <c r="N1359" s="16"/>
      <c r="O1359" s="17">
        <f t="shared" si="289"/>
        <v>12.786896040903436</v>
      </c>
      <c r="P1359" s="17"/>
      <c r="Q1359" s="36">
        <f t="shared" si="290"/>
        <v>7.0771773932720231E-2</v>
      </c>
      <c r="R1359" s="14">
        <f t="shared" si="300"/>
        <v>0.98213867029786017</v>
      </c>
      <c r="S1359" s="14">
        <f t="shared" si="301"/>
        <v>9.7647023177466874</v>
      </c>
      <c r="T1359" s="20">
        <f t="shared" si="291"/>
        <v>0.10144828299634234</v>
      </c>
      <c r="U1359" s="20">
        <f t="shared" si="292"/>
        <v>9.1678594661900981E-2</v>
      </c>
      <c r="V1359" s="20">
        <f t="shared" si="293"/>
        <v>9.7696883344413621E-3</v>
      </c>
      <c r="Y1359" s="35"/>
      <c r="Z1359" s="35"/>
    </row>
    <row r="1360" spans="1:26" x14ac:dyDescent="0.25">
      <c r="A1360" s="11">
        <v>1983.08</v>
      </c>
      <c r="B1360" s="12">
        <v>162.4</v>
      </c>
      <c r="C1360" s="13">
        <v>6.98</v>
      </c>
      <c r="D1360" s="12">
        <v>13.0633</v>
      </c>
      <c r="E1360" s="12">
        <v>100.2</v>
      </c>
      <c r="F1360" s="13">
        <f t="shared" si="298"/>
        <v>1983.6249999998977</v>
      </c>
      <c r="G1360" s="14">
        <v>11.85</v>
      </c>
      <c r="H1360" s="13">
        <f t="shared" si="294"/>
        <v>509.66371257485042</v>
      </c>
      <c r="I1360" s="13">
        <f t="shared" si="295"/>
        <v>21.905497005988028</v>
      </c>
      <c r="J1360" s="15">
        <f t="shared" si="299"/>
        <v>134505.0138601028</v>
      </c>
      <c r="K1360" s="13">
        <f t="shared" si="296"/>
        <v>40.996859461077847</v>
      </c>
      <c r="L1360" s="15">
        <f t="shared" si="297"/>
        <v>10819.45411058301</v>
      </c>
      <c r="M1360" s="34">
        <f t="shared" si="288"/>
        <v>9.728056935665208</v>
      </c>
      <c r="N1360" s="16"/>
      <c r="O1360" s="17">
        <f t="shared" si="289"/>
        <v>12.422837481069044</v>
      </c>
      <c r="P1360" s="17"/>
      <c r="Q1360" s="36">
        <f t="shared" si="290"/>
        <v>6.7396852910745098E-2</v>
      </c>
      <c r="R1360" s="14">
        <f t="shared" si="300"/>
        <v>1.0216050338528322</v>
      </c>
      <c r="S1360" s="14">
        <f t="shared" si="301"/>
        <v>9.5615783018522542</v>
      </c>
      <c r="T1360" s="20">
        <f t="shared" si="291"/>
        <v>0.10609067393765947</v>
      </c>
      <c r="U1360" s="20">
        <f t="shared" si="292"/>
        <v>9.5268371975205435E-2</v>
      </c>
      <c r="V1360" s="20">
        <f t="shared" si="293"/>
        <v>1.082230196245404E-2</v>
      </c>
      <c r="Y1360" s="35"/>
      <c r="Z1360" s="35"/>
    </row>
    <row r="1361" spans="1:26" x14ac:dyDescent="0.25">
      <c r="A1361" s="11">
        <v>1983.09</v>
      </c>
      <c r="B1361" s="12">
        <v>167.2</v>
      </c>
      <c r="C1361" s="13">
        <v>7</v>
      </c>
      <c r="D1361" s="12">
        <v>13.3</v>
      </c>
      <c r="E1361" s="12">
        <v>100.7</v>
      </c>
      <c r="F1361" s="13">
        <f t="shared" si="298"/>
        <v>1983.7083333332309</v>
      </c>
      <c r="G1361" s="14">
        <v>11.65</v>
      </c>
      <c r="H1361" s="13">
        <f t="shared" si="294"/>
        <v>522.12226415094335</v>
      </c>
      <c r="I1361" s="13">
        <f t="shared" si="295"/>
        <v>21.859185700099307</v>
      </c>
      <c r="J1361" s="15">
        <f t="shared" si="299"/>
        <v>138273.67891902759</v>
      </c>
      <c r="K1361" s="13">
        <f t="shared" si="296"/>
        <v>41.532452830188689</v>
      </c>
      <c r="L1361" s="15">
        <f t="shared" si="297"/>
        <v>10999.042641286289</v>
      </c>
      <c r="M1361" s="34">
        <f t="shared" si="288"/>
        <v>9.9842024580287756</v>
      </c>
      <c r="N1361" s="16"/>
      <c r="O1361" s="17">
        <f t="shared" si="289"/>
        <v>12.749884493756904</v>
      </c>
      <c r="P1361" s="17"/>
      <c r="Q1361" s="36">
        <f t="shared" si="290"/>
        <v>6.7058904719817583E-2</v>
      </c>
      <c r="R1361" s="14">
        <f t="shared" si="300"/>
        <v>1.0161885537859756</v>
      </c>
      <c r="S1361" s="14">
        <f t="shared" si="301"/>
        <v>9.7196552510424805</v>
      </c>
      <c r="T1361" s="20">
        <f t="shared" si="291"/>
        <v>0.10429535852232452</v>
      </c>
      <c r="U1361" s="20">
        <f t="shared" si="292"/>
        <v>9.6410046903158131E-2</v>
      </c>
      <c r="V1361" s="20">
        <f t="shared" si="293"/>
        <v>7.8853116191663908E-3</v>
      </c>
      <c r="Y1361" s="35"/>
      <c r="Z1361" s="35"/>
    </row>
    <row r="1362" spans="1:26" x14ac:dyDescent="0.25">
      <c r="A1362" s="11">
        <v>1983.1</v>
      </c>
      <c r="B1362" s="12">
        <v>167.7</v>
      </c>
      <c r="C1362" s="13">
        <v>7.03</v>
      </c>
      <c r="D1362" s="12">
        <v>13.5433</v>
      </c>
      <c r="E1362" s="12">
        <v>101</v>
      </c>
      <c r="F1362" s="13">
        <f t="shared" si="298"/>
        <v>1983.7916666665642</v>
      </c>
      <c r="G1362" s="14">
        <v>11.54</v>
      </c>
      <c r="H1362" s="13">
        <f t="shared" si="294"/>
        <v>522.12813861386144</v>
      </c>
      <c r="I1362" s="13">
        <f t="shared" si="295"/>
        <v>21.887661386138618</v>
      </c>
      <c r="J1362" s="15">
        <f t="shared" si="299"/>
        <v>138758.27723926411</v>
      </c>
      <c r="K1362" s="13">
        <f t="shared" si="296"/>
        <v>42.16659522772278</v>
      </c>
      <c r="L1362" s="15">
        <f t="shared" si="297"/>
        <v>11205.992702054416</v>
      </c>
      <c r="M1362" s="34">
        <f t="shared" si="288"/>
        <v>10.003391799449624</v>
      </c>
      <c r="N1362" s="16"/>
      <c r="O1362" s="17">
        <f t="shared" si="289"/>
        <v>12.773539636170561</v>
      </c>
      <c r="P1362" s="17"/>
      <c r="Q1362" s="36">
        <f t="shared" si="290"/>
        <v>6.7334694140756379E-2</v>
      </c>
      <c r="R1362" s="14">
        <f t="shared" si="300"/>
        <v>1.0008333098386939</v>
      </c>
      <c r="S1362" s="14">
        <f t="shared" si="301"/>
        <v>9.8476647819258485</v>
      </c>
      <c r="T1362" s="20">
        <f t="shared" si="291"/>
        <v>0.10481683178116641</v>
      </c>
      <c r="U1362" s="20">
        <f t="shared" si="292"/>
        <v>9.5263796768798592E-2</v>
      </c>
      <c r="V1362" s="20">
        <f t="shared" si="293"/>
        <v>9.5530350123678165E-3</v>
      </c>
      <c r="Y1362" s="35"/>
      <c r="Z1362" s="35"/>
    </row>
    <row r="1363" spans="1:26" x14ac:dyDescent="0.25">
      <c r="A1363" s="11">
        <v>1983.11</v>
      </c>
      <c r="B1363" s="12">
        <v>165.2</v>
      </c>
      <c r="C1363" s="13">
        <v>7.06</v>
      </c>
      <c r="D1363" s="12">
        <v>13.7867</v>
      </c>
      <c r="E1363" s="12">
        <v>101.2</v>
      </c>
      <c r="F1363" s="13">
        <f t="shared" si="298"/>
        <v>1983.8749999998975</v>
      </c>
      <c r="G1363" s="14">
        <v>11.69</v>
      </c>
      <c r="H1363" s="13">
        <f t="shared" si="294"/>
        <v>513.32798418972334</v>
      </c>
      <c r="I1363" s="13">
        <f t="shared" si="295"/>
        <v>21.937624505928856</v>
      </c>
      <c r="J1363" s="15">
        <f t="shared" si="299"/>
        <v>136905.42679791941</v>
      </c>
      <c r="K1363" s="13">
        <f t="shared" si="296"/>
        <v>42.839581837944671</v>
      </c>
      <c r="L1363" s="15">
        <f t="shared" si="297"/>
        <v>11425.387697547674</v>
      </c>
      <c r="M1363" s="34">
        <f t="shared" si="288"/>
        <v>9.8535816493642798</v>
      </c>
      <c r="N1363" s="16"/>
      <c r="O1363" s="17">
        <f t="shared" si="289"/>
        <v>12.581491199513106</v>
      </c>
      <c r="P1363" s="17"/>
      <c r="Q1363" s="36">
        <f t="shared" si="290"/>
        <v>6.6858837415097946E-2</v>
      </c>
      <c r="R1363" s="14">
        <f t="shared" si="300"/>
        <v>1.0015899027226098</v>
      </c>
      <c r="S1363" s="14">
        <f t="shared" si="301"/>
        <v>9.8363929320707069</v>
      </c>
      <c r="T1363" s="20">
        <f t="shared" si="291"/>
        <v>0.10623588135321338</v>
      </c>
      <c r="U1363" s="20">
        <f t="shared" si="292"/>
        <v>9.2541965579322927E-2</v>
      </c>
      <c r="V1363" s="20">
        <f t="shared" si="293"/>
        <v>1.3693915773890453E-2</v>
      </c>
      <c r="Y1363" s="35"/>
      <c r="Z1363" s="35"/>
    </row>
    <row r="1364" spans="1:26" x14ac:dyDescent="0.25">
      <c r="A1364" s="11">
        <v>1983.12</v>
      </c>
      <c r="B1364" s="12">
        <v>164.4</v>
      </c>
      <c r="C1364" s="13">
        <v>7.09</v>
      </c>
      <c r="D1364" s="12">
        <v>14.03</v>
      </c>
      <c r="E1364" s="12">
        <v>101.3</v>
      </c>
      <c r="F1364" s="13">
        <f t="shared" si="298"/>
        <v>1983.9583333332307</v>
      </c>
      <c r="G1364" s="14">
        <v>11.83</v>
      </c>
      <c r="H1364" s="13">
        <f t="shared" si="294"/>
        <v>510.33784797630813</v>
      </c>
      <c r="I1364" s="13">
        <f t="shared" si="295"/>
        <v>22.009095755182628</v>
      </c>
      <c r="J1364" s="15">
        <f t="shared" si="299"/>
        <v>136597.10770102066</v>
      </c>
      <c r="K1364" s="13">
        <f t="shared" si="296"/>
        <v>43.552554787759135</v>
      </c>
      <c r="L1364" s="15">
        <f t="shared" si="297"/>
        <v>11657.283583000728</v>
      </c>
      <c r="M1364" s="34">
        <f t="shared" si="288"/>
        <v>9.8150109036086697</v>
      </c>
      <c r="N1364" s="16"/>
      <c r="O1364" s="17">
        <f t="shared" si="289"/>
        <v>12.531076317323549</v>
      </c>
      <c r="P1364" s="17"/>
      <c r="Q1364" s="36">
        <f t="shared" si="290"/>
        <v>6.5259644091050867E-2</v>
      </c>
      <c r="R1364" s="14">
        <f t="shared" si="300"/>
        <v>1.0192347993297712</v>
      </c>
      <c r="S1364" s="14">
        <f t="shared" si="301"/>
        <v>9.8423062409217721</v>
      </c>
      <c r="T1364" s="20">
        <f t="shared" si="291"/>
        <v>0.10746347078169727</v>
      </c>
      <c r="U1364" s="20">
        <f t="shared" si="292"/>
        <v>9.258525518549332E-2</v>
      </c>
      <c r="V1364" s="20">
        <f t="shared" si="293"/>
        <v>1.4878215596203948E-2</v>
      </c>
      <c r="Y1364" s="35"/>
      <c r="Z1364" s="35"/>
    </row>
    <row r="1365" spans="1:26" x14ac:dyDescent="0.25">
      <c r="A1365" s="11">
        <v>1984.01</v>
      </c>
      <c r="B1365" s="12">
        <v>166.4</v>
      </c>
      <c r="C1365" s="13">
        <v>7.12</v>
      </c>
      <c r="D1365" s="12">
        <v>14.44</v>
      </c>
      <c r="E1365" s="12">
        <v>101.9</v>
      </c>
      <c r="F1365" s="13">
        <f t="shared" si="298"/>
        <v>1984.041666666564</v>
      </c>
      <c r="G1365" s="14">
        <v>11.67</v>
      </c>
      <c r="H1365" s="13">
        <f t="shared" si="294"/>
        <v>513.5048478900884</v>
      </c>
      <c r="I1365" s="13">
        <f t="shared" si="295"/>
        <v>21.97208243375859</v>
      </c>
      <c r="J1365" s="15">
        <f t="shared" si="299"/>
        <v>137934.87497336906</v>
      </c>
      <c r="K1365" s="13">
        <f t="shared" si="296"/>
        <v>44.561358194308148</v>
      </c>
      <c r="L1365" s="15">
        <f t="shared" si="297"/>
        <v>11969.829294563997</v>
      </c>
      <c r="M1365" s="34">
        <f t="shared" si="288"/>
        <v>9.894931809202534</v>
      </c>
      <c r="N1365" s="16"/>
      <c r="O1365" s="17">
        <f t="shared" si="289"/>
        <v>12.63075008785032</v>
      </c>
      <c r="P1365" s="17"/>
      <c r="Q1365" s="36">
        <f t="shared" si="290"/>
        <v>6.5743067613577108E-2</v>
      </c>
      <c r="R1365" s="14">
        <f t="shared" si="300"/>
        <v>0.99983040453438909</v>
      </c>
      <c r="S1365" s="14">
        <f t="shared" si="301"/>
        <v>9.9725535816990778</v>
      </c>
      <c r="T1365" s="20">
        <f t="shared" si="291"/>
        <v>0.10798763126838695</v>
      </c>
      <c r="U1365" s="20">
        <f t="shared" si="292"/>
        <v>9.1538083977128926E-2</v>
      </c>
      <c r="V1365" s="20">
        <f t="shared" si="293"/>
        <v>1.6449547291258027E-2</v>
      </c>
      <c r="Y1365" s="35"/>
      <c r="Z1365" s="35"/>
    </row>
    <row r="1366" spans="1:26" x14ac:dyDescent="0.25">
      <c r="A1366" s="11">
        <v>1984.02</v>
      </c>
      <c r="B1366" s="12">
        <v>157.30000000000001</v>
      </c>
      <c r="C1366" s="13">
        <v>7.15</v>
      </c>
      <c r="D1366" s="12">
        <v>14.85</v>
      </c>
      <c r="E1366" s="12">
        <v>102.4</v>
      </c>
      <c r="F1366" s="13">
        <f t="shared" si="298"/>
        <v>1984.1249999998972</v>
      </c>
      <c r="G1366" s="14">
        <v>11.84</v>
      </c>
      <c r="H1366" s="13">
        <f t="shared" si="294"/>
        <v>483.05232421875007</v>
      </c>
      <c r="I1366" s="13">
        <f t="shared" si="295"/>
        <v>21.956923828125003</v>
      </c>
      <c r="J1366" s="15">
        <f t="shared" si="299"/>
        <v>130246.37972442972</v>
      </c>
      <c r="K1366" s="13">
        <f t="shared" si="296"/>
        <v>45.602841796875005</v>
      </c>
      <c r="L1366" s="15">
        <f t="shared" si="297"/>
        <v>12295.986897061548</v>
      </c>
      <c r="M1366" s="34">
        <f t="shared" si="288"/>
        <v>9.3245296457279832</v>
      </c>
      <c r="N1366" s="16"/>
      <c r="O1366" s="17">
        <f t="shared" si="289"/>
        <v>11.902399335847162</v>
      </c>
      <c r="P1366" s="17"/>
      <c r="Q1366" s="36">
        <f t="shared" si="290"/>
        <v>6.9371444181055564E-2</v>
      </c>
      <c r="R1366" s="14">
        <f t="shared" si="300"/>
        <v>0.98245992906107671</v>
      </c>
      <c r="S1366" s="14">
        <f t="shared" si="301"/>
        <v>9.9221764308455569</v>
      </c>
      <c r="T1366" s="20">
        <f t="shared" si="291"/>
        <v>0.11389671711025429</v>
      </c>
      <c r="U1366" s="20">
        <f t="shared" si="292"/>
        <v>9.0440414631478117E-2</v>
      </c>
      <c r="V1366" s="20">
        <f t="shared" si="293"/>
        <v>2.345630247877617E-2</v>
      </c>
      <c r="Y1366" s="35"/>
      <c r="Z1366" s="35"/>
    </row>
    <row r="1367" spans="1:26" x14ac:dyDescent="0.25">
      <c r="A1367" s="11">
        <v>1984.03</v>
      </c>
      <c r="B1367" s="12">
        <v>157.4</v>
      </c>
      <c r="C1367" s="13">
        <v>7.18</v>
      </c>
      <c r="D1367" s="12">
        <v>15.26</v>
      </c>
      <c r="E1367" s="12">
        <v>102.6</v>
      </c>
      <c r="F1367" s="13">
        <f t="shared" si="298"/>
        <v>1984.2083333332305</v>
      </c>
      <c r="G1367" s="14">
        <v>12.32</v>
      </c>
      <c r="H1367" s="13">
        <f t="shared" si="294"/>
        <v>482.41719298245624</v>
      </c>
      <c r="I1367" s="13">
        <f t="shared" si="295"/>
        <v>22.006070175438602</v>
      </c>
      <c r="J1367" s="15">
        <f t="shared" si="299"/>
        <v>130569.58978337049</v>
      </c>
      <c r="K1367" s="13">
        <f t="shared" si="296"/>
        <v>46.770561403508786</v>
      </c>
      <c r="L1367" s="15">
        <f t="shared" si="297"/>
        <v>12658.779797295005</v>
      </c>
      <c r="M1367" s="34">
        <f t="shared" si="288"/>
        <v>9.3267470665082435</v>
      </c>
      <c r="N1367" s="16"/>
      <c r="O1367" s="17">
        <f t="shared" si="289"/>
        <v>11.904570260565983</v>
      </c>
      <c r="P1367" s="17"/>
      <c r="Q1367" s="36">
        <f t="shared" si="290"/>
        <v>6.3392502935455966E-2</v>
      </c>
      <c r="R1367" s="14">
        <f t="shared" si="300"/>
        <v>0.99278279732954544</v>
      </c>
      <c r="S1367" s="14">
        <f t="shared" si="301"/>
        <v>9.7291385286911645</v>
      </c>
      <c r="T1367" s="20">
        <f t="shared" si="291"/>
        <v>0.11164739045242511</v>
      </c>
      <c r="U1367" s="20">
        <f t="shared" si="292"/>
        <v>8.8636951239702277E-2</v>
      </c>
      <c r="V1367" s="20">
        <f t="shared" si="293"/>
        <v>2.3010439212722833E-2</v>
      </c>
      <c r="Y1367" s="35"/>
      <c r="Z1367" s="35"/>
    </row>
    <row r="1368" spans="1:26" x14ac:dyDescent="0.25">
      <c r="A1368" s="11">
        <v>1984.04</v>
      </c>
      <c r="B1368" s="12">
        <v>157.6</v>
      </c>
      <c r="C1368" s="13">
        <v>7.2233299999999998</v>
      </c>
      <c r="D1368" s="12">
        <v>15.5733</v>
      </c>
      <c r="E1368" s="12">
        <v>103.1</v>
      </c>
      <c r="F1368" s="13">
        <f t="shared" si="298"/>
        <v>1984.2916666665637</v>
      </c>
      <c r="G1368" s="14">
        <v>12.63</v>
      </c>
      <c r="H1368" s="13">
        <f t="shared" si="294"/>
        <v>480.68764306498548</v>
      </c>
      <c r="I1368" s="13">
        <f t="shared" si="295"/>
        <v>22.031506806983515</v>
      </c>
      <c r="J1368" s="15">
        <f t="shared" si="299"/>
        <v>130598.39011942028</v>
      </c>
      <c r="K1368" s="13">
        <f t="shared" si="296"/>
        <v>47.499320252182358</v>
      </c>
      <c r="L1368" s="15">
        <f t="shared" si="297"/>
        <v>12905.126325169847</v>
      </c>
      <c r="M1368" s="34">
        <f t="shared" si="288"/>
        <v>9.3056434045948215</v>
      </c>
      <c r="N1368" s="16"/>
      <c r="O1368" s="17">
        <f t="shared" si="289"/>
        <v>11.876543098868654</v>
      </c>
      <c r="P1368" s="17"/>
      <c r="Q1368" s="36">
        <f t="shared" si="290"/>
        <v>6.060971379474149E-2</v>
      </c>
      <c r="R1368" s="14">
        <f t="shared" si="300"/>
        <v>0.96785950923679398</v>
      </c>
      <c r="S1368" s="14">
        <f t="shared" si="301"/>
        <v>9.6120788744789625</v>
      </c>
      <c r="T1368" s="20">
        <f t="shared" si="291"/>
        <v>0.10769621123993267</v>
      </c>
      <c r="U1368" s="20">
        <f t="shared" si="292"/>
        <v>8.6536652588257379E-2</v>
      </c>
      <c r="V1368" s="20">
        <f t="shared" si="293"/>
        <v>2.1159558651675292E-2</v>
      </c>
      <c r="Y1368" s="35"/>
      <c r="Z1368" s="35"/>
    </row>
    <row r="1369" spans="1:26" x14ac:dyDescent="0.25">
      <c r="A1369" s="11">
        <v>1984.05</v>
      </c>
      <c r="B1369" s="12">
        <v>156.6</v>
      </c>
      <c r="C1369" s="13">
        <v>7.2666700000000004</v>
      </c>
      <c r="D1369" s="12">
        <v>15.886699999999999</v>
      </c>
      <c r="E1369" s="12">
        <v>103.4</v>
      </c>
      <c r="F1369" s="13">
        <f t="shared" si="298"/>
        <v>1984.374999999897</v>
      </c>
      <c r="G1369" s="14">
        <v>13.41</v>
      </c>
      <c r="H1369" s="13">
        <f t="shared" si="294"/>
        <v>476.25179883945839</v>
      </c>
      <c r="I1369" s="13">
        <f t="shared" si="295"/>
        <v>22.099391181818184</v>
      </c>
      <c r="J1369" s="15">
        <f t="shared" si="299"/>
        <v>129893.56226780266</v>
      </c>
      <c r="K1369" s="13">
        <f t="shared" si="296"/>
        <v>48.314619748549326</v>
      </c>
      <c r="L1369" s="15">
        <f t="shared" si="297"/>
        <v>13177.394991570247</v>
      </c>
      <c r="M1369" s="34">
        <f t="shared" si="288"/>
        <v>9.2318318168960456</v>
      </c>
      <c r="N1369" s="16"/>
      <c r="O1369" s="17">
        <f t="shared" si="289"/>
        <v>11.781082542587825</v>
      </c>
      <c r="P1369" s="17"/>
      <c r="Q1369" s="36">
        <f t="shared" si="290"/>
        <v>5.2642089353780189E-2</v>
      </c>
      <c r="R1369" s="14">
        <f t="shared" si="300"/>
        <v>1.0030178161231755</v>
      </c>
      <c r="S1369" s="14">
        <f t="shared" si="301"/>
        <v>9.2761502344358977</v>
      </c>
      <c r="T1369" s="20">
        <f t="shared" si="291"/>
        <v>0.10938875012197502</v>
      </c>
      <c r="U1369" s="20">
        <f t="shared" si="292"/>
        <v>8.9343093395080064E-2</v>
      </c>
      <c r="V1369" s="20">
        <f t="shared" si="293"/>
        <v>2.0045656726894956E-2</v>
      </c>
      <c r="Y1369" s="35"/>
      <c r="Z1369" s="35"/>
    </row>
    <row r="1370" spans="1:26" x14ac:dyDescent="0.25">
      <c r="A1370" s="11">
        <v>1984.06</v>
      </c>
      <c r="B1370" s="12">
        <v>153.1</v>
      </c>
      <c r="C1370" s="13">
        <v>7.31</v>
      </c>
      <c r="D1370" s="12">
        <v>16.2</v>
      </c>
      <c r="E1370" s="12">
        <v>103.7</v>
      </c>
      <c r="F1370" s="13">
        <f t="shared" si="298"/>
        <v>1984.4583333332303</v>
      </c>
      <c r="G1370" s="14">
        <v>13.56</v>
      </c>
      <c r="H1370" s="13">
        <f t="shared" si="294"/>
        <v>464.26061716489875</v>
      </c>
      <c r="I1370" s="13">
        <f t="shared" si="295"/>
        <v>22.166852459016393</v>
      </c>
      <c r="J1370" s="15">
        <f t="shared" si="299"/>
        <v>127126.88921612583</v>
      </c>
      <c r="K1370" s="13">
        <f t="shared" si="296"/>
        <v>49.124898746383799</v>
      </c>
      <c r="L1370" s="15">
        <f t="shared" si="297"/>
        <v>13451.702190079937</v>
      </c>
      <c r="M1370" s="34">
        <f t="shared" si="288"/>
        <v>9.0101855122910059</v>
      </c>
      <c r="N1370" s="16"/>
      <c r="O1370" s="17">
        <f t="shared" si="289"/>
        <v>11.497716640781471</v>
      </c>
      <c r="P1370" s="17"/>
      <c r="Q1370" s="36">
        <f t="shared" si="290"/>
        <v>5.3235361198267897E-2</v>
      </c>
      <c r="R1370" s="14">
        <f t="shared" si="300"/>
        <v>1.0222612021863886</v>
      </c>
      <c r="S1370" s="14">
        <f t="shared" si="301"/>
        <v>9.2772274295856363</v>
      </c>
      <c r="T1370" s="20">
        <f t="shared" si="291"/>
        <v>0.11262994558557926</v>
      </c>
      <c r="U1370" s="20">
        <f t="shared" si="292"/>
        <v>9.0225719524183345E-2</v>
      </c>
      <c r="V1370" s="20">
        <f t="shared" si="293"/>
        <v>2.2404226061395915E-2</v>
      </c>
      <c r="Y1370" s="35"/>
      <c r="Z1370" s="35"/>
    </row>
    <row r="1371" spans="1:26" x14ac:dyDescent="0.25">
      <c r="A1371" s="11">
        <v>1984.07</v>
      </c>
      <c r="B1371" s="12">
        <v>151.1</v>
      </c>
      <c r="C1371" s="13">
        <v>7.3333300000000001</v>
      </c>
      <c r="D1371" s="12">
        <v>16.32</v>
      </c>
      <c r="E1371" s="12">
        <v>104.1</v>
      </c>
      <c r="F1371" s="13">
        <f t="shared" si="298"/>
        <v>1984.5416666665635</v>
      </c>
      <c r="G1371" s="14">
        <v>13.36</v>
      </c>
      <c r="H1371" s="13">
        <f t="shared" si="294"/>
        <v>456.4352161383286</v>
      </c>
      <c r="I1371" s="13">
        <f t="shared" si="295"/>
        <v>22.152151314121042</v>
      </c>
      <c r="J1371" s="15">
        <f t="shared" si="299"/>
        <v>125489.57383598927</v>
      </c>
      <c r="K1371" s="13">
        <f t="shared" si="296"/>
        <v>49.298628242074933</v>
      </c>
      <c r="L1371" s="15">
        <f t="shared" si="297"/>
        <v>13553.870582417901</v>
      </c>
      <c r="M1371" s="34">
        <f t="shared" si="288"/>
        <v>8.8683022140433021</v>
      </c>
      <c r="N1371" s="16"/>
      <c r="O1371" s="17">
        <f t="shared" si="289"/>
        <v>11.316241863649713</v>
      </c>
      <c r="P1371" s="17"/>
      <c r="Q1371" s="36">
        <f t="shared" si="290"/>
        <v>5.6549760285445422E-2</v>
      </c>
      <c r="R1371" s="14">
        <f t="shared" si="300"/>
        <v>1.0471009378195517</v>
      </c>
      <c r="S1371" s="14">
        <f t="shared" si="301"/>
        <v>9.4473087442212975</v>
      </c>
      <c r="T1371" s="20">
        <f t="shared" si="291"/>
        <v>0.11319388534234909</v>
      </c>
      <c r="U1371" s="20">
        <f t="shared" si="292"/>
        <v>8.706129020049036E-2</v>
      </c>
      <c r="V1371" s="20">
        <f t="shared" si="293"/>
        <v>2.6132595141858728E-2</v>
      </c>
      <c r="Y1371" s="35"/>
      <c r="Z1371" s="35"/>
    </row>
    <row r="1372" spans="1:26" x14ac:dyDescent="0.25">
      <c r="A1372" s="11">
        <v>1984.08</v>
      </c>
      <c r="B1372" s="12">
        <v>164.4</v>
      </c>
      <c r="C1372" s="13">
        <v>7.3566700000000003</v>
      </c>
      <c r="D1372" s="12">
        <v>16.440000000000001</v>
      </c>
      <c r="E1372" s="12">
        <v>104.5</v>
      </c>
      <c r="F1372" s="13">
        <f t="shared" si="298"/>
        <v>1984.6249999998968</v>
      </c>
      <c r="G1372" s="14">
        <v>12.72</v>
      </c>
      <c r="H1372" s="13">
        <f t="shared" si="294"/>
        <v>494.71027751196181</v>
      </c>
      <c r="I1372" s="13">
        <f t="shared" si="295"/>
        <v>22.137592805741633</v>
      </c>
      <c r="J1372" s="15">
        <f t="shared" si="299"/>
        <v>136519.8888793769</v>
      </c>
      <c r="K1372" s="13">
        <f t="shared" si="296"/>
        <v>49.471027751196175</v>
      </c>
      <c r="L1372" s="15">
        <f t="shared" si="297"/>
        <v>13651.988887937687</v>
      </c>
      <c r="M1372" s="34">
        <f t="shared" si="288"/>
        <v>9.62306325737317</v>
      </c>
      <c r="N1372" s="16"/>
      <c r="O1372" s="17">
        <f t="shared" si="289"/>
        <v>12.27471160955556</v>
      </c>
      <c r="P1372" s="17"/>
      <c r="Q1372" s="36">
        <f t="shared" si="290"/>
        <v>5.3218487566763395E-2</v>
      </c>
      <c r="R1372" s="14">
        <f t="shared" si="300"/>
        <v>1.0219291431360158</v>
      </c>
      <c r="S1372" s="14">
        <f t="shared" si="301"/>
        <v>9.854420636965278</v>
      </c>
      <c r="T1372" s="20">
        <f t="shared" si="291"/>
        <v>0.10676469503956709</v>
      </c>
      <c r="U1372" s="20">
        <f t="shared" si="292"/>
        <v>8.3159425168814138E-2</v>
      </c>
      <c r="V1372" s="20">
        <f t="shared" si="293"/>
        <v>2.3605269870752954E-2</v>
      </c>
      <c r="Y1372" s="35"/>
      <c r="Z1372" s="35"/>
    </row>
    <row r="1373" spans="1:26" x14ac:dyDescent="0.25">
      <c r="A1373" s="11">
        <v>1984.09</v>
      </c>
      <c r="B1373" s="12">
        <v>166.1</v>
      </c>
      <c r="C1373" s="13">
        <v>7.38</v>
      </c>
      <c r="D1373" s="12">
        <v>16.559999999999999</v>
      </c>
      <c r="E1373" s="12">
        <v>105</v>
      </c>
      <c r="F1373" s="13">
        <f t="shared" si="298"/>
        <v>1984.70833333323</v>
      </c>
      <c r="G1373" s="14">
        <v>12.52</v>
      </c>
      <c r="H1373" s="13">
        <f t="shared" si="294"/>
        <v>497.44577142857145</v>
      </c>
      <c r="I1373" s="13">
        <f t="shared" si="295"/>
        <v>22.102045714285715</v>
      </c>
      <c r="J1373" s="15">
        <f t="shared" si="299"/>
        <v>137783.04583408037</v>
      </c>
      <c r="K1373" s="13">
        <f t="shared" si="296"/>
        <v>49.594834285714292</v>
      </c>
      <c r="L1373" s="15">
        <f t="shared" si="297"/>
        <v>13736.828651489292</v>
      </c>
      <c r="M1373" s="34">
        <f t="shared" si="288"/>
        <v>9.6873413136280835</v>
      </c>
      <c r="N1373" s="16"/>
      <c r="O1373" s="17">
        <f t="shared" si="289"/>
        <v>12.351552352066452</v>
      </c>
      <c r="P1373" s="17"/>
      <c r="Q1373" s="36">
        <f t="shared" si="290"/>
        <v>5.375897811906942E-2</v>
      </c>
      <c r="R1373" s="14">
        <f t="shared" si="300"/>
        <v>1.0311198603417759</v>
      </c>
      <c r="S1373" s="14">
        <f t="shared" si="301"/>
        <v>10.022564782218485</v>
      </c>
      <c r="T1373" s="20">
        <f t="shared" si="291"/>
        <v>0.10635017945323866</v>
      </c>
      <c r="U1373" s="20">
        <f t="shared" si="292"/>
        <v>8.0023306472536415E-2</v>
      </c>
      <c r="V1373" s="20">
        <f t="shared" si="293"/>
        <v>2.6326872980702243E-2</v>
      </c>
      <c r="Y1373" s="35"/>
      <c r="Z1373" s="35"/>
    </row>
    <row r="1374" spans="1:26" x14ac:dyDescent="0.25">
      <c r="A1374" s="11">
        <v>1984.1</v>
      </c>
      <c r="B1374" s="12">
        <v>164.8</v>
      </c>
      <c r="C1374" s="13">
        <v>7.43</v>
      </c>
      <c r="D1374" s="12">
        <v>16.5867</v>
      </c>
      <c r="E1374" s="12">
        <v>105.3</v>
      </c>
      <c r="F1374" s="13">
        <f t="shared" si="298"/>
        <v>1984.7916666665633</v>
      </c>
      <c r="G1374" s="14">
        <v>12.16</v>
      </c>
      <c r="H1374" s="13">
        <f t="shared" si="294"/>
        <v>492.1463247863249</v>
      </c>
      <c r="I1374" s="13">
        <f t="shared" si="295"/>
        <v>22.188393162393165</v>
      </c>
      <c r="J1374" s="15">
        <f t="shared" si="299"/>
        <v>136827.34661840086</v>
      </c>
      <c r="K1374" s="13">
        <f t="shared" si="296"/>
        <v>49.533273333333341</v>
      </c>
      <c r="L1374" s="15">
        <f t="shared" si="297"/>
        <v>13771.323726671295</v>
      </c>
      <c r="M1374" s="34">
        <f t="shared" si="288"/>
        <v>9.5950707030485045</v>
      </c>
      <c r="N1374" s="16"/>
      <c r="O1374" s="17">
        <f t="shared" si="289"/>
        <v>12.229383028121237</v>
      </c>
      <c r="P1374" s="17"/>
      <c r="Q1374" s="36">
        <f t="shared" si="290"/>
        <v>5.7601078518467588E-2</v>
      </c>
      <c r="R1374" s="14">
        <f t="shared" si="300"/>
        <v>1.0448487934823085</v>
      </c>
      <c r="S1374" s="14">
        <f t="shared" si="301"/>
        <v>10.305022676574456</v>
      </c>
      <c r="T1374" s="20">
        <f t="shared" si="291"/>
        <v>0.10655576733906291</v>
      </c>
      <c r="U1374" s="20">
        <f t="shared" si="292"/>
        <v>7.5531662853186132E-2</v>
      </c>
      <c r="V1374" s="20">
        <f t="shared" si="293"/>
        <v>3.102410448587678E-2</v>
      </c>
      <c r="Y1374" s="35"/>
      <c r="Z1374" s="35"/>
    </row>
    <row r="1375" spans="1:26" x14ac:dyDescent="0.25">
      <c r="A1375" s="11">
        <v>1984.11</v>
      </c>
      <c r="B1375" s="12">
        <v>166.3</v>
      </c>
      <c r="C1375" s="13">
        <v>7.48</v>
      </c>
      <c r="D1375" s="12">
        <v>16.613299999999999</v>
      </c>
      <c r="E1375" s="12">
        <v>105.3</v>
      </c>
      <c r="F1375" s="13">
        <f t="shared" si="298"/>
        <v>1984.8749999998965</v>
      </c>
      <c r="G1375" s="14">
        <v>11.57</v>
      </c>
      <c r="H1375" s="13">
        <f t="shared" si="294"/>
        <v>496.62581196581209</v>
      </c>
      <c r="I1375" s="13">
        <f t="shared" si="295"/>
        <v>22.337709401709407</v>
      </c>
      <c r="J1375" s="15">
        <f t="shared" si="299"/>
        <v>138590.27177608537</v>
      </c>
      <c r="K1375" s="13">
        <f t="shared" si="296"/>
        <v>49.612709572649578</v>
      </c>
      <c r="L1375" s="15">
        <f t="shared" si="297"/>
        <v>13845.109814177022</v>
      </c>
      <c r="M1375" s="34">
        <f t="shared" si="288"/>
        <v>9.6919732217830887</v>
      </c>
      <c r="N1375" s="16"/>
      <c r="O1375" s="17">
        <f t="shared" si="289"/>
        <v>12.348679358880027</v>
      </c>
      <c r="P1375" s="17"/>
      <c r="Q1375" s="36">
        <f t="shared" si="290"/>
        <v>6.1621192533612007E-2</v>
      </c>
      <c r="R1375" s="14">
        <f t="shared" si="300"/>
        <v>1.0137721149498926</v>
      </c>
      <c r="S1375" s="14">
        <f t="shared" si="301"/>
        <v>10.767190510426651</v>
      </c>
      <c r="T1375" s="20">
        <f t="shared" si="291"/>
        <v>0.10458458461602782</v>
      </c>
      <c r="U1375" s="20">
        <f t="shared" si="292"/>
        <v>6.9755454413112705E-2</v>
      </c>
      <c r="V1375" s="20">
        <f t="shared" si="293"/>
        <v>3.4829130202915115E-2</v>
      </c>
      <c r="Y1375" s="35"/>
      <c r="Z1375" s="35"/>
    </row>
    <row r="1376" spans="1:26" x14ac:dyDescent="0.25">
      <c r="A1376" s="11">
        <v>1984.12</v>
      </c>
      <c r="B1376" s="12">
        <v>164.5</v>
      </c>
      <c r="C1376" s="13">
        <v>7.53</v>
      </c>
      <c r="D1376" s="12">
        <v>16.64</v>
      </c>
      <c r="E1376" s="12">
        <v>105.3</v>
      </c>
      <c r="F1376" s="13">
        <f t="shared" si="298"/>
        <v>1984.9583333332298</v>
      </c>
      <c r="G1376" s="14">
        <v>11.5</v>
      </c>
      <c r="H1376" s="13">
        <f t="shared" si="294"/>
        <v>491.2504273504274</v>
      </c>
      <c r="I1376" s="13">
        <f t="shared" si="295"/>
        <v>22.487025641025646</v>
      </c>
      <c r="J1376" s="15">
        <f t="shared" si="299"/>
        <v>137613.13952318422</v>
      </c>
      <c r="K1376" s="13">
        <f t="shared" si="296"/>
        <v>49.692444444444448</v>
      </c>
      <c r="L1376" s="15">
        <f t="shared" si="297"/>
        <v>13920.259219852798</v>
      </c>
      <c r="M1376" s="34">
        <f t="shared" si="288"/>
        <v>9.5950548011334575</v>
      </c>
      <c r="N1376" s="16"/>
      <c r="O1376" s="17">
        <f t="shared" si="289"/>
        <v>12.222162489146152</v>
      </c>
      <c r="P1376" s="17"/>
      <c r="Q1376" s="36">
        <f t="shared" si="290"/>
        <v>6.2532640792683308E-2</v>
      </c>
      <c r="R1376" s="14">
        <f t="shared" si="300"/>
        <v>1.0166985780559679</v>
      </c>
      <c r="S1376" s="14">
        <f t="shared" si="301"/>
        <v>10.915477495823641</v>
      </c>
      <c r="T1376" s="20">
        <f t="shared" si="291"/>
        <v>0.10422883776671998</v>
      </c>
      <c r="U1376" s="20">
        <f t="shared" si="292"/>
        <v>7.0091834449807822E-2</v>
      </c>
      <c r="V1376" s="20">
        <f t="shared" si="293"/>
        <v>3.4137003316912162E-2</v>
      </c>
      <c r="Y1376" s="35"/>
      <c r="Z1376" s="35"/>
    </row>
    <row r="1377" spans="1:26" x14ac:dyDescent="0.25">
      <c r="A1377" s="11">
        <v>1985.01</v>
      </c>
      <c r="B1377" s="12">
        <v>171.6</v>
      </c>
      <c r="C1377" s="13">
        <v>7.5733300000000003</v>
      </c>
      <c r="D1377" s="12">
        <v>16.556699999999999</v>
      </c>
      <c r="E1377" s="12">
        <v>105.5</v>
      </c>
      <c r="F1377" s="13">
        <f t="shared" si="298"/>
        <v>1985.0416666665631</v>
      </c>
      <c r="G1377" s="14">
        <v>11.38</v>
      </c>
      <c r="H1377" s="13">
        <f t="shared" si="294"/>
        <v>511.48185781990526</v>
      </c>
      <c r="I1377" s="13">
        <f t="shared" si="295"/>
        <v>22.573548358293841</v>
      </c>
      <c r="J1377" s="15">
        <f t="shared" si="299"/>
        <v>143807.4928838707</v>
      </c>
      <c r="K1377" s="13">
        <f t="shared" si="296"/>
        <v>49.34995148815166</v>
      </c>
      <c r="L1377" s="15">
        <f t="shared" si="297"/>
        <v>13875.160357985909</v>
      </c>
      <c r="M1377" s="34">
        <f t="shared" si="288"/>
        <v>9.9970011777304535</v>
      </c>
      <c r="N1377" s="16"/>
      <c r="O1377" s="17">
        <f t="shared" si="289"/>
        <v>12.729627871083474</v>
      </c>
      <c r="P1377" s="17"/>
      <c r="Q1377" s="36">
        <f t="shared" si="290"/>
        <v>5.9333156928087424E-2</v>
      </c>
      <c r="R1377" s="14">
        <f t="shared" si="300"/>
        <v>1.0018156011347725</v>
      </c>
      <c r="S1377" s="14">
        <f t="shared" si="301"/>
        <v>11.076712059329404</v>
      </c>
      <c r="T1377" s="20">
        <f t="shared" si="291"/>
        <v>0.10160266350762104</v>
      </c>
      <c r="U1377" s="20">
        <f t="shared" si="292"/>
        <v>6.9009182167030003E-2</v>
      </c>
      <c r="V1377" s="20">
        <f t="shared" si="293"/>
        <v>3.2593481340591035E-2</v>
      </c>
      <c r="Y1377" s="35"/>
      <c r="Z1377" s="35"/>
    </row>
    <row r="1378" spans="1:26" x14ac:dyDescent="0.25">
      <c r="A1378" s="11">
        <v>1985.02</v>
      </c>
      <c r="B1378" s="12">
        <v>180.9</v>
      </c>
      <c r="C1378" s="13">
        <v>7.6166700000000001</v>
      </c>
      <c r="D1378" s="12">
        <v>16.473299999999998</v>
      </c>
      <c r="E1378" s="12">
        <v>106</v>
      </c>
      <c r="F1378" s="13">
        <f t="shared" si="298"/>
        <v>1985.1249999998963</v>
      </c>
      <c r="G1378" s="14">
        <v>11.51</v>
      </c>
      <c r="H1378" s="13">
        <f t="shared" si="294"/>
        <v>536.65862264150951</v>
      </c>
      <c r="I1378" s="13">
        <f t="shared" si="295"/>
        <v>22.595641964150946</v>
      </c>
      <c r="J1378" s="15">
        <f t="shared" si="299"/>
        <v>151415.5684917171</v>
      </c>
      <c r="K1378" s="13">
        <f t="shared" si="296"/>
        <v>48.869753943396226</v>
      </c>
      <c r="L1378" s="15">
        <f t="shared" si="297"/>
        <v>13788.358675702615</v>
      </c>
      <c r="M1378" s="34">
        <f t="shared" si="288"/>
        <v>10.494935172607079</v>
      </c>
      <c r="N1378" s="16"/>
      <c r="O1378" s="17">
        <f t="shared" si="289"/>
        <v>13.357385583224794</v>
      </c>
      <c r="P1378" s="17"/>
      <c r="Q1378" s="36">
        <f t="shared" si="290"/>
        <v>5.2973907673109E-2</v>
      </c>
      <c r="R1378" s="14">
        <f t="shared" si="300"/>
        <v>0.98923679386188013</v>
      </c>
      <c r="S1378" s="14">
        <f t="shared" si="301"/>
        <v>11.044479445831259</v>
      </c>
      <c r="T1378" s="20">
        <f t="shared" si="291"/>
        <v>9.9615297703139039E-2</v>
      </c>
      <c r="U1378" s="20">
        <f t="shared" si="292"/>
        <v>7.1866578552323146E-2</v>
      </c>
      <c r="V1378" s="20">
        <f t="shared" si="293"/>
        <v>2.7748719150815893E-2</v>
      </c>
      <c r="Y1378" s="35"/>
      <c r="Z1378" s="35"/>
    </row>
    <row r="1379" spans="1:26" x14ac:dyDescent="0.25">
      <c r="A1379" s="11">
        <v>1985.03</v>
      </c>
      <c r="B1379" s="12">
        <v>179.4</v>
      </c>
      <c r="C1379" s="13">
        <v>7.66</v>
      </c>
      <c r="D1379" s="12">
        <v>16.39</v>
      </c>
      <c r="E1379" s="12">
        <v>106.4</v>
      </c>
      <c r="F1379" s="13">
        <f t="shared" si="298"/>
        <v>1985.2083333332296</v>
      </c>
      <c r="G1379" s="14">
        <v>11.86</v>
      </c>
      <c r="H1379" s="13">
        <f t="shared" si="294"/>
        <v>530.20793233082713</v>
      </c>
      <c r="I1379" s="13">
        <f t="shared" si="295"/>
        <v>22.638755639097745</v>
      </c>
      <c r="J1379" s="15">
        <f t="shared" si="299"/>
        <v>150127.8226011027</v>
      </c>
      <c r="K1379" s="13">
        <f t="shared" si="296"/>
        <v>48.439843984962408</v>
      </c>
      <c r="L1379" s="15">
        <f t="shared" si="297"/>
        <v>13715.691262163171</v>
      </c>
      <c r="M1379" s="34">
        <f t="shared" si="288"/>
        <v>10.373217214924733</v>
      </c>
      <c r="N1379" s="16"/>
      <c r="O1379" s="17">
        <f t="shared" si="289"/>
        <v>13.197786108739979</v>
      </c>
      <c r="P1379" s="17"/>
      <c r="Q1379" s="36">
        <f t="shared" si="290"/>
        <v>5.0588117264544791E-2</v>
      </c>
      <c r="R1379" s="14">
        <f t="shared" si="300"/>
        <v>1.0353280439322068</v>
      </c>
      <c r="S1379" s="14">
        <f t="shared" si="301"/>
        <v>10.88453173221767</v>
      </c>
      <c r="T1379" s="20">
        <f t="shared" si="291"/>
        <v>0.1029732942127608</v>
      </c>
      <c r="U1379" s="20">
        <f t="shared" si="292"/>
        <v>7.5763176881239458E-2</v>
      </c>
      <c r="V1379" s="20">
        <f t="shared" si="293"/>
        <v>2.7210117331521344E-2</v>
      </c>
      <c r="Y1379" s="35"/>
      <c r="Z1379" s="35"/>
    </row>
    <row r="1380" spans="1:26" x14ac:dyDescent="0.25">
      <c r="A1380" s="11">
        <v>1985.04</v>
      </c>
      <c r="B1380" s="12">
        <v>180.6</v>
      </c>
      <c r="C1380" s="13">
        <v>7.6866700000000003</v>
      </c>
      <c r="D1380" s="12">
        <v>16.13</v>
      </c>
      <c r="E1380" s="12">
        <v>106.9</v>
      </c>
      <c r="F1380" s="13">
        <f t="shared" si="298"/>
        <v>1985.2916666665628</v>
      </c>
      <c r="G1380" s="14">
        <v>11.43</v>
      </c>
      <c r="H1380" s="13">
        <f t="shared" si="294"/>
        <v>531.25796071094476</v>
      </c>
      <c r="I1380" s="13">
        <f t="shared" si="295"/>
        <v>22.611321311506085</v>
      </c>
      <c r="J1380" s="15">
        <f t="shared" si="299"/>
        <v>150958.66804317746</v>
      </c>
      <c r="K1380" s="13">
        <f t="shared" si="296"/>
        <v>47.448454630495789</v>
      </c>
      <c r="L1380" s="15">
        <f t="shared" si="297"/>
        <v>13482.631868972605</v>
      </c>
      <c r="M1380" s="34">
        <f t="shared" si="288"/>
        <v>10.397118719816818</v>
      </c>
      <c r="N1380" s="16"/>
      <c r="O1380" s="17">
        <f t="shared" si="289"/>
        <v>13.224090599429946</v>
      </c>
      <c r="P1380" s="17"/>
      <c r="Q1380" s="36">
        <f t="shared" si="290"/>
        <v>5.4763095933410735E-2</v>
      </c>
      <c r="R1380" s="14">
        <f t="shared" si="300"/>
        <v>1.0446658658983008</v>
      </c>
      <c r="S1380" s="14">
        <f t="shared" si="301"/>
        <v>11.216352523920293</v>
      </c>
      <c r="T1380" s="20">
        <f t="shared" si="291"/>
        <v>0.10549595020856128</v>
      </c>
      <c r="U1380" s="20">
        <f t="shared" si="292"/>
        <v>7.3883356920591448E-2</v>
      </c>
      <c r="V1380" s="20">
        <f t="shared" si="293"/>
        <v>3.1612593287969837E-2</v>
      </c>
      <c r="Y1380" s="35"/>
      <c r="Z1380" s="35"/>
    </row>
    <row r="1381" spans="1:26" x14ac:dyDescent="0.25">
      <c r="A1381" s="11">
        <v>1985.05</v>
      </c>
      <c r="B1381" s="12">
        <v>184.9</v>
      </c>
      <c r="C1381" s="13">
        <v>7.71333</v>
      </c>
      <c r="D1381" s="12">
        <v>15.87</v>
      </c>
      <c r="E1381" s="12">
        <v>107.3</v>
      </c>
      <c r="F1381" s="13">
        <f t="shared" si="298"/>
        <v>1985.3749999998961</v>
      </c>
      <c r="G1381" s="14">
        <v>10.85</v>
      </c>
      <c r="H1381" s="13">
        <f t="shared" si="294"/>
        <v>541.87934762348561</v>
      </c>
      <c r="I1381" s="13">
        <f t="shared" si="295"/>
        <v>22.605160780987887</v>
      </c>
      <c r="J1381" s="15">
        <f t="shared" si="299"/>
        <v>154512.04695555265</v>
      </c>
      <c r="K1381" s="13">
        <f t="shared" si="296"/>
        <v>46.50960111835974</v>
      </c>
      <c r="L1381" s="15">
        <f t="shared" si="297"/>
        <v>13261.796566709681</v>
      </c>
      <c r="M1381" s="34">
        <f t="shared" si="288"/>
        <v>10.608120467860093</v>
      </c>
      <c r="N1381" s="16"/>
      <c r="O1381" s="17">
        <f t="shared" si="289"/>
        <v>13.48845524172518</v>
      </c>
      <c r="P1381" s="17"/>
      <c r="Q1381" s="36">
        <f t="shared" si="290"/>
        <v>5.8444011517648956E-2</v>
      </c>
      <c r="R1381" s="14">
        <f t="shared" si="300"/>
        <v>1.0520532267558704</v>
      </c>
      <c r="S1381" s="14">
        <f t="shared" si="301"/>
        <v>11.673659948288618</v>
      </c>
      <c r="T1381" s="20">
        <f t="shared" si="291"/>
        <v>0.10634756155358094</v>
      </c>
      <c r="U1381" s="20">
        <f t="shared" si="292"/>
        <v>7.3289360268057546E-2</v>
      </c>
      <c r="V1381" s="20">
        <f t="shared" si="293"/>
        <v>3.3058201285523392E-2</v>
      </c>
      <c r="Y1381" s="35"/>
      <c r="Z1381" s="35"/>
    </row>
    <row r="1382" spans="1:26" x14ac:dyDescent="0.25">
      <c r="A1382" s="11">
        <v>1985.06</v>
      </c>
      <c r="B1382" s="12">
        <v>188.9</v>
      </c>
      <c r="C1382" s="13">
        <v>7.74</v>
      </c>
      <c r="D1382" s="12">
        <v>15.61</v>
      </c>
      <c r="E1382" s="12">
        <v>107.6</v>
      </c>
      <c r="F1382" s="13">
        <f t="shared" si="298"/>
        <v>1985.4583333332293</v>
      </c>
      <c r="G1382" s="14">
        <v>10.16</v>
      </c>
      <c r="H1382" s="13">
        <f t="shared" si="294"/>
        <v>552.0584944237919</v>
      </c>
      <c r="I1382" s="13">
        <f t="shared" si="295"/>
        <v>22.620078066914502</v>
      </c>
      <c r="J1382" s="15">
        <f t="shared" si="299"/>
        <v>157952.03231438334</v>
      </c>
      <c r="K1382" s="13">
        <f t="shared" si="296"/>
        <v>45.620079925650565</v>
      </c>
      <c r="L1382" s="15">
        <f t="shared" si="297"/>
        <v>13052.573977911721</v>
      </c>
      <c r="M1382" s="34">
        <f t="shared" si="288"/>
        <v>10.810049845861212</v>
      </c>
      <c r="N1382" s="16"/>
      <c r="O1382" s="17">
        <f t="shared" si="289"/>
        <v>13.741426269246409</v>
      </c>
      <c r="P1382" s="17"/>
      <c r="Q1382" s="36">
        <f t="shared" si="290"/>
        <v>6.3079219554815172E-2</v>
      </c>
      <c r="R1382" s="14">
        <f t="shared" si="300"/>
        <v>0.99917426056111813</v>
      </c>
      <c r="S1382" s="14">
        <f t="shared" si="301"/>
        <v>12.247070041508456</v>
      </c>
      <c r="T1382" s="20">
        <f t="shared" si="291"/>
        <v>0.1071565193131705</v>
      </c>
      <c r="U1382" s="20">
        <f t="shared" si="292"/>
        <v>7.209843199589594E-2</v>
      </c>
      <c r="V1382" s="20">
        <f t="shared" si="293"/>
        <v>3.5058087317274556E-2</v>
      </c>
      <c r="Y1382" s="35"/>
      <c r="Z1382" s="35"/>
    </row>
    <row r="1383" spans="1:26" x14ac:dyDescent="0.25">
      <c r="A1383" s="11">
        <v>1985.07</v>
      </c>
      <c r="B1383" s="12">
        <v>192.5</v>
      </c>
      <c r="C1383" s="13">
        <v>7.7733299999999996</v>
      </c>
      <c r="D1383" s="12">
        <v>15.4833</v>
      </c>
      <c r="E1383" s="12">
        <v>107.8</v>
      </c>
      <c r="F1383" s="13">
        <f t="shared" si="298"/>
        <v>1985.5416666665626</v>
      </c>
      <c r="G1383" s="14">
        <v>10.31</v>
      </c>
      <c r="H1383" s="13">
        <f t="shared" si="294"/>
        <v>561.53571428571445</v>
      </c>
      <c r="I1383" s="13">
        <f t="shared" si="295"/>
        <v>22.675337215213361</v>
      </c>
      <c r="J1383" s="15">
        <f t="shared" si="299"/>
        <v>161204.24946599986</v>
      </c>
      <c r="K1383" s="13">
        <f t="shared" si="296"/>
        <v>45.165848961038968</v>
      </c>
      <c r="L1383" s="15">
        <f t="shared" si="297"/>
        <v>12966.097432503457</v>
      </c>
      <c r="M1383" s="34">
        <f t="shared" si="288"/>
        <v>10.997563956793382</v>
      </c>
      <c r="N1383" s="16"/>
      <c r="O1383" s="17">
        <f t="shared" si="289"/>
        <v>13.976419083122849</v>
      </c>
      <c r="P1383" s="17"/>
      <c r="Q1383" s="36">
        <f t="shared" si="290"/>
        <v>5.9007975140128885E-2</v>
      </c>
      <c r="R1383" s="14">
        <f t="shared" si="300"/>
        <v>1.0073537038004854</v>
      </c>
      <c r="S1383" s="14">
        <f t="shared" si="301"/>
        <v>12.21425407826951</v>
      </c>
      <c r="T1383" s="20">
        <f t="shared" si="291"/>
        <v>0.1087620855965088</v>
      </c>
      <c r="U1383" s="20">
        <f t="shared" si="292"/>
        <v>7.2068013756902971E-2</v>
      </c>
      <c r="V1383" s="20">
        <f t="shared" si="293"/>
        <v>3.6694071839605824E-2</v>
      </c>
      <c r="Y1383" s="35"/>
      <c r="Z1383" s="35"/>
    </row>
    <row r="1384" spans="1:26" x14ac:dyDescent="0.25">
      <c r="A1384" s="11">
        <v>1985.08</v>
      </c>
      <c r="B1384" s="12">
        <v>188.3</v>
      </c>
      <c r="C1384" s="13">
        <v>7.8066700000000004</v>
      </c>
      <c r="D1384" s="12">
        <v>15.3567</v>
      </c>
      <c r="E1384" s="12">
        <v>108</v>
      </c>
      <c r="F1384" s="13">
        <f t="shared" si="298"/>
        <v>1985.6249999998959</v>
      </c>
      <c r="G1384" s="14">
        <v>10.33</v>
      </c>
      <c r="H1384" s="13">
        <f t="shared" si="294"/>
        <v>548.26683333333347</v>
      </c>
      <c r="I1384" s="13">
        <f t="shared" si="295"/>
        <v>22.730420816666673</v>
      </c>
      <c r="J1384" s="15">
        <f t="shared" si="299"/>
        <v>157938.83538894221</v>
      </c>
      <c r="K1384" s="13">
        <f t="shared" si="296"/>
        <v>44.7135915</v>
      </c>
      <c r="L1384" s="15">
        <f t="shared" si="297"/>
        <v>12880.612392020012</v>
      </c>
      <c r="M1384" s="34">
        <f t="shared" si="288"/>
        <v>10.738799808877284</v>
      </c>
      <c r="N1384" s="16"/>
      <c r="O1384" s="17">
        <f t="shared" si="289"/>
        <v>13.646192185229486</v>
      </c>
      <c r="P1384" s="17"/>
      <c r="Q1384" s="36">
        <f t="shared" si="290"/>
        <v>6.1000120961804988E-2</v>
      </c>
      <c r="R1384" s="14">
        <f t="shared" si="300"/>
        <v>1.0061364986054657</v>
      </c>
      <c r="S1384" s="14">
        <f t="shared" si="301"/>
        <v>12.281288762525522</v>
      </c>
      <c r="T1384" s="20">
        <f t="shared" si="291"/>
        <v>0.11131221364011323</v>
      </c>
      <c r="U1384" s="20">
        <f t="shared" si="292"/>
        <v>7.0114559329770731E-2</v>
      </c>
      <c r="V1384" s="20">
        <f t="shared" si="293"/>
        <v>4.1197654310342502E-2</v>
      </c>
      <c r="Y1384" s="35"/>
      <c r="Z1384" s="35"/>
    </row>
    <row r="1385" spans="1:26" x14ac:dyDescent="0.25">
      <c r="A1385" s="11">
        <v>1985.09</v>
      </c>
      <c r="B1385" s="12">
        <v>184.1</v>
      </c>
      <c r="C1385" s="13">
        <v>7.84</v>
      </c>
      <c r="D1385" s="12">
        <v>15.23</v>
      </c>
      <c r="E1385" s="12">
        <v>108.3</v>
      </c>
      <c r="F1385" s="13">
        <f t="shared" si="298"/>
        <v>1985.7083333332291</v>
      </c>
      <c r="G1385" s="14">
        <v>10.37</v>
      </c>
      <c r="H1385" s="13">
        <f t="shared" si="294"/>
        <v>534.55296398891971</v>
      </c>
      <c r="I1385" s="13">
        <f t="shared" si="295"/>
        <v>22.764232686980613</v>
      </c>
      <c r="J1385" s="15">
        <f t="shared" si="299"/>
        <v>154534.76385624125</v>
      </c>
      <c r="K1385" s="13">
        <f t="shared" si="296"/>
        <v>44.221844875346271</v>
      </c>
      <c r="L1385" s="15">
        <f t="shared" si="297"/>
        <v>12784.163245684707</v>
      </c>
      <c r="M1385" s="34">
        <f t="shared" si="288"/>
        <v>10.471234661697547</v>
      </c>
      <c r="N1385" s="16"/>
      <c r="O1385" s="17">
        <f t="shared" si="289"/>
        <v>13.306583154373703</v>
      </c>
      <c r="P1385" s="17"/>
      <c r="Q1385" s="36">
        <f t="shared" si="290"/>
        <v>6.2686561547940015E-2</v>
      </c>
      <c r="R1385" s="14">
        <f t="shared" si="300"/>
        <v>1.016718459059641</v>
      </c>
      <c r="S1385" s="14">
        <f t="shared" si="301"/>
        <v>12.322423918560744</v>
      </c>
      <c r="T1385" s="20">
        <f t="shared" si="291"/>
        <v>0.11759112151323259</v>
      </c>
      <c r="U1385" s="20">
        <f t="shared" si="292"/>
        <v>7.2384761252335172E-2</v>
      </c>
      <c r="V1385" s="20">
        <f t="shared" si="293"/>
        <v>4.5206360260897416E-2</v>
      </c>
      <c r="Y1385" s="35"/>
      <c r="Z1385" s="35"/>
    </row>
    <row r="1386" spans="1:26" x14ac:dyDescent="0.25">
      <c r="A1386" s="11">
        <v>1985.1</v>
      </c>
      <c r="B1386" s="12">
        <v>186.2</v>
      </c>
      <c r="C1386" s="13">
        <v>7.86</v>
      </c>
      <c r="D1386" s="12">
        <v>15.023300000000001</v>
      </c>
      <c r="E1386" s="12">
        <v>108.7</v>
      </c>
      <c r="F1386" s="13">
        <f t="shared" si="298"/>
        <v>1985.7916666665624</v>
      </c>
      <c r="G1386" s="14">
        <v>10.24</v>
      </c>
      <c r="H1386" s="13">
        <f t="shared" si="294"/>
        <v>538.6610119595216</v>
      </c>
      <c r="I1386" s="13">
        <f t="shared" si="295"/>
        <v>22.738321987120518</v>
      </c>
      <c r="J1386" s="15">
        <f t="shared" si="299"/>
        <v>156270.15408652884</v>
      </c>
      <c r="K1386" s="13">
        <f t="shared" si="296"/>
        <v>43.461149199632025</v>
      </c>
      <c r="L1386" s="15">
        <f t="shared" si="297"/>
        <v>12608.450085328406</v>
      </c>
      <c r="M1386" s="34">
        <f t="shared" si="288"/>
        <v>10.552516982943748</v>
      </c>
      <c r="N1386" s="16"/>
      <c r="O1386" s="17">
        <f t="shared" si="289"/>
        <v>13.410439843384866</v>
      </c>
      <c r="P1386" s="17"/>
      <c r="Q1386" s="36">
        <f t="shared" si="290"/>
        <v>6.3058986698610958E-2</v>
      </c>
      <c r="R1386" s="14">
        <f t="shared" si="300"/>
        <v>1.0376651070262271</v>
      </c>
      <c r="S1386" s="14">
        <f t="shared" si="301"/>
        <v>12.482333058511974</v>
      </c>
      <c r="T1386" s="20">
        <f t="shared" si="291"/>
        <v>0.1169954583927566</v>
      </c>
      <c r="U1386" s="20">
        <f t="shared" si="292"/>
        <v>7.2469002037476082E-2</v>
      </c>
      <c r="V1386" s="20">
        <f t="shared" si="293"/>
        <v>4.4526456355280519E-2</v>
      </c>
      <c r="Y1386" s="35"/>
      <c r="Z1386" s="35"/>
    </row>
    <row r="1387" spans="1:26" x14ac:dyDescent="0.25">
      <c r="A1387" s="11">
        <v>1985.11</v>
      </c>
      <c r="B1387" s="12">
        <v>197.5</v>
      </c>
      <c r="C1387" s="13">
        <v>7.88</v>
      </c>
      <c r="D1387" s="12">
        <v>14.816700000000001</v>
      </c>
      <c r="E1387" s="12">
        <v>109</v>
      </c>
      <c r="F1387" s="13">
        <f t="shared" si="298"/>
        <v>1985.8749999998956</v>
      </c>
      <c r="G1387" s="14">
        <v>9.7799999999999994</v>
      </c>
      <c r="H1387" s="13">
        <f t="shared" si="294"/>
        <v>569.77844036697252</v>
      </c>
      <c r="I1387" s="13">
        <f t="shared" si="295"/>
        <v>22.733438532110092</v>
      </c>
      <c r="J1387" s="15">
        <f t="shared" si="299"/>
        <v>165847.1825193768</v>
      </c>
      <c r="K1387" s="13">
        <f t="shared" si="296"/>
        <v>42.745499834862386</v>
      </c>
      <c r="L1387" s="15">
        <f t="shared" si="297"/>
        <v>12442.065565746077</v>
      </c>
      <c r="M1387" s="34">
        <f t="shared" si="288"/>
        <v>11.164611128667465</v>
      </c>
      <c r="N1387" s="16"/>
      <c r="O1387" s="17">
        <f t="shared" si="289"/>
        <v>14.186571464023922</v>
      </c>
      <c r="P1387" s="17"/>
      <c r="Q1387" s="36">
        <f t="shared" si="290"/>
        <v>6.1981515915447788E-2</v>
      </c>
      <c r="R1387" s="14">
        <f t="shared" si="300"/>
        <v>1.0418088588778152</v>
      </c>
      <c r="S1387" s="14">
        <f t="shared" si="301"/>
        <v>12.916832437531516</v>
      </c>
      <c r="T1387" s="20">
        <f t="shared" si="291"/>
        <v>0.11303605796252914</v>
      </c>
      <c r="U1387" s="20">
        <f t="shared" si="292"/>
        <v>7.0284694115039459E-2</v>
      </c>
      <c r="V1387" s="20">
        <f t="shared" si="293"/>
        <v>4.2751363847489676E-2</v>
      </c>
      <c r="Y1387" s="35"/>
      <c r="Z1387" s="35"/>
    </row>
    <row r="1388" spans="1:26" x14ac:dyDescent="0.25">
      <c r="A1388" s="11">
        <v>1985.12</v>
      </c>
      <c r="B1388" s="12">
        <v>207.3</v>
      </c>
      <c r="C1388" s="13">
        <v>7.9</v>
      </c>
      <c r="D1388" s="12">
        <v>14.61</v>
      </c>
      <c r="E1388" s="12">
        <v>109.3</v>
      </c>
      <c r="F1388" s="13">
        <f t="shared" si="298"/>
        <v>1985.9583333332289</v>
      </c>
      <c r="G1388" s="14">
        <v>9.26</v>
      </c>
      <c r="H1388" s="13">
        <f t="shared" si="294"/>
        <v>596.40949679780431</v>
      </c>
      <c r="I1388" s="13">
        <f t="shared" si="295"/>
        <v>22.728581884720956</v>
      </c>
      <c r="J1388" s="15">
        <f t="shared" si="299"/>
        <v>174150.07351540652</v>
      </c>
      <c r="K1388" s="13">
        <f t="shared" si="296"/>
        <v>42.033491308325715</v>
      </c>
      <c r="L1388" s="15">
        <f t="shared" si="297"/>
        <v>12273.673777424454</v>
      </c>
      <c r="M1388" s="34">
        <f t="shared" si="288"/>
        <v>11.690521474467594</v>
      </c>
      <c r="N1388" s="16"/>
      <c r="O1388" s="17">
        <f t="shared" si="289"/>
        <v>14.851243444332486</v>
      </c>
      <c r="P1388" s="17"/>
      <c r="Q1388" s="36">
        <f t="shared" si="290"/>
        <v>6.3059967515150944E-2</v>
      </c>
      <c r="R1388" s="14">
        <f t="shared" si="300"/>
        <v>1.0122610862090651</v>
      </c>
      <c r="S1388" s="14">
        <f t="shared" si="301"/>
        <v>13.41993486152435</v>
      </c>
      <c r="T1388" s="20">
        <f t="shared" si="291"/>
        <v>0.11138329331321772</v>
      </c>
      <c r="U1388" s="20">
        <f t="shared" si="292"/>
        <v>6.8550312311696615E-2</v>
      </c>
      <c r="V1388" s="20">
        <f t="shared" si="293"/>
        <v>4.2832981001521109E-2</v>
      </c>
      <c r="Y1388" s="35"/>
      <c r="Z1388" s="35"/>
    </row>
    <row r="1389" spans="1:26" x14ac:dyDescent="0.25">
      <c r="A1389" s="11">
        <v>1986.01</v>
      </c>
      <c r="B1389" s="12">
        <v>208.2</v>
      </c>
      <c r="C1389" s="13">
        <v>7.94</v>
      </c>
      <c r="D1389" s="12">
        <v>14.58</v>
      </c>
      <c r="E1389" s="12">
        <v>109.6</v>
      </c>
      <c r="F1389" s="13">
        <f t="shared" si="298"/>
        <v>1986.0416666665622</v>
      </c>
      <c r="G1389" s="14">
        <v>9.19</v>
      </c>
      <c r="H1389" s="13">
        <f t="shared" si="294"/>
        <v>597.3592335766424</v>
      </c>
      <c r="I1389" s="13">
        <f t="shared" si="295"/>
        <v>22.781135036496355</v>
      </c>
      <c r="J1389" s="15">
        <f t="shared" si="299"/>
        <v>174981.7304462551</v>
      </c>
      <c r="K1389" s="13">
        <f t="shared" si="296"/>
        <v>41.832361313868624</v>
      </c>
      <c r="L1389" s="15">
        <f t="shared" si="297"/>
        <v>12253.763832403458</v>
      </c>
      <c r="M1389" s="34">
        <f t="shared" si="288"/>
        <v>11.715007584487983</v>
      </c>
      <c r="N1389" s="16"/>
      <c r="O1389" s="17">
        <f t="shared" si="289"/>
        <v>14.879155972876086</v>
      </c>
      <c r="P1389" s="17"/>
      <c r="Q1389" s="36">
        <f t="shared" si="290"/>
        <v>6.368185902322783E-2</v>
      </c>
      <c r="R1389" s="14">
        <f t="shared" si="300"/>
        <v>1.0401382661479719</v>
      </c>
      <c r="S1389" s="14">
        <f t="shared" si="301"/>
        <v>13.547294050074107</v>
      </c>
      <c r="T1389" s="20">
        <f t="shared" si="291"/>
        <v>0.11038663398724546</v>
      </c>
      <c r="U1389" s="20">
        <f t="shared" si="292"/>
        <v>6.7906278066288239E-2</v>
      </c>
      <c r="V1389" s="20">
        <f t="shared" si="293"/>
        <v>4.2480355920957225E-2</v>
      </c>
      <c r="Y1389" s="35"/>
      <c r="Z1389" s="35"/>
    </row>
    <row r="1390" spans="1:26" x14ac:dyDescent="0.25">
      <c r="A1390" s="11">
        <v>1986.02</v>
      </c>
      <c r="B1390" s="12">
        <v>219.4</v>
      </c>
      <c r="C1390" s="13">
        <v>7.98</v>
      </c>
      <c r="D1390" s="12">
        <v>14.55</v>
      </c>
      <c r="E1390" s="12">
        <v>109.3</v>
      </c>
      <c r="F1390" s="13">
        <f t="shared" si="298"/>
        <v>1986.1249999998954</v>
      </c>
      <c r="G1390" s="14">
        <v>8.6999999999999993</v>
      </c>
      <c r="H1390" s="13">
        <f t="shared" si="294"/>
        <v>631.22162854528824</v>
      </c>
      <c r="I1390" s="13">
        <f t="shared" si="295"/>
        <v>22.958744739249777</v>
      </c>
      <c r="J1390" s="15">
        <f t="shared" si="299"/>
        <v>185461.32160415649</v>
      </c>
      <c r="K1390" s="13">
        <f t="shared" si="296"/>
        <v>41.860869167429101</v>
      </c>
      <c r="L1390" s="15">
        <f t="shared" si="297"/>
        <v>12299.280899455227</v>
      </c>
      <c r="M1390" s="34">
        <f t="shared" si="288"/>
        <v>12.388219099418123</v>
      </c>
      <c r="N1390" s="16"/>
      <c r="O1390" s="17">
        <f t="shared" si="289"/>
        <v>15.727961947238795</v>
      </c>
      <c r="P1390" s="17"/>
      <c r="Q1390" s="36">
        <f t="shared" si="290"/>
        <v>6.3265706562706359E-2</v>
      </c>
      <c r="R1390" s="14">
        <f t="shared" si="300"/>
        <v>1.0706964086423971</v>
      </c>
      <c r="S1390" s="14">
        <f t="shared" si="301"/>
        <v>14.129735226795914</v>
      </c>
      <c r="T1390" s="20">
        <f t="shared" si="291"/>
        <v>0.10994055977766304</v>
      </c>
      <c r="U1390" s="20">
        <f t="shared" si="292"/>
        <v>6.2294770018033185E-2</v>
      </c>
      <c r="V1390" s="20">
        <f t="shared" si="293"/>
        <v>4.7645789759629853E-2</v>
      </c>
      <c r="Y1390" s="35"/>
      <c r="Z1390" s="35"/>
    </row>
    <row r="1391" spans="1:26" x14ac:dyDescent="0.25">
      <c r="A1391" s="11">
        <v>1986.03</v>
      </c>
      <c r="B1391" s="12">
        <v>232.3</v>
      </c>
      <c r="C1391" s="13">
        <v>8.02</v>
      </c>
      <c r="D1391" s="12">
        <v>14.52</v>
      </c>
      <c r="E1391" s="12">
        <v>108.8</v>
      </c>
      <c r="F1391" s="13">
        <f t="shared" si="298"/>
        <v>1986.2083333332287</v>
      </c>
      <c r="G1391" s="14">
        <v>7.78</v>
      </c>
      <c r="H1391" s="13">
        <f t="shared" si="294"/>
        <v>671.40678308823544</v>
      </c>
      <c r="I1391" s="13">
        <f t="shared" si="295"/>
        <v>23.179863970588237</v>
      </c>
      <c r="J1391" s="15">
        <f t="shared" si="299"/>
        <v>197835.80129198456</v>
      </c>
      <c r="K1391" s="13">
        <f t="shared" si="296"/>
        <v>41.966536764705886</v>
      </c>
      <c r="L1391" s="15">
        <f t="shared" si="297"/>
        <v>12365.802129830459</v>
      </c>
      <c r="M1391" s="34">
        <f t="shared" si="288"/>
        <v>13.189022981532716</v>
      </c>
      <c r="N1391" s="16"/>
      <c r="O1391" s="17">
        <f t="shared" si="289"/>
        <v>16.734740582959422</v>
      </c>
      <c r="P1391" s="17"/>
      <c r="Q1391" s="36">
        <f t="shared" si="290"/>
        <v>6.6882803250395945E-2</v>
      </c>
      <c r="R1391" s="14">
        <f t="shared" si="300"/>
        <v>1.0402862489588924</v>
      </c>
      <c r="S1391" s="14">
        <f t="shared" si="301"/>
        <v>15.198181839431431</v>
      </c>
      <c r="T1391" s="20">
        <f t="shared" si="291"/>
        <v>0.10200655087375909</v>
      </c>
      <c r="U1391" s="20">
        <f t="shared" si="292"/>
        <v>5.0932090972658495E-2</v>
      </c>
      <c r="V1391" s="20">
        <f t="shared" si="293"/>
        <v>5.10744599011006E-2</v>
      </c>
      <c r="Y1391" s="35"/>
      <c r="Z1391" s="35"/>
    </row>
    <row r="1392" spans="1:26" x14ac:dyDescent="0.25">
      <c r="A1392" s="11">
        <v>1986.04</v>
      </c>
      <c r="B1392" s="12">
        <v>238</v>
      </c>
      <c r="C1392" s="13">
        <v>8.0466700000000007</v>
      </c>
      <c r="D1392" s="12">
        <v>14.583299999999999</v>
      </c>
      <c r="E1392" s="12">
        <v>108.6</v>
      </c>
      <c r="F1392" s="13">
        <f t="shared" si="298"/>
        <v>1986.2916666665619</v>
      </c>
      <c r="G1392" s="14">
        <v>7.3</v>
      </c>
      <c r="H1392" s="13">
        <f t="shared" si="294"/>
        <v>689.14806629834266</v>
      </c>
      <c r="I1392" s="13">
        <f t="shared" si="295"/>
        <v>23.299777607734811</v>
      </c>
      <c r="J1392" s="15">
        <f t="shared" si="299"/>
        <v>203635.54682973624</v>
      </c>
      <c r="K1392" s="13">
        <f t="shared" si="296"/>
        <v>42.227113425414373</v>
      </c>
      <c r="L1392" s="15">
        <f t="shared" si="297"/>
        <v>12477.639790260895</v>
      </c>
      <c r="M1392" s="34">
        <f t="shared" si="288"/>
        <v>13.552504172869476</v>
      </c>
      <c r="N1392" s="16"/>
      <c r="O1392" s="17">
        <f t="shared" si="289"/>
        <v>17.183914355587927</v>
      </c>
      <c r="P1392" s="17"/>
      <c r="Q1392" s="36">
        <f t="shared" si="290"/>
        <v>6.907103381145846E-2</v>
      </c>
      <c r="R1392" s="14">
        <f t="shared" si="300"/>
        <v>0.97772216546289359</v>
      </c>
      <c r="S1392" s="14">
        <f t="shared" si="301"/>
        <v>15.839576445202729</v>
      </c>
      <c r="T1392" s="20">
        <f t="shared" si="291"/>
        <v>9.8621454047865598E-2</v>
      </c>
      <c r="U1392" s="20">
        <f t="shared" si="292"/>
        <v>4.4902987607793987E-2</v>
      </c>
      <c r="V1392" s="20">
        <f t="shared" si="293"/>
        <v>5.3718466440071611E-2</v>
      </c>
      <c r="Y1392" s="35"/>
      <c r="Z1392" s="35"/>
    </row>
    <row r="1393" spans="1:26" x14ac:dyDescent="0.25">
      <c r="A1393" s="11">
        <v>1986.05</v>
      </c>
      <c r="B1393" s="12">
        <v>238.5</v>
      </c>
      <c r="C1393" s="13">
        <v>8.0733300000000003</v>
      </c>
      <c r="D1393" s="12">
        <v>14.646699999999999</v>
      </c>
      <c r="E1393" s="12">
        <v>108.9</v>
      </c>
      <c r="F1393" s="13">
        <f t="shared" si="298"/>
        <v>1986.3749999998952</v>
      </c>
      <c r="G1393" s="14">
        <v>7.71</v>
      </c>
      <c r="H1393" s="13">
        <f t="shared" si="294"/>
        <v>688.69338842975208</v>
      </c>
      <c r="I1393" s="13">
        <f t="shared" si="295"/>
        <v>23.312574396694217</v>
      </c>
      <c r="J1393" s="15">
        <f t="shared" si="299"/>
        <v>204075.24502333213</v>
      </c>
      <c r="K1393" s="13">
        <f t="shared" si="296"/>
        <v>42.293859338842978</v>
      </c>
      <c r="L1393" s="15">
        <f t="shared" si="297"/>
        <v>12532.615896365782</v>
      </c>
      <c r="M1393" s="34">
        <f t="shared" si="288"/>
        <v>13.560046199232334</v>
      </c>
      <c r="N1393" s="16"/>
      <c r="O1393" s="17">
        <f t="shared" si="289"/>
        <v>17.180748515167295</v>
      </c>
      <c r="P1393" s="17"/>
      <c r="Q1393" s="36">
        <f t="shared" si="290"/>
        <v>6.4465796792934793E-2</v>
      </c>
      <c r="R1393" s="14">
        <f t="shared" si="300"/>
        <v>1.0002236733487426</v>
      </c>
      <c r="S1393" s="14">
        <f t="shared" si="301"/>
        <v>15.444041882894634</v>
      </c>
      <c r="T1393" s="20">
        <f t="shared" si="291"/>
        <v>0.10073370689638605</v>
      </c>
      <c r="U1393" s="20">
        <f t="shared" si="292"/>
        <v>4.6171339837853154E-2</v>
      </c>
      <c r="V1393" s="20">
        <f t="shared" si="293"/>
        <v>5.4562367058532901E-2</v>
      </c>
      <c r="Y1393" s="35"/>
      <c r="Z1393" s="35"/>
    </row>
    <row r="1394" spans="1:26" x14ac:dyDescent="0.25">
      <c r="A1394" s="11">
        <v>1986.06</v>
      </c>
      <c r="B1394" s="12">
        <v>245.3</v>
      </c>
      <c r="C1394" s="13">
        <v>8.1</v>
      </c>
      <c r="D1394" s="12">
        <v>14.71</v>
      </c>
      <c r="E1394" s="12">
        <v>109.5</v>
      </c>
      <c r="F1394" s="13">
        <f t="shared" si="298"/>
        <v>1986.4583333332284</v>
      </c>
      <c r="G1394" s="14">
        <v>7.8</v>
      </c>
      <c r="H1394" s="13">
        <f t="shared" si="294"/>
        <v>704.44783561643851</v>
      </c>
      <c r="I1394" s="13">
        <f t="shared" si="295"/>
        <v>23.261424657534249</v>
      </c>
      <c r="J1394" s="15">
        <f t="shared" si="299"/>
        <v>209318.04654943774</v>
      </c>
      <c r="K1394" s="13">
        <f t="shared" si="296"/>
        <v>42.243895890410961</v>
      </c>
      <c r="L1394" s="15">
        <f t="shared" si="297"/>
        <v>12552.256276976064</v>
      </c>
      <c r="M1394" s="34">
        <f t="shared" si="288"/>
        <v>13.888688626457116</v>
      </c>
      <c r="N1394" s="16"/>
      <c r="O1394" s="17">
        <f t="shared" si="289"/>
        <v>17.582378520821578</v>
      </c>
      <c r="P1394" s="17"/>
      <c r="Q1394" s="36">
        <f t="shared" si="290"/>
        <v>6.1842005395504024E-2</v>
      </c>
      <c r="R1394" s="14">
        <f t="shared" si="300"/>
        <v>1.0417113704432905</v>
      </c>
      <c r="S1394" s="14">
        <f t="shared" si="301"/>
        <v>15.362852488099275</v>
      </c>
      <c r="T1394" s="20">
        <f t="shared" si="291"/>
        <v>9.9271528248184859E-2</v>
      </c>
      <c r="U1394" s="20">
        <f t="shared" si="292"/>
        <v>4.5967205214896945E-2</v>
      </c>
      <c r="V1394" s="20">
        <f t="shared" si="293"/>
        <v>5.3304323033287915E-2</v>
      </c>
      <c r="Y1394" s="35"/>
      <c r="Z1394" s="35"/>
    </row>
    <row r="1395" spans="1:26" x14ac:dyDescent="0.25">
      <c r="A1395" s="11">
        <v>1986.07</v>
      </c>
      <c r="B1395" s="12">
        <v>240.2</v>
      </c>
      <c r="C1395" s="13">
        <v>8.1433300000000006</v>
      </c>
      <c r="D1395" s="12">
        <v>14.7567</v>
      </c>
      <c r="E1395" s="12">
        <v>109.5</v>
      </c>
      <c r="F1395" s="13">
        <f t="shared" si="298"/>
        <v>1986.5416666665617</v>
      </c>
      <c r="G1395" s="14">
        <v>7.3</v>
      </c>
      <c r="H1395" s="13">
        <f t="shared" si="294"/>
        <v>689.80175342465759</v>
      </c>
      <c r="I1395" s="13">
        <f t="shared" si="295"/>
        <v>23.38585892054795</v>
      </c>
      <c r="J1395" s="15">
        <f t="shared" si="299"/>
        <v>205545.21106879562</v>
      </c>
      <c r="K1395" s="13">
        <f t="shared" si="296"/>
        <v>42.378008054794527</v>
      </c>
      <c r="L1395" s="15">
        <f t="shared" si="297"/>
        <v>12627.681166440036</v>
      </c>
      <c r="M1395" s="34">
        <f t="shared" si="288"/>
        <v>13.619995534083808</v>
      </c>
      <c r="N1395" s="16"/>
      <c r="O1395" s="17">
        <f t="shared" si="289"/>
        <v>17.228549210852705</v>
      </c>
      <c r="P1395" s="17"/>
      <c r="Q1395" s="36">
        <f t="shared" si="290"/>
        <v>6.7700062192951271E-2</v>
      </c>
      <c r="R1395" s="14">
        <f t="shared" si="300"/>
        <v>1.0152906557195402</v>
      </c>
      <c r="S1395" s="14">
        <f t="shared" si="301"/>
        <v>16.003658119296013</v>
      </c>
      <c r="T1395" s="20">
        <f t="shared" si="291"/>
        <v>9.7174868748354237E-2</v>
      </c>
      <c r="U1395" s="20">
        <f t="shared" si="292"/>
        <v>4.2397614911459325E-2</v>
      </c>
      <c r="V1395" s="20">
        <f t="shared" si="293"/>
        <v>5.4777253836894912E-2</v>
      </c>
      <c r="Y1395" s="35"/>
      <c r="Z1395" s="35"/>
    </row>
    <row r="1396" spans="1:26" x14ac:dyDescent="0.25">
      <c r="A1396" s="11">
        <v>1986.08</v>
      </c>
      <c r="B1396" s="12">
        <v>245</v>
      </c>
      <c r="C1396" s="13">
        <v>8.1866699999999994</v>
      </c>
      <c r="D1396" s="12">
        <v>14.8033</v>
      </c>
      <c r="E1396" s="12">
        <v>109.7</v>
      </c>
      <c r="F1396" s="13">
        <f t="shared" si="298"/>
        <v>1986.624999999895</v>
      </c>
      <c r="G1396" s="14">
        <v>7.17</v>
      </c>
      <c r="H1396" s="13">
        <f t="shared" si="294"/>
        <v>702.30355515041026</v>
      </c>
      <c r="I1396" s="13">
        <f t="shared" si="295"/>
        <v>23.467458962625344</v>
      </c>
      <c r="J1396" s="15">
        <f t="shared" si="299"/>
        <v>209853.19392065628</v>
      </c>
      <c r="K1396" s="13">
        <f t="shared" si="296"/>
        <v>42.434327420237011</v>
      </c>
      <c r="L1396" s="15">
        <f t="shared" si="297"/>
        <v>12679.672594145515</v>
      </c>
      <c r="M1396" s="34">
        <f t="shared" si="288"/>
        <v>13.887667550866052</v>
      </c>
      <c r="N1396" s="16"/>
      <c r="O1396" s="17">
        <f t="shared" si="289"/>
        <v>17.552178737142771</v>
      </c>
      <c r="P1396" s="17"/>
      <c r="Q1396" s="36">
        <f t="shared" si="290"/>
        <v>6.7220478286354135E-2</v>
      </c>
      <c r="R1396" s="14">
        <f t="shared" si="300"/>
        <v>0.98638563676862145</v>
      </c>
      <c r="S1396" s="14">
        <f t="shared" si="301"/>
        <v>16.218741274117846</v>
      </c>
      <c r="T1396" s="20">
        <f t="shared" si="291"/>
        <v>9.8015529275469859E-2</v>
      </c>
      <c r="U1396" s="20">
        <f t="shared" si="292"/>
        <v>4.3116512363074566E-2</v>
      </c>
      <c r="V1396" s="20">
        <f t="shared" si="293"/>
        <v>5.4899016912395293E-2</v>
      </c>
      <c r="Y1396" s="35"/>
      <c r="Z1396" s="35"/>
    </row>
    <row r="1397" spans="1:26" x14ac:dyDescent="0.25">
      <c r="A1397" s="11">
        <v>1986.09</v>
      </c>
      <c r="B1397" s="12">
        <v>238.3</v>
      </c>
      <c r="C1397" s="13">
        <v>8.23</v>
      </c>
      <c r="D1397" s="12">
        <v>14.85</v>
      </c>
      <c r="E1397" s="12">
        <v>110.2</v>
      </c>
      <c r="F1397" s="13">
        <f t="shared" si="298"/>
        <v>1986.7083333332282</v>
      </c>
      <c r="G1397" s="14">
        <v>7.45</v>
      </c>
      <c r="H1397" s="13">
        <f t="shared" si="294"/>
        <v>679.9983484573504</v>
      </c>
      <c r="I1397" s="13">
        <f t="shared" si="295"/>
        <v>23.484626134301273</v>
      </c>
      <c r="J1397" s="15">
        <f t="shared" si="299"/>
        <v>203773.02362379438</v>
      </c>
      <c r="K1397" s="13">
        <f t="shared" si="296"/>
        <v>42.375054446460986</v>
      </c>
      <c r="L1397" s="15">
        <f t="shared" si="297"/>
        <v>12698.40285695907</v>
      </c>
      <c r="M1397" s="34">
        <f t="shared" si="288"/>
        <v>13.46731431297713</v>
      </c>
      <c r="N1397" s="16"/>
      <c r="O1397" s="17">
        <f t="shared" si="289"/>
        <v>17.007759947928395</v>
      </c>
      <c r="P1397" s="17"/>
      <c r="Q1397" s="36">
        <f t="shared" si="290"/>
        <v>6.6782088500137934E-2</v>
      </c>
      <c r="R1397" s="14">
        <f t="shared" si="300"/>
        <v>1.0076087971828867</v>
      </c>
      <c r="S1397" s="14">
        <f t="shared" si="301"/>
        <v>15.925347534359448</v>
      </c>
      <c r="T1397" s="20">
        <f t="shared" si="291"/>
        <v>0.10310882358663087</v>
      </c>
      <c r="U1397" s="20">
        <f t="shared" si="292"/>
        <v>4.383880223172576E-2</v>
      </c>
      <c r="V1397" s="20">
        <f t="shared" si="293"/>
        <v>5.9270021354905111E-2</v>
      </c>
      <c r="Y1397" s="35"/>
      <c r="Z1397" s="35"/>
    </row>
    <row r="1398" spans="1:26" x14ac:dyDescent="0.25">
      <c r="A1398" s="11">
        <v>1986.1</v>
      </c>
      <c r="B1398" s="12">
        <v>237.4</v>
      </c>
      <c r="C1398" s="13">
        <v>8.2466699999999999</v>
      </c>
      <c r="D1398" s="12">
        <v>14.726699999999999</v>
      </c>
      <c r="E1398" s="12">
        <v>110.3</v>
      </c>
      <c r="F1398" s="13">
        <f t="shared" si="298"/>
        <v>1986.7916666665615</v>
      </c>
      <c r="G1398" s="14">
        <v>7.43</v>
      </c>
      <c r="H1398" s="13">
        <f t="shared" si="294"/>
        <v>676.81599274705354</v>
      </c>
      <c r="I1398" s="13">
        <f t="shared" si="295"/>
        <v>23.510859911151407</v>
      </c>
      <c r="J1398" s="15">
        <f t="shared" si="299"/>
        <v>203406.49578115356</v>
      </c>
      <c r="K1398" s="13">
        <f t="shared" si="296"/>
        <v>41.985114070716229</v>
      </c>
      <c r="L1398" s="15">
        <f t="shared" si="297"/>
        <v>12617.971530835357</v>
      </c>
      <c r="M1398" s="34">
        <f t="shared" si="288"/>
        <v>13.42591886085736</v>
      </c>
      <c r="N1398" s="16"/>
      <c r="O1398" s="17">
        <f t="shared" si="289"/>
        <v>16.94244158319697</v>
      </c>
      <c r="P1398" s="17"/>
      <c r="Q1398" s="36">
        <f t="shared" si="290"/>
        <v>6.6753610688413581E-2</v>
      </c>
      <c r="R1398" s="14">
        <f t="shared" si="300"/>
        <v>1.0188955773741608</v>
      </c>
      <c r="S1398" s="14">
        <f t="shared" si="301"/>
        <v>16.031972204664136</v>
      </c>
      <c r="T1398" s="20">
        <f t="shared" si="291"/>
        <v>0.10742104525516782</v>
      </c>
      <c r="U1398" s="20">
        <f t="shared" si="292"/>
        <v>4.565035799543482E-2</v>
      </c>
      <c r="V1398" s="20">
        <f t="shared" si="293"/>
        <v>6.1770687259733004E-2</v>
      </c>
      <c r="Y1398" s="35"/>
      <c r="Z1398" s="35"/>
    </row>
    <row r="1399" spans="1:26" x14ac:dyDescent="0.25">
      <c r="A1399" s="11">
        <v>1986.11</v>
      </c>
      <c r="B1399" s="12">
        <v>245.1</v>
      </c>
      <c r="C1399" s="13">
        <v>8.2633299999999998</v>
      </c>
      <c r="D1399" s="12">
        <v>14.603300000000001</v>
      </c>
      <c r="E1399" s="12">
        <v>110.4</v>
      </c>
      <c r="F1399" s="13">
        <f t="shared" si="298"/>
        <v>1986.8749999998947</v>
      </c>
      <c r="G1399" s="14">
        <v>7.25</v>
      </c>
      <c r="H1399" s="13">
        <f t="shared" si="294"/>
        <v>698.13538043478263</v>
      </c>
      <c r="I1399" s="13">
        <f t="shared" si="295"/>
        <v>23.537017679347827</v>
      </c>
      <c r="J1399" s="15">
        <f t="shared" si="299"/>
        <v>210403.17904974552</v>
      </c>
      <c r="K1399" s="13">
        <f t="shared" si="296"/>
        <v>41.595595271739136</v>
      </c>
      <c r="L1399" s="15">
        <f t="shared" si="297"/>
        <v>12536.02914980477</v>
      </c>
      <c r="M1399" s="34">
        <f t="shared" si="288"/>
        <v>13.872985596138601</v>
      </c>
      <c r="N1399" s="16"/>
      <c r="O1399" s="17">
        <f t="shared" si="289"/>
        <v>17.491666180642561</v>
      </c>
      <c r="P1399" s="17"/>
      <c r="Q1399" s="36">
        <f t="shared" si="290"/>
        <v>6.6065956858145716E-2</v>
      </c>
      <c r="R1399" s="14">
        <f t="shared" si="300"/>
        <v>1.0159834282206941</v>
      </c>
      <c r="S1399" s="14">
        <f t="shared" si="301"/>
        <v>16.320109465794648</v>
      </c>
      <c r="T1399" s="20">
        <f t="shared" si="291"/>
        <v>0.10892623208224239</v>
      </c>
      <c r="U1399" s="20">
        <f t="shared" si="292"/>
        <v>4.666492670886746E-2</v>
      </c>
      <c r="V1399" s="20">
        <f t="shared" si="293"/>
        <v>6.2261305373374931E-2</v>
      </c>
      <c r="Y1399" s="35"/>
      <c r="Z1399" s="35"/>
    </row>
    <row r="1400" spans="1:26" x14ac:dyDescent="0.25">
      <c r="A1400" s="11">
        <v>1986.12</v>
      </c>
      <c r="B1400" s="12">
        <v>248.6</v>
      </c>
      <c r="C1400" s="13">
        <v>8.2799999999999994</v>
      </c>
      <c r="D1400" s="12">
        <v>14.48</v>
      </c>
      <c r="E1400" s="12">
        <v>110.5</v>
      </c>
      <c r="F1400" s="13">
        <f t="shared" si="298"/>
        <v>1986.958333333228</v>
      </c>
      <c r="G1400" s="14">
        <v>7.11</v>
      </c>
      <c r="H1400" s="13">
        <f t="shared" si="294"/>
        <v>707.46385520362003</v>
      </c>
      <c r="I1400" s="13">
        <f t="shared" si="295"/>
        <v>23.563156561085975</v>
      </c>
      <c r="J1400" s="15">
        <f t="shared" si="299"/>
        <v>213806.36951161653</v>
      </c>
      <c r="K1400" s="13">
        <f t="shared" si="296"/>
        <v>41.207066063348421</v>
      </c>
      <c r="L1400" s="15">
        <f t="shared" si="297"/>
        <v>12453.403984425613</v>
      </c>
      <c r="M1400" s="34">
        <f t="shared" si="288"/>
        <v>14.085139814743311</v>
      </c>
      <c r="N1400" s="16"/>
      <c r="O1400" s="17">
        <f t="shared" si="289"/>
        <v>17.743316425436987</v>
      </c>
      <c r="P1400" s="17"/>
      <c r="Q1400" s="36">
        <f t="shared" si="290"/>
        <v>6.6109702069103812E-2</v>
      </c>
      <c r="R1400" s="14">
        <f t="shared" si="300"/>
        <v>1.0080581907954413</v>
      </c>
      <c r="S1400" s="14">
        <f t="shared" si="301"/>
        <v>16.565955369638491</v>
      </c>
      <c r="T1400" s="20">
        <f t="shared" si="291"/>
        <v>0.10846887333722832</v>
      </c>
      <c r="U1400" s="20">
        <f t="shared" si="292"/>
        <v>4.4871625548176919E-2</v>
      </c>
      <c r="V1400" s="20">
        <f t="shared" si="293"/>
        <v>6.3597247789051403E-2</v>
      </c>
      <c r="Y1400" s="35"/>
      <c r="Z1400" s="35"/>
    </row>
    <row r="1401" spans="1:26" x14ac:dyDescent="0.25">
      <c r="A1401" s="11">
        <v>1987.01</v>
      </c>
      <c r="B1401" s="12">
        <v>264.5</v>
      </c>
      <c r="C1401" s="13">
        <v>8.3000000000000007</v>
      </c>
      <c r="D1401" s="12">
        <v>14.6867</v>
      </c>
      <c r="E1401" s="12">
        <v>111.2</v>
      </c>
      <c r="F1401" s="13">
        <f t="shared" si="298"/>
        <v>1987.0416666665612</v>
      </c>
      <c r="G1401" s="14">
        <v>7.08</v>
      </c>
      <c r="H1401" s="13">
        <f t="shared" si="294"/>
        <v>747.97365107913674</v>
      </c>
      <c r="I1401" s="13">
        <f t="shared" si="295"/>
        <v>23.471384892086334</v>
      </c>
      <c r="J1401" s="15">
        <f t="shared" si="299"/>
        <v>226640.16535614521</v>
      </c>
      <c r="K1401" s="13">
        <f t="shared" si="296"/>
        <v>41.532191384892094</v>
      </c>
      <c r="L1401" s="15">
        <f t="shared" si="297"/>
        <v>12584.484372537234</v>
      </c>
      <c r="M1401" s="34">
        <f t="shared" si="288"/>
        <v>14.922208103718948</v>
      </c>
      <c r="N1401" s="16"/>
      <c r="O1401" s="17">
        <f t="shared" si="289"/>
        <v>18.777962794262159</v>
      </c>
      <c r="P1401" s="17"/>
      <c r="Q1401" s="36">
        <f t="shared" si="290"/>
        <v>6.2552225871873632E-2</v>
      </c>
      <c r="R1401" s="14">
        <f t="shared" si="300"/>
        <v>0.99390186210958875</v>
      </c>
      <c r="S1401" s="14">
        <f t="shared" si="301"/>
        <v>16.594324580558418</v>
      </c>
      <c r="T1401" s="20">
        <f t="shared" si="291"/>
        <v>0.10521712997774291</v>
      </c>
      <c r="U1401" s="20">
        <f t="shared" si="292"/>
        <v>4.2775765751370098E-2</v>
      </c>
      <c r="V1401" s="20">
        <f t="shared" si="293"/>
        <v>6.2441364226372809E-2</v>
      </c>
      <c r="Y1401" s="35"/>
      <c r="Z1401" s="35"/>
    </row>
    <row r="1402" spans="1:26" x14ac:dyDescent="0.25">
      <c r="A1402" s="11">
        <v>1987.02</v>
      </c>
      <c r="B1402" s="12">
        <v>280.89999999999998</v>
      </c>
      <c r="C1402" s="13">
        <v>8.32</v>
      </c>
      <c r="D1402" s="12">
        <v>14.8933</v>
      </c>
      <c r="E1402" s="12">
        <v>111.6</v>
      </c>
      <c r="F1402" s="13">
        <f t="shared" si="298"/>
        <v>1987.1249999998945</v>
      </c>
      <c r="G1402" s="14">
        <v>7.25</v>
      </c>
      <c r="H1402" s="13">
        <f t="shared" si="294"/>
        <v>791.50370967741935</v>
      </c>
      <c r="I1402" s="13">
        <f t="shared" si="295"/>
        <v>23.443612903225809</v>
      </c>
      <c r="J1402" s="15">
        <f t="shared" si="299"/>
        <v>240421.97663949197</v>
      </c>
      <c r="K1402" s="13">
        <f t="shared" si="296"/>
        <v>41.965475967741945</v>
      </c>
      <c r="L1402" s="15">
        <f t="shared" si="297"/>
        <v>12747.157795247229</v>
      </c>
      <c r="M1402" s="34">
        <f t="shared" si="288"/>
        <v>15.822318142836453</v>
      </c>
      <c r="N1402" s="16"/>
      <c r="O1402" s="17">
        <f t="shared" si="289"/>
        <v>19.886426559991165</v>
      </c>
      <c r="P1402" s="17"/>
      <c r="Q1402" s="36">
        <f t="shared" si="290"/>
        <v>5.6334889356184414E-2</v>
      </c>
      <c r="R1402" s="14">
        <f t="shared" si="300"/>
        <v>1.0060416666666667</v>
      </c>
      <c r="S1402" s="14">
        <f t="shared" si="301"/>
        <v>16.434014939415359</v>
      </c>
      <c r="T1402" s="20">
        <f t="shared" si="291"/>
        <v>0.10306661670050454</v>
      </c>
      <c r="U1402" s="20">
        <f t="shared" si="292"/>
        <v>4.5241842361098072E-2</v>
      </c>
      <c r="V1402" s="20">
        <f t="shared" si="293"/>
        <v>5.7824774339406471E-2</v>
      </c>
      <c r="Y1402" s="35"/>
      <c r="Z1402" s="35"/>
    </row>
    <row r="1403" spans="1:26" x14ac:dyDescent="0.25">
      <c r="A1403" s="11">
        <v>1987.03</v>
      </c>
      <c r="B1403" s="12">
        <v>292.5</v>
      </c>
      <c r="C1403" s="13">
        <v>8.34</v>
      </c>
      <c r="D1403" s="12">
        <v>15.1</v>
      </c>
      <c r="E1403" s="12">
        <v>112.1</v>
      </c>
      <c r="F1403" s="13">
        <f t="shared" si="298"/>
        <v>1987.2083333332278</v>
      </c>
      <c r="G1403" s="14">
        <v>7.25</v>
      </c>
      <c r="H1403" s="13">
        <f t="shared" si="294"/>
        <v>820.51338090990203</v>
      </c>
      <c r="I1403" s="13">
        <f t="shared" si="295"/>
        <v>23.395150758251564</v>
      </c>
      <c r="J1403" s="15">
        <f t="shared" si="299"/>
        <v>249825.96061007705</v>
      </c>
      <c r="K1403" s="13">
        <f t="shared" si="296"/>
        <v>42.358126672613743</v>
      </c>
      <c r="L1403" s="15">
        <f t="shared" si="297"/>
        <v>12896.998308417651</v>
      </c>
      <c r="M1403" s="34">
        <f t="shared" si="288"/>
        <v>16.433343976069928</v>
      </c>
      <c r="N1403" s="16"/>
      <c r="O1403" s="17">
        <f t="shared" si="289"/>
        <v>20.627202938129241</v>
      </c>
      <c r="P1403" s="17"/>
      <c r="Q1403" s="36">
        <f t="shared" si="290"/>
        <v>5.3742497442263136E-2</v>
      </c>
      <c r="R1403" s="14">
        <f t="shared" si="300"/>
        <v>0.95348909939056448</v>
      </c>
      <c r="S1403" s="14">
        <f t="shared" si="301"/>
        <v>16.459560230255619</v>
      </c>
      <c r="T1403" s="20">
        <f t="shared" si="291"/>
        <v>9.7880883802397678E-2</v>
      </c>
      <c r="U1403" s="20">
        <f t="shared" si="292"/>
        <v>4.3326612376116236E-2</v>
      </c>
      <c r="V1403" s="20">
        <f t="shared" si="293"/>
        <v>5.4554271426281442E-2</v>
      </c>
      <c r="Y1403" s="35"/>
      <c r="Z1403" s="35"/>
    </row>
    <row r="1404" spans="1:26" x14ac:dyDescent="0.25">
      <c r="A1404" s="11">
        <v>1987.04</v>
      </c>
      <c r="B1404" s="12">
        <v>289.3</v>
      </c>
      <c r="C1404" s="13">
        <v>8.4</v>
      </c>
      <c r="D1404" s="12">
        <v>14.8733</v>
      </c>
      <c r="E1404" s="12">
        <v>112.7</v>
      </c>
      <c r="F1404" s="13">
        <f t="shared" si="298"/>
        <v>1987.291666666561</v>
      </c>
      <c r="G1404" s="14">
        <v>8.02</v>
      </c>
      <c r="H1404" s="13">
        <f t="shared" si="294"/>
        <v>807.2163087843835</v>
      </c>
      <c r="I1404" s="13">
        <f t="shared" si="295"/>
        <v>23.438012422360252</v>
      </c>
      <c r="J1404" s="15">
        <f t="shared" si="299"/>
        <v>246372.02325129102</v>
      </c>
      <c r="K1404" s="13">
        <f t="shared" si="296"/>
        <v>41.500070257320324</v>
      </c>
      <c r="L1404" s="15">
        <f t="shared" si="297"/>
        <v>12666.315290091346</v>
      </c>
      <c r="M1404" s="34">
        <f t="shared" si="288"/>
        <v>16.196534453220881</v>
      </c>
      <c r="N1404" s="16"/>
      <c r="O1404" s="17">
        <f t="shared" si="289"/>
        <v>20.303841071051401</v>
      </c>
      <c r="P1404" s="17"/>
      <c r="Q1404" s="36">
        <f t="shared" si="290"/>
        <v>4.6609431506182783E-2</v>
      </c>
      <c r="R1404" s="14">
        <f t="shared" si="300"/>
        <v>0.96742422509917603</v>
      </c>
      <c r="S1404" s="14">
        <f t="shared" si="301"/>
        <v>15.610458405331707</v>
      </c>
      <c r="T1404" s="20">
        <f t="shared" si="291"/>
        <v>9.5471540307972447E-2</v>
      </c>
      <c r="U1404" s="20">
        <f t="shared" si="292"/>
        <v>4.7813316678601669E-2</v>
      </c>
      <c r="V1404" s="20">
        <f t="shared" si="293"/>
        <v>4.7658223629370777E-2</v>
      </c>
      <c r="Y1404" s="35"/>
      <c r="Z1404" s="35"/>
    </row>
    <row r="1405" spans="1:26" x14ac:dyDescent="0.25">
      <c r="A1405" s="11">
        <v>1987.05</v>
      </c>
      <c r="B1405" s="12">
        <v>289.10000000000002</v>
      </c>
      <c r="C1405" s="13">
        <v>8.4600000000000009</v>
      </c>
      <c r="D1405" s="12">
        <v>14.646699999999999</v>
      </c>
      <c r="E1405" s="12">
        <v>113.1</v>
      </c>
      <c r="F1405" s="13">
        <f t="shared" si="298"/>
        <v>1987.3749999998943</v>
      </c>
      <c r="G1405" s="14">
        <v>8.61</v>
      </c>
      <c r="H1405" s="13">
        <f t="shared" si="294"/>
        <v>803.80535809018579</v>
      </c>
      <c r="I1405" s="13">
        <f t="shared" si="295"/>
        <v>23.521941644562339</v>
      </c>
      <c r="J1405" s="15">
        <f t="shared" si="299"/>
        <v>245929.22521764209</v>
      </c>
      <c r="K1405" s="13">
        <f t="shared" si="296"/>
        <v>40.723265092838204</v>
      </c>
      <c r="L1405" s="15">
        <f t="shared" si="297"/>
        <v>12459.535050139186</v>
      </c>
      <c r="M1405" s="34">
        <f t="shared" si="288"/>
        <v>16.160311952655739</v>
      </c>
      <c r="N1405" s="16"/>
      <c r="O1405" s="17">
        <f t="shared" si="289"/>
        <v>20.233478963142407</v>
      </c>
      <c r="P1405" s="17"/>
      <c r="Q1405" s="36">
        <f t="shared" si="290"/>
        <v>4.0693975709329595E-2</v>
      </c>
      <c r="R1405" s="14">
        <f t="shared" si="300"/>
        <v>1.0212748364878896</v>
      </c>
      <c r="S1405" s="14">
        <f t="shared" si="301"/>
        <v>15.0485247133077</v>
      </c>
      <c r="T1405" s="20">
        <f t="shared" si="291"/>
        <v>0.10544169617241894</v>
      </c>
      <c r="U1405" s="20">
        <f t="shared" si="292"/>
        <v>5.3683153601261413E-2</v>
      </c>
      <c r="V1405" s="20">
        <f t="shared" si="293"/>
        <v>5.1758542571157529E-2</v>
      </c>
      <c r="Y1405" s="35"/>
      <c r="Z1405" s="35"/>
    </row>
    <row r="1406" spans="1:26" x14ac:dyDescent="0.25">
      <c r="A1406" s="11">
        <v>1987.06</v>
      </c>
      <c r="B1406" s="12">
        <v>301.39999999999998</v>
      </c>
      <c r="C1406" s="13">
        <v>8.52</v>
      </c>
      <c r="D1406" s="12">
        <v>14.42</v>
      </c>
      <c r="E1406" s="12">
        <v>113.5</v>
      </c>
      <c r="F1406" s="13">
        <f t="shared" si="298"/>
        <v>1987.4583333332275</v>
      </c>
      <c r="G1406" s="14">
        <v>8.4</v>
      </c>
      <c r="H1406" s="13">
        <f t="shared" si="294"/>
        <v>835.05060792951542</v>
      </c>
      <c r="I1406" s="13">
        <f t="shared" si="295"/>
        <v>23.605279295154187</v>
      </c>
      <c r="J1406" s="15">
        <f t="shared" si="299"/>
        <v>256090.75127182671</v>
      </c>
      <c r="K1406" s="13">
        <f t="shared" si="296"/>
        <v>39.951658149779739</v>
      </c>
      <c r="L1406" s="15">
        <f t="shared" si="297"/>
        <v>12252.251603648778</v>
      </c>
      <c r="M1406" s="34">
        <f t="shared" si="288"/>
        <v>16.825207307878717</v>
      </c>
      <c r="N1406" s="16"/>
      <c r="O1406" s="17">
        <f t="shared" si="289"/>
        <v>21.038765339298116</v>
      </c>
      <c r="P1406" s="17"/>
      <c r="Q1406" s="36">
        <f t="shared" si="290"/>
        <v>4.0020549424348607E-2</v>
      </c>
      <c r="R1406" s="14">
        <f t="shared" si="300"/>
        <v>1.0036500888963857</v>
      </c>
      <c r="S1406" s="14">
        <f t="shared" si="301"/>
        <v>15.314516868422027</v>
      </c>
      <c r="T1406" s="20">
        <f t="shared" si="291"/>
        <v>0.10657640898187082</v>
      </c>
      <c r="U1406" s="20">
        <f t="shared" si="292"/>
        <v>5.3962220978424069E-2</v>
      </c>
      <c r="V1406" s="20">
        <f t="shared" si="293"/>
        <v>5.2614188003446749E-2</v>
      </c>
      <c r="Y1406" s="35"/>
      <c r="Z1406" s="35"/>
    </row>
    <row r="1407" spans="1:26" x14ac:dyDescent="0.25">
      <c r="A1407" s="11">
        <v>1987.07</v>
      </c>
      <c r="B1407" s="12">
        <v>310.10000000000002</v>
      </c>
      <c r="C1407" s="13">
        <v>8.5666700000000002</v>
      </c>
      <c r="D1407" s="12">
        <v>14.9</v>
      </c>
      <c r="E1407" s="12">
        <v>113.8</v>
      </c>
      <c r="F1407" s="13">
        <f t="shared" si="298"/>
        <v>1987.5416666665608</v>
      </c>
      <c r="G1407" s="14">
        <v>8.4499999999999993</v>
      </c>
      <c r="H1407" s="13">
        <f t="shared" si="294"/>
        <v>856.88968365553615</v>
      </c>
      <c r="I1407" s="13">
        <f t="shared" si="295"/>
        <v>23.672012725834804</v>
      </c>
      <c r="J1407" s="15">
        <f t="shared" si="299"/>
        <v>263393.26349337335</v>
      </c>
      <c r="K1407" s="13">
        <f t="shared" si="296"/>
        <v>41.17270650263621</v>
      </c>
      <c r="L1407" s="15">
        <f t="shared" si="297"/>
        <v>12655.787249439738</v>
      </c>
      <c r="M1407" s="34">
        <f t="shared" si="288"/>
        <v>17.306004390512218</v>
      </c>
      <c r="N1407" s="16"/>
      <c r="O1407" s="17">
        <f t="shared" si="289"/>
        <v>21.611453473791197</v>
      </c>
      <c r="P1407" s="17"/>
      <c r="Q1407" s="36">
        <f t="shared" si="290"/>
        <v>3.7625517261062232E-2</v>
      </c>
      <c r="R1407" s="14">
        <f t="shared" si="300"/>
        <v>0.9865456526552201</v>
      </c>
      <c r="S1407" s="14">
        <f t="shared" si="301"/>
        <v>15.329896665738627</v>
      </c>
      <c r="T1407" s="20">
        <f t="shared" si="291"/>
        <v>0.10950345027898201</v>
      </c>
      <c r="U1407" s="20">
        <f t="shared" si="292"/>
        <v>5.6366611728344118E-2</v>
      </c>
      <c r="V1407" s="20">
        <f t="shared" si="293"/>
        <v>5.3136838550637888E-2</v>
      </c>
      <c r="Y1407" s="35"/>
      <c r="Z1407" s="35"/>
    </row>
    <row r="1408" spans="1:26" x14ac:dyDescent="0.25">
      <c r="A1408" s="11">
        <v>1987.08</v>
      </c>
      <c r="B1408" s="12">
        <v>329.4</v>
      </c>
      <c r="C1408" s="13">
        <v>8.6133299999999995</v>
      </c>
      <c r="D1408" s="12">
        <v>15.38</v>
      </c>
      <c r="E1408" s="12">
        <v>114.4</v>
      </c>
      <c r="F1408" s="13">
        <f t="shared" si="298"/>
        <v>1987.624999999894</v>
      </c>
      <c r="G1408" s="14">
        <v>8.76</v>
      </c>
      <c r="H1408" s="13">
        <f t="shared" si="294"/>
        <v>905.44688811188814</v>
      </c>
      <c r="I1408" s="13">
        <f t="shared" si="295"/>
        <v>23.676116711538462</v>
      </c>
      <c r="J1408" s="15">
        <f t="shared" si="299"/>
        <v>278925.38889103301</v>
      </c>
      <c r="K1408" s="13">
        <f t="shared" si="296"/>
        <v>42.27617832167833</v>
      </c>
      <c r="L1408" s="15">
        <f t="shared" si="297"/>
        <v>13023.292292483571</v>
      </c>
      <c r="M1408" s="34">
        <f t="shared" si="288"/>
        <v>18.32690724585634</v>
      </c>
      <c r="N1408" s="16"/>
      <c r="O1408" s="17">
        <f t="shared" si="289"/>
        <v>22.852095511377371</v>
      </c>
      <c r="P1408" s="17"/>
      <c r="Q1408" s="36">
        <f t="shared" si="290"/>
        <v>3.1518001960628567E-2</v>
      </c>
      <c r="R1408" s="14">
        <f t="shared" si="300"/>
        <v>0.96486630767468584</v>
      </c>
      <c r="S1408" s="14">
        <f t="shared" si="301"/>
        <v>15.044323105759673</v>
      </c>
      <c r="T1408" s="20">
        <f t="shared" si="291"/>
        <v>0.10334217533778367</v>
      </c>
      <c r="U1408" s="20">
        <f t="shared" si="292"/>
        <v>5.8082622427089392E-2</v>
      </c>
      <c r="V1408" s="20">
        <f t="shared" si="293"/>
        <v>4.5259552910694278E-2</v>
      </c>
      <c r="Y1408" s="35"/>
      <c r="Z1408" s="35"/>
    </row>
    <row r="1409" spans="1:26" x14ac:dyDescent="0.25">
      <c r="A1409" s="11">
        <v>1987.09</v>
      </c>
      <c r="B1409" s="12">
        <v>318.7</v>
      </c>
      <c r="C1409" s="13">
        <v>8.66</v>
      </c>
      <c r="D1409" s="12">
        <v>15.86</v>
      </c>
      <c r="E1409" s="12">
        <v>115</v>
      </c>
      <c r="F1409" s="13">
        <f t="shared" si="298"/>
        <v>1987.7083333332273</v>
      </c>
      <c r="G1409" s="14">
        <v>9.42</v>
      </c>
      <c r="H1409" s="13">
        <f t="shared" si="294"/>
        <v>871.46436521739133</v>
      </c>
      <c r="I1409" s="13">
        <f t="shared" si="295"/>
        <v>23.680205217391308</v>
      </c>
      <c r="J1409" s="15">
        <f t="shared" si="299"/>
        <v>269064.87581883755</v>
      </c>
      <c r="K1409" s="13">
        <f t="shared" si="296"/>
        <v>43.368135652173919</v>
      </c>
      <c r="L1409" s="15">
        <f t="shared" si="297"/>
        <v>13389.924475954704</v>
      </c>
      <c r="M1409" s="34">
        <f t="shared" ref="M1409:M1472" si="302">H1409/AVERAGE(K1289:K1408)</f>
        <v>17.675620449938219</v>
      </c>
      <c r="N1409" s="16"/>
      <c r="O1409" s="17">
        <f t="shared" ref="O1409:O1472" si="303">J1409/AVERAGE(L1289:L1408)</f>
        <v>22.007766234206727</v>
      </c>
      <c r="P1409" s="17"/>
      <c r="Q1409" s="36">
        <f t="shared" ref="Q1409:Q1472" si="304">1/M1409-(G1409/100-(((E1409/E1289)^(1/10))-1))</f>
        <v>2.7138089806860229E-2</v>
      </c>
      <c r="R1409" s="14">
        <f t="shared" si="300"/>
        <v>1.0014476306327</v>
      </c>
      <c r="S1409" s="14">
        <f t="shared" si="301"/>
        <v>14.440026083980936</v>
      </c>
      <c r="T1409" s="20">
        <f t="shared" si="291"/>
        <v>0.10835852021718639</v>
      </c>
      <c r="U1409" s="20">
        <f t="shared" si="292"/>
        <v>6.342280497439301E-2</v>
      </c>
      <c r="V1409" s="20">
        <f t="shared" si="293"/>
        <v>4.4935715242793384E-2</v>
      </c>
      <c r="Y1409" s="35"/>
      <c r="Z1409" s="35"/>
    </row>
    <row r="1410" spans="1:26" x14ac:dyDescent="0.25">
      <c r="A1410" s="11">
        <v>1987.1</v>
      </c>
      <c r="B1410" s="12">
        <v>280.2</v>
      </c>
      <c r="C1410" s="13">
        <v>8.7100000000000009</v>
      </c>
      <c r="D1410" s="12">
        <v>16.406700000000001</v>
      </c>
      <c r="E1410" s="12">
        <v>115.3</v>
      </c>
      <c r="F1410" s="13">
        <f t="shared" si="298"/>
        <v>1987.7916666665606</v>
      </c>
      <c r="G1410" s="14">
        <v>9.52</v>
      </c>
      <c r="H1410" s="13">
        <f t="shared" si="294"/>
        <v>764.1950737207286</v>
      </c>
      <c r="I1410" s="13">
        <f t="shared" si="295"/>
        <v>23.754957502168264</v>
      </c>
      <c r="J1410" s="15">
        <f t="shared" si="299"/>
        <v>236556.64675569008</v>
      </c>
      <c r="K1410" s="13">
        <f t="shared" si="296"/>
        <v>44.746321613183014</v>
      </c>
      <c r="L1410" s="15">
        <f t="shared" si="297"/>
        <v>13851.227467261175</v>
      </c>
      <c r="M1410" s="34">
        <f t="shared" si="302"/>
        <v>15.530055563627315</v>
      </c>
      <c r="N1410" s="16"/>
      <c r="O1410" s="17">
        <f t="shared" si="303"/>
        <v>19.313386963315399</v>
      </c>
      <c r="P1410" s="17"/>
      <c r="Q1410" s="36">
        <f t="shared" si="304"/>
        <v>3.3885399558438362E-2</v>
      </c>
      <c r="R1410" s="14">
        <f t="shared" si="300"/>
        <v>1.0513845824386956</v>
      </c>
      <c r="S1410" s="14">
        <f t="shared" si="301"/>
        <v>14.423303897908639</v>
      </c>
      <c r="T1410" s="20">
        <f t="shared" ref="T1410:T1473" si="305">(($J1530/$J1410)^(1/10)-1)</f>
        <v>0.12427821516317095</v>
      </c>
      <c r="U1410" s="20">
        <f t="shared" ref="U1410:U1473" si="306">(($S1530/$S1410)^(1/10)-1)</f>
        <v>6.5242313112665595E-2</v>
      </c>
      <c r="V1410" s="20">
        <f t="shared" ref="V1410:V1473" si="307">T1410-U1410</f>
        <v>5.9035902050505351E-2</v>
      </c>
      <c r="Y1410" s="35"/>
      <c r="Z1410" s="35"/>
    </row>
    <row r="1411" spans="1:26" x14ac:dyDescent="0.25">
      <c r="A1411" s="11">
        <v>1987.11</v>
      </c>
      <c r="B1411" s="12">
        <v>245</v>
      </c>
      <c r="C1411" s="13">
        <v>8.76</v>
      </c>
      <c r="D1411" s="12">
        <v>16.953299999999999</v>
      </c>
      <c r="E1411" s="12">
        <v>115.4</v>
      </c>
      <c r="F1411" s="13">
        <f t="shared" si="298"/>
        <v>1987.8749999998938</v>
      </c>
      <c r="G1411" s="14">
        <v>8.86</v>
      </c>
      <c r="H1411" s="13">
        <f t="shared" si="294"/>
        <v>667.61438474870022</v>
      </c>
      <c r="I1411" s="13">
        <f t="shared" si="295"/>
        <v>23.870620450606587</v>
      </c>
      <c r="J1411" s="15">
        <f t="shared" si="299"/>
        <v>207275.8493957303</v>
      </c>
      <c r="K1411" s="13">
        <f t="shared" si="296"/>
        <v>46.197007954939345</v>
      </c>
      <c r="L1411" s="15">
        <f t="shared" si="297"/>
        <v>14342.896561471976</v>
      </c>
      <c r="M1411" s="34">
        <f t="shared" si="302"/>
        <v>13.590885143189084</v>
      </c>
      <c r="N1411" s="16"/>
      <c r="O1411" s="17">
        <f t="shared" si="303"/>
        <v>16.887366309768481</v>
      </c>
      <c r="P1411" s="17"/>
      <c r="Q1411" s="36">
        <f t="shared" si="304"/>
        <v>4.9247979245253981E-2</v>
      </c>
      <c r="R1411" s="14">
        <f t="shared" si="300"/>
        <v>0.99887189891126138</v>
      </c>
      <c r="S1411" s="14">
        <f t="shared" si="301"/>
        <v>15.151298584090739</v>
      </c>
      <c r="T1411" s="20">
        <f t="shared" si="305"/>
        <v>0.13798440684227598</v>
      </c>
      <c r="U1411" s="20">
        <f t="shared" si="306"/>
        <v>6.1788332359404174E-2</v>
      </c>
      <c r="V1411" s="20">
        <f t="shared" si="307"/>
        <v>7.6196074482871801E-2</v>
      </c>
      <c r="Y1411" s="35"/>
      <c r="Z1411" s="35"/>
    </row>
    <row r="1412" spans="1:26" x14ac:dyDescent="0.25">
      <c r="A1412" s="11">
        <v>1987.12</v>
      </c>
      <c r="B1412" s="12">
        <v>241</v>
      </c>
      <c r="C1412" s="13">
        <v>8.81</v>
      </c>
      <c r="D1412" s="12">
        <v>17.5</v>
      </c>
      <c r="E1412" s="12">
        <v>115.4</v>
      </c>
      <c r="F1412" s="13">
        <f t="shared" si="298"/>
        <v>1987.9583333332271</v>
      </c>
      <c r="G1412" s="14">
        <v>8.99</v>
      </c>
      <c r="H1412" s="13">
        <f t="shared" si="294"/>
        <v>656.7145580589256</v>
      </c>
      <c r="I1412" s="13">
        <f t="shared" si="295"/>
        <v>24.006868284228773</v>
      </c>
      <c r="J1412" s="15">
        <f t="shared" si="299"/>
        <v>204512.87642368316</v>
      </c>
      <c r="K1412" s="13">
        <f t="shared" si="296"/>
        <v>47.686741767764303</v>
      </c>
      <c r="L1412" s="15">
        <f t="shared" si="297"/>
        <v>14850.520072259149</v>
      </c>
      <c r="M1412" s="34">
        <f t="shared" si="302"/>
        <v>13.389028514426967</v>
      </c>
      <c r="N1412" s="16"/>
      <c r="O1412" s="17">
        <f t="shared" si="303"/>
        <v>16.622494633999874</v>
      </c>
      <c r="P1412" s="17"/>
      <c r="Q1412" s="36">
        <f t="shared" si="304"/>
        <v>4.871401448491447E-2</v>
      </c>
      <c r="R1412" s="14">
        <f t="shared" si="300"/>
        <v>1.028730231232527</v>
      </c>
      <c r="S1412" s="14">
        <f t="shared" si="301"/>
        <v>15.134206387662223</v>
      </c>
      <c r="T1412" s="20">
        <f t="shared" si="305"/>
        <v>0.14262186698497015</v>
      </c>
      <c r="U1412" s="20">
        <f t="shared" si="306"/>
        <v>6.3114654338094267E-2</v>
      </c>
      <c r="V1412" s="20">
        <f t="shared" si="307"/>
        <v>7.950721264687588E-2</v>
      </c>
      <c r="Y1412" s="35"/>
      <c r="Z1412" s="35"/>
    </row>
    <row r="1413" spans="1:26" x14ac:dyDescent="0.25">
      <c r="A1413" s="11">
        <v>1988.01</v>
      </c>
      <c r="B1413" s="12">
        <v>250.5</v>
      </c>
      <c r="C1413" s="13">
        <v>8.8566699999999994</v>
      </c>
      <c r="D1413" s="12">
        <v>17.863299999999999</v>
      </c>
      <c r="E1413" s="12">
        <v>115.7</v>
      </c>
      <c r="F1413" s="13">
        <f t="shared" si="298"/>
        <v>1988.0416666665603</v>
      </c>
      <c r="G1413" s="14">
        <v>8.67</v>
      </c>
      <c r="H1413" s="13">
        <f t="shared" si="294"/>
        <v>680.83171996542785</v>
      </c>
      <c r="I1413" s="13">
        <f t="shared" si="295"/>
        <v>24.071464547968887</v>
      </c>
      <c r="J1413" s="15">
        <f t="shared" si="299"/>
        <v>212648.09101828851</v>
      </c>
      <c r="K1413" s="13">
        <f t="shared" si="296"/>
        <v>48.550504044943821</v>
      </c>
      <c r="L1413" s="15">
        <f t="shared" si="297"/>
        <v>15164.058460227518</v>
      </c>
      <c r="M1413" s="34">
        <f t="shared" si="302"/>
        <v>13.898336683569136</v>
      </c>
      <c r="N1413" s="16"/>
      <c r="O1413" s="17">
        <f t="shared" si="303"/>
        <v>17.237464801757415</v>
      </c>
      <c r="P1413" s="17"/>
      <c r="Q1413" s="36">
        <f t="shared" si="304"/>
        <v>4.8770254494573992E-2</v>
      </c>
      <c r="R1413" s="14">
        <f t="shared" si="300"/>
        <v>1.0383636955621693</v>
      </c>
      <c r="S1413" s="14">
        <f t="shared" si="301"/>
        <v>15.528646538247564</v>
      </c>
      <c r="T1413" s="20">
        <f t="shared" si="305"/>
        <v>0.13823197341745064</v>
      </c>
      <c r="U1413" s="20">
        <f t="shared" si="306"/>
        <v>6.284914000079489E-2</v>
      </c>
      <c r="V1413" s="20">
        <f t="shared" si="307"/>
        <v>7.5382833416655748E-2</v>
      </c>
      <c r="Y1413" s="35"/>
      <c r="Z1413" s="35"/>
    </row>
    <row r="1414" spans="1:26" x14ac:dyDescent="0.25">
      <c r="A1414" s="11">
        <v>1988.02</v>
      </c>
      <c r="B1414" s="12">
        <v>258.10000000000002</v>
      </c>
      <c r="C1414" s="13">
        <v>8.9033300000000004</v>
      </c>
      <c r="D1414" s="12">
        <v>18.226700000000001</v>
      </c>
      <c r="E1414" s="12">
        <v>116</v>
      </c>
      <c r="F1414" s="13">
        <f t="shared" si="298"/>
        <v>1988.1249999998936</v>
      </c>
      <c r="G1414" s="14">
        <v>8.2100000000000009</v>
      </c>
      <c r="H1414" s="13">
        <f t="shared" si="294"/>
        <v>699.6735000000001</v>
      </c>
      <c r="I1414" s="13">
        <f t="shared" si="295"/>
        <v>24.135699584482762</v>
      </c>
      <c r="J1414" s="15">
        <f t="shared" si="299"/>
        <v>219161.25616008413</v>
      </c>
      <c r="K1414" s="13">
        <f t="shared" si="296"/>
        <v>49.410069672413798</v>
      </c>
      <c r="L1414" s="15">
        <f t="shared" si="297"/>
        <v>15476.894489163136</v>
      </c>
      <c r="M1414" s="34">
        <f t="shared" si="302"/>
        <v>14.298270962469521</v>
      </c>
      <c r="N1414" s="16"/>
      <c r="O1414" s="17">
        <f t="shared" si="303"/>
        <v>17.714126170441737</v>
      </c>
      <c r="P1414" s="17"/>
      <c r="Q1414" s="36">
        <f t="shared" si="304"/>
        <v>5.0954722160582042E-2</v>
      </c>
      <c r="R1414" s="14">
        <f t="shared" si="300"/>
        <v>0.99608508963190345</v>
      </c>
      <c r="S1414" s="14">
        <f t="shared" si="301"/>
        <v>16.082681816516534</v>
      </c>
      <c r="T1414" s="20">
        <f t="shared" si="305"/>
        <v>0.14165589311359028</v>
      </c>
      <c r="U1414" s="20">
        <f t="shared" si="306"/>
        <v>5.918023773368275E-2</v>
      </c>
      <c r="V1414" s="20">
        <f t="shared" si="307"/>
        <v>8.2475655379907531E-2</v>
      </c>
      <c r="Y1414" s="35"/>
      <c r="Z1414" s="35"/>
    </row>
    <row r="1415" spans="1:26" x14ac:dyDescent="0.25">
      <c r="A1415" s="11">
        <v>1988.03</v>
      </c>
      <c r="B1415" s="12">
        <v>265.7</v>
      </c>
      <c r="C1415" s="13">
        <v>8.9499999999999993</v>
      </c>
      <c r="D1415" s="12">
        <v>18.59</v>
      </c>
      <c r="E1415" s="12">
        <v>116.5</v>
      </c>
      <c r="F1415" s="13">
        <f t="shared" si="298"/>
        <v>1988.2083333332268</v>
      </c>
      <c r="G1415" s="14">
        <v>8.3699999999999992</v>
      </c>
      <c r="H1415" s="13">
        <f t="shared" si="294"/>
        <v>717.18473819742496</v>
      </c>
      <c r="I1415" s="13">
        <f t="shared" si="295"/>
        <v>24.158085836909869</v>
      </c>
      <c r="J1415" s="15">
        <f t="shared" si="299"/>
        <v>225276.9582175001</v>
      </c>
      <c r="K1415" s="13">
        <f t="shared" si="296"/>
        <v>50.178638626609448</v>
      </c>
      <c r="L1415" s="15">
        <f t="shared" si="297"/>
        <v>15761.75631638437</v>
      </c>
      <c r="M1415" s="34">
        <f t="shared" si="302"/>
        <v>14.668946811103464</v>
      </c>
      <c r="N1415" s="16"/>
      <c r="O1415" s="17">
        <f t="shared" si="303"/>
        <v>18.152060554951049</v>
      </c>
      <c r="P1415" s="17"/>
      <c r="Q1415" s="36">
        <f t="shared" si="304"/>
        <v>4.7202997059628812E-2</v>
      </c>
      <c r="R1415" s="14">
        <f t="shared" si="300"/>
        <v>0.98379483607185603</v>
      </c>
      <c r="S1415" s="14">
        <f t="shared" si="301"/>
        <v>15.950965397530005</v>
      </c>
      <c r="T1415" s="20">
        <f t="shared" si="305"/>
        <v>0.14421543923692304</v>
      </c>
      <c r="U1415" s="20">
        <f t="shared" si="306"/>
        <v>5.9704656860496863E-2</v>
      </c>
      <c r="V1415" s="20">
        <f t="shared" si="307"/>
        <v>8.4510782376426175E-2</v>
      </c>
      <c r="Y1415" s="35"/>
      <c r="Z1415" s="35"/>
    </row>
    <row r="1416" spans="1:26" x14ac:dyDescent="0.25">
      <c r="A1416" s="11">
        <v>1988.04</v>
      </c>
      <c r="B1416" s="12">
        <v>262.60000000000002</v>
      </c>
      <c r="C1416" s="13">
        <v>9.0433299999999992</v>
      </c>
      <c r="D1416" s="12">
        <v>19.616700000000002</v>
      </c>
      <c r="E1416" s="12">
        <v>117.1</v>
      </c>
      <c r="F1416" s="13">
        <f t="shared" si="298"/>
        <v>1988.2916666665601</v>
      </c>
      <c r="G1416" s="14">
        <v>8.7200000000000006</v>
      </c>
      <c r="H1416" s="13">
        <f t="shared" si="294"/>
        <v>705.18527754056379</v>
      </c>
      <c r="I1416" s="13">
        <f t="shared" si="295"/>
        <v>24.284932124679763</v>
      </c>
      <c r="J1416" s="15">
        <f t="shared" si="299"/>
        <v>222143.45731128624</v>
      </c>
      <c r="K1416" s="13">
        <f t="shared" si="296"/>
        <v>52.678629222886435</v>
      </c>
      <c r="L1416" s="15">
        <f t="shared" si="297"/>
        <v>16594.522311646266</v>
      </c>
      <c r="M1416" s="34">
        <f t="shared" si="302"/>
        <v>14.433316420838946</v>
      </c>
      <c r="N1416" s="16"/>
      <c r="O1416" s="17">
        <f t="shared" si="303"/>
        <v>17.84059509304349</v>
      </c>
      <c r="P1416" s="17"/>
      <c r="Q1416" s="36">
        <f t="shared" si="304"/>
        <v>4.4527058308336573E-2</v>
      </c>
      <c r="R1416" s="14">
        <f t="shared" si="300"/>
        <v>0.98314430327257019</v>
      </c>
      <c r="S1416" s="14">
        <f t="shared" si="301"/>
        <v>15.61207186810015</v>
      </c>
      <c r="T1416" s="20">
        <f t="shared" si="305"/>
        <v>0.14945155386379416</v>
      </c>
      <c r="U1416" s="20">
        <f t="shared" si="306"/>
        <v>6.2365595392906759E-2</v>
      </c>
      <c r="V1416" s="20">
        <f t="shared" si="307"/>
        <v>8.7085958470887403E-2</v>
      </c>
      <c r="Y1416" s="35"/>
      <c r="Z1416" s="35"/>
    </row>
    <row r="1417" spans="1:26" x14ac:dyDescent="0.25">
      <c r="A1417" s="11">
        <v>1988.05</v>
      </c>
      <c r="B1417" s="12">
        <v>256.10000000000002</v>
      </c>
      <c r="C1417" s="13">
        <v>9.1366700000000005</v>
      </c>
      <c r="D1417" s="12">
        <v>20.6433</v>
      </c>
      <c r="E1417" s="12">
        <v>117.5</v>
      </c>
      <c r="F1417" s="13">
        <f t="shared" si="298"/>
        <v>1988.3749999998934</v>
      </c>
      <c r="G1417" s="14">
        <v>9.09</v>
      </c>
      <c r="H1417" s="13">
        <f t="shared" si="294"/>
        <v>685.3889872340427</v>
      </c>
      <c r="I1417" s="13">
        <f t="shared" si="295"/>
        <v>24.452061686808516</v>
      </c>
      <c r="J1417" s="15">
        <f t="shared" si="299"/>
        <v>216549.23826538894</v>
      </c>
      <c r="K1417" s="13">
        <f t="shared" si="296"/>
        <v>55.246741429787242</v>
      </c>
      <c r="L1417" s="15">
        <f t="shared" si="297"/>
        <v>17455.255331057804</v>
      </c>
      <c r="M1417" s="34">
        <f t="shared" si="302"/>
        <v>14.031891348027777</v>
      </c>
      <c r="N1417" s="16"/>
      <c r="O1417" s="17">
        <f t="shared" si="303"/>
        <v>17.325317986212738</v>
      </c>
      <c r="P1417" s="17"/>
      <c r="Q1417" s="36">
        <f t="shared" si="304"/>
        <v>4.2178685061003043E-2</v>
      </c>
      <c r="R1417" s="14">
        <f t="shared" si="300"/>
        <v>1.0187384727016691</v>
      </c>
      <c r="S1417" s="14">
        <f t="shared" si="301"/>
        <v>15.296667878487494</v>
      </c>
      <c r="T1417" s="20">
        <f t="shared" si="305"/>
        <v>0.15191947926139182</v>
      </c>
      <c r="U1417" s="20">
        <f t="shared" si="306"/>
        <v>6.4758539388930059E-2</v>
      </c>
      <c r="V1417" s="20">
        <f t="shared" si="307"/>
        <v>8.7160939872461762E-2</v>
      </c>
      <c r="Y1417" s="35"/>
      <c r="Z1417" s="35"/>
    </row>
    <row r="1418" spans="1:26" x14ac:dyDescent="0.25">
      <c r="A1418" s="11">
        <v>1988.06</v>
      </c>
      <c r="B1418" s="12">
        <v>270.7</v>
      </c>
      <c r="C1418" s="13">
        <v>9.23</v>
      </c>
      <c r="D1418" s="12">
        <v>21.67</v>
      </c>
      <c r="E1418" s="12">
        <v>118</v>
      </c>
      <c r="F1418" s="13">
        <f t="shared" si="298"/>
        <v>1988.4583333332266</v>
      </c>
      <c r="G1418" s="14">
        <v>8.92</v>
      </c>
      <c r="H1418" s="13">
        <f t="shared" ref="H1418:H1481" si="308">B1418*$E$1850/E1418</f>
        <v>721.39255932203389</v>
      </c>
      <c r="I1418" s="13">
        <f t="shared" ref="I1418:I1481" si="309">C1418*$E$1850/E1418</f>
        <v>24.597167796610172</v>
      </c>
      <c r="J1418" s="15">
        <f t="shared" si="299"/>
        <v>228572.22242931029</v>
      </c>
      <c r="K1418" s="13">
        <f t="shared" ref="K1418:K1481" si="310">D1418*$E$1850/E1418</f>
        <v>57.748713559322042</v>
      </c>
      <c r="L1418" s="15">
        <f t="shared" ref="L1418:L1481" si="311">K1418*(J1418/H1418)</f>
        <v>18297.599039686571</v>
      </c>
      <c r="M1418" s="34">
        <f t="shared" si="302"/>
        <v>14.766468647879616</v>
      </c>
      <c r="N1418" s="16"/>
      <c r="O1418" s="17">
        <f t="shared" si="303"/>
        <v>18.208235569514851</v>
      </c>
      <c r="P1418" s="17"/>
      <c r="Q1418" s="36">
        <f t="shared" si="304"/>
        <v>3.9638410850633063E-2</v>
      </c>
      <c r="R1418" s="14">
        <f t="shared" si="300"/>
        <v>0.99829434380981263</v>
      </c>
      <c r="S1418" s="14">
        <f t="shared" si="301"/>
        <v>15.517273122497594</v>
      </c>
      <c r="T1418" s="20">
        <f t="shared" si="305"/>
        <v>0.14570549563330748</v>
      </c>
      <c r="U1418" s="20">
        <f t="shared" si="306"/>
        <v>6.4809484650063309E-2</v>
      </c>
      <c r="V1418" s="20">
        <f t="shared" si="307"/>
        <v>8.0896010983244171E-2</v>
      </c>
      <c r="Y1418" s="35"/>
      <c r="Z1418" s="35"/>
    </row>
    <row r="1419" spans="1:26" x14ac:dyDescent="0.25">
      <c r="A1419" s="11">
        <v>1988.07</v>
      </c>
      <c r="B1419" s="12">
        <v>269.10000000000002</v>
      </c>
      <c r="C1419" s="13">
        <v>9.3066700000000004</v>
      </c>
      <c r="D1419" s="12">
        <v>22.023299999999999</v>
      </c>
      <c r="E1419" s="12">
        <v>118.5</v>
      </c>
      <c r="F1419" s="13">
        <f t="shared" ref="F1419:F1482" si="312">F1418+1/12</f>
        <v>1988.5416666665599</v>
      </c>
      <c r="G1419" s="14">
        <v>9.06</v>
      </c>
      <c r="H1419" s="13">
        <f t="shared" si="308"/>
        <v>714.10283544303809</v>
      </c>
      <c r="I1419" s="13">
        <f t="shared" si="309"/>
        <v>24.696839225316463</v>
      </c>
      <c r="J1419" s="15">
        <f t="shared" ref="J1419:J1482" si="313">J1418*((H1419+(I1419/12))/H1418)</f>
        <v>226914.58020191785</v>
      </c>
      <c r="K1419" s="13">
        <f t="shared" si="310"/>
        <v>58.442590025316463</v>
      </c>
      <c r="L1419" s="15">
        <f t="shared" si="311"/>
        <v>18570.820788409132</v>
      </c>
      <c r="M1419" s="34">
        <f t="shared" si="302"/>
        <v>14.608315717522103</v>
      </c>
      <c r="N1419" s="16"/>
      <c r="O1419" s="17">
        <f t="shared" si="303"/>
        <v>17.988763201028441</v>
      </c>
      <c r="P1419" s="17"/>
      <c r="Q1419" s="36">
        <f t="shared" si="304"/>
        <v>3.8609675495086218E-2</v>
      </c>
      <c r="R1419" s="14">
        <f t="shared" ref="R1419:R1482" si="314">((G1419/G1420+G1419/1200+((1+G1420/1200)^(-119))*(1-G1419/G1420)))</f>
        <v>0.99460428504699416</v>
      </c>
      <c r="S1419" s="14">
        <f t="shared" ref="S1419:S1482" si="315">S1418*R1418*E1418/E1419</f>
        <v>15.425443938952597</v>
      </c>
      <c r="T1419" s="20">
        <f t="shared" si="305"/>
        <v>0.15142125977307908</v>
      </c>
      <c r="U1419" s="20">
        <f t="shared" si="306"/>
        <v>6.6122269687267643E-2</v>
      </c>
      <c r="V1419" s="20">
        <f t="shared" si="307"/>
        <v>8.5298990085811432E-2</v>
      </c>
      <c r="Y1419" s="35"/>
      <c r="Z1419" s="35"/>
    </row>
    <row r="1420" spans="1:26" x14ac:dyDescent="0.25">
      <c r="A1420" s="11">
        <v>1988.08</v>
      </c>
      <c r="B1420" s="12">
        <v>263.7</v>
      </c>
      <c r="C1420" s="13">
        <v>9.3833300000000008</v>
      </c>
      <c r="D1420" s="12">
        <v>22.3767</v>
      </c>
      <c r="E1420" s="12">
        <v>119</v>
      </c>
      <c r="F1420" s="13">
        <f t="shared" si="312"/>
        <v>1988.6249999998931</v>
      </c>
      <c r="G1420" s="14">
        <v>9.26</v>
      </c>
      <c r="H1420" s="13">
        <f t="shared" si="308"/>
        <v>696.83278991596637</v>
      </c>
      <c r="I1420" s="13">
        <f t="shared" si="309"/>
        <v>24.795646653781517</v>
      </c>
      <c r="J1420" s="15">
        <f t="shared" si="313"/>
        <v>222083.41236398323</v>
      </c>
      <c r="K1420" s="13">
        <f t="shared" si="310"/>
        <v>59.130899848739503</v>
      </c>
      <c r="L1420" s="15">
        <f t="shared" si="311"/>
        <v>18845.255568620192</v>
      </c>
      <c r="M1420" s="34">
        <f t="shared" si="302"/>
        <v>14.244946310675655</v>
      </c>
      <c r="N1420" s="16"/>
      <c r="O1420" s="17">
        <f t="shared" si="303"/>
        <v>17.518725933895706</v>
      </c>
      <c r="P1420" s="17"/>
      <c r="Q1420" s="36">
        <f t="shared" si="304"/>
        <v>3.8319223452196419E-2</v>
      </c>
      <c r="R1420" s="14">
        <f t="shared" si="314"/>
        <v>1.0260567691250402</v>
      </c>
      <c r="S1420" s="14">
        <f t="shared" si="315"/>
        <v>15.277749562113286</v>
      </c>
      <c r="T1420" s="20">
        <f t="shared" si="305"/>
        <v>0.14545422414527631</v>
      </c>
      <c r="U1420" s="20">
        <f t="shared" si="306"/>
        <v>6.8478382298141849E-2</v>
      </c>
      <c r="V1420" s="20">
        <f t="shared" si="307"/>
        <v>7.6975841847134463E-2</v>
      </c>
      <c r="Y1420" s="35"/>
      <c r="Z1420" s="35"/>
    </row>
    <row r="1421" spans="1:26" x14ac:dyDescent="0.25">
      <c r="A1421" s="11">
        <v>1988.09</v>
      </c>
      <c r="B1421" s="12">
        <v>268</v>
      </c>
      <c r="C1421" s="13">
        <v>9.4600000000000009</v>
      </c>
      <c r="D1421" s="12">
        <v>22.73</v>
      </c>
      <c r="E1421" s="12">
        <v>119.8</v>
      </c>
      <c r="F1421" s="13">
        <f t="shared" si="312"/>
        <v>1988.7083333332264</v>
      </c>
      <c r="G1421" s="14">
        <v>8.98</v>
      </c>
      <c r="H1421" s="13">
        <f t="shared" si="308"/>
        <v>703.46644407345593</v>
      </c>
      <c r="I1421" s="13">
        <f t="shared" si="309"/>
        <v>24.831315525876466</v>
      </c>
      <c r="J1421" s="15">
        <f t="shared" si="313"/>
        <v>224857.0712964611</v>
      </c>
      <c r="K1421" s="13">
        <f t="shared" si="310"/>
        <v>59.663404006677808</v>
      </c>
      <c r="L1421" s="15">
        <f t="shared" si="311"/>
        <v>19070.900114061795</v>
      </c>
      <c r="M1421" s="34">
        <f t="shared" si="302"/>
        <v>14.369428776140166</v>
      </c>
      <c r="N1421" s="16"/>
      <c r="O1421" s="17">
        <f t="shared" si="303"/>
        <v>17.648292003694436</v>
      </c>
      <c r="P1421" s="17"/>
      <c r="Q1421" s="36">
        <f t="shared" si="304"/>
        <v>4.042123697308582E-2</v>
      </c>
      <c r="R1421" s="14">
        <f t="shared" si="314"/>
        <v>1.019363978978598</v>
      </c>
      <c r="S1421" s="14">
        <f t="shared" si="315"/>
        <v>15.57115829940911</v>
      </c>
      <c r="T1421" s="20">
        <f t="shared" si="305"/>
        <v>0.1381631772933567</v>
      </c>
      <c r="U1421" s="20">
        <f t="shared" si="306"/>
        <v>7.1142595418593579E-2</v>
      </c>
      <c r="V1421" s="20">
        <f t="shared" si="307"/>
        <v>6.7020581874763119E-2</v>
      </c>
      <c r="Y1421" s="35"/>
      <c r="Z1421" s="35"/>
    </row>
    <row r="1422" spans="1:26" x14ac:dyDescent="0.25">
      <c r="A1422" s="11">
        <v>1988.1</v>
      </c>
      <c r="B1422" s="12">
        <v>277.39999999999998</v>
      </c>
      <c r="C1422" s="13">
        <v>9.5500000000000007</v>
      </c>
      <c r="D1422" s="12">
        <v>23.0733</v>
      </c>
      <c r="E1422" s="12">
        <v>120.2</v>
      </c>
      <c r="F1422" s="13">
        <f t="shared" si="312"/>
        <v>1988.7916666665596</v>
      </c>
      <c r="G1422" s="14">
        <v>8.8000000000000007</v>
      </c>
      <c r="H1422" s="13">
        <f t="shared" si="308"/>
        <v>725.71717138103156</v>
      </c>
      <c r="I1422" s="13">
        <f t="shared" si="309"/>
        <v>24.984134775374383</v>
      </c>
      <c r="J1422" s="15">
        <f t="shared" si="313"/>
        <v>232634.82440830467</v>
      </c>
      <c r="K1422" s="13">
        <f t="shared" si="310"/>
        <v>60.362977687188021</v>
      </c>
      <c r="L1422" s="15">
        <f t="shared" si="311"/>
        <v>19349.866957534741</v>
      </c>
      <c r="M1422" s="34">
        <f t="shared" si="302"/>
        <v>14.811450153277729</v>
      </c>
      <c r="N1422" s="16"/>
      <c r="O1422" s="17">
        <f t="shared" si="303"/>
        <v>18.165517397941194</v>
      </c>
      <c r="P1422" s="17"/>
      <c r="Q1422" s="36">
        <f t="shared" si="304"/>
        <v>3.9545427218485293E-2</v>
      </c>
      <c r="R1422" s="14">
        <f t="shared" si="314"/>
        <v>0.99684437266514558</v>
      </c>
      <c r="S1422" s="14">
        <f t="shared" si="315"/>
        <v>15.819856989939071</v>
      </c>
      <c r="T1422" s="20">
        <f t="shared" si="305"/>
        <v>0.13547813605330083</v>
      </c>
      <c r="U1422" s="20">
        <f t="shared" si="306"/>
        <v>7.1969206543410325E-2</v>
      </c>
      <c r="V1422" s="20">
        <f t="shared" si="307"/>
        <v>6.350892950989051E-2</v>
      </c>
      <c r="Y1422" s="35"/>
      <c r="Z1422" s="35"/>
    </row>
    <row r="1423" spans="1:26" x14ac:dyDescent="0.25">
      <c r="A1423" s="11">
        <v>1988.11</v>
      </c>
      <c r="B1423" s="12">
        <v>271</v>
      </c>
      <c r="C1423" s="13">
        <v>9.64</v>
      </c>
      <c r="D1423" s="12">
        <v>23.416699999999999</v>
      </c>
      <c r="E1423" s="12">
        <v>120.3</v>
      </c>
      <c r="F1423" s="13">
        <f t="shared" si="312"/>
        <v>1988.8749999998929</v>
      </c>
      <c r="G1423" s="14">
        <v>8.9600000000000009</v>
      </c>
      <c r="H1423" s="13">
        <f t="shared" si="308"/>
        <v>708.38453865336658</v>
      </c>
      <c r="I1423" s="13">
        <f t="shared" si="309"/>
        <v>25.198623441396514</v>
      </c>
      <c r="J1423" s="15">
        <f t="shared" si="313"/>
        <v>227751.83739089395</v>
      </c>
      <c r="K1423" s="13">
        <f t="shared" si="310"/>
        <v>61.210436259351624</v>
      </c>
      <c r="L1423" s="15">
        <f t="shared" si="311"/>
        <v>19679.691699746669</v>
      </c>
      <c r="M1423" s="34">
        <f t="shared" si="302"/>
        <v>14.445530680872892</v>
      </c>
      <c r="N1423" s="16"/>
      <c r="O1423" s="17">
        <f t="shared" si="303"/>
        <v>17.692871543397224</v>
      </c>
      <c r="P1423" s="17"/>
      <c r="Q1423" s="36">
        <f t="shared" si="304"/>
        <v>3.9271002237617855E-2</v>
      </c>
      <c r="R1423" s="14">
        <f t="shared" si="314"/>
        <v>0.99769560940182367</v>
      </c>
      <c r="S1423" s="14">
        <f t="shared" si="315"/>
        <v>15.756826576042673</v>
      </c>
      <c r="T1423" s="20">
        <f t="shared" si="305"/>
        <v>0.14980021837972357</v>
      </c>
      <c r="U1423" s="20">
        <f t="shared" si="306"/>
        <v>7.0251831338317583E-2</v>
      </c>
      <c r="V1423" s="20">
        <f t="shared" si="307"/>
        <v>7.9548387041405988E-2</v>
      </c>
      <c r="Y1423" s="35"/>
      <c r="Z1423" s="35"/>
    </row>
    <row r="1424" spans="1:26" x14ac:dyDescent="0.25">
      <c r="A1424" s="11">
        <v>1988.12</v>
      </c>
      <c r="B1424" s="12">
        <v>276.5</v>
      </c>
      <c r="C1424" s="13">
        <v>9.75</v>
      </c>
      <c r="D1424" s="12">
        <v>23.75</v>
      </c>
      <c r="E1424" s="12">
        <v>120.5</v>
      </c>
      <c r="F1424" s="13">
        <f t="shared" si="312"/>
        <v>1988.9583333332262</v>
      </c>
      <c r="G1424" s="14">
        <v>9.11</v>
      </c>
      <c r="H1424" s="13">
        <f t="shared" si="308"/>
        <v>721.56174273858937</v>
      </c>
      <c r="I1424" s="13">
        <f t="shared" si="309"/>
        <v>25.44385892116183</v>
      </c>
      <c r="J1424" s="15">
        <f t="shared" si="313"/>
        <v>232670.12595726337</v>
      </c>
      <c r="K1424" s="13">
        <f t="shared" si="310"/>
        <v>61.978630705394202</v>
      </c>
      <c r="L1424" s="15">
        <f t="shared" si="311"/>
        <v>19985.227817305626</v>
      </c>
      <c r="M1424" s="34">
        <f t="shared" si="302"/>
        <v>14.702086748572004</v>
      </c>
      <c r="N1424" s="16"/>
      <c r="O1424" s="17">
        <f t="shared" si="303"/>
        <v>17.981586492014188</v>
      </c>
      <c r="P1424" s="17"/>
      <c r="Q1424" s="36">
        <f t="shared" si="304"/>
        <v>3.6268450358792809E-2</v>
      </c>
      <c r="R1424" s="14">
        <f t="shared" si="314"/>
        <v>1.0088955782014826</v>
      </c>
      <c r="S1424" s="14">
        <f t="shared" si="315"/>
        <v>15.694424549134908</v>
      </c>
      <c r="T1424" s="20">
        <f t="shared" si="305"/>
        <v>0.15204074375042165</v>
      </c>
      <c r="U1424" s="20">
        <f t="shared" si="306"/>
        <v>7.2685803796633142E-2</v>
      </c>
      <c r="V1424" s="20">
        <f t="shared" si="307"/>
        <v>7.9354939953788506E-2</v>
      </c>
      <c r="Y1424" s="35"/>
      <c r="Z1424" s="35"/>
    </row>
    <row r="1425" spans="1:26" x14ac:dyDescent="0.25">
      <c r="A1425" s="11">
        <v>1989.01</v>
      </c>
      <c r="B1425" s="12">
        <v>285.39999999999998</v>
      </c>
      <c r="C1425" s="13">
        <v>9.8133300000000006</v>
      </c>
      <c r="D1425" s="12">
        <v>24.16</v>
      </c>
      <c r="E1425" s="12">
        <v>121.1</v>
      </c>
      <c r="F1425" s="13">
        <f t="shared" si="312"/>
        <v>1989.0416666665594</v>
      </c>
      <c r="G1425" s="14">
        <v>9.09</v>
      </c>
      <c r="H1425" s="13">
        <f t="shared" si="308"/>
        <v>741.09730800990928</v>
      </c>
      <c r="I1425" s="13">
        <f t="shared" si="309"/>
        <v>25.482244028075975</v>
      </c>
      <c r="J1425" s="15">
        <f t="shared" si="313"/>
        <v>239654.17441467155</v>
      </c>
      <c r="K1425" s="13">
        <f t="shared" si="310"/>
        <v>62.736198183319587</v>
      </c>
      <c r="L1425" s="15">
        <f t="shared" si="311"/>
        <v>20287.473209034568</v>
      </c>
      <c r="M1425" s="34">
        <f t="shared" si="302"/>
        <v>15.08807244271329</v>
      </c>
      <c r="N1425" s="16"/>
      <c r="O1425" s="17">
        <f t="shared" si="303"/>
        <v>18.425435496743241</v>
      </c>
      <c r="P1425" s="17"/>
      <c r="Q1425" s="36">
        <f t="shared" si="304"/>
        <v>3.4319933499708757E-2</v>
      </c>
      <c r="R1425" s="14">
        <f t="shared" si="314"/>
        <v>1.0023769837262066</v>
      </c>
      <c r="S1425" s="14">
        <f t="shared" si="315"/>
        <v>15.755584486950456</v>
      </c>
      <c r="T1425" s="20">
        <f t="shared" si="305"/>
        <v>0.15402822616148026</v>
      </c>
      <c r="U1425" s="20">
        <f t="shared" si="306"/>
        <v>7.182926250160282E-2</v>
      </c>
      <c r="V1425" s="20">
        <f t="shared" si="307"/>
        <v>8.2198963659877444E-2</v>
      </c>
      <c r="Y1425" s="35"/>
      <c r="Z1425" s="35"/>
    </row>
    <row r="1426" spans="1:26" x14ac:dyDescent="0.25">
      <c r="A1426" s="11">
        <v>1989.02</v>
      </c>
      <c r="B1426" s="12">
        <v>294</v>
      </c>
      <c r="C1426" s="13">
        <v>9.8966700000000003</v>
      </c>
      <c r="D1426" s="12">
        <v>24.56</v>
      </c>
      <c r="E1426" s="12">
        <v>121.6</v>
      </c>
      <c r="F1426" s="13">
        <f t="shared" si="312"/>
        <v>1989.1249999998927</v>
      </c>
      <c r="G1426" s="14">
        <v>9.17</v>
      </c>
      <c r="H1426" s="13">
        <f t="shared" si="308"/>
        <v>760.28980263157905</v>
      </c>
      <c r="I1426" s="13">
        <f t="shared" si="309"/>
        <v>25.592983949013163</v>
      </c>
      <c r="J1426" s="15">
        <f t="shared" si="313"/>
        <v>246550.27769045308</v>
      </c>
      <c r="K1426" s="13">
        <f t="shared" si="310"/>
        <v>63.512644736842113</v>
      </c>
      <c r="L1426" s="15">
        <f t="shared" si="311"/>
        <v>20596.172857406556</v>
      </c>
      <c r="M1426" s="34">
        <f t="shared" si="302"/>
        <v>15.467060462734755</v>
      </c>
      <c r="N1426" s="16"/>
      <c r="O1426" s="17">
        <f t="shared" si="303"/>
        <v>18.85743571773137</v>
      </c>
      <c r="P1426" s="17"/>
      <c r="Q1426" s="36">
        <f t="shared" si="304"/>
        <v>3.1099424417409913E-2</v>
      </c>
      <c r="R1426" s="14">
        <f t="shared" si="314"/>
        <v>0.99539500079332033</v>
      </c>
      <c r="S1426" s="14">
        <f t="shared" si="315"/>
        <v>15.728096787541919</v>
      </c>
      <c r="T1426" s="20">
        <f t="shared" si="305"/>
        <v>0.1505428762996861</v>
      </c>
      <c r="U1426" s="20">
        <f t="shared" si="306"/>
        <v>6.9949108517790792E-2</v>
      </c>
      <c r="V1426" s="20">
        <f t="shared" si="307"/>
        <v>8.0593767781895309E-2</v>
      </c>
      <c r="Y1426" s="35"/>
      <c r="Z1426" s="35"/>
    </row>
    <row r="1427" spans="1:26" x14ac:dyDescent="0.25">
      <c r="A1427" s="11">
        <v>1989.03</v>
      </c>
      <c r="B1427" s="12">
        <v>292.7</v>
      </c>
      <c r="C1427" s="13">
        <v>10.01</v>
      </c>
      <c r="D1427" s="12">
        <v>24.96</v>
      </c>
      <c r="E1427" s="12">
        <v>122.3</v>
      </c>
      <c r="F1427" s="13">
        <f t="shared" si="312"/>
        <v>1989.2083333332259</v>
      </c>
      <c r="G1427" s="14">
        <v>9.36</v>
      </c>
      <c r="H1427" s="13">
        <f t="shared" si="308"/>
        <v>752.59560098119391</v>
      </c>
      <c r="I1427" s="13">
        <f t="shared" si="309"/>
        <v>25.737895339329523</v>
      </c>
      <c r="J1427" s="15">
        <f t="shared" si="313"/>
        <v>244750.7001541201</v>
      </c>
      <c r="K1427" s="13">
        <f t="shared" si="310"/>
        <v>64.177609157808675</v>
      </c>
      <c r="L1427" s="15">
        <f t="shared" si="311"/>
        <v>20871.122227013449</v>
      </c>
      <c r="M1427" s="34">
        <f t="shared" si="302"/>
        <v>15.298969108882364</v>
      </c>
      <c r="N1427" s="16"/>
      <c r="O1427" s="17">
        <f t="shared" si="303"/>
        <v>18.622276927610919</v>
      </c>
      <c r="P1427" s="17"/>
      <c r="Q1427" s="36">
        <f t="shared" si="304"/>
        <v>2.9450727706516772E-2</v>
      </c>
      <c r="R1427" s="14">
        <f t="shared" si="314"/>
        <v>1.019490591915486</v>
      </c>
      <c r="S1427" s="14">
        <f t="shared" si="315"/>
        <v>15.566061651516151</v>
      </c>
      <c r="T1427" s="20">
        <f t="shared" si="305"/>
        <v>0.15435889228086785</v>
      </c>
      <c r="U1427" s="20">
        <f t="shared" si="306"/>
        <v>6.9267490958713207E-2</v>
      </c>
      <c r="V1427" s="20">
        <f t="shared" si="307"/>
        <v>8.5091401322154647E-2</v>
      </c>
      <c r="Y1427" s="35"/>
      <c r="Z1427" s="35"/>
    </row>
    <row r="1428" spans="1:26" x14ac:dyDescent="0.25">
      <c r="A1428" s="11">
        <v>1989.04</v>
      </c>
      <c r="B1428" s="12">
        <v>302.3</v>
      </c>
      <c r="C1428" s="13">
        <v>10.0867</v>
      </c>
      <c r="D1428" s="12">
        <v>25.046700000000001</v>
      </c>
      <c r="E1428" s="12">
        <v>123.1</v>
      </c>
      <c r="F1428" s="13">
        <f t="shared" si="312"/>
        <v>1989.2916666665592</v>
      </c>
      <c r="G1428" s="14">
        <v>9.18</v>
      </c>
      <c r="H1428" s="13">
        <f t="shared" si="308"/>
        <v>772.22792851340387</v>
      </c>
      <c r="I1428" s="13">
        <f t="shared" si="309"/>
        <v>25.766561186027626</v>
      </c>
      <c r="J1428" s="15">
        <f t="shared" si="313"/>
        <v>251833.59818477216</v>
      </c>
      <c r="K1428" s="13">
        <f t="shared" si="310"/>
        <v>63.982008789601963</v>
      </c>
      <c r="L1428" s="15">
        <f t="shared" si="311"/>
        <v>20865.367461642516</v>
      </c>
      <c r="M1428" s="34">
        <f t="shared" si="302"/>
        <v>15.686742656144588</v>
      </c>
      <c r="N1428" s="16"/>
      <c r="O1428" s="17">
        <f t="shared" si="303"/>
        <v>19.061417959765539</v>
      </c>
      <c r="P1428" s="17"/>
      <c r="Q1428" s="36">
        <f t="shared" si="304"/>
        <v>2.9119326302348036E-2</v>
      </c>
      <c r="R1428" s="14">
        <f t="shared" si="314"/>
        <v>1.028717272293509</v>
      </c>
      <c r="S1428" s="14">
        <f t="shared" si="315"/>
        <v>15.766321297022916</v>
      </c>
      <c r="T1428" s="20">
        <f t="shared" si="305"/>
        <v>0.15503405201669485</v>
      </c>
      <c r="U1428" s="20">
        <f t="shared" si="306"/>
        <v>6.8002900034639602E-2</v>
      </c>
      <c r="V1428" s="20">
        <f t="shared" si="307"/>
        <v>8.7031151982055244E-2</v>
      </c>
      <c r="Y1428" s="35"/>
      <c r="Z1428" s="35"/>
    </row>
    <row r="1429" spans="1:26" x14ac:dyDescent="0.25">
      <c r="A1429" s="11">
        <v>1989.05</v>
      </c>
      <c r="B1429" s="12">
        <v>313.89999999999998</v>
      </c>
      <c r="C1429" s="13">
        <v>10.193300000000001</v>
      </c>
      <c r="D1429" s="12">
        <v>25.133299999999998</v>
      </c>
      <c r="E1429" s="12">
        <v>123.8</v>
      </c>
      <c r="F1429" s="13">
        <f t="shared" si="312"/>
        <v>1989.3749999998925</v>
      </c>
      <c r="G1429" s="14">
        <v>8.86</v>
      </c>
      <c r="H1429" s="13">
        <f t="shared" si="308"/>
        <v>797.32628432956392</v>
      </c>
      <c r="I1429" s="13">
        <f t="shared" si="309"/>
        <v>25.891640694668826</v>
      </c>
      <c r="J1429" s="15">
        <f t="shared" si="313"/>
        <v>260722.13280024435</v>
      </c>
      <c r="K1429" s="13">
        <f t="shared" si="310"/>
        <v>63.840206122778682</v>
      </c>
      <c r="L1429" s="15">
        <f t="shared" si="311"/>
        <v>20875.462186391786</v>
      </c>
      <c r="M1429" s="34">
        <f t="shared" si="302"/>
        <v>16.186353538544555</v>
      </c>
      <c r="N1429" s="16"/>
      <c r="O1429" s="17">
        <f t="shared" si="303"/>
        <v>19.633569215559827</v>
      </c>
      <c r="P1429" s="17"/>
      <c r="Q1429" s="36">
        <f t="shared" si="304"/>
        <v>2.9612224452634339E-2</v>
      </c>
      <c r="R1429" s="14">
        <f t="shared" si="314"/>
        <v>1.046527044792438</v>
      </c>
      <c r="S1429" s="14">
        <f t="shared" si="315"/>
        <v>16.127379761497444</v>
      </c>
      <c r="T1429" s="20">
        <f t="shared" si="305"/>
        <v>0.15092075456629939</v>
      </c>
      <c r="U1429" s="20">
        <f t="shared" si="306"/>
        <v>6.3099585755091114E-2</v>
      </c>
      <c r="V1429" s="20">
        <f t="shared" si="307"/>
        <v>8.7821168811208272E-2</v>
      </c>
      <c r="Y1429" s="35"/>
      <c r="Z1429" s="35"/>
    </row>
    <row r="1430" spans="1:26" x14ac:dyDescent="0.25">
      <c r="A1430" s="11">
        <v>1989.06</v>
      </c>
      <c r="B1430" s="12">
        <v>323.7</v>
      </c>
      <c r="C1430" s="13">
        <v>10.37</v>
      </c>
      <c r="D1430" s="12">
        <v>25.22</v>
      </c>
      <c r="E1430" s="12">
        <v>124.1</v>
      </c>
      <c r="F1430" s="13">
        <f t="shared" si="312"/>
        <v>1989.4583333332257</v>
      </c>
      <c r="G1430" s="14">
        <v>8.2799999999999994</v>
      </c>
      <c r="H1430" s="13">
        <f t="shared" si="308"/>
        <v>820.23128122481876</v>
      </c>
      <c r="I1430" s="13">
        <f t="shared" si="309"/>
        <v>26.276794520547949</v>
      </c>
      <c r="J1430" s="15">
        <f t="shared" si="313"/>
        <v>268927.99732118461</v>
      </c>
      <c r="K1430" s="13">
        <f t="shared" si="310"/>
        <v>63.905569701853352</v>
      </c>
      <c r="L1430" s="15">
        <f t="shared" si="311"/>
        <v>20952.623084461771</v>
      </c>
      <c r="M1430" s="34">
        <f t="shared" si="302"/>
        <v>16.641904235808585</v>
      </c>
      <c r="N1430" s="16"/>
      <c r="O1430" s="17">
        <f t="shared" si="303"/>
        <v>20.149986195019604</v>
      </c>
      <c r="P1430" s="17"/>
      <c r="Q1430" s="36">
        <f t="shared" si="304"/>
        <v>3.280169858994815E-2</v>
      </c>
      <c r="R1430" s="14">
        <f t="shared" si="314"/>
        <v>1.0246450227166057</v>
      </c>
      <c r="S1430" s="14">
        <f t="shared" si="315"/>
        <v>16.836938745827617</v>
      </c>
      <c r="T1430" s="20">
        <f t="shared" si="305"/>
        <v>0.14665589177332117</v>
      </c>
      <c r="U1430" s="20">
        <f t="shared" si="306"/>
        <v>5.6140869351618328E-2</v>
      </c>
      <c r="V1430" s="20">
        <f t="shared" si="307"/>
        <v>9.051502242170284E-2</v>
      </c>
      <c r="Y1430" s="35"/>
      <c r="Z1430" s="35"/>
    </row>
    <row r="1431" spans="1:26" x14ac:dyDescent="0.25">
      <c r="A1431" s="11">
        <v>1989.07</v>
      </c>
      <c r="B1431" s="12">
        <v>331.9</v>
      </c>
      <c r="C1431" s="13">
        <v>10.423299999999999</v>
      </c>
      <c r="D1431" s="12">
        <v>24.71</v>
      </c>
      <c r="E1431" s="12">
        <v>124.4</v>
      </c>
      <c r="F1431" s="13">
        <f t="shared" si="312"/>
        <v>1989.541666666559</v>
      </c>
      <c r="G1431" s="14">
        <v>8.02</v>
      </c>
      <c r="H1431" s="13">
        <f t="shared" si="308"/>
        <v>838.98130225080388</v>
      </c>
      <c r="I1431" s="13">
        <f t="shared" si="309"/>
        <v>26.34815850482315</v>
      </c>
      <c r="J1431" s="15">
        <f t="shared" si="313"/>
        <v>275795.43279314949</v>
      </c>
      <c r="K1431" s="13">
        <f t="shared" si="310"/>
        <v>62.462271704180068</v>
      </c>
      <c r="L1431" s="15">
        <f t="shared" si="311"/>
        <v>20533.007364624056</v>
      </c>
      <c r="M1431" s="34">
        <f t="shared" si="302"/>
        <v>17.013407650499133</v>
      </c>
      <c r="N1431" s="16"/>
      <c r="O1431" s="17">
        <f t="shared" si="303"/>
        <v>20.562062434197991</v>
      </c>
      <c r="P1431" s="17"/>
      <c r="Q1431" s="36">
        <f t="shared" si="304"/>
        <v>3.3183324471873207E-2</v>
      </c>
      <c r="R1431" s="14">
        <f t="shared" si="314"/>
        <v>1.0005646566168747</v>
      </c>
      <c r="S1431" s="14">
        <f t="shared" si="315"/>
        <v>17.210281258253637</v>
      </c>
      <c r="T1431" s="20">
        <f t="shared" si="305"/>
        <v>0.14849376415557303</v>
      </c>
      <c r="U1431" s="20">
        <f t="shared" si="306"/>
        <v>5.4893130935193657E-2</v>
      </c>
      <c r="V1431" s="20">
        <f t="shared" si="307"/>
        <v>9.360063322037937E-2</v>
      </c>
      <c r="Y1431" s="35"/>
      <c r="Z1431" s="35"/>
    </row>
    <row r="1432" spans="1:26" x14ac:dyDescent="0.25">
      <c r="A1432" s="11">
        <v>1989.08</v>
      </c>
      <c r="B1432" s="12">
        <v>346.6</v>
      </c>
      <c r="C1432" s="13">
        <v>10.5467</v>
      </c>
      <c r="D1432" s="12">
        <v>24.2</v>
      </c>
      <c r="E1432" s="12">
        <v>124.6</v>
      </c>
      <c r="F1432" s="13">
        <f t="shared" si="312"/>
        <v>1989.6249999998922</v>
      </c>
      <c r="G1432" s="14">
        <v>8.11</v>
      </c>
      <c r="H1432" s="13">
        <f t="shared" si="308"/>
        <v>874.73383627608371</v>
      </c>
      <c r="I1432" s="13">
        <f t="shared" si="309"/>
        <v>26.617297608346714</v>
      </c>
      <c r="J1432" s="15">
        <f t="shared" si="313"/>
        <v>288277.39116297953</v>
      </c>
      <c r="K1432" s="13">
        <f t="shared" si="310"/>
        <v>61.074895666131631</v>
      </c>
      <c r="L1432" s="15">
        <f t="shared" si="311"/>
        <v>20127.850161985298</v>
      </c>
      <c r="M1432" s="34">
        <f t="shared" si="302"/>
        <v>17.734251436577328</v>
      </c>
      <c r="N1432" s="16"/>
      <c r="O1432" s="17">
        <f t="shared" si="303"/>
        <v>21.393656539479554</v>
      </c>
      <c r="P1432" s="17"/>
      <c r="Q1432" s="36">
        <f t="shared" si="304"/>
        <v>2.9058877372121789E-2</v>
      </c>
      <c r="R1432" s="14">
        <f t="shared" si="314"/>
        <v>1.0013382399471198</v>
      </c>
      <c r="S1432" s="14">
        <f t="shared" si="315"/>
        <v>17.192358709358597</v>
      </c>
      <c r="T1432" s="20">
        <f t="shared" si="305"/>
        <v>0.13875801545657507</v>
      </c>
      <c r="U1432" s="20">
        <f t="shared" si="306"/>
        <v>5.4073698343590992E-2</v>
      </c>
      <c r="V1432" s="20">
        <f t="shared" si="307"/>
        <v>8.4684317112984075E-2</v>
      </c>
      <c r="Y1432" s="35"/>
      <c r="Z1432" s="35"/>
    </row>
    <row r="1433" spans="1:26" x14ac:dyDescent="0.25">
      <c r="A1433" s="11">
        <v>1989.09</v>
      </c>
      <c r="B1433" s="12">
        <v>347.3</v>
      </c>
      <c r="C1433" s="13">
        <v>10.73</v>
      </c>
      <c r="D1433" s="12">
        <v>23.69</v>
      </c>
      <c r="E1433" s="12">
        <v>125</v>
      </c>
      <c r="F1433" s="13">
        <f t="shared" si="312"/>
        <v>1989.7083333332255</v>
      </c>
      <c r="G1433" s="14">
        <v>8.19</v>
      </c>
      <c r="H1433" s="13">
        <f t="shared" si="308"/>
        <v>873.69566400000008</v>
      </c>
      <c r="I1433" s="13">
        <f t="shared" si="309"/>
        <v>26.993246400000004</v>
      </c>
      <c r="J1433" s="15">
        <f t="shared" si="313"/>
        <v>288676.57578096614</v>
      </c>
      <c r="K1433" s="13">
        <f t="shared" si="310"/>
        <v>59.596459200000012</v>
      </c>
      <c r="L1433" s="15">
        <f t="shared" si="311"/>
        <v>19691.183645986435</v>
      </c>
      <c r="M1433" s="34">
        <f t="shared" si="302"/>
        <v>17.714220678979085</v>
      </c>
      <c r="N1433" s="16"/>
      <c r="O1433" s="17">
        <f t="shared" si="303"/>
        <v>21.332067137506513</v>
      </c>
      <c r="P1433" s="17"/>
      <c r="Q1433" s="36">
        <f t="shared" si="304"/>
        <v>2.7524537130818802E-2</v>
      </c>
      <c r="R1433" s="14">
        <f t="shared" si="314"/>
        <v>1.0191153280183949</v>
      </c>
      <c r="S1433" s="14">
        <f t="shared" si="315"/>
        <v>17.160277038694854</v>
      </c>
      <c r="T1433" s="20">
        <f t="shared" si="305"/>
        <v>0.13737480809721969</v>
      </c>
      <c r="U1433" s="20">
        <f t="shared" si="306"/>
        <v>5.4444628685262897E-2</v>
      </c>
      <c r="V1433" s="20">
        <f t="shared" si="307"/>
        <v>8.2930179411956795E-2</v>
      </c>
      <c r="Y1433" s="35"/>
      <c r="Z1433" s="35"/>
    </row>
    <row r="1434" spans="1:26" x14ac:dyDescent="0.25">
      <c r="A1434" s="11">
        <v>1989.1</v>
      </c>
      <c r="B1434" s="12">
        <v>347.4</v>
      </c>
      <c r="C1434" s="13">
        <v>10.7967</v>
      </c>
      <c r="D1434" s="12">
        <v>23.4267</v>
      </c>
      <c r="E1434" s="12">
        <v>125.6</v>
      </c>
      <c r="F1434" s="13">
        <f t="shared" si="312"/>
        <v>1989.7916666665587</v>
      </c>
      <c r="G1434" s="14">
        <v>8.01</v>
      </c>
      <c r="H1434" s="13">
        <f t="shared" si="308"/>
        <v>869.77232484076444</v>
      </c>
      <c r="I1434" s="13">
        <f t="shared" si="309"/>
        <v>27.031292054140128</v>
      </c>
      <c r="J1434" s="15">
        <f t="shared" si="313"/>
        <v>288124.55170107807</v>
      </c>
      <c r="K1434" s="13">
        <f t="shared" si="310"/>
        <v>58.652548423566884</v>
      </c>
      <c r="L1434" s="15">
        <f t="shared" si="311"/>
        <v>19429.497511041009</v>
      </c>
      <c r="M1434" s="34">
        <f t="shared" si="302"/>
        <v>17.640853852797957</v>
      </c>
      <c r="N1434" s="16"/>
      <c r="O1434" s="17">
        <f t="shared" si="303"/>
        <v>21.208128697438635</v>
      </c>
      <c r="P1434" s="17"/>
      <c r="Q1434" s="36">
        <f t="shared" si="304"/>
        <v>2.9220080548534866E-2</v>
      </c>
      <c r="R1434" s="14">
        <f t="shared" si="314"/>
        <v>1.0162922597252051</v>
      </c>
      <c r="S1434" s="14">
        <f t="shared" si="315"/>
        <v>17.404758522269141</v>
      </c>
      <c r="T1434" s="20">
        <f t="shared" si="305"/>
        <v>0.13593394065898234</v>
      </c>
      <c r="U1434" s="20">
        <f t="shared" si="306"/>
        <v>5.179651449017264E-2</v>
      </c>
      <c r="V1434" s="20">
        <f t="shared" si="307"/>
        <v>8.4137426168809704E-2</v>
      </c>
      <c r="Y1434" s="35"/>
      <c r="Z1434" s="35"/>
    </row>
    <row r="1435" spans="1:26" x14ac:dyDescent="0.25">
      <c r="A1435" s="11">
        <v>1989.11</v>
      </c>
      <c r="B1435" s="12">
        <v>340.2</v>
      </c>
      <c r="C1435" s="13">
        <v>10.923299999999999</v>
      </c>
      <c r="D1435" s="12">
        <v>23.1633</v>
      </c>
      <c r="E1435" s="12">
        <v>125.9</v>
      </c>
      <c r="F1435" s="13">
        <f t="shared" si="312"/>
        <v>1989.874999999892</v>
      </c>
      <c r="G1435" s="14">
        <v>7.87</v>
      </c>
      <c r="H1435" s="13">
        <f t="shared" si="308"/>
        <v>849.71637807783964</v>
      </c>
      <c r="I1435" s="13">
        <f t="shared" si="309"/>
        <v>27.283089102462274</v>
      </c>
      <c r="J1435" s="15">
        <f t="shared" si="313"/>
        <v>282233.89134592045</v>
      </c>
      <c r="K1435" s="13">
        <f t="shared" si="310"/>
        <v>57.854895297855442</v>
      </c>
      <c r="L1435" s="15">
        <f t="shared" si="311"/>
        <v>19216.544078227391</v>
      </c>
      <c r="M1435" s="34">
        <f t="shared" si="302"/>
        <v>17.242369266947431</v>
      </c>
      <c r="N1435" s="16"/>
      <c r="O1435" s="17">
        <f t="shared" si="303"/>
        <v>20.697305291068094</v>
      </c>
      <c r="P1435" s="17"/>
      <c r="Q1435" s="36">
        <f t="shared" si="304"/>
        <v>3.1206213805868216E-2</v>
      </c>
      <c r="R1435" s="14">
        <f t="shared" si="314"/>
        <v>1.0086218574336216</v>
      </c>
      <c r="S1435" s="14">
        <f t="shared" si="315"/>
        <v>17.646172866498762</v>
      </c>
      <c r="T1435" s="20">
        <f t="shared" si="305"/>
        <v>0.14605583554374491</v>
      </c>
      <c r="U1435" s="20">
        <f t="shared" si="306"/>
        <v>5.1441238974060166E-2</v>
      </c>
      <c r="V1435" s="20">
        <f t="shared" si="307"/>
        <v>9.4614596569684739E-2</v>
      </c>
      <c r="Y1435" s="35"/>
      <c r="Z1435" s="35"/>
    </row>
    <row r="1436" spans="1:26" x14ac:dyDescent="0.25">
      <c r="A1436" s="11">
        <v>1989.12</v>
      </c>
      <c r="B1436" s="12">
        <v>348.6</v>
      </c>
      <c r="C1436" s="13">
        <v>11.06</v>
      </c>
      <c r="D1436" s="12">
        <v>22.87</v>
      </c>
      <c r="E1436" s="12">
        <v>126.1</v>
      </c>
      <c r="F1436" s="13">
        <f t="shared" si="312"/>
        <v>1989.9583333332253</v>
      </c>
      <c r="G1436" s="14">
        <v>7.84</v>
      </c>
      <c r="H1436" s="13">
        <f t="shared" si="308"/>
        <v>869.31606661379874</v>
      </c>
      <c r="I1436" s="13">
        <f t="shared" si="309"/>
        <v>27.580710547184779</v>
      </c>
      <c r="J1436" s="15">
        <f t="shared" si="313"/>
        <v>289507.35434617155</v>
      </c>
      <c r="K1436" s="13">
        <f t="shared" si="310"/>
        <v>57.031722442505959</v>
      </c>
      <c r="L1436" s="15">
        <f t="shared" si="311"/>
        <v>18993.210539004427</v>
      </c>
      <c r="M1436" s="34">
        <f t="shared" si="302"/>
        <v>17.650212904947331</v>
      </c>
      <c r="N1436" s="16"/>
      <c r="O1436" s="17">
        <f t="shared" si="303"/>
        <v>21.15488197175161</v>
      </c>
      <c r="P1436" s="17"/>
      <c r="Q1436" s="36">
        <f t="shared" si="304"/>
        <v>2.9230540597029092E-2</v>
      </c>
      <c r="R1436" s="14">
        <f t="shared" si="314"/>
        <v>0.9814869912507187</v>
      </c>
      <c r="S1436" s="14">
        <f t="shared" si="315"/>
        <v>17.770086762396726</v>
      </c>
      <c r="T1436" s="20">
        <f t="shared" si="305"/>
        <v>0.14631447138689668</v>
      </c>
      <c r="U1436" s="20">
        <f t="shared" si="306"/>
        <v>4.92899345246125E-2</v>
      </c>
      <c r="V1436" s="20">
        <f t="shared" si="307"/>
        <v>9.7024536862284183E-2</v>
      </c>
      <c r="Y1436" s="35"/>
      <c r="Z1436" s="35"/>
    </row>
    <row r="1437" spans="1:26" x14ac:dyDescent="0.25">
      <c r="A1437" s="11">
        <v>1990.01</v>
      </c>
      <c r="B1437" s="12">
        <v>339.97</v>
      </c>
      <c r="C1437" s="13">
        <v>11.14</v>
      </c>
      <c r="D1437" s="12">
        <v>22.49</v>
      </c>
      <c r="E1437" s="12">
        <v>127.4</v>
      </c>
      <c r="F1437" s="13">
        <f t="shared" si="312"/>
        <v>1990.0416666665585</v>
      </c>
      <c r="G1437" s="14">
        <v>8.2100000000000009</v>
      </c>
      <c r="H1437" s="13">
        <f t="shared" si="308"/>
        <v>839.14416169544756</v>
      </c>
      <c r="I1437" s="13">
        <f t="shared" si="309"/>
        <v>27.496737833594981</v>
      </c>
      <c r="J1437" s="15">
        <f t="shared" si="313"/>
        <v>280222.33934812737</v>
      </c>
      <c r="K1437" s="13">
        <f t="shared" si="310"/>
        <v>55.511816326530614</v>
      </c>
      <c r="L1437" s="15">
        <f t="shared" si="311"/>
        <v>18537.519227988891</v>
      </c>
      <c r="M1437" s="34">
        <f t="shared" si="302"/>
        <v>17.048843606878279</v>
      </c>
      <c r="N1437" s="16"/>
      <c r="O1437" s="17">
        <f t="shared" si="303"/>
        <v>20.406154475024763</v>
      </c>
      <c r="P1437" s="17"/>
      <c r="Q1437" s="36">
        <f t="shared" si="304"/>
        <v>2.7110461834883456E-2</v>
      </c>
      <c r="R1437" s="14">
        <f t="shared" si="314"/>
        <v>0.98943705760592193</v>
      </c>
      <c r="S1437" s="14">
        <f t="shared" si="315"/>
        <v>17.263138490783998</v>
      </c>
      <c r="T1437" s="20">
        <f t="shared" si="305"/>
        <v>0.14957948186985726</v>
      </c>
      <c r="U1437" s="20">
        <f t="shared" si="306"/>
        <v>4.9650027587865075E-2</v>
      </c>
      <c r="V1437" s="20">
        <f t="shared" si="307"/>
        <v>9.992945428199218E-2</v>
      </c>
      <c r="Y1437" s="35"/>
      <c r="Z1437" s="35"/>
    </row>
    <row r="1438" spans="1:26" x14ac:dyDescent="0.25">
      <c r="A1438" s="11">
        <v>1990.02</v>
      </c>
      <c r="B1438" s="12">
        <v>330.45</v>
      </c>
      <c r="C1438" s="13">
        <v>11.23</v>
      </c>
      <c r="D1438" s="12">
        <v>22.08</v>
      </c>
      <c r="E1438" s="12">
        <v>128</v>
      </c>
      <c r="F1438" s="13">
        <f t="shared" si="312"/>
        <v>1990.1249999998918</v>
      </c>
      <c r="G1438" s="14">
        <v>8.4700000000000006</v>
      </c>
      <c r="H1438" s="13">
        <f t="shared" si="308"/>
        <v>811.82271093750012</v>
      </c>
      <c r="I1438" s="13">
        <f t="shared" si="309"/>
        <v>27.588951562500004</v>
      </c>
      <c r="J1438" s="15">
        <f t="shared" si="313"/>
        <v>271866.41221792781</v>
      </c>
      <c r="K1438" s="13">
        <f t="shared" si="310"/>
        <v>54.244350000000004</v>
      </c>
      <c r="L1438" s="15">
        <f t="shared" si="311"/>
        <v>18165.563267580103</v>
      </c>
      <c r="M1438" s="34">
        <f t="shared" si="302"/>
        <v>16.508093516490295</v>
      </c>
      <c r="N1438" s="16"/>
      <c r="O1438" s="17">
        <f t="shared" si="303"/>
        <v>19.7353532620964</v>
      </c>
      <c r="P1438" s="17"/>
      <c r="Q1438" s="36">
        <f t="shared" si="304"/>
        <v>2.545090955105999E-2</v>
      </c>
      <c r="R1438" s="14">
        <f t="shared" si="314"/>
        <v>0.99906659921708174</v>
      </c>
      <c r="S1438" s="14">
        <f t="shared" si="315"/>
        <v>17.000722755145958</v>
      </c>
      <c r="T1438" s="20">
        <f t="shared" si="305"/>
        <v>0.14949605587691828</v>
      </c>
      <c r="U1438" s="20">
        <f t="shared" si="306"/>
        <v>5.2281929357698598E-2</v>
      </c>
      <c r="V1438" s="20">
        <f t="shared" si="307"/>
        <v>9.7214126519219679E-2</v>
      </c>
      <c r="Y1438" s="35"/>
      <c r="Z1438" s="35"/>
    </row>
    <row r="1439" spans="1:26" x14ac:dyDescent="0.25">
      <c r="A1439" s="11">
        <v>1990.03</v>
      </c>
      <c r="B1439" s="12">
        <v>338.46</v>
      </c>
      <c r="C1439" s="13">
        <v>11.32</v>
      </c>
      <c r="D1439" s="12">
        <v>21.67</v>
      </c>
      <c r="E1439" s="12">
        <v>128.69999999999999</v>
      </c>
      <c r="F1439" s="13">
        <f t="shared" si="312"/>
        <v>1990.208333333225</v>
      </c>
      <c r="G1439" s="14">
        <v>8.59</v>
      </c>
      <c r="H1439" s="13">
        <f t="shared" si="308"/>
        <v>826.97848951048968</v>
      </c>
      <c r="I1439" s="13">
        <f t="shared" si="309"/>
        <v>27.658797202797206</v>
      </c>
      <c r="J1439" s="15">
        <f t="shared" si="313"/>
        <v>277713.71349590656</v>
      </c>
      <c r="K1439" s="13">
        <f t="shared" si="310"/>
        <v>52.947538461538478</v>
      </c>
      <c r="L1439" s="15">
        <f t="shared" si="311"/>
        <v>17780.701327945091</v>
      </c>
      <c r="M1439" s="34">
        <f t="shared" si="302"/>
        <v>16.833748233480957</v>
      </c>
      <c r="N1439" s="16"/>
      <c r="O1439" s="17">
        <f t="shared" si="303"/>
        <v>20.101015892206544</v>
      </c>
      <c r="P1439" s="17"/>
      <c r="Q1439" s="36">
        <f t="shared" si="304"/>
        <v>2.2067655369177042E-2</v>
      </c>
      <c r="R1439" s="14">
        <f t="shared" si="314"/>
        <v>0.99395199179252658</v>
      </c>
      <c r="S1439" s="14">
        <f t="shared" si="315"/>
        <v>16.892473552476027</v>
      </c>
      <c r="T1439" s="20">
        <f t="shared" si="305"/>
        <v>0.15054982110228887</v>
      </c>
      <c r="U1439" s="20">
        <f t="shared" si="306"/>
        <v>5.4650566873104767E-2</v>
      </c>
      <c r="V1439" s="20">
        <f t="shared" si="307"/>
        <v>9.5899254229184105E-2</v>
      </c>
      <c r="Y1439" s="35"/>
      <c r="Z1439" s="35"/>
    </row>
    <row r="1440" spans="1:26" x14ac:dyDescent="0.25">
      <c r="A1440" s="11">
        <v>1990.04</v>
      </c>
      <c r="B1440" s="12">
        <v>338.18</v>
      </c>
      <c r="C1440" s="13">
        <v>11.4367</v>
      </c>
      <c r="D1440" s="12">
        <v>21.533300000000001</v>
      </c>
      <c r="E1440" s="12">
        <v>128.9</v>
      </c>
      <c r="F1440" s="13">
        <f t="shared" si="312"/>
        <v>1990.2916666665583</v>
      </c>
      <c r="G1440" s="14">
        <v>8.7899999999999991</v>
      </c>
      <c r="H1440" s="13">
        <f t="shared" si="308"/>
        <v>825.01227928626849</v>
      </c>
      <c r="I1440" s="13">
        <f t="shared" si="309"/>
        <v>27.900579379363851</v>
      </c>
      <c r="J1440" s="15">
        <f t="shared" si="313"/>
        <v>277834.21753649064</v>
      </c>
      <c r="K1440" s="13">
        <f t="shared" si="310"/>
        <v>52.531896958882861</v>
      </c>
      <c r="L1440" s="15">
        <f t="shared" si="311"/>
        <v>17690.837886564888</v>
      </c>
      <c r="M1440" s="34">
        <f t="shared" si="302"/>
        <v>16.813913898735773</v>
      </c>
      <c r="N1440" s="16"/>
      <c r="O1440" s="17">
        <f t="shared" si="303"/>
        <v>20.0557192609099</v>
      </c>
      <c r="P1440" s="17"/>
      <c r="Q1440" s="36">
        <f t="shared" si="304"/>
        <v>1.9129445488778138E-2</v>
      </c>
      <c r="R1440" s="14">
        <f t="shared" si="314"/>
        <v>1.0093084852269141</v>
      </c>
      <c r="S1440" s="14">
        <f t="shared" si="315"/>
        <v>16.764256053826799</v>
      </c>
      <c r="T1440" s="20">
        <f t="shared" si="305"/>
        <v>0.15206116521608415</v>
      </c>
      <c r="U1440" s="20">
        <f t="shared" si="306"/>
        <v>5.804009692346046E-2</v>
      </c>
      <c r="V1440" s="20">
        <f t="shared" si="307"/>
        <v>9.4021068292623688E-2</v>
      </c>
      <c r="Y1440" s="35"/>
      <c r="Z1440" s="35"/>
    </row>
    <row r="1441" spans="1:26" x14ac:dyDescent="0.25">
      <c r="A1441" s="11">
        <v>1990.05</v>
      </c>
      <c r="B1441" s="12">
        <v>350.25</v>
      </c>
      <c r="C1441" s="13">
        <v>11.5533</v>
      </c>
      <c r="D1441" s="12">
        <v>21.396699999999999</v>
      </c>
      <c r="E1441" s="12">
        <v>129.19999999999999</v>
      </c>
      <c r="F1441" s="13">
        <f t="shared" si="312"/>
        <v>1990.3749999998915</v>
      </c>
      <c r="G1441" s="14">
        <v>8.76</v>
      </c>
      <c r="H1441" s="13">
        <f t="shared" si="308"/>
        <v>852.47380030959778</v>
      </c>
      <c r="I1441" s="13">
        <f t="shared" si="309"/>
        <v>28.119587600619202</v>
      </c>
      <c r="J1441" s="15">
        <f t="shared" si="313"/>
        <v>287871.40007141564</v>
      </c>
      <c r="K1441" s="13">
        <f t="shared" si="310"/>
        <v>52.077448003095988</v>
      </c>
      <c r="L1441" s="15">
        <f t="shared" si="311"/>
        <v>17586.004242421295</v>
      </c>
      <c r="M1441" s="34">
        <f t="shared" si="302"/>
        <v>17.392413588645013</v>
      </c>
      <c r="N1441" s="16"/>
      <c r="O1441" s="17">
        <f t="shared" si="303"/>
        <v>20.723389021046025</v>
      </c>
      <c r="P1441" s="17"/>
      <c r="Q1441" s="36">
        <f t="shared" si="304"/>
        <v>1.6665497777807604E-2</v>
      </c>
      <c r="R1441" s="14">
        <f t="shared" si="314"/>
        <v>1.0260353940840221</v>
      </c>
      <c r="S1441" s="14">
        <f t="shared" si="315"/>
        <v>16.881017247691318</v>
      </c>
      <c r="T1441" s="20">
        <f t="shared" si="305"/>
        <v>0.14454486427415159</v>
      </c>
      <c r="U1441" s="20">
        <f t="shared" si="306"/>
        <v>5.4192601372310412E-2</v>
      </c>
      <c r="V1441" s="20">
        <f t="shared" si="307"/>
        <v>9.0352262901841174E-2</v>
      </c>
      <c r="Y1441" s="35"/>
      <c r="Z1441" s="35"/>
    </row>
    <row r="1442" spans="1:26" x14ac:dyDescent="0.25">
      <c r="A1442" s="11">
        <v>1990.06</v>
      </c>
      <c r="B1442" s="12">
        <v>360.39</v>
      </c>
      <c r="C1442" s="13">
        <v>11.66</v>
      </c>
      <c r="D1442" s="12">
        <v>21.26</v>
      </c>
      <c r="E1442" s="12">
        <v>129.9</v>
      </c>
      <c r="F1442" s="13">
        <f t="shared" si="312"/>
        <v>1990.4583333332248</v>
      </c>
      <c r="G1442" s="14">
        <v>8.48</v>
      </c>
      <c r="H1442" s="13">
        <f t="shared" si="308"/>
        <v>872.42678521939956</v>
      </c>
      <c r="I1442" s="13">
        <f t="shared" si="309"/>
        <v>28.226355658198617</v>
      </c>
      <c r="J1442" s="15">
        <f t="shared" si="313"/>
        <v>295403.62422044692</v>
      </c>
      <c r="K1442" s="13">
        <f t="shared" si="310"/>
        <v>51.465893764434185</v>
      </c>
      <c r="L1442" s="15">
        <f t="shared" si="311"/>
        <v>17426.346599313802</v>
      </c>
      <c r="M1442" s="34">
        <f t="shared" si="302"/>
        <v>17.817082821653017</v>
      </c>
      <c r="N1442" s="16"/>
      <c r="O1442" s="17">
        <f t="shared" si="303"/>
        <v>21.206758327830482</v>
      </c>
      <c r="P1442" s="17"/>
      <c r="Q1442" s="36">
        <f t="shared" si="304"/>
        <v>1.7515428083202993E-2</v>
      </c>
      <c r="R1442" s="14">
        <f t="shared" si="314"/>
        <v>1.0077360747074646</v>
      </c>
      <c r="S1442" s="14">
        <f t="shared" si="315"/>
        <v>17.227185042403523</v>
      </c>
      <c r="T1442" s="20">
        <f t="shared" si="305"/>
        <v>0.14455410232536159</v>
      </c>
      <c r="U1442" s="20">
        <f t="shared" si="306"/>
        <v>5.4680366240974498E-2</v>
      </c>
      <c r="V1442" s="20">
        <f t="shared" si="307"/>
        <v>8.987373608438709E-2</v>
      </c>
      <c r="Y1442" s="35"/>
      <c r="Z1442" s="35"/>
    </row>
    <row r="1443" spans="1:26" x14ac:dyDescent="0.25">
      <c r="A1443" s="11">
        <v>1990.07</v>
      </c>
      <c r="B1443" s="12">
        <v>360.03</v>
      </c>
      <c r="C1443" s="13">
        <v>11.726699999999999</v>
      </c>
      <c r="D1443" s="12">
        <v>21.42</v>
      </c>
      <c r="E1443" s="12">
        <v>130.4</v>
      </c>
      <c r="F1443" s="13">
        <f t="shared" si="312"/>
        <v>1990.5416666665581</v>
      </c>
      <c r="G1443" s="14">
        <v>8.4700000000000006</v>
      </c>
      <c r="H1443" s="13">
        <f t="shared" si="308"/>
        <v>868.21344938650304</v>
      </c>
      <c r="I1443" s="13">
        <f t="shared" si="309"/>
        <v>28.278973021472392</v>
      </c>
      <c r="J1443" s="15">
        <f t="shared" si="313"/>
        <v>294774.92724429554</v>
      </c>
      <c r="K1443" s="13">
        <f t="shared" si="310"/>
        <v>51.65439570552148</v>
      </c>
      <c r="L1443" s="15">
        <f t="shared" si="311"/>
        <v>17537.646700477217</v>
      </c>
      <c r="M1443" s="34">
        <f t="shared" si="302"/>
        <v>17.747171587070245</v>
      </c>
      <c r="N1443" s="16"/>
      <c r="O1443" s="17">
        <f t="shared" si="303"/>
        <v>21.102886533307021</v>
      </c>
      <c r="P1443" s="17"/>
      <c r="Q1443" s="36">
        <f t="shared" si="304"/>
        <v>1.8238518796174504E-2</v>
      </c>
      <c r="R1443" s="14">
        <f t="shared" si="314"/>
        <v>0.98853791127221025</v>
      </c>
      <c r="S1443" s="14">
        <f t="shared" si="315"/>
        <v>17.293889667887459</v>
      </c>
      <c r="T1443" s="20">
        <f t="shared" si="305"/>
        <v>0.14550148844307631</v>
      </c>
      <c r="U1443" s="20">
        <f t="shared" si="306"/>
        <v>5.4952985244988373E-2</v>
      </c>
      <c r="V1443" s="20">
        <f t="shared" si="307"/>
        <v>9.0548503198087937E-2</v>
      </c>
      <c r="Y1443" s="35"/>
      <c r="Z1443" s="35"/>
    </row>
    <row r="1444" spans="1:26" x14ac:dyDescent="0.25">
      <c r="A1444" s="11">
        <v>1990.08</v>
      </c>
      <c r="B1444" s="12">
        <v>330.75</v>
      </c>
      <c r="C1444" s="13">
        <v>11.783300000000001</v>
      </c>
      <c r="D1444" s="12">
        <v>21.58</v>
      </c>
      <c r="E1444" s="12">
        <v>131.6</v>
      </c>
      <c r="F1444" s="13">
        <f t="shared" si="312"/>
        <v>1990.6249999998913</v>
      </c>
      <c r="G1444" s="14">
        <v>8.75</v>
      </c>
      <c r="H1444" s="13">
        <f t="shared" si="308"/>
        <v>790.33164893617038</v>
      </c>
      <c r="I1444" s="13">
        <f t="shared" si="309"/>
        <v>28.156356519756844</v>
      </c>
      <c r="J1444" s="15">
        <f t="shared" si="313"/>
        <v>269129.21410571906</v>
      </c>
      <c r="K1444" s="13">
        <f t="shared" si="310"/>
        <v>51.565705167173256</v>
      </c>
      <c r="L1444" s="15">
        <f t="shared" si="311"/>
        <v>17559.51153560519</v>
      </c>
      <c r="M1444" s="34">
        <f t="shared" si="302"/>
        <v>16.16833475650898</v>
      </c>
      <c r="N1444" s="16"/>
      <c r="O1444" s="17">
        <f t="shared" si="303"/>
        <v>19.211937494842868</v>
      </c>
      <c r="P1444" s="17"/>
      <c r="Q1444" s="36">
        <f t="shared" si="304"/>
        <v>2.114296086816294E-2</v>
      </c>
      <c r="R1444" s="14">
        <f t="shared" si="314"/>
        <v>0.99808648765267027</v>
      </c>
      <c r="S1444" s="14">
        <f t="shared" si="315"/>
        <v>16.939778042071008</v>
      </c>
      <c r="T1444" s="20">
        <f t="shared" si="305"/>
        <v>0.15705645456359396</v>
      </c>
      <c r="U1444" s="20">
        <f t="shared" si="306"/>
        <v>5.9397281524164791E-2</v>
      </c>
      <c r="V1444" s="20">
        <f t="shared" si="307"/>
        <v>9.765917303942917E-2</v>
      </c>
      <c r="Y1444" s="35"/>
      <c r="Z1444" s="35"/>
    </row>
    <row r="1445" spans="1:26" x14ac:dyDescent="0.25">
      <c r="A1445" s="11">
        <v>1990.09</v>
      </c>
      <c r="B1445" s="12">
        <v>315.41000000000003</v>
      </c>
      <c r="C1445" s="13">
        <v>11.83</v>
      </c>
      <c r="D1445" s="12">
        <v>21.74</v>
      </c>
      <c r="E1445" s="12">
        <v>132.69999999999999</v>
      </c>
      <c r="F1445" s="13">
        <f t="shared" si="312"/>
        <v>1990.7083333332246</v>
      </c>
      <c r="G1445" s="14">
        <v>8.89</v>
      </c>
      <c r="H1445" s="13">
        <f t="shared" si="308"/>
        <v>747.4290022607388</v>
      </c>
      <c r="I1445" s="13">
        <f t="shared" si="309"/>
        <v>28.033623210248688</v>
      </c>
      <c r="J1445" s="15">
        <f t="shared" si="313"/>
        <v>255315.22430926151</v>
      </c>
      <c r="K1445" s="13">
        <f t="shared" si="310"/>
        <v>51.517410700828947</v>
      </c>
      <c r="L1445" s="15">
        <f t="shared" si="311"/>
        <v>17597.897899506497</v>
      </c>
      <c r="M1445" s="34">
        <f t="shared" si="302"/>
        <v>15.301285443522628</v>
      </c>
      <c r="N1445" s="16"/>
      <c r="O1445" s="17">
        <f t="shared" si="303"/>
        <v>18.172367021965123</v>
      </c>
      <c r="P1445" s="17"/>
      <c r="Q1445" s="36">
        <f t="shared" si="304"/>
        <v>2.3243018638749571E-2</v>
      </c>
      <c r="R1445" s="14">
        <f t="shared" si="314"/>
        <v>1.0186672700984318</v>
      </c>
      <c r="S1445" s="14">
        <f t="shared" si="315"/>
        <v>16.767212098716239</v>
      </c>
      <c r="T1445" s="20">
        <f t="shared" si="305"/>
        <v>0.16130322271491071</v>
      </c>
      <c r="U1445" s="20">
        <f t="shared" si="306"/>
        <v>6.0683736154611978E-2</v>
      </c>
      <c r="V1445" s="20">
        <f t="shared" si="307"/>
        <v>0.10061948656029873</v>
      </c>
      <c r="Y1445" s="35"/>
      <c r="Z1445" s="35"/>
    </row>
    <row r="1446" spans="1:26" x14ac:dyDescent="0.25">
      <c r="A1446" s="11">
        <v>1990.1</v>
      </c>
      <c r="B1446" s="12">
        <v>307.12</v>
      </c>
      <c r="C1446" s="13">
        <v>11.9267</v>
      </c>
      <c r="D1446" s="12">
        <v>21.6067</v>
      </c>
      <c r="E1446" s="12">
        <v>133.5</v>
      </c>
      <c r="F1446" s="13">
        <f t="shared" si="312"/>
        <v>1990.7916666665578</v>
      </c>
      <c r="G1446" s="14">
        <v>8.7200000000000006</v>
      </c>
      <c r="H1446" s="13">
        <f t="shared" si="308"/>
        <v>723.42288539325853</v>
      </c>
      <c r="I1446" s="13">
        <f t="shared" si="309"/>
        <v>28.093408853932591</v>
      </c>
      <c r="J1446" s="15">
        <f t="shared" si="313"/>
        <v>247914.64956460817</v>
      </c>
      <c r="K1446" s="13">
        <f t="shared" si="310"/>
        <v>50.894703235955063</v>
      </c>
      <c r="L1446" s="15">
        <f t="shared" si="311"/>
        <v>17441.44783390082</v>
      </c>
      <c r="M1446" s="34">
        <f t="shared" si="302"/>
        <v>14.818147965500803</v>
      </c>
      <c r="N1446" s="16"/>
      <c r="O1446" s="17">
        <f t="shared" si="303"/>
        <v>17.592164749355895</v>
      </c>
      <c r="P1446" s="17"/>
      <c r="Q1446" s="36">
        <f t="shared" si="304"/>
        <v>2.6710863834608745E-2</v>
      </c>
      <c r="R1446" s="14">
        <f t="shared" si="314"/>
        <v>1.0294330647551313</v>
      </c>
      <c r="S1446" s="14">
        <f t="shared" si="315"/>
        <v>16.977856856355363</v>
      </c>
      <c r="T1446" s="20">
        <f t="shared" si="305"/>
        <v>0.15830354482523656</v>
      </c>
      <c r="U1446" s="20">
        <f t="shared" si="306"/>
        <v>6.0165018410009319E-2</v>
      </c>
      <c r="V1446" s="20">
        <f t="shared" si="307"/>
        <v>9.8138526415227245E-2</v>
      </c>
      <c r="Y1446" s="35"/>
      <c r="Z1446" s="35"/>
    </row>
    <row r="1447" spans="1:26" x14ac:dyDescent="0.25">
      <c r="A1447" s="11">
        <v>1990.11</v>
      </c>
      <c r="B1447" s="12">
        <v>315.29000000000002</v>
      </c>
      <c r="C1447" s="13">
        <v>12.013299999999999</v>
      </c>
      <c r="D1447" s="12">
        <v>21.473299999999998</v>
      </c>
      <c r="E1447" s="12">
        <v>133.80000000000001</v>
      </c>
      <c r="F1447" s="13">
        <f t="shared" si="312"/>
        <v>1990.8749999998911</v>
      </c>
      <c r="G1447" s="14">
        <v>8.39</v>
      </c>
      <c r="H1447" s="13">
        <f t="shared" si="308"/>
        <v>741.00219282511216</v>
      </c>
      <c r="I1447" s="13">
        <f t="shared" si="309"/>
        <v>28.23394856502242</v>
      </c>
      <c r="J1447" s="15">
        <f t="shared" si="313"/>
        <v>254745.32734661369</v>
      </c>
      <c r="K1447" s="13">
        <f t="shared" si="310"/>
        <v>50.467069641255605</v>
      </c>
      <c r="L1447" s="15">
        <f t="shared" si="311"/>
        <v>17349.813941806082</v>
      </c>
      <c r="M1447" s="34">
        <f t="shared" si="302"/>
        <v>15.18760759950319</v>
      </c>
      <c r="N1447" s="16"/>
      <c r="O1447" s="17">
        <f t="shared" si="303"/>
        <v>18.023739754098457</v>
      </c>
      <c r="P1447" s="17"/>
      <c r="Q1447" s="36">
        <f t="shared" si="304"/>
        <v>2.7744027536762098E-2</v>
      </c>
      <c r="R1447" s="14">
        <f t="shared" si="314"/>
        <v>1.0280944193724111</v>
      </c>
      <c r="S1447" s="14">
        <f t="shared" si="315"/>
        <v>17.438379846170985</v>
      </c>
      <c r="T1447" s="20">
        <f t="shared" si="305"/>
        <v>0.15419751913195268</v>
      </c>
      <c r="U1447" s="20">
        <f t="shared" si="306"/>
        <v>5.7934289000677541E-2</v>
      </c>
      <c r="V1447" s="20">
        <f t="shared" si="307"/>
        <v>9.6263230131275135E-2</v>
      </c>
      <c r="Y1447" s="35"/>
      <c r="Z1447" s="35"/>
    </row>
    <row r="1448" spans="1:26" x14ac:dyDescent="0.25">
      <c r="A1448" s="11">
        <v>1990.12</v>
      </c>
      <c r="B1448" s="12">
        <v>328.75</v>
      </c>
      <c r="C1448" s="13">
        <v>12.09</v>
      </c>
      <c r="D1448" s="12">
        <v>21.34</v>
      </c>
      <c r="E1448" s="12">
        <v>133.80000000000001</v>
      </c>
      <c r="F1448" s="13">
        <f t="shared" si="312"/>
        <v>1990.9583333332243</v>
      </c>
      <c r="G1448" s="14">
        <v>8.08</v>
      </c>
      <c r="H1448" s="13">
        <f t="shared" si="308"/>
        <v>772.63621076233187</v>
      </c>
      <c r="I1448" s="13">
        <f t="shared" si="309"/>
        <v>28.414210762331837</v>
      </c>
      <c r="J1448" s="15">
        <f t="shared" si="313"/>
        <v>266434.65470678092</v>
      </c>
      <c r="K1448" s="13">
        <f t="shared" si="310"/>
        <v>50.153784753363233</v>
      </c>
      <c r="L1448" s="15">
        <f t="shared" si="311"/>
        <v>17294.952186897965</v>
      </c>
      <c r="M1448" s="34">
        <f t="shared" si="302"/>
        <v>15.846314974728765</v>
      </c>
      <c r="N1448" s="16"/>
      <c r="O1448" s="17">
        <f t="shared" si="303"/>
        <v>18.796495662019165</v>
      </c>
      <c r="P1448" s="17"/>
      <c r="Q1448" s="36">
        <f t="shared" si="304"/>
        <v>2.7133502870889864E-2</v>
      </c>
      <c r="R1448" s="14">
        <f t="shared" si="314"/>
        <v>1.006052893220839</v>
      </c>
      <c r="S1448" s="14">
        <f t="shared" si="315"/>
        <v>17.928301002744714</v>
      </c>
      <c r="T1448" s="20">
        <f t="shared" si="305"/>
        <v>0.14522336198855967</v>
      </c>
      <c r="U1448" s="20">
        <f t="shared" si="306"/>
        <v>5.9399968703881978E-2</v>
      </c>
      <c r="V1448" s="20">
        <f t="shared" si="307"/>
        <v>8.5823393284677696E-2</v>
      </c>
      <c r="Y1448" s="35"/>
      <c r="Z1448" s="35"/>
    </row>
    <row r="1449" spans="1:26" x14ac:dyDescent="0.25">
      <c r="A1449" s="11">
        <v>1991.01</v>
      </c>
      <c r="B1449" s="12">
        <v>325.49</v>
      </c>
      <c r="C1449" s="13">
        <v>12.1067</v>
      </c>
      <c r="D1449" s="12">
        <v>21.183299999999999</v>
      </c>
      <c r="E1449" s="12">
        <v>134.6</v>
      </c>
      <c r="F1449" s="13">
        <f t="shared" si="312"/>
        <v>1991.0416666665576</v>
      </c>
      <c r="G1449" s="14">
        <v>8.09</v>
      </c>
      <c r="H1449" s="13">
        <f t="shared" si="308"/>
        <v>760.42782615156034</v>
      </c>
      <c r="I1449" s="13">
        <f t="shared" si="309"/>
        <v>28.284345334323927</v>
      </c>
      <c r="J1449" s="15">
        <f t="shared" si="313"/>
        <v>263037.52866845351</v>
      </c>
      <c r="K1449" s="13">
        <f t="shared" si="310"/>
        <v>49.489602659732547</v>
      </c>
      <c r="L1449" s="15">
        <f t="shared" si="311"/>
        <v>17118.814344657134</v>
      </c>
      <c r="M1449" s="34">
        <f t="shared" si="302"/>
        <v>15.60619011880236</v>
      </c>
      <c r="N1449" s="16"/>
      <c r="O1449" s="17">
        <f t="shared" si="303"/>
        <v>18.503950717933993</v>
      </c>
      <c r="P1449" s="17"/>
      <c r="Q1449" s="36">
        <f t="shared" si="304"/>
        <v>2.7783293808916684E-2</v>
      </c>
      <c r="R1449" s="14">
        <f t="shared" si="314"/>
        <v>1.02324270106363</v>
      </c>
      <c r="S1449" s="14">
        <f t="shared" si="315"/>
        <v>17.929616603442895</v>
      </c>
      <c r="T1449" s="20">
        <f t="shared" si="305"/>
        <v>0.14649112480055959</v>
      </c>
      <c r="U1449" s="20">
        <f t="shared" si="306"/>
        <v>5.9838163099276143E-2</v>
      </c>
      <c r="V1449" s="20">
        <f t="shared" si="307"/>
        <v>8.6652961701283449E-2</v>
      </c>
      <c r="Y1449" s="35"/>
      <c r="Z1449" s="35"/>
    </row>
    <row r="1450" spans="1:26" x14ac:dyDescent="0.25">
      <c r="A1450" s="11">
        <v>1991.02</v>
      </c>
      <c r="B1450" s="12">
        <v>362.26</v>
      </c>
      <c r="C1450" s="13">
        <v>12.113300000000001</v>
      </c>
      <c r="D1450" s="12">
        <v>21.026700000000002</v>
      </c>
      <c r="E1450" s="12">
        <v>134.80000000000001</v>
      </c>
      <c r="F1450" s="13">
        <f t="shared" si="312"/>
        <v>1991.1249999998909</v>
      </c>
      <c r="G1450" s="14">
        <v>7.85</v>
      </c>
      <c r="H1450" s="13">
        <f t="shared" si="308"/>
        <v>845.07625816023733</v>
      </c>
      <c r="I1450" s="13">
        <f t="shared" si="309"/>
        <v>28.257776839762613</v>
      </c>
      <c r="J1450" s="15">
        <f t="shared" si="313"/>
        <v>293132.58598091494</v>
      </c>
      <c r="K1450" s="13">
        <f t="shared" si="310"/>
        <v>49.050861142433234</v>
      </c>
      <c r="L1450" s="15">
        <f t="shared" si="311"/>
        <v>17014.329337064275</v>
      </c>
      <c r="M1450" s="34">
        <f t="shared" si="302"/>
        <v>17.354664745205106</v>
      </c>
      <c r="N1450" s="16"/>
      <c r="O1450" s="17">
        <f t="shared" si="303"/>
        <v>20.563141293016177</v>
      </c>
      <c r="P1450" s="17"/>
      <c r="Q1450" s="36">
        <f t="shared" si="304"/>
        <v>2.2807981407616217E-2</v>
      </c>
      <c r="R1450" s="14">
        <f t="shared" si="314"/>
        <v>0.98886548948578612</v>
      </c>
      <c r="S1450" s="14">
        <f t="shared" si="315"/>
        <v>18.319129219490076</v>
      </c>
      <c r="T1450" s="20">
        <f t="shared" si="305"/>
        <v>0.13123983886399659</v>
      </c>
      <c r="U1450" s="20">
        <f t="shared" si="306"/>
        <v>5.8084604399085915E-2</v>
      </c>
      <c r="V1450" s="20">
        <f t="shared" si="307"/>
        <v>7.3155234464910679E-2</v>
      </c>
      <c r="Y1450" s="35"/>
      <c r="Z1450" s="35"/>
    </row>
    <row r="1451" spans="1:26" x14ac:dyDescent="0.25">
      <c r="A1451" s="11">
        <v>1991.03</v>
      </c>
      <c r="B1451" s="12">
        <v>372.28</v>
      </c>
      <c r="C1451" s="13">
        <v>12.11</v>
      </c>
      <c r="D1451" s="12">
        <v>20.94</v>
      </c>
      <c r="E1451" s="12">
        <v>135</v>
      </c>
      <c r="F1451" s="13">
        <f t="shared" si="312"/>
        <v>1991.2083333332241</v>
      </c>
      <c r="G1451" s="14">
        <v>8.11</v>
      </c>
      <c r="H1451" s="13">
        <f t="shared" si="308"/>
        <v>867.16421333333335</v>
      </c>
      <c r="I1451" s="13">
        <f t="shared" si="309"/>
        <v>28.208226666666668</v>
      </c>
      <c r="J1451" s="15">
        <f t="shared" si="313"/>
        <v>301609.64575566701</v>
      </c>
      <c r="K1451" s="13">
        <f t="shared" si="310"/>
        <v>48.776240000000008</v>
      </c>
      <c r="L1451" s="15">
        <f t="shared" si="311"/>
        <v>16964.934947146416</v>
      </c>
      <c r="M1451" s="34">
        <f t="shared" si="302"/>
        <v>17.818620083397377</v>
      </c>
      <c r="N1451" s="16"/>
      <c r="O1451" s="17">
        <f t="shared" si="303"/>
        <v>21.098075248981399</v>
      </c>
      <c r="P1451" s="17"/>
      <c r="Q1451" s="36">
        <f t="shared" si="304"/>
        <v>1.8152543511216632E-2</v>
      </c>
      <c r="R1451" s="14">
        <f t="shared" si="314"/>
        <v>1.0115317115191491</v>
      </c>
      <c r="S1451" s="14">
        <f t="shared" si="315"/>
        <v>18.088317416388001</v>
      </c>
      <c r="T1451" s="20">
        <f t="shared" si="305"/>
        <v>0.11707815588530535</v>
      </c>
      <c r="U1451" s="20">
        <f t="shared" si="306"/>
        <v>6.1361340287137134E-2</v>
      </c>
      <c r="V1451" s="20">
        <f t="shared" si="307"/>
        <v>5.5716815598168212E-2</v>
      </c>
      <c r="Y1451" s="35"/>
      <c r="Z1451" s="35"/>
    </row>
    <row r="1452" spans="1:26" x14ac:dyDescent="0.25">
      <c r="A1452" s="11">
        <v>1991.04</v>
      </c>
      <c r="B1452" s="12">
        <v>379.68</v>
      </c>
      <c r="C1452" s="13">
        <v>12.13</v>
      </c>
      <c r="D1452" s="12">
        <v>20.363299999999999</v>
      </c>
      <c r="E1452" s="12">
        <v>135.19999999999999</v>
      </c>
      <c r="F1452" s="13">
        <f t="shared" si="312"/>
        <v>1991.2916666665574</v>
      </c>
      <c r="G1452" s="14">
        <v>8.0399999999999991</v>
      </c>
      <c r="H1452" s="13">
        <f t="shared" si="308"/>
        <v>883.09299408284039</v>
      </c>
      <c r="I1452" s="13">
        <f t="shared" si="309"/>
        <v>28.213016272189357</v>
      </c>
      <c r="J1452" s="15">
        <f t="shared" si="313"/>
        <v>307967.59232991684</v>
      </c>
      <c r="K1452" s="13">
        <f t="shared" si="310"/>
        <v>47.362746434911251</v>
      </c>
      <c r="L1452" s="15">
        <f t="shared" si="311"/>
        <v>16517.163065981342</v>
      </c>
      <c r="M1452" s="34">
        <f t="shared" si="302"/>
        <v>18.155345895198021</v>
      </c>
      <c r="N1452" s="16"/>
      <c r="O1452" s="17">
        <f t="shared" si="303"/>
        <v>21.481531873630118</v>
      </c>
      <c r="P1452" s="17"/>
      <c r="Q1452" s="36">
        <f t="shared" si="304"/>
        <v>1.7261417915378843E-2</v>
      </c>
      <c r="R1452" s="14">
        <f t="shared" si="314"/>
        <v>1.0046569160399428</v>
      </c>
      <c r="S1452" s="14">
        <f t="shared" si="315"/>
        <v>18.269840244708426</v>
      </c>
      <c r="T1452" s="20">
        <f t="shared" si="305"/>
        <v>0.1148066049088079</v>
      </c>
      <c r="U1452" s="20">
        <f t="shared" si="306"/>
        <v>5.8247130448033646E-2</v>
      </c>
      <c r="V1452" s="20">
        <f t="shared" si="307"/>
        <v>5.6559474460774251E-2</v>
      </c>
      <c r="Y1452" s="35"/>
      <c r="Z1452" s="35"/>
    </row>
    <row r="1453" spans="1:26" x14ac:dyDescent="0.25">
      <c r="A1453" s="11">
        <v>1991.05</v>
      </c>
      <c r="B1453" s="12">
        <v>377.99</v>
      </c>
      <c r="C1453" s="13">
        <v>12.14</v>
      </c>
      <c r="D1453" s="12">
        <v>19.8567</v>
      </c>
      <c r="E1453" s="12">
        <v>135.6</v>
      </c>
      <c r="F1453" s="13">
        <f t="shared" si="312"/>
        <v>1991.3749999998906</v>
      </c>
      <c r="G1453" s="14">
        <v>8.07</v>
      </c>
      <c r="H1453" s="13">
        <f t="shared" si="308"/>
        <v>876.56884513274349</v>
      </c>
      <c r="I1453" s="13">
        <f t="shared" si="309"/>
        <v>28.152982300884961</v>
      </c>
      <c r="J1453" s="15">
        <f t="shared" si="313"/>
        <v>306510.54389737104</v>
      </c>
      <c r="K1453" s="13">
        <f t="shared" si="310"/>
        <v>46.048214469026554</v>
      </c>
      <c r="L1453" s="15">
        <f t="shared" si="311"/>
        <v>16101.716757075392</v>
      </c>
      <c r="M1453" s="34">
        <f t="shared" si="302"/>
        <v>18.035430911004052</v>
      </c>
      <c r="N1453" s="16"/>
      <c r="O1453" s="17">
        <f t="shared" si="303"/>
        <v>21.325816065887043</v>
      </c>
      <c r="P1453" s="17"/>
      <c r="Q1453" s="36">
        <f t="shared" si="304"/>
        <v>1.6819875859940429E-2</v>
      </c>
      <c r="R1453" s="14">
        <f t="shared" si="314"/>
        <v>0.99255227688549663</v>
      </c>
      <c r="S1453" s="14">
        <f t="shared" si="315"/>
        <v>18.300777046004207</v>
      </c>
      <c r="T1453" s="20">
        <f t="shared" si="305"/>
        <v>0.12227332751167386</v>
      </c>
      <c r="U1453" s="20">
        <f t="shared" si="306"/>
        <v>5.6005569106184705E-2</v>
      </c>
      <c r="V1453" s="20">
        <f t="shared" si="307"/>
        <v>6.6267758405489152E-2</v>
      </c>
      <c r="Y1453" s="35"/>
      <c r="Z1453" s="35"/>
    </row>
    <row r="1454" spans="1:26" x14ac:dyDescent="0.25">
      <c r="A1454" s="11">
        <v>1991.06</v>
      </c>
      <c r="B1454" s="12">
        <v>378.29</v>
      </c>
      <c r="C1454" s="13">
        <v>12.15</v>
      </c>
      <c r="D1454" s="12">
        <v>19.41</v>
      </c>
      <c r="E1454" s="12">
        <v>136</v>
      </c>
      <c r="F1454" s="13">
        <f t="shared" si="312"/>
        <v>1991.4583333332239</v>
      </c>
      <c r="G1454" s="14">
        <v>8.2799999999999994</v>
      </c>
      <c r="H1454" s="13">
        <f t="shared" si="308"/>
        <v>874.68436323529431</v>
      </c>
      <c r="I1454" s="13">
        <f t="shared" si="309"/>
        <v>28.093301470588241</v>
      </c>
      <c r="J1454" s="15">
        <f t="shared" si="313"/>
        <v>306670.21287894674</v>
      </c>
      <c r="K1454" s="13">
        <f t="shared" si="310"/>
        <v>44.879916176470594</v>
      </c>
      <c r="L1454" s="15">
        <f t="shared" si="311"/>
        <v>15735.200063391461</v>
      </c>
      <c r="M1454" s="34">
        <f t="shared" si="302"/>
        <v>18.015227044688331</v>
      </c>
      <c r="N1454" s="16"/>
      <c r="O1454" s="17">
        <f t="shared" si="303"/>
        <v>21.289084627258891</v>
      </c>
      <c r="P1454" s="17"/>
      <c r="Q1454" s="36">
        <f t="shared" si="304"/>
        <v>1.4164945242447345E-2</v>
      </c>
      <c r="R1454" s="14">
        <f t="shared" si="314"/>
        <v>1.0075751819767564</v>
      </c>
      <c r="S1454" s="14">
        <f t="shared" si="315"/>
        <v>18.111052990709467</v>
      </c>
      <c r="T1454" s="20">
        <f t="shared" si="305"/>
        <v>0.11931551815623909</v>
      </c>
      <c r="U1454" s="20">
        <f t="shared" si="306"/>
        <v>5.8291164082351576E-2</v>
      </c>
      <c r="V1454" s="20">
        <f t="shared" si="307"/>
        <v>6.102435407388751E-2</v>
      </c>
      <c r="Y1454" s="35"/>
      <c r="Z1454" s="35"/>
    </row>
    <row r="1455" spans="1:26" x14ac:dyDescent="0.25">
      <c r="A1455" s="11">
        <v>1991.07</v>
      </c>
      <c r="B1455" s="12">
        <v>380.23</v>
      </c>
      <c r="C1455" s="13">
        <v>12.193300000000001</v>
      </c>
      <c r="D1455" s="12">
        <v>18.84</v>
      </c>
      <c r="E1455" s="12">
        <v>136.19999999999999</v>
      </c>
      <c r="F1455" s="13">
        <f t="shared" si="312"/>
        <v>1991.5416666665571</v>
      </c>
      <c r="G1455" s="14">
        <v>8.27</v>
      </c>
      <c r="H1455" s="13">
        <f t="shared" si="308"/>
        <v>877.87904405286372</v>
      </c>
      <c r="I1455" s="13">
        <f t="shared" si="309"/>
        <v>28.152019955947143</v>
      </c>
      <c r="J1455" s="15">
        <f t="shared" si="313"/>
        <v>308612.81337259756</v>
      </c>
      <c r="K1455" s="13">
        <f t="shared" si="310"/>
        <v>43.497991189427317</v>
      </c>
      <c r="L1455" s="15">
        <f t="shared" si="311"/>
        <v>15291.443084290395</v>
      </c>
      <c r="M1455" s="34">
        <f t="shared" si="302"/>
        <v>18.103452345519749</v>
      </c>
      <c r="N1455" s="16"/>
      <c r="O1455" s="17">
        <f t="shared" si="303"/>
        <v>21.381252264915336</v>
      </c>
      <c r="P1455" s="17"/>
      <c r="Q1455" s="36">
        <f t="shared" si="304"/>
        <v>1.3004730493853908E-2</v>
      </c>
      <c r="R1455" s="14">
        <f t="shared" si="314"/>
        <v>1.0322756849824446</v>
      </c>
      <c r="S1455" s="14">
        <f t="shared" si="315"/>
        <v>18.221451261050287</v>
      </c>
      <c r="T1455" s="20">
        <f t="shared" si="305"/>
        <v>0.11591094263251822</v>
      </c>
      <c r="U1455" s="20">
        <f t="shared" si="306"/>
        <v>5.8735355995332084E-2</v>
      </c>
      <c r="V1455" s="20">
        <f t="shared" si="307"/>
        <v>5.7175586637186138E-2</v>
      </c>
      <c r="Y1455" s="35"/>
      <c r="Z1455" s="35"/>
    </row>
    <row r="1456" spans="1:26" x14ac:dyDescent="0.25">
      <c r="A1456" s="11">
        <v>1991.08</v>
      </c>
      <c r="B1456" s="12">
        <v>389.4</v>
      </c>
      <c r="C1456" s="13">
        <v>12.236700000000001</v>
      </c>
      <c r="D1456" s="12">
        <v>18.329999999999998</v>
      </c>
      <c r="E1456" s="12">
        <v>136.6</v>
      </c>
      <c r="F1456" s="13">
        <f t="shared" si="312"/>
        <v>1991.6249999998904</v>
      </c>
      <c r="G1456" s="14">
        <v>7.9</v>
      </c>
      <c r="H1456" s="13">
        <f t="shared" si="308"/>
        <v>896.41818448023434</v>
      </c>
      <c r="I1456" s="13">
        <f t="shared" si="309"/>
        <v>28.169492547584191</v>
      </c>
      <c r="J1456" s="15">
        <f t="shared" si="313"/>
        <v>315955.36455585383</v>
      </c>
      <c r="K1456" s="13">
        <f t="shared" si="310"/>
        <v>42.196572474377746</v>
      </c>
      <c r="L1456" s="15">
        <f t="shared" si="311"/>
        <v>14872.783339262456</v>
      </c>
      <c r="M1456" s="34">
        <f t="shared" si="302"/>
        <v>18.512258455337715</v>
      </c>
      <c r="N1456" s="16"/>
      <c r="O1456" s="17">
        <f t="shared" si="303"/>
        <v>21.851849122501903</v>
      </c>
      <c r="P1456" s="17"/>
      <c r="Q1456" s="36">
        <f t="shared" si="304"/>
        <v>1.499805081933412E-2</v>
      </c>
      <c r="R1456" s="14">
        <f t="shared" si="314"/>
        <v>1.0239219311221082</v>
      </c>
      <c r="S1456" s="14">
        <f t="shared" si="315"/>
        <v>18.754481840053902</v>
      </c>
      <c r="T1456" s="20">
        <f t="shared" si="305"/>
        <v>0.11099140275102304</v>
      </c>
      <c r="U1456" s="20">
        <f t="shared" si="306"/>
        <v>5.834582142913658E-2</v>
      </c>
      <c r="V1456" s="20">
        <f t="shared" si="307"/>
        <v>5.2645581321886459E-2</v>
      </c>
      <c r="Y1456" s="35"/>
      <c r="Z1456" s="35"/>
    </row>
    <row r="1457" spans="1:26" x14ac:dyDescent="0.25">
      <c r="A1457" s="11">
        <v>1991.09</v>
      </c>
      <c r="B1457" s="12">
        <v>387.2</v>
      </c>
      <c r="C1457" s="13">
        <v>12.28</v>
      </c>
      <c r="D1457" s="12">
        <v>17.82</v>
      </c>
      <c r="E1457" s="12">
        <v>137.19999999999999</v>
      </c>
      <c r="F1457" s="13">
        <f t="shared" si="312"/>
        <v>1991.7083333332237</v>
      </c>
      <c r="G1457" s="14">
        <v>7.65</v>
      </c>
      <c r="H1457" s="13">
        <f t="shared" si="308"/>
        <v>887.45562682215757</v>
      </c>
      <c r="I1457" s="13">
        <f t="shared" si="309"/>
        <v>28.145545189504379</v>
      </c>
      <c r="J1457" s="15">
        <f t="shared" si="313"/>
        <v>313623.07492158934</v>
      </c>
      <c r="K1457" s="13">
        <f t="shared" si="310"/>
        <v>40.843128279883395</v>
      </c>
      <c r="L1457" s="15">
        <f t="shared" si="311"/>
        <v>14433.789243550422</v>
      </c>
      <c r="M1457" s="34">
        <f t="shared" si="302"/>
        <v>18.357282591774325</v>
      </c>
      <c r="N1457" s="16"/>
      <c r="O1457" s="17">
        <f t="shared" si="303"/>
        <v>21.658412976072633</v>
      </c>
      <c r="P1457" s="17"/>
      <c r="Q1457" s="36">
        <f t="shared" si="304"/>
        <v>1.7400877305726398E-2</v>
      </c>
      <c r="R1457" s="14">
        <f t="shared" si="314"/>
        <v>1.0147411661972181</v>
      </c>
      <c r="S1457" s="14">
        <f t="shared" si="315"/>
        <v>19.119146580954936</v>
      </c>
      <c r="T1457" s="20">
        <f t="shared" si="305"/>
        <v>9.8134093264453881E-2</v>
      </c>
      <c r="U1457" s="20">
        <f t="shared" si="306"/>
        <v>5.8249776345245863E-2</v>
      </c>
      <c r="V1457" s="20">
        <f t="shared" si="307"/>
        <v>3.9884316919208018E-2</v>
      </c>
      <c r="Y1457" s="35"/>
      <c r="Z1457" s="35"/>
    </row>
    <row r="1458" spans="1:26" x14ac:dyDescent="0.25">
      <c r="A1458" s="11">
        <v>1991.1</v>
      </c>
      <c r="B1458" s="12">
        <v>386.88</v>
      </c>
      <c r="C1458" s="13">
        <v>12.253299999999999</v>
      </c>
      <c r="D1458" s="12">
        <v>17.203299999999999</v>
      </c>
      <c r="E1458" s="12">
        <v>137.4</v>
      </c>
      <c r="F1458" s="13">
        <f t="shared" si="312"/>
        <v>1991.7916666665569</v>
      </c>
      <c r="G1458" s="14">
        <v>7.53</v>
      </c>
      <c r="H1458" s="13">
        <f t="shared" si="308"/>
        <v>885.43147598253279</v>
      </c>
      <c r="I1458" s="13">
        <f t="shared" si="309"/>
        <v>28.043469563318776</v>
      </c>
      <c r="J1458" s="15">
        <f t="shared" si="313"/>
        <v>313733.61887398525</v>
      </c>
      <c r="K1458" s="13">
        <f t="shared" si="310"/>
        <v>39.372268689956329</v>
      </c>
      <c r="L1458" s="15">
        <f t="shared" si="311"/>
        <v>13950.717446171499</v>
      </c>
      <c r="M1458" s="34">
        <f t="shared" si="302"/>
        <v>18.349187992001983</v>
      </c>
      <c r="N1458" s="16"/>
      <c r="O1458" s="17">
        <f t="shared" si="303"/>
        <v>21.639545015859099</v>
      </c>
      <c r="P1458" s="17"/>
      <c r="Q1458" s="36">
        <f t="shared" si="304"/>
        <v>1.8553506314309735E-2</v>
      </c>
      <c r="R1458" s="14">
        <f t="shared" si="314"/>
        <v>1.0139809192833882</v>
      </c>
      <c r="S1458" s="14">
        <f t="shared" si="315"/>
        <v>19.37274494527232</v>
      </c>
      <c r="T1458" s="20">
        <f t="shared" si="305"/>
        <v>0.10191402515917058</v>
      </c>
      <c r="U1458" s="20">
        <f t="shared" si="306"/>
        <v>5.8962949864526548E-2</v>
      </c>
      <c r="V1458" s="20">
        <f t="shared" si="307"/>
        <v>4.2951075294644037E-2</v>
      </c>
      <c r="Y1458" s="35"/>
      <c r="Z1458" s="35"/>
    </row>
    <row r="1459" spans="1:26" x14ac:dyDescent="0.25">
      <c r="A1459" s="11">
        <v>1991.11</v>
      </c>
      <c r="B1459" s="12">
        <v>385.92</v>
      </c>
      <c r="C1459" s="13">
        <v>12.226699999999999</v>
      </c>
      <c r="D1459" s="12">
        <v>16.5867</v>
      </c>
      <c r="E1459" s="12">
        <v>137.80000000000001</v>
      </c>
      <c r="F1459" s="13">
        <f t="shared" si="312"/>
        <v>1991.8749999998902</v>
      </c>
      <c r="G1459" s="14">
        <v>7.42</v>
      </c>
      <c r="H1459" s="13">
        <f t="shared" si="308"/>
        <v>880.67056023222062</v>
      </c>
      <c r="I1459" s="13">
        <f t="shared" si="309"/>
        <v>27.901364891146589</v>
      </c>
      <c r="J1459" s="15">
        <f t="shared" si="313"/>
        <v>312870.54476831679</v>
      </c>
      <c r="K1459" s="13">
        <f t="shared" si="310"/>
        <v>37.850897547169815</v>
      </c>
      <c r="L1459" s="15">
        <f t="shared" si="311"/>
        <v>13447.061217114015</v>
      </c>
      <c r="M1459" s="34">
        <f t="shared" si="302"/>
        <v>18.288868169301335</v>
      </c>
      <c r="N1459" s="16"/>
      <c r="O1459" s="17">
        <f t="shared" si="303"/>
        <v>21.560296784423311</v>
      </c>
      <c r="P1459" s="17"/>
      <c r="Q1459" s="36">
        <f t="shared" si="304"/>
        <v>1.980208495197433E-2</v>
      </c>
      <c r="R1459" s="14">
        <f t="shared" si="314"/>
        <v>1.0296381101008161</v>
      </c>
      <c r="S1459" s="14">
        <f t="shared" si="315"/>
        <v>19.58657313727495</v>
      </c>
      <c r="T1459" s="20">
        <f t="shared" si="305"/>
        <v>0.10785172037249691</v>
      </c>
      <c r="U1459" s="20">
        <f t="shared" si="306"/>
        <v>5.7711108473060824E-2</v>
      </c>
      <c r="V1459" s="20">
        <f t="shared" si="307"/>
        <v>5.0140611899436083E-2</v>
      </c>
      <c r="Y1459" s="35"/>
      <c r="Z1459" s="35"/>
    </row>
    <row r="1460" spans="1:26" x14ac:dyDescent="0.25">
      <c r="A1460" s="11">
        <v>1991.12</v>
      </c>
      <c r="B1460" s="12">
        <v>388.51</v>
      </c>
      <c r="C1460" s="13">
        <v>12.2</v>
      </c>
      <c r="D1460" s="12">
        <v>15.97</v>
      </c>
      <c r="E1460" s="12">
        <v>137.9</v>
      </c>
      <c r="F1460" s="13">
        <f t="shared" si="312"/>
        <v>1991.9583333332234</v>
      </c>
      <c r="G1460" s="14">
        <v>7.09</v>
      </c>
      <c r="H1460" s="13">
        <f t="shared" si="308"/>
        <v>885.93803190717915</v>
      </c>
      <c r="I1460" s="13">
        <f t="shared" si="309"/>
        <v>27.820246555474984</v>
      </c>
      <c r="J1460" s="15">
        <f t="shared" si="313"/>
        <v>315565.51548830263</v>
      </c>
      <c r="K1460" s="13">
        <f t="shared" si="310"/>
        <v>36.417158810732417</v>
      </c>
      <c r="L1460" s="15">
        <f t="shared" si="311"/>
        <v>12971.561304337578</v>
      </c>
      <c r="M1460" s="34">
        <f t="shared" si="302"/>
        <v>18.441652313512723</v>
      </c>
      <c r="N1460" s="16"/>
      <c r="O1460" s="17">
        <f t="shared" si="303"/>
        <v>21.73293467303116</v>
      </c>
      <c r="P1460" s="17"/>
      <c r="Q1460" s="36">
        <f t="shared" si="304"/>
        <v>2.2392289241092468E-2</v>
      </c>
      <c r="R1460" s="14">
        <f t="shared" si="314"/>
        <v>1.0101841162442249</v>
      </c>
      <c r="S1460" s="14">
        <f t="shared" si="315"/>
        <v>20.152457723361952</v>
      </c>
      <c r="T1460" s="20">
        <f t="shared" si="305"/>
        <v>0.10895246905515288</v>
      </c>
      <c r="U1460" s="20">
        <f t="shared" si="306"/>
        <v>5.1875057805703229E-2</v>
      </c>
      <c r="V1460" s="20">
        <f t="shared" si="307"/>
        <v>5.707741124944965E-2</v>
      </c>
      <c r="Y1460" s="35"/>
      <c r="Z1460" s="35"/>
    </row>
    <row r="1461" spans="1:26" x14ac:dyDescent="0.25">
      <c r="A1461" s="11">
        <v>1992.01</v>
      </c>
      <c r="B1461" s="12">
        <v>416.08</v>
      </c>
      <c r="C1461" s="13">
        <v>12.24</v>
      </c>
      <c r="D1461" s="12">
        <v>16.046700000000001</v>
      </c>
      <c r="E1461" s="12">
        <v>138.1</v>
      </c>
      <c r="F1461" s="13">
        <f t="shared" si="312"/>
        <v>1992.0416666665567</v>
      </c>
      <c r="G1461" s="14">
        <v>7.03</v>
      </c>
      <c r="H1461" s="13">
        <f t="shared" si="308"/>
        <v>947.43314120202763</v>
      </c>
      <c r="I1461" s="13">
        <f t="shared" si="309"/>
        <v>27.87103837798697</v>
      </c>
      <c r="J1461" s="15">
        <f t="shared" si="313"/>
        <v>338296.97452428518</v>
      </c>
      <c r="K1461" s="13">
        <f t="shared" si="310"/>
        <v>36.539067936278066</v>
      </c>
      <c r="L1461" s="15">
        <f t="shared" si="311"/>
        <v>13046.890167993768</v>
      </c>
      <c r="M1461" s="34">
        <f t="shared" si="302"/>
        <v>19.77306821146264</v>
      </c>
      <c r="N1461" s="16"/>
      <c r="O1461" s="17">
        <f t="shared" si="303"/>
        <v>23.291329926002021</v>
      </c>
      <c r="P1461" s="17"/>
      <c r="Q1461" s="36">
        <f t="shared" si="304"/>
        <v>1.9160569763829356E-2</v>
      </c>
      <c r="R1461" s="14">
        <f t="shared" si="314"/>
        <v>0.98406550187061759</v>
      </c>
      <c r="S1461" s="14">
        <f t="shared" si="315"/>
        <v>20.328210157124552</v>
      </c>
      <c r="T1461" s="20">
        <f t="shared" si="305"/>
        <v>0.10068838924166101</v>
      </c>
      <c r="U1461" s="20">
        <f t="shared" si="306"/>
        <v>5.15763884232876E-2</v>
      </c>
      <c r="V1461" s="20">
        <f t="shared" si="307"/>
        <v>4.9112000818373414E-2</v>
      </c>
      <c r="Y1461" s="35"/>
      <c r="Z1461" s="35"/>
    </row>
    <row r="1462" spans="1:26" x14ac:dyDescent="0.25">
      <c r="A1462" s="11">
        <v>1992.02</v>
      </c>
      <c r="B1462" s="12">
        <v>412.56</v>
      </c>
      <c r="C1462" s="13">
        <v>12.28</v>
      </c>
      <c r="D1462" s="12">
        <v>16.1233</v>
      </c>
      <c r="E1462" s="12">
        <v>138.6</v>
      </c>
      <c r="F1462" s="13">
        <f t="shared" si="312"/>
        <v>1992.12499999989</v>
      </c>
      <c r="G1462" s="14">
        <v>7.34</v>
      </c>
      <c r="H1462" s="13">
        <f t="shared" si="308"/>
        <v>936.02898701298716</v>
      </c>
      <c r="I1462" s="13">
        <f t="shared" si="309"/>
        <v>27.861246753246757</v>
      </c>
      <c r="J1462" s="15">
        <f t="shared" si="313"/>
        <v>335053.95634324726</v>
      </c>
      <c r="K1462" s="13">
        <f t="shared" si="310"/>
        <v>36.581045584415591</v>
      </c>
      <c r="L1462" s="15">
        <f t="shared" si="311"/>
        <v>13094.278297239382</v>
      </c>
      <c r="M1462" s="34">
        <f t="shared" si="302"/>
        <v>19.582982970386745</v>
      </c>
      <c r="N1462" s="16"/>
      <c r="O1462" s="17">
        <f t="shared" si="303"/>
        <v>23.058298827241988</v>
      </c>
      <c r="P1462" s="17"/>
      <c r="Q1462" s="36">
        <f t="shared" si="304"/>
        <v>1.6596949753805754E-2</v>
      </c>
      <c r="R1462" s="14">
        <f t="shared" si="314"/>
        <v>0.99217913819458503</v>
      </c>
      <c r="S1462" s="14">
        <f t="shared" si="315"/>
        <v>19.932124780869682</v>
      </c>
      <c r="T1462" s="20">
        <f t="shared" si="305"/>
        <v>9.7565209987555468E-2</v>
      </c>
      <c r="U1462" s="20">
        <f t="shared" si="306"/>
        <v>5.4737905223336547E-2</v>
      </c>
      <c r="V1462" s="20">
        <f t="shared" si="307"/>
        <v>4.2827304764218921E-2</v>
      </c>
      <c r="Y1462" s="35"/>
      <c r="Z1462" s="35"/>
    </row>
    <row r="1463" spans="1:26" x14ac:dyDescent="0.25">
      <c r="A1463" s="11">
        <v>1992.03</v>
      </c>
      <c r="B1463" s="12">
        <v>407.36</v>
      </c>
      <c r="C1463" s="13">
        <v>12.32</v>
      </c>
      <c r="D1463" s="12">
        <v>16.190000000000001</v>
      </c>
      <c r="E1463" s="12">
        <v>139.30000000000001</v>
      </c>
      <c r="F1463" s="13">
        <f t="shared" si="312"/>
        <v>1992.2083333332232</v>
      </c>
      <c r="G1463" s="14">
        <v>7.54</v>
      </c>
      <c r="H1463" s="13">
        <f t="shared" si="308"/>
        <v>919.586687724336</v>
      </c>
      <c r="I1463" s="13">
        <f t="shared" si="309"/>
        <v>27.811537688442211</v>
      </c>
      <c r="J1463" s="15">
        <f t="shared" si="313"/>
        <v>329997.99438498635</v>
      </c>
      <c r="K1463" s="13">
        <f t="shared" si="310"/>
        <v>36.547791816223977</v>
      </c>
      <c r="L1463" s="15">
        <f t="shared" si="311"/>
        <v>13115.346448087512</v>
      </c>
      <c r="M1463" s="34">
        <f t="shared" si="302"/>
        <v>19.283561861298555</v>
      </c>
      <c r="N1463" s="16"/>
      <c r="O1463" s="17">
        <f t="shared" si="303"/>
        <v>22.698465263289922</v>
      </c>
      <c r="P1463" s="17"/>
      <c r="Q1463" s="36">
        <f t="shared" si="304"/>
        <v>1.6023313388901006E-2</v>
      </c>
      <c r="R1463" s="14">
        <f t="shared" si="314"/>
        <v>1.0104755563451913</v>
      </c>
      <c r="S1463" s="14">
        <f t="shared" si="315"/>
        <v>19.676860305121114</v>
      </c>
      <c r="T1463" s="20">
        <f t="shared" si="305"/>
        <v>0.10393468426540964</v>
      </c>
      <c r="U1463" s="20">
        <f t="shared" si="306"/>
        <v>5.28993096145427E-2</v>
      </c>
      <c r="V1463" s="20">
        <f t="shared" si="307"/>
        <v>5.1035374650866938E-2</v>
      </c>
      <c r="Y1463" s="35"/>
      <c r="Z1463" s="35"/>
    </row>
    <row r="1464" spans="1:26" x14ac:dyDescent="0.25">
      <c r="A1464" s="11">
        <v>1992.04</v>
      </c>
      <c r="B1464" s="12">
        <v>407.41</v>
      </c>
      <c r="C1464" s="13">
        <v>12.32</v>
      </c>
      <c r="D1464" s="12">
        <v>16.4833</v>
      </c>
      <c r="E1464" s="12">
        <v>139.5</v>
      </c>
      <c r="F1464" s="13">
        <f t="shared" si="312"/>
        <v>1992.2916666665565</v>
      </c>
      <c r="G1464" s="14">
        <v>7.48</v>
      </c>
      <c r="H1464" s="13">
        <f t="shared" si="308"/>
        <v>918.38099354838732</v>
      </c>
      <c r="I1464" s="13">
        <f t="shared" si="309"/>
        <v>27.771664516129036</v>
      </c>
      <c r="J1464" s="15">
        <f t="shared" si="313"/>
        <v>330395.82471198746</v>
      </c>
      <c r="K1464" s="13">
        <f t="shared" si="310"/>
        <v>37.156548516129035</v>
      </c>
      <c r="L1464" s="15">
        <f t="shared" si="311"/>
        <v>13367.402610331366</v>
      </c>
      <c r="M1464" s="34">
        <f t="shared" si="302"/>
        <v>19.301229507881047</v>
      </c>
      <c r="N1464" s="16"/>
      <c r="O1464" s="17">
        <f t="shared" si="303"/>
        <v>22.712689513614702</v>
      </c>
      <c r="P1464" s="17"/>
      <c r="Q1464" s="36">
        <f t="shared" si="304"/>
        <v>1.6285934688981193E-2</v>
      </c>
      <c r="R1464" s="14">
        <f t="shared" si="314"/>
        <v>1.0125464539191733</v>
      </c>
      <c r="S1464" s="14">
        <f t="shared" si="315"/>
        <v>19.854480290303808</v>
      </c>
      <c r="T1464" s="20">
        <f t="shared" si="305"/>
        <v>9.9247300865846766E-2</v>
      </c>
      <c r="U1464" s="20">
        <f t="shared" si="306"/>
        <v>5.2394119366989456E-2</v>
      </c>
      <c r="V1464" s="20">
        <f t="shared" si="307"/>
        <v>4.685318149885731E-2</v>
      </c>
      <c r="Y1464" s="35"/>
      <c r="Z1464" s="35"/>
    </row>
    <row r="1465" spans="1:26" x14ac:dyDescent="0.25">
      <c r="A1465" s="11">
        <v>1992.05</v>
      </c>
      <c r="B1465" s="12">
        <v>414.81</v>
      </c>
      <c r="C1465" s="13">
        <v>12.32</v>
      </c>
      <c r="D1465" s="12">
        <v>16.7667</v>
      </c>
      <c r="E1465" s="12">
        <v>139.69999999999999</v>
      </c>
      <c r="F1465" s="13">
        <f t="shared" si="312"/>
        <v>1992.3749999998897</v>
      </c>
      <c r="G1465" s="14">
        <v>7.39</v>
      </c>
      <c r="H1465" s="13">
        <f t="shared" si="308"/>
        <v>933.72335433070884</v>
      </c>
      <c r="I1465" s="13">
        <f t="shared" si="309"/>
        <v>27.731905511811028</v>
      </c>
      <c r="J1465" s="15">
        <f t="shared" si="313"/>
        <v>336746.77724045364</v>
      </c>
      <c r="K1465" s="13">
        <f t="shared" si="310"/>
        <v>37.741277609162495</v>
      </c>
      <c r="L1465" s="15">
        <f t="shared" si="311"/>
        <v>13611.369518472346</v>
      </c>
      <c r="M1465" s="34">
        <f t="shared" si="302"/>
        <v>19.662279795641691</v>
      </c>
      <c r="N1465" s="16"/>
      <c r="O1465" s="17">
        <f t="shared" si="303"/>
        <v>23.130349591325842</v>
      </c>
      <c r="P1465" s="17"/>
      <c r="Q1465" s="36">
        <f t="shared" si="304"/>
        <v>1.5402822169063309E-2</v>
      </c>
      <c r="R1465" s="14">
        <f t="shared" si="314"/>
        <v>1.0153293568561221</v>
      </c>
      <c r="S1465" s="14">
        <f t="shared" si="315"/>
        <v>20.074802533454232</v>
      </c>
      <c r="T1465" s="20">
        <f t="shared" si="305"/>
        <v>9.4022837076815691E-2</v>
      </c>
      <c r="U1465" s="20">
        <f t="shared" si="306"/>
        <v>5.2093917979996407E-2</v>
      </c>
      <c r="V1465" s="20">
        <f t="shared" si="307"/>
        <v>4.1928919096819284E-2</v>
      </c>
      <c r="Y1465" s="35"/>
      <c r="Z1465" s="35"/>
    </row>
    <row r="1466" spans="1:26" x14ac:dyDescent="0.25">
      <c r="A1466" s="11">
        <v>1992.06</v>
      </c>
      <c r="B1466" s="12">
        <v>408.27</v>
      </c>
      <c r="C1466" s="13">
        <v>12.32</v>
      </c>
      <c r="D1466" s="12">
        <v>17.05</v>
      </c>
      <c r="E1466" s="12">
        <v>140.19999999999999</v>
      </c>
      <c r="F1466" s="13">
        <f t="shared" si="312"/>
        <v>1992.458333333223</v>
      </c>
      <c r="G1466" s="14">
        <v>7.26</v>
      </c>
      <c r="H1466" s="13">
        <f t="shared" si="308"/>
        <v>915.72456633380898</v>
      </c>
      <c r="I1466" s="13">
        <f t="shared" si="309"/>
        <v>27.633004279600577</v>
      </c>
      <c r="J1466" s="15">
        <f t="shared" si="313"/>
        <v>331086.01051946561</v>
      </c>
      <c r="K1466" s="13">
        <f t="shared" si="310"/>
        <v>38.242104136947226</v>
      </c>
      <c r="L1466" s="15">
        <f t="shared" si="311"/>
        <v>13826.674698990591</v>
      </c>
      <c r="M1466" s="34">
        <f t="shared" si="302"/>
        <v>19.315365967644595</v>
      </c>
      <c r="N1466" s="16"/>
      <c r="O1466" s="17">
        <f t="shared" si="303"/>
        <v>22.716805900471648</v>
      </c>
      <c r="P1466" s="17"/>
      <c r="Q1466" s="36">
        <f t="shared" si="304"/>
        <v>1.6695001272217146E-2</v>
      </c>
      <c r="R1466" s="14">
        <f t="shared" si="314"/>
        <v>1.0362324502452476</v>
      </c>
      <c r="S1466" s="14">
        <f t="shared" si="315"/>
        <v>20.309845416827471</v>
      </c>
      <c r="T1466" s="20">
        <f t="shared" si="305"/>
        <v>8.9151160617102709E-2</v>
      </c>
      <c r="U1466" s="20">
        <f t="shared" si="306"/>
        <v>5.3132868783135168E-2</v>
      </c>
      <c r="V1466" s="20">
        <f t="shared" si="307"/>
        <v>3.6018291833967542E-2</v>
      </c>
      <c r="Y1466" s="35"/>
      <c r="Z1466" s="35"/>
    </row>
    <row r="1467" spans="1:26" x14ac:dyDescent="0.25">
      <c r="A1467" s="11">
        <v>1992.07</v>
      </c>
      <c r="B1467" s="12">
        <v>415.05</v>
      </c>
      <c r="C1467" s="13">
        <v>12.343299999999999</v>
      </c>
      <c r="D1467" s="12">
        <v>17.38</v>
      </c>
      <c r="E1467" s="12">
        <v>140.5</v>
      </c>
      <c r="F1467" s="13">
        <f t="shared" si="312"/>
        <v>1992.5416666665562</v>
      </c>
      <c r="G1467" s="14">
        <v>6.84</v>
      </c>
      <c r="H1467" s="13">
        <f t="shared" si="308"/>
        <v>928.94393594306064</v>
      </c>
      <c r="I1467" s="13">
        <f t="shared" si="309"/>
        <v>27.626150306049823</v>
      </c>
      <c r="J1467" s="15">
        <f t="shared" si="313"/>
        <v>336697.92468959704</v>
      </c>
      <c r="K1467" s="13">
        <f t="shared" si="310"/>
        <v>38.899037722419926</v>
      </c>
      <c r="L1467" s="15">
        <f t="shared" si="311"/>
        <v>14099.048141441261</v>
      </c>
      <c r="M1467" s="34">
        <f t="shared" si="302"/>
        <v>19.620740694824406</v>
      </c>
      <c r="N1467" s="16"/>
      <c r="O1467" s="17">
        <f t="shared" si="303"/>
        <v>23.070543662535286</v>
      </c>
      <c r="P1467" s="17"/>
      <c r="Q1467" s="36">
        <f t="shared" si="304"/>
        <v>1.9777611352638634E-2</v>
      </c>
      <c r="R1467" s="14">
        <f t="shared" si="314"/>
        <v>1.0238658423844582</v>
      </c>
      <c r="S1467" s="14">
        <f t="shared" si="315"/>
        <v>21.000783398074475</v>
      </c>
      <c r="T1467" s="20">
        <f t="shared" si="305"/>
        <v>7.4895659986007779E-2</v>
      </c>
      <c r="U1467" s="20">
        <f t="shared" si="306"/>
        <v>5.2229038110436443E-2</v>
      </c>
      <c r="V1467" s="20">
        <f t="shared" si="307"/>
        <v>2.2666621875571336E-2</v>
      </c>
      <c r="Y1467" s="35"/>
      <c r="Z1467" s="35"/>
    </row>
    <row r="1468" spans="1:26" x14ac:dyDescent="0.25">
      <c r="A1468" s="11">
        <v>1992.08</v>
      </c>
      <c r="B1468" s="12">
        <v>417.93</v>
      </c>
      <c r="C1468" s="13">
        <v>12.3667</v>
      </c>
      <c r="D1468" s="12">
        <v>17.71</v>
      </c>
      <c r="E1468" s="12">
        <v>140.9</v>
      </c>
      <c r="F1468" s="13">
        <f t="shared" si="312"/>
        <v>1992.6249999998895</v>
      </c>
      <c r="G1468" s="14">
        <v>6.59</v>
      </c>
      <c r="H1468" s="13">
        <f t="shared" si="308"/>
        <v>932.73433498935435</v>
      </c>
      <c r="I1468" s="13">
        <f t="shared" si="309"/>
        <v>27.599946643009226</v>
      </c>
      <c r="J1468" s="15">
        <f t="shared" si="313"/>
        <v>338905.40260400722</v>
      </c>
      <c r="K1468" s="13">
        <f t="shared" si="310"/>
        <v>39.525100070972321</v>
      </c>
      <c r="L1468" s="15">
        <f t="shared" si="311"/>
        <v>14361.291795556592</v>
      </c>
      <c r="M1468" s="34">
        <f t="shared" si="302"/>
        <v>19.722137498351525</v>
      </c>
      <c r="N1468" s="16"/>
      <c r="O1468" s="17">
        <f t="shared" si="303"/>
        <v>23.184600663955525</v>
      </c>
      <c r="P1468" s="17"/>
      <c r="Q1468" s="36">
        <f t="shared" si="304"/>
        <v>2.2097910826092249E-2</v>
      </c>
      <c r="R1468" s="14">
        <f t="shared" si="314"/>
        <v>1.0179381983966895</v>
      </c>
      <c r="S1468" s="14">
        <f t="shared" si="315"/>
        <v>21.44094295412868</v>
      </c>
      <c r="T1468" s="20">
        <f t="shared" si="305"/>
        <v>7.5052117723350298E-2</v>
      </c>
      <c r="U1468" s="20">
        <f t="shared" si="306"/>
        <v>5.3354955817823901E-2</v>
      </c>
      <c r="V1468" s="20">
        <f t="shared" si="307"/>
        <v>2.1697161905526396E-2</v>
      </c>
      <c r="Y1468" s="35"/>
      <c r="Z1468" s="35"/>
    </row>
    <row r="1469" spans="1:26" x14ac:dyDescent="0.25">
      <c r="A1469" s="11">
        <v>1992.09</v>
      </c>
      <c r="B1469" s="12">
        <v>418.48</v>
      </c>
      <c r="C1469" s="13">
        <v>12.4</v>
      </c>
      <c r="D1469" s="12">
        <v>18.04</v>
      </c>
      <c r="E1469" s="12">
        <v>141.30000000000001</v>
      </c>
      <c r="F1469" s="13">
        <f t="shared" si="312"/>
        <v>1992.7083333332228</v>
      </c>
      <c r="G1469" s="14">
        <v>6.42</v>
      </c>
      <c r="H1469" s="13">
        <f t="shared" si="308"/>
        <v>931.31791082802545</v>
      </c>
      <c r="I1469" s="13">
        <f t="shared" si="309"/>
        <v>27.595923566878984</v>
      </c>
      <c r="J1469" s="15">
        <f t="shared" si="313"/>
        <v>339226.32302797632</v>
      </c>
      <c r="K1469" s="13">
        <f t="shared" si="310"/>
        <v>40.1476178343949</v>
      </c>
      <c r="L1469" s="15">
        <f t="shared" si="311"/>
        <v>14623.501403710314</v>
      </c>
      <c r="M1469" s="34">
        <f t="shared" si="302"/>
        <v>19.708766424745296</v>
      </c>
      <c r="N1469" s="16"/>
      <c r="O1469" s="17">
        <f t="shared" si="303"/>
        <v>23.164274166851875</v>
      </c>
      <c r="P1469" s="17"/>
      <c r="Q1469" s="36">
        <f t="shared" si="304"/>
        <v>2.3914247386812471E-2</v>
      </c>
      <c r="R1469" s="14">
        <f t="shared" si="314"/>
        <v>0.99299722717856842</v>
      </c>
      <c r="S1469" s="14">
        <f t="shared" si="315"/>
        <v>21.76376983248166</v>
      </c>
      <c r="T1469" s="20">
        <f t="shared" si="305"/>
        <v>6.9544877641060099E-2</v>
      </c>
      <c r="U1469" s="20">
        <f t="shared" si="306"/>
        <v>5.5295238713414685E-2</v>
      </c>
      <c r="V1469" s="20">
        <f t="shared" si="307"/>
        <v>1.4249638927645414E-2</v>
      </c>
      <c r="Y1469" s="35"/>
      <c r="Z1469" s="35"/>
    </row>
    <row r="1470" spans="1:26" x14ac:dyDescent="0.25">
      <c r="A1470" s="11">
        <v>1992.1</v>
      </c>
      <c r="B1470" s="12">
        <v>412.5</v>
      </c>
      <c r="C1470" s="13">
        <v>12.386699999999999</v>
      </c>
      <c r="D1470" s="12">
        <v>18.39</v>
      </c>
      <c r="E1470" s="12">
        <v>141.80000000000001</v>
      </c>
      <c r="F1470" s="13">
        <f t="shared" si="312"/>
        <v>1992.791666666556</v>
      </c>
      <c r="G1470" s="14">
        <v>6.59</v>
      </c>
      <c r="H1470" s="13">
        <f t="shared" si="308"/>
        <v>914.77256699576867</v>
      </c>
      <c r="I1470" s="13">
        <f t="shared" si="309"/>
        <v>27.469123286318759</v>
      </c>
      <c r="J1470" s="15">
        <f t="shared" si="313"/>
        <v>334033.57918853342</v>
      </c>
      <c r="K1470" s="13">
        <f t="shared" si="310"/>
        <v>40.782224259520454</v>
      </c>
      <c r="L1470" s="15">
        <f t="shared" si="311"/>
        <v>14891.824294005164</v>
      </c>
      <c r="M1470" s="34">
        <f t="shared" si="302"/>
        <v>19.37027107690697</v>
      </c>
      <c r="N1470" s="16"/>
      <c r="O1470" s="17">
        <f t="shared" si="303"/>
        <v>22.763052023573355</v>
      </c>
      <c r="P1470" s="17"/>
      <c r="Q1470" s="36">
        <f t="shared" si="304"/>
        <v>2.3149941896531738E-2</v>
      </c>
      <c r="R1470" s="14">
        <f t="shared" si="314"/>
        <v>0.98539668996090102</v>
      </c>
      <c r="S1470" s="14">
        <f t="shared" si="315"/>
        <v>21.535159418551128</v>
      </c>
      <c r="T1470" s="20">
        <f t="shared" si="305"/>
        <v>6.9546367268539244E-2</v>
      </c>
      <c r="U1470" s="20">
        <f t="shared" si="306"/>
        <v>5.5969470126490783E-2</v>
      </c>
      <c r="V1470" s="20">
        <f t="shared" si="307"/>
        <v>1.3576897142048461E-2</v>
      </c>
      <c r="Y1470" s="35"/>
      <c r="Z1470" s="35"/>
    </row>
    <row r="1471" spans="1:26" x14ac:dyDescent="0.25">
      <c r="A1471" s="11">
        <v>1992.11</v>
      </c>
      <c r="B1471" s="12">
        <v>422.84</v>
      </c>
      <c r="C1471" s="13">
        <v>12.3833</v>
      </c>
      <c r="D1471" s="12">
        <v>18.739999999999998</v>
      </c>
      <c r="E1471" s="12">
        <v>142</v>
      </c>
      <c r="F1471" s="13">
        <f t="shared" si="312"/>
        <v>1992.8749999998893</v>
      </c>
      <c r="G1471" s="14">
        <v>6.87</v>
      </c>
      <c r="H1471" s="13">
        <f t="shared" si="308"/>
        <v>936.38215774647881</v>
      </c>
      <c r="I1471" s="13">
        <f t="shared" si="309"/>
        <v>27.422905056338031</v>
      </c>
      <c r="J1471" s="15">
        <f t="shared" si="313"/>
        <v>342758.89171451825</v>
      </c>
      <c r="K1471" s="13">
        <f t="shared" si="310"/>
        <v>41.499861971830988</v>
      </c>
      <c r="L1471" s="15">
        <f t="shared" si="311"/>
        <v>15190.856188463895</v>
      </c>
      <c r="M1471" s="34">
        <f t="shared" si="302"/>
        <v>19.83365603880123</v>
      </c>
      <c r="N1471" s="16"/>
      <c r="O1471" s="17">
        <f t="shared" si="303"/>
        <v>23.303331550784879</v>
      </c>
      <c r="P1471" s="17"/>
      <c r="Q1471" s="36">
        <f t="shared" si="304"/>
        <v>1.9501570278503674E-2</v>
      </c>
      <c r="R1471" s="14">
        <f t="shared" si="314"/>
        <v>1.0129335817200111</v>
      </c>
      <c r="S1471" s="14">
        <f t="shared" si="315"/>
        <v>21.190786534441987</v>
      </c>
      <c r="T1471" s="20">
        <f t="shared" si="305"/>
        <v>7.3658714499208022E-2</v>
      </c>
      <c r="U1471" s="20">
        <f t="shared" si="306"/>
        <v>5.7069939844241357E-2</v>
      </c>
      <c r="V1471" s="20">
        <f t="shared" si="307"/>
        <v>1.6588774654966665E-2</v>
      </c>
      <c r="Y1471" s="35"/>
      <c r="Z1471" s="35"/>
    </row>
    <row r="1472" spans="1:26" x14ac:dyDescent="0.25">
      <c r="A1472" s="11">
        <v>1992.12</v>
      </c>
      <c r="B1472" s="12">
        <v>435.64</v>
      </c>
      <c r="C1472" s="13">
        <v>12.39</v>
      </c>
      <c r="D1472" s="12">
        <v>19.09</v>
      </c>
      <c r="E1472" s="12">
        <v>141.9</v>
      </c>
      <c r="F1472" s="13">
        <f t="shared" si="312"/>
        <v>1992.9583333332225</v>
      </c>
      <c r="G1472" s="14">
        <v>6.77</v>
      </c>
      <c r="H1472" s="13">
        <f t="shared" si="308"/>
        <v>965.40771247357293</v>
      </c>
      <c r="I1472" s="13">
        <f t="shared" si="309"/>
        <v>27.457078224101483</v>
      </c>
      <c r="J1472" s="15">
        <f t="shared" si="313"/>
        <v>354221.12433256168</v>
      </c>
      <c r="K1472" s="13">
        <f t="shared" si="310"/>
        <v>42.304731501057084</v>
      </c>
      <c r="L1472" s="15">
        <f t="shared" si="311"/>
        <v>15522.177172685251</v>
      </c>
      <c r="M1472" s="34">
        <f t="shared" si="302"/>
        <v>20.448606721242967</v>
      </c>
      <c r="N1472" s="16"/>
      <c r="O1472" s="17">
        <f t="shared" si="303"/>
        <v>24.020186324731132</v>
      </c>
      <c r="P1472" s="17"/>
      <c r="Q1472" s="36">
        <f t="shared" si="304"/>
        <v>1.9336711772753895E-2</v>
      </c>
      <c r="R1472" s="14">
        <f t="shared" si="314"/>
        <v>1.0179889555372019</v>
      </c>
      <c r="S1472" s="14">
        <f t="shared" si="315"/>
        <v>21.479986054539136</v>
      </c>
      <c r="T1472" s="20">
        <f t="shared" si="305"/>
        <v>6.9257000163746696E-2</v>
      </c>
      <c r="U1472" s="20">
        <f t="shared" si="306"/>
        <v>5.6398787313599597E-2</v>
      </c>
      <c r="V1472" s="20">
        <f t="shared" si="307"/>
        <v>1.2858212850147099E-2</v>
      </c>
      <c r="Y1472" s="35"/>
      <c r="Z1472" s="35"/>
    </row>
    <row r="1473" spans="1:26" x14ac:dyDescent="0.25">
      <c r="A1473" s="11">
        <v>1993.01</v>
      </c>
      <c r="B1473" s="12">
        <v>435.23</v>
      </c>
      <c r="C1473" s="13">
        <v>12.4133</v>
      </c>
      <c r="D1473" s="12">
        <v>19.34</v>
      </c>
      <c r="E1473" s="12">
        <v>142.6</v>
      </c>
      <c r="F1473" s="13">
        <f t="shared" si="312"/>
        <v>1993.0416666665558</v>
      </c>
      <c r="G1473" s="14">
        <v>6.6</v>
      </c>
      <c r="H1473" s="13">
        <f t="shared" si="308"/>
        <v>959.76455680224421</v>
      </c>
      <c r="I1473" s="13">
        <f t="shared" si="309"/>
        <v>27.373676844319778</v>
      </c>
      <c r="J1473" s="15">
        <f t="shared" si="313"/>
        <v>352987.55529340293</v>
      </c>
      <c r="K1473" s="13">
        <f t="shared" si="310"/>
        <v>42.648361851332403</v>
      </c>
      <c r="L1473" s="15">
        <f t="shared" si="311"/>
        <v>15685.452104345775</v>
      </c>
      <c r="M1473" s="34">
        <f t="shared" ref="M1473:M1536" si="316">H1473/AVERAGE(K1353:K1472)</f>
        <v>20.32341080299571</v>
      </c>
      <c r="N1473" s="16"/>
      <c r="O1473" s="17">
        <f t="shared" ref="O1473:O1536" si="317">J1473/AVERAGE(L1353:L1472)</f>
        <v>23.867950224169565</v>
      </c>
      <c r="P1473" s="17"/>
      <c r="Q1473" s="36">
        <f t="shared" ref="Q1473:Q1536" si="318">1/M1473-(G1473/100-(((E1473/E1353)^(1/10))-1))</f>
        <v>2.1636349599385971E-2</v>
      </c>
      <c r="R1473" s="14">
        <f t="shared" si="314"/>
        <v>1.0305714011765221</v>
      </c>
      <c r="S1473" s="14">
        <f t="shared" si="315"/>
        <v>21.759050055303792</v>
      </c>
      <c r="T1473" s="20">
        <f t="shared" si="305"/>
        <v>6.8920554422549518E-2</v>
      </c>
      <c r="U1473" s="20">
        <f t="shared" si="306"/>
        <v>5.4752609652403361E-2</v>
      </c>
      <c r="V1473" s="20">
        <f t="shared" si="307"/>
        <v>1.4167944770146157E-2</v>
      </c>
      <c r="Y1473" s="35"/>
      <c r="Z1473" s="35"/>
    </row>
    <row r="1474" spans="1:26" x14ac:dyDescent="0.25">
      <c r="A1474" s="11">
        <v>1993.02</v>
      </c>
      <c r="B1474" s="12">
        <v>441.7</v>
      </c>
      <c r="C1474" s="13">
        <v>12.4467</v>
      </c>
      <c r="D1474" s="12">
        <v>19.59</v>
      </c>
      <c r="E1474" s="12">
        <v>143.1</v>
      </c>
      <c r="F1474" s="13">
        <f t="shared" si="312"/>
        <v>1993.124999999889</v>
      </c>
      <c r="G1474" s="14">
        <v>6.26</v>
      </c>
      <c r="H1474" s="13">
        <f t="shared" si="308"/>
        <v>970.62880503144675</v>
      </c>
      <c r="I1474" s="13">
        <f t="shared" si="309"/>
        <v>27.351427547169816</v>
      </c>
      <c r="J1474" s="15">
        <f t="shared" si="313"/>
        <v>357821.557394873</v>
      </c>
      <c r="K1474" s="13">
        <f t="shared" si="310"/>
        <v>43.048716981132081</v>
      </c>
      <c r="L1474" s="15">
        <f t="shared" si="311"/>
        <v>15869.876181493235</v>
      </c>
      <c r="M1474" s="34">
        <f t="shared" si="316"/>
        <v>20.545336792900446</v>
      </c>
      <c r="N1474" s="16"/>
      <c r="O1474" s="17">
        <f t="shared" si="317"/>
        <v>24.122919609042594</v>
      </c>
      <c r="P1474" s="17"/>
      <c r="Q1474" s="36">
        <f t="shared" si="318"/>
        <v>2.4762232417321631E-2</v>
      </c>
      <c r="R1474" s="14">
        <f t="shared" si="314"/>
        <v>1.0261243281280923</v>
      </c>
      <c r="S1474" s="14">
        <f t="shared" si="315"/>
        <v>22.345903010180429</v>
      </c>
      <c r="T1474" s="20">
        <f t="shared" ref="T1474:T1537" si="319">(($J1594/$J1474)^(1/10)-1)</f>
        <v>5.9600835986600931E-2</v>
      </c>
      <c r="U1474" s="20">
        <f t="shared" ref="U1474:U1537" si="320">(($S1594/$S1474)^(1/10)-1)</f>
        <v>5.2780395368372313E-2</v>
      </c>
      <c r="V1474" s="20">
        <f t="shared" ref="V1474:V1537" si="321">T1474-U1474</f>
        <v>6.8204406182286181E-3</v>
      </c>
      <c r="Y1474" s="35"/>
      <c r="Z1474" s="35"/>
    </row>
    <row r="1475" spans="1:26" x14ac:dyDescent="0.25">
      <c r="A1475" s="11">
        <v>1993.03</v>
      </c>
      <c r="B1475" s="12">
        <v>450.16</v>
      </c>
      <c r="C1475" s="13">
        <v>12.48</v>
      </c>
      <c r="D1475" s="12">
        <v>19.84</v>
      </c>
      <c r="E1475" s="12">
        <v>143.6</v>
      </c>
      <c r="F1475" s="13">
        <f t="shared" si="312"/>
        <v>1993.2083333332223</v>
      </c>
      <c r="G1475" s="14">
        <v>5.98</v>
      </c>
      <c r="H1475" s="13">
        <f t="shared" si="308"/>
        <v>985.77516434540405</v>
      </c>
      <c r="I1475" s="13">
        <f t="shared" si="309"/>
        <v>27.329114206128139</v>
      </c>
      <c r="J1475" s="15">
        <f t="shared" si="313"/>
        <v>364244.82242700388</v>
      </c>
      <c r="K1475" s="13">
        <f t="shared" si="310"/>
        <v>43.44628412256268</v>
      </c>
      <c r="L1475" s="15">
        <f t="shared" si="311"/>
        <v>16053.441613985598</v>
      </c>
      <c r="M1475" s="34">
        <f t="shared" si="316"/>
        <v>20.855200148690916</v>
      </c>
      <c r="N1475" s="16"/>
      <c r="O1475" s="17">
        <f t="shared" si="317"/>
        <v>24.480250697934416</v>
      </c>
      <c r="P1475" s="17"/>
      <c r="Q1475" s="36">
        <f t="shared" si="318"/>
        <v>2.7201413706418549E-2</v>
      </c>
      <c r="R1475" s="14">
        <f t="shared" si="314"/>
        <v>1.0057303710261363</v>
      </c>
      <c r="S1475" s="14">
        <f t="shared" si="315"/>
        <v>22.849836012483646</v>
      </c>
      <c r="T1475" s="20">
        <f t="shared" si="319"/>
        <v>5.8458949850014097E-2</v>
      </c>
      <c r="U1475" s="20">
        <f t="shared" si="320"/>
        <v>5.0921333723028761E-2</v>
      </c>
      <c r="V1475" s="20">
        <f t="shared" si="321"/>
        <v>7.5376161269853359E-3</v>
      </c>
      <c r="Y1475" s="35"/>
      <c r="Z1475" s="35"/>
    </row>
    <row r="1476" spans="1:26" x14ac:dyDescent="0.25">
      <c r="A1476" s="11">
        <v>1993.04</v>
      </c>
      <c r="B1476" s="12">
        <v>443.08</v>
      </c>
      <c r="C1476" s="13">
        <v>12.4933</v>
      </c>
      <c r="D1476" s="12">
        <v>19.670000000000002</v>
      </c>
      <c r="E1476" s="12">
        <v>144</v>
      </c>
      <c r="F1476" s="13">
        <f t="shared" si="312"/>
        <v>1993.2916666665556</v>
      </c>
      <c r="G1476" s="14">
        <v>5.97</v>
      </c>
      <c r="H1476" s="13">
        <f t="shared" si="308"/>
        <v>967.57595000000015</v>
      </c>
      <c r="I1476" s="13">
        <f t="shared" si="309"/>
        <v>27.282243875000002</v>
      </c>
      <c r="J1476" s="15">
        <f t="shared" si="313"/>
        <v>358360.26395864395</v>
      </c>
      <c r="K1476" s="13">
        <f t="shared" si="310"/>
        <v>42.954362500000009</v>
      </c>
      <c r="L1476" s="15">
        <f t="shared" si="311"/>
        <v>15908.969919803481</v>
      </c>
      <c r="M1476" s="34">
        <f t="shared" si="316"/>
        <v>20.45736201664219</v>
      </c>
      <c r="N1476" s="16"/>
      <c r="O1476" s="17">
        <f t="shared" si="317"/>
        <v>24.007988301251135</v>
      </c>
      <c r="P1476" s="17"/>
      <c r="Q1476" s="36">
        <f t="shared" si="318"/>
        <v>2.778273053625141E-2</v>
      </c>
      <c r="R1476" s="14">
        <f t="shared" si="314"/>
        <v>0.99976214427287224</v>
      </c>
      <c r="S1476" s="14">
        <f t="shared" si="315"/>
        <v>22.916938567247321</v>
      </c>
      <c r="T1476" s="20">
        <f t="shared" si="319"/>
        <v>6.5890820412883633E-2</v>
      </c>
      <c r="U1476" s="20">
        <f t="shared" si="320"/>
        <v>4.9880332575390929E-2</v>
      </c>
      <c r="V1476" s="20">
        <f t="shared" si="321"/>
        <v>1.6010487837492704E-2</v>
      </c>
      <c r="Y1476" s="35"/>
      <c r="Z1476" s="35"/>
    </row>
    <row r="1477" spans="1:26" x14ac:dyDescent="0.25">
      <c r="A1477" s="11">
        <v>1993.05</v>
      </c>
      <c r="B1477" s="12">
        <v>445.25</v>
      </c>
      <c r="C1477" s="13">
        <v>12.5067</v>
      </c>
      <c r="D1477" s="12">
        <v>19.5</v>
      </c>
      <c r="E1477" s="12">
        <v>144.19999999999999</v>
      </c>
      <c r="F1477" s="13">
        <f t="shared" si="312"/>
        <v>1993.3749999998888</v>
      </c>
      <c r="G1477" s="14">
        <v>6.04</v>
      </c>
      <c r="H1477" s="13">
        <f t="shared" si="308"/>
        <v>970.96612343966717</v>
      </c>
      <c r="I1477" s="13">
        <f t="shared" si="309"/>
        <v>27.27362608876561</v>
      </c>
      <c r="J1477" s="15">
        <f t="shared" si="313"/>
        <v>360457.65531663288</v>
      </c>
      <c r="K1477" s="13">
        <f t="shared" si="310"/>
        <v>42.524063800277403</v>
      </c>
      <c r="L1477" s="15">
        <f t="shared" si="311"/>
        <v>15786.466656202903</v>
      </c>
      <c r="M1477" s="34">
        <f t="shared" si="316"/>
        <v>20.51760563376487</v>
      </c>
      <c r="N1477" s="16"/>
      <c r="O1477" s="17">
        <f t="shared" si="317"/>
        <v>24.073856030062402</v>
      </c>
      <c r="P1477" s="17"/>
      <c r="Q1477" s="36">
        <f t="shared" si="318"/>
        <v>2.6453373546910568E-2</v>
      </c>
      <c r="R1477" s="14">
        <f t="shared" si="314"/>
        <v>1.011012320562737</v>
      </c>
      <c r="S1477" s="14">
        <f t="shared" si="315"/>
        <v>22.879710266790326</v>
      </c>
      <c r="T1477" s="20">
        <f t="shared" si="319"/>
        <v>7.0971797155078731E-2</v>
      </c>
      <c r="U1477" s="20">
        <f t="shared" si="320"/>
        <v>5.3926187685223281E-2</v>
      </c>
      <c r="V1477" s="20">
        <f t="shared" si="321"/>
        <v>1.7045609469855449E-2</v>
      </c>
      <c r="Y1477" s="35"/>
      <c r="Z1477" s="35"/>
    </row>
    <row r="1478" spans="1:26" x14ac:dyDescent="0.25">
      <c r="A1478" s="11">
        <v>1993.06</v>
      </c>
      <c r="B1478" s="12">
        <v>448.06</v>
      </c>
      <c r="C1478" s="13">
        <v>12.52</v>
      </c>
      <c r="D1478" s="12">
        <v>19.329999999999998</v>
      </c>
      <c r="E1478" s="12">
        <v>144.4</v>
      </c>
      <c r="F1478" s="13">
        <f t="shared" si="312"/>
        <v>1993.4583333332221</v>
      </c>
      <c r="G1478" s="14">
        <v>5.96</v>
      </c>
      <c r="H1478" s="13">
        <f t="shared" si="308"/>
        <v>975.74063434903053</v>
      </c>
      <c r="I1478" s="13">
        <f t="shared" si="309"/>
        <v>27.264814404432133</v>
      </c>
      <c r="J1478" s="15">
        <f t="shared" si="313"/>
        <v>363073.59958330495</v>
      </c>
      <c r="K1478" s="13">
        <f t="shared" si="310"/>
        <v>42.094957063711909</v>
      </c>
      <c r="L1478" s="15">
        <f t="shared" si="311"/>
        <v>15663.555505836906</v>
      </c>
      <c r="M1478" s="34">
        <f t="shared" si="316"/>
        <v>20.608357012960198</v>
      </c>
      <c r="N1478" s="16"/>
      <c r="O1478" s="17">
        <f t="shared" si="317"/>
        <v>24.175761110239694</v>
      </c>
      <c r="P1478" s="17"/>
      <c r="Q1478" s="36">
        <f t="shared" si="318"/>
        <v>2.6869171617220369E-2</v>
      </c>
      <c r="R1478" s="14">
        <f t="shared" si="314"/>
        <v>1.0162531878887435</v>
      </c>
      <c r="S1478" s="14">
        <f t="shared" si="315"/>
        <v>23.099630647956758</v>
      </c>
      <c r="T1478" s="20">
        <f t="shared" si="319"/>
        <v>7.6033620472631069E-2</v>
      </c>
      <c r="U1478" s="20">
        <f t="shared" si="320"/>
        <v>5.5223289231552286E-2</v>
      </c>
      <c r="V1478" s="20">
        <f t="shared" si="321"/>
        <v>2.0810331241078783E-2</v>
      </c>
      <c r="Y1478" s="35"/>
      <c r="Z1478" s="35"/>
    </row>
    <row r="1479" spans="1:26" x14ac:dyDescent="0.25">
      <c r="A1479" s="11">
        <v>1993.07</v>
      </c>
      <c r="B1479" s="12">
        <v>447.29</v>
      </c>
      <c r="C1479" s="13">
        <v>12.52</v>
      </c>
      <c r="D1479" s="12">
        <v>19.690000000000001</v>
      </c>
      <c r="E1479" s="12">
        <v>144.4</v>
      </c>
      <c r="F1479" s="13">
        <f t="shared" si="312"/>
        <v>1993.5416666665553</v>
      </c>
      <c r="G1479" s="14">
        <v>5.81</v>
      </c>
      <c r="H1479" s="13">
        <f t="shared" si="308"/>
        <v>974.06380470914132</v>
      </c>
      <c r="I1479" s="13">
        <f t="shared" si="309"/>
        <v>27.264814404432133</v>
      </c>
      <c r="J1479" s="15">
        <f t="shared" si="313"/>
        <v>363295.08803846588</v>
      </c>
      <c r="K1479" s="13">
        <f t="shared" si="310"/>
        <v>42.878929362880896</v>
      </c>
      <c r="L1479" s="15">
        <f t="shared" si="311"/>
        <v>15992.48872873839</v>
      </c>
      <c r="M1479" s="34">
        <f t="shared" si="316"/>
        <v>20.564596413297142</v>
      </c>
      <c r="N1479" s="16"/>
      <c r="O1479" s="17">
        <f t="shared" si="317"/>
        <v>24.120424250680486</v>
      </c>
      <c r="P1479" s="17"/>
      <c r="Q1479" s="36">
        <f t="shared" si="318"/>
        <v>2.8056084282618188E-2</v>
      </c>
      <c r="R1479" s="14">
        <f t="shared" si="314"/>
        <v>1.0146808528422979</v>
      </c>
      <c r="S1479" s="14">
        <f t="shared" si="315"/>
        <v>23.475073285038576</v>
      </c>
      <c r="T1479" s="20">
        <f t="shared" si="319"/>
        <v>7.6491577847394243E-2</v>
      </c>
      <c r="U1479" s="20">
        <f t="shared" si="320"/>
        <v>4.7973867483517729E-2</v>
      </c>
      <c r="V1479" s="20">
        <f t="shared" si="321"/>
        <v>2.8517710363876514E-2</v>
      </c>
      <c r="Y1479" s="35"/>
      <c r="Z1479" s="35"/>
    </row>
    <row r="1480" spans="1:26" x14ac:dyDescent="0.25">
      <c r="A1480" s="11">
        <v>1993.08</v>
      </c>
      <c r="B1480" s="12">
        <v>454.13</v>
      </c>
      <c r="C1480" s="13">
        <v>12.52</v>
      </c>
      <c r="D1480" s="12">
        <v>20.05</v>
      </c>
      <c r="E1480" s="12">
        <v>144.80000000000001</v>
      </c>
      <c r="F1480" s="13">
        <f t="shared" si="312"/>
        <v>1993.6249999998886</v>
      </c>
      <c r="G1480" s="14">
        <v>5.68</v>
      </c>
      <c r="H1480" s="13">
        <f t="shared" si="308"/>
        <v>986.22734668508292</v>
      </c>
      <c r="I1480" s="13">
        <f t="shared" si="309"/>
        <v>27.189497237569061</v>
      </c>
      <c r="J1480" s="15">
        <f t="shared" si="313"/>
        <v>368676.77446090878</v>
      </c>
      <c r="K1480" s="13">
        <f t="shared" si="310"/>
        <v>43.542285911602214</v>
      </c>
      <c r="L1480" s="15">
        <f t="shared" si="311"/>
        <v>16277.209891311346</v>
      </c>
      <c r="M1480" s="34">
        <f t="shared" si="316"/>
        <v>20.81222754662739</v>
      </c>
      <c r="N1480" s="16"/>
      <c r="O1480" s="17">
        <f t="shared" si="317"/>
        <v>24.40515363879749</v>
      </c>
      <c r="P1480" s="17"/>
      <c r="Q1480" s="36">
        <f t="shared" si="318"/>
        <v>2.8753403914616518E-2</v>
      </c>
      <c r="R1480" s="14">
        <f t="shared" si="314"/>
        <v>1.0293065194781301</v>
      </c>
      <c r="S1480" s="14">
        <f t="shared" si="315"/>
        <v>23.753907084764691</v>
      </c>
      <c r="T1480" s="20">
        <f t="shared" si="319"/>
        <v>7.432388632524578E-2</v>
      </c>
      <c r="U1480" s="20">
        <f t="shared" si="320"/>
        <v>4.2692712610931327E-2</v>
      </c>
      <c r="V1480" s="20">
        <f t="shared" si="321"/>
        <v>3.1631173714314453E-2</v>
      </c>
      <c r="Y1480" s="35"/>
      <c r="Z1480" s="35"/>
    </row>
    <row r="1481" spans="1:26" x14ac:dyDescent="0.25">
      <c r="A1481" s="11">
        <v>1993.09</v>
      </c>
      <c r="B1481" s="12">
        <v>459.24</v>
      </c>
      <c r="C1481" s="13">
        <v>12.52</v>
      </c>
      <c r="D1481" s="12">
        <v>20.41</v>
      </c>
      <c r="E1481" s="12">
        <v>145.1</v>
      </c>
      <c r="F1481" s="13">
        <f t="shared" si="312"/>
        <v>1993.7083333332218</v>
      </c>
      <c r="G1481" s="14">
        <v>5.36</v>
      </c>
      <c r="H1481" s="13">
        <f t="shared" si="308"/>
        <v>995.26264920744325</v>
      </c>
      <c r="I1481" s="13">
        <f t="shared" si="309"/>
        <v>27.133281874569263</v>
      </c>
      <c r="J1481" s="15">
        <f t="shared" si="313"/>
        <v>372899.65853970876</v>
      </c>
      <c r="K1481" s="13">
        <f t="shared" si="310"/>
        <v>44.232450723638877</v>
      </c>
      <c r="L1481" s="15">
        <f t="shared" si="311"/>
        <v>16572.776828663566</v>
      </c>
      <c r="M1481" s="34">
        <f t="shared" si="316"/>
        <v>20.993501005229135</v>
      </c>
      <c r="N1481" s="16"/>
      <c r="O1481" s="17">
        <f t="shared" si="317"/>
        <v>24.610598936385461</v>
      </c>
      <c r="P1481" s="17"/>
      <c r="Q1481" s="36">
        <f t="shared" si="318"/>
        <v>3.1236860631154585E-2</v>
      </c>
      <c r="R1481" s="14">
        <f t="shared" si="314"/>
        <v>1.0067735459886391</v>
      </c>
      <c r="S1481" s="14">
        <f t="shared" si="315"/>
        <v>24.399499975201177</v>
      </c>
      <c r="T1481" s="20">
        <f t="shared" si="319"/>
        <v>7.6097963468300778E-2</v>
      </c>
      <c r="U1481" s="20">
        <f t="shared" si="320"/>
        <v>4.144377535130328E-2</v>
      </c>
      <c r="V1481" s="20">
        <f t="shared" si="321"/>
        <v>3.4654188116997497E-2</v>
      </c>
      <c r="Y1481" s="35"/>
      <c r="Z1481" s="35"/>
    </row>
    <row r="1482" spans="1:26" x14ac:dyDescent="0.25">
      <c r="A1482" s="11">
        <v>1993.1</v>
      </c>
      <c r="B1482" s="12">
        <v>463.9</v>
      </c>
      <c r="C1482" s="13">
        <v>12.54</v>
      </c>
      <c r="D1482" s="12">
        <v>20.9</v>
      </c>
      <c r="E1482" s="12">
        <v>145.69999999999999</v>
      </c>
      <c r="F1482" s="13">
        <f t="shared" si="312"/>
        <v>1993.7916666665551</v>
      </c>
      <c r="G1482" s="14">
        <v>5.33</v>
      </c>
      <c r="H1482" s="13">
        <f t="shared" ref="H1482:H1545" si="322">B1482*$E$1850/E1482</f>
        <v>1001.2216472203158</v>
      </c>
      <c r="I1482" s="13">
        <f t="shared" ref="I1482:I1545" si="323">C1482*$E$1850/E1482</f>
        <v>27.064711050102957</v>
      </c>
      <c r="J1482" s="15">
        <f t="shared" si="313"/>
        <v>375977.38224654458</v>
      </c>
      <c r="K1482" s="13">
        <f t="shared" ref="K1482:K1545" si="324">D1482*$E$1850/E1482</f>
        <v>45.107851750171591</v>
      </c>
      <c r="L1482" s="15">
        <f t="shared" ref="L1482:L1545" si="325">K1482*(J1482/H1482)</f>
        <v>16938.838734539298</v>
      </c>
      <c r="M1482" s="34">
        <f t="shared" si="316"/>
        <v>21.109178247475121</v>
      </c>
      <c r="N1482" s="16"/>
      <c r="O1482" s="17">
        <f t="shared" si="317"/>
        <v>24.737889343598024</v>
      </c>
      <c r="P1482" s="17"/>
      <c r="Q1482" s="36">
        <f t="shared" si="318"/>
        <v>3.1395305530902251E-2</v>
      </c>
      <c r="R1482" s="14">
        <f t="shared" si="314"/>
        <v>0.9749773690649266</v>
      </c>
      <c r="S1482" s="14">
        <f t="shared" si="315"/>
        <v>24.463612135323089</v>
      </c>
      <c r="T1482" s="20">
        <f t="shared" si="319"/>
        <v>7.7493239381001056E-2</v>
      </c>
      <c r="U1482" s="20">
        <f t="shared" si="320"/>
        <v>4.1485400178090881E-2</v>
      </c>
      <c r="V1482" s="20">
        <f t="shared" si="321"/>
        <v>3.6007839202910175E-2</v>
      </c>
      <c r="Y1482" s="35"/>
      <c r="Z1482" s="35"/>
    </row>
    <row r="1483" spans="1:26" x14ac:dyDescent="0.25">
      <c r="A1483" s="11">
        <v>1993.11</v>
      </c>
      <c r="B1483" s="12">
        <v>462.89</v>
      </c>
      <c r="C1483" s="13">
        <v>12.56</v>
      </c>
      <c r="D1483" s="12">
        <v>21.39</v>
      </c>
      <c r="E1483" s="12">
        <v>145.80000000000001</v>
      </c>
      <c r="F1483" s="13">
        <f t="shared" ref="F1483:F1546" si="326">F1482+1/12</f>
        <v>1993.8749999998884</v>
      </c>
      <c r="G1483" s="14">
        <v>5.72</v>
      </c>
      <c r="H1483" s="13">
        <f t="shared" si="322"/>
        <v>998.35658024691361</v>
      </c>
      <c r="I1483" s="13">
        <f t="shared" si="323"/>
        <v>27.089283950617286</v>
      </c>
      <c r="J1483" s="15">
        <f t="shared" ref="J1483:J1546" si="327">J1482*((H1483+(I1483/12))/H1482)</f>
        <v>375749.20712098887</v>
      </c>
      <c r="K1483" s="13">
        <f t="shared" si="324"/>
        <v>46.133740740740741</v>
      </c>
      <c r="L1483" s="15">
        <f t="shared" si="325"/>
        <v>17363.251615541383</v>
      </c>
      <c r="M1483" s="34">
        <f t="shared" si="316"/>
        <v>21.037901189606384</v>
      </c>
      <c r="N1483" s="16"/>
      <c r="O1483" s="17">
        <f t="shared" si="317"/>
        <v>24.645407638434428</v>
      </c>
      <c r="P1483" s="17"/>
      <c r="Q1483" s="36">
        <f t="shared" si="318"/>
        <v>2.7521778620273871E-2</v>
      </c>
      <c r="R1483" s="14">
        <f t="shared" ref="R1483:R1546" si="328">((G1483/G1484+G1483/1200+((1+G1484/1200)^(-119))*(1-G1483/G1484)))</f>
        <v>1.0009977036045139</v>
      </c>
      <c r="S1483" s="14">
        <f t="shared" ref="S1483:S1546" si="329">S1482*R1482*E1482/E1483</f>
        <v>23.83510916583657</v>
      </c>
      <c r="T1483" s="20">
        <f t="shared" si="319"/>
        <v>7.9150376069160977E-2</v>
      </c>
      <c r="U1483" s="20">
        <f t="shared" si="320"/>
        <v>4.4771092884486663E-2</v>
      </c>
      <c r="V1483" s="20">
        <f t="shared" si="321"/>
        <v>3.4379283184674314E-2</v>
      </c>
      <c r="Y1483" s="35"/>
      <c r="Z1483" s="35"/>
    </row>
    <row r="1484" spans="1:26" x14ac:dyDescent="0.25">
      <c r="A1484" s="11">
        <v>1993.12</v>
      </c>
      <c r="B1484" s="12">
        <v>465.95</v>
      </c>
      <c r="C1484" s="13">
        <v>12.58</v>
      </c>
      <c r="D1484" s="12">
        <v>21.89</v>
      </c>
      <c r="E1484" s="12">
        <v>145.80000000000001</v>
      </c>
      <c r="F1484" s="13">
        <f t="shared" si="326"/>
        <v>1993.9583333332216</v>
      </c>
      <c r="G1484" s="14">
        <v>5.77</v>
      </c>
      <c r="H1484" s="13">
        <f t="shared" si="322"/>
        <v>1004.9563580246914</v>
      </c>
      <c r="I1484" s="13">
        <f t="shared" si="323"/>
        <v>27.13241975308642</v>
      </c>
      <c r="J1484" s="15">
        <f t="shared" si="327"/>
        <v>379084.13116901048</v>
      </c>
      <c r="K1484" s="13">
        <f t="shared" si="324"/>
        <v>47.212135802469142</v>
      </c>
      <c r="L1484" s="15">
        <f t="shared" si="325"/>
        <v>17809.103189804999</v>
      </c>
      <c r="M1484" s="34">
        <f t="shared" si="316"/>
        <v>21.164732079814655</v>
      </c>
      <c r="N1484" s="16"/>
      <c r="O1484" s="17">
        <f t="shared" si="317"/>
        <v>24.783708947329494</v>
      </c>
      <c r="P1484" s="17"/>
      <c r="Q1484" s="36">
        <f t="shared" si="318"/>
        <v>2.6634499475645619E-2</v>
      </c>
      <c r="R1484" s="14">
        <f t="shared" si="328"/>
        <v>1.0063172790165771</v>
      </c>
      <c r="S1484" s="14">
        <f t="shared" si="329"/>
        <v>23.858889540165308</v>
      </c>
      <c r="T1484" s="20">
        <f t="shared" si="319"/>
        <v>8.1575467808095992E-2</v>
      </c>
      <c r="U1484" s="20">
        <f t="shared" si="320"/>
        <v>4.5405950157139996E-2</v>
      </c>
      <c r="V1484" s="20">
        <f t="shared" si="321"/>
        <v>3.6169517650955996E-2</v>
      </c>
      <c r="Y1484" s="35"/>
      <c r="Z1484" s="35"/>
    </row>
    <row r="1485" spans="1:26" x14ac:dyDescent="0.25">
      <c r="A1485" s="11">
        <v>1994.01</v>
      </c>
      <c r="B1485" s="12">
        <v>472.99</v>
      </c>
      <c r="C1485" s="13">
        <v>12.6233</v>
      </c>
      <c r="D1485" s="12">
        <v>22.156700000000001</v>
      </c>
      <c r="E1485" s="12">
        <v>146.19999999999999</v>
      </c>
      <c r="F1485" s="13">
        <f t="shared" si="326"/>
        <v>1994.0416666665549</v>
      </c>
      <c r="G1485" s="14">
        <v>5.75</v>
      </c>
      <c r="H1485" s="13">
        <f t="shared" si="322"/>
        <v>1017.3490793433655</v>
      </c>
      <c r="I1485" s="13">
        <f t="shared" si="323"/>
        <v>27.151319548563617</v>
      </c>
      <c r="J1485" s="15">
        <f t="shared" si="327"/>
        <v>384612.3349375726</v>
      </c>
      <c r="K1485" s="13">
        <f t="shared" si="324"/>
        <v>47.656606580027365</v>
      </c>
      <c r="L1485" s="15">
        <f t="shared" si="325"/>
        <v>18016.744796954088</v>
      </c>
      <c r="M1485" s="34">
        <f t="shared" si="316"/>
        <v>21.411974913826548</v>
      </c>
      <c r="N1485" s="16"/>
      <c r="O1485" s="17">
        <f t="shared" si="317"/>
        <v>25.061136005191294</v>
      </c>
      <c r="P1485" s="17"/>
      <c r="Q1485" s="36">
        <f t="shared" si="318"/>
        <v>2.5960655912227598E-2</v>
      </c>
      <c r="R1485" s="14">
        <f t="shared" si="328"/>
        <v>0.98835683742500158</v>
      </c>
      <c r="S1485" s="14">
        <f t="shared" si="329"/>
        <v>23.943923027307019</v>
      </c>
      <c r="T1485" s="20">
        <f t="shared" si="319"/>
        <v>8.4698885504677968E-2</v>
      </c>
      <c r="U1485" s="20">
        <f t="shared" si="320"/>
        <v>4.5906114053420266E-2</v>
      </c>
      <c r="V1485" s="20">
        <f t="shared" si="321"/>
        <v>3.8792771451257702E-2</v>
      </c>
      <c r="Y1485" s="35"/>
      <c r="Z1485" s="35"/>
    </row>
    <row r="1486" spans="1:26" x14ac:dyDescent="0.25">
      <c r="A1486" s="11">
        <v>1994.02</v>
      </c>
      <c r="B1486" s="12">
        <v>471.58</v>
      </c>
      <c r="C1486" s="13">
        <v>12.666700000000001</v>
      </c>
      <c r="D1486" s="12">
        <v>22.433299999999999</v>
      </c>
      <c r="E1486" s="12">
        <v>146.69999999999999</v>
      </c>
      <c r="F1486" s="13">
        <f t="shared" si="326"/>
        <v>1994.1249999998881</v>
      </c>
      <c r="G1486" s="14">
        <v>5.97</v>
      </c>
      <c r="H1486" s="13">
        <f t="shared" si="322"/>
        <v>1010.8592147239266</v>
      </c>
      <c r="I1486" s="13">
        <f t="shared" si="323"/>
        <v>27.15180969325154</v>
      </c>
      <c r="J1486" s="15">
        <f t="shared" si="327"/>
        <v>383014.22214875941</v>
      </c>
      <c r="K1486" s="13">
        <f t="shared" si="324"/>
        <v>48.08708601226995</v>
      </c>
      <c r="L1486" s="15">
        <f t="shared" si="325"/>
        <v>18220.180986746182</v>
      </c>
      <c r="M1486" s="34">
        <f t="shared" si="316"/>
        <v>21.26384018731304</v>
      </c>
      <c r="N1486" s="16"/>
      <c r="O1486" s="17">
        <f t="shared" si="317"/>
        <v>24.875326969291883</v>
      </c>
      <c r="P1486" s="17"/>
      <c r="Q1486" s="36">
        <f t="shared" si="318"/>
        <v>2.3932517058300275E-2</v>
      </c>
      <c r="R1486" s="14">
        <f t="shared" si="328"/>
        <v>0.96773502402725808</v>
      </c>
      <c r="S1486" s="14">
        <f t="shared" si="329"/>
        <v>23.584481756475945</v>
      </c>
      <c r="T1486" s="20">
        <f t="shared" si="319"/>
        <v>8.5740916893514596E-2</v>
      </c>
      <c r="U1486" s="20">
        <f t="shared" si="320"/>
        <v>4.7880387204005226E-2</v>
      </c>
      <c r="V1486" s="20">
        <f t="shared" si="321"/>
        <v>3.786052968950937E-2</v>
      </c>
      <c r="Y1486" s="35"/>
      <c r="Z1486" s="35"/>
    </row>
    <row r="1487" spans="1:26" x14ac:dyDescent="0.25">
      <c r="A1487" s="11">
        <v>1994.03</v>
      </c>
      <c r="B1487" s="12">
        <v>463.81</v>
      </c>
      <c r="C1487" s="13">
        <v>12.71</v>
      </c>
      <c r="D1487" s="12">
        <v>22.71</v>
      </c>
      <c r="E1487" s="12">
        <v>147.19999999999999</v>
      </c>
      <c r="F1487" s="13">
        <f t="shared" si="326"/>
        <v>1994.2083333332214</v>
      </c>
      <c r="G1487" s="14">
        <v>6.48</v>
      </c>
      <c r="H1487" s="13">
        <f t="shared" si="322"/>
        <v>990.82671603260883</v>
      </c>
      <c r="I1487" s="13">
        <f t="shared" si="323"/>
        <v>27.15208288043479</v>
      </c>
      <c r="J1487" s="15">
        <f t="shared" si="327"/>
        <v>376281.24128838384</v>
      </c>
      <c r="K1487" s="13">
        <f t="shared" si="324"/>
        <v>48.514854619565227</v>
      </c>
      <c r="L1487" s="15">
        <f t="shared" si="325"/>
        <v>18424.240507231836</v>
      </c>
      <c r="M1487" s="34">
        <f t="shared" si="316"/>
        <v>20.83337588946042</v>
      </c>
      <c r="N1487" s="16"/>
      <c r="O1487" s="17">
        <f t="shared" si="317"/>
        <v>24.35994041810892</v>
      </c>
      <c r="P1487" s="17"/>
      <c r="Q1487" s="36">
        <f t="shared" si="318"/>
        <v>1.9954678488364845E-2</v>
      </c>
      <c r="R1487" s="14">
        <f t="shared" si="328"/>
        <v>0.97038865435690924</v>
      </c>
      <c r="S1487" s="14">
        <f t="shared" si="329"/>
        <v>22.746003445159296</v>
      </c>
      <c r="T1487" s="20">
        <f t="shared" si="319"/>
        <v>8.5257985518339074E-2</v>
      </c>
      <c r="U1487" s="20">
        <f t="shared" si="320"/>
        <v>5.3500739833072242E-2</v>
      </c>
      <c r="V1487" s="20">
        <f t="shared" si="321"/>
        <v>3.1757245685266833E-2</v>
      </c>
      <c r="Y1487" s="35"/>
      <c r="Z1487" s="35"/>
    </row>
    <row r="1488" spans="1:26" x14ac:dyDescent="0.25">
      <c r="A1488" s="11">
        <v>1994.04</v>
      </c>
      <c r="B1488" s="12">
        <v>447.23</v>
      </c>
      <c r="C1488" s="13">
        <v>12.753299999999999</v>
      </c>
      <c r="D1488" s="12">
        <v>23.54</v>
      </c>
      <c r="E1488" s="12">
        <v>147.4</v>
      </c>
      <c r="F1488" s="13">
        <f t="shared" si="326"/>
        <v>1994.2916666665546</v>
      </c>
      <c r="G1488" s="14">
        <v>6.97</v>
      </c>
      <c r="H1488" s="13">
        <f t="shared" si="322"/>
        <v>954.11089416553602</v>
      </c>
      <c r="I1488" s="13">
        <f t="shared" si="323"/>
        <v>27.207616811397557</v>
      </c>
      <c r="J1488" s="15">
        <f t="shared" si="327"/>
        <v>363198.90122649708</v>
      </c>
      <c r="K1488" s="13">
        <f t="shared" si="324"/>
        <v>50.219731343283584</v>
      </c>
      <c r="L1488" s="15">
        <f t="shared" si="325"/>
        <v>19117.013918725803</v>
      </c>
      <c r="M1488" s="34">
        <f t="shared" si="316"/>
        <v>20.055250085063861</v>
      </c>
      <c r="N1488" s="16"/>
      <c r="O1488" s="17">
        <f t="shared" si="317"/>
        <v>23.440099239459386</v>
      </c>
      <c r="P1488" s="17"/>
      <c r="Q1488" s="36">
        <f t="shared" si="318"/>
        <v>1.655384927483701E-2</v>
      </c>
      <c r="R1488" s="14">
        <f t="shared" si="328"/>
        <v>0.99094149793811337</v>
      </c>
      <c r="S1488" s="14">
        <f t="shared" si="329"/>
        <v>22.042514606387069</v>
      </c>
      <c r="T1488" s="20">
        <f t="shared" si="319"/>
        <v>8.9808068518690165E-2</v>
      </c>
      <c r="U1488" s="20">
        <f t="shared" si="320"/>
        <v>5.232368303426016E-2</v>
      </c>
      <c r="V1488" s="20">
        <f t="shared" si="321"/>
        <v>3.7484385484430005E-2</v>
      </c>
      <c r="Y1488" s="35"/>
      <c r="Z1488" s="35"/>
    </row>
    <row r="1489" spans="1:26" x14ac:dyDescent="0.25">
      <c r="A1489" s="11">
        <v>1994.05</v>
      </c>
      <c r="B1489" s="12">
        <v>450.9</v>
      </c>
      <c r="C1489" s="13">
        <v>12.7967</v>
      </c>
      <c r="D1489" s="12">
        <v>24.37</v>
      </c>
      <c r="E1489" s="12">
        <v>147.5</v>
      </c>
      <c r="F1489" s="13">
        <f t="shared" si="326"/>
        <v>1994.3749999998879</v>
      </c>
      <c r="G1489" s="14">
        <v>7.18</v>
      </c>
      <c r="H1489" s="13">
        <f t="shared" si="322"/>
        <v>961.2882305084745</v>
      </c>
      <c r="I1489" s="13">
        <f t="shared" si="323"/>
        <v>27.281696827118644</v>
      </c>
      <c r="J1489" s="15">
        <f t="shared" si="327"/>
        <v>366796.51678713271</v>
      </c>
      <c r="K1489" s="13">
        <f t="shared" si="324"/>
        <v>51.955187796610183</v>
      </c>
      <c r="L1489" s="15">
        <f t="shared" si="325"/>
        <v>19824.420301846145</v>
      </c>
      <c r="M1489" s="34">
        <f t="shared" si="316"/>
        <v>20.196492421281462</v>
      </c>
      <c r="N1489" s="16"/>
      <c r="O1489" s="17">
        <f t="shared" si="317"/>
        <v>23.593459579735001</v>
      </c>
      <c r="P1489" s="17"/>
      <c r="Q1489" s="36">
        <f t="shared" si="318"/>
        <v>1.3874324550450644E-2</v>
      </c>
      <c r="R1489" s="14">
        <f t="shared" si="328"/>
        <v>1.0116668390942878</v>
      </c>
      <c r="S1489" s="14">
        <f t="shared" si="329"/>
        <v>21.828033735635355</v>
      </c>
      <c r="T1489" s="20">
        <f t="shared" si="319"/>
        <v>8.5278123057876742E-2</v>
      </c>
      <c r="U1489" s="20">
        <f t="shared" si="320"/>
        <v>5.0008874729805752E-2</v>
      </c>
      <c r="V1489" s="20">
        <f t="shared" si="321"/>
        <v>3.526924832807099E-2</v>
      </c>
      <c r="Y1489" s="35"/>
      <c r="Z1489" s="35"/>
    </row>
    <row r="1490" spans="1:26" x14ac:dyDescent="0.25">
      <c r="A1490" s="11">
        <v>1994.06</v>
      </c>
      <c r="B1490" s="12">
        <v>454.83</v>
      </c>
      <c r="C1490" s="13">
        <v>12.84</v>
      </c>
      <c r="D1490" s="12">
        <v>25.2</v>
      </c>
      <c r="E1490" s="12">
        <v>148</v>
      </c>
      <c r="F1490" s="13">
        <f t="shared" si="326"/>
        <v>1994.4583333332212</v>
      </c>
      <c r="G1490" s="14">
        <v>7.1</v>
      </c>
      <c r="H1490" s="13">
        <f t="shared" si="322"/>
        <v>966.39082297297318</v>
      </c>
      <c r="I1490" s="13">
        <f t="shared" si="323"/>
        <v>27.281529729729733</v>
      </c>
      <c r="J1490" s="15">
        <f t="shared" si="327"/>
        <v>369610.98029886087</v>
      </c>
      <c r="K1490" s="13">
        <f t="shared" si="324"/>
        <v>53.543189189189192</v>
      </c>
      <c r="L1490" s="15">
        <f t="shared" si="325"/>
        <v>20478.413261067417</v>
      </c>
      <c r="M1490" s="34">
        <f t="shared" si="316"/>
        <v>20.290763690670332</v>
      </c>
      <c r="N1490" s="16"/>
      <c r="O1490" s="17">
        <f t="shared" si="317"/>
        <v>23.690087234431946</v>
      </c>
      <c r="P1490" s="17"/>
      <c r="Q1490" s="36">
        <f t="shared" si="318"/>
        <v>1.4494740216395248E-2</v>
      </c>
      <c r="R1490" s="14">
        <f t="shared" si="328"/>
        <v>0.99183211848935038</v>
      </c>
      <c r="S1490" s="14">
        <f t="shared" si="329"/>
        <v>22.008094183875812</v>
      </c>
      <c r="T1490" s="20">
        <f t="shared" si="319"/>
        <v>8.7165820727450605E-2</v>
      </c>
      <c r="U1490" s="20">
        <f t="shared" si="320"/>
        <v>4.9143494253137465E-2</v>
      </c>
      <c r="V1490" s="20">
        <f t="shared" si="321"/>
        <v>3.8022326474313139E-2</v>
      </c>
      <c r="Y1490" s="35"/>
      <c r="Z1490" s="35"/>
    </row>
    <row r="1491" spans="1:26" x14ac:dyDescent="0.25">
      <c r="A1491" s="11">
        <v>1994.07</v>
      </c>
      <c r="B1491" s="12">
        <v>451.4</v>
      </c>
      <c r="C1491" s="13">
        <v>12.87</v>
      </c>
      <c r="D1491" s="12">
        <v>25.91</v>
      </c>
      <c r="E1491" s="12">
        <v>148.4</v>
      </c>
      <c r="F1491" s="13">
        <f t="shared" si="326"/>
        <v>1994.5416666665544</v>
      </c>
      <c r="G1491" s="14">
        <v>7.3</v>
      </c>
      <c r="H1491" s="13">
        <f t="shared" si="322"/>
        <v>956.51781671159029</v>
      </c>
      <c r="I1491" s="13">
        <f t="shared" si="323"/>
        <v>27.271564690026956</v>
      </c>
      <c r="J1491" s="15">
        <f t="shared" si="327"/>
        <v>366704.10007051734</v>
      </c>
      <c r="K1491" s="13">
        <f t="shared" si="324"/>
        <v>54.903359838274937</v>
      </c>
      <c r="L1491" s="15">
        <f t="shared" si="325"/>
        <v>21048.522890622742</v>
      </c>
      <c r="M1491" s="34">
        <f t="shared" si="316"/>
        <v>20.067951816142163</v>
      </c>
      <c r="N1491" s="16"/>
      <c r="O1491" s="17">
        <f t="shared" si="317"/>
        <v>23.415889076109885</v>
      </c>
      <c r="P1491" s="17"/>
      <c r="Q1491" s="36">
        <f t="shared" si="318"/>
        <v>1.2922687944643248E-2</v>
      </c>
      <c r="R1491" s="14">
        <f t="shared" si="328"/>
        <v>1.0103198282151835</v>
      </c>
      <c r="S1491" s="14">
        <f t="shared" si="329"/>
        <v>21.769498196694009</v>
      </c>
      <c r="T1491" s="20">
        <f t="shared" si="319"/>
        <v>8.5737172821608088E-2</v>
      </c>
      <c r="U1491" s="20">
        <f t="shared" si="320"/>
        <v>5.2774661185686522E-2</v>
      </c>
      <c r="V1491" s="20">
        <f t="shared" si="321"/>
        <v>3.2962511635921565E-2</v>
      </c>
      <c r="Y1491" s="35"/>
      <c r="Z1491" s="35"/>
    </row>
    <row r="1492" spans="1:26" x14ac:dyDescent="0.25">
      <c r="A1492" s="11">
        <v>1994.08</v>
      </c>
      <c r="B1492" s="12">
        <v>464.24</v>
      </c>
      <c r="C1492" s="13">
        <v>12.9</v>
      </c>
      <c r="D1492" s="12">
        <v>26.62</v>
      </c>
      <c r="E1492" s="12">
        <v>149</v>
      </c>
      <c r="F1492" s="13">
        <f t="shared" si="326"/>
        <v>1994.6249999998877</v>
      </c>
      <c r="G1492" s="14">
        <v>7.24</v>
      </c>
      <c r="H1492" s="13">
        <f t="shared" si="322"/>
        <v>979.76449932885919</v>
      </c>
      <c r="I1492" s="13">
        <f t="shared" si="323"/>
        <v>27.225060402684569</v>
      </c>
      <c r="J1492" s="15">
        <f t="shared" si="327"/>
        <v>376486.0564943073</v>
      </c>
      <c r="K1492" s="13">
        <f t="shared" si="324"/>
        <v>56.180706040268468</v>
      </c>
      <c r="L1492" s="15">
        <f t="shared" si="325"/>
        <v>21588.098448816261</v>
      </c>
      <c r="M1492" s="34">
        <f t="shared" si="316"/>
        <v>20.535549404755656</v>
      </c>
      <c r="N1492" s="16"/>
      <c r="O1492" s="17">
        <f t="shared" si="317"/>
        <v>23.945020932611566</v>
      </c>
      <c r="P1492" s="17"/>
      <c r="Q1492" s="36">
        <f t="shared" si="318"/>
        <v>1.2408744966443147E-2</v>
      </c>
      <c r="R1492" s="14">
        <f t="shared" si="328"/>
        <v>0.99064841438498441</v>
      </c>
      <c r="S1492" s="14">
        <f t="shared" si="329"/>
        <v>21.905588608568678</v>
      </c>
      <c r="T1492" s="20">
        <f t="shared" si="319"/>
        <v>8.1315070024978064E-2</v>
      </c>
      <c r="U1492" s="20">
        <f t="shared" si="320"/>
        <v>5.4303842134975744E-2</v>
      </c>
      <c r="V1492" s="20">
        <f t="shared" si="321"/>
        <v>2.7011227890002321E-2</v>
      </c>
      <c r="Y1492" s="35"/>
      <c r="Z1492" s="35"/>
    </row>
    <row r="1493" spans="1:26" x14ac:dyDescent="0.25">
      <c r="A1493" s="11">
        <v>1994.09</v>
      </c>
      <c r="B1493" s="12">
        <v>466.96</v>
      </c>
      <c r="C1493" s="13">
        <v>12.92</v>
      </c>
      <c r="D1493" s="12">
        <v>27.33</v>
      </c>
      <c r="E1493" s="12">
        <v>149.4</v>
      </c>
      <c r="F1493" s="13">
        <f t="shared" si="326"/>
        <v>1994.7083333332209</v>
      </c>
      <c r="G1493" s="14">
        <v>7.46</v>
      </c>
      <c r="H1493" s="13">
        <f t="shared" si="322"/>
        <v>982.86640963855427</v>
      </c>
      <c r="I1493" s="13">
        <f t="shared" si="323"/>
        <v>27.194265060240966</v>
      </c>
      <c r="J1493" s="15">
        <f t="shared" si="327"/>
        <v>378548.81182901247</v>
      </c>
      <c r="K1493" s="13">
        <f t="shared" si="324"/>
        <v>57.524710843373498</v>
      </c>
      <c r="L1493" s="15">
        <f t="shared" si="325"/>
        <v>22155.51444938948</v>
      </c>
      <c r="M1493" s="34">
        <f t="shared" si="316"/>
        <v>20.576450100818878</v>
      </c>
      <c r="N1493" s="16"/>
      <c r="O1493" s="17">
        <f t="shared" si="317"/>
        <v>23.975369102753429</v>
      </c>
      <c r="P1493" s="17"/>
      <c r="Q1493" s="36">
        <f t="shared" si="318"/>
        <v>9.8951853180564223E-3</v>
      </c>
      <c r="R1493" s="14">
        <f t="shared" si="328"/>
        <v>0.98687330677053553</v>
      </c>
      <c r="S1493" s="14">
        <f t="shared" si="329"/>
        <v>21.642635586117823</v>
      </c>
      <c r="T1493" s="20">
        <f t="shared" si="319"/>
        <v>8.3467666640532734E-2</v>
      </c>
      <c r="U1493" s="20">
        <f t="shared" si="320"/>
        <v>5.7006347749036346E-2</v>
      </c>
      <c r="V1493" s="20">
        <f t="shared" si="321"/>
        <v>2.6461318891496388E-2</v>
      </c>
      <c r="Y1493" s="35"/>
      <c r="Z1493" s="35"/>
    </row>
    <row r="1494" spans="1:26" x14ac:dyDescent="0.25">
      <c r="A1494" s="11">
        <v>1994.1</v>
      </c>
      <c r="B1494" s="12">
        <v>463.81</v>
      </c>
      <c r="C1494" s="13">
        <v>13.013299999999999</v>
      </c>
      <c r="D1494" s="12">
        <v>28.42</v>
      </c>
      <c r="E1494" s="12">
        <v>149.5</v>
      </c>
      <c r="F1494" s="13">
        <f t="shared" si="326"/>
        <v>1994.7916666665542</v>
      </c>
      <c r="G1494" s="14">
        <v>7.74</v>
      </c>
      <c r="H1494" s="13">
        <f t="shared" si="322"/>
        <v>975.58322809364552</v>
      </c>
      <c r="I1494" s="13">
        <f t="shared" si="323"/>
        <v>27.372323197324416</v>
      </c>
      <c r="J1494" s="15">
        <f t="shared" si="327"/>
        <v>376622.24310480751</v>
      </c>
      <c r="K1494" s="13">
        <f t="shared" si="324"/>
        <v>59.778951170568575</v>
      </c>
      <c r="L1494" s="15">
        <f t="shared" si="325"/>
        <v>23077.56225402348</v>
      </c>
      <c r="M1494" s="34">
        <f t="shared" si="316"/>
        <v>20.395759282410264</v>
      </c>
      <c r="N1494" s="16"/>
      <c r="O1494" s="17">
        <f t="shared" si="317"/>
        <v>23.747831033857761</v>
      </c>
      <c r="P1494" s="17"/>
      <c r="Q1494" s="36">
        <f t="shared" si="318"/>
        <v>7.2995277900826799E-3</v>
      </c>
      <c r="R1494" s="14">
        <f t="shared" si="328"/>
        <v>0.99139596332361246</v>
      </c>
      <c r="S1494" s="14">
        <f t="shared" si="329"/>
        <v>21.344252699708385</v>
      </c>
      <c r="T1494" s="20">
        <f t="shared" si="319"/>
        <v>8.3563299276743441E-2</v>
      </c>
      <c r="U1494" s="20">
        <f t="shared" si="320"/>
        <v>5.8539710698669367E-2</v>
      </c>
      <c r="V1494" s="20">
        <f t="shared" si="321"/>
        <v>2.5023588578074074E-2</v>
      </c>
      <c r="Y1494" s="35"/>
      <c r="Z1494" s="35"/>
    </row>
    <row r="1495" spans="1:26" x14ac:dyDescent="0.25">
      <c r="A1495" s="11">
        <v>1994.11</v>
      </c>
      <c r="B1495" s="12">
        <v>461.01</v>
      </c>
      <c r="C1495" s="13">
        <v>13.0967</v>
      </c>
      <c r="D1495" s="12">
        <v>29.51</v>
      </c>
      <c r="E1495" s="12">
        <v>149.69999999999999</v>
      </c>
      <c r="F1495" s="13">
        <f t="shared" si="326"/>
        <v>1994.8749999998875</v>
      </c>
      <c r="G1495" s="14">
        <v>7.96</v>
      </c>
      <c r="H1495" s="13">
        <f t="shared" si="322"/>
        <v>968.39816032064152</v>
      </c>
      <c r="I1495" s="13">
        <f t="shared" si="323"/>
        <v>27.510943767535078</v>
      </c>
      <c r="J1495" s="15">
        <f t="shared" si="327"/>
        <v>374733.50601315912</v>
      </c>
      <c r="K1495" s="13">
        <f t="shared" si="324"/>
        <v>61.988741482965942</v>
      </c>
      <c r="L1495" s="15">
        <f t="shared" si="325"/>
        <v>23987.301278602037</v>
      </c>
      <c r="M1495" s="34">
        <f t="shared" si="316"/>
        <v>20.209473020394064</v>
      </c>
      <c r="N1495" s="16"/>
      <c r="O1495" s="17">
        <f t="shared" si="317"/>
        <v>23.513754336451782</v>
      </c>
      <c r="P1495" s="17"/>
      <c r="Q1495" s="36">
        <f t="shared" si="318"/>
        <v>5.6899409769840883E-3</v>
      </c>
      <c r="R1495" s="14">
        <f t="shared" si="328"/>
        <v>1.0169643925831136</v>
      </c>
      <c r="S1495" s="14">
        <f t="shared" si="329"/>
        <v>21.132335283995836</v>
      </c>
      <c r="T1495" s="20">
        <f t="shared" si="319"/>
        <v>8.9119377079032391E-2</v>
      </c>
      <c r="U1495" s="20">
        <f t="shared" si="320"/>
        <v>5.9129573012722814E-2</v>
      </c>
      <c r="V1495" s="20">
        <f t="shared" si="321"/>
        <v>2.9989804066309578E-2</v>
      </c>
      <c r="Y1495" s="35"/>
      <c r="Z1495" s="35"/>
    </row>
    <row r="1496" spans="1:26" x14ac:dyDescent="0.25">
      <c r="A1496" s="11">
        <v>1994.12</v>
      </c>
      <c r="B1496" s="12">
        <v>455.19</v>
      </c>
      <c r="C1496" s="13">
        <v>13.17</v>
      </c>
      <c r="D1496" s="12">
        <v>30.6</v>
      </c>
      <c r="E1496" s="12">
        <v>149.69999999999999</v>
      </c>
      <c r="F1496" s="13">
        <f t="shared" si="326"/>
        <v>1994.9583333332207</v>
      </c>
      <c r="G1496" s="14">
        <v>7.81</v>
      </c>
      <c r="H1496" s="13">
        <f t="shared" si="322"/>
        <v>956.17266132264547</v>
      </c>
      <c r="I1496" s="13">
        <f t="shared" si="323"/>
        <v>27.66491783567135</v>
      </c>
      <c r="J1496" s="15">
        <f t="shared" si="327"/>
        <v>370894.80624060071</v>
      </c>
      <c r="K1496" s="13">
        <f t="shared" si="324"/>
        <v>64.278396793587191</v>
      </c>
      <c r="L1496" s="15">
        <f t="shared" si="325"/>
        <v>24933.282960878714</v>
      </c>
      <c r="M1496" s="34">
        <f t="shared" si="316"/>
        <v>19.911484108090342</v>
      </c>
      <c r="N1496" s="16"/>
      <c r="O1496" s="17">
        <f t="shared" si="317"/>
        <v>23.150110785223813</v>
      </c>
      <c r="P1496" s="17"/>
      <c r="Q1496" s="36">
        <f t="shared" si="318"/>
        <v>7.9304689773230588E-3</v>
      </c>
      <c r="R1496" s="14">
        <f t="shared" si="328"/>
        <v>1.0085772379629767</v>
      </c>
      <c r="S1496" s="14">
        <f t="shared" si="329"/>
        <v>21.490832515951524</v>
      </c>
      <c r="T1496" s="20">
        <f t="shared" si="319"/>
        <v>9.3581239201921518E-2</v>
      </c>
      <c r="U1496" s="20">
        <f t="shared" si="320"/>
        <v>5.7764808949848812E-2</v>
      </c>
      <c r="V1496" s="20">
        <f t="shared" si="321"/>
        <v>3.5816430252072706E-2</v>
      </c>
      <c r="Y1496" s="35"/>
      <c r="Z1496" s="35"/>
    </row>
    <row r="1497" spans="1:26" x14ac:dyDescent="0.25">
      <c r="A1497" s="11">
        <v>1995.01</v>
      </c>
      <c r="B1497" s="12">
        <v>465.25</v>
      </c>
      <c r="C1497" s="13">
        <v>13.18</v>
      </c>
      <c r="D1497" s="12">
        <v>31.25</v>
      </c>
      <c r="E1497" s="12">
        <v>150.30000000000001</v>
      </c>
      <c r="F1497" s="13">
        <f t="shared" si="326"/>
        <v>1995.041666666554</v>
      </c>
      <c r="G1497" s="14">
        <v>7.78</v>
      </c>
      <c r="H1497" s="13">
        <f t="shared" si="322"/>
        <v>973.40329341317363</v>
      </c>
      <c r="I1497" s="13">
        <f t="shared" si="323"/>
        <v>27.575401197604791</v>
      </c>
      <c r="J1497" s="15">
        <f t="shared" si="327"/>
        <v>378469.84995458479</v>
      </c>
      <c r="K1497" s="13">
        <f t="shared" si="324"/>
        <v>65.381736526946113</v>
      </c>
      <c r="L1497" s="15">
        <f t="shared" si="325"/>
        <v>25421.134467664215</v>
      </c>
      <c r="M1497" s="34">
        <f t="shared" si="316"/>
        <v>20.219119422457307</v>
      </c>
      <c r="N1497" s="16"/>
      <c r="O1497" s="17">
        <f t="shared" si="317"/>
        <v>23.488372636558655</v>
      </c>
      <c r="P1497" s="17"/>
      <c r="Q1497" s="36">
        <f t="shared" si="318"/>
        <v>7.6841322003244963E-3</v>
      </c>
      <c r="R1497" s="14">
        <f t="shared" si="328"/>
        <v>1.0281526145343234</v>
      </c>
      <c r="S1497" s="14">
        <f t="shared" si="329"/>
        <v>21.588636897667055</v>
      </c>
      <c r="T1497" s="20">
        <f t="shared" si="319"/>
        <v>8.9664153638161048E-2</v>
      </c>
      <c r="U1497" s="20">
        <f t="shared" si="320"/>
        <v>5.751990297624876E-2</v>
      </c>
      <c r="V1497" s="20">
        <f t="shared" si="321"/>
        <v>3.2144250661912288E-2</v>
      </c>
      <c r="Y1497" s="35"/>
      <c r="Z1497" s="35"/>
    </row>
    <row r="1498" spans="1:26" x14ac:dyDescent="0.25">
      <c r="A1498" s="11">
        <v>1995.02</v>
      </c>
      <c r="B1498" s="12">
        <v>481.92</v>
      </c>
      <c r="C1498" s="13">
        <v>13.18</v>
      </c>
      <c r="D1498" s="12">
        <v>31.9</v>
      </c>
      <c r="E1498" s="12">
        <v>150.9</v>
      </c>
      <c r="F1498" s="13">
        <f t="shared" si="326"/>
        <v>1995.1249999998872</v>
      </c>
      <c r="G1498" s="14">
        <v>7.47</v>
      </c>
      <c r="H1498" s="13">
        <f t="shared" si="322"/>
        <v>1004.2714592445329</v>
      </c>
      <c r="I1498" s="13">
        <f t="shared" si="323"/>
        <v>27.465757455268388</v>
      </c>
      <c r="J1498" s="15">
        <f t="shared" si="327"/>
        <v>391361.64612382505</v>
      </c>
      <c r="K1498" s="13">
        <f t="shared" si="324"/>
        <v>66.47630218687874</v>
      </c>
      <c r="L1498" s="15">
        <f t="shared" si="325"/>
        <v>25905.620250975306</v>
      </c>
      <c r="M1498" s="34">
        <f t="shared" si="316"/>
        <v>20.80257176433269</v>
      </c>
      <c r="N1498" s="16"/>
      <c r="O1498" s="17">
        <f t="shared" si="317"/>
        <v>24.144282243906414</v>
      </c>
      <c r="P1498" s="17"/>
      <c r="Q1498" s="36">
        <f t="shared" si="318"/>
        <v>9.3198886486230634E-3</v>
      </c>
      <c r="R1498" s="14">
        <f t="shared" si="328"/>
        <v>1.0253227230664379</v>
      </c>
      <c r="S1498" s="14">
        <f t="shared" si="329"/>
        <v>22.108157353389348</v>
      </c>
      <c r="T1498" s="20">
        <f t="shared" si="319"/>
        <v>8.7208998858727238E-2</v>
      </c>
      <c r="U1498" s="20">
        <f t="shared" si="320"/>
        <v>5.5197207419650729E-2</v>
      </c>
      <c r="V1498" s="20">
        <f t="shared" si="321"/>
        <v>3.2011791439076509E-2</v>
      </c>
      <c r="Y1498" s="35"/>
      <c r="Z1498" s="35"/>
    </row>
    <row r="1499" spans="1:26" x14ac:dyDescent="0.25">
      <c r="A1499" s="11">
        <v>1995.03</v>
      </c>
      <c r="B1499" s="12">
        <v>493.15</v>
      </c>
      <c r="C1499" s="13">
        <v>13.17</v>
      </c>
      <c r="D1499" s="12">
        <v>32.549999999999997</v>
      </c>
      <c r="E1499" s="12">
        <v>151.4</v>
      </c>
      <c r="F1499" s="13">
        <f t="shared" si="326"/>
        <v>1995.2083333332205</v>
      </c>
      <c r="G1499" s="14">
        <v>7.2</v>
      </c>
      <c r="H1499" s="13">
        <f t="shared" si="322"/>
        <v>1024.279715984148</v>
      </c>
      <c r="I1499" s="13">
        <f t="shared" si="323"/>
        <v>27.354281373844124</v>
      </c>
      <c r="J1499" s="15">
        <f t="shared" si="327"/>
        <v>400047.12878123549</v>
      </c>
      <c r="K1499" s="13">
        <f t="shared" si="324"/>
        <v>67.606822985468952</v>
      </c>
      <c r="L1499" s="15">
        <f t="shared" si="325"/>
        <v>26404.814035950956</v>
      </c>
      <c r="M1499" s="34">
        <f t="shared" si="316"/>
        <v>21.152737302036996</v>
      </c>
      <c r="N1499" s="16"/>
      <c r="O1499" s="17">
        <f t="shared" si="317"/>
        <v>24.527320822094747</v>
      </c>
      <c r="P1499" s="17"/>
      <c r="Q1499" s="36">
        <f t="shared" si="318"/>
        <v>1.1176616601861769E-2</v>
      </c>
      <c r="R1499" s="14">
        <f t="shared" si="328"/>
        <v>1.0159636566781896</v>
      </c>
      <c r="S1499" s="14">
        <f t="shared" si="329"/>
        <v>22.59313481785582</v>
      </c>
      <c r="T1499" s="20">
        <f t="shared" si="319"/>
        <v>8.3705001216803909E-2</v>
      </c>
      <c r="U1499" s="20">
        <f t="shared" si="320"/>
        <v>4.9657281417052834E-2</v>
      </c>
      <c r="V1499" s="20">
        <f t="shared" si="321"/>
        <v>3.4047719799751075E-2</v>
      </c>
      <c r="Y1499" s="35"/>
      <c r="Z1499" s="35"/>
    </row>
    <row r="1500" spans="1:26" x14ac:dyDescent="0.25">
      <c r="A1500" s="11">
        <v>1995.04</v>
      </c>
      <c r="B1500" s="12">
        <v>507.91</v>
      </c>
      <c r="C1500" s="13">
        <v>13.2433</v>
      </c>
      <c r="D1500" s="12">
        <v>33.176699999999997</v>
      </c>
      <c r="E1500" s="12">
        <v>151.9</v>
      </c>
      <c r="F1500" s="13">
        <f t="shared" si="326"/>
        <v>1995.2916666665537</v>
      </c>
      <c r="G1500" s="14">
        <v>7.06</v>
      </c>
      <c r="H1500" s="13">
        <f t="shared" si="322"/>
        <v>1051.4639802501647</v>
      </c>
      <c r="I1500" s="13">
        <f t="shared" si="323"/>
        <v>27.415984976958526</v>
      </c>
      <c r="J1500" s="15">
        <f t="shared" si="327"/>
        <v>411556.64178151824</v>
      </c>
      <c r="K1500" s="13">
        <f t="shared" si="324"/>
        <v>68.681666109282418</v>
      </c>
      <c r="L1500" s="15">
        <f t="shared" si="325"/>
        <v>26882.895074703971</v>
      </c>
      <c r="M1500" s="34">
        <f t="shared" si="316"/>
        <v>21.642739261879662</v>
      </c>
      <c r="N1500" s="16"/>
      <c r="O1500" s="17">
        <f t="shared" si="317"/>
        <v>25.070444808546675</v>
      </c>
      <c r="P1500" s="17"/>
      <c r="Q1500" s="36">
        <f t="shared" si="318"/>
        <v>1.1362181625356522E-2</v>
      </c>
      <c r="R1500" s="14">
        <f t="shared" si="328"/>
        <v>1.0370731500299206</v>
      </c>
      <c r="S1500" s="14">
        <f t="shared" si="329"/>
        <v>22.878248223945615</v>
      </c>
      <c r="T1500" s="20">
        <f t="shared" si="319"/>
        <v>7.7283159829842241E-2</v>
      </c>
      <c r="U1500" s="20">
        <f t="shared" si="320"/>
        <v>4.9368146274700875E-2</v>
      </c>
      <c r="V1500" s="20">
        <f t="shared" si="321"/>
        <v>2.7915013555141366E-2</v>
      </c>
      <c r="Y1500" s="35"/>
      <c r="Z1500" s="35"/>
    </row>
    <row r="1501" spans="1:26" x14ac:dyDescent="0.25">
      <c r="A1501" s="11">
        <v>1995.05</v>
      </c>
      <c r="B1501" s="12">
        <v>523.80999999999995</v>
      </c>
      <c r="C1501" s="13">
        <v>13.306699999999999</v>
      </c>
      <c r="D1501" s="12">
        <v>33.8033</v>
      </c>
      <c r="E1501" s="12">
        <v>152.19999999999999</v>
      </c>
      <c r="F1501" s="13">
        <f t="shared" si="326"/>
        <v>1995.374999999887</v>
      </c>
      <c r="G1501" s="14">
        <v>6.63</v>
      </c>
      <c r="H1501" s="13">
        <f t="shared" si="322"/>
        <v>1082.2423955321947</v>
      </c>
      <c r="I1501" s="13">
        <f t="shared" si="323"/>
        <v>27.492936149802894</v>
      </c>
      <c r="J1501" s="15">
        <f t="shared" si="327"/>
        <v>424500.47044454893</v>
      </c>
      <c r="K1501" s="13">
        <f t="shared" si="324"/>
        <v>69.840904848883056</v>
      </c>
      <c r="L1501" s="15">
        <f t="shared" si="325"/>
        <v>27394.507078097442</v>
      </c>
      <c r="M1501" s="34">
        <f t="shared" si="316"/>
        <v>22.195426698019965</v>
      </c>
      <c r="N1501" s="16"/>
      <c r="O1501" s="17">
        <f t="shared" si="317"/>
        <v>25.684217711127936</v>
      </c>
      <c r="P1501" s="17"/>
      <c r="Q1501" s="36">
        <f t="shared" si="318"/>
        <v>1.4329172732935422E-2</v>
      </c>
      <c r="R1501" s="14">
        <f t="shared" si="328"/>
        <v>1.0395819290594353</v>
      </c>
      <c r="S1501" s="14">
        <f t="shared" si="329"/>
        <v>23.679650033681522</v>
      </c>
      <c r="T1501" s="20">
        <f t="shared" si="319"/>
        <v>7.5490821436598354E-2</v>
      </c>
      <c r="U1501" s="20">
        <f t="shared" si="320"/>
        <v>4.792778951194876E-2</v>
      </c>
      <c r="V1501" s="20">
        <f t="shared" si="321"/>
        <v>2.7563031924649595E-2</v>
      </c>
      <c r="Y1501" s="35"/>
      <c r="Z1501" s="35"/>
    </row>
    <row r="1502" spans="1:26" x14ac:dyDescent="0.25">
      <c r="A1502" s="11">
        <v>1995.06</v>
      </c>
      <c r="B1502" s="12">
        <v>539.35</v>
      </c>
      <c r="C1502" s="13">
        <v>13.36</v>
      </c>
      <c r="D1502" s="12">
        <v>34.43</v>
      </c>
      <c r="E1502" s="12">
        <v>152.5</v>
      </c>
      <c r="F1502" s="13">
        <f t="shared" si="326"/>
        <v>1995.4583333332203</v>
      </c>
      <c r="G1502" s="14">
        <v>6.17</v>
      </c>
      <c r="H1502" s="13">
        <f t="shared" si="322"/>
        <v>1112.1573836065575</v>
      </c>
      <c r="I1502" s="13">
        <f t="shared" si="323"/>
        <v>27.548758032786889</v>
      </c>
      <c r="J1502" s="15">
        <f t="shared" si="327"/>
        <v>437134.85342823307</v>
      </c>
      <c r="K1502" s="13">
        <f t="shared" si="324"/>
        <v>70.995788852459029</v>
      </c>
      <c r="L1502" s="15">
        <f t="shared" si="325"/>
        <v>27904.983783320789</v>
      </c>
      <c r="M1502" s="34">
        <f t="shared" si="316"/>
        <v>22.718356759520621</v>
      </c>
      <c r="N1502" s="16"/>
      <c r="O1502" s="17">
        <f t="shared" si="317"/>
        <v>26.261521783971112</v>
      </c>
      <c r="P1502" s="17"/>
      <c r="Q1502" s="36">
        <f t="shared" si="318"/>
        <v>1.7806905868943373E-2</v>
      </c>
      <c r="R1502" s="14">
        <f t="shared" si="328"/>
        <v>0.99703757516656621</v>
      </c>
      <c r="S1502" s="14">
        <f t="shared" si="329"/>
        <v>24.568509501608332</v>
      </c>
      <c r="T1502" s="20">
        <f t="shared" si="319"/>
        <v>7.460346255810002E-2</v>
      </c>
      <c r="U1502" s="20">
        <f t="shared" si="320"/>
        <v>4.5564377019249314E-2</v>
      </c>
      <c r="V1502" s="20">
        <f t="shared" si="321"/>
        <v>2.9039085538850706E-2</v>
      </c>
      <c r="Y1502" s="35"/>
      <c r="Z1502" s="35"/>
    </row>
    <row r="1503" spans="1:26" x14ac:dyDescent="0.25">
      <c r="A1503" s="11">
        <v>1995.07</v>
      </c>
      <c r="B1503" s="12">
        <v>557.37</v>
      </c>
      <c r="C1503" s="13">
        <v>13.44</v>
      </c>
      <c r="D1503" s="12">
        <v>34.68</v>
      </c>
      <c r="E1503" s="12">
        <v>152.5</v>
      </c>
      <c r="F1503" s="13">
        <f t="shared" si="326"/>
        <v>1995.5416666665535</v>
      </c>
      <c r="G1503" s="14">
        <v>6.28</v>
      </c>
      <c r="H1503" s="13">
        <f t="shared" si="322"/>
        <v>1149.3152144262297</v>
      </c>
      <c r="I1503" s="13">
        <f t="shared" si="323"/>
        <v>27.713720655737706</v>
      </c>
      <c r="J1503" s="15">
        <f t="shared" si="327"/>
        <v>452647.52811928041</v>
      </c>
      <c r="K1503" s="13">
        <f t="shared" si="324"/>
        <v>71.511297049180342</v>
      </c>
      <c r="L1503" s="15">
        <f t="shared" si="325"/>
        <v>28164.085392426299</v>
      </c>
      <c r="M1503" s="34">
        <f t="shared" si="316"/>
        <v>23.37641269151214</v>
      </c>
      <c r="N1503" s="16"/>
      <c r="O1503" s="17">
        <f t="shared" si="317"/>
        <v>26.992759359536354</v>
      </c>
      <c r="P1503" s="17"/>
      <c r="Q1503" s="36">
        <f t="shared" si="318"/>
        <v>1.527552741772966E-2</v>
      </c>
      <c r="R1503" s="14">
        <f t="shared" si="328"/>
        <v>0.98990604708569518</v>
      </c>
      <c r="S1503" s="14">
        <f t="shared" si="329"/>
        <v>24.495727138940314</v>
      </c>
      <c r="T1503" s="20">
        <f t="shared" si="319"/>
        <v>7.2289126458986441E-2</v>
      </c>
      <c r="U1503" s="20">
        <f t="shared" si="320"/>
        <v>4.4208894671601051E-2</v>
      </c>
      <c r="V1503" s="20">
        <f t="shared" si="321"/>
        <v>2.808023178738539E-2</v>
      </c>
      <c r="Y1503" s="35"/>
      <c r="Z1503" s="35"/>
    </row>
    <row r="1504" spans="1:26" x14ac:dyDescent="0.25">
      <c r="A1504" s="11">
        <v>1995.08</v>
      </c>
      <c r="B1504" s="12">
        <v>559.11</v>
      </c>
      <c r="C1504" s="13">
        <v>13.51</v>
      </c>
      <c r="D1504" s="12">
        <v>34.93</v>
      </c>
      <c r="E1504" s="12">
        <v>152.9</v>
      </c>
      <c r="F1504" s="13">
        <f t="shared" si="326"/>
        <v>1995.6249999998868</v>
      </c>
      <c r="G1504" s="14">
        <v>6.49</v>
      </c>
      <c r="H1504" s="13">
        <f t="shared" si="322"/>
        <v>1149.8870542838458</v>
      </c>
      <c r="I1504" s="13">
        <f t="shared" si="323"/>
        <v>27.785183780248531</v>
      </c>
      <c r="J1504" s="15">
        <f t="shared" si="327"/>
        <v>453784.65433553921</v>
      </c>
      <c r="K1504" s="13">
        <f t="shared" si="324"/>
        <v>71.838376716808369</v>
      </c>
      <c r="L1504" s="15">
        <f t="shared" si="325"/>
        <v>28349.873863712655</v>
      </c>
      <c r="M1504" s="34">
        <f t="shared" si="316"/>
        <v>23.284070256230546</v>
      </c>
      <c r="N1504" s="16"/>
      <c r="O1504" s="17">
        <f t="shared" si="317"/>
        <v>26.857726122313132</v>
      </c>
      <c r="P1504" s="17"/>
      <c r="Q1504" s="36">
        <f t="shared" si="318"/>
        <v>1.3424483051002759E-2</v>
      </c>
      <c r="R1504" s="14">
        <f t="shared" si="328"/>
        <v>1.0268502039316021</v>
      </c>
      <c r="S1504" s="14">
        <f t="shared" si="329"/>
        <v>24.185032272375565</v>
      </c>
      <c r="T1504" s="20">
        <f t="shared" si="319"/>
        <v>7.1806056237028626E-2</v>
      </c>
      <c r="U1504" s="20">
        <f t="shared" si="320"/>
        <v>4.4697445527743351E-2</v>
      </c>
      <c r="V1504" s="20">
        <f t="shared" si="321"/>
        <v>2.7108610709285275E-2</v>
      </c>
      <c r="Y1504" s="35"/>
      <c r="Z1504" s="35"/>
    </row>
    <row r="1505" spans="1:26" x14ac:dyDescent="0.25">
      <c r="A1505" s="11">
        <v>1995.09</v>
      </c>
      <c r="B1505" s="12">
        <v>578.77</v>
      </c>
      <c r="C1505" s="13">
        <v>13.58</v>
      </c>
      <c r="D1505" s="12">
        <v>35.18</v>
      </c>
      <c r="E1505" s="12">
        <v>153.19999999999999</v>
      </c>
      <c r="F1505" s="13">
        <f t="shared" si="326"/>
        <v>1995.70833333322</v>
      </c>
      <c r="G1505" s="14">
        <v>6.2</v>
      </c>
      <c r="H1505" s="13">
        <f t="shared" si="322"/>
        <v>1187.9896488250654</v>
      </c>
      <c r="I1505" s="13">
        <f t="shared" si="323"/>
        <v>27.874456919060059</v>
      </c>
      <c r="J1505" s="15">
        <f t="shared" si="327"/>
        <v>469737.92211488361</v>
      </c>
      <c r="K1505" s="13">
        <f t="shared" si="324"/>
        <v>72.210853785900795</v>
      </c>
      <c r="L1505" s="15">
        <f t="shared" si="325"/>
        <v>28552.585828570256</v>
      </c>
      <c r="M1505" s="34">
        <f t="shared" si="316"/>
        <v>23.946007075299871</v>
      </c>
      <c r="N1505" s="16"/>
      <c r="O1505" s="17">
        <f t="shared" si="317"/>
        <v>27.591422770766499</v>
      </c>
      <c r="P1505" s="17"/>
      <c r="Q1505" s="36">
        <f t="shared" si="318"/>
        <v>1.5053027578776017E-2</v>
      </c>
      <c r="R1505" s="14">
        <f t="shared" si="328"/>
        <v>1.0170817654715301</v>
      </c>
      <c r="S1505" s="14">
        <f t="shared" si="329"/>
        <v>24.785773978968862</v>
      </c>
      <c r="T1505" s="20">
        <f t="shared" si="319"/>
        <v>6.7111903472969248E-2</v>
      </c>
      <c r="U1505" s="20">
        <f t="shared" si="320"/>
        <v>4.1744359265578401E-2</v>
      </c>
      <c r="V1505" s="20">
        <f t="shared" si="321"/>
        <v>2.5367544207390846E-2</v>
      </c>
      <c r="Y1505" s="35"/>
      <c r="Z1505" s="35"/>
    </row>
    <row r="1506" spans="1:26" x14ac:dyDescent="0.25">
      <c r="A1506" s="11">
        <v>1995.1</v>
      </c>
      <c r="B1506" s="12">
        <v>582.91999999999996</v>
      </c>
      <c r="C1506" s="13">
        <v>13.65</v>
      </c>
      <c r="D1506" s="12">
        <v>34.773299999999999</v>
      </c>
      <c r="E1506" s="12">
        <v>153.69999999999999</v>
      </c>
      <c r="F1506" s="13">
        <f t="shared" si="326"/>
        <v>1995.7916666665533</v>
      </c>
      <c r="G1506" s="14">
        <v>6.04</v>
      </c>
      <c r="H1506" s="13">
        <f t="shared" si="322"/>
        <v>1192.6156356538713</v>
      </c>
      <c r="I1506" s="13">
        <f t="shared" si="323"/>
        <v>27.926994144437224</v>
      </c>
      <c r="J1506" s="15">
        <f t="shared" si="327"/>
        <v>472487.27165168407</v>
      </c>
      <c r="K1506" s="13">
        <f t="shared" si="324"/>
        <v>71.143864137931047</v>
      </c>
      <c r="L1506" s="15">
        <f t="shared" si="325"/>
        <v>28185.585746458361</v>
      </c>
      <c r="M1506" s="34">
        <f t="shared" si="316"/>
        <v>23.926762764083279</v>
      </c>
      <c r="N1506" s="16"/>
      <c r="O1506" s="17">
        <f t="shared" si="317"/>
        <v>27.540347277091723</v>
      </c>
      <c r="P1506" s="17"/>
      <c r="Q1506" s="36">
        <f t="shared" si="318"/>
        <v>1.6642280544388328E-2</v>
      </c>
      <c r="R1506" s="14">
        <f t="shared" si="328"/>
        <v>1.0132655333157623</v>
      </c>
      <c r="S1506" s="14">
        <f t="shared" si="329"/>
        <v>25.127151083857772</v>
      </c>
      <c r="T1506" s="20">
        <f t="shared" si="319"/>
        <v>6.3445096153219804E-2</v>
      </c>
      <c r="U1506" s="20">
        <f t="shared" si="320"/>
        <v>3.8297024880978858E-2</v>
      </c>
      <c r="V1506" s="20">
        <f t="shared" si="321"/>
        <v>2.5148071272240946E-2</v>
      </c>
      <c r="Y1506" s="35"/>
      <c r="Z1506" s="35"/>
    </row>
    <row r="1507" spans="1:26" x14ac:dyDescent="0.25">
      <c r="A1507" s="11">
        <v>1995.11</v>
      </c>
      <c r="B1507" s="12">
        <v>595.53</v>
      </c>
      <c r="C1507" s="13">
        <v>13.72</v>
      </c>
      <c r="D1507" s="12">
        <v>34.366700000000002</v>
      </c>
      <c r="E1507" s="12">
        <v>153.6</v>
      </c>
      <c r="F1507" s="13">
        <f t="shared" si="326"/>
        <v>1995.8749999998865</v>
      </c>
      <c r="G1507" s="14">
        <v>5.93</v>
      </c>
      <c r="H1507" s="13">
        <f t="shared" si="322"/>
        <v>1219.2080976562502</v>
      </c>
      <c r="I1507" s="13">
        <f t="shared" si="323"/>
        <v>28.088484375000007</v>
      </c>
      <c r="J1507" s="15">
        <f t="shared" si="327"/>
        <v>483949.93714779866</v>
      </c>
      <c r="K1507" s="13">
        <f t="shared" si="324"/>
        <v>70.357763554687523</v>
      </c>
      <c r="L1507" s="15">
        <f t="shared" si="325"/>
        <v>27927.664945472527</v>
      </c>
      <c r="M1507" s="34">
        <f t="shared" si="316"/>
        <v>24.347586881114829</v>
      </c>
      <c r="N1507" s="16"/>
      <c r="O1507" s="17">
        <f t="shared" si="317"/>
        <v>27.996651260629207</v>
      </c>
      <c r="P1507" s="17"/>
      <c r="Q1507" s="36">
        <f t="shared" si="318"/>
        <v>1.6667268345671414E-2</v>
      </c>
      <c r="R1507" s="14">
        <f t="shared" si="328"/>
        <v>1.0215700564770209</v>
      </c>
      <c r="S1507" s="14">
        <f t="shared" si="329"/>
        <v>25.477051974513593</v>
      </c>
      <c r="T1507" s="20">
        <f t="shared" si="319"/>
        <v>6.588973904291473E-2</v>
      </c>
      <c r="U1507" s="20">
        <f t="shared" si="320"/>
        <v>3.7422133948774805E-2</v>
      </c>
      <c r="V1507" s="20">
        <f t="shared" si="321"/>
        <v>2.8467605094139925E-2</v>
      </c>
      <c r="Y1507" s="35"/>
      <c r="Z1507" s="35"/>
    </row>
    <row r="1508" spans="1:26" x14ac:dyDescent="0.25">
      <c r="A1508" s="11">
        <v>1995.12</v>
      </c>
      <c r="B1508" s="12">
        <v>614.57000000000005</v>
      </c>
      <c r="C1508" s="13">
        <v>13.79</v>
      </c>
      <c r="D1508" s="12">
        <v>33.96</v>
      </c>
      <c r="E1508" s="12">
        <v>153.5</v>
      </c>
      <c r="F1508" s="13">
        <f t="shared" si="326"/>
        <v>1995.9583333332198</v>
      </c>
      <c r="G1508" s="14">
        <v>5.71</v>
      </c>
      <c r="H1508" s="13">
        <f t="shared" si="322"/>
        <v>1259.0077016286648</v>
      </c>
      <c r="I1508" s="13">
        <f t="shared" si="323"/>
        <v>28.250185016286647</v>
      </c>
      <c r="J1508" s="15">
        <f t="shared" si="327"/>
        <v>500682.37367942481</v>
      </c>
      <c r="K1508" s="13">
        <f t="shared" si="324"/>
        <v>69.5704338762215</v>
      </c>
      <c r="L1508" s="15">
        <f t="shared" si="325"/>
        <v>27666.780692440672</v>
      </c>
      <c r="M1508" s="34">
        <f t="shared" si="316"/>
        <v>25.02738066493912</v>
      </c>
      <c r="N1508" s="16"/>
      <c r="O1508" s="17">
        <f t="shared" si="317"/>
        <v>28.749997901545353</v>
      </c>
      <c r="P1508" s="17"/>
      <c r="Q1508" s="36">
        <f t="shared" si="318"/>
        <v>1.7399894631425272E-2</v>
      </c>
      <c r="R1508" s="14">
        <f t="shared" si="328"/>
        <v>1.0093056553879096</v>
      </c>
      <c r="S1508" s="14">
        <f t="shared" si="329"/>
        <v>26.04354885992753</v>
      </c>
      <c r="T1508" s="20">
        <f t="shared" si="319"/>
        <v>6.4962553366826992E-2</v>
      </c>
      <c r="U1508" s="20">
        <f t="shared" si="320"/>
        <v>3.6530696378202165E-2</v>
      </c>
      <c r="V1508" s="20">
        <f t="shared" si="321"/>
        <v>2.8431856988624826E-2</v>
      </c>
      <c r="Y1508" s="35"/>
      <c r="Z1508" s="35"/>
    </row>
    <row r="1509" spans="1:26" x14ac:dyDescent="0.25">
      <c r="A1509" s="11">
        <v>1996.01</v>
      </c>
      <c r="B1509" s="12">
        <v>614.41999999999996</v>
      </c>
      <c r="C1509" s="13">
        <v>13.8933</v>
      </c>
      <c r="D1509" s="12">
        <v>33.986699999999999</v>
      </c>
      <c r="E1509" s="12">
        <v>154.4</v>
      </c>
      <c r="F1509" s="13">
        <f t="shared" si="326"/>
        <v>1996.0416666665531</v>
      </c>
      <c r="G1509" s="14">
        <v>5.65</v>
      </c>
      <c r="H1509" s="13">
        <f t="shared" si="322"/>
        <v>1251.36342746114</v>
      </c>
      <c r="I1509" s="13">
        <f t="shared" si="323"/>
        <v>28.295901023316066</v>
      </c>
      <c r="J1509" s="15">
        <f t="shared" si="327"/>
        <v>498580.12408686912</v>
      </c>
      <c r="K1509" s="13">
        <f t="shared" si="324"/>
        <v>69.219285505181347</v>
      </c>
      <c r="L1509" s="15">
        <f t="shared" si="325"/>
        <v>27579.006385376768</v>
      </c>
      <c r="M1509" s="34">
        <f t="shared" si="316"/>
        <v>24.76246519464404</v>
      </c>
      <c r="N1509" s="16"/>
      <c r="O1509" s="17">
        <f t="shared" si="317"/>
        <v>28.419947350837219</v>
      </c>
      <c r="P1509" s="17"/>
      <c r="Q1509" s="36">
        <f t="shared" si="318"/>
        <v>1.8748642274762368E-2</v>
      </c>
      <c r="R1509" s="14">
        <f t="shared" si="328"/>
        <v>0.99266937736311789</v>
      </c>
      <c r="S1509" s="14">
        <f t="shared" si="329"/>
        <v>26.132680224299655</v>
      </c>
      <c r="T1509" s="20">
        <f t="shared" si="319"/>
        <v>6.6154687065707707E-2</v>
      </c>
      <c r="U1509" s="20">
        <f t="shared" si="320"/>
        <v>3.618809963758407E-2</v>
      </c>
      <c r="V1509" s="20">
        <f t="shared" si="321"/>
        <v>2.9966587428123637E-2</v>
      </c>
      <c r="Y1509" s="35"/>
      <c r="Z1509" s="35"/>
    </row>
    <row r="1510" spans="1:26" x14ac:dyDescent="0.25">
      <c r="A1510" s="11">
        <v>1996.02</v>
      </c>
      <c r="B1510" s="12">
        <v>649.54</v>
      </c>
      <c r="C1510" s="13">
        <v>13.996700000000001</v>
      </c>
      <c r="D1510" s="12">
        <v>34.013300000000001</v>
      </c>
      <c r="E1510" s="12">
        <v>154.9</v>
      </c>
      <c r="F1510" s="13">
        <f t="shared" si="326"/>
        <v>1996.1249999998863</v>
      </c>
      <c r="G1510" s="14">
        <v>5.81</v>
      </c>
      <c r="H1510" s="13">
        <f t="shared" si="322"/>
        <v>1318.6207127178825</v>
      </c>
      <c r="I1510" s="13">
        <f t="shared" si="323"/>
        <v>28.414475674628797</v>
      </c>
      <c r="J1510" s="15">
        <f t="shared" si="327"/>
        <v>526320.84214519197</v>
      </c>
      <c r="K1510" s="13">
        <f t="shared" si="324"/>
        <v>69.049853570045201</v>
      </c>
      <c r="L1510" s="15">
        <f t="shared" si="325"/>
        <v>27560.902639001539</v>
      </c>
      <c r="M1510" s="34">
        <f t="shared" si="316"/>
        <v>25.976065550593397</v>
      </c>
      <c r="N1510" s="16"/>
      <c r="O1510" s="17">
        <f t="shared" si="317"/>
        <v>29.78439532821638</v>
      </c>
      <c r="P1510" s="17"/>
      <c r="Q1510" s="36">
        <f t="shared" si="318"/>
        <v>1.5880340213838676E-2</v>
      </c>
      <c r="R1510" s="14">
        <f t="shared" si="328"/>
        <v>0.97093668736869509</v>
      </c>
      <c r="S1510" s="14">
        <f t="shared" si="329"/>
        <v>25.857376379947866</v>
      </c>
      <c r="T1510" s="20">
        <f t="shared" si="319"/>
        <v>6.0167400392254766E-2</v>
      </c>
      <c r="U1510" s="20">
        <f t="shared" si="320"/>
        <v>3.6217308702400697E-2</v>
      </c>
      <c r="V1510" s="20">
        <f t="shared" si="321"/>
        <v>2.3950091689854069E-2</v>
      </c>
      <c r="Y1510" s="35"/>
      <c r="Z1510" s="35"/>
    </row>
    <row r="1511" spans="1:26" x14ac:dyDescent="0.25">
      <c r="A1511" s="11">
        <v>1996.03</v>
      </c>
      <c r="B1511" s="12">
        <v>647.07000000000005</v>
      </c>
      <c r="C1511" s="13">
        <v>14.1</v>
      </c>
      <c r="D1511" s="12">
        <v>34.04</v>
      </c>
      <c r="E1511" s="12">
        <v>155.69999999999999</v>
      </c>
      <c r="F1511" s="13">
        <f t="shared" si="326"/>
        <v>1996.2083333332196</v>
      </c>
      <c r="G1511" s="14">
        <v>6.27</v>
      </c>
      <c r="H1511" s="13">
        <f t="shared" si="322"/>
        <v>1306.8569826589599</v>
      </c>
      <c r="I1511" s="13">
        <f t="shared" si="323"/>
        <v>28.477109826589601</v>
      </c>
      <c r="J1511" s="15">
        <f t="shared" si="327"/>
        <v>522572.61626929848</v>
      </c>
      <c r="K1511" s="13">
        <f t="shared" si="324"/>
        <v>68.748994219653198</v>
      </c>
      <c r="L1511" s="15">
        <f t="shared" si="325"/>
        <v>27490.64530546451</v>
      </c>
      <c r="M1511" s="34">
        <f t="shared" si="316"/>
        <v>25.629930395216114</v>
      </c>
      <c r="N1511" s="16"/>
      <c r="O1511" s="17">
        <f t="shared" si="317"/>
        <v>29.36097004938231</v>
      </c>
      <c r="P1511" s="17"/>
      <c r="Q1511" s="36">
        <f t="shared" si="318"/>
        <v>1.2808924489647412E-2</v>
      </c>
      <c r="R1511" s="14">
        <f t="shared" si="328"/>
        <v>0.9877236786783421</v>
      </c>
      <c r="S1511" s="14">
        <f t="shared" si="329"/>
        <v>24.976879218074121</v>
      </c>
      <c r="T1511" s="20">
        <f t="shared" si="319"/>
        <v>6.1906477646145541E-2</v>
      </c>
      <c r="U1511" s="20">
        <f t="shared" si="320"/>
        <v>3.8399782951773709E-2</v>
      </c>
      <c r="V1511" s="20">
        <f t="shared" si="321"/>
        <v>2.3506694694371832E-2</v>
      </c>
      <c r="Y1511" s="35"/>
      <c r="Z1511" s="35"/>
    </row>
    <row r="1512" spans="1:26" x14ac:dyDescent="0.25">
      <c r="A1512" s="11">
        <v>1996.04</v>
      </c>
      <c r="B1512" s="12">
        <v>647.16999999999996</v>
      </c>
      <c r="C1512" s="13">
        <v>14.156700000000001</v>
      </c>
      <c r="D1512" s="12">
        <v>34.33</v>
      </c>
      <c r="E1512" s="12">
        <v>156.30000000000001</v>
      </c>
      <c r="F1512" s="13">
        <f t="shared" si="326"/>
        <v>1996.2916666665528</v>
      </c>
      <c r="G1512" s="14">
        <v>6.51</v>
      </c>
      <c r="H1512" s="13">
        <f t="shared" si="322"/>
        <v>1302.0414472168907</v>
      </c>
      <c r="I1512" s="13">
        <f t="shared" si="323"/>
        <v>28.481867447216892</v>
      </c>
      <c r="J1512" s="15">
        <f t="shared" si="327"/>
        <v>521596.11567337316</v>
      </c>
      <c r="K1512" s="13">
        <f t="shared" si="324"/>
        <v>69.06853358925143</v>
      </c>
      <c r="L1512" s="15">
        <f t="shared" si="325"/>
        <v>27668.765009297244</v>
      </c>
      <c r="M1512" s="34">
        <f t="shared" si="316"/>
        <v>25.424203848381527</v>
      </c>
      <c r="N1512" s="16"/>
      <c r="O1512" s="17">
        <f t="shared" si="317"/>
        <v>29.100029225042803</v>
      </c>
      <c r="P1512" s="17"/>
      <c r="Q1512" s="36">
        <f t="shared" si="318"/>
        <v>1.131416555710011E-2</v>
      </c>
      <c r="R1512" s="14">
        <f t="shared" si="328"/>
        <v>0.98882322707635373</v>
      </c>
      <c r="S1512" s="14">
        <f t="shared" si="329"/>
        <v>24.575551549003521</v>
      </c>
      <c r="T1512" s="20">
        <f t="shared" si="319"/>
        <v>6.2051283649494637E-2</v>
      </c>
      <c r="U1512" s="20">
        <f t="shared" si="320"/>
        <v>3.7405899927943409E-2</v>
      </c>
      <c r="V1512" s="20">
        <f t="shared" si="321"/>
        <v>2.4645383721551228E-2</v>
      </c>
      <c r="Y1512" s="35"/>
      <c r="Z1512" s="35"/>
    </row>
    <row r="1513" spans="1:26" x14ac:dyDescent="0.25">
      <c r="A1513" s="11">
        <v>1996.05</v>
      </c>
      <c r="B1513" s="12">
        <v>661.23</v>
      </c>
      <c r="C1513" s="13">
        <v>14.2133</v>
      </c>
      <c r="D1513" s="12">
        <v>34.619999999999997</v>
      </c>
      <c r="E1513" s="12">
        <v>156.6</v>
      </c>
      <c r="F1513" s="13">
        <f t="shared" si="326"/>
        <v>1996.3749999998861</v>
      </c>
      <c r="G1513" s="14">
        <v>6.74</v>
      </c>
      <c r="H1513" s="13">
        <f t="shared" si="322"/>
        <v>1327.7802413793106</v>
      </c>
      <c r="I1513" s="13">
        <f t="shared" si="323"/>
        <v>28.540959885057475</v>
      </c>
      <c r="J1513" s="15">
        <f t="shared" si="327"/>
        <v>532859.83253869961</v>
      </c>
      <c r="K1513" s="13">
        <f t="shared" si="324"/>
        <v>69.518551724137936</v>
      </c>
      <c r="L1513" s="15">
        <f t="shared" si="325"/>
        <v>27898.926852214478</v>
      </c>
      <c r="M1513" s="34">
        <f t="shared" si="316"/>
        <v>25.814043827699031</v>
      </c>
      <c r="N1513" s="16"/>
      <c r="O1513" s="17">
        <f t="shared" si="317"/>
        <v>29.519946822343105</v>
      </c>
      <c r="P1513" s="17"/>
      <c r="Q1513" s="36">
        <f t="shared" si="318"/>
        <v>8.3329475039432138E-3</v>
      </c>
      <c r="R1513" s="14">
        <f t="shared" si="328"/>
        <v>0.99343767693066021</v>
      </c>
      <c r="S1513" s="14">
        <f t="shared" si="329"/>
        <v>24.254322787204366</v>
      </c>
      <c r="T1513" s="20">
        <f t="shared" si="319"/>
        <v>5.8425418169185894E-2</v>
      </c>
      <c r="U1513" s="20">
        <f t="shared" si="320"/>
        <v>3.7720411327503145E-2</v>
      </c>
      <c r="V1513" s="20">
        <f t="shared" si="321"/>
        <v>2.0705006841682749E-2</v>
      </c>
      <c r="Y1513" s="35"/>
      <c r="Z1513" s="35"/>
    </row>
    <row r="1514" spans="1:26" x14ac:dyDescent="0.25">
      <c r="A1514" s="11">
        <v>1996.06</v>
      </c>
      <c r="B1514" s="12">
        <v>668.5</v>
      </c>
      <c r="C1514" s="13">
        <v>14.27</v>
      </c>
      <c r="D1514" s="12">
        <v>34.909999999999997</v>
      </c>
      <c r="E1514" s="12">
        <v>156.69999999999999</v>
      </c>
      <c r="F1514" s="13">
        <f t="shared" si="326"/>
        <v>1996.4583333332193</v>
      </c>
      <c r="G1514" s="14">
        <v>6.91</v>
      </c>
      <c r="H1514" s="13">
        <f t="shared" si="322"/>
        <v>1341.522080408424</v>
      </c>
      <c r="I1514" s="13">
        <f t="shared" si="323"/>
        <v>28.636529674537339</v>
      </c>
      <c r="J1514" s="15">
        <f t="shared" si="327"/>
        <v>539332.3484540378</v>
      </c>
      <c r="K1514" s="13">
        <f t="shared" si="324"/>
        <v>70.056149329929809</v>
      </c>
      <c r="L1514" s="15">
        <f t="shared" si="325"/>
        <v>28164.685541556406</v>
      </c>
      <c r="M1514" s="34">
        <f t="shared" si="316"/>
        <v>25.966673558333849</v>
      </c>
      <c r="N1514" s="16"/>
      <c r="O1514" s="17">
        <f t="shared" si="317"/>
        <v>29.668053217608318</v>
      </c>
      <c r="P1514" s="17"/>
      <c r="Q1514" s="36">
        <f t="shared" si="318"/>
        <v>5.9017874206194337E-3</v>
      </c>
      <c r="R1514" s="14">
        <f t="shared" si="328"/>
        <v>1.0086290442912997</v>
      </c>
      <c r="S1514" s="14">
        <f t="shared" si="329"/>
        <v>24.079781468727699</v>
      </c>
      <c r="T1514" s="20">
        <f t="shared" si="319"/>
        <v>5.4045948003139888E-2</v>
      </c>
      <c r="U1514" s="20">
        <f t="shared" si="320"/>
        <v>3.8706532113629066E-2</v>
      </c>
      <c r="V1514" s="20">
        <f t="shared" si="321"/>
        <v>1.5339415889510821E-2</v>
      </c>
      <c r="Y1514" s="35"/>
      <c r="Z1514" s="35"/>
    </row>
    <row r="1515" spans="1:26" x14ac:dyDescent="0.25">
      <c r="A1515" s="11">
        <v>1996.07</v>
      </c>
      <c r="B1515" s="12">
        <v>644.07000000000005</v>
      </c>
      <c r="C1515" s="13">
        <v>14.4</v>
      </c>
      <c r="D1515" s="12">
        <v>35.273299999999999</v>
      </c>
      <c r="E1515" s="12">
        <v>157</v>
      </c>
      <c r="F1515" s="13">
        <f t="shared" si="326"/>
        <v>1996.5416666665526</v>
      </c>
      <c r="G1515" s="14">
        <v>6.87</v>
      </c>
      <c r="H1515" s="13">
        <f t="shared" si="322"/>
        <v>1290.0270840764333</v>
      </c>
      <c r="I1515" s="13">
        <f t="shared" si="323"/>
        <v>28.842191082802554</v>
      </c>
      <c r="J1515" s="15">
        <f t="shared" si="327"/>
        <v>519596.09229811979</v>
      </c>
      <c r="K1515" s="13">
        <f t="shared" si="324"/>
        <v>70.649948522293002</v>
      </c>
      <c r="L1515" s="15">
        <f t="shared" si="325"/>
        <v>28456.330589003162</v>
      </c>
      <c r="M1515" s="34">
        <f t="shared" si="316"/>
        <v>24.858411332348396</v>
      </c>
      <c r="N1515" s="16"/>
      <c r="O1515" s="17">
        <f t="shared" si="317"/>
        <v>28.379278236095747</v>
      </c>
      <c r="P1515" s="17"/>
      <c r="Q1515" s="36">
        <f t="shared" si="318"/>
        <v>8.216982433031636E-3</v>
      </c>
      <c r="R1515" s="14">
        <f t="shared" si="328"/>
        <v>1.0224005244474197</v>
      </c>
      <c r="S1515" s="14">
        <f t="shared" si="329"/>
        <v>24.24115760591009</v>
      </c>
      <c r="T1515" s="20">
        <f t="shared" si="319"/>
        <v>5.8431084138947487E-2</v>
      </c>
      <c r="U1515" s="20">
        <f t="shared" si="320"/>
        <v>3.8308181626259152E-2</v>
      </c>
      <c r="V1515" s="20">
        <f t="shared" si="321"/>
        <v>2.0122902512688334E-2</v>
      </c>
      <c r="Y1515" s="35"/>
      <c r="Z1515" s="35"/>
    </row>
    <row r="1516" spans="1:26" x14ac:dyDescent="0.25">
      <c r="A1516" s="11">
        <v>1996.08</v>
      </c>
      <c r="B1516" s="12">
        <v>662.68</v>
      </c>
      <c r="C1516" s="13">
        <v>14.53</v>
      </c>
      <c r="D1516" s="12">
        <v>35.636699999999998</v>
      </c>
      <c r="E1516" s="12">
        <v>157.30000000000001</v>
      </c>
      <c r="F1516" s="13">
        <f t="shared" si="326"/>
        <v>1996.6249999998859</v>
      </c>
      <c r="G1516" s="14">
        <v>6.64</v>
      </c>
      <c r="H1516" s="13">
        <f t="shared" si="322"/>
        <v>1324.770202161475</v>
      </c>
      <c r="I1516" s="13">
        <f t="shared" si="323"/>
        <v>29.047068022886208</v>
      </c>
      <c r="J1516" s="15">
        <f t="shared" si="327"/>
        <v>534564.86095115566</v>
      </c>
      <c r="K1516" s="13">
        <f t="shared" si="324"/>
        <v>71.24168265734265</v>
      </c>
      <c r="L1516" s="15">
        <f t="shared" si="325"/>
        <v>28747.099022541868</v>
      </c>
      <c r="M1516" s="34">
        <f t="shared" si="316"/>
        <v>25.412529121454963</v>
      </c>
      <c r="N1516" s="16"/>
      <c r="O1516" s="17">
        <f t="shared" si="317"/>
        <v>28.988000554261891</v>
      </c>
      <c r="P1516" s="17"/>
      <c r="Q1516" s="36">
        <f t="shared" si="318"/>
        <v>9.6485459439073565E-3</v>
      </c>
      <c r="R1516" s="14">
        <f t="shared" si="328"/>
        <v>0.99187333063962624</v>
      </c>
      <c r="S1516" s="14">
        <f t="shared" si="329"/>
        <v>24.736904279534137</v>
      </c>
      <c r="T1516" s="20">
        <f t="shared" si="319"/>
        <v>5.7617269958821105E-2</v>
      </c>
      <c r="U1516" s="20">
        <f t="shared" si="320"/>
        <v>3.8132218214649516E-2</v>
      </c>
      <c r="V1516" s="20">
        <f t="shared" si="321"/>
        <v>1.9485051744171589E-2</v>
      </c>
      <c r="Y1516" s="35"/>
      <c r="Z1516" s="35"/>
    </row>
    <row r="1517" spans="1:26" x14ac:dyDescent="0.25">
      <c r="A1517" s="11">
        <v>1996.09</v>
      </c>
      <c r="B1517" s="12">
        <v>674.88</v>
      </c>
      <c r="C1517" s="13">
        <v>14.66</v>
      </c>
      <c r="D1517" s="12">
        <v>36</v>
      </c>
      <c r="E1517" s="12">
        <v>157.80000000000001</v>
      </c>
      <c r="F1517" s="13">
        <f t="shared" si="326"/>
        <v>1996.7083333332191</v>
      </c>
      <c r="G1517" s="14">
        <v>6.83</v>
      </c>
      <c r="H1517" s="13">
        <f t="shared" si="322"/>
        <v>1344.8844410646388</v>
      </c>
      <c r="I1517" s="13">
        <f t="shared" si="323"/>
        <v>29.214091254752852</v>
      </c>
      <c r="J1517" s="15">
        <f t="shared" si="327"/>
        <v>543663.62202070479</v>
      </c>
      <c r="K1517" s="13">
        <f t="shared" si="324"/>
        <v>71.739923954372628</v>
      </c>
      <c r="L1517" s="15">
        <f t="shared" si="325"/>
        <v>29000.548827562488</v>
      </c>
      <c r="M1517" s="34">
        <f t="shared" si="316"/>
        <v>25.680115512876768</v>
      </c>
      <c r="N1517" s="16"/>
      <c r="O1517" s="17">
        <f t="shared" si="317"/>
        <v>29.268886878274586</v>
      </c>
      <c r="P1517" s="17"/>
      <c r="Q1517" s="36">
        <f t="shared" si="318"/>
        <v>7.1960872533973694E-3</v>
      </c>
      <c r="R1517" s="14">
        <f t="shared" si="328"/>
        <v>1.027548871340334</v>
      </c>
      <c r="S1517" s="14">
        <f t="shared" si="329"/>
        <v>24.458132051785139</v>
      </c>
      <c r="T1517" s="20">
        <f t="shared" si="319"/>
        <v>5.8998295684820956E-2</v>
      </c>
      <c r="U1517" s="20">
        <f t="shared" si="320"/>
        <v>4.1545970350526984E-2</v>
      </c>
      <c r="V1517" s="20">
        <f t="shared" si="321"/>
        <v>1.7452325334293972E-2</v>
      </c>
      <c r="Y1517" s="35"/>
      <c r="Z1517" s="35"/>
    </row>
    <row r="1518" spans="1:26" x14ac:dyDescent="0.25">
      <c r="A1518" s="11">
        <v>1996.1</v>
      </c>
      <c r="B1518" s="12">
        <v>701.46</v>
      </c>
      <c r="C1518" s="13">
        <v>14.74</v>
      </c>
      <c r="D1518" s="12">
        <v>36.909999999999997</v>
      </c>
      <c r="E1518" s="12">
        <v>158.30000000000001</v>
      </c>
      <c r="F1518" s="13">
        <f t="shared" si="326"/>
        <v>1996.7916666665524</v>
      </c>
      <c r="G1518" s="14">
        <v>6.53</v>
      </c>
      <c r="H1518" s="13">
        <f t="shared" si="322"/>
        <v>1393.4372179406191</v>
      </c>
      <c r="I1518" s="13">
        <f t="shared" si="323"/>
        <v>29.280735312697409</v>
      </c>
      <c r="J1518" s="15">
        <f t="shared" si="327"/>
        <v>564277.25263487617</v>
      </c>
      <c r="K1518" s="13">
        <f t="shared" si="324"/>
        <v>73.321027163613394</v>
      </c>
      <c r="L1518" s="15">
        <f t="shared" si="325"/>
        <v>29691.605215911499</v>
      </c>
      <c r="M1518" s="34">
        <f t="shared" si="316"/>
        <v>26.483467720897206</v>
      </c>
      <c r="N1518" s="16"/>
      <c r="O1518" s="17">
        <f t="shared" si="317"/>
        <v>30.158081995656229</v>
      </c>
      <c r="P1518" s="17"/>
      <c r="Q1518" s="36">
        <f t="shared" si="318"/>
        <v>9.2487861991769338E-3</v>
      </c>
      <c r="R1518" s="14">
        <f t="shared" si="328"/>
        <v>1.0298410366578001</v>
      </c>
      <c r="S1518" s="14">
        <f t="shared" si="329"/>
        <v>25.052545296386334</v>
      </c>
      <c r="T1518" s="20">
        <f t="shared" si="319"/>
        <v>5.9396314599529543E-2</v>
      </c>
      <c r="U1518" s="20">
        <f t="shared" si="320"/>
        <v>3.9939223342557728E-2</v>
      </c>
      <c r="V1518" s="20">
        <f t="shared" si="321"/>
        <v>1.9457091256971815E-2</v>
      </c>
      <c r="Y1518" s="35"/>
      <c r="Z1518" s="35"/>
    </row>
    <row r="1519" spans="1:26" x14ac:dyDescent="0.25">
      <c r="A1519" s="11">
        <v>1996.11</v>
      </c>
      <c r="B1519" s="12">
        <v>735.67</v>
      </c>
      <c r="C1519" s="13">
        <v>14.82</v>
      </c>
      <c r="D1519" s="12">
        <v>37.82</v>
      </c>
      <c r="E1519" s="12">
        <v>158.6</v>
      </c>
      <c r="F1519" s="13">
        <f t="shared" si="326"/>
        <v>1996.8749999998856</v>
      </c>
      <c r="G1519" s="14">
        <v>6.2</v>
      </c>
      <c r="H1519" s="13">
        <f t="shared" si="322"/>
        <v>1458.630442622951</v>
      </c>
      <c r="I1519" s="13">
        <f t="shared" si="323"/>
        <v>29.383967213114762</v>
      </c>
      <c r="J1519" s="15">
        <f t="shared" si="327"/>
        <v>591669.07092440675</v>
      </c>
      <c r="K1519" s="13">
        <f t="shared" si="324"/>
        <v>74.986615384615391</v>
      </c>
      <c r="L1519" s="15">
        <f t="shared" si="325"/>
        <v>30417.067791755897</v>
      </c>
      <c r="M1519" s="34">
        <f t="shared" si="316"/>
        <v>27.585612049012806</v>
      </c>
      <c r="N1519" s="16"/>
      <c r="O1519" s="17">
        <f t="shared" si="317"/>
        <v>31.383404541507346</v>
      </c>
      <c r="P1519" s="17"/>
      <c r="Q1519" s="36">
        <f t="shared" si="318"/>
        <v>1.1142512391144291E-2</v>
      </c>
      <c r="R1519" s="14">
        <f t="shared" si="328"/>
        <v>0.99780588803794779</v>
      </c>
      <c r="S1519" s="14">
        <f t="shared" si="329"/>
        <v>25.751336937952779</v>
      </c>
      <c r="T1519" s="20">
        <f t="shared" si="319"/>
        <v>5.6637038066564394E-2</v>
      </c>
      <c r="U1519" s="20">
        <f t="shared" si="320"/>
        <v>3.8707979471459319E-2</v>
      </c>
      <c r="V1519" s="20">
        <f t="shared" si="321"/>
        <v>1.7929058595105074E-2</v>
      </c>
      <c r="Y1519" s="35"/>
      <c r="Z1519" s="35"/>
    </row>
    <row r="1520" spans="1:26" x14ac:dyDescent="0.25">
      <c r="A1520" s="11">
        <v>1996.12</v>
      </c>
      <c r="B1520" s="12">
        <v>743.25</v>
      </c>
      <c r="C1520" s="13">
        <v>14.9</v>
      </c>
      <c r="D1520" s="12">
        <v>38.729999999999997</v>
      </c>
      <c r="E1520" s="12">
        <v>158.6</v>
      </c>
      <c r="F1520" s="13">
        <f t="shared" si="326"/>
        <v>1996.9583333332189</v>
      </c>
      <c r="G1520" s="14">
        <v>6.3</v>
      </c>
      <c r="H1520" s="13">
        <f t="shared" si="322"/>
        <v>1473.6594892812107</v>
      </c>
      <c r="I1520" s="13">
        <f t="shared" si="323"/>
        <v>29.54258511979824</v>
      </c>
      <c r="J1520" s="15">
        <f t="shared" si="327"/>
        <v>598763.973966085</v>
      </c>
      <c r="K1520" s="13">
        <f t="shared" si="324"/>
        <v>76.790894073139981</v>
      </c>
      <c r="L1520" s="15">
        <f t="shared" si="325"/>
        <v>31200.980439564715</v>
      </c>
      <c r="M1520" s="34">
        <f t="shared" si="316"/>
        <v>27.723946163893967</v>
      </c>
      <c r="N1520" s="16"/>
      <c r="O1520" s="17">
        <f t="shared" si="317"/>
        <v>31.510681258371868</v>
      </c>
      <c r="P1520" s="17"/>
      <c r="Q1520" s="36">
        <f t="shared" si="318"/>
        <v>9.8677573517688619E-3</v>
      </c>
      <c r="R1520" s="14">
        <f t="shared" si="328"/>
        <v>0.98489521843778038</v>
      </c>
      <c r="S1520" s="14">
        <f t="shared" si="329"/>
        <v>25.694835621538381</v>
      </c>
      <c r="T1520" s="20">
        <f t="shared" si="319"/>
        <v>5.746816547889666E-2</v>
      </c>
      <c r="U1520" s="20">
        <f t="shared" si="320"/>
        <v>3.9508489099098876E-2</v>
      </c>
      <c r="V1520" s="20">
        <f t="shared" si="321"/>
        <v>1.7959676379797784E-2</v>
      </c>
      <c r="Y1520" s="35"/>
      <c r="Z1520" s="35"/>
    </row>
    <row r="1521" spans="1:26" x14ac:dyDescent="0.25">
      <c r="A1521" s="11">
        <v>1997.01</v>
      </c>
      <c r="B1521" s="12">
        <v>766.22</v>
      </c>
      <c r="C1521" s="13">
        <v>14.9533</v>
      </c>
      <c r="D1521" s="12">
        <v>39.2333</v>
      </c>
      <c r="E1521" s="12">
        <v>159.1</v>
      </c>
      <c r="F1521" s="13">
        <f t="shared" si="326"/>
        <v>1997.0416666665521</v>
      </c>
      <c r="G1521" s="14">
        <v>6.58</v>
      </c>
      <c r="H1521" s="13">
        <f t="shared" si="322"/>
        <v>1514.4282916404779</v>
      </c>
      <c r="I1521" s="13">
        <f t="shared" si="323"/>
        <v>29.555089365179139</v>
      </c>
      <c r="J1521" s="15">
        <f t="shared" si="327"/>
        <v>616329.49743516918</v>
      </c>
      <c r="K1521" s="13">
        <f t="shared" si="324"/>
        <v>77.544333865493414</v>
      </c>
      <c r="L1521" s="15">
        <f t="shared" si="325"/>
        <v>31558.351480936577</v>
      </c>
      <c r="M1521" s="34">
        <f t="shared" si="316"/>
        <v>28.332870129950368</v>
      </c>
      <c r="N1521" s="16"/>
      <c r="O1521" s="17">
        <f t="shared" si="317"/>
        <v>32.170588658522391</v>
      </c>
      <c r="P1521" s="17"/>
      <c r="Q1521" s="36">
        <f t="shared" si="318"/>
        <v>5.9642245539042738E-3</v>
      </c>
      <c r="R1521" s="14">
        <f t="shared" si="328"/>
        <v>1.0171977161380608</v>
      </c>
      <c r="S1521" s="14">
        <f t="shared" si="329"/>
        <v>25.22718987877176</v>
      </c>
      <c r="T1521" s="20">
        <f t="shared" si="319"/>
        <v>5.4822960083678263E-2</v>
      </c>
      <c r="U1521" s="20">
        <f t="shared" si="320"/>
        <v>3.9847663434690705E-2</v>
      </c>
      <c r="V1521" s="20">
        <f t="shared" si="321"/>
        <v>1.4975296648987557E-2</v>
      </c>
      <c r="Y1521" s="35"/>
      <c r="Z1521" s="35"/>
    </row>
    <row r="1522" spans="1:26" x14ac:dyDescent="0.25">
      <c r="A1522" s="11">
        <v>1997.02</v>
      </c>
      <c r="B1522" s="12">
        <v>798.39</v>
      </c>
      <c r="C1522" s="13">
        <v>15.0067</v>
      </c>
      <c r="D1522" s="12">
        <v>39.736699999999999</v>
      </c>
      <c r="E1522" s="12">
        <v>159.6</v>
      </c>
      <c r="F1522" s="13">
        <f t="shared" si="326"/>
        <v>1997.1249999998854</v>
      </c>
      <c r="G1522" s="14">
        <v>6.42</v>
      </c>
      <c r="H1522" s="13">
        <f t="shared" si="322"/>
        <v>1573.0684172932333</v>
      </c>
      <c r="I1522" s="13">
        <f t="shared" si="323"/>
        <v>29.567712293233086</v>
      </c>
      <c r="J1522" s="15">
        <f t="shared" si="327"/>
        <v>641197.13922832138</v>
      </c>
      <c r="K1522" s="13">
        <f t="shared" si="324"/>
        <v>78.293249887218053</v>
      </c>
      <c r="L1522" s="15">
        <f t="shared" si="325"/>
        <v>31913.047961991055</v>
      </c>
      <c r="M1522" s="34">
        <f t="shared" si="316"/>
        <v>29.265634883575952</v>
      </c>
      <c r="N1522" s="16"/>
      <c r="O1522" s="17">
        <f t="shared" si="317"/>
        <v>33.19464551397602</v>
      </c>
      <c r="P1522" s="17"/>
      <c r="Q1522" s="36">
        <f t="shared" si="318"/>
        <v>6.3923569015587184E-3</v>
      </c>
      <c r="R1522" s="14">
        <f t="shared" si="328"/>
        <v>0.98581774150928392</v>
      </c>
      <c r="S1522" s="14">
        <f t="shared" si="329"/>
        <v>25.58064820016612</v>
      </c>
      <c r="T1522" s="20">
        <f t="shared" si="319"/>
        <v>5.1763652515825376E-2</v>
      </c>
      <c r="U1522" s="20">
        <f t="shared" si="320"/>
        <v>3.8585465380945649E-2</v>
      </c>
      <c r="V1522" s="20">
        <f t="shared" si="321"/>
        <v>1.3178187134879726E-2</v>
      </c>
      <c r="Y1522" s="35"/>
      <c r="Z1522" s="35"/>
    </row>
    <row r="1523" spans="1:26" x14ac:dyDescent="0.25">
      <c r="A1523" s="11">
        <v>1997.03</v>
      </c>
      <c r="B1523" s="12">
        <v>792.16</v>
      </c>
      <c r="C1523" s="13">
        <v>15.06</v>
      </c>
      <c r="D1523" s="12">
        <v>40.24</v>
      </c>
      <c r="E1523" s="12">
        <v>160</v>
      </c>
      <c r="F1523" s="13">
        <f t="shared" si="326"/>
        <v>1997.2083333332187</v>
      </c>
      <c r="G1523" s="14">
        <v>6.69</v>
      </c>
      <c r="H1523" s="13">
        <f t="shared" si="322"/>
        <v>1556.8914600000003</v>
      </c>
      <c r="I1523" s="13">
        <f t="shared" si="323"/>
        <v>29.598547500000006</v>
      </c>
      <c r="J1523" s="15">
        <f t="shared" si="327"/>
        <v>635608.64946991636</v>
      </c>
      <c r="K1523" s="13">
        <f t="shared" si="324"/>
        <v>79.086690000000004</v>
      </c>
      <c r="L1523" s="15">
        <f t="shared" si="325"/>
        <v>32287.532890665309</v>
      </c>
      <c r="M1523" s="34">
        <f t="shared" si="316"/>
        <v>28.802458591871662</v>
      </c>
      <c r="N1523" s="16"/>
      <c r="O1523" s="17">
        <f t="shared" si="317"/>
        <v>32.635485590380647</v>
      </c>
      <c r="P1523" s="17"/>
      <c r="Q1523" s="36">
        <f t="shared" si="318"/>
        <v>4.0379858495368931E-3</v>
      </c>
      <c r="R1523" s="14">
        <f t="shared" si="328"/>
        <v>0.99123411896438607</v>
      </c>
      <c r="S1523" s="14">
        <f t="shared" si="329"/>
        <v>25.154812192943712</v>
      </c>
      <c r="T1523" s="20">
        <f t="shared" si="319"/>
        <v>4.9100954367880201E-2</v>
      </c>
      <c r="U1523" s="20">
        <f t="shared" si="320"/>
        <v>4.1108448696112854E-2</v>
      </c>
      <c r="V1523" s="20">
        <f t="shared" si="321"/>
        <v>7.9925056717673471E-3</v>
      </c>
      <c r="Y1523" s="35"/>
      <c r="Z1523" s="35"/>
    </row>
    <row r="1524" spans="1:26" x14ac:dyDescent="0.25">
      <c r="A1524" s="11">
        <v>1997.04</v>
      </c>
      <c r="B1524" s="12">
        <v>763.93</v>
      </c>
      <c r="C1524" s="13">
        <v>15.093299999999999</v>
      </c>
      <c r="D1524" s="12">
        <v>40.343299999999999</v>
      </c>
      <c r="E1524" s="12">
        <v>160.19999999999999</v>
      </c>
      <c r="F1524" s="13">
        <f t="shared" si="326"/>
        <v>1997.2916666665519</v>
      </c>
      <c r="G1524" s="14">
        <v>6.89</v>
      </c>
      <c r="H1524" s="13">
        <f t="shared" si="322"/>
        <v>1499.5345056179776</v>
      </c>
      <c r="I1524" s="13">
        <f t="shared" si="323"/>
        <v>29.626960786516857</v>
      </c>
      <c r="J1524" s="15">
        <f t="shared" si="327"/>
        <v>613200.33489071822</v>
      </c>
      <c r="K1524" s="13">
        <f t="shared" si="324"/>
        <v>79.190724831460685</v>
      </c>
      <c r="L1524" s="15">
        <f t="shared" si="325"/>
        <v>32383.235467381452</v>
      </c>
      <c r="M1524" s="34">
        <f t="shared" si="316"/>
        <v>27.585160338136539</v>
      </c>
      <c r="N1524" s="16"/>
      <c r="O1524" s="17">
        <f t="shared" si="317"/>
        <v>31.225851487505789</v>
      </c>
      <c r="P1524" s="17"/>
      <c r="Q1524" s="36">
        <f t="shared" si="318"/>
        <v>3.1464929094217678E-3</v>
      </c>
      <c r="R1524" s="14">
        <f t="shared" si="328"/>
        <v>1.0187516359065731</v>
      </c>
      <c r="S1524" s="14">
        <f t="shared" si="329"/>
        <v>24.903179127877312</v>
      </c>
      <c r="T1524" s="20">
        <f t="shared" si="319"/>
        <v>5.6510735968787529E-2</v>
      </c>
      <c r="U1524" s="20">
        <f t="shared" si="320"/>
        <v>4.0802830040608917E-2</v>
      </c>
      <c r="V1524" s="20">
        <f t="shared" si="321"/>
        <v>1.5707905928178612E-2</v>
      </c>
      <c r="Y1524" s="35"/>
      <c r="Z1524" s="35"/>
    </row>
    <row r="1525" spans="1:26" x14ac:dyDescent="0.25">
      <c r="A1525" s="11">
        <v>1997.05</v>
      </c>
      <c r="B1525" s="12">
        <v>833.09</v>
      </c>
      <c r="C1525" s="13">
        <v>15.1267</v>
      </c>
      <c r="D1525" s="12">
        <v>40.4467</v>
      </c>
      <c r="E1525" s="12">
        <v>160.1</v>
      </c>
      <c r="F1525" s="13">
        <f t="shared" si="326"/>
        <v>1997.3749999998852</v>
      </c>
      <c r="G1525" s="14">
        <v>6.71</v>
      </c>
      <c r="H1525" s="13">
        <f t="shared" si="322"/>
        <v>1636.3115640224862</v>
      </c>
      <c r="I1525" s="13">
        <f t="shared" si="323"/>
        <v>29.711068594628362</v>
      </c>
      <c r="J1525" s="15">
        <f t="shared" si="327"/>
        <v>670144.65603401233</v>
      </c>
      <c r="K1525" s="13">
        <f t="shared" si="324"/>
        <v>79.443280961898822</v>
      </c>
      <c r="L1525" s="15">
        <f t="shared" si="325"/>
        <v>32535.668246180951</v>
      </c>
      <c r="M1525" s="34">
        <f t="shared" si="316"/>
        <v>29.928362224688776</v>
      </c>
      <c r="N1525" s="16"/>
      <c r="O1525" s="17">
        <f t="shared" si="317"/>
        <v>33.842453512139862</v>
      </c>
      <c r="P1525" s="17"/>
      <c r="Q1525" s="36">
        <f t="shared" si="318"/>
        <v>1.6766740896874271E-3</v>
      </c>
      <c r="R1525" s="14">
        <f t="shared" si="328"/>
        <v>1.0216488236880017</v>
      </c>
      <c r="S1525" s="14">
        <f t="shared" si="329"/>
        <v>25.386000918320235</v>
      </c>
      <c r="T1525" s="20">
        <f t="shared" si="319"/>
        <v>5.0030348621763254E-2</v>
      </c>
      <c r="U1525" s="20">
        <f t="shared" si="320"/>
        <v>3.8087360566939399E-2</v>
      </c>
      <c r="V1525" s="20">
        <f t="shared" si="321"/>
        <v>1.1942988054823855E-2</v>
      </c>
      <c r="Y1525" s="35"/>
      <c r="Z1525" s="35"/>
    </row>
    <row r="1526" spans="1:26" x14ac:dyDescent="0.25">
      <c r="A1526" s="11">
        <v>1997.06</v>
      </c>
      <c r="B1526" s="12">
        <v>876.29</v>
      </c>
      <c r="C1526" s="13">
        <v>15.16</v>
      </c>
      <c r="D1526" s="12">
        <v>40.549999999999997</v>
      </c>
      <c r="E1526" s="12">
        <v>160.30000000000001</v>
      </c>
      <c r="F1526" s="13">
        <f t="shared" si="326"/>
        <v>1997.4583333332184</v>
      </c>
      <c r="G1526" s="14">
        <v>6.49</v>
      </c>
      <c r="H1526" s="13">
        <f t="shared" si="322"/>
        <v>1719.0153050530255</v>
      </c>
      <c r="I1526" s="13">
        <f t="shared" si="323"/>
        <v>29.739323767935126</v>
      </c>
      <c r="J1526" s="15">
        <f t="shared" si="327"/>
        <v>705030.60038318683</v>
      </c>
      <c r="K1526" s="13">
        <f t="shared" si="324"/>
        <v>79.546805988771055</v>
      </c>
      <c r="L1526" s="15">
        <f t="shared" si="325"/>
        <v>32625.033773680203</v>
      </c>
      <c r="M1526" s="34">
        <f t="shared" si="316"/>
        <v>31.256560616381261</v>
      </c>
      <c r="N1526" s="16"/>
      <c r="O1526" s="17">
        <f t="shared" si="317"/>
        <v>35.305910855546166</v>
      </c>
      <c r="P1526" s="17"/>
      <c r="Q1526" s="36">
        <f t="shared" si="318"/>
        <v>2.2205915643268917E-3</v>
      </c>
      <c r="R1526" s="14">
        <f t="shared" si="328"/>
        <v>1.0253536053844921</v>
      </c>
      <c r="S1526" s="14">
        <f t="shared" si="329"/>
        <v>25.903219176623441</v>
      </c>
      <c r="T1526" s="20">
        <f t="shared" si="319"/>
        <v>4.4873943246061643E-2</v>
      </c>
      <c r="U1526" s="20">
        <f t="shared" si="320"/>
        <v>3.3362547263680487E-2</v>
      </c>
      <c r="V1526" s="20">
        <f t="shared" si="321"/>
        <v>1.1511395982381156E-2</v>
      </c>
      <c r="Y1526" s="35"/>
      <c r="Z1526" s="35"/>
    </row>
    <row r="1527" spans="1:26" x14ac:dyDescent="0.25">
      <c r="A1527" s="11">
        <v>1997.07</v>
      </c>
      <c r="B1527" s="12">
        <v>925.29</v>
      </c>
      <c r="C1527" s="13">
        <v>15.216699999999999</v>
      </c>
      <c r="D1527" s="12">
        <v>40.58</v>
      </c>
      <c r="E1527" s="12">
        <v>160.5</v>
      </c>
      <c r="F1527" s="13">
        <f t="shared" si="326"/>
        <v>1997.5416666665517</v>
      </c>
      <c r="G1527" s="14">
        <v>6.22</v>
      </c>
      <c r="H1527" s="13">
        <f t="shared" si="322"/>
        <v>1812.8765943925237</v>
      </c>
      <c r="I1527" s="13">
        <f t="shared" si="323"/>
        <v>29.813355028037382</v>
      </c>
      <c r="J1527" s="15">
        <f t="shared" si="327"/>
        <v>744545.48521812761</v>
      </c>
      <c r="K1527" s="13">
        <f t="shared" si="324"/>
        <v>79.50645981308412</v>
      </c>
      <c r="L1527" s="15">
        <f t="shared" si="325"/>
        <v>32653.174453578464</v>
      </c>
      <c r="M1527" s="34">
        <f t="shared" si="316"/>
        <v>32.766637689669942</v>
      </c>
      <c r="N1527" s="16"/>
      <c r="O1527" s="17">
        <f t="shared" si="317"/>
        <v>36.970389812777469</v>
      </c>
      <c r="P1527" s="17"/>
      <c r="Q1527" s="36">
        <f t="shared" si="318"/>
        <v>3.3019924737657212E-3</v>
      </c>
      <c r="R1527" s="14">
        <f t="shared" si="328"/>
        <v>0.99929471043035822</v>
      </c>
      <c r="S1527" s="14">
        <f t="shared" si="329"/>
        <v>26.526862651480588</v>
      </c>
      <c r="T1527" s="20">
        <f t="shared" si="319"/>
        <v>3.9815058756798694E-2</v>
      </c>
      <c r="U1527" s="20">
        <f t="shared" si="320"/>
        <v>3.2169479999760497E-2</v>
      </c>
      <c r="V1527" s="20">
        <f t="shared" si="321"/>
        <v>7.6455787570381961E-3</v>
      </c>
      <c r="Y1527" s="35"/>
      <c r="Z1527" s="35"/>
    </row>
    <row r="1528" spans="1:26" x14ac:dyDescent="0.25">
      <c r="A1528" s="11">
        <v>1997.08</v>
      </c>
      <c r="B1528" s="12">
        <v>927.24</v>
      </c>
      <c r="C1528" s="13">
        <v>15.273300000000001</v>
      </c>
      <c r="D1528" s="12">
        <v>40.61</v>
      </c>
      <c r="E1528" s="12">
        <v>160.80000000000001</v>
      </c>
      <c r="F1528" s="13">
        <f t="shared" si="326"/>
        <v>1997.6249999998849</v>
      </c>
      <c r="G1528" s="14">
        <v>6.3</v>
      </c>
      <c r="H1528" s="13">
        <f t="shared" si="322"/>
        <v>1813.3077761194031</v>
      </c>
      <c r="I1528" s="13">
        <f t="shared" si="323"/>
        <v>29.868419888059705</v>
      </c>
      <c r="J1528" s="15">
        <f t="shared" si="327"/>
        <v>745744.81350094418</v>
      </c>
      <c r="K1528" s="13">
        <f t="shared" si="324"/>
        <v>79.416794776119403</v>
      </c>
      <c r="L1528" s="15">
        <f t="shared" si="325"/>
        <v>32661.119964920992</v>
      </c>
      <c r="M1528" s="34">
        <f t="shared" si="316"/>
        <v>32.586283486713171</v>
      </c>
      <c r="N1528" s="16"/>
      <c r="O1528" s="17">
        <f t="shared" si="317"/>
        <v>36.726043656284524</v>
      </c>
      <c r="P1528" s="17"/>
      <c r="Q1528" s="36">
        <f t="shared" si="318"/>
        <v>2.3199860163869816E-3</v>
      </c>
      <c r="R1528" s="14">
        <f t="shared" si="328"/>
        <v>1.0119013978832225</v>
      </c>
      <c r="S1528" s="14">
        <f t="shared" si="329"/>
        <v>26.458698021616399</v>
      </c>
      <c r="T1528" s="20">
        <f t="shared" si="319"/>
        <v>3.5386838015265321E-2</v>
      </c>
      <c r="U1528" s="20">
        <f t="shared" si="320"/>
        <v>3.5713621066946422E-2</v>
      </c>
      <c r="V1528" s="20">
        <f t="shared" si="321"/>
        <v>-3.26783051681101E-4</v>
      </c>
      <c r="Y1528" s="35"/>
      <c r="Z1528" s="35"/>
    </row>
    <row r="1529" spans="1:26" x14ac:dyDescent="0.25">
      <c r="A1529" s="11">
        <v>1997.09</v>
      </c>
      <c r="B1529" s="12">
        <v>937.02</v>
      </c>
      <c r="C1529" s="13">
        <v>15.33</v>
      </c>
      <c r="D1529" s="12">
        <v>40.64</v>
      </c>
      <c r="E1529" s="12">
        <v>161.19999999999999</v>
      </c>
      <c r="F1529" s="13">
        <f t="shared" si="326"/>
        <v>1997.7083333332182</v>
      </c>
      <c r="G1529" s="14">
        <v>6.21</v>
      </c>
      <c r="H1529" s="13">
        <f t="shared" si="322"/>
        <v>1827.8865334987595</v>
      </c>
      <c r="I1529" s="13">
        <f t="shared" si="323"/>
        <v>29.904911910669984</v>
      </c>
      <c r="J1529" s="15">
        <f t="shared" si="327"/>
        <v>752765.40074867907</v>
      </c>
      <c r="K1529" s="13">
        <f t="shared" si="324"/>
        <v>79.278253101736979</v>
      </c>
      <c r="L1529" s="15">
        <f t="shared" si="325"/>
        <v>32648.594359166633</v>
      </c>
      <c r="M1529" s="34">
        <f t="shared" si="316"/>
        <v>32.666581341708621</v>
      </c>
      <c r="N1529" s="16"/>
      <c r="O1529" s="17">
        <f t="shared" si="317"/>
        <v>36.775406598013163</v>
      </c>
      <c r="P1529" s="17"/>
      <c r="Q1529" s="36">
        <f t="shared" si="318"/>
        <v>2.8604217209560329E-3</v>
      </c>
      <c r="R1529" s="14">
        <f t="shared" si="328"/>
        <v>1.0185855021571386</v>
      </c>
      <c r="S1529" s="14">
        <f t="shared" si="329"/>
        <v>26.707157798327454</v>
      </c>
      <c r="T1529" s="20">
        <f t="shared" si="319"/>
        <v>3.7270565491730023E-2</v>
      </c>
      <c r="U1529" s="20">
        <f t="shared" si="320"/>
        <v>3.6090559327574212E-2</v>
      </c>
      <c r="V1529" s="20">
        <f t="shared" si="321"/>
        <v>1.1800061641558113E-3</v>
      </c>
      <c r="Y1529" s="35"/>
      <c r="Z1529" s="35"/>
    </row>
    <row r="1530" spans="1:26" x14ac:dyDescent="0.25">
      <c r="A1530" s="11">
        <v>1997.1</v>
      </c>
      <c r="B1530" s="12">
        <v>951.16</v>
      </c>
      <c r="C1530" s="13">
        <v>15.386699999999999</v>
      </c>
      <c r="D1530" s="12">
        <v>40.333300000000001</v>
      </c>
      <c r="E1530" s="12">
        <v>161.6</v>
      </c>
      <c r="F1530" s="13">
        <f t="shared" si="326"/>
        <v>1997.7916666665515</v>
      </c>
      <c r="G1530" s="14">
        <v>6.03</v>
      </c>
      <c r="H1530" s="13">
        <f t="shared" si="322"/>
        <v>1850.8773118811882</v>
      </c>
      <c r="I1530" s="13">
        <f t="shared" si="323"/>
        <v>29.941223279702971</v>
      </c>
      <c r="J1530" s="15">
        <f t="shared" si="327"/>
        <v>763261.06804680487</v>
      </c>
      <c r="K1530" s="13">
        <f t="shared" si="324"/>
        <v>78.485207413366354</v>
      </c>
      <c r="L1530" s="15">
        <f t="shared" si="325"/>
        <v>32365.57218118108</v>
      </c>
      <c r="M1530" s="34">
        <f t="shared" si="316"/>
        <v>32.901498179798111</v>
      </c>
      <c r="N1530" s="16"/>
      <c r="O1530" s="17">
        <f t="shared" si="317"/>
        <v>36.998076390873599</v>
      </c>
      <c r="P1530" s="17"/>
      <c r="Q1530" s="36">
        <f t="shared" si="318"/>
        <v>4.4287152217844898E-3</v>
      </c>
      <c r="R1530" s="14">
        <f t="shared" si="328"/>
        <v>1.0162760017275136</v>
      </c>
      <c r="S1530" s="14">
        <f t="shared" si="329"/>
        <v>27.136188282404262</v>
      </c>
      <c r="T1530" s="20">
        <f t="shared" si="319"/>
        <v>3.8672622302991844E-2</v>
      </c>
      <c r="U1530" s="20">
        <f t="shared" si="320"/>
        <v>3.4526324570650857E-2</v>
      </c>
      <c r="V1530" s="20">
        <f t="shared" si="321"/>
        <v>4.1462977323409866E-3</v>
      </c>
      <c r="Y1530" s="35"/>
      <c r="Z1530" s="35"/>
    </row>
    <row r="1531" spans="1:26" x14ac:dyDescent="0.25">
      <c r="A1531" s="11">
        <v>1997.11</v>
      </c>
      <c r="B1531" s="12">
        <v>938.92</v>
      </c>
      <c r="C1531" s="13">
        <v>15.443300000000001</v>
      </c>
      <c r="D1531" s="12">
        <v>40.026699999999998</v>
      </c>
      <c r="E1531" s="12">
        <v>161.5</v>
      </c>
      <c r="F1531" s="13">
        <f t="shared" si="326"/>
        <v>1997.8749999998847</v>
      </c>
      <c r="G1531" s="14">
        <v>5.88</v>
      </c>
      <c r="H1531" s="13">
        <f t="shared" si="322"/>
        <v>1828.1906080495357</v>
      </c>
      <c r="I1531" s="13">
        <f t="shared" si="323"/>
        <v>30.069969770897838</v>
      </c>
      <c r="J1531" s="15">
        <f t="shared" si="327"/>
        <v>754938.92016887199</v>
      </c>
      <c r="K1531" s="13">
        <f t="shared" si="324"/>
        <v>77.936817845201247</v>
      </c>
      <c r="L1531" s="15">
        <f t="shared" si="325"/>
        <v>32183.480675588326</v>
      </c>
      <c r="M1531" s="34">
        <f t="shared" si="316"/>
        <v>32.336600532812675</v>
      </c>
      <c r="N1531" s="16"/>
      <c r="O1531" s="17">
        <f t="shared" si="317"/>
        <v>36.323017872736003</v>
      </c>
      <c r="P1531" s="17"/>
      <c r="Q1531" s="36">
        <f t="shared" si="318"/>
        <v>6.3059891455734818E-3</v>
      </c>
      <c r="R1531" s="14">
        <f t="shared" si="328"/>
        <v>1.0101670432369692</v>
      </c>
      <c r="S1531" s="14">
        <f t="shared" si="329"/>
        <v>27.594933002169142</v>
      </c>
      <c r="T1531" s="20">
        <f t="shared" si="319"/>
        <v>3.4091709184776775E-2</v>
      </c>
      <c r="U1531" s="20">
        <f t="shared" si="320"/>
        <v>3.5701372442022317E-2</v>
      </c>
      <c r="V1531" s="20">
        <f t="shared" si="321"/>
        <v>-1.6096632572455416E-3</v>
      </c>
      <c r="Y1531" s="35"/>
      <c r="Z1531" s="35"/>
    </row>
    <row r="1532" spans="1:26" x14ac:dyDescent="0.25">
      <c r="A1532" s="11">
        <v>1997.12</v>
      </c>
      <c r="B1532" s="12">
        <v>962.37</v>
      </c>
      <c r="C1532" s="13">
        <v>15.5</v>
      </c>
      <c r="D1532" s="12">
        <v>39.72</v>
      </c>
      <c r="E1532" s="12">
        <v>161.30000000000001</v>
      </c>
      <c r="F1532" s="13">
        <f t="shared" si="326"/>
        <v>1997.958333333218</v>
      </c>
      <c r="G1532" s="14">
        <v>5.81</v>
      </c>
      <c r="H1532" s="13">
        <f t="shared" si="322"/>
        <v>1876.1740247985124</v>
      </c>
      <c r="I1532" s="13">
        <f t="shared" si="323"/>
        <v>30.217792932424057</v>
      </c>
      <c r="J1532" s="15">
        <f t="shared" si="327"/>
        <v>775793.19961643568</v>
      </c>
      <c r="K1532" s="13">
        <f t="shared" si="324"/>
        <v>77.435531308121512</v>
      </c>
      <c r="L1532" s="15">
        <f t="shared" si="325"/>
        <v>32019.395750870059</v>
      </c>
      <c r="M1532" s="34">
        <f t="shared" si="316"/>
        <v>33.030789042905425</v>
      </c>
      <c r="N1532" s="16"/>
      <c r="O1532" s="17">
        <f t="shared" si="317"/>
        <v>37.061292194911466</v>
      </c>
      <c r="P1532" s="17"/>
      <c r="Q1532" s="36">
        <f t="shared" si="318"/>
        <v>6.2279194336666566E-3</v>
      </c>
      <c r="R1532" s="14">
        <f t="shared" si="328"/>
        <v>1.0254066973154938</v>
      </c>
      <c r="S1532" s="14">
        <f t="shared" si="329"/>
        <v>27.910055415241409</v>
      </c>
      <c r="T1532" s="20">
        <f t="shared" si="319"/>
        <v>3.2618370675246089E-2</v>
      </c>
      <c r="U1532" s="20">
        <f t="shared" si="320"/>
        <v>3.5371540550024783E-2</v>
      </c>
      <c r="V1532" s="20">
        <f t="shared" si="321"/>
        <v>-2.7531698747786937E-3</v>
      </c>
      <c r="Y1532" s="35"/>
      <c r="Z1532" s="35"/>
    </row>
    <row r="1533" spans="1:26" x14ac:dyDescent="0.25">
      <c r="A1533" s="11">
        <v>1998.01</v>
      </c>
      <c r="B1533" s="12">
        <v>963.36</v>
      </c>
      <c r="C1533" s="13">
        <v>15.55</v>
      </c>
      <c r="D1533" s="12">
        <v>39.659999999999997</v>
      </c>
      <c r="E1533" s="12">
        <v>161.6</v>
      </c>
      <c r="F1533" s="13">
        <f t="shared" si="326"/>
        <v>1998.0416666665512</v>
      </c>
      <c r="G1533" s="14">
        <v>5.54</v>
      </c>
      <c r="H1533" s="13">
        <f t="shared" si="322"/>
        <v>1874.617485148515</v>
      </c>
      <c r="I1533" s="13">
        <f t="shared" si="323"/>
        <v>30.25899133663367</v>
      </c>
      <c r="J1533" s="15">
        <f t="shared" si="327"/>
        <v>776192.24243276694</v>
      </c>
      <c r="K1533" s="13">
        <f t="shared" si="324"/>
        <v>77.175022277227725</v>
      </c>
      <c r="L1533" s="15">
        <f t="shared" si="325"/>
        <v>31954.600912310594</v>
      </c>
      <c r="M1533" s="34">
        <f t="shared" si="316"/>
        <v>32.859968415052229</v>
      </c>
      <c r="N1533" s="16"/>
      <c r="O1533" s="17">
        <f t="shared" si="317"/>
        <v>36.828633533555873</v>
      </c>
      <c r="P1533" s="17"/>
      <c r="Q1533" s="36">
        <f t="shared" si="318"/>
        <v>9.0089785032593343E-3</v>
      </c>
      <c r="R1533" s="14">
        <f t="shared" si="328"/>
        <v>1.002334764529083</v>
      </c>
      <c r="S1533" s="14">
        <f t="shared" si="329"/>
        <v>28.566028120708065</v>
      </c>
      <c r="T1533" s="20">
        <f t="shared" si="319"/>
        <v>2.4993227029100673E-2</v>
      </c>
      <c r="U1533" s="20">
        <f t="shared" si="320"/>
        <v>3.583519172047267E-2</v>
      </c>
      <c r="V1533" s="20">
        <f t="shared" si="321"/>
        <v>-1.0841964691371997E-2</v>
      </c>
      <c r="Y1533" s="35"/>
      <c r="Z1533" s="35"/>
    </row>
    <row r="1534" spans="1:26" x14ac:dyDescent="0.25">
      <c r="A1534" s="11">
        <v>1998.02</v>
      </c>
      <c r="B1534" s="12">
        <v>1023.74</v>
      </c>
      <c r="C1534" s="13">
        <v>15.6</v>
      </c>
      <c r="D1534" s="12">
        <v>39.6</v>
      </c>
      <c r="E1534" s="12">
        <v>161.9</v>
      </c>
      <c r="F1534" s="13">
        <f t="shared" si="326"/>
        <v>1998.1249999998845</v>
      </c>
      <c r="G1534" s="14">
        <v>5.57</v>
      </c>
      <c r="H1534" s="13">
        <f t="shared" si="322"/>
        <v>1988.420508956146</v>
      </c>
      <c r="I1534" s="13">
        <f t="shared" si="323"/>
        <v>30.300037059913524</v>
      </c>
      <c r="J1534" s="15">
        <f t="shared" si="327"/>
        <v>824358.28844988218</v>
      </c>
      <c r="K1534" s="13">
        <f t="shared" si="324"/>
        <v>76.915478690549733</v>
      </c>
      <c r="L1534" s="15">
        <f t="shared" si="325"/>
        <v>31887.577141281316</v>
      </c>
      <c r="M1534" s="34">
        <f t="shared" si="316"/>
        <v>34.709677782269978</v>
      </c>
      <c r="N1534" s="16"/>
      <c r="O1534" s="17">
        <f t="shared" si="317"/>
        <v>38.856044080604221</v>
      </c>
      <c r="P1534" s="17"/>
      <c r="Q1534" s="36">
        <f t="shared" si="318"/>
        <v>7.0112433373187739E-3</v>
      </c>
      <c r="R1534" s="14">
        <f t="shared" si="328"/>
        <v>0.99857857059389832</v>
      </c>
      <c r="S1534" s="14">
        <f t="shared" si="329"/>
        <v>28.579666757850617</v>
      </c>
      <c r="T1534" s="20">
        <f t="shared" si="319"/>
        <v>1.694227331025111E-2</v>
      </c>
      <c r="U1534" s="20">
        <f t="shared" si="320"/>
        <v>3.5807699768704015E-2</v>
      </c>
      <c r="V1534" s="20">
        <f t="shared" si="321"/>
        <v>-1.8865426458452905E-2</v>
      </c>
      <c r="Y1534" s="35"/>
      <c r="Z1534" s="35"/>
    </row>
    <row r="1535" spans="1:26" x14ac:dyDescent="0.25">
      <c r="A1535" s="11">
        <v>1998.03</v>
      </c>
      <c r="B1535" s="12">
        <v>1076.83</v>
      </c>
      <c r="C1535" s="13">
        <v>15.64</v>
      </c>
      <c r="D1535" s="12">
        <v>39.54</v>
      </c>
      <c r="E1535" s="12">
        <v>162.19999999999999</v>
      </c>
      <c r="F1535" s="13">
        <f t="shared" si="326"/>
        <v>1998.2083333332178</v>
      </c>
      <c r="G1535" s="14">
        <v>5.65</v>
      </c>
      <c r="H1535" s="13">
        <f t="shared" si="322"/>
        <v>2087.6693082614056</v>
      </c>
      <c r="I1535" s="13">
        <f t="shared" si="323"/>
        <v>30.321543773119611</v>
      </c>
      <c r="J1535" s="15">
        <f t="shared" si="327"/>
        <v>866552.35887349595</v>
      </c>
      <c r="K1535" s="13">
        <f t="shared" si="324"/>
        <v>76.656895191122075</v>
      </c>
      <c r="L1535" s="15">
        <f t="shared" si="325"/>
        <v>31818.838878799841</v>
      </c>
      <c r="M1535" s="34">
        <f t="shared" si="316"/>
        <v>36.296927736425083</v>
      </c>
      <c r="N1535" s="16"/>
      <c r="O1535" s="17">
        <f t="shared" si="317"/>
        <v>40.583259011780477</v>
      </c>
      <c r="P1535" s="17"/>
      <c r="Q1535" s="36">
        <f t="shared" si="318"/>
        <v>4.6981217356415368E-3</v>
      </c>
      <c r="R1535" s="14">
        <f t="shared" si="328"/>
        <v>1.0054665629566322</v>
      </c>
      <c r="S1535" s="14">
        <f t="shared" si="329"/>
        <v>28.486257866442703</v>
      </c>
      <c r="T1535" s="20">
        <f t="shared" si="319"/>
        <v>8.3194071987044982E-3</v>
      </c>
      <c r="U1535" s="20">
        <f t="shared" si="320"/>
        <v>3.7544313327913637E-2</v>
      </c>
      <c r="V1535" s="20">
        <f t="shared" si="321"/>
        <v>-2.9224906129209138E-2</v>
      </c>
      <c r="Y1535" s="35"/>
      <c r="Z1535" s="35"/>
    </row>
    <row r="1536" spans="1:26" x14ac:dyDescent="0.25">
      <c r="A1536" s="11">
        <v>1998.04</v>
      </c>
      <c r="B1536" s="12">
        <v>1112.2</v>
      </c>
      <c r="C1536" s="13">
        <v>15.75</v>
      </c>
      <c r="D1536" s="12">
        <v>39.35</v>
      </c>
      <c r="E1536" s="12">
        <v>162.5</v>
      </c>
      <c r="F1536" s="13">
        <f>F1535+1/12</f>
        <v>1998.291666666551</v>
      </c>
      <c r="G1536" s="14">
        <v>5.64</v>
      </c>
      <c r="H1536" s="13">
        <f t="shared" si="322"/>
        <v>2152.2609969230775</v>
      </c>
      <c r="I1536" s="13">
        <f t="shared" si="323"/>
        <v>30.478430769230773</v>
      </c>
      <c r="J1536" s="15">
        <f t="shared" si="327"/>
        <v>894417.40896372974</v>
      </c>
      <c r="K1536" s="13">
        <f t="shared" si="324"/>
        <v>76.147698461538468</v>
      </c>
      <c r="L1536" s="15">
        <f t="shared" si="325"/>
        <v>31644.78065341014</v>
      </c>
      <c r="M1536" s="34">
        <f t="shared" si="316"/>
        <v>37.276934043028767</v>
      </c>
      <c r="N1536" s="16"/>
      <c r="O1536" s="17">
        <f t="shared" si="317"/>
        <v>41.627397728141148</v>
      </c>
      <c r="P1536" s="17"/>
      <c r="Q1536" s="36">
        <f t="shared" si="318"/>
        <v>3.7338961830540723E-3</v>
      </c>
      <c r="R1536" s="14">
        <f t="shared" si="328"/>
        <v>1.0039421129909039</v>
      </c>
      <c r="S1536" s="14">
        <f t="shared" si="329"/>
        <v>28.589102287320525</v>
      </c>
      <c r="T1536" s="20">
        <f t="shared" si="319"/>
        <v>8.7101083986693695E-3</v>
      </c>
      <c r="U1536" s="20">
        <f t="shared" si="320"/>
        <v>3.5378628329629347E-2</v>
      </c>
      <c r="V1536" s="20">
        <f t="shared" si="321"/>
        <v>-2.6668519930959977E-2</v>
      </c>
      <c r="Y1536" s="35"/>
      <c r="Z1536" s="35"/>
    </row>
    <row r="1537" spans="1:26" x14ac:dyDescent="0.25">
      <c r="A1537" s="11">
        <v>1998.05</v>
      </c>
      <c r="B1537" s="12">
        <v>1108.42</v>
      </c>
      <c r="C1537" s="13">
        <v>15.85</v>
      </c>
      <c r="D1537" s="12">
        <v>39.159999999999997</v>
      </c>
      <c r="E1537" s="12">
        <v>162.80000000000001</v>
      </c>
      <c r="F1537" s="13">
        <f t="shared" si="326"/>
        <v>1998.3749999998843</v>
      </c>
      <c r="G1537" s="14">
        <v>5.65</v>
      </c>
      <c r="H1537" s="13">
        <f t="shared" si="322"/>
        <v>2140.9935700245701</v>
      </c>
      <c r="I1537" s="13">
        <f t="shared" si="323"/>
        <v>30.615423832923835</v>
      </c>
      <c r="J1537" s="15">
        <f t="shared" si="327"/>
        <v>890795.23266704357</v>
      </c>
      <c r="K1537" s="13">
        <f t="shared" si="324"/>
        <v>75.640378378378372</v>
      </c>
      <c r="L1537" s="15">
        <f t="shared" si="325"/>
        <v>31471.41093740768</v>
      </c>
      <c r="M1537" s="34">
        <f t="shared" ref="M1537:M1600" si="330">H1537/AVERAGE(K1417:K1536)</f>
        <v>36.956598518968995</v>
      </c>
      <c r="N1537" s="16"/>
      <c r="O1537" s="17">
        <f t="shared" ref="O1537:O1600" si="331">J1537/AVERAGE(L1417:L1536)</f>
        <v>41.218219323965229</v>
      </c>
      <c r="P1537" s="17"/>
      <c r="Q1537" s="36">
        <f t="shared" ref="Q1537:Q1600" si="332">1/M1537-(G1537/100-(((E1537/E1417)^(1/10))-1))</f>
        <v>3.7046597965648236E-3</v>
      </c>
      <c r="R1537" s="14">
        <f t="shared" si="328"/>
        <v>1.016154071685974</v>
      </c>
      <c r="S1537" s="14">
        <f t="shared" si="329"/>
        <v>28.648913457078731</v>
      </c>
      <c r="T1537" s="20">
        <f t="shared" si="319"/>
        <v>1.0828973340422543E-2</v>
      </c>
      <c r="U1537" s="20">
        <f t="shared" si="320"/>
        <v>3.2902816741121388E-2</v>
      </c>
      <c r="V1537" s="20">
        <f t="shared" si="321"/>
        <v>-2.2073843400698845E-2</v>
      </c>
      <c r="Y1537" s="35"/>
      <c r="Z1537" s="35"/>
    </row>
    <row r="1538" spans="1:26" x14ac:dyDescent="0.25">
      <c r="A1538" s="11">
        <v>1998.06</v>
      </c>
      <c r="B1538" s="12">
        <v>1108.3900000000001</v>
      </c>
      <c r="C1538" s="13">
        <v>15.95</v>
      </c>
      <c r="D1538" s="12">
        <v>38.97</v>
      </c>
      <c r="E1538" s="12">
        <v>163</v>
      </c>
      <c r="F1538" s="13">
        <f t="shared" si="326"/>
        <v>1998.4583333332175</v>
      </c>
      <c r="G1538" s="14">
        <v>5.5</v>
      </c>
      <c r="H1538" s="13">
        <f t="shared" si="322"/>
        <v>2138.3087079754605</v>
      </c>
      <c r="I1538" s="13">
        <f t="shared" si="323"/>
        <v>30.770779141104299</v>
      </c>
      <c r="J1538" s="15">
        <f t="shared" si="327"/>
        <v>890745.04240264592</v>
      </c>
      <c r="K1538" s="13">
        <f t="shared" si="324"/>
        <v>75.181019631901847</v>
      </c>
      <c r="L1538" s="15">
        <f t="shared" si="325"/>
        <v>31317.79815988155</v>
      </c>
      <c r="M1538" s="34">
        <f t="shared" si="330"/>
        <v>36.802293460092024</v>
      </c>
      <c r="N1538" s="16"/>
      <c r="O1538" s="17">
        <f t="shared" si="331"/>
        <v>40.994341261980495</v>
      </c>
      <c r="P1538" s="17"/>
      <c r="Q1538" s="36">
        <f t="shared" si="332"/>
        <v>5.0062995590903943E-3</v>
      </c>
      <c r="R1538" s="14">
        <f t="shared" si="328"/>
        <v>1.0076410700343126</v>
      </c>
      <c r="S1538" s="14">
        <f t="shared" si="329"/>
        <v>29.075990169146962</v>
      </c>
      <c r="T1538" s="20">
        <f t="shared" ref="T1538:T1601" si="333">(($J1658/$J1538)^(1/10)-1)</f>
        <v>5.4499970153114585E-3</v>
      </c>
      <c r="U1538" s="20">
        <f t="shared" ref="U1538:U1601" si="334">(($S1658/$S1538)^(1/10)-1)</f>
        <v>2.8820559133440282E-2</v>
      </c>
      <c r="V1538" s="20">
        <f t="shared" ref="V1538:V1601" si="335">T1538-U1538</f>
        <v>-2.3370562118128824E-2</v>
      </c>
      <c r="Y1538" s="35"/>
      <c r="Z1538" s="35"/>
    </row>
    <row r="1539" spans="1:26" x14ac:dyDescent="0.25">
      <c r="A1539" s="11">
        <v>1998.07</v>
      </c>
      <c r="B1539" s="12">
        <v>1156.58</v>
      </c>
      <c r="C1539" s="13">
        <v>16.0167</v>
      </c>
      <c r="D1539" s="12">
        <v>38.676699999999997</v>
      </c>
      <c r="E1539" s="12">
        <v>163.19999999999999</v>
      </c>
      <c r="F1539" s="13">
        <f t="shared" si="326"/>
        <v>1998.5416666665508</v>
      </c>
      <c r="G1539" s="14">
        <v>5.46</v>
      </c>
      <c r="H1539" s="13">
        <f t="shared" si="322"/>
        <v>2228.5425661764712</v>
      </c>
      <c r="I1539" s="13">
        <f t="shared" si="323"/>
        <v>30.861589963235296</v>
      </c>
      <c r="J1539" s="15">
        <f t="shared" si="327"/>
        <v>929404.65169859084</v>
      </c>
      <c r="K1539" s="13">
        <f t="shared" si="324"/>
        <v>74.523744375000007</v>
      </c>
      <c r="L1539" s="15">
        <f t="shared" si="325"/>
        <v>31079.825772839653</v>
      </c>
      <c r="M1539" s="34">
        <f t="shared" si="330"/>
        <v>38.259645085248557</v>
      </c>
      <c r="N1539" s="16"/>
      <c r="O1539" s="17">
        <f t="shared" si="331"/>
        <v>42.561024955704248</v>
      </c>
      <c r="P1539" s="17"/>
      <c r="Q1539" s="36">
        <f t="shared" si="332"/>
        <v>4.0612600659240862E-3</v>
      </c>
      <c r="R1539" s="14">
        <f t="shared" si="328"/>
        <v>1.0137733237817153</v>
      </c>
      <c r="S1539" s="14">
        <f t="shared" si="329"/>
        <v>29.262257236240583</v>
      </c>
      <c r="T1539" s="20">
        <f t="shared" si="333"/>
        <v>-5.59217818734703E-3</v>
      </c>
      <c r="U1539" s="20">
        <f t="shared" si="334"/>
        <v>2.8726945828110084E-2</v>
      </c>
      <c r="V1539" s="20">
        <f t="shared" si="335"/>
        <v>-3.4319124015457114E-2</v>
      </c>
      <c r="Y1539" s="35"/>
      <c r="Z1539" s="35"/>
    </row>
    <row r="1540" spans="1:26" x14ac:dyDescent="0.25">
      <c r="A1540" s="11">
        <v>1998.08</v>
      </c>
      <c r="B1540" s="12">
        <v>1074.6199999999999</v>
      </c>
      <c r="C1540" s="13">
        <v>16.083300000000001</v>
      </c>
      <c r="D1540" s="12">
        <v>38.383299999999998</v>
      </c>
      <c r="E1540" s="12">
        <v>163.4</v>
      </c>
      <c r="F1540" s="13">
        <f t="shared" si="326"/>
        <v>1998.624999999884</v>
      </c>
      <c r="G1540" s="14">
        <v>5.34</v>
      </c>
      <c r="H1540" s="13">
        <f t="shared" si="322"/>
        <v>2068.0844871481027</v>
      </c>
      <c r="I1540" s="13">
        <f t="shared" si="323"/>
        <v>30.95198603427173</v>
      </c>
      <c r="J1540" s="15">
        <f t="shared" si="327"/>
        <v>863561.95972492709</v>
      </c>
      <c r="K1540" s="13">
        <f t="shared" si="324"/>
        <v>73.867885667074674</v>
      </c>
      <c r="L1540" s="15">
        <f t="shared" si="325"/>
        <v>30844.724431622155</v>
      </c>
      <c r="M1540" s="34">
        <f t="shared" si="330"/>
        <v>35.423401024878316</v>
      </c>
      <c r="N1540" s="16"/>
      <c r="O1540" s="17">
        <f t="shared" si="331"/>
        <v>39.357953737660559</v>
      </c>
      <c r="P1540" s="17"/>
      <c r="Q1540" s="36">
        <f t="shared" si="332"/>
        <v>7.0457419884922441E-3</v>
      </c>
      <c r="R1540" s="14">
        <f t="shared" si="328"/>
        <v>1.0461845002815953</v>
      </c>
      <c r="S1540" s="14">
        <f t="shared" si="329"/>
        <v>29.628985748185016</v>
      </c>
      <c r="T1540" s="20">
        <f t="shared" si="333"/>
        <v>4.2377678677378849E-3</v>
      </c>
      <c r="U1540" s="20">
        <f t="shared" si="334"/>
        <v>2.9206508183019952E-2</v>
      </c>
      <c r="V1540" s="20">
        <f t="shared" si="335"/>
        <v>-2.4968740315282067E-2</v>
      </c>
      <c r="Y1540" s="35"/>
      <c r="Z1540" s="35"/>
    </row>
    <row r="1541" spans="1:26" x14ac:dyDescent="0.25">
      <c r="A1541" s="11">
        <v>1998.09</v>
      </c>
      <c r="B1541" s="12">
        <v>1020.64</v>
      </c>
      <c r="C1541" s="13">
        <v>16.14</v>
      </c>
      <c r="D1541" s="12">
        <v>38.090000000000003</v>
      </c>
      <c r="E1541" s="12">
        <v>163.6</v>
      </c>
      <c r="F1541" s="13">
        <f t="shared" si="326"/>
        <v>1998.7083333332173</v>
      </c>
      <c r="G1541" s="14">
        <v>4.8099999999999996</v>
      </c>
      <c r="H1541" s="13">
        <f t="shared" si="322"/>
        <v>1961.7998435207828</v>
      </c>
      <c r="I1541" s="13">
        <f t="shared" si="323"/>
        <v>31.023132029339859</v>
      </c>
      <c r="J1541" s="15">
        <f t="shared" si="327"/>
        <v>820260.61365405493</v>
      </c>
      <c r="K1541" s="13">
        <f t="shared" si="324"/>
        <v>73.213822738386327</v>
      </c>
      <c r="L1541" s="15">
        <f t="shared" si="325"/>
        <v>30611.89721555392</v>
      </c>
      <c r="M1541" s="34">
        <f t="shared" si="330"/>
        <v>33.532356980834898</v>
      </c>
      <c r="N1541" s="16"/>
      <c r="O1541" s="17">
        <f t="shared" si="331"/>
        <v>37.21483494135046</v>
      </c>
      <c r="P1541" s="17"/>
      <c r="Q1541" s="36">
        <f t="shared" si="332"/>
        <v>1.3372572807667803E-2</v>
      </c>
      <c r="R1541" s="14">
        <f t="shared" si="328"/>
        <v>1.0263426633029713</v>
      </c>
      <c r="S1541" s="14">
        <f t="shared" si="329"/>
        <v>30.959491534330347</v>
      </c>
      <c r="T1541" s="20">
        <f t="shared" si="333"/>
        <v>4.5532489155912792E-3</v>
      </c>
      <c r="U1541" s="20">
        <f t="shared" si="334"/>
        <v>2.6851652004713733E-2</v>
      </c>
      <c r="V1541" s="20">
        <f t="shared" si="335"/>
        <v>-2.2298403089122454E-2</v>
      </c>
      <c r="Y1541" s="35"/>
      <c r="Z1541" s="35"/>
    </row>
    <row r="1542" spans="1:26" x14ac:dyDescent="0.25">
      <c r="A1542" s="11">
        <v>1998.1</v>
      </c>
      <c r="B1542" s="12">
        <v>1032.47</v>
      </c>
      <c r="C1542" s="13">
        <v>16.166699999999999</v>
      </c>
      <c r="D1542" s="12">
        <v>37.963299999999997</v>
      </c>
      <c r="E1542" s="12">
        <v>164</v>
      </c>
      <c r="F1542" s="13">
        <f t="shared" si="326"/>
        <v>1998.7916666665506</v>
      </c>
      <c r="G1542" s="14">
        <v>4.53</v>
      </c>
      <c r="H1542" s="13">
        <f t="shared" si="322"/>
        <v>1979.6982695121956</v>
      </c>
      <c r="I1542" s="13">
        <f t="shared" si="323"/>
        <v>30.998661475609758</v>
      </c>
      <c r="J1542" s="15">
        <f t="shared" si="327"/>
        <v>828824.3257131693</v>
      </c>
      <c r="K1542" s="13">
        <f t="shared" si="324"/>
        <v>72.792312914634152</v>
      </c>
      <c r="L1542" s="15">
        <f t="shared" si="325"/>
        <v>30475.371220807148</v>
      </c>
      <c r="M1542" s="34">
        <f t="shared" si="330"/>
        <v>33.773102879048139</v>
      </c>
      <c r="N1542" s="16"/>
      <c r="O1542" s="17">
        <f t="shared" si="331"/>
        <v>37.440000309890834</v>
      </c>
      <c r="P1542" s="17"/>
      <c r="Q1542" s="36">
        <f t="shared" si="332"/>
        <v>1.586804179512976E-2</v>
      </c>
      <c r="R1542" s="14">
        <f t="shared" si="328"/>
        <v>0.9801733688787897</v>
      </c>
      <c r="S1542" s="14">
        <f t="shared" si="329"/>
        <v>31.697546881226376</v>
      </c>
      <c r="T1542" s="20">
        <f t="shared" si="333"/>
        <v>-1.7876654765095146E-2</v>
      </c>
      <c r="U1542" s="20">
        <f t="shared" si="334"/>
        <v>2.4774110136735361E-2</v>
      </c>
      <c r="V1542" s="20">
        <f t="shared" si="335"/>
        <v>-4.2650764901830507E-2</v>
      </c>
      <c r="Y1542" s="35"/>
      <c r="Z1542" s="35"/>
    </row>
    <row r="1543" spans="1:26" x14ac:dyDescent="0.25">
      <c r="A1543" s="11">
        <v>1998.11</v>
      </c>
      <c r="B1543" s="12">
        <v>1144.43</v>
      </c>
      <c r="C1543" s="13">
        <v>16.183299999999999</v>
      </c>
      <c r="D1543" s="12">
        <v>37.8367</v>
      </c>
      <c r="E1543" s="12">
        <v>164</v>
      </c>
      <c r="F1543" s="13">
        <f t="shared" si="326"/>
        <v>1998.8749999998838</v>
      </c>
      <c r="G1543" s="14">
        <v>4.83</v>
      </c>
      <c r="H1543" s="13">
        <f t="shared" si="322"/>
        <v>2194.3747426829268</v>
      </c>
      <c r="I1543" s="13">
        <f t="shared" si="323"/>
        <v>31.030490963414639</v>
      </c>
      <c r="J1543" s="15">
        <f t="shared" si="327"/>
        <v>919783.80240437819</v>
      </c>
      <c r="K1543" s="13">
        <f t="shared" si="324"/>
        <v>72.549565134146349</v>
      </c>
      <c r="L1543" s="15">
        <f t="shared" si="325"/>
        <v>30409.534699748994</v>
      </c>
      <c r="M1543" s="34">
        <f t="shared" si="330"/>
        <v>37.369391883920933</v>
      </c>
      <c r="N1543" s="16"/>
      <c r="O1543" s="17">
        <f t="shared" si="331"/>
        <v>41.37557700054434</v>
      </c>
      <c r="P1543" s="17"/>
      <c r="Q1543" s="36">
        <f t="shared" si="332"/>
        <v>9.9327678693949609E-3</v>
      </c>
      <c r="R1543" s="14">
        <f t="shared" si="328"/>
        <v>1.0183036055450048</v>
      </c>
      <c r="S1543" s="14">
        <f t="shared" si="329"/>
        <v>31.069091311765035</v>
      </c>
      <c r="T1543" s="20">
        <f t="shared" si="333"/>
        <v>-3.4893972974395338E-2</v>
      </c>
      <c r="U1543" s="20">
        <f t="shared" si="334"/>
        <v>3.1517825110099373E-2</v>
      </c>
      <c r="V1543" s="20">
        <f t="shared" si="335"/>
        <v>-6.6411798084494711E-2</v>
      </c>
      <c r="Y1543" s="35"/>
      <c r="Z1543" s="35"/>
    </row>
    <row r="1544" spans="1:26" x14ac:dyDescent="0.25">
      <c r="A1544" s="11">
        <v>1998.12</v>
      </c>
      <c r="B1544" s="12">
        <v>1190.05</v>
      </c>
      <c r="C1544" s="13">
        <v>16.2</v>
      </c>
      <c r="D1544" s="12">
        <v>37.71</v>
      </c>
      <c r="E1544" s="12">
        <v>163.9</v>
      </c>
      <c r="F1544" s="13">
        <f t="shared" si="326"/>
        <v>1998.9583333332171</v>
      </c>
      <c r="G1544" s="14">
        <v>4.6500000000000004</v>
      </c>
      <c r="H1544" s="13">
        <f t="shared" si="322"/>
        <v>2283.2405308114703</v>
      </c>
      <c r="I1544" s="13">
        <f t="shared" si="323"/>
        <v>31.081464307504579</v>
      </c>
      <c r="J1544" s="15">
        <f t="shared" si="327"/>
        <v>958118.03181275481</v>
      </c>
      <c r="K1544" s="13">
        <f t="shared" si="324"/>
        <v>72.350741915802317</v>
      </c>
      <c r="L1544" s="15">
        <f t="shared" si="325"/>
        <v>30360.599117397574</v>
      </c>
      <c r="M1544" s="34">
        <f t="shared" si="330"/>
        <v>38.820274780098146</v>
      </c>
      <c r="N1544" s="16"/>
      <c r="O1544" s="17">
        <f t="shared" si="331"/>
        <v>42.927339874933104</v>
      </c>
      <c r="P1544" s="17"/>
      <c r="Q1544" s="36">
        <f t="shared" si="332"/>
        <v>1.0498406616905272E-2</v>
      </c>
      <c r="R1544" s="14">
        <f t="shared" si="328"/>
        <v>0.99834006113103491</v>
      </c>
      <c r="S1544" s="14">
        <f t="shared" si="329"/>
        <v>31.657070795725929</v>
      </c>
      <c r="T1544" s="20">
        <f t="shared" si="333"/>
        <v>-3.8166768158641728E-2</v>
      </c>
      <c r="U1544" s="20">
        <f t="shared" si="334"/>
        <v>4.0594708274683811E-2</v>
      </c>
      <c r="V1544" s="20">
        <f t="shared" si="335"/>
        <v>-7.8761476433325539E-2</v>
      </c>
      <c r="Y1544" s="35"/>
      <c r="Z1544" s="35"/>
    </row>
    <row r="1545" spans="1:26" x14ac:dyDescent="0.25">
      <c r="A1545" s="11">
        <v>1999.01</v>
      </c>
      <c r="B1545" s="12">
        <v>1248.77</v>
      </c>
      <c r="C1545" s="13">
        <v>16.283333330000001</v>
      </c>
      <c r="D1545" s="12">
        <v>37.933333330000004</v>
      </c>
      <c r="E1545" s="12">
        <v>164.3</v>
      </c>
      <c r="F1545" s="13">
        <f t="shared" si="326"/>
        <v>1999.0416666665503</v>
      </c>
      <c r="G1545" s="14">
        <v>4.72</v>
      </c>
      <c r="H1545" s="13">
        <f t="shared" si="322"/>
        <v>2390.0682544126598</v>
      </c>
      <c r="I1545" s="13">
        <f t="shared" si="323"/>
        <v>31.165289098915405</v>
      </c>
      <c r="J1545" s="15">
        <f t="shared" si="327"/>
        <v>1004036.0602987454</v>
      </c>
      <c r="K1545" s="13">
        <f t="shared" si="324"/>
        <v>72.602045033181994</v>
      </c>
      <c r="L1545" s="15">
        <f t="shared" si="325"/>
        <v>30499.158812793623</v>
      </c>
      <c r="M1545" s="34">
        <f t="shared" si="330"/>
        <v>40.576957677208114</v>
      </c>
      <c r="N1545" s="16"/>
      <c r="O1545" s="17">
        <f t="shared" si="331"/>
        <v>44.811053449635232</v>
      </c>
      <c r="P1545" s="17"/>
      <c r="Q1545" s="36">
        <f t="shared" si="332"/>
        <v>8.4223959044217381E-3</v>
      </c>
      <c r="R1545" s="14">
        <f t="shared" si="328"/>
        <v>0.98207602249948156</v>
      </c>
      <c r="S1545" s="14">
        <f t="shared" si="329"/>
        <v>31.527578543663534</v>
      </c>
      <c r="T1545" s="20">
        <f t="shared" si="333"/>
        <v>-4.4131510629577209E-2</v>
      </c>
      <c r="U1545" s="20">
        <f t="shared" si="334"/>
        <v>3.9864790661499283E-2</v>
      </c>
      <c r="V1545" s="20">
        <f t="shared" si="335"/>
        <v>-8.3996301291076492E-2</v>
      </c>
      <c r="Y1545" s="35"/>
      <c r="Z1545" s="35"/>
    </row>
    <row r="1546" spans="1:26" x14ac:dyDescent="0.25">
      <c r="A1546" s="11">
        <v>1999.02</v>
      </c>
      <c r="B1546" s="12">
        <v>1246.58</v>
      </c>
      <c r="C1546" s="13">
        <v>16.366666670000001</v>
      </c>
      <c r="D1546" s="12">
        <v>38.15666667</v>
      </c>
      <c r="E1546" s="12">
        <v>164.5</v>
      </c>
      <c r="F1546" s="13">
        <f t="shared" si="326"/>
        <v>1999.1249999998836</v>
      </c>
      <c r="G1546" s="14">
        <v>5</v>
      </c>
      <c r="H1546" s="13">
        <f t="shared" ref="H1546:H1609" si="336">B1546*$E$1850/E1546</f>
        <v>2382.9759683890579</v>
      </c>
      <c r="I1546" s="13">
        <f t="shared" ref="I1546:I1609" si="337">C1546*$E$1850/E1546</f>
        <v>31.286699094517939</v>
      </c>
      <c r="J1546" s="15">
        <f t="shared" si="327"/>
        <v>1002151.9454548348</v>
      </c>
      <c r="K1546" s="13">
        <f t="shared" ref="K1546:K1609" si="338">D1546*$E$1850/E1546</f>
        <v>72.94070152612889</v>
      </c>
      <c r="L1546" s="15">
        <f t="shared" ref="L1546:L1609" si="339">K1546*(J1546/H1546)</f>
        <v>30674.948848378895</v>
      </c>
      <c r="M1546" s="34">
        <f t="shared" si="330"/>
        <v>40.400159229259948</v>
      </c>
      <c r="N1546" s="16"/>
      <c r="O1546" s="17">
        <f t="shared" si="331"/>
        <v>44.557734535378309</v>
      </c>
      <c r="P1546" s="17"/>
      <c r="Q1546" s="36">
        <f t="shared" si="332"/>
        <v>5.4309156548103081E-3</v>
      </c>
      <c r="R1546" s="14">
        <f t="shared" si="328"/>
        <v>0.98639993308584573</v>
      </c>
      <c r="S1546" s="14">
        <f t="shared" si="329"/>
        <v>30.924834583912087</v>
      </c>
      <c r="T1546" s="20">
        <f t="shared" si="333"/>
        <v>-5.1036317712708779E-2</v>
      </c>
      <c r="U1546" s="20">
        <f t="shared" si="334"/>
        <v>3.8396062874973103E-2</v>
      </c>
      <c r="V1546" s="20">
        <f t="shared" si="335"/>
        <v>-8.9432380587681881E-2</v>
      </c>
      <c r="Y1546" s="35"/>
      <c r="Z1546" s="35"/>
    </row>
    <row r="1547" spans="1:26" x14ac:dyDescent="0.25">
      <c r="A1547" s="11">
        <v>1999.03</v>
      </c>
      <c r="B1547" s="12">
        <v>1281.6600000000001</v>
      </c>
      <c r="C1547" s="13">
        <v>16.45</v>
      </c>
      <c r="D1547" s="12">
        <v>38.380000000000003</v>
      </c>
      <c r="E1547" s="12">
        <v>165</v>
      </c>
      <c r="F1547" s="13">
        <f t="shared" ref="F1547:F1610" si="340">F1546+1/12</f>
        <v>1999.2083333332168</v>
      </c>
      <c r="G1547" s="14">
        <v>5.23</v>
      </c>
      <c r="H1547" s="13">
        <f t="shared" si="336"/>
        <v>2442.6109309090916</v>
      </c>
      <c r="I1547" s="13">
        <f t="shared" si="337"/>
        <v>31.350709090909092</v>
      </c>
      <c r="J1547" s="15">
        <f t="shared" ref="J1547:J1610" si="341">J1546*((H1547+(I1547/12))/H1546)</f>
        <v>1028329.9160721044</v>
      </c>
      <c r="K1547" s="13">
        <f t="shared" si="338"/>
        <v>73.145301818181835</v>
      </c>
      <c r="L1547" s="15">
        <f t="shared" si="339"/>
        <v>30793.893995948507</v>
      </c>
      <c r="M1547" s="34">
        <f t="shared" si="330"/>
        <v>41.356103632713001</v>
      </c>
      <c r="N1547" s="16"/>
      <c r="O1547" s="17">
        <f t="shared" si="331"/>
        <v>45.551555032014974</v>
      </c>
      <c r="P1547" s="17"/>
      <c r="Q1547" s="36">
        <f t="shared" si="332"/>
        <v>2.2799872986621443E-3</v>
      </c>
      <c r="R1547" s="14">
        <f t="shared" ref="R1547:R1610" si="342">((G1547/G1548+G1547/1200+((1+G1548/1200)^(-119))*(1-G1547/G1548)))</f>
        <v>1.0082294761276307</v>
      </c>
      <c r="S1547" s="14">
        <f t="shared" ref="S1547:S1610" si="343">S1546*R1546*E1546/E1547</f>
        <v>30.41181762861245</v>
      </c>
      <c r="T1547" s="20">
        <f t="shared" si="333"/>
        <v>-5.9238835834665604E-2</v>
      </c>
      <c r="U1547" s="20">
        <f t="shared" si="334"/>
        <v>4.0577916699655603E-2</v>
      </c>
      <c r="V1547" s="20">
        <f t="shared" si="335"/>
        <v>-9.9816752534321207E-2</v>
      </c>
      <c r="Y1547" s="35"/>
      <c r="Z1547" s="35"/>
    </row>
    <row r="1548" spans="1:26" x14ac:dyDescent="0.25">
      <c r="A1548" s="11">
        <v>1999.04</v>
      </c>
      <c r="B1548" s="12">
        <v>1334.76</v>
      </c>
      <c r="C1548" s="13">
        <f>C1547*2/3+C1550/3</f>
        <v>16.45</v>
      </c>
      <c r="D1548" s="12">
        <v>39.26</v>
      </c>
      <c r="E1548" s="12">
        <v>166.2</v>
      </c>
      <c r="F1548" s="13">
        <f t="shared" si="340"/>
        <v>1999.2916666665501</v>
      </c>
      <c r="G1548" s="14">
        <v>5.18</v>
      </c>
      <c r="H1548" s="13">
        <f t="shared" si="336"/>
        <v>2525.4430180505419</v>
      </c>
      <c r="I1548" s="13">
        <f t="shared" si="337"/>
        <v>31.12435018050542</v>
      </c>
      <c r="J1548" s="15">
        <f t="shared" si="341"/>
        <v>1064293.8459557828</v>
      </c>
      <c r="K1548" s="13">
        <f t="shared" si="338"/>
        <v>74.282187725631772</v>
      </c>
      <c r="L1548" s="15">
        <f t="shared" si="339"/>
        <v>31304.636333291397</v>
      </c>
      <c r="M1548" s="34">
        <f t="shared" si="330"/>
        <v>42.704509516892152</v>
      </c>
      <c r="N1548" s="16"/>
      <c r="O1548" s="17">
        <f t="shared" si="331"/>
        <v>46.972581259880613</v>
      </c>
      <c r="P1548" s="17"/>
      <c r="Q1548" s="36">
        <f t="shared" si="332"/>
        <v>2.0913431991284766E-3</v>
      </c>
      <c r="R1548" s="14">
        <f t="shared" si="342"/>
        <v>0.97689662580156367</v>
      </c>
      <c r="S1548" s="14">
        <f t="shared" si="343"/>
        <v>30.440704017476065</v>
      </c>
      <c r="T1548" s="20">
        <f t="shared" si="333"/>
        <v>-5.1751402296686067E-2</v>
      </c>
      <c r="U1548" s="20">
        <f t="shared" si="334"/>
        <v>3.9478127632609272E-2</v>
      </c>
      <c r="V1548" s="20">
        <f t="shared" si="335"/>
        <v>-9.1229529929295339E-2</v>
      </c>
      <c r="Y1548" s="35"/>
      <c r="Z1548" s="35"/>
    </row>
    <row r="1549" spans="1:26" x14ac:dyDescent="0.25">
      <c r="A1549" s="11">
        <v>1999.05</v>
      </c>
      <c r="B1549" s="12">
        <v>1332.07</v>
      </c>
      <c r="C1549" s="13">
        <f>C1547/3+C1550*2/3</f>
        <v>16.45</v>
      </c>
      <c r="D1549" s="12">
        <v>40.14</v>
      </c>
      <c r="E1549" s="12">
        <v>166.2</v>
      </c>
      <c r="F1549" s="13">
        <f t="shared" si="340"/>
        <v>1999.3749999998834</v>
      </c>
      <c r="G1549" s="14">
        <v>5.54</v>
      </c>
      <c r="H1549" s="13">
        <f t="shared" si="336"/>
        <v>2520.3533826714806</v>
      </c>
      <c r="I1549" s="13">
        <f t="shared" si="337"/>
        <v>31.12435018050542</v>
      </c>
      <c r="J1549" s="15">
        <f t="shared" si="341"/>
        <v>1063241.98572239</v>
      </c>
      <c r="K1549" s="13">
        <f t="shared" si="338"/>
        <v>75.947198555956689</v>
      </c>
      <c r="L1549" s="15">
        <f t="shared" si="339"/>
        <v>32039.257176347135</v>
      </c>
      <c r="M1549" s="34">
        <f t="shared" si="330"/>
        <v>42.556676709518037</v>
      </c>
      <c r="N1549" s="16"/>
      <c r="O1549" s="17">
        <f t="shared" si="331"/>
        <v>46.746674800852041</v>
      </c>
      <c r="P1549" s="17"/>
      <c r="Q1549" s="36">
        <f t="shared" si="332"/>
        <v>-2.0114592557857053E-3</v>
      </c>
      <c r="R1549" s="14">
        <f t="shared" si="342"/>
        <v>0.97763854915039472</v>
      </c>
      <c r="S1549" s="14">
        <f t="shared" si="343"/>
        <v>29.737421041696468</v>
      </c>
      <c r="T1549" s="20">
        <f t="shared" si="333"/>
        <v>-4.580368696818693E-2</v>
      </c>
      <c r="U1549" s="20">
        <f t="shared" si="334"/>
        <v>3.8657947073440502E-2</v>
      </c>
      <c r="V1549" s="20">
        <f t="shared" si="335"/>
        <v>-8.4461634041627431E-2</v>
      </c>
      <c r="Y1549" s="35"/>
      <c r="Z1549" s="35"/>
    </row>
    <row r="1550" spans="1:26" x14ac:dyDescent="0.25">
      <c r="A1550" s="11">
        <v>1999.06</v>
      </c>
      <c r="B1550" s="12">
        <v>1322.55</v>
      </c>
      <c r="C1550" s="13">
        <v>16.45</v>
      </c>
      <c r="D1550" s="12">
        <v>41.02</v>
      </c>
      <c r="E1550" s="12">
        <v>166.2</v>
      </c>
      <c r="F1550" s="13">
        <f t="shared" si="340"/>
        <v>1999.4583333332166</v>
      </c>
      <c r="G1550" s="14">
        <v>5.9</v>
      </c>
      <c r="H1550" s="13">
        <f t="shared" si="336"/>
        <v>2502.3409927797838</v>
      </c>
      <c r="I1550" s="13">
        <f t="shared" si="337"/>
        <v>31.12435018050542</v>
      </c>
      <c r="J1550" s="15">
        <f t="shared" si="341"/>
        <v>1056737.4205353882</v>
      </c>
      <c r="K1550" s="13">
        <f t="shared" si="338"/>
        <v>77.612209386281606</v>
      </c>
      <c r="L1550" s="15">
        <f t="shared" si="339"/>
        <v>32775.59940294252</v>
      </c>
      <c r="M1550" s="34">
        <f t="shared" si="330"/>
        <v>42.180675911746924</v>
      </c>
      <c r="N1550" s="16"/>
      <c r="O1550" s="17">
        <f t="shared" si="331"/>
        <v>46.271432553211646</v>
      </c>
      <c r="P1550" s="17"/>
      <c r="Q1550" s="36">
        <f t="shared" si="332"/>
        <v>-5.6512336740967735E-3</v>
      </c>
      <c r="R1550" s="14">
        <f t="shared" si="342"/>
        <v>1.0132009123986316</v>
      </c>
      <c r="S1550" s="14">
        <f t="shared" si="343"/>
        <v>29.072449162678552</v>
      </c>
      <c r="T1550" s="20">
        <f t="shared" si="333"/>
        <v>-4.3336952718496136E-2</v>
      </c>
      <c r="U1550" s="20">
        <f t="shared" si="334"/>
        <v>3.6648666554767173E-2</v>
      </c>
      <c r="V1550" s="20">
        <f t="shared" si="335"/>
        <v>-7.9985619273263309E-2</v>
      </c>
      <c r="Y1550" s="35"/>
      <c r="Z1550" s="35"/>
    </row>
    <row r="1551" spans="1:26" x14ac:dyDescent="0.25">
      <c r="A1551" s="11">
        <v>1999.07</v>
      </c>
      <c r="B1551" s="12">
        <v>1380.99</v>
      </c>
      <c r="C1551" s="13">
        <f>C1550*2/3+C1553/3</f>
        <v>16.513333333333335</v>
      </c>
      <c r="D1551" s="12">
        <v>42</v>
      </c>
      <c r="E1551" s="12">
        <v>166.7</v>
      </c>
      <c r="F1551" s="13">
        <f t="shared" si="340"/>
        <v>1999.5416666665499</v>
      </c>
      <c r="G1551" s="14">
        <v>5.79</v>
      </c>
      <c r="H1551" s="13">
        <f t="shared" si="336"/>
        <v>2605.0756772645477</v>
      </c>
      <c r="I1551" s="13">
        <f t="shared" si="337"/>
        <v>31.150466706658676</v>
      </c>
      <c r="J1551" s="15">
        <f t="shared" si="341"/>
        <v>1101218.4649345255</v>
      </c>
      <c r="K1551" s="13">
        <f t="shared" si="338"/>
        <v>79.228074385122994</v>
      </c>
      <c r="L1551" s="15">
        <f t="shared" si="339"/>
        <v>33491.318204512754</v>
      </c>
      <c r="M1551" s="34">
        <f t="shared" si="330"/>
        <v>43.828035992805411</v>
      </c>
      <c r="N1551" s="16"/>
      <c r="O1551" s="17">
        <f t="shared" si="331"/>
        <v>48.01199789380162</v>
      </c>
      <c r="P1551" s="17"/>
      <c r="Q1551" s="36">
        <f t="shared" si="332"/>
        <v>-5.3816357714892779E-3</v>
      </c>
      <c r="R1551" s="14">
        <f t="shared" si="342"/>
        <v>0.99360431801886107</v>
      </c>
      <c r="S1551" s="14">
        <f t="shared" si="343"/>
        <v>29.367880991442046</v>
      </c>
      <c r="T1551" s="20">
        <f t="shared" si="333"/>
        <v>-4.5916336862990903E-2</v>
      </c>
      <c r="U1551" s="20">
        <f t="shared" si="334"/>
        <v>3.7456967290067089E-2</v>
      </c>
      <c r="V1551" s="20">
        <f t="shared" si="335"/>
        <v>-8.3373304153057992E-2</v>
      </c>
      <c r="Y1551" s="35"/>
      <c r="Z1551" s="35"/>
    </row>
    <row r="1552" spans="1:26" x14ac:dyDescent="0.25">
      <c r="A1552" s="11">
        <v>1999.08</v>
      </c>
      <c r="B1552" s="12">
        <v>1327.49</v>
      </c>
      <c r="C1552" s="13">
        <f>C1550/3+C1553*2/3</f>
        <v>16.576666666666668</v>
      </c>
      <c r="D1552" s="12">
        <v>42.98</v>
      </c>
      <c r="E1552" s="12">
        <v>167.1</v>
      </c>
      <c r="F1552" s="13">
        <f t="shared" si="340"/>
        <v>1999.6249999998831</v>
      </c>
      <c r="G1552" s="14">
        <v>5.94</v>
      </c>
      <c r="H1552" s="13">
        <f t="shared" si="336"/>
        <v>2498.1598168761225</v>
      </c>
      <c r="I1552" s="13">
        <f t="shared" si="337"/>
        <v>31.195084380610417</v>
      </c>
      <c r="J1552" s="15">
        <f t="shared" si="341"/>
        <v>1057121.8562465739</v>
      </c>
      <c r="K1552" s="13">
        <f t="shared" si="338"/>
        <v>80.882649910233411</v>
      </c>
      <c r="L1552" s="15">
        <f t="shared" si="339"/>
        <v>34226.319882995536</v>
      </c>
      <c r="M1552" s="34">
        <f t="shared" si="330"/>
        <v>41.930712159940448</v>
      </c>
      <c r="N1552" s="16"/>
      <c r="O1552" s="17">
        <f t="shared" si="331"/>
        <v>45.873455189594374</v>
      </c>
      <c r="P1552" s="17"/>
      <c r="Q1552" s="36">
        <f t="shared" si="332"/>
        <v>-5.7678415593804613E-3</v>
      </c>
      <c r="R1552" s="14">
        <f t="shared" si="342"/>
        <v>1.0064474367630161</v>
      </c>
      <c r="S1552" s="14">
        <f t="shared" si="343"/>
        <v>29.110202847430358</v>
      </c>
      <c r="T1552" s="20">
        <f t="shared" si="333"/>
        <v>-3.4720920127680577E-2</v>
      </c>
      <c r="U1552" s="20">
        <f t="shared" si="334"/>
        <v>3.8187504413065954E-2</v>
      </c>
      <c r="V1552" s="20">
        <f t="shared" si="335"/>
        <v>-7.290842454074653E-2</v>
      </c>
      <c r="Y1552" s="35"/>
      <c r="Z1552" s="35"/>
    </row>
    <row r="1553" spans="1:26" x14ac:dyDescent="0.25">
      <c r="A1553" s="11">
        <v>1999.09</v>
      </c>
      <c r="B1553" s="12">
        <v>1318.17</v>
      </c>
      <c r="C1553" s="13">
        <v>16.64</v>
      </c>
      <c r="D1553" s="12">
        <v>43.96</v>
      </c>
      <c r="E1553" s="12">
        <v>167.9</v>
      </c>
      <c r="F1553" s="13">
        <f t="shared" si="340"/>
        <v>1999.7083333332164</v>
      </c>
      <c r="G1553" s="14">
        <v>5.92</v>
      </c>
      <c r="H1553" s="13">
        <f t="shared" si="336"/>
        <v>2468.8012995830854</v>
      </c>
      <c r="I1553" s="13">
        <f t="shared" si="337"/>
        <v>31.165064919594997</v>
      </c>
      <c r="J1553" s="15">
        <f t="shared" si="341"/>
        <v>1045797.4842695702</v>
      </c>
      <c r="K1553" s="13">
        <f t="shared" si="338"/>
        <v>82.332707564026208</v>
      </c>
      <c r="L1553" s="15">
        <f t="shared" si="339"/>
        <v>34876.576927475442</v>
      </c>
      <c r="M1553" s="34">
        <f t="shared" si="330"/>
        <v>41.323451334715017</v>
      </c>
      <c r="N1553" s="16"/>
      <c r="O1553" s="17">
        <f t="shared" si="331"/>
        <v>45.151839247065269</v>
      </c>
      <c r="P1553" s="17"/>
      <c r="Q1553" s="36">
        <f t="shared" si="332"/>
        <v>-5.0555837075532753E-3</v>
      </c>
      <c r="R1553" s="14">
        <f t="shared" si="342"/>
        <v>0.990828492437972</v>
      </c>
      <c r="S1553" s="14">
        <f t="shared" si="343"/>
        <v>29.158292188753521</v>
      </c>
      <c r="T1553" s="20">
        <f t="shared" si="333"/>
        <v>-3.0274958780496797E-2</v>
      </c>
      <c r="U1553" s="20">
        <f t="shared" si="334"/>
        <v>3.990330227619121E-2</v>
      </c>
      <c r="V1553" s="20">
        <f t="shared" si="335"/>
        <v>-7.0178261056688007E-2</v>
      </c>
      <c r="Y1553" s="35"/>
      <c r="Z1553" s="35"/>
    </row>
    <row r="1554" spans="1:26" x14ac:dyDescent="0.25">
      <c r="A1554" s="11">
        <v>1999.1</v>
      </c>
      <c r="B1554" s="12">
        <v>1300.01</v>
      </c>
      <c r="C1554" s="13">
        <f>C1553*2/3+C1556/3</f>
        <v>16.656666666666666</v>
      </c>
      <c r="D1554" s="12">
        <f>(2*D1553+D1556)/3</f>
        <v>45.363333333333337</v>
      </c>
      <c r="E1554" s="12">
        <v>168.2</v>
      </c>
      <c r="F1554" s="13">
        <f t="shared" si="340"/>
        <v>1999.7916666665496</v>
      </c>
      <c r="G1554" s="14">
        <v>6.11</v>
      </c>
      <c r="H1554" s="13">
        <f t="shared" si="336"/>
        <v>2430.4467574316295</v>
      </c>
      <c r="I1554" s="13">
        <f t="shared" si="337"/>
        <v>31.140638525564807</v>
      </c>
      <c r="J1554" s="15">
        <f t="shared" si="341"/>
        <v>1030649.572779257</v>
      </c>
      <c r="K1554" s="13">
        <f t="shared" si="338"/>
        <v>84.809475624256862</v>
      </c>
      <c r="L1554" s="15">
        <f t="shared" si="339"/>
        <v>35964.108060586477</v>
      </c>
      <c r="M1554" s="34">
        <f t="shared" si="330"/>
        <v>40.552854399539875</v>
      </c>
      <c r="N1554" s="16"/>
      <c r="O1554" s="17">
        <f t="shared" si="331"/>
        <v>44.256041105624867</v>
      </c>
      <c r="P1554" s="17"/>
      <c r="Q1554" s="36">
        <f t="shared" si="332"/>
        <v>-6.8050214315522051E-3</v>
      </c>
      <c r="R1554" s="14">
        <f t="shared" si="342"/>
        <v>1.0110518898476173</v>
      </c>
      <c r="S1554" s="14">
        <f t="shared" si="343"/>
        <v>28.839337202700428</v>
      </c>
      <c r="T1554" s="20">
        <f t="shared" si="333"/>
        <v>-2.6647623354783989E-2</v>
      </c>
      <c r="U1554" s="20">
        <f t="shared" si="334"/>
        <v>4.1329379205632177E-2</v>
      </c>
      <c r="V1554" s="20">
        <f t="shared" si="335"/>
        <v>-6.7977002560416167E-2</v>
      </c>
      <c r="Y1554" s="35"/>
      <c r="Z1554" s="35"/>
    </row>
    <row r="1555" spans="1:26" x14ac:dyDescent="0.25">
      <c r="A1555" s="11">
        <v>1999.11</v>
      </c>
      <c r="B1555" s="12">
        <v>1391</v>
      </c>
      <c r="C1555" s="13">
        <f>C1553/3+C1556*2/3</f>
        <v>16.673333333333332</v>
      </c>
      <c r="D1555" s="12">
        <f>(D1553+2*D1556)/3</f>
        <v>46.766666666666673</v>
      </c>
      <c r="E1555" s="12">
        <v>168.3</v>
      </c>
      <c r="F1555" s="13">
        <f t="shared" si="340"/>
        <v>1999.8749999998829</v>
      </c>
      <c r="G1555" s="14">
        <v>6.03</v>
      </c>
      <c r="H1555" s="13">
        <f t="shared" si="336"/>
        <v>2599.0128342245989</v>
      </c>
      <c r="I1555" s="13">
        <f t="shared" si="337"/>
        <v>31.153276292335114</v>
      </c>
      <c r="J1555" s="15">
        <f t="shared" si="341"/>
        <v>1103232.2082148162</v>
      </c>
      <c r="K1555" s="13">
        <f t="shared" si="338"/>
        <v>87.381140819964358</v>
      </c>
      <c r="L1555" s="15">
        <f t="shared" si="339"/>
        <v>37091.655598499579</v>
      </c>
      <c r="M1555" s="34">
        <f t="shared" si="330"/>
        <v>43.208290714613916</v>
      </c>
      <c r="N1555" s="16"/>
      <c r="O1555" s="17">
        <f t="shared" si="331"/>
        <v>47.094097588396899</v>
      </c>
      <c r="P1555" s="17"/>
      <c r="Q1555" s="36">
        <f t="shared" si="332"/>
        <v>-7.7049171202844685E-3</v>
      </c>
      <c r="R1555" s="14">
        <f t="shared" si="342"/>
        <v>0.98660661022704421</v>
      </c>
      <c r="S1555" s="14">
        <f t="shared" si="343"/>
        <v>29.140741326446619</v>
      </c>
      <c r="T1555" s="20">
        <f t="shared" si="333"/>
        <v>-3.1315639368536319E-2</v>
      </c>
      <c r="U1555" s="20">
        <f t="shared" si="334"/>
        <v>4.0379893697501723E-2</v>
      </c>
      <c r="V1555" s="20">
        <f t="shared" si="335"/>
        <v>-7.1695533066038042E-2</v>
      </c>
      <c r="Y1555" s="35"/>
      <c r="Z1555" s="35"/>
    </row>
    <row r="1556" spans="1:26" x14ac:dyDescent="0.25">
      <c r="A1556" s="11">
        <v>1999.12</v>
      </c>
      <c r="B1556" s="12">
        <v>1428.68</v>
      </c>
      <c r="C1556" s="13">
        <v>16.690000000000001</v>
      </c>
      <c r="D1556" s="12">
        <v>48.17</v>
      </c>
      <c r="E1556" s="12">
        <v>168.3</v>
      </c>
      <c r="F1556" s="13">
        <f t="shared" si="340"/>
        <v>1999.9583333332162</v>
      </c>
      <c r="G1556" s="14">
        <v>6.28</v>
      </c>
      <c r="H1556" s="13">
        <f t="shared" si="336"/>
        <v>2669.4160000000002</v>
      </c>
      <c r="I1556" s="13">
        <f t="shared" si="337"/>
        <v>31.184417112299471</v>
      </c>
      <c r="J1556" s="15">
        <f t="shared" si="341"/>
        <v>1134220.131820227</v>
      </c>
      <c r="K1556" s="13">
        <f t="shared" si="338"/>
        <v>90.003197860962572</v>
      </c>
      <c r="L1556" s="15">
        <f t="shared" si="339"/>
        <v>38241.862243315743</v>
      </c>
      <c r="M1556" s="34">
        <f t="shared" si="330"/>
        <v>44.197939761040558</v>
      </c>
      <c r="N1556" s="16"/>
      <c r="O1556" s="17">
        <f t="shared" si="331"/>
        <v>48.110968682995157</v>
      </c>
      <c r="P1556" s="17"/>
      <c r="Q1556" s="36">
        <f t="shared" si="332"/>
        <v>-1.0886526695300772E-2</v>
      </c>
      <c r="R1556" s="14">
        <f t="shared" si="342"/>
        <v>0.97770689842364</v>
      </c>
      <c r="S1556" s="14">
        <f t="shared" si="343"/>
        <v>28.750448019588639</v>
      </c>
      <c r="T1556" s="20">
        <f t="shared" si="333"/>
        <v>-3.1699264549284401E-2</v>
      </c>
      <c r="U1556" s="20">
        <f t="shared" si="334"/>
        <v>4.0604818376882568E-2</v>
      </c>
      <c r="V1556" s="20">
        <f t="shared" si="335"/>
        <v>-7.2304082926166968E-2</v>
      </c>
      <c r="Y1556" s="35"/>
      <c r="Z1556" s="35"/>
    </row>
    <row r="1557" spans="1:26" x14ac:dyDescent="0.25">
      <c r="A1557" s="11">
        <v>2000.01</v>
      </c>
      <c r="B1557" s="12">
        <v>1425.59</v>
      </c>
      <c r="C1557" s="13">
        <f>C1556*2/3+C1559/3</f>
        <v>16.713333333333335</v>
      </c>
      <c r="D1557" s="12">
        <f>(2*D1556+D1559)/3</f>
        <v>49.096666666666671</v>
      </c>
      <c r="E1557" s="12">
        <v>168.8</v>
      </c>
      <c r="F1557" s="13">
        <f t="shared" si="340"/>
        <v>2000.0416666665494</v>
      </c>
      <c r="G1557" s="14">
        <v>6.66</v>
      </c>
      <c r="H1557" s="13">
        <f t="shared" si="336"/>
        <v>2655.7525556872038</v>
      </c>
      <c r="I1557" s="13">
        <f t="shared" si="337"/>
        <v>31.135514218009479</v>
      </c>
      <c r="J1557" s="15">
        <f t="shared" si="341"/>
        <v>1129517.0520618861</v>
      </c>
      <c r="K1557" s="13">
        <f t="shared" si="338"/>
        <v>91.462901658767791</v>
      </c>
      <c r="L1557" s="15">
        <f t="shared" si="339"/>
        <v>38900.049943811624</v>
      </c>
      <c r="M1557" s="34">
        <f t="shared" si="330"/>
        <v>43.772578146937995</v>
      </c>
      <c r="N1557" s="16"/>
      <c r="O1557" s="17">
        <f t="shared" si="331"/>
        <v>47.587687272921521</v>
      </c>
      <c r="P1557" s="17"/>
      <c r="Q1557" s="36">
        <f t="shared" si="332"/>
        <v>-1.5216742165251384E-2</v>
      </c>
      <c r="R1557" s="14">
        <f t="shared" si="342"/>
        <v>1.0157545650431981</v>
      </c>
      <c r="S1557" s="14">
        <f t="shared" si="343"/>
        <v>28.026248590901467</v>
      </c>
      <c r="T1557" s="20">
        <f t="shared" si="333"/>
        <v>-3.0322393887708299E-2</v>
      </c>
      <c r="U1557" s="20">
        <f t="shared" si="334"/>
        <v>4.200688755726012E-2</v>
      </c>
      <c r="V1557" s="20">
        <f t="shared" si="335"/>
        <v>-7.2329281444968418E-2</v>
      </c>
      <c r="Y1557" s="35"/>
      <c r="Z1557" s="35"/>
    </row>
    <row r="1558" spans="1:26" x14ac:dyDescent="0.25">
      <c r="A1558" s="11">
        <v>2000.02</v>
      </c>
      <c r="B1558" s="12">
        <v>1388.87</v>
      </c>
      <c r="C1558" s="13">
        <f>C1556/3+C1559*2/3</f>
        <v>16.736666666666668</v>
      </c>
      <c r="D1558" s="12">
        <f>(D1556+2*D1559)/3</f>
        <v>50.023333333333333</v>
      </c>
      <c r="E1558" s="12">
        <v>169.8</v>
      </c>
      <c r="F1558" s="13">
        <f t="shared" si="340"/>
        <v>2000.1249999998827</v>
      </c>
      <c r="G1558" s="14">
        <v>6.52</v>
      </c>
      <c r="H1558" s="13">
        <f t="shared" si="336"/>
        <v>2572.1087173144874</v>
      </c>
      <c r="I1558" s="13">
        <f t="shared" si="337"/>
        <v>30.995360424028274</v>
      </c>
      <c r="J1558" s="15">
        <f t="shared" si="341"/>
        <v>1095041.076805328</v>
      </c>
      <c r="K1558" s="13">
        <f t="shared" si="338"/>
        <v>92.640385159010606</v>
      </c>
      <c r="L1558" s="15">
        <f t="shared" si="339"/>
        <v>39440.411844683229</v>
      </c>
      <c r="M1558" s="34">
        <f t="shared" si="330"/>
        <v>42.185635887917314</v>
      </c>
      <c r="N1558" s="16"/>
      <c r="O1558" s="17">
        <f t="shared" si="331"/>
        <v>45.807695321871741</v>
      </c>
      <c r="P1558" s="17"/>
      <c r="Q1558" s="36">
        <f t="shared" si="332"/>
        <v>-1.2833071579527882E-2</v>
      </c>
      <c r="R1558" s="14">
        <f t="shared" si="342"/>
        <v>1.0246055812918504</v>
      </c>
      <c r="S1558" s="14">
        <f t="shared" si="343"/>
        <v>28.300135118343523</v>
      </c>
      <c r="T1558" s="20">
        <f t="shared" si="333"/>
        <v>-3.0194094269185845E-2</v>
      </c>
      <c r="U1558" s="20">
        <f t="shared" si="334"/>
        <v>4.1635084203392791E-2</v>
      </c>
      <c r="V1558" s="20">
        <f t="shared" si="335"/>
        <v>-7.1829178472578636E-2</v>
      </c>
      <c r="Y1558" s="35"/>
      <c r="Z1558" s="35"/>
    </row>
    <row r="1559" spans="1:26" x14ac:dyDescent="0.25">
      <c r="A1559" s="11">
        <v>2000.03</v>
      </c>
      <c r="B1559" s="12">
        <v>1442.21</v>
      </c>
      <c r="C1559" s="37">
        <v>16.760000000000002</v>
      </c>
      <c r="D1559" s="12">
        <v>50.95</v>
      </c>
      <c r="E1559" s="12">
        <v>171.2</v>
      </c>
      <c r="F1559" s="13">
        <f t="shared" si="340"/>
        <v>2000.2083333332159</v>
      </c>
      <c r="G1559" s="14">
        <v>6.26</v>
      </c>
      <c r="H1559" s="13">
        <f t="shared" si="336"/>
        <v>2649.0499801401875</v>
      </c>
      <c r="I1559" s="13">
        <f t="shared" si="337"/>
        <v>30.784752336448609</v>
      </c>
      <c r="J1559" s="15">
        <f t="shared" si="341"/>
        <v>1128889.9793568857</v>
      </c>
      <c r="K1559" s="13">
        <f t="shared" si="338"/>
        <v>93.584912383177596</v>
      </c>
      <c r="L1559" s="15">
        <f t="shared" si="339"/>
        <v>39881.116098372171</v>
      </c>
      <c r="M1559" s="34">
        <f t="shared" si="330"/>
        <v>43.220748439965874</v>
      </c>
      <c r="N1559" s="16"/>
      <c r="O1559" s="17">
        <f t="shared" si="331"/>
        <v>46.876009335888121</v>
      </c>
      <c r="P1559" s="17"/>
      <c r="Q1559" s="36">
        <f t="shared" si="332"/>
        <v>-1.0517110844577907E-2</v>
      </c>
      <c r="R1559" s="14">
        <f t="shared" si="342"/>
        <v>1.025368573243759</v>
      </c>
      <c r="S1559" s="14">
        <f t="shared" si="343"/>
        <v>28.759355675396574</v>
      </c>
      <c r="T1559" s="20">
        <f t="shared" si="333"/>
        <v>-2.7943646299565028E-2</v>
      </c>
      <c r="U1559" s="20">
        <f t="shared" si="334"/>
        <v>3.9509100222647753E-2</v>
      </c>
      <c r="V1559" s="20">
        <f t="shared" si="335"/>
        <v>-6.7452746522212781E-2</v>
      </c>
      <c r="Y1559" s="35"/>
      <c r="Z1559" s="35"/>
    </row>
    <row r="1560" spans="1:26" x14ac:dyDescent="0.25">
      <c r="A1560" s="11">
        <v>2000.04</v>
      </c>
      <c r="B1560" s="12">
        <v>1461.36</v>
      </c>
      <c r="C1560" s="13">
        <f>C1559*2/3+C1562/3</f>
        <v>16.740000000000002</v>
      </c>
      <c r="D1560" s="12">
        <f>(2*D1559+D1562)/3</f>
        <v>51.273333333333333</v>
      </c>
      <c r="E1560" s="12">
        <v>171.3</v>
      </c>
      <c r="F1560" s="13">
        <f t="shared" si="340"/>
        <v>2000.2916666665492</v>
      </c>
      <c r="G1560" s="14">
        <v>5.99</v>
      </c>
      <c r="H1560" s="13">
        <f t="shared" si="336"/>
        <v>2682.6577092819616</v>
      </c>
      <c r="I1560" s="13">
        <f t="shared" si="337"/>
        <v>30.73006654991244</v>
      </c>
      <c r="J1560" s="15">
        <f t="shared" si="341"/>
        <v>1144303.1781687704</v>
      </c>
      <c r="K1560" s="13">
        <f t="shared" si="338"/>
        <v>94.123831873905431</v>
      </c>
      <c r="L1560" s="15">
        <f t="shared" si="339"/>
        <v>40149.065451798386</v>
      </c>
      <c r="M1560" s="34">
        <f t="shared" si="330"/>
        <v>43.528574288507748</v>
      </c>
      <c r="N1560" s="16"/>
      <c r="O1560" s="17">
        <f t="shared" si="331"/>
        <v>47.155406855244671</v>
      </c>
      <c r="P1560" s="17"/>
      <c r="Q1560" s="36">
        <f t="shared" si="332"/>
        <v>-8.0804165599423113E-3</v>
      </c>
      <c r="R1560" s="14">
        <f t="shared" si="342"/>
        <v>0.97207430184040122</v>
      </c>
      <c r="S1560" s="14">
        <f t="shared" si="343"/>
        <v>29.471724703823998</v>
      </c>
      <c r="T1560" s="20">
        <f t="shared" si="333"/>
        <v>-2.5532618944741459E-2</v>
      </c>
      <c r="U1560" s="20">
        <f t="shared" si="334"/>
        <v>3.6084676941174454E-2</v>
      </c>
      <c r="V1560" s="20">
        <f t="shared" si="335"/>
        <v>-6.1617295885915913E-2</v>
      </c>
      <c r="Y1560" s="35"/>
      <c r="Z1560" s="35"/>
    </row>
    <row r="1561" spans="1:26" x14ac:dyDescent="0.25">
      <c r="A1561" s="11">
        <v>2000.05</v>
      </c>
      <c r="B1561" s="12">
        <v>1418.48</v>
      </c>
      <c r="C1561" s="13">
        <f>C1559/3+C1562*2/3</f>
        <v>16.72</v>
      </c>
      <c r="D1561" s="12">
        <f>(D1559+2*D1562)/3</f>
        <v>51.596666666666671</v>
      </c>
      <c r="E1561" s="12">
        <v>171.5</v>
      </c>
      <c r="F1561" s="13">
        <f t="shared" si="340"/>
        <v>2000.3749999998824</v>
      </c>
      <c r="G1561" s="14">
        <v>6.44</v>
      </c>
      <c r="H1561" s="13">
        <f t="shared" si="336"/>
        <v>2600.9050775510209</v>
      </c>
      <c r="I1561" s="13">
        <f t="shared" si="337"/>
        <v>30.657558017492711</v>
      </c>
      <c r="J1561" s="15">
        <f t="shared" si="341"/>
        <v>1110520.8830054263</v>
      </c>
      <c r="K1561" s="13">
        <f t="shared" si="338"/>
        <v>94.606925947521887</v>
      </c>
      <c r="L1561" s="15">
        <f t="shared" si="339"/>
        <v>40394.771746378741</v>
      </c>
      <c r="M1561" s="34">
        <f t="shared" si="330"/>
        <v>41.966050503324325</v>
      </c>
      <c r="N1561" s="16"/>
      <c r="O1561" s="17">
        <f t="shared" si="331"/>
        <v>45.413038105009868</v>
      </c>
      <c r="P1561" s="17"/>
      <c r="Q1561" s="36">
        <f t="shared" si="332"/>
        <v>-1.1844161384851976E-2</v>
      </c>
      <c r="R1561" s="14">
        <f t="shared" si="342"/>
        <v>1.0306182214763959</v>
      </c>
      <c r="S1561" s="14">
        <f t="shared" si="343"/>
        <v>28.615296645571608</v>
      </c>
      <c r="T1561" s="20">
        <f t="shared" si="333"/>
        <v>-2.8590545078801655E-2</v>
      </c>
      <c r="U1561" s="20">
        <f t="shared" si="334"/>
        <v>4.3079974604339544E-2</v>
      </c>
      <c r="V1561" s="20">
        <f t="shared" si="335"/>
        <v>-7.1670519683141198E-2</v>
      </c>
      <c r="Y1561" s="35"/>
      <c r="Z1561" s="35"/>
    </row>
    <row r="1562" spans="1:26" x14ac:dyDescent="0.25">
      <c r="A1562" s="11">
        <v>2000.06</v>
      </c>
      <c r="B1562" s="12">
        <v>1461.96</v>
      </c>
      <c r="C1562" s="13">
        <v>16.7</v>
      </c>
      <c r="D1562" s="12">
        <v>51.92</v>
      </c>
      <c r="E1562" s="12">
        <v>172.4</v>
      </c>
      <c r="F1562" s="13">
        <f t="shared" si="340"/>
        <v>2000.4583333332157</v>
      </c>
      <c r="G1562" s="14">
        <v>6.1</v>
      </c>
      <c r="H1562" s="13">
        <f t="shared" si="336"/>
        <v>2666.6353921113691</v>
      </c>
      <c r="I1562" s="13">
        <f t="shared" si="337"/>
        <v>30.461032482598608</v>
      </c>
      <c r="J1562" s="15">
        <f t="shared" si="341"/>
        <v>1139669.9109127885</v>
      </c>
      <c r="K1562" s="13">
        <f t="shared" si="338"/>
        <v>94.702802784222754</v>
      </c>
      <c r="L1562" s="15">
        <f t="shared" si="339"/>
        <v>40474.200234337455</v>
      </c>
      <c r="M1562" s="34">
        <f t="shared" si="330"/>
        <v>42.781971567071452</v>
      </c>
      <c r="N1562" s="16"/>
      <c r="O1562" s="17">
        <f t="shared" si="331"/>
        <v>46.245587485836083</v>
      </c>
      <c r="P1562" s="17"/>
      <c r="Q1562" s="36">
        <f t="shared" si="332"/>
        <v>-8.9160247760850971E-3</v>
      </c>
      <c r="R1562" s="14">
        <f t="shared" si="342"/>
        <v>1.008805131658411</v>
      </c>
      <c r="S1562" s="14">
        <f t="shared" si="343"/>
        <v>29.337488470435968</v>
      </c>
      <c r="T1562" s="20">
        <f t="shared" si="333"/>
        <v>-3.4498868432314311E-2</v>
      </c>
      <c r="U1562" s="20">
        <f t="shared" si="334"/>
        <v>4.280322546387505E-2</v>
      </c>
      <c r="V1562" s="20">
        <f t="shared" si="335"/>
        <v>-7.7302093896189361E-2</v>
      </c>
      <c r="Y1562" s="35"/>
      <c r="Z1562" s="35"/>
    </row>
    <row r="1563" spans="1:26" x14ac:dyDescent="0.25">
      <c r="A1563" s="11">
        <v>2000.07</v>
      </c>
      <c r="B1563" s="12">
        <v>1473</v>
      </c>
      <c r="C1563" s="13">
        <f>C1562*2/3+C1565/3</f>
        <v>16.583333333333332</v>
      </c>
      <c r="D1563" s="12">
        <f>(2*D1562+D1565)/3</f>
        <v>52.513333333333343</v>
      </c>
      <c r="E1563" s="12">
        <v>172.8</v>
      </c>
      <c r="F1563" s="13">
        <f t="shared" si="340"/>
        <v>2000.541666666549</v>
      </c>
      <c r="G1563" s="14">
        <v>6.05</v>
      </c>
      <c r="H1563" s="13">
        <f t="shared" si="336"/>
        <v>2680.5531250000004</v>
      </c>
      <c r="I1563" s="13">
        <f t="shared" si="337"/>
        <v>30.178211805555556</v>
      </c>
      <c r="J1563" s="15">
        <f t="shared" si="341"/>
        <v>1146692.8888022134</v>
      </c>
      <c r="K1563" s="13">
        <f t="shared" si="338"/>
        <v>95.56332638888891</v>
      </c>
      <c r="L1563" s="15">
        <f t="shared" si="339"/>
        <v>40880.289138244108</v>
      </c>
      <c r="M1563" s="34">
        <f t="shared" si="330"/>
        <v>42.758093618269598</v>
      </c>
      <c r="N1563" s="16"/>
      <c r="O1563" s="17">
        <f t="shared" si="331"/>
        <v>46.170728131840299</v>
      </c>
      <c r="P1563" s="17"/>
      <c r="Q1563" s="36">
        <f t="shared" si="332"/>
        <v>-8.5597583707810523E-3</v>
      </c>
      <c r="R1563" s="14">
        <f t="shared" si="342"/>
        <v>1.0215803230975278</v>
      </c>
      <c r="S1563" s="14">
        <f t="shared" si="343"/>
        <v>29.52730010200327</v>
      </c>
      <c r="T1563" s="20">
        <f t="shared" si="333"/>
        <v>-3.5265021397115182E-2</v>
      </c>
      <c r="U1563" s="20">
        <f t="shared" si="334"/>
        <v>4.4065954567946708E-2</v>
      </c>
      <c r="V1563" s="20">
        <f t="shared" si="335"/>
        <v>-7.933097596506189E-2</v>
      </c>
      <c r="Y1563" s="35"/>
      <c r="Z1563" s="35"/>
    </row>
    <row r="1564" spans="1:26" x14ac:dyDescent="0.25">
      <c r="A1564" s="11">
        <v>2000.08</v>
      </c>
      <c r="B1564" s="12">
        <v>1485.46</v>
      </c>
      <c r="C1564" s="13">
        <f>C1562/3+C1565*2/3</f>
        <v>16.466666666666669</v>
      </c>
      <c r="D1564" s="12">
        <f>(D1562+2*D1565)/3</f>
        <v>53.106666666666662</v>
      </c>
      <c r="E1564" s="12">
        <v>172.8</v>
      </c>
      <c r="F1564" s="13">
        <f t="shared" si="340"/>
        <v>2000.6249999998822</v>
      </c>
      <c r="G1564" s="14">
        <v>5.83</v>
      </c>
      <c r="H1564" s="13">
        <f t="shared" si="336"/>
        <v>2703.2277291666669</v>
      </c>
      <c r="I1564" s="13">
        <f t="shared" si="337"/>
        <v>29.965902777777782</v>
      </c>
      <c r="J1564" s="15">
        <f t="shared" si="341"/>
        <v>1157460.9206138591</v>
      </c>
      <c r="K1564" s="13">
        <f t="shared" si="338"/>
        <v>96.643069444444436</v>
      </c>
      <c r="L1564" s="15">
        <f t="shared" si="339"/>
        <v>41380.374625189055</v>
      </c>
      <c r="M1564" s="34">
        <f t="shared" si="330"/>
        <v>42.869565494419497</v>
      </c>
      <c r="N1564" s="16"/>
      <c r="O1564" s="17">
        <f t="shared" si="331"/>
        <v>46.242113523646871</v>
      </c>
      <c r="P1564" s="17"/>
      <c r="Q1564" s="36">
        <f t="shared" si="332"/>
        <v>-7.3623325775988568E-3</v>
      </c>
      <c r="R1564" s="14">
        <f t="shared" si="342"/>
        <v>1.0071166550043771</v>
      </c>
      <c r="S1564" s="14">
        <f t="shared" si="343"/>
        <v>30.164508778402165</v>
      </c>
      <c r="T1564" s="20">
        <f t="shared" si="333"/>
        <v>-3.5469471616875858E-2</v>
      </c>
      <c r="U1564" s="20">
        <f t="shared" si="334"/>
        <v>4.472352262242163E-2</v>
      </c>
      <c r="V1564" s="20">
        <f t="shared" si="335"/>
        <v>-8.0192994239297488E-2</v>
      </c>
      <c r="Y1564" s="35"/>
      <c r="Z1564" s="35"/>
    </row>
    <row r="1565" spans="1:26" x14ac:dyDescent="0.25">
      <c r="A1565" s="11">
        <v>2000.09</v>
      </c>
      <c r="B1565" s="12">
        <v>1468.05</v>
      </c>
      <c r="C1565" s="13">
        <v>16.350000000000001</v>
      </c>
      <c r="D1565" s="12">
        <v>53.7</v>
      </c>
      <c r="E1565" s="12">
        <v>173.7</v>
      </c>
      <c r="F1565" s="13">
        <f t="shared" si="340"/>
        <v>2000.7083333332155</v>
      </c>
      <c r="G1565" s="14">
        <v>5.8</v>
      </c>
      <c r="H1565" s="13">
        <f t="shared" si="336"/>
        <v>2657.702953367876</v>
      </c>
      <c r="I1565" s="13">
        <f t="shared" si="337"/>
        <v>29.599430051813481</v>
      </c>
      <c r="J1565" s="15">
        <f t="shared" si="341"/>
        <v>1139024.3926541077</v>
      </c>
      <c r="K1565" s="13">
        <f t="shared" si="338"/>
        <v>97.216476683937856</v>
      </c>
      <c r="L1565" s="15">
        <f t="shared" si="339"/>
        <v>41664.527696962359</v>
      </c>
      <c r="M1565" s="34">
        <f t="shared" si="330"/>
        <v>41.898007924884745</v>
      </c>
      <c r="N1565" s="16"/>
      <c r="O1565" s="17">
        <f t="shared" si="331"/>
        <v>45.147501501622934</v>
      </c>
      <c r="P1565" s="17"/>
      <c r="Q1565" s="36">
        <f t="shared" si="332"/>
        <v>-6.8429212984665796E-3</v>
      </c>
      <c r="R1565" s="14">
        <f t="shared" si="342"/>
        <v>1.0093622130195519</v>
      </c>
      <c r="S1565" s="14">
        <f t="shared" si="343"/>
        <v>30.221774107279153</v>
      </c>
      <c r="T1565" s="20">
        <f t="shared" si="333"/>
        <v>-3.0766711712898798E-2</v>
      </c>
      <c r="U1565" s="20">
        <f t="shared" si="334"/>
        <v>4.5152595927564709E-2</v>
      </c>
      <c r="V1565" s="20">
        <f t="shared" si="335"/>
        <v>-7.5919307640463507E-2</v>
      </c>
      <c r="Y1565" s="35"/>
      <c r="Z1565" s="35"/>
    </row>
    <row r="1566" spans="1:26" x14ac:dyDescent="0.25">
      <c r="A1566" s="11">
        <v>2000.1</v>
      </c>
      <c r="B1566" s="12">
        <v>1390.14</v>
      </c>
      <c r="C1566" s="13">
        <f>C1565*2/3+C1568/3</f>
        <v>16.323333333333334</v>
      </c>
      <c r="D1566" s="12">
        <f>(2*D1565+D1568)/3</f>
        <v>52.466666666666669</v>
      </c>
      <c r="E1566" s="12">
        <v>174</v>
      </c>
      <c r="F1566" s="13">
        <f t="shared" si="340"/>
        <v>2000.7916666665487</v>
      </c>
      <c r="G1566" s="14">
        <v>5.74</v>
      </c>
      <c r="H1566" s="13">
        <f t="shared" si="336"/>
        <v>2512.3185310344834</v>
      </c>
      <c r="I1566" s="13">
        <f t="shared" si="337"/>
        <v>29.500203448275865</v>
      </c>
      <c r="J1566" s="15">
        <f t="shared" si="341"/>
        <v>1077769.8863141963</v>
      </c>
      <c r="K1566" s="13">
        <f t="shared" si="338"/>
        <v>94.819931034482764</v>
      </c>
      <c r="L1566" s="15">
        <f t="shared" si="339"/>
        <v>40677.193209761717</v>
      </c>
      <c r="M1566" s="34">
        <f t="shared" si="330"/>
        <v>39.369699044201376</v>
      </c>
      <c r="N1566" s="16"/>
      <c r="O1566" s="17">
        <f t="shared" si="331"/>
        <v>42.382640229889972</v>
      </c>
      <c r="P1566" s="17"/>
      <c r="Q1566" s="36">
        <f t="shared" si="332"/>
        <v>-5.1502496321646739E-3</v>
      </c>
      <c r="R1566" s="14">
        <f t="shared" si="342"/>
        <v>1.0062943229539354</v>
      </c>
      <c r="S1566" s="14">
        <f t="shared" si="343"/>
        <v>30.452122454999756</v>
      </c>
      <c r="T1566" s="20">
        <f t="shared" si="333"/>
        <v>-2.1143194194269355E-2</v>
      </c>
      <c r="U1566" s="20">
        <f t="shared" si="334"/>
        <v>4.5459424163707851E-2</v>
      </c>
      <c r="V1566" s="20">
        <f t="shared" si="335"/>
        <v>-6.6602618357977206E-2</v>
      </c>
      <c r="Y1566" s="35"/>
      <c r="Z1566" s="35"/>
    </row>
    <row r="1567" spans="1:26" x14ac:dyDescent="0.25">
      <c r="A1567" s="11">
        <v>2000.11</v>
      </c>
      <c r="B1567" s="12">
        <v>1378.04</v>
      </c>
      <c r="C1567" s="13">
        <f>C1565/3+C1568*2/3</f>
        <v>16.296666666666667</v>
      </c>
      <c r="D1567" s="12">
        <f>(D1565+2*D1568)/3</f>
        <v>51.233333333333327</v>
      </c>
      <c r="E1567" s="12">
        <v>174.1</v>
      </c>
      <c r="F1567" s="13">
        <f t="shared" si="340"/>
        <v>2000.874999999882</v>
      </c>
      <c r="G1567" s="14">
        <v>5.72</v>
      </c>
      <c r="H1567" s="13">
        <f t="shared" si="336"/>
        <v>2489.02043882826</v>
      </c>
      <c r="I1567" s="13">
        <f t="shared" si="337"/>
        <v>29.435093624353826</v>
      </c>
      <c r="J1567" s="15">
        <f t="shared" si="341"/>
        <v>1068827.4318502615</v>
      </c>
      <c r="K1567" s="13">
        <f t="shared" si="338"/>
        <v>92.537817346352682</v>
      </c>
      <c r="L1567" s="15">
        <f t="shared" si="339"/>
        <v>39737.302321989977</v>
      </c>
      <c r="M1567" s="34">
        <f t="shared" si="330"/>
        <v>38.782142456784783</v>
      </c>
      <c r="N1567" s="16"/>
      <c r="O1567" s="17">
        <f t="shared" si="331"/>
        <v>41.713360280387981</v>
      </c>
      <c r="P1567" s="17"/>
      <c r="Q1567" s="36">
        <f t="shared" si="332"/>
        <v>-4.7369133566432069E-3</v>
      </c>
      <c r="R1567" s="14">
        <f t="shared" si="342"/>
        <v>1.0418281855632676</v>
      </c>
      <c r="S1567" s="14">
        <f t="shared" si="343"/>
        <v>30.626196685901153</v>
      </c>
      <c r="T1567" s="20">
        <f t="shared" si="333"/>
        <v>-1.795437761898977E-2</v>
      </c>
      <c r="U1567" s="20">
        <f t="shared" si="334"/>
        <v>4.3035104829429294E-2</v>
      </c>
      <c r="V1567" s="20">
        <f t="shared" si="335"/>
        <v>-6.0989482448419063E-2</v>
      </c>
      <c r="Y1567" s="35"/>
      <c r="Z1567" s="35"/>
    </row>
    <row r="1568" spans="1:26" x14ac:dyDescent="0.25">
      <c r="A1568" s="11">
        <v>2000.12</v>
      </c>
      <c r="B1568" s="12">
        <v>1330.93</v>
      </c>
      <c r="C1568" s="37">
        <v>16.27</v>
      </c>
      <c r="D1568" s="12">
        <v>50</v>
      </c>
      <c r="E1568" s="12">
        <v>174</v>
      </c>
      <c r="F1568" s="13">
        <f t="shared" si="340"/>
        <v>2000.9583333332153</v>
      </c>
      <c r="G1568" s="14">
        <v>5.24</v>
      </c>
      <c r="H1568" s="13">
        <f t="shared" si="336"/>
        <v>2405.3117689655178</v>
      </c>
      <c r="I1568" s="13">
        <f t="shared" si="337"/>
        <v>29.403817241379315</v>
      </c>
      <c r="J1568" s="15">
        <f t="shared" si="341"/>
        <v>1033933.7226334109</v>
      </c>
      <c r="K1568" s="13">
        <f t="shared" si="338"/>
        <v>90.362068965517253</v>
      </c>
      <c r="L1568" s="15">
        <f t="shared" si="339"/>
        <v>38842.52825593423</v>
      </c>
      <c r="M1568" s="34">
        <f t="shared" si="330"/>
        <v>37.274238004497207</v>
      </c>
      <c r="N1568" s="16"/>
      <c r="O1568" s="17">
        <f t="shared" si="331"/>
        <v>40.059879473596027</v>
      </c>
      <c r="P1568" s="17"/>
      <c r="Q1568" s="36">
        <f t="shared" si="332"/>
        <v>1.0472183525711276E-3</v>
      </c>
      <c r="R1568" s="14">
        <f t="shared" si="342"/>
        <v>1.010566145799292</v>
      </c>
      <c r="S1568" s="14">
        <f t="shared" si="343"/>
        <v>31.925572415311777</v>
      </c>
      <c r="T1568" s="20">
        <f t="shared" si="333"/>
        <v>-1.1258910007135969E-2</v>
      </c>
      <c r="U1568" s="20">
        <f t="shared" si="334"/>
        <v>3.4031954457221625E-2</v>
      </c>
      <c r="V1568" s="20">
        <f t="shared" si="335"/>
        <v>-4.5290864464357594E-2</v>
      </c>
      <c r="Y1568" s="35"/>
      <c r="Z1568" s="35"/>
    </row>
    <row r="1569" spans="1:26" x14ac:dyDescent="0.25">
      <c r="A1569" s="11">
        <v>2001.01</v>
      </c>
      <c r="B1569" s="12">
        <v>1335.63</v>
      </c>
      <c r="C1569" s="13">
        <f>C1568*2/3+C1571/3</f>
        <v>16.169999999999998</v>
      </c>
      <c r="D1569" s="12">
        <f>(2*D1568+D1571)/3</f>
        <v>48.48</v>
      </c>
      <c r="E1569" s="12">
        <v>175.1</v>
      </c>
      <c r="F1569" s="13">
        <f t="shared" si="340"/>
        <v>2001.0416666665485</v>
      </c>
      <c r="G1569" s="14">
        <v>5.16</v>
      </c>
      <c r="H1569" s="13">
        <f t="shared" si="336"/>
        <v>2398.6419748715025</v>
      </c>
      <c r="I1569" s="13">
        <f t="shared" si="337"/>
        <v>29.039509994288977</v>
      </c>
      <c r="J1569" s="15">
        <f t="shared" si="341"/>
        <v>1032106.9126106118</v>
      </c>
      <c r="K1569" s="13">
        <f t="shared" si="338"/>
        <v>87.064653340948027</v>
      </c>
      <c r="L1569" s="15">
        <f t="shared" si="339"/>
        <v>37462.87753596613</v>
      </c>
      <c r="M1569" s="34">
        <f t="shared" si="330"/>
        <v>36.978867997029823</v>
      </c>
      <c r="N1569" s="16"/>
      <c r="O1569" s="17">
        <f t="shared" si="331"/>
        <v>39.7128097894471</v>
      </c>
      <c r="P1569" s="17"/>
      <c r="Q1569" s="36">
        <f t="shared" si="332"/>
        <v>2.0964838742171671E-3</v>
      </c>
      <c r="R1569" s="14">
        <f t="shared" si="342"/>
        <v>1.0089623559485503</v>
      </c>
      <c r="S1569" s="14">
        <f t="shared" si="343"/>
        <v>32.060223096875731</v>
      </c>
      <c r="T1569" s="20">
        <f t="shared" si="333"/>
        <v>-8.1823413419263025E-3</v>
      </c>
      <c r="U1569" s="20">
        <f t="shared" si="334"/>
        <v>3.2518510247690147E-2</v>
      </c>
      <c r="V1569" s="20">
        <f t="shared" si="335"/>
        <v>-4.0700851589616449E-2</v>
      </c>
      <c r="Y1569" s="35"/>
      <c r="Z1569" s="35"/>
    </row>
    <row r="1570" spans="1:26" x14ac:dyDescent="0.25">
      <c r="A1570" s="11">
        <v>2001.02</v>
      </c>
      <c r="B1570" s="12">
        <v>1305.75</v>
      </c>
      <c r="C1570" s="13">
        <f>C1568/3+C1571*2/3</f>
        <v>16.07</v>
      </c>
      <c r="D1570" s="12">
        <f>(D1568+2*D1571)/3</f>
        <v>46.96</v>
      </c>
      <c r="E1570" s="12">
        <v>175.8</v>
      </c>
      <c r="F1570" s="13">
        <f t="shared" si="340"/>
        <v>2001.1249999998818</v>
      </c>
      <c r="G1570" s="14">
        <v>5.0999999999999996</v>
      </c>
      <c r="H1570" s="13">
        <f t="shared" si="336"/>
        <v>2335.6436006825938</v>
      </c>
      <c r="I1570" s="13">
        <f t="shared" si="337"/>
        <v>28.745006825938567</v>
      </c>
      <c r="J1570" s="15">
        <f t="shared" si="341"/>
        <v>1006030.1860913851</v>
      </c>
      <c r="K1570" s="13">
        <f t="shared" si="338"/>
        <v>83.999098976109224</v>
      </c>
      <c r="L1570" s="15">
        <f t="shared" si="339"/>
        <v>36180.875005821516</v>
      </c>
      <c r="M1570" s="34">
        <f t="shared" si="330"/>
        <v>35.834662651431287</v>
      </c>
      <c r="N1570" s="16"/>
      <c r="O1570" s="17">
        <f t="shared" si="331"/>
        <v>38.458570743648025</v>
      </c>
      <c r="P1570" s="17"/>
      <c r="Q1570" s="36">
        <f t="shared" si="332"/>
        <v>3.8171588679032989E-3</v>
      </c>
      <c r="R1570" s="14">
        <f t="shared" si="342"/>
        <v>1.0207257495686799</v>
      </c>
      <c r="S1570" s="14">
        <f t="shared" si="343"/>
        <v>32.21875680166827</v>
      </c>
      <c r="T1570" s="20">
        <f t="shared" si="333"/>
        <v>-3.04056232005534E-3</v>
      </c>
      <c r="U1570" s="20">
        <f t="shared" si="334"/>
        <v>3.0151305495649705E-2</v>
      </c>
      <c r="V1570" s="20">
        <f t="shared" si="335"/>
        <v>-3.3191867815705045E-2</v>
      </c>
      <c r="Y1570" s="35"/>
      <c r="Z1570" s="35"/>
    </row>
    <row r="1571" spans="1:26" x14ac:dyDescent="0.25">
      <c r="A1571" s="11">
        <v>2001.03</v>
      </c>
      <c r="B1571" s="12">
        <v>1185.8499999999999</v>
      </c>
      <c r="C1571" s="13">
        <v>15.97</v>
      </c>
      <c r="D1571" s="12">
        <v>45.44</v>
      </c>
      <c r="E1571" s="12">
        <v>176.2</v>
      </c>
      <c r="F1571" s="13">
        <f t="shared" si="340"/>
        <v>2001.208333333215</v>
      </c>
      <c r="G1571" s="14">
        <v>4.8899999999999997</v>
      </c>
      <c r="H1571" s="13">
        <f t="shared" si="336"/>
        <v>2116.3586322360957</v>
      </c>
      <c r="I1571" s="13">
        <f t="shared" si="337"/>
        <v>28.501283768444956</v>
      </c>
      <c r="J1571" s="15">
        <f t="shared" si="341"/>
        <v>912600.74838448688</v>
      </c>
      <c r="K1571" s="13">
        <f t="shared" si="338"/>
        <v>81.095700340522143</v>
      </c>
      <c r="L1571" s="15">
        <f t="shared" si="339"/>
        <v>34969.496990842927</v>
      </c>
      <c r="M1571" s="34">
        <f t="shared" si="330"/>
        <v>32.325837236178756</v>
      </c>
      <c r="N1571" s="16"/>
      <c r="O1571" s="17">
        <f t="shared" si="331"/>
        <v>34.675224630315903</v>
      </c>
      <c r="P1571" s="17"/>
      <c r="Q1571" s="36">
        <f t="shared" si="332"/>
        <v>9.0273687409000401E-3</v>
      </c>
      <c r="R1571" s="14">
        <f t="shared" si="342"/>
        <v>0.98468394676896842</v>
      </c>
      <c r="S1571" s="14">
        <f t="shared" si="343"/>
        <v>32.811857445494709</v>
      </c>
      <c r="T1571" s="20">
        <f t="shared" si="333"/>
        <v>4.6247634573561847E-3</v>
      </c>
      <c r="U1571" s="20">
        <f t="shared" si="334"/>
        <v>2.9037043477599056E-2</v>
      </c>
      <c r="V1571" s="20">
        <f t="shared" si="335"/>
        <v>-2.4412280020242871E-2</v>
      </c>
      <c r="Y1571" s="35"/>
      <c r="Z1571" s="35"/>
    </row>
    <row r="1572" spans="1:26" x14ac:dyDescent="0.25">
      <c r="A1572" s="11">
        <v>2001.04</v>
      </c>
      <c r="B1572" s="12">
        <v>1189.8399999999999</v>
      </c>
      <c r="C1572" s="13">
        <f>C1571*2/3+C1574/3</f>
        <v>15.876666666666665</v>
      </c>
      <c r="D1572" s="12">
        <f>(2*D1571+D1574)/3</f>
        <v>42.556666666666665</v>
      </c>
      <c r="E1572" s="12">
        <v>176.9</v>
      </c>
      <c r="F1572" s="13">
        <f t="shared" si="340"/>
        <v>2001.2916666665483</v>
      </c>
      <c r="G1572" s="14">
        <v>5.14</v>
      </c>
      <c r="H1572" s="13">
        <f t="shared" si="336"/>
        <v>2115.0768027133977</v>
      </c>
      <c r="I1572" s="13">
        <f t="shared" si="337"/>
        <v>28.222592425098927</v>
      </c>
      <c r="J1572" s="15">
        <f t="shared" si="341"/>
        <v>913062.16891948099</v>
      </c>
      <c r="K1572" s="13">
        <f t="shared" si="338"/>
        <v>75.649346523459585</v>
      </c>
      <c r="L1572" s="15">
        <f t="shared" si="339"/>
        <v>32657.233215096185</v>
      </c>
      <c r="M1572" s="34">
        <f t="shared" si="330"/>
        <v>32.1739011683607</v>
      </c>
      <c r="N1572" s="16"/>
      <c r="O1572" s="17">
        <f t="shared" si="331"/>
        <v>34.4960996246175</v>
      </c>
      <c r="P1572" s="17"/>
      <c r="Q1572" s="36">
        <f t="shared" si="332"/>
        <v>6.9286425381250225E-3</v>
      </c>
      <c r="R1572" s="14">
        <f t="shared" si="342"/>
        <v>0.98511167417526413</v>
      </c>
      <c r="S1572" s="14">
        <f t="shared" si="343"/>
        <v>32.18146012968986</v>
      </c>
      <c r="T1572" s="20">
        <f t="shared" si="333"/>
        <v>6.1390162450452035E-3</v>
      </c>
      <c r="U1572" s="20">
        <f t="shared" si="334"/>
        <v>3.0234437620741295E-2</v>
      </c>
      <c r="V1572" s="20">
        <f t="shared" si="335"/>
        <v>-2.4095421375696091E-2</v>
      </c>
      <c r="Y1572" s="35"/>
      <c r="Z1572" s="35"/>
    </row>
    <row r="1573" spans="1:26" x14ac:dyDescent="0.25">
      <c r="A1573" s="11">
        <v>2001.05</v>
      </c>
      <c r="B1573" s="12">
        <v>1270.3699999999999</v>
      </c>
      <c r="C1573" s="13">
        <f>C1571/3+C1574*2/3</f>
        <v>15.783333333333331</v>
      </c>
      <c r="D1573" s="12">
        <f>(D1571+2*D1574)/3</f>
        <v>39.673333333333332</v>
      </c>
      <c r="E1573" s="12">
        <v>177.7</v>
      </c>
      <c r="F1573" s="13">
        <f t="shared" si="340"/>
        <v>2001.3749999998815</v>
      </c>
      <c r="G1573" s="14">
        <v>5.39</v>
      </c>
      <c r="H1573" s="13">
        <f t="shared" si="336"/>
        <v>2248.0616218345526</v>
      </c>
      <c r="I1573" s="13">
        <f t="shared" si="337"/>
        <v>27.930371412492967</v>
      </c>
      <c r="J1573" s="15">
        <f t="shared" si="341"/>
        <v>971475.4556994281</v>
      </c>
      <c r="K1573" s="13">
        <f t="shared" si="338"/>
        <v>70.206395047833439</v>
      </c>
      <c r="L1573" s="15">
        <f t="shared" si="339"/>
        <v>30338.9324205667</v>
      </c>
      <c r="M1573" s="34">
        <f t="shared" si="330"/>
        <v>34.074643217140036</v>
      </c>
      <c r="N1573" s="16"/>
      <c r="O1573" s="17">
        <f t="shared" si="331"/>
        <v>36.517428561211929</v>
      </c>
      <c r="P1573" s="17"/>
      <c r="Q1573" s="36">
        <f t="shared" si="332"/>
        <v>2.8549355130883386E-3</v>
      </c>
      <c r="R1573" s="14">
        <f t="shared" si="342"/>
        <v>1.0129694813165779</v>
      </c>
      <c r="S1573" s="14">
        <f t="shared" si="343"/>
        <v>31.559609130183045</v>
      </c>
      <c r="T1573" s="20">
        <f t="shared" si="333"/>
        <v>1.0869349603437328E-4</v>
      </c>
      <c r="U1573" s="20">
        <f t="shared" si="334"/>
        <v>3.456839659122668E-2</v>
      </c>
      <c r="V1573" s="20">
        <f t="shared" si="335"/>
        <v>-3.4459703095192307E-2</v>
      </c>
      <c r="Y1573" s="35"/>
      <c r="Z1573" s="35"/>
    </row>
    <row r="1574" spans="1:26" x14ac:dyDescent="0.25">
      <c r="A1574" s="11">
        <v>2001.06</v>
      </c>
      <c r="B1574" s="12">
        <v>1238.71</v>
      </c>
      <c r="C1574" s="13">
        <v>15.69</v>
      </c>
      <c r="D1574" s="12">
        <v>36.79</v>
      </c>
      <c r="E1574" s="12">
        <v>178</v>
      </c>
      <c r="F1574" s="13">
        <f t="shared" si="340"/>
        <v>2001.4583333332148</v>
      </c>
      <c r="G1574" s="14">
        <v>5.28</v>
      </c>
      <c r="H1574" s="13">
        <f t="shared" si="336"/>
        <v>2188.3412730337081</v>
      </c>
      <c r="I1574" s="13">
        <f t="shared" si="337"/>
        <v>27.718412359550562</v>
      </c>
      <c r="J1574" s="15">
        <f t="shared" si="341"/>
        <v>946666.13875235664</v>
      </c>
      <c r="K1574" s="13">
        <f t="shared" si="338"/>
        <v>64.994288764044953</v>
      </c>
      <c r="L1574" s="15">
        <f t="shared" si="339"/>
        <v>28116.223526652084</v>
      </c>
      <c r="M1574" s="34">
        <f t="shared" si="330"/>
        <v>33.068534411112779</v>
      </c>
      <c r="N1574" s="16"/>
      <c r="O1574" s="17">
        <f t="shared" si="331"/>
        <v>35.42685932267446</v>
      </c>
      <c r="P1574" s="17"/>
      <c r="Q1574" s="36">
        <f t="shared" si="332"/>
        <v>4.7185158539475268E-3</v>
      </c>
      <c r="R1574" s="14">
        <f t="shared" si="342"/>
        <v>1.00748845990805</v>
      </c>
      <c r="S1574" s="14">
        <f t="shared" si="343"/>
        <v>31.915040687406314</v>
      </c>
      <c r="T1574" s="20">
        <f t="shared" si="333"/>
        <v>-9.2617412017770295E-4</v>
      </c>
      <c r="U1574" s="20">
        <f t="shared" si="334"/>
        <v>3.5285994928146991E-2</v>
      </c>
      <c r="V1574" s="20">
        <f t="shared" si="335"/>
        <v>-3.6212169048324694E-2</v>
      </c>
      <c r="Y1574" s="35"/>
      <c r="Z1574" s="35"/>
    </row>
    <row r="1575" spans="1:26" x14ac:dyDescent="0.25">
      <c r="A1575" s="11">
        <v>2001.07</v>
      </c>
      <c r="B1575" s="12">
        <v>1204.45</v>
      </c>
      <c r="C1575" s="13">
        <f>C1574*2/3+C1577/3</f>
        <v>15.706666666666667</v>
      </c>
      <c r="D1575" s="12">
        <f>(2*D1574+D1577)/3</f>
        <v>33.963333333333331</v>
      </c>
      <c r="E1575" s="12">
        <v>177.5</v>
      </c>
      <c r="F1575" s="13">
        <f t="shared" si="340"/>
        <v>2001.5416666665481</v>
      </c>
      <c r="G1575" s="14">
        <v>5.24</v>
      </c>
      <c r="H1575" s="13">
        <f t="shared" si="336"/>
        <v>2133.8104056338034</v>
      </c>
      <c r="I1575" s="13">
        <f t="shared" si="337"/>
        <v>27.826019154929579</v>
      </c>
      <c r="J1575" s="15">
        <f t="shared" si="341"/>
        <v>924079.45915892371</v>
      </c>
      <c r="K1575" s="13">
        <f t="shared" si="338"/>
        <v>60.169632676056338</v>
      </c>
      <c r="L1575" s="15">
        <f t="shared" si="339"/>
        <v>26057.386108099883</v>
      </c>
      <c r="M1575" s="34">
        <f t="shared" si="330"/>
        <v>32.163038687444356</v>
      </c>
      <c r="N1575" s="16"/>
      <c r="O1575" s="17">
        <f t="shared" si="331"/>
        <v>34.448593957650324</v>
      </c>
      <c r="P1575" s="17"/>
      <c r="Q1575" s="36">
        <f t="shared" si="332"/>
        <v>5.5300455517572171E-3</v>
      </c>
      <c r="R1575" s="14">
        <f t="shared" si="342"/>
        <v>1.0254723068263334</v>
      </c>
      <c r="S1575" s="14">
        <f t="shared" si="343"/>
        <v>32.244609937071992</v>
      </c>
      <c r="T1575" s="20">
        <f t="shared" si="333"/>
        <v>4.4659785179839151E-3</v>
      </c>
      <c r="U1575" s="20">
        <f t="shared" si="334"/>
        <v>3.4389590017319671E-2</v>
      </c>
      <c r="V1575" s="20">
        <f t="shared" si="335"/>
        <v>-2.9923611499335756E-2</v>
      </c>
      <c r="Y1575" s="35"/>
      <c r="Z1575" s="35"/>
    </row>
    <row r="1576" spans="1:26" x14ac:dyDescent="0.25">
      <c r="A1576" s="11">
        <v>2001.08</v>
      </c>
      <c r="B1576" s="12">
        <v>1178.5</v>
      </c>
      <c r="C1576" s="13">
        <f>C1574/3+C1577*2/3</f>
        <v>15.723333333333333</v>
      </c>
      <c r="D1576" s="12">
        <f>(D1574+2*D1577)/3</f>
        <v>31.136666666666667</v>
      </c>
      <c r="E1576" s="12">
        <v>177.5</v>
      </c>
      <c r="F1576" s="13">
        <f t="shared" si="340"/>
        <v>2001.6249999998813</v>
      </c>
      <c r="G1576" s="14">
        <v>4.97</v>
      </c>
      <c r="H1576" s="13">
        <f t="shared" si="336"/>
        <v>2087.8372394366202</v>
      </c>
      <c r="I1576" s="13">
        <f t="shared" si="337"/>
        <v>27.855545915492961</v>
      </c>
      <c r="J1576" s="15">
        <f t="shared" si="341"/>
        <v>905175.34426421055</v>
      </c>
      <c r="K1576" s="13">
        <f t="shared" si="338"/>
        <v>55.161894084507047</v>
      </c>
      <c r="L1576" s="15">
        <f t="shared" si="339"/>
        <v>23915.267687093732</v>
      </c>
      <c r="M1576" s="34">
        <f t="shared" si="330"/>
        <v>31.40431876078015</v>
      </c>
      <c r="N1576" s="16"/>
      <c r="O1576" s="17">
        <f t="shared" si="331"/>
        <v>33.631390163183042</v>
      </c>
      <c r="P1576" s="17"/>
      <c r="Q1576" s="36">
        <f t="shared" si="332"/>
        <v>8.6801283126884468E-3</v>
      </c>
      <c r="R1576" s="14">
        <f t="shared" si="342"/>
        <v>1.0231098784795749</v>
      </c>
      <c r="S1576" s="14">
        <f t="shared" si="343"/>
        <v>33.065954534884526</v>
      </c>
      <c r="T1576" s="20">
        <f t="shared" si="333"/>
        <v>-4.721467214606756E-3</v>
      </c>
      <c r="U1576" s="20">
        <f t="shared" si="334"/>
        <v>3.7976183851412326E-2</v>
      </c>
      <c r="V1576" s="20">
        <f t="shared" si="335"/>
        <v>-4.2697651066019082E-2</v>
      </c>
      <c r="Y1576" s="35"/>
      <c r="Z1576" s="35"/>
    </row>
    <row r="1577" spans="1:26" x14ac:dyDescent="0.25">
      <c r="A1577" s="11">
        <v>2001.09</v>
      </c>
      <c r="B1577" s="12">
        <v>1044.6400000000001</v>
      </c>
      <c r="C1577" s="13">
        <v>15.74</v>
      </c>
      <c r="D1577" s="12">
        <v>28.31</v>
      </c>
      <c r="E1577" s="12">
        <v>178.3</v>
      </c>
      <c r="F1577" s="13">
        <f t="shared" si="340"/>
        <v>2001.7083333332146</v>
      </c>
      <c r="G1577" s="14">
        <v>4.7300000000000004</v>
      </c>
      <c r="H1577" s="13">
        <f t="shared" si="336"/>
        <v>1842.3863959618625</v>
      </c>
      <c r="I1577" s="13">
        <f t="shared" si="337"/>
        <v>27.75995737521032</v>
      </c>
      <c r="J1577" s="15">
        <f t="shared" si="341"/>
        <v>799763.83109451737</v>
      </c>
      <c r="K1577" s="13">
        <f t="shared" si="338"/>
        <v>49.929122826696577</v>
      </c>
      <c r="L1577" s="15">
        <f t="shared" si="339"/>
        <v>21673.795813185192</v>
      </c>
      <c r="M1577" s="34">
        <f t="shared" si="330"/>
        <v>27.667392586862501</v>
      </c>
      <c r="N1577" s="16"/>
      <c r="O1577" s="17">
        <f t="shared" si="331"/>
        <v>29.631910124299562</v>
      </c>
      <c r="P1577" s="17"/>
      <c r="Q1577" s="36">
        <f t="shared" si="332"/>
        <v>1.5392721950809533E-2</v>
      </c>
      <c r="R1577" s="14">
        <f t="shared" si="342"/>
        <v>1.0166806203414818</v>
      </c>
      <c r="S1577" s="14">
        <f t="shared" si="343"/>
        <v>33.678315136648578</v>
      </c>
      <c r="T1577" s="20">
        <f t="shared" si="333"/>
        <v>6.7289873996549954E-3</v>
      </c>
      <c r="U1577" s="20">
        <f t="shared" si="334"/>
        <v>3.9053959337747912E-2</v>
      </c>
      <c r="V1577" s="20">
        <f t="shared" si="335"/>
        <v>-3.2324971938092917E-2</v>
      </c>
      <c r="Y1577" s="35"/>
      <c r="Z1577" s="35"/>
    </row>
    <row r="1578" spans="1:26" x14ac:dyDescent="0.25">
      <c r="A1578" s="11">
        <v>2001.1</v>
      </c>
      <c r="B1578" s="12">
        <v>1076.5899999999999</v>
      </c>
      <c r="C1578" s="13">
        <f>C1577*2/3+C1580/3</f>
        <v>15.740000000000002</v>
      </c>
      <c r="D1578" s="12">
        <f>(2*D1577+D1580)/3</f>
        <v>27.103333333333335</v>
      </c>
      <c r="E1578" s="12">
        <v>177.7</v>
      </c>
      <c r="F1578" s="13">
        <f t="shared" si="340"/>
        <v>2001.7916666665478</v>
      </c>
      <c r="G1578" s="14">
        <v>4.57</v>
      </c>
      <c r="H1578" s="13">
        <f t="shared" si="336"/>
        <v>1905.1462656162073</v>
      </c>
      <c r="I1578" s="13">
        <f t="shared" si="337"/>
        <v>27.853688238604398</v>
      </c>
      <c r="J1578" s="15">
        <f t="shared" si="341"/>
        <v>828014.92884242628</v>
      </c>
      <c r="K1578" s="13">
        <f t="shared" si="338"/>
        <v>47.962375914462584</v>
      </c>
      <c r="L1578" s="15">
        <f t="shared" si="339"/>
        <v>20845.41433729884</v>
      </c>
      <c r="M1578" s="34">
        <f t="shared" si="330"/>
        <v>28.57737311336011</v>
      </c>
      <c r="N1578" s="16"/>
      <c r="O1578" s="17">
        <f t="shared" si="331"/>
        <v>30.610210495719606</v>
      </c>
      <c r="P1578" s="17"/>
      <c r="Q1578" s="36">
        <f t="shared" si="332"/>
        <v>1.5346369150707015E-2</v>
      </c>
      <c r="R1578" s="14">
        <f t="shared" si="342"/>
        <v>0.99746228642444223</v>
      </c>
      <c r="S1578" s="14">
        <f t="shared" si="343"/>
        <v>34.35570120979331</v>
      </c>
      <c r="T1578" s="20">
        <f t="shared" si="333"/>
        <v>6.4392071284105068E-3</v>
      </c>
      <c r="U1578" s="20">
        <f t="shared" si="334"/>
        <v>3.5790086566631629E-2</v>
      </c>
      <c r="V1578" s="20">
        <f t="shared" si="335"/>
        <v>-2.9350879438221122E-2</v>
      </c>
      <c r="Y1578" s="35"/>
      <c r="Z1578" s="35"/>
    </row>
    <row r="1579" spans="1:26" x14ac:dyDescent="0.25">
      <c r="A1579" s="11">
        <v>2001.11</v>
      </c>
      <c r="B1579" s="12">
        <v>1129.68</v>
      </c>
      <c r="C1579" s="13">
        <f>C1577/3+C1580*2/3</f>
        <v>15.740000000000002</v>
      </c>
      <c r="D1579" s="12">
        <f>(D1577+2*D1580)/3</f>
        <v>25.896666666666665</v>
      </c>
      <c r="E1579" s="12">
        <v>177.4</v>
      </c>
      <c r="F1579" s="13">
        <f t="shared" si="340"/>
        <v>2001.8749999998811</v>
      </c>
      <c r="G1579" s="14">
        <v>4.6500000000000004</v>
      </c>
      <c r="H1579" s="13">
        <f t="shared" si="336"/>
        <v>2002.4756076662911</v>
      </c>
      <c r="I1579" s="13">
        <f t="shared" si="337"/>
        <v>27.900791431792566</v>
      </c>
      <c r="J1579" s="15">
        <f t="shared" si="341"/>
        <v>871326.74119008775</v>
      </c>
      <c r="K1579" s="13">
        <f t="shared" si="338"/>
        <v>45.904542277339345</v>
      </c>
      <c r="L1579" s="15">
        <f t="shared" si="339"/>
        <v>19974.203468550946</v>
      </c>
      <c r="M1579" s="34">
        <f t="shared" si="330"/>
        <v>30.005103811056827</v>
      </c>
      <c r="N1579" s="16"/>
      <c r="O1579" s="17">
        <f t="shared" si="331"/>
        <v>32.143096534852319</v>
      </c>
      <c r="P1579" s="17"/>
      <c r="Q1579" s="36">
        <f t="shared" si="332"/>
        <v>1.2409781134990847E-2</v>
      </c>
      <c r="R1579" s="14">
        <f t="shared" si="342"/>
        <v>0.96966877558180731</v>
      </c>
      <c r="S1579" s="14">
        <f t="shared" si="343"/>
        <v>34.326467548102443</v>
      </c>
      <c r="T1579" s="20">
        <f t="shared" si="333"/>
        <v>3.1638813101841912E-3</v>
      </c>
      <c r="U1579" s="20">
        <f t="shared" si="334"/>
        <v>3.7444765406320579E-2</v>
      </c>
      <c r="V1579" s="20">
        <f t="shared" si="335"/>
        <v>-3.4280884096136388E-2</v>
      </c>
      <c r="Y1579" s="35"/>
      <c r="Z1579" s="35"/>
    </row>
    <row r="1580" spans="1:26" x14ac:dyDescent="0.25">
      <c r="A1580" s="11">
        <v>2001.12</v>
      </c>
      <c r="B1580" s="12">
        <v>1144.93</v>
      </c>
      <c r="C1580" s="13">
        <v>15.74</v>
      </c>
      <c r="D1580" s="12">
        <v>24.69</v>
      </c>
      <c r="E1580" s="12">
        <v>176.7</v>
      </c>
      <c r="F1580" s="13">
        <f t="shared" si="340"/>
        <v>2001.9583333332143</v>
      </c>
      <c r="G1580" s="14">
        <v>5.09</v>
      </c>
      <c r="H1580" s="13">
        <f t="shared" si="336"/>
        <v>2037.5477521222417</v>
      </c>
      <c r="I1580" s="13">
        <f t="shared" si="337"/>
        <v>28.011320882852296</v>
      </c>
      <c r="J1580" s="15">
        <f t="shared" si="341"/>
        <v>887603.20166515093</v>
      </c>
      <c r="K1580" s="13">
        <f t="shared" si="338"/>
        <v>43.938977928692708</v>
      </c>
      <c r="L1580" s="15">
        <f t="shared" si="339"/>
        <v>19140.840967668395</v>
      </c>
      <c r="M1580" s="34">
        <f t="shared" si="330"/>
        <v>30.499953255020465</v>
      </c>
      <c r="N1580" s="16"/>
      <c r="O1580" s="17">
        <f t="shared" si="331"/>
        <v>32.677962674930072</v>
      </c>
      <c r="P1580" s="17"/>
      <c r="Q1580" s="36">
        <f t="shared" si="332"/>
        <v>6.9892836391996088E-3</v>
      </c>
      <c r="R1580" s="14">
        <f t="shared" si="342"/>
        <v>1.008137626359966</v>
      </c>
      <c r="S1580" s="14">
        <f t="shared" si="343"/>
        <v>33.417164043949072</v>
      </c>
      <c r="T1580" s="20">
        <f t="shared" si="333"/>
        <v>3.1054556620517815E-3</v>
      </c>
      <c r="U1580" s="20">
        <f t="shared" si="334"/>
        <v>4.0944894595170922E-2</v>
      </c>
      <c r="V1580" s="20">
        <f t="shared" si="335"/>
        <v>-3.7839438933119141E-2</v>
      </c>
      <c r="Y1580" s="35"/>
      <c r="Z1580" s="35"/>
    </row>
    <row r="1581" spans="1:26" x14ac:dyDescent="0.25">
      <c r="A1581" s="11">
        <v>2002.01</v>
      </c>
      <c r="B1581" s="12">
        <v>1140.21</v>
      </c>
      <c r="C1581" s="13">
        <f>C1580*2/3+C1583/3</f>
        <v>15.736666666666668</v>
      </c>
      <c r="D1581" s="12">
        <f>(2*D1580+D1583)/3</f>
        <v>24.693333333333332</v>
      </c>
      <c r="E1581" s="12">
        <v>177.1</v>
      </c>
      <c r="F1581" s="13">
        <f t="shared" si="340"/>
        <v>2002.0416666665476</v>
      </c>
      <c r="G1581" s="14">
        <v>5.04</v>
      </c>
      <c r="H1581" s="13">
        <f t="shared" si="336"/>
        <v>2024.5648594014685</v>
      </c>
      <c r="I1581" s="13">
        <f t="shared" si="337"/>
        <v>27.942135516657263</v>
      </c>
      <c r="J1581" s="15">
        <f t="shared" si="341"/>
        <v>882961.90525521187</v>
      </c>
      <c r="K1581" s="13">
        <f t="shared" si="338"/>
        <v>43.845655561829474</v>
      </c>
      <c r="L1581" s="15">
        <f t="shared" si="339"/>
        <v>19122.155258331382</v>
      </c>
      <c r="M1581" s="34">
        <f t="shared" si="330"/>
        <v>30.277204433096003</v>
      </c>
      <c r="N1581" s="16"/>
      <c r="O1581" s="17">
        <f t="shared" si="331"/>
        <v>32.445677897691247</v>
      </c>
      <c r="P1581" s="17"/>
      <c r="Q1581" s="36">
        <f t="shared" si="332"/>
        <v>7.813726902738842E-3</v>
      </c>
      <c r="R1581" s="14">
        <f t="shared" si="342"/>
        <v>1.0143899309217241</v>
      </c>
      <c r="S1581" s="14">
        <f t="shared" si="343"/>
        <v>33.61300986765773</v>
      </c>
      <c r="T1581" s="20">
        <f t="shared" si="333"/>
        <v>7.8905068108026111E-3</v>
      </c>
      <c r="U1581" s="20">
        <f t="shared" si="334"/>
        <v>4.0145010048437957E-2</v>
      </c>
      <c r="V1581" s="20">
        <f t="shared" si="335"/>
        <v>-3.2254503237635346E-2</v>
      </c>
      <c r="Y1581" s="35"/>
      <c r="Z1581" s="35"/>
    </row>
    <row r="1582" spans="1:26" x14ac:dyDescent="0.25">
      <c r="A1582" s="11">
        <v>2002.02</v>
      </c>
      <c r="B1582" s="12">
        <v>1100.67</v>
      </c>
      <c r="C1582" s="13">
        <f>C1580/3+C1583*2/3</f>
        <v>15.733333333333334</v>
      </c>
      <c r="D1582" s="12">
        <f>(D1580+2*D1583)/3</f>
        <v>24.696666666666669</v>
      </c>
      <c r="E1582" s="12">
        <v>177.8</v>
      </c>
      <c r="F1582" s="13">
        <f t="shared" si="340"/>
        <v>2002.1249999998809</v>
      </c>
      <c r="G1582" s="14">
        <v>4.91</v>
      </c>
      <c r="H1582" s="13">
        <f t="shared" si="336"/>
        <v>1946.6630382452197</v>
      </c>
      <c r="I1582" s="13">
        <f t="shared" si="337"/>
        <v>27.826231721034873</v>
      </c>
      <c r="J1582" s="15">
        <f t="shared" si="341"/>
        <v>849998.33702324028</v>
      </c>
      <c r="K1582" s="13">
        <f t="shared" si="338"/>
        <v>43.678930258717671</v>
      </c>
      <c r="L1582" s="15">
        <f t="shared" si="339"/>
        <v>19072.133879077253</v>
      </c>
      <c r="M1582" s="34">
        <f t="shared" si="330"/>
        <v>29.085704152008436</v>
      </c>
      <c r="N1582" s="16"/>
      <c r="O1582" s="17">
        <f t="shared" si="331"/>
        <v>31.176385637974661</v>
      </c>
      <c r="P1582" s="17"/>
      <c r="Q1582" s="36">
        <f t="shared" si="332"/>
        <v>1.0500638782444588E-2</v>
      </c>
      <c r="R1582" s="14">
        <f t="shared" si="342"/>
        <v>0.97557538102605568</v>
      </c>
      <c r="S1582" s="14">
        <f t="shared" si="343"/>
        <v>33.962459786237453</v>
      </c>
      <c r="T1582" s="20">
        <f t="shared" si="333"/>
        <v>1.5422889034006682E-2</v>
      </c>
      <c r="U1582" s="20">
        <f t="shared" si="334"/>
        <v>3.8783770458147959E-2</v>
      </c>
      <c r="V1582" s="20">
        <f t="shared" si="335"/>
        <v>-2.3360881424141278E-2</v>
      </c>
      <c r="Y1582" s="35"/>
      <c r="Z1582" s="35"/>
    </row>
    <row r="1583" spans="1:26" x14ac:dyDescent="0.25">
      <c r="A1583" s="11">
        <v>2002.03</v>
      </c>
      <c r="B1583" s="12">
        <v>1153.79</v>
      </c>
      <c r="C1583" s="13">
        <v>15.73</v>
      </c>
      <c r="D1583" s="12">
        <v>24.7</v>
      </c>
      <c r="E1583" s="12">
        <v>178.8</v>
      </c>
      <c r="F1583" s="13">
        <f t="shared" si="340"/>
        <v>2002.2083333332141</v>
      </c>
      <c r="G1583" s="14">
        <v>5.28</v>
      </c>
      <c r="H1583" s="13">
        <f t="shared" si="336"/>
        <v>2029.199124161074</v>
      </c>
      <c r="I1583" s="13">
        <f t="shared" si="337"/>
        <v>27.664741610738258</v>
      </c>
      <c r="J1583" s="15">
        <f t="shared" si="341"/>
        <v>887043.8433005698</v>
      </c>
      <c r="K1583" s="13">
        <f t="shared" si="338"/>
        <v>43.440503355704699</v>
      </c>
      <c r="L1583" s="15">
        <f t="shared" si="339"/>
        <v>18989.576031621069</v>
      </c>
      <c r="M1583" s="34">
        <f t="shared" si="330"/>
        <v>30.292130640918682</v>
      </c>
      <c r="N1583" s="16"/>
      <c r="O1583" s="17">
        <f t="shared" si="331"/>
        <v>32.475809252847974</v>
      </c>
      <c r="P1583" s="17"/>
      <c r="Q1583" s="36">
        <f t="shared" si="332"/>
        <v>5.4898769415986301E-3</v>
      </c>
      <c r="R1583" s="14">
        <f t="shared" si="342"/>
        <v>1.0098121952753996</v>
      </c>
      <c r="S1583" s="14">
        <f t="shared" si="343"/>
        <v>32.947632377824029</v>
      </c>
      <c r="T1583" s="20">
        <f t="shared" si="333"/>
        <v>1.3213994035882193E-2</v>
      </c>
      <c r="U1583" s="20">
        <f t="shared" si="334"/>
        <v>3.9453964822458554E-2</v>
      </c>
      <c r="V1583" s="20">
        <f t="shared" si="335"/>
        <v>-2.6239970786576361E-2</v>
      </c>
      <c r="Y1583" s="35"/>
      <c r="Z1583" s="35"/>
    </row>
    <row r="1584" spans="1:26" x14ac:dyDescent="0.25">
      <c r="A1584" s="11">
        <v>2002.04</v>
      </c>
      <c r="B1584" s="12">
        <v>1111.93</v>
      </c>
      <c r="C1584" s="13">
        <f>C1583*2/3+C1586/3</f>
        <v>15.833333333333332</v>
      </c>
      <c r="D1584" s="12">
        <f>(2*D1583+D1586)/3</f>
        <v>25.38</v>
      </c>
      <c r="E1584" s="12">
        <v>179.8</v>
      </c>
      <c r="F1584" s="13">
        <f t="shared" si="340"/>
        <v>2002.2916666665474</v>
      </c>
      <c r="G1584" s="14">
        <v>5.21</v>
      </c>
      <c r="H1584" s="13">
        <f t="shared" si="336"/>
        <v>1944.7024905450503</v>
      </c>
      <c r="I1584" s="13">
        <f t="shared" si="337"/>
        <v>27.691601779755281</v>
      </c>
      <c r="J1584" s="15">
        <f t="shared" si="341"/>
        <v>851115.75438698416</v>
      </c>
      <c r="K1584" s="13">
        <f t="shared" si="338"/>
        <v>44.388180200222472</v>
      </c>
      <c r="L1584" s="15">
        <f t="shared" si="339"/>
        <v>19426.868459652727</v>
      </c>
      <c r="M1584" s="34">
        <f t="shared" si="330"/>
        <v>29.005883253118686</v>
      </c>
      <c r="N1584" s="16"/>
      <c r="O1584" s="17">
        <f t="shared" si="331"/>
        <v>31.104690399704122</v>
      </c>
      <c r="P1584" s="17"/>
      <c r="Q1584" s="36">
        <f t="shared" si="332"/>
        <v>8.0785808107927126E-3</v>
      </c>
      <c r="R1584" s="14">
        <f t="shared" si="342"/>
        <v>1.0082163411245575</v>
      </c>
      <c r="S1584" s="14">
        <f t="shared" si="343"/>
        <v>33.085876926180333</v>
      </c>
      <c r="T1584" s="20">
        <f t="shared" si="333"/>
        <v>1.7068177540057849E-2</v>
      </c>
      <c r="U1584" s="20">
        <f t="shared" si="334"/>
        <v>4.000361897021687E-2</v>
      </c>
      <c r="V1584" s="20">
        <f t="shared" si="335"/>
        <v>-2.293544143015902E-2</v>
      </c>
      <c r="Y1584" s="35"/>
      <c r="Z1584" s="35"/>
    </row>
    <row r="1585" spans="1:26" x14ac:dyDescent="0.25">
      <c r="A1585" s="11">
        <v>2002.05</v>
      </c>
      <c r="B1585" s="12">
        <v>1079.25</v>
      </c>
      <c r="C1585" s="13">
        <f>C1583/3+C1586*2/3</f>
        <v>15.936666666666667</v>
      </c>
      <c r="D1585" s="12">
        <f>(D1583+2*D1586)/3</f>
        <v>26.06</v>
      </c>
      <c r="E1585" s="12">
        <v>179.8</v>
      </c>
      <c r="F1585" s="13">
        <f t="shared" si="340"/>
        <v>2002.3749999998806</v>
      </c>
      <c r="G1585" s="14">
        <v>5.16</v>
      </c>
      <c r="H1585" s="13">
        <f t="shared" si="336"/>
        <v>1887.547024471635</v>
      </c>
      <c r="I1585" s="13">
        <f t="shared" si="337"/>
        <v>27.872325917686322</v>
      </c>
      <c r="J1585" s="15">
        <f t="shared" si="341"/>
        <v>827117.72047537786</v>
      </c>
      <c r="K1585" s="13">
        <f t="shared" si="338"/>
        <v>45.577461624026697</v>
      </c>
      <c r="L1585" s="15">
        <f t="shared" si="339"/>
        <v>19971.913639646373</v>
      </c>
      <c r="M1585" s="34">
        <f t="shared" si="330"/>
        <v>28.128107508688334</v>
      </c>
      <c r="N1585" s="16"/>
      <c r="O1585" s="17">
        <f t="shared" si="331"/>
        <v>30.171984137541493</v>
      </c>
      <c r="P1585" s="17"/>
      <c r="Q1585" s="36">
        <f t="shared" si="332"/>
        <v>9.5075054739182721E-3</v>
      </c>
      <c r="R1585" s="14">
        <f t="shared" si="342"/>
        <v>1.0223118312731163</v>
      </c>
      <c r="S1585" s="14">
        <f t="shared" si="343"/>
        <v>33.357721777410958</v>
      </c>
      <c r="T1585" s="20">
        <f t="shared" si="333"/>
        <v>1.6905259625435543E-2</v>
      </c>
      <c r="U1585" s="20">
        <f t="shared" si="334"/>
        <v>4.1783162308777655E-2</v>
      </c>
      <c r="V1585" s="20">
        <f t="shared" si="335"/>
        <v>-2.4877902683342112E-2</v>
      </c>
      <c r="Y1585" s="35"/>
      <c r="Z1585" s="35"/>
    </row>
    <row r="1586" spans="1:26" x14ac:dyDescent="0.25">
      <c r="A1586" s="11">
        <v>2002.06</v>
      </c>
      <c r="B1586" s="12">
        <v>1014.02</v>
      </c>
      <c r="C1586" s="13">
        <v>16.04</v>
      </c>
      <c r="D1586" s="12">
        <v>26.74</v>
      </c>
      <c r="E1586" s="12">
        <v>179.9</v>
      </c>
      <c r="F1586" s="13">
        <f t="shared" si="340"/>
        <v>2002.4583333332139</v>
      </c>
      <c r="G1586" s="14">
        <v>4.93</v>
      </c>
      <c r="H1586" s="13">
        <f t="shared" si="336"/>
        <v>1772.4776498054478</v>
      </c>
      <c r="I1586" s="13">
        <f t="shared" si="337"/>
        <v>28.037456364647024</v>
      </c>
      <c r="J1586" s="15">
        <f t="shared" si="341"/>
        <v>777718.4766003791</v>
      </c>
      <c r="K1586" s="13">
        <f t="shared" si="338"/>
        <v>46.740747081712065</v>
      </c>
      <c r="L1586" s="15">
        <f t="shared" si="339"/>
        <v>20508.660642092007</v>
      </c>
      <c r="M1586" s="34">
        <f t="shared" si="330"/>
        <v>26.387672541183356</v>
      </c>
      <c r="N1586" s="16"/>
      <c r="O1586" s="17">
        <f t="shared" si="331"/>
        <v>28.31522741743132</v>
      </c>
      <c r="P1586" s="17"/>
      <c r="Q1586" s="36">
        <f t="shared" si="332"/>
        <v>1.3843029904263143E-2</v>
      </c>
      <c r="R1586" s="14">
        <f t="shared" si="342"/>
        <v>1.0263194975144518</v>
      </c>
      <c r="S1586" s="14">
        <f t="shared" si="343"/>
        <v>34.083037554186035</v>
      </c>
      <c r="T1586" s="20">
        <f t="shared" si="333"/>
        <v>2.2153703784095979E-2</v>
      </c>
      <c r="U1586" s="20">
        <f t="shared" si="334"/>
        <v>4.1551593814674881E-2</v>
      </c>
      <c r="V1586" s="20">
        <f t="shared" si="335"/>
        <v>-1.9397890030578901E-2</v>
      </c>
      <c r="Y1586" s="35"/>
      <c r="Z1586" s="35"/>
    </row>
    <row r="1587" spans="1:26" x14ac:dyDescent="0.25">
      <c r="A1587" s="11">
        <v>2002.07</v>
      </c>
      <c r="B1587" s="12">
        <v>903.59</v>
      </c>
      <c r="C1587" s="13">
        <f>C1586*2/3+C1589/3</f>
        <v>15.96</v>
      </c>
      <c r="D1587" s="12">
        <f>(2*D1586+D1589)/3</f>
        <v>27.84</v>
      </c>
      <c r="E1587" s="12">
        <v>180.1</v>
      </c>
      <c r="F1587" s="13">
        <f t="shared" si="340"/>
        <v>2002.5416666665471</v>
      </c>
      <c r="G1587" s="14">
        <v>4.6500000000000004</v>
      </c>
      <c r="H1587" s="13">
        <f t="shared" si="336"/>
        <v>1577.6952326485289</v>
      </c>
      <c r="I1587" s="13">
        <f t="shared" si="337"/>
        <v>27.866638534147704</v>
      </c>
      <c r="J1587" s="15">
        <f t="shared" si="341"/>
        <v>693271.79742757336</v>
      </c>
      <c r="K1587" s="13">
        <f t="shared" si="338"/>
        <v>48.609474736257646</v>
      </c>
      <c r="L1587" s="15">
        <f t="shared" si="339"/>
        <v>21360.004914157573</v>
      </c>
      <c r="M1587" s="34">
        <f t="shared" si="330"/>
        <v>23.463120467431445</v>
      </c>
      <c r="N1587" s="16"/>
      <c r="O1587" s="17">
        <f t="shared" si="331"/>
        <v>25.189619576345244</v>
      </c>
      <c r="P1587" s="17"/>
      <c r="Q1587" s="36">
        <f t="shared" si="332"/>
        <v>2.12613970435735E-2</v>
      </c>
      <c r="R1587" s="14">
        <f t="shared" si="342"/>
        <v>1.0353744093209243</v>
      </c>
      <c r="S1587" s="14">
        <f t="shared" si="343"/>
        <v>34.941240794838841</v>
      </c>
      <c r="T1587" s="20">
        <f t="shared" si="333"/>
        <v>3.7123546768372817E-2</v>
      </c>
      <c r="U1587" s="20">
        <f t="shared" si="334"/>
        <v>4.0130129867655073E-2</v>
      </c>
      <c r="V1587" s="20">
        <f t="shared" si="335"/>
        <v>-3.0065830992822562E-3</v>
      </c>
      <c r="Y1587" s="35"/>
      <c r="Z1587" s="35"/>
    </row>
    <row r="1588" spans="1:26" x14ac:dyDescent="0.25">
      <c r="A1588" s="11">
        <v>2002.08</v>
      </c>
      <c r="B1588" s="12">
        <v>912.55</v>
      </c>
      <c r="C1588" s="13">
        <f>C1586/3+C1589*2/3</f>
        <v>15.879999999999999</v>
      </c>
      <c r="D1588" s="12">
        <f>(D1586+2*D1589)/3</f>
        <v>28.939999999999998</v>
      </c>
      <c r="E1588" s="12">
        <v>180.7</v>
      </c>
      <c r="F1588" s="13">
        <f t="shared" si="340"/>
        <v>2002.6249999998804</v>
      </c>
      <c r="G1588" s="14">
        <v>4.26</v>
      </c>
      <c r="H1588" s="13">
        <f t="shared" si="336"/>
        <v>1588.0491034864417</v>
      </c>
      <c r="I1588" s="13">
        <f t="shared" si="337"/>
        <v>27.634890979524076</v>
      </c>
      <c r="J1588" s="15">
        <f t="shared" si="341"/>
        <v>698833.44668845553</v>
      </c>
      <c r="K1588" s="13">
        <f t="shared" si="338"/>
        <v>50.362326508024353</v>
      </c>
      <c r="L1588" s="15">
        <f t="shared" si="339"/>
        <v>22162.33625243976</v>
      </c>
      <c r="M1588" s="34">
        <f t="shared" si="330"/>
        <v>23.588713528842373</v>
      </c>
      <c r="N1588" s="16"/>
      <c r="O1588" s="17">
        <f t="shared" si="331"/>
        <v>25.335997073986544</v>
      </c>
      <c r="P1588" s="17"/>
      <c r="Q1588" s="36">
        <f t="shared" si="332"/>
        <v>2.4983992645496854E-2</v>
      </c>
      <c r="R1588" s="14">
        <f t="shared" si="342"/>
        <v>1.0356261870042687</v>
      </c>
      <c r="S1588" s="14">
        <f t="shared" si="343"/>
        <v>36.057142808280304</v>
      </c>
      <c r="T1588" s="20">
        <f t="shared" si="333"/>
        <v>3.9179176192104093E-2</v>
      </c>
      <c r="U1588" s="20">
        <f t="shared" si="334"/>
        <v>3.4995989194479771E-2</v>
      </c>
      <c r="V1588" s="20">
        <f t="shared" si="335"/>
        <v>4.1831869976243219E-3</v>
      </c>
      <c r="Y1588" s="35"/>
      <c r="Z1588" s="35"/>
    </row>
    <row r="1589" spans="1:26" x14ac:dyDescent="0.25">
      <c r="A1589" s="11">
        <v>2002.09</v>
      </c>
      <c r="B1589" s="12">
        <v>867.81</v>
      </c>
      <c r="C1589" s="13">
        <v>15.8</v>
      </c>
      <c r="D1589" s="12">
        <v>30.04</v>
      </c>
      <c r="E1589" s="12">
        <v>181</v>
      </c>
      <c r="F1589" s="13">
        <f t="shared" si="340"/>
        <v>2002.7083333332137</v>
      </c>
      <c r="G1589" s="14">
        <v>3.87</v>
      </c>
      <c r="H1589" s="13">
        <f t="shared" si="336"/>
        <v>1507.6880254143648</v>
      </c>
      <c r="I1589" s="13">
        <f t="shared" si="337"/>
        <v>27.450099447513818</v>
      </c>
      <c r="J1589" s="15">
        <f t="shared" si="341"/>
        <v>664476.56077844871</v>
      </c>
      <c r="K1589" s="13">
        <f t="shared" si="338"/>
        <v>52.18993591160222</v>
      </c>
      <c r="L1589" s="15">
        <f t="shared" si="339"/>
        <v>23001.435666545214</v>
      </c>
      <c r="M1589" s="34">
        <f t="shared" si="330"/>
        <v>22.365036801224335</v>
      </c>
      <c r="N1589" s="16"/>
      <c r="O1589" s="17">
        <f t="shared" si="331"/>
        <v>24.033754017347917</v>
      </c>
      <c r="P1589" s="17"/>
      <c r="Q1589" s="36">
        <f t="shared" si="332"/>
        <v>3.1082925210663755E-2</v>
      </c>
      <c r="R1589" s="14">
        <f t="shared" si="342"/>
        <v>0.99748650991017018</v>
      </c>
      <c r="S1589" s="14">
        <f t="shared" si="343"/>
        <v>37.279828965027377</v>
      </c>
      <c r="T1589" s="20">
        <f t="shared" si="333"/>
        <v>4.7080767227534182E-2</v>
      </c>
      <c r="U1589" s="20">
        <f t="shared" si="334"/>
        <v>3.0859464967863071E-2</v>
      </c>
      <c r="V1589" s="20">
        <f t="shared" si="335"/>
        <v>1.6221302259671111E-2</v>
      </c>
      <c r="Y1589" s="35"/>
      <c r="Z1589" s="35"/>
    </row>
    <row r="1590" spans="1:26" x14ac:dyDescent="0.25">
      <c r="A1590" s="11">
        <v>2002.1</v>
      </c>
      <c r="B1590" s="12">
        <v>854.63</v>
      </c>
      <c r="C1590" s="13">
        <f>C1589*2/3+C1592/3</f>
        <v>15.89</v>
      </c>
      <c r="D1590" s="12">
        <f>(2*D1589+D1592)/3</f>
        <v>29.223333333333333</v>
      </c>
      <c r="E1590" s="12">
        <v>181.3</v>
      </c>
      <c r="F1590" s="13">
        <f t="shared" si="340"/>
        <v>2002.7916666665469</v>
      </c>
      <c r="G1590" s="14">
        <v>3.94</v>
      </c>
      <c r="H1590" s="13">
        <f t="shared" si="336"/>
        <v>1482.3328725868726</v>
      </c>
      <c r="I1590" s="13">
        <f t="shared" si="337"/>
        <v>27.560779922779925</v>
      </c>
      <c r="J1590" s="15">
        <f t="shared" si="341"/>
        <v>654314.12655072357</v>
      </c>
      <c r="K1590" s="13">
        <f t="shared" si="338"/>
        <v>50.687089906232764</v>
      </c>
      <c r="L1590" s="15">
        <f t="shared" si="339"/>
        <v>22373.705375309368</v>
      </c>
      <c r="M1590" s="34">
        <f t="shared" si="330"/>
        <v>21.956233863659083</v>
      </c>
      <c r="N1590" s="16"/>
      <c r="O1590" s="17">
        <f t="shared" si="331"/>
        <v>23.606572751994374</v>
      </c>
      <c r="P1590" s="17"/>
      <c r="Q1590" s="36">
        <f t="shared" si="332"/>
        <v>3.1023120090339092E-2</v>
      </c>
      <c r="R1590" s="14">
        <f t="shared" si="342"/>
        <v>0.99431179749023912</v>
      </c>
      <c r="S1590" s="14">
        <f t="shared" si="343"/>
        <v>37.124594008116681</v>
      </c>
      <c r="T1590" s="20">
        <f t="shared" si="333"/>
        <v>4.851198970971593E-2</v>
      </c>
      <c r="U1590" s="20">
        <f t="shared" si="334"/>
        <v>3.1196084467564056E-2</v>
      </c>
      <c r="V1590" s="20">
        <f t="shared" si="335"/>
        <v>1.7315905242151874E-2</v>
      </c>
      <c r="Y1590" s="35"/>
      <c r="Z1590" s="35"/>
    </row>
    <row r="1591" spans="1:26" x14ac:dyDescent="0.25">
      <c r="A1591" s="11">
        <v>2002.11</v>
      </c>
      <c r="B1591" s="12">
        <v>909.93</v>
      </c>
      <c r="C1591" s="13">
        <f>C1589/3+C1592*2/3</f>
        <v>15.98</v>
      </c>
      <c r="D1591" s="12">
        <f>(D1589+2*D1592)/3</f>
        <v>28.406666666666666</v>
      </c>
      <c r="E1591" s="12">
        <v>181.3</v>
      </c>
      <c r="F1591" s="13">
        <f t="shared" si="340"/>
        <v>2002.8749999998802</v>
      </c>
      <c r="G1591" s="14">
        <v>4.05</v>
      </c>
      <c r="H1591" s="13">
        <f t="shared" si="336"/>
        <v>1578.2492432432434</v>
      </c>
      <c r="I1591" s="13">
        <f t="shared" si="337"/>
        <v>27.71688251516823</v>
      </c>
      <c r="J1591" s="15">
        <f t="shared" si="341"/>
        <v>697671.95334139524</v>
      </c>
      <c r="K1591" s="13">
        <f t="shared" si="338"/>
        <v>49.27060341974628</v>
      </c>
      <c r="L1591" s="15">
        <f t="shared" si="339"/>
        <v>21780.284880431718</v>
      </c>
      <c r="M1591" s="34">
        <f t="shared" si="330"/>
        <v>23.348396502725137</v>
      </c>
      <c r="N1591" s="16"/>
      <c r="O1591" s="17">
        <f t="shared" si="331"/>
        <v>25.114358041300317</v>
      </c>
      <c r="P1591" s="17"/>
      <c r="Q1591" s="36">
        <f t="shared" si="332"/>
        <v>2.7063021565630258E-2</v>
      </c>
      <c r="R1591" s="14">
        <f t="shared" si="342"/>
        <v>1.0050077075830828</v>
      </c>
      <c r="S1591" s="14">
        <f t="shared" si="343"/>
        <v>36.913421799305858</v>
      </c>
      <c r="T1591" s="20">
        <f t="shared" si="333"/>
        <v>3.9308477859257618E-2</v>
      </c>
      <c r="U1591" s="20">
        <f t="shared" si="334"/>
        <v>3.3363706824877992E-2</v>
      </c>
      <c r="V1591" s="20">
        <f t="shared" si="335"/>
        <v>5.9447710343796256E-3</v>
      </c>
      <c r="Y1591" s="35"/>
      <c r="Z1591" s="35"/>
    </row>
    <row r="1592" spans="1:26" x14ac:dyDescent="0.25">
      <c r="A1592" s="11">
        <v>2002.12</v>
      </c>
      <c r="B1592" s="12">
        <v>899.18</v>
      </c>
      <c r="C1592" s="13">
        <v>16.07</v>
      </c>
      <c r="D1592" s="12">
        <v>27.59</v>
      </c>
      <c r="E1592" s="12">
        <v>180.9</v>
      </c>
      <c r="F1592" s="13">
        <f t="shared" si="340"/>
        <v>2002.9583333332134</v>
      </c>
      <c r="G1592" s="14">
        <v>4.03</v>
      </c>
      <c r="H1592" s="13">
        <f t="shared" si="336"/>
        <v>1563.0521990049751</v>
      </c>
      <c r="I1592" s="13">
        <f t="shared" si="337"/>
        <v>27.93461691542289</v>
      </c>
      <c r="J1592" s="15">
        <f t="shared" si="341"/>
        <v>691983.08532425691</v>
      </c>
      <c r="K1592" s="13">
        <f t="shared" si="338"/>
        <v>47.959930348258716</v>
      </c>
      <c r="L1592" s="15">
        <f t="shared" si="339"/>
        <v>21232.471055957929</v>
      </c>
      <c r="M1592" s="34">
        <f t="shared" si="330"/>
        <v>23.101442537685639</v>
      </c>
      <c r="N1592" s="16"/>
      <c r="O1592" s="17">
        <f t="shared" si="331"/>
        <v>24.860432504266132</v>
      </c>
      <c r="P1592" s="17"/>
      <c r="Q1592" s="36">
        <f t="shared" si="332"/>
        <v>2.7566733863023947E-2</v>
      </c>
      <c r="R1592" s="14">
        <f t="shared" si="342"/>
        <v>1.0017271449982252</v>
      </c>
      <c r="S1592" s="14">
        <f t="shared" si="343"/>
        <v>37.180303876894627</v>
      </c>
      <c r="T1592" s="20">
        <f t="shared" si="333"/>
        <v>4.2685327215542523E-2</v>
      </c>
      <c r="U1592" s="20">
        <f t="shared" si="334"/>
        <v>3.2380151210893438E-2</v>
      </c>
      <c r="V1592" s="20">
        <f t="shared" si="335"/>
        <v>1.0305176004649086E-2</v>
      </c>
      <c r="Y1592" s="35"/>
      <c r="Z1592" s="35"/>
    </row>
    <row r="1593" spans="1:26" x14ac:dyDescent="0.25">
      <c r="A1593" s="11">
        <v>2003.01</v>
      </c>
      <c r="B1593" s="12">
        <v>895.84</v>
      </c>
      <c r="C1593" s="13">
        <f>C1592*2/3+C1595/3</f>
        <v>16.119999999999997</v>
      </c>
      <c r="D1593" s="12">
        <f>(2*D1592+D1595)/3</f>
        <v>28.5</v>
      </c>
      <c r="E1593" s="12">
        <v>181.7</v>
      </c>
      <c r="F1593" s="13">
        <f t="shared" si="340"/>
        <v>2003.0416666665467</v>
      </c>
      <c r="G1593" s="14">
        <v>4.05</v>
      </c>
      <c r="H1593" s="13">
        <f t="shared" si="336"/>
        <v>1550.3899086406168</v>
      </c>
      <c r="I1593" s="13">
        <f t="shared" si="337"/>
        <v>27.898157402311504</v>
      </c>
      <c r="J1593" s="15">
        <f t="shared" si="341"/>
        <v>687406.56744555489</v>
      </c>
      <c r="K1593" s="13">
        <f t="shared" si="338"/>
        <v>49.323665382498632</v>
      </c>
      <c r="L1593" s="15">
        <f t="shared" si="339"/>
        <v>21868.957818581792</v>
      </c>
      <c r="M1593" s="34">
        <f t="shared" si="330"/>
        <v>22.89834857661322</v>
      </c>
      <c r="N1593" s="16"/>
      <c r="O1593" s="17">
        <f t="shared" si="331"/>
        <v>24.653867027835638</v>
      </c>
      <c r="P1593" s="17"/>
      <c r="Q1593" s="36">
        <f t="shared" si="332"/>
        <v>2.7698583136729481E-2</v>
      </c>
      <c r="R1593" s="14">
        <f t="shared" si="342"/>
        <v>1.0156947309972999</v>
      </c>
      <c r="S1593" s="14">
        <f t="shared" si="343"/>
        <v>37.08053717768712</v>
      </c>
      <c r="T1593" s="20">
        <f t="shared" si="333"/>
        <v>4.7440395385840217E-2</v>
      </c>
      <c r="U1593" s="20">
        <f t="shared" si="334"/>
        <v>3.0718331825776879E-2</v>
      </c>
      <c r="V1593" s="20">
        <f t="shared" si="335"/>
        <v>1.6722063560063338E-2</v>
      </c>
      <c r="Y1593" s="35"/>
      <c r="Z1593" s="35"/>
    </row>
    <row r="1594" spans="1:26" x14ac:dyDescent="0.25">
      <c r="A1594" s="11">
        <v>2003.02</v>
      </c>
      <c r="B1594" s="12">
        <v>837.03</v>
      </c>
      <c r="C1594" s="13">
        <f>C1592/3+C1595*2/3</f>
        <v>16.169999999999998</v>
      </c>
      <c r="D1594" s="12">
        <f>(D1592+2*D1595)/3</f>
        <v>29.41</v>
      </c>
      <c r="E1594" s="12">
        <v>183.1</v>
      </c>
      <c r="F1594" s="13">
        <f t="shared" si="340"/>
        <v>2003.1249999998799</v>
      </c>
      <c r="G1594" s="14">
        <v>3.9</v>
      </c>
      <c r="H1594" s="13">
        <f t="shared" si="336"/>
        <v>1437.5338820316767</v>
      </c>
      <c r="I1594" s="13">
        <f t="shared" si="337"/>
        <v>27.770716548334242</v>
      </c>
      <c r="J1594" s="15">
        <f t="shared" si="341"/>
        <v>638394.9226768387</v>
      </c>
      <c r="K1594" s="13">
        <f t="shared" si="338"/>
        <v>50.509386127799026</v>
      </c>
      <c r="L1594" s="15">
        <f t="shared" si="339"/>
        <v>22430.730888887887</v>
      </c>
      <c r="M1594" s="34">
        <f t="shared" si="330"/>
        <v>21.214102123415284</v>
      </c>
      <c r="N1594" s="16"/>
      <c r="O1594" s="17">
        <f t="shared" si="331"/>
        <v>22.853826114365557</v>
      </c>
      <c r="P1594" s="17"/>
      <c r="Q1594" s="36">
        <f t="shared" si="332"/>
        <v>3.3093626579452119E-2</v>
      </c>
      <c r="R1594" s="14">
        <f t="shared" si="342"/>
        <v>1.0106729743502778</v>
      </c>
      <c r="S1594" s="14">
        <f t="shared" si="343"/>
        <v>37.374535132192285</v>
      </c>
      <c r="T1594" s="20">
        <f t="shared" si="333"/>
        <v>5.6792613215519427E-2</v>
      </c>
      <c r="U1594" s="20">
        <f t="shared" si="334"/>
        <v>2.8579602659118741E-2</v>
      </c>
      <c r="V1594" s="20">
        <f t="shared" si="335"/>
        <v>2.8213010556400686E-2</v>
      </c>
      <c r="Y1594" s="35"/>
      <c r="Z1594" s="35"/>
    </row>
    <row r="1595" spans="1:26" x14ac:dyDescent="0.25">
      <c r="A1595" s="11">
        <v>2003.03</v>
      </c>
      <c r="B1595" s="12">
        <v>846.63</v>
      </c>
      <c r="C1595" s="13">
        <v>16.22</v>
      </c>
      <c r="D1595" s="12">
        <v>30.32</v>
      </c>
      <c r="E1595" s="12">
        <v>184.2</v>
      </c>
      <c r="F1595" s="13">
        <f t="shared" si="340"/>
        <v>2003.2083333332132</v>
      </c>
      <c r="G1595" s="14">
        <v>3.81</v>
      </c>
      <c r="H1595" s="13">
        <f t="shared" si="336"/>
        <v>1445.3380553745931</v>
      </c>
      <c r="I1595" s="13">
        <f t="shared" si="337"/>
        <v>27.690234527687302</v>
      </c>
      <c r="J1595" s="15">
        <f t="shared" si="341"/>
        <v>642885.4278950775</v>
      </c>
      <c r="K1595" s="13">
        <f t="shared" si="338"/>
        <v>51.761276872964181</v>
      </c>
      <c r="L1595" s="15">
        <f t="shared" si="339"/>
        <v>23023.382320232868</v>
      </c>
      <c r="M1595" s="34">
        <f t="shared" si="330"/>
        <v>21.30971902699099</v>
      </c>
      <c r="N1595" s="16"/>
      <c r="O1595" s="17">
        <f t="shared" si="331"/>
        <v>22.969623651201275</v>
      </c>
      <c r="P1595" s="17"/>
      <c r="Q1595" s="36">
        <f t="shared" si="332"/>
        <v>3.4038561227224658E-2</v>
      </c>
      <c r="R1595" s="14">
        <f t="shared" si="342"/>
        <v>0.99088969647979586</v>
      </c>
      <c r="S1595" s="14">
        <f t="shared" si="343"/>
        <v>37.54785834246389</v>
      </c>
      <c r="T1595" s="20">
        <f t="shared" si="333"/>
        <v>5.8617724612823663E-2</v>
      </c>
      <c r="U1595" s="20">
        <f t="shared" si="334"/>
        <v>2.8189574612293988E-2</v>
      </c>
      <c r="V1595" s="20">
        <f t="shared" si="335"/>
        <v>3.0428150000529675E-2</v>
      </c>
      <c r="Y1595" s="35"/>
      <c r="Z1595" s="35"/>
    </row>
    <row r="1596" spans="1:26" x14ac:dyDescent="0.25">
      <c r="A1596" s="11">
        <v>2003.04</v>
      </c>
      <c r="B1596" s="12">
        <v>890.03</v>
      </c>
      <c r="C1596" s="13">
        <f>C1595*2/3+C1598/3</f>
        <v>16.203333333333333</v>
      </c>
      <c r="D1596" s="12">
        <f>(2*D1595+D1598)/3</f>
        <v>31.73</v>
      </c>
      <c r="E1596" s="12">
        <v>183.8</v>
      </c>
      <c r="F1596" s="13">
        <f t="shared" si="340"/>
        <v>2003.2916666665465</v>
      </c>
      <c r="G1596" s="14">
        <v>3.96</v>
      </c>
      <c r="H1596" s="13">
        <f t="shared" si="336"/>
        <v>1522.7357660500545</v>
      </c>
      <c r="I1596" s="13">
        <f t="shared" si="337"/>
        <v>27.721981501632211</v>
      </c>
      <c r="J1596" s="15">
        <f t="shared" si="341"/>
        <v>678339.43925949431</v>
      </c>
      <c r="K1596" s="13">
        <f t="shared" si="338"/>
        <v>54.286266594124058</v>
      </c>
      <c r="L1596" s="15">
        <f t="shared" si="339"/>
        <v>24183.129116663211</v>
      </c>
      <c r="M1596" s="34">
        <f t="shared" si="330"/>
        <v>22.4279395777309</v>
      </c>
      <c r="N1596" s="16"/>
      <c r="O1596" s="17">
        <f t="shared" si="331"/>
        <v>24.186166302446402</v>
      </c>
      <c r="P1596" s="17"/>
      <c r="Q1596" s="36">
        <f t="shared" si="332"/>
        <v>2.9690936600992923E-2</v>
      </c>
      <c r="R1596" s="14">
        <f t="shared" si="342"/>
        <v>1.0358298898509803</v>
      </c>
      <c r="S1596" s="14">
        <f t="shared" si="343"/>
        <v>37.286756110851371</v>
      </c>
      <c r="T1596" s="20">
        <f t="shared" si="333"/>
        <v>5.4582850447928655E-2</v>
      </c>
      <c r="U1596" s="20">
        <f t="shared" si="334"/>
        <v>3.1035894362941185E-2</v>
      </c>
      <c r="V1596" s="20">
        <f t="shared" si="335"/>
        <v>2.3546956084987469E-2</v>
      </c>
      <c r="Y1596" s="35"/>
      <c r="Z1596" s="35"/>
    </row>
    <row r="1597" spans="1:26" x14ac:dyDescent="0.25">
      <c r="A1597" s="11">
        <v>2003.05</v>
      </c>
      <c r="B1597" s="12">
        <v>935.96</v>
      </c>
      <c r="C1597" s="13">
        <f>C1595/3+C1598*2/3</f>
        <v>16.186666666666667</v>
      </c>
      <c r="D1597" s="12">
        <f>(D1595+2*D1598)/3</f>
        <v>33.139999999999993</v>
      </c>
      <c r="E1597" s="12">
        <v>183.5</v>
      </c>
      <c r="F1597" s="13">
        <f t="shared" si="340"/>
        <v>2003.3749999998797</v>
      </c>
      <c r="G1597" s="14">
        <v>3.57</v>
      </c>
      <c r="H1597" s="13">
        <f t="shared" si="336"/>
        <v>1603.934504632153</v>
      </c>
      <c r="I1597" s="13">
        <f t="shared" si="337"/>
        <v>27.738742234332427</v>
      </c>
      <c r="J1597" s="15">
        <f t="shared" si="341"/>
        <v>715541.12036033755</v>
      </c>
      <c r="K1597" s="13">
        <f t="shared" si="338"/>
        <v>56.791304632152581</v>
      </c>
      <c r="L1597" s="15">
        <f t="shared" si="339"/>
        <v>25335.519390509824</v>
      </c>
      <c r="M1597" s="34">
        <f t="shared" si="330"/>
        <v>23.591080453481489</v>
      </c>
      <c r="N1597" s="16"/>
      <c r="O1597" s="17">
        <f t="shared" si="331"/>
        <v>25.450023010176363</v>
      </c>
      <c r="P1597" s="17"/>
      <c r="Q1597" s="36">
        <f t="shared" si="332"/>
        <v>3.1083031209145129E-2</v>
      </c>
      <c r="R1597" s="14">
        <f t="shared" si="342"/>
        <v>1.0232207089359318</v>
      </c>
      <c r="S1597" s="14">
        <f t="shared" si="343"/>
        <v>38.685879913582632</v>
      </c>
      <c r="T1597" s="20">
        <f t="shared" si="333"/>
        <v>5.3484219096966434E-2</v>
      </c>
      <c r="U1597" s="20">
        <f t="shared" si="334"/>
        <v>2.5629169711678612E-2</v>
      </c>
      <c r="V1597" s="20">
        <f t="shared" si="335"/>
        <v>2.7855049385287822E-2</v>
      </c>
      <c r="Y1597" s="35"/>
      <c r="Z1597" s="35"/>
    </row>
    <row r="1598" spans="1:26" x14ac:dyDescent="0.25">
      <c r="A1598" s="11">
        <v>2003.06</v>
      </c>
      <c r="B1598" s="12">
        <v>988</v>
      </c>
      <c r="C1598" s="13">
        <v>16.170000000000002</v>
      </c>
      <c r="D1598" s="12">
        <v>34.549999999999997</v>
      </c>
      <c r="E1598" s="12">
        <v>183.7</v>
      </c>
      <c r="F1598" s="13">
        <f t="shared" si="340"/>
        <v>2003.458333333213</v>
      </c>
      <c r="G1598" s="14">
        <v>3.33</v>
      </c>
      <c r="H1598" s="13">
        <f t="shared" si="336"/>
        <v>1691.2709853021233</v>
      </c>
      <c r="I1598" s="13">
        <f t="shared" si="337"/>
        <v>27.680011976047915</v>
      </c>
      <c r="J1598" s="15">
        <f t="shared" si="341"/>
        <v>755532.37848637148</v>
      </c>
      <c r="K1598" s="13">
        <f t="shared" si="338"/>
        <v>59.143130103429513</v>
      </c>
      <c r="L1598" s="15">
        <f t="shared" si="339"/>
        <v>26420.691980469772</v>
      </c>
      <c r="M1598" s="34">
        <f t="shared" si="330"/>
        <v>24.832223259531059</v>
      </c>
      <c r="N1598" s="16"/>
      <c r="O1598" s="17">
        <f t="shared" si="331"/>
        <v>26.79657051690987</v>
      </c>
      <c r="P1598" s="17"/>
      <c r="Q1598" s="36">
        <f t="shared" si="332"/>
        <v>3.1333994639806295E-2</v>
      </c>
      <c r="R1598" s="14">
        <f t="shared" si="342"/>
        <v>0.94958828459829892</v>
      </c>
      <c r="S1598" s="14">
        <f t="shared" si="343"/>
        <v>39.541096907599318</v>
      </c>
      <c r="T1598" s="20">
        <f t="shared" si="333"/>
        <v>4.6344699938422496E-2</v>
      </c>
      <c r="U1598" s="20">
        <f t="shared" si="334"/>
        <v>1.9908768324140791E-2</v>
      </c>
      <c r="V1598" s="20">
        <f t="shared" si="335"/>
        <v>2.6435931614281705E-2</v>
      </c>
      <c r="Y1598" s="35"/>
      <c r="Z1598" s="35"/>
    </row>
    <row r="1599" spans="1:26" x14ac:dyDescent="0.25">
      <c r="A1599" s="11">
        <v>2003.07</v>
      </c>
      <c r="B1599" s="12">
        <v>992.54</v>
      </c>
      <c r="C1599" s="13">
        <f>C1598*2/3+C1601/3</f>
        <v>16.310000000000002</v>
      </c>
      <c r="D1599" s="12">
        <f>(2*D1598+D1601)/3</f>
        <v>35.893333333333331</v>
      </c>
      <c r="E1599" s="12">
        <v>183.9</v>
      </c>
      <c r="F1599" s="13">
        <f t="shared" si="340"/>
        <v>2003.5416666665462</v>
      </c>
      <c r="G1599" s="14">
        <v>3.98</v>
      </c>
      <c r="H1599" s="13">
        <f t="shared" si="336"/>
        <v>1697.1948254486135</v>
      </c>
      <c r="I1599" s="13">
        <f t="shared" si="337"/>
        <v>27.889301794453512</v>
      </c>
      <c r="J1599" s="15">
        <f t="shared" si="341"/>
        <v>759216.94015610393</v>
      </c>
      <c r="K1599" s="13">
        <f t="shared" si="338"/>
        <v>61.375843393148457</v>
      </c>
      <c r="L1599" s="15">
        <f t="shared" si="339"/>
        <v>27455.645823177329</v>
      </c>
      <c r="M1599" s="34">
        <f t="shared" si="330"/>
        <v>24.86732910126878</v>
      </c>
      <c r="N1599" s="16"/>
      <c r="O1599" s="17">
        <f t="shared" si="331"/>
        <v>26.841910907521086</v>
      </c>
      <c r="P1599" s="17"/>
      <c r="Q1599" s="36">
        <f t="shared" si="332"/>
        <v>2.4888615211161633E-2</v>
      </c>
      <c r="R1599" s="14">
        <f t="shared" si="342"/>
        <v>0.96568817971770871</v>
      </c>
      <c r="S1599" s="14">
        <f t="shared" si="343"/>
        <v>37.506927405499859</v>
      </c>
      <c r="T1599" s="20">
        <f t="shared" si="333"/>
        <v>4.9151232024463143E-2</v>
      </c>
      <c r="U1599" s="20">
        <f t="shared" si="334"/>
        <v>2.2932504535952747E-2</v>
      </c>
      <c r="V1599" s="20">
        <f t="shared" si="335"/>
        <v>2.6218727488510396E-2</v>
      </c>
      <c r="Y1599" s="35"/>
      <c r="Z1599" s="35"/>
    </row>
    <row r="1600" spans="1:26" x14ac:dyDescent="0.25">
      <c r="A1600" s="11">
        <v>2003.08</v>
      </c>
      <c r="B1600" s="12">
        <v>989.53</v>
      </c>
      <c r="C1600" s="13">
        <f>C1598/3+C1601*2/3</f>
        <v>16.450000000000003</v>
      </c>
      <c r="D1600" s="12">
        <f>(D1598+2*D1601)/3</f>
        <v>37.236666666666665</v>
      </c>
      <c r="E1600" s="12">
        <v>184.6</v>
      </c>
      <c r="F1600" s="13">
        <f t="shared" si="340"/>
        <v>2003.6249999998795</v>
      </c>
      <c r="G1600" s="14">
        <v>4.45</v>
      </c>
      <c r="H1600" s="13">
        <f t="shared" si="336"/>
        <v>1685.6316565547131</v>
      </c>
      <c r="I1600" s="13">
        <f t="shared" si="337"/>
        <v>28.022031419284946</v>
      </c>
      <c r="J1600" s="15">
        <f t="shared" si="341"/>
        <v>755088.92048398149</v>
      </c>
      <c r="K1600" s="13">
        <f t="shared" si="338"/>
        <v>63.431431202600223</v>
      </c>
      <c r="L1600" s="15">
        <f t="shared" si="339"/>
        <v>28414.494189923691</v>
      </c>
      <c r="M1600" s="34">
        <f t="shared" si="330"/>
        <v>24.642251409932161</v>
      </c>
      <c r="N1600" s="16"/>
      <c r="O1600" s="17">
        <f t="shared" si="331"/>
        <v>26.606108883763621</v>
      </c>
      <c r="P1600" s="17"/>
      <c r="Q1600" s="36">
        <f t="shared" si="332"/>
        <v>2.0661744197436181E-2</v>
      </c>
      <c r="R1600" s="14">
        <f t="shared" si="342"/>
        <v>1.0182397843694471</v>
      </c>
      <c r="S1600" s="14">
        <f t="shared" si="343"/>
        <v>36.082650854337139</v>
      </c>
      <c r="T1600" s="20">
        <f t="shared" si="333"/>
        <v>4.9863920737950096E-2</v>
      </c>
      <c r="U1600" s="20">
        <f t="shared" si="334"/>
        <v>2.5566053596593363E-2</v>
      </c>
      <c r="V1600" s="20">
        <f t="shared" si="335"/>
        <v>2.4297867141356733E-2</v>
      </c>
      <c r="Y1600" s="35"/>
      <c r="Z1600" s="35"/>
    </row>
    <row r="1601" spans="1:26" x14ac:dyDescent="0.25">
      <c r="A1601" s="11">
        <v>2003.09</v>
      </c>
      <c r="B1601" s="12">
        <v>1019.44</v>
      </c>
      <c r="C1601" s="13">
        <v>16.59</v>
      </c>
      <c r="D1601" s="12">
        <v>38.58</v>
      </c>
      <c r="E1601" s="12">
        <v>185.2</v>
      </c>
      <c r="F1601" s="13">
        <f t="shared" si="340"/>
        <v>2003.7083333332127</v>
      </c>
      <c r="G1601" s="14">
        <v>4.2699999999999996</v>
      </c>
      <c r="H1601" s="13">
        <f t="shared" si="336"/>
        <v>1730.9562764578836</v>
      </c>
      <c r="I1601" s="13">
        <f t="shared" si="337"/>
        <v>28.168960043196549</v>
      </c>
      <c r="J1601" s="15">
        <f t="shared" si="341"/>
        <v>776443.89680788398</v>
      </c>
      <c r="K1601" s="13">
        <f t="shared" si="338"/>
        <v>65.506840172786184</v>
      </c>
      <c r="L1601" s="15">
        <f t="shared" si="339"/>
        <v>29383.980949195797</v>
      </c>
      <c r="M1601" s="34">
        <f t="shared" ref="M1601:M1664" si="344">H1601/AVERAGE(K1481:K1600)</f>
        <v>25.243686752606248</v>
      </c>
      <c r="N1601" s="16"/>
      <c r="O1601" s="17">
        <f t="shared" ref="O1601:O1664" si="345">J1601/AVERAGE(L1481:L1600)</f>
        <v>27.26141054955713</v>
      </c>
      <c r="P1601" s="17"/>
      <c r="Q1601" s="36">
        <f t="shared" ref="Q1601:Q1664" si="346">1/M1601-(G1601/100-(((E1601/E1481)^(1/10))-1))</f>
        <v>2.1615329750958166E-2</v>
      </c>
      <c r="R1601" s="14">
        <f t="shared" si="342"/>
        <v>1.0019452235199675</v>
      </c>
      <c r="S1601" s="14">
        <f t="shared" si="343"/>
        <v>36.621759986223132</v>
      </c>
      <c r="T1601" s="20">
        <f t="shared" si="333"/>
        <v>4.8061961055922531E-2</v>
      </c>
      <c r="U1601" s="20">
        <f t="shared" si="334"/>
        <v>2.3540634193147669E-2</v>
      </c>
      <c r="V1601" s="20">
        <f t="shared" si="335"/>
        <v>2.4521326862774862E-2</v>
      </c>
      <c r="Y1601" s="35"/>
      <c r="Z1601" s="35"/>
    </row>
    <row r="1602" spans="1:26" x14ac:dyDescent="0.25">
      <c r="A1602" s="11">
        <v>2003.1</v>
      </c>
      <c r="B1602" s="12">
        <v>1038.73</v>
      </c>
      <c r="C1602" s="13">
        <f>C1601*2/3+C1604/3</f>
        <v>16.856666666666669</v>
      </c>
      <c r="D1602" s="12">
        <f>(2*D1601+D1604)/3</f>
        <v>41.966666666666669</v>
      </c>
      <c r="E1602" s="12">
        <v>185</v>
      </c>
      <c r="F1602" s="13">
        <f t="shared" si="340"/>
        <v>2003.791666666546</v>
      </c>
      <c r="G1602" s="14">
        <v>4.29</v>
      </c>
      <c r="H1602" s="13">
        <f t="shared" si="336"/>
        <v>1765.6164097297301</v>
      </c>
      <c r="I1602" s="13">
        <f t="shared" si="337"/>
        <v>28.652688648648656</v>
      </c>
      <c r="J1602" s="15">
        <f t="shared" si="341"/>
        <v>793062.21530716389</v>
      </c>
      <c r="K1602" s="13">
        <f t="shared" si="338"/>
        <v>71.334259459459474</v>
      </c>
      <c r="L1602" s="15">
        <f t="shared" si="339"/>
        <v>32041.221140935544</v>
      </c>
      <c r="M1602" s="34">
        <f t="shared" si="344"/>
        <v>25.682756070579682</v>
      </c>
      <c r="N1602" s="16"/>
      <c r="O1602" s="17">
        <f t="shared" si="345"/>
        <v>27.740905417972634</v>
      </c>
      <c r="P1602" s="17"/>
      <c r="Q1602" s="36">
        <f t="shared" si="346"/>
        <v>2.0204667534416576E-2</v>
      </c>
      <c r="R1602" s="14">
        <f t="shared" si="342"/>
        <v>1.0027688186955976</v>
      </c>
      <c r="S1602" s="14">
        <f t="shared" si="343"/>
        <v>36.732665600491032</v>
      </c>
      <c r="T1602" s="20">
        <f t="shared" ref="T1602:T1665" si="347">(($J1722/$J1602)^(1/10)-1)</f>
        <v>4.8309882762154421E-2</v>
      </c>
      <c r="U1602" s="20">
        <f t="shared" ref="U1602:U1665" si="348">(($S1722/$S1602)^(1/10)-1)</f>
        <v>2.5415094467890587E-2</v>
      </c>
      <c r="V1602" s="20">
        <f t="shared" ref="V1602:V1665" si="349">T1602-U1602</f>
        <v>2.2894788294263835E-2</v>
      </c>
      <c r="Y1602" s="35"/>
      <c r="Z1602" s="35"/>
    </row>
    <row r="1603" spans="1:26" x14ac:dyDescent="0.25">
      <c r="A1603" s="11">
        <v>2003.11</v>
      </c>
      <c r="B1603" s="12">
        <v>1049.9000000000001</v>
      </c>
      <c r="C1603" s="13">
        <f>C1601/3+C1604*2/3</f>
        <v>17.123333333333335</v>
      </c>
      <c r="D1603" s="12">
        <f>(D1601+2*D1604)/3</f>
        <v>45.353333333333332</v>
      </c>
      <c r="E1603" s="12">
        <v>184.5</v>
      </c>
      <c r="F1603" s="13">
        <f t="shared" si="340"/>
        <v>2003.8749999998793</v>
      </c>
      <c r="G1603" s="14">
        <v>4.3</v>
      </c>
      <c r="H1603" s="13">
        <f t="shared" si="336"/>
        <v>1789.439317073171</v>
      </c>
      <c r="I1603" s="13">
        <f t="shared" si="337"/>
        <v>29.184842276422771</v>
      </c>
      <c r="J1603" s="15">
        <f t="shared" si="341"/>
        <v>804855.16791597055</v>
      </c>
      <c r="K1603" s="13">
        <f t="shared" si="338"/>
        <v>77.299778861788624</v>
      </c>
      <c r="L1603" s="15">
        <f t="shared" si="339"/>
        <v>34767.944295217625</v>
      </c>
      <c r="M1603" s="34">
        <f t="shared" si="344"/>
        <v>25.946798218420117</v>
      </c>
      <c r="N1603" s="16"/>
      <c r="O1603" s="17">
        <f t="shared" si="345"/>
        <v>28.030020810958</v>
      </c>
      <c r="P1603" s="17"/>
      <c r="Q1603" s="36">
        <f t="shared" si="346"/>
        <v>1.936105027953542E-2</v>
      </c>
      <c r="R1603" s="14">
        <f t="shared" si="342"/>
        <v>1.0060052418393521</v>
      </c>
      <c r="S1603" s="14">
        <f t="shared" si="343"/>
        <v>36.934193837250888</v>
      </c>
      <c r="T1603" s="20">
        <f t="shared" si="347"/>
        <v>5.0951445981842758E-2</v>
      </c>
      <c r="U1603" s="20">
        <f t="shared" si="348"/>
        <v>2.4395523633293781E-2</v>
      </c>
      <c r="V1603" s="20">
        <f t="shared" si="349"/>
        <v>2.6555922348548977E-2</v>
      </c>
      <c r="Y1603" s="35"/>
      <c r="Z1603" s="35"/>
    </row>
    <row r="1604" spans="1:26" x14ac:dyDescent="0.25">
      <c r="A1604" s="11">
        <v>2003.12</v>
      </c>
      <c r="B1604" s="12">
        <v>1080.6400000000001</v>
      </c>
      <c r="C1604" s="13">
        <v>17.39</v>
      </c>
      <c r="D1604" s="12">
        <v>48.74</v>
      </c>
      <c r="E1604" s="12">
        <v>184.3</v>
      </c>
      <c r="F1604" s="13">
        <f t="shared" si="340"/>
        <v>2003.9583333332125</v>
      </c>
      <c r="G1604" s="14">
        <v>4.2699999999999996</v>
      </c>
      <c r="H1604" s="13">
        <f t="shared" si="336"/>
        <v>1843.83100596853</v>
      </c>
      <c r="I1604" s="13">
        <f t="shared" si="337"/>
        <v>29.671510580575152</v>
      </c>
      <c r="J1604" s="15">
        <f t="shared" si="341"/>
        <v>830431.63602062035</v>
      </c>
      <c r="K1604" s="13">
        <f t="shared" si="338"/>
        <v>83.162129137276196</v>
      </c>
      <c r="L1604" s="15">
        <f t="shared" si="339"/>
        <v>37454.876683858674</v>
      </c>
      <c r="M1604" s="34">
        <f t="shared" si="344"/>
        <v>26.635170511081533</v>
      </c>
      <c r="N1604" s="16"/>
      <c r="O1604" s="17">
        <f t="shared" si="345"/>
        <v>28.775402120617287</v>
      </c>
      <c r="P1604" s="17"/>
      <c r="Q1604" s="36">
        <f t="shared" si="346"/>
        <v>1.8553955987951558E-2</v>
      </c>
      <c r="R1604" s="14">
        <f t="shared" si="342"/>
        <v>1.0133000624235571</v>
      </c>
      <c r="S1604" s="14">
        <f t="shared" si="343"/>
        <v>37.196313810768032</v>
      </c>
      <c r="T1604" s="20">
        <f t="shared" si="347"/>
        <v>4.9262203353877876E-2</v>
      </c>
      <c r="U1604" s="20">
        <f t="shared" si="348"/>
        <v>2.2317682409381812E-2</v>
      </c>
      <c r="V1604" s="20">
        <f t="shared" si="349"/>
        <v>2.6944520944496064E-2</v>
      </c>
      <c r="Y1604" s="35"/>
      <c r="Z1604" s="35"/>
    </row>
    <row r="1605" spans="1:26" x14ac:dyDescent="0.25">
      <c r="A1605" s="11">
        <v>2004.01</v>
      </c>
      <c r="B1605" s="12">
        <v>1132.52</v>
      </c>
      <c r="C1605" s="13">
        <f>C1604*2/3+C1607/3</f>
        <v>17.600000000000001</v>
      </c>
      <c r="D1605" s="12">
        <f>(2*D1604+D1607)/3</f>
        <v>49.826666666666675</v>
      </c>
      <c r="E1605" s="12">
        <v>185.2</v>
      </c>
      <c r="F1605" s="13">
        <f t="shared" si="340"/>
        <v>2004.0416666665458</v>
      </c>
      <c r="G1605" s="14">
        <v>4.1500000000000004</v>
      </c>
      <c r="H1605" s="13">
        <f t="shared" si="336"/>
        <v>1922.9602548596115</v>
      </c>
      <c r="I1605" s="13">
        <f t="shared" si="337"/>
        <v>29.883887688984888</v>
      </c>
      <c r="J1605" s="15">
        <f t="shared" si="341"/>
        <v>867191.7703313668</v>
      </c>
      <c r="K1605" s="13">
        <f t="shared" si="338"/>
        <v>84.603097192224652</v>
      </c>
      <c r="L1605" s="15">
        <f t="shared" si="339"/>
        <v>38153.211666352538</v>
      </c>
      <c r="M1605" s="34">
        <f t="shared" si="344"/>
        <v>27.658540355736573</v>
      </c>
      <c r="N1605" s="16"/>
      <c r="O1605" s="17">
        <f t="shared" si="345"/>
        <v>29.879678114424983</v>
      </c>
      <c r="P1605" s="17"/>
      <c r="Q1605" s="36">
        <f t="shared" si="346"/>
        <v>1.8583060527543403E-2</v>
      </c>
      <c r="R1605" s="14">
        <f t="shared" si="342"/>
        <v>1.0091595293478566</v>
      </c>
      <c r="S1605" s="14">
        <f t="shared" si="343"/>
        <v>37.507863367739567</v>
      </c>
      <c r="T1605" s="20">
        <f t="shared" si="347"/>
        <v>4.5347647935747082E-2</v>
      </c>
      <c r="U1605" s="20">
        <f t="shared" si="348"/>
        <v>2.1683578182034369E-2</v>
      </c>
      <c r="V1605" s="20">
        <f t="shared" si="349"/>
        <v>2.3664069753712713E-2</v>
      </c>
      <c r="Y1605" s="35"/>
      <c r="Z1605" s="35"/>
    </row>
    <row r="1606" spans="1:26" x14ac:dyDescent="0.25">
      <c r="A1606" s="11">
        <v>2004.02</v>
      </c>
      <c r="B1606" s="12">
        <v>1143.3599999999999</v>
      </c>
      <c r="C1606" s="13">
        <f>C1604/3+C1607*2/3</f>
        <v>17.810000000000002</v>
      </c>
      <c r="D1606" s="12">
        <f>(D1604+2*D1607)/3</f>
        <v>50.913333333333334</v>
      </c>
      <c r="E1606" s="12">
        <v>186.2</v>
      </c>
      <c r="F1606" s="13">
        <f t="shared" si="340"/>
        <v>2004.124999999879</v>
      </c>
      <c r="G1606" s="14">
        <v>4.08</v>
      </c>
      <c r="H1606" s="13">
        <f t="shared" si="336"/>
        <v>1930.9397722878628</v>
      </c>
      <c r="I1606" s="13">
        <f t="shared" si="337"/>
        <v>30.078048335123533</v>
      </c>
      <c r="J1606" s="15">
        <f t="shared" si="341"/>
        <v>871920.62080413941</v>
      </c>
      <c r="K1606" s="13">
        <f t="shared" si="338"/>
        <v>85.983924812030097</v>
      </c>
      <c r="L1606" s="15">
        <f t="shared" si="339"/>
        <v>38826.253504764987</v>
      </c>
      <c r="M1606" s="34">
        <f t="shared" si="344"/>
        <v>27.650862036740222</v>
      </c>
      <c r="N1606" s="16"/>
      <c r="O1606" s="17">
        <f t="shared" si="345"/>
        <v>29.86991210154325</v>
      </c>
      <c r="P1606" s="17"/>
      <c r="Q1606" s="36">
        <f t="shared" si="346"/>
        <v>1.9494926722588679E-2</v>
      </c>
      <c r="R1606" s="14">
        <f t="shared" si="342"/>
        <v>1.0240001099502261</v>
      </c>
      <c r="S1606" s="14">
        <f t="shared" si="343"/>
        <v>37.648134081683594</v>
      </c>
      <c r="T1606" s="20">
        <f t="shared" si="347"/>
        <v>4.4259838515704475E-2</v>
      </c>
      <c r="U1606" s="20">
        <f t="shared" si="348"/>
        <v>2.2488257235787845E-2</v>
      </c>
      <c r="V1606" s="20">
        <f t="shared" si="349"/>
        <v>2.177158127991663E-2</v>
      </c>
      <c r="Y1606" s="35"/>
      <c r="Z1606" s="35"/>
    </row>
    <row r="1607" spans="1:26" x14ac:dyDescent="0.25">
      <c r="A1607" s="11">
        <v>2004.03</v>
      </c>
      <c r="B1607" s="12">
        <v>1123.98</v>
      </c>
      <c r="C1607" s="13">
        <v>18.02</v>
      </c>
      <c r="D1607" s="12">
        <v>52</v>
      </c>
      <c r="E1607" s="12">
        <v>187.4</v>
      </c>
      <c r="F1607" s="13">
        <f t="shared" si="340"/>
        <v>2004.2083333332123</v>
      </c>
      <c r="G1607" s="14">
        <v>3.83</v>
      </c>
      <c r="H1607" s="13">
        <f t="shared" si="336"/>
        <v>1886.0552337246534</v>
      </c>
      <c r="I1607" s="13">
        <f t="shared" si="337"/>
        <v>30.237829242262542</v>
      </c>
      <c r="J1607" s="15">
        <f t="shared" si="341"/>
        <v>852790.72715255374</v>
      </c>
      <c r="K1607" s="13">
        <f t="shared" si="338"/>
        <v>87.256776947705447</v>
      </c>
      <c r="L1607" s="15">
        <f t="shared" si="339"/>
        <v>39453.653812285622</v>
      </c>
      <c r="M1607" s="34">
        <f t="shared" si="344"/>
        <v>26.886530384035861</v>
      </c>
      <c r="N1607" s="16"/>
      <c r="O1607" s="17">
        <f t="shared" si="345"/>
        <v>29.043714557354292</v>
      </c>
      <c r="P1607" s="17"/>
      <c r="Q1607" s="36">
        <f t="shared" si="346"/>
        <v>2.3332519821487513E-2</v>
      </c>
      <c r="R1607" s="14">
        <f t="shared" si="342"/>
        <v>0.96136718753835781</v>
      </c>
      <c r="S1607" s="14">
        <f t="shared" si="343"/>
        <v>38.304830941055897</v>
      </c>
      <c r="T1607" s="20">
        <f t="shared" si="347"/>
        <v>4.8722280256294548E-2</v>
      </c>
      <c r="U1607" s="20">
        <f t="shared" si="348"/>
        <v>2.0208304528105625E-2</v>
      </c>
      <c r="V1607" s="20">
        <f t="shared" si="349"/>
        <v>2.8513975728188923E-2</v>
      </c>
      <c r="Y1607" s="35"/>
      <c r="Z1607" s="35"/>
    </row>
    <row r="1608" spans="1:26" x14ac:dyDescent="0.25">
      <c r="A1608" s="11">
        <v>2004.04</v>
      </c>
      <c r="B1608" s="12">
        <v>1133.3599999999999</v>
      </c>
      <c r="C1608" s="13">
        <f>C1607*2/3+C1610/3</f>
        <v>18.213333333333335</v>
      </c>
      <c r="D1608" s="12">
        <f>(2*D1607+D1610)/3</f>
        <v>53.383333333333333</v>
      </c>
      <c r="E1608" s="12">
        <v>188</v>
      </c>
      <c r="F1608" s="13">
        <f t="shared" si="340"/>
        <v>2004.2916666665456</v>
      </c>
      <c r="G1608" s="14">
        <v>4.3499999999999996</v>
      </c>
      <c r="H1608" s="13">
        <f t="shared" si="336"/>
        <v>1895.7254553191492</v>
      </c>
      <c r="I1608" s="13">
        <f t="shared" si="337"/>
        <v>30.464706382978729</v>
      </c>
      <c r="J1608" s="15">
        <f t="shared" si="341"/>
        <v>858311.07285162294</v>
      </c>
      <c r="K1608" s="13">
        <f t="shared" si="338"/>
        <v>89.292143617021296</v>
      </c>
      <c r="L1608" s="15">
        <f t="shared" si="339"/>
        <v>40428.024728002703</v>
      </c>
      <c r="M1608" s="34">
        <f t="shared" si="344"/>
        <v>26.90057750844489</v>
      </c>
      <c r="N1608" s="16"/>
      <c r="O1608" s="17">
        <f t="shared" si="345"/>
        <v>29.058291817756967</v>
      </c>
      <c r="P1608" s="17"/>
      <c r="Q1608" s="36">
        <f t="shared" si="346"/>
        <v>1.8301491150888111E-2</v>
      </c>
      <c r="R1608" s="14">
        <f t="shared" si="342"/>
        <v>0.97436889454975573</v>
      </c>
      <c r="S1608" s="14">
        <f t="shared" si="343"/>
        <v>36.707480970964106</v>
      </c>
      <c r="T1608" s="20">
        <f t="shared" si="347"/>
        <v>4.7913877518050985E-2</v>
      </c>
      <c r="U1608" s="20">
        <f t="shared" si="348"/>
        <v>2.4546717452787581E-2</v>
      </c>
      <c r="V1608" s="20">
        <f t="shared" si="349"/>
        <v>2.3367160065263404E-2</v>
      </c>
      <c r="Y1608" s="35"/>
      <c r="Z1608" s="35"/>
    </row>
    <row r="1609" spans="1:26" x14ac:dyDescent="0.25">
      <c r="A1609" s="11">
        <v>2004.05</v>
      </c>
      <c r="B1609" s="12">
        <v>1102.78</v>
      </c>
      <c r="C1609" s="13">
        <f>C1607/3+C1610*2/3</f>
        <v>18.406666666666666</v>
      </c>
      <c r="D1609" s="12">
        <f>(D1607+2*D1610)/3</f>
        <v>54.766666666666673</v>
      </c>
      <c r="E1609" s="12">
        <v>189.1</v>
      </c>
      <c r="F1609" s="13">
        <f t="shared" si="340"/>
        <v>2004.3749999998788</v>
      </c>
      <c r="G1609" s="14">
        <v>4.72</v>
      </c>
      <c r="H1609" s="13">
        <f t="shared" si="336"/>
        <v>1833.8455780010577</v>
      </c>
      <c r="I1609" s="13">
        <f t="shared" si="337"/>
        <v>30.608992067689059</v>
      </c>
      <c r="J1609" s="15">
        <f t="shared" si="341"/>
        <v>831449.14126536669</v>
      </c>
      <c r="K1609" s="13">
        <f t="shared" si="338"/>
        <v>91.073114754098384</v>
      </c>
      <c r="L1609" s="15">
        <f t="shared" si="339"/>
        <v>41291.73359143854</v>
      </c>
      <c r="M1609" s="34">
        <f t="shared" si="344"/>
        <v>25.902814292943756</v>
      </c>
      <c r="N1609" s="16"/>
      <c r="O1609" s="17">
        <f t="shared" si="345"/>
        <v>27.980644843237357</v>
      </c>
      <c r="P1609" s="17"/>
      <c r="Q1609" s="36">
        <f t="shared" si="346"/>
        <v>1.6561827151167781E-2</v>
      </c>
      <c r="R1609" s="14">
        <f t="shared" si="342"/>
        <v>1.003142991174462</v>
      </c>
      <c r="S1609" s="14">
        <f t="shared" si="343"/>
        <v>35.558572179864008</v>
      </c>
      <c r="T1609" s="20">
        <f t="shared" si="347"/>
        <v>5.2485493028402885E-2</v>
      </c>
      <c r="U1609" s="20">
        <f t="shared" si="348"/>
        <v>2.9021302805778193E-2</v>
      </c>
      <c r="V1609" s="20">
        <f t="shared" si="349"/>
        <v>2.3464190222624692E-2</v>
      </c>
      <c r="Y1609" s="35"/>
      <c r="Z1609" s="35"/>
    </row>
    <row r="1610" spans="1:26" x14ac:dyDescent="0.25">
      <c r="A1610" s="11">
        <v>2004.06</v>
      </c>
      <c r="B1610" s="12">
        <v>1132.76</v>
      </c>
      <c r="C1610" s="13">
        <v>18.600000000000001</v>
      </c>
      <c r="D1610" s="12">
        <v>56.15</v>
      </c>
      <c r="E1610" s="12">
        <v>189.7</v>
      </c>
      <c r="F1610" s="13">
        <f t="shared" si="340"/>
        <v>2004.4583333332121</v>
      </c>
      <c r="G1610" s="14">
        <v>4.7300000000000004</v>
      </c>
      <c r="H1610" s="13">
        <f t="shared" ref="H1610:H1673" si="350">B1610*$E$1850/E1610</f>
        <v>1877.7422751713236</v>
      </c>
      <c r="I1610" s="13">
        <f t="shared" ref="I1610:I1673" si="351">C1610*$E$1850/E1610</f>
        <v>30.83266209804956</v>
      </c>
      <c r="J1610" s="15">
        <f t="shared" si="341"/>
        <v>852516.4478580032</v>
      </c>
      <c r="K1610" s="13">
        <f t="shared" ref="K1610:K1673" si="352">D1610*$E$1850/E1610</f>
        <v>93.078170795993685</v>
      </c>
      <c r="L1610" s="15">
        <f t="shared" ref="L1610:L1673" si="353">K1610*(J1610/H1610)</f>
        <v>42258.553044975873</v>
      </c>
      <c r="M1610" s="34">
        <f t="shared" si="344"/>
        <v>26.401285366474905</v>
      </c>
      <c r="N1610" s="16"/>
      <c r="O1610" s="17">
        <f t="shared" si="345"/>
        <v>28.517933395288196</v>
      </c>
      <c r="P1610" s="17"/>
      <c r="Q1610" s="36">
        <f t="shared" si="346"/>
        <v>1.5710763876718457E-2</v>
      </c>
      <c r="R1610" s="14">
        <f t="shared" si="342"/>
        <v>1.0223131387990259</v>
      </c>
      <c r="S1610" s="14">
        <f t="shared" si="343"/>
        <v>35.557511164384714</v>
      </c>
      <c r="T1610" s="20">
        <f t="shared" si="347"/>
        <v>5.2969389762604902E-2</v>
      </c>
      <c r="U1610" s="20">
        <f t="shared" si="348"/>
        <v>2.8692954784053093E-2</v>
      </c>
      <c r="V1610" s="20">
        <f t="shared" si="349"/>
        <v>2.4276434978551809E-2</v>
      </c>
      <c r="Y1610" s="35"/>
      <c r="Z1610" s="35"/>
    </row>
    <row r="1611" spans="1:26" x14ac:dyDescent="0.25">
      <c r="A1611" s="11">
        <v>2004.07</v>
      </c>
      <c r="B1611" s="12">
        <v>1105.8499999999999</v>
      </c>
      <c r="C1611" s="13">
        <f>C1610*2/3+C1613/3</f>
        <v>18.786666666666669</v>
      </c>
      <c r="D1611" s="12">
        <f>(2*D1610+D1613)/3</f>
        <v>56.69</v>
      </c>
      <c r="E1611" s="12">
        <v>189.4</v>
      </c>
      <c r="F1611" s="13">
        <f t="shared" ref="F1611:F1674" si="354">F1610+1/12</f>
        <v>2004.5416666665453</v>
      </c>
      <c r="G1611" s="14">
        <v>4.5</v>
      </c>
      <c r="H1611" s="13">
        <f t="shared" si="350"/>
        <v>1836.0379672650477</v>
      </c>
      <c r="I1611" s="13">
        <f t="shared" si="351"/>
        <v>31.191421330517429</v>
      </c>
      <c r="J1611" s="15">
        <f t="shared" ref="J1611:J1674" si="355">J1610*((H1611+(I1611/12))/H1610)</f>
        <v>834762.32069808803</v>
      </c>
      <c r="K1611" s="13">
        <f t="shared" si="352"/>
        <v>94.122161562830001</v>
      </c>
      <c r="L1611" s="15">
        <f t="shared" si="353"/>
        <v>42793.033377379041</v>
      </c>
      <c r="M1611" s="34">
        <f t="shared" si="344"/>
        <v>25.695888646268557</v>
      </c>
      <c r="N1611" s="16"/>
      <c r="O1611" s="17">
        <f t="shared" si="345"/>
        <v>27.755514536330786</v>
      </c>
      <c r="P1611" s="17"/>
      <c r="Q1611" s="36">
        <f t="shared" si="346"/>
        <v>1.8611708650646742E-2</v>
      </c>
      <c r="R1611" s="14">
        <f t="shared" ref="R1611:R1674" si="356">((G1611/G1612+G1611/1200+((1+G1612/1200)^(-119))*(1-G1611/G1612)))</f>
        <v>1.0215024325059134</v>
      </c>
      <c r="S1611" s="14">
        <f t="shared" ref="S1611:S1674" si="357">S1610*R1610*E1610/E1611</f>
        <v>36.408488846628138</v>
      </c>
      <c r="T1611" s="20">
        <f t="shared" si="347"/>
        <v>5.6798486103663004E-2</v>
      </c>
      <c r="U1611" s="20">
        <f t="shared" si="348"/>
        <v>2.7062114127473391E-2</v>
      </c>
      <c r="V1611" s="20">
        <f t="shared" si="349"/>
        <v>2.9736371976189613E-2</v>
      </c>
      <c r="Y1611" s="35"/>
      <c r="Z1611" s="35"/>
    </row>
    <row r="1612" spans="1:26" x14ac:dyDescent="0.25">
      <c r="A1612" s="11">
        <v>2004.08</v>
      </c>
      <c r="B1612" s="12">
        <v>1088.94</v>
      </c>
      <c r="C1612" s="13">
        <f>C1610/3+C1613*2/3</f>
        <v>18.973333333333333</v>
      </c>
      <c r="D1612" s="12">
        <f>(D1610+2*D1613)/3</f>
        <v>57.23</v>
      </c>
      <c r="E1612" s="12">
        <v>189.5</v>
      </c>
      <c r="F1612" s="13">
        <f t="shared" si="354"/>
        <v>2004.6249999998786</v>
      </c>
      <c r="G1612" s="14">
        <v>4.28</v>
      </c>
      <c r="H1612" s="13">
        <f t="shared" si="350"/>
        <v>1807.0082976253302</v>
      </c>
      <c r="I1612" s="13">
        <f t="shared" si="351"/>
        <v>31.484719788918206</v>
      </c>
      <c r="J1612" s="15">
        <f t="shared" si="355"/>
        <v>822756.74856717861</v>
      </c>
      <c r="K1612" s="13">
        <f t="shared" si="352"/>
        <v>94.968579419525071</v>
      </c>
      <c r="L1612" s="15">
        <f t="shared" si="353"/>
        <v>43240.553860175605</v>
      </c>
      <c r="M1612" s="34">
        <f t="shared" si="344"/>
        <v>25.174462226477775</v>
      </c>
      <c r="N1612" s="16"/>
      <c r="O1612" s="17">
        <f t="shared" si="345"/>
        <v>27.192500070259683</v>
      </c>
      <c r="P1612" s="17"/>
      <c r="Q1612" s="36">
        <f t="shared" si="346"/>
        <v>2.1258461039960007E-2</v>
      </c>
      <c r="R1612" s="14">
        <f t="shared" si="356"/>
        <v>1.0157551489126513</v>
      </c>
      <c r="S1612" s="14">
        <f t="shared" si="357"/>
        <v>37.171733873243511</v>
      </c>
      <c r="T1612" s="20">
        <f t="shared" si="347"/>
        <v>5.8056338623077242E-2</v>
      </c>
      <c r="U1612" s="20">
        <f t="shared" si="348"/>
        <v>2.6398072139799389E-2</v>
      </c>
      <c r="V1612" s="20">
        <f t="shared" si="349"/>
        <v>3.1658266483277853E-2</v>
      </c>
      <c r="Y1612" s="35"/>
      <c r="Z1612" s="35"/>
    </row>
    <row r="1613" spans="1:26" x14ac:dyDescent="0.25">
      <c r="A1613" s="11">
        <v>2004.09</v>
      </c>
      <c r="B1613" s="12">
        <v>1117.6600000000001</v>
      </c>
      <c r="C1613" s="13">
        <v>19.16</v>
      </c>
      <c r="D1613" s="12">
        <v>57.77</v>
      </c>
      <c r="E1613" s="12">
        <v>189.9</v>
      </c>
      <c r="F1613" s="13">
        <f t="shared" si="354"/>
        <v>2004.7083333332118</v>
      </c>
      <c r="G1613" s="14">
        <v>4.13</v>
      </c>
      <c r="H1613" s="13">
        <f t="shared" si="350"/>
        <v>1850.7602085308058</v>
      </c>
      <c r="I1613" s="13">
        <f t="shared" si="351"/>
        <v>31.727507109004744</v>
      </c>
      <c r="J1613" s="15">
        <f t="shared" si="355"/>
        <v>843881.45234382967</v>
      </c>
      <c r="K1613" s="13">
        <f t="shared" si="352"/>
        <v>95.662739336492891</v>
      </c>
      <c r="L1613" s="15">
        <f t="shared" si="353"/>
        <v>43618.838915146858</v>
      </c>
      <c r="M1613" s="34">
        <f t="shared" si="344"/>
        <v>25.668406776357688</v>
      </c>
      <c r="N1613" s="16"/>
      <c r="O1613" s="17">
        <f t="shared" si="345"/>
        <v>27.725340561354159</v>
      </c>
      <c r="P1613" s="17"/>
      <c r="Q1613" s="36">
        <f t="shared" si="346"/>
        <v>2.1935435271590704E-2</v>
      </c>
      <c r="R1613" s="14">
        <f t="shared" si="356"/>
        <v>1.005882764876544</v>
      </c>
      <c r="S1613" s="14">
        <f t="shared" si="357"/>
        <v>37.677848996082801</v>
      </c>
      <c r="T1613" s="20">
        <f t="shared" si="347"/>
        <v>5.7161161741678956E-2</v>
      </c>
      <c r="U1613" s="20">
        <f t="shared" si="348"/>
        <v>2.4149939721528568E-2</v>
      </c>
      <c r="V1613" s="20">
        <f t="shared" si="349"/>
        <v>3.3011222020150388E-2</v>
      </c>
      <c r="Y1613" s="35"/>
      <c r="Z1613" s="35"/>
    </row>
    <row r="1614" spans="1:26" x14ac:dyDescent="0.25">
      <c r="A1614" s="11">
        <v>2004.1</v>
      </c>
      <c r="B1614" s="12">
        <v>1117.21</v>
      </c>
      <c r="C1614" s="13">
        <f>C1613*2/3+C1616/3</f>
        <v>19.253333333333334</v>
      </c>
      <c r="D1614" s="12">
        <f>(2*D1613+D1616)/3</f>
        <v>58.03</v>
      </c>
      <c r="E1614" s="12">
        <v>190.9</v>
      </c>
      <c r="F1614" s="13">
        <f t="shared" si="354"/>
        <v>2004.7916666665451</v>
      </c>
      <c r="G1614" s="14">
        <v>4.0999999999999996</v>
      </c>
      <c r="H1614" s="13">
        <f t="shared" si="350"/>
        <v>1840.3240261917238</v>
      </c>
      <c r="I1614" s="13">
        <f t="shared" si="351"/>
        <v>31.715050811943428</v>
      </c>
      <c r="J1614" s="15">
        <f t="shared" si="355"/>
        <v>840327.99968661659</v>
      </c>
      <c r="K1614" s="13">
        <f t="shared" si="352"/>
        <v>95.589909900471469</v>
      </c>
      <c r="L1614" s="15">
        <f t="shared" si="353"/>
        <v>43648.225330792207</v>
      </c>
      <c r="M1614" s="34">
        <f t="shared" si="344"/>
        <v>25.411655665489334</v>
      </c>
      <c r="N1614" s="16"/>
      <c r="O1614" s="17">
        <f t="shared" si="345"/>
        <v>27.447302225242787</v>
      </c>
      <c r="P1614" s="17"/>
      <c r="Q1614" s="36">
        <f t="shared" si="346"/>
        <v>2.3098591273938769E-2</v>
      </c>
      <c r="R1614" s="14">
        <f t="shared" si="356"/>
        <v>0.99612392858819443</v>
      </c>
      <c r="S1614" s="14">
        <f t="shared" si="357"/>
        <v>37.700968284107141</v>
      </c>
      <c r="T1614" s="20">
        <f t="shared" si="347"/>
        <v>5.5041188283035725E-2</v>
      </c>
      <c r="U1614" s="20">
        <f t="shared" si="348"/>
        <v>2.6625031104431818E-2</v>
      </c>
      <c r="V1614" s="20">
        <f t="shared" si="349"/>
        <v>2.8416157178603907E-2</v>
      </c>
      <c r="Y1614" s="35"/>
      <c r="Z1614" s="35"/>
    </row>
    <row r="1615" spans="1:26" x14ac:dyDescent="0.25">
      <c r="A1615" s="11">
        <v>2004.11</v>
      </c>
      <c r="B1615" s="12">
        <v>1168.94</v>
      </c>
      <c r="C1615" s="13">
        <f>C1613/3+C1616*2/3</f>
        <v>19.346666666666668</v>
      </c>
      <c r="D1615" s="12">
        <f>(D1613+2*D1616)/3</f>
        <v>58.29</v>
      </c>
      <c r="E1615" s="12">
        <v>191</v>
      </c>
      <c r="F1615" s="13">
        <f t="shared" si="354"/>
        <v>2004.8749999998784</v>
      </c>
      <c r="G1615" s="14">
        <v>4.1900000000000004</v>
      </c>
      <c r="H1615" s="13">
        <f t="shared" si="350"/>
        <v>1924.5281277486913</v>
      </c>
      <c r="I1615" s="13">
        <f t="shared" si="351"/>
        <v>31.852108900523564</v>
      </c>
      <c r="J1615" s="15">
        <f t="shared" si="355"/>
        <v>879989.26663444377</v>
      </c>
      <c r="K1615" s="13">
        <f t="shared" si="352"/>
        <v>95.967923560209428</v>
      </c>
      <c r="L1615" s="15">
        <f t="shared" si="353"/>
        <v>43881.272222801621</v>
      </c>
      <c r="M1615" s="34">
        <f t="shared" si="344"/>
        <v>26.465310814818046</v>
      </c>
      <c r="N1615" s="16"/>
      <c r="O1615" s="17">
        <f t="shared" si="345"/>
        <v>28.582705258099505</v>
      </c>
      <c r="P1615" s="17"/>
      <c r="Q1615" s="36">
        <f t="shared" si="346"/>
        <v>2.0548552436493513E-2</v>
      </c>
      <c r="R1615" s="14">
        <f t="shared" si="356"/>
        <v>1.0002564602904038</v>
      </c>
      <c r="S1615" s="14">
        <f t="shared" si="357"/>
        <v>37.535174420608257</v>
      </c>
      <c r="T1615" s="20">
        <f t="shared" si="347"/>
        <v>5.660356170077252E-2</v>
      </c>
      <c r="U1615" s="20">
        <f t="shared" si="348"/>
        <v>2.7558012304415236E-2</v>
      </c>
      <c r="V1615" s="20">
        <f t="shared" si="349"/>
        <v>2.9045549396357284E-2</v>
      </c>
      <c r="Y1615" s="35"/>
      <c r="Z1615" s="35"/>
    </row>
    <row r="1616" spans="1:26" x14ac:dyDescent="0.25">
      <c r="A1616" s="11">
        <v>2004.12</v>
      </c>
      <c r="B1616" s="12">
        <v>1199.21</v>
      </c>
      <c r="C1616" s="13">
        <v>19.440000000000001</v>
      </c>
      <c r="D1616" s="12">
        <v>58.55</v>
      </c>
      <c r="E1616" s="12">
        <v>190.3</v>
      </c>
      <c r="F1616" s="13">
        <f t="shared" si="354"/>
        <v>2004.9583333332116</v>
      </c>
      <c r="G1616" s="14">
        <v>4.2300000000000004</v>
      </c>
      <c r="H1616" s="13">
        <f t="shared" si="350"/>
        <v>1981.6267819232792</v>
      </c>
      <c r="I1616" s="13">
        <f t="shared" si="351"/>
        <v>32.123501839201261</v>
      </c>
      <c r="J1616" s="15">
        <f t="shared" si="355"/>
        <v>907321.62763759366</v>
      </c>
      <c r="K1616" s="13">
        <f t="shared" si="352"/>
        <v>96.750567524960587</v>
      </c>
      <c r="L1616" s="15">
        <f t="shared" si="353"/>
        <v>44298.897856239615</v>
      </c>
      <c r="M1616" s="34">
        <f t="shared" si="344"/>
        <v>27.144808694741247</v>
      </c>
      <c r="N1616" s="16"/>
      <c r="O1616" s="17">
        <f t="shared" si="345"/>
        <v>29.312639184857183</v>
      </c>
      <c r="P1616" s="17"/>
      <c r="Q1616" s="36">
        <f t="shared" si="346"/>
        <v>1.8826546160025999E-2</v>
      </c>
      <c r="R1616" s="14">
        <f t="shared" si="356"/>
        <v>1.0043341768892575</v>
      </c>
      <c r="S1616" s="14">
        <f t="shared" si="357"/>
        <v>37.682905591944504</v>
      </c>
      <c r="T1616" s="20">
        <f t="shared" si="347"/>
        <v>5.464333817142597E-2</v>
      </c>
      <c r="U1616" s="20">
        <f t="shared" si="348"/>
        <v>2.902830085357011E-2</v>
      </c>
      <c r="V1616" s="20">
        <f t="shared" si="349"/>
        <v>2.561503731785586E-2</v>
      </c>
      <c r="Y1616" s="35"/>
      <c r="Z1616" s="35"/>
    </row>
    <row r="1617" spans="1:26" x14ac:dyDescent="0.25">
      <c r="A1617" s="11">
        <v>2005.01</v>
      </c>
      <c r="B1617" s="12">
        <v>1181.4100000000001</v>
      </c>
      <c r="C1617" s="13">
        <f>C1616*2/3+C1619/3</f>
        <v>19.703333333333333</v>
      </c>
      <c r="D1617" s="12">
        <f>(2*D1616+D1619)/3</f>
        <v>59.106666666666662</v>
      </c>
      <c r="E1617" s="12">
        <v>190.7</v>
      </c>
      <c r="F1617" s="13">
        <f t="shared" si="354"/>
        <v>2005.0416666665449</v>
      </c>
      <c r="G1617" s="14">
        <v>4.22</v>
      </c>
      <c r="H1617" s="13">
        <f t="shared" si="350"/>
        <v>1948.1184509701104</v>
      </c>
      <c r="I1617" s="13">
        <f t="shared" si="351"/>
        <v>32.490352385946515</v>
      </c>
      <c r="J1617" s="15">
        <f t="shared" si="355"/>
        <v>893218.95518483908</v>
      </c>
      <c r="K1617" s="13">
        <f t="shared" si="352"/>
        <v>97.465560566334574</v>
      </c>
      <c r="L1617" s="15">
        <f t="shared" si="353"/>
        <v>44688.291993853578</v>
      </c>
      <c r="M1617" s="34">
        <f t="shared" si="344"/>
        <v>26.587250697970386</v>
      </c>
      <c r="N1617" s="16"/>
      <c r="O1617" s="17">
        <f t="shared" si="345"/>
        <v>28.707356524065609</v>
      </c>
      <c r="P1617" s="17"/>
      <c r="Q1617" s="36">
        <f t="shared" si="346"/>
        <v>1.9504478510848439E-2</v>
      </c>
      <c r="R1617" s="14">
        <f t="shared" si="356"/>
        <v>1.0075719517031356</v>
      </c>
      <c r="S1617" s="14">
        <f t="shared" si="357"/>
        <v>37.766846163516355</v>
      </c>
      <c r="T1617" s="20">
        <f t="shared" si="347"/>
        <v>5.5618116303462584E-2</v>
      </c>
      <c r="U1617" s="20">
        <f t="shared" si="348"/>
        <v>3.2499554491798088E-2</v>
      </c>
      <c r="V1617" s="20">
        <f t="shared" si="349"/>
        <v>2.3118561811664495E-2</v>
      </c>
      <c r="Y1617" s="35"/>
      <c r="Z1617" s="35"/>
    </row>
    <row r="1618" spans="1:26" x14ac:dyDescent="0.25">
      <c r="A1618" s="11">
        <v>2005.02</v>
      </c>
      <c r="B1618" s="12">
        <v>1199.6300000000001</v>
      </c>
      <c r="C1618" s="13">
        <f>C1616/3+C1619*2/3</f>
        <v>19.966666666666669</v>
      </c>
      <c r="D1618" s="12">
        <f>(D1616+2*D1619)/3</f>
        <v>59.663333333333334</v>
      </c>
      <c r="E1618" s="12">
        <v>191.8</v>
      </c>
      <c r="F1618" s="13">
        <f t="shared" si="354"/>
        <v>2005.1249999998781</v>
      </c>
      <c r="G1618" s="14">
        <v>4.17</v>
      </c>
      <c r="H1618" s="13">
        <f t="shared" si="350"/>
        <v>1966.8177778936395</v>
      </c>
      <c r="I1618" s="13">
        <f t="shared" si="351"/>
        <v>32.735755995828995</v>
      </c>
      <c r="J1618" s="15">
        <f t="shared" si="355"/>
        <v>903043.44834903989</v>
      </c>
      <c r="K1618" s="13">
        <f t="shared" si="352"/>
        <v>97.81924817518248</v>
      </c>
      <c r="L1618" s="15">
        <f t="shared" si="353"/>
        <v>44912.666633321554</v>
      </c>
      <c r="M1618" s="34">
        <f t="shared" si="344"/>
        <v>26.744863128101194</v>
      </c>
      <c r="N1618" s="16"/>
      <c r="O1618" s="17">
        <f t="shared" si="345"/>
        <v>28.874110081209487</v>
      </c>
      <c r="P1618" s="17"/>
      <c r="Q1618" s="36">
        <f t="shared" si="346"/>
        <v>1.9963856578660857E-2</v>
      </c>
      <c r="R1618" s="14">
        <f t="shared" si="356"/>
        <v>0.97711593128835439</v>
      </c>
      <c r="S1618" s="14">
        <f t="shared" si="357"/>
        <v>37.834576648445463</v>
      </c>
      <c r="T1618" s="20">
        <f t="shared" si="347"/>
        <v>5.6951922024699675E-2</v>
      </c>
      <c r="U1618" s="20">
        <f t="shared" si="348"/>
        <v>3.1098001625380567E-2</v>
      </c>
      <c r="V1618" s="20">
        <f t="shared" si="349"/>
        <v>2.5853920399319108E-2</v>
      </c>
      <c r="Y1618" s="35"/>
      <c r="Z1618" s="35"/>
    </row>
    <row r="1619" spans="1:26" x14ac:dyDescent="0.25">
      <c r="A1619" s="11">
        <v>2005.03</v>
      </c>
      <c r="B1619" s="12">
        <v>1194.9000000000001</v>
      </c>
      <c r="C1619" s="13">
        <v>20.23</v>
      </c>
      <c r="D1619" s="12">
        <v>60.22</v>
      </c>
      <c r="E1619" s="12">
        <v>193.3</v>
      </c>
      <c r="F1619" s="13">
        <f t="shared" si="354"/>
        <v>2005.2083333332114</v>
      </c>
      <c r="G1619" s="14">
        <v>4.5</v>
      </c>
      <c r="H1619" s="13">
        <f t="shared" si="350"/>
        <v>1943.8606001034664</v>
      </c>
      <c r="I1619" s="13">
        <f t="shared" si="351"/>
        <v>32.910117951370928</v>
      </c>
      <c r="J1619" s="15">
        <f t="shared" si="355"/>
        <v>893762.0987152243</v>
      </c>
      <c r="K1619" s="13">
        <f t="shared" si="352"/>
        <v>97.965758923952407</v>
      </c>
      <c r="L1619" s="15">
        <f t="shared" si="353"/>
        <v>45043.395752473676</v>
      </c>
      <c r="M1619" s="34">
        <f t="shared" si="344"/>
        <v>26.339142131057933</v>
      </c>
      <c r="N1619" s="16"/>
      <c r="O1619" s="17">
        <f t="shared" si="345"/>
        <v>28.433346549933507</v>
      </c>
      <c r="P1619" s="17"/>
      <c r="Q1619" s="36">
        <f t="shared" si="346"/>
        <v>1.7699015247125006E-2</v>
      </c>
      <c r="R1619" s="14">
        <f t="shared" si="356"/>
        <v>1.0166250288760423</v>
      </c>
      <c r="S1619" s="14">
        <f t="shared" si="357"/>
        <v>36.681891490201565</v>
      </c>
      <c r="T1619" s="20">
        <f t="shared" si="347"/>
        <v>5.7477220687164543E-2</v>
      </c>
      <c r="U1619" s="20">
        <f t="shared" si="348"/>
        <v>3.3293118542925937E-2</v>
      </c>
      <c r="V1619" s="20">
        <f t="shared" si="349"/>
        <v>2.4184102144238606E-2</v>
      </c>
      <c r="Y1619" s="35"/>
      <c r="Z1619" s="35"/>
    </row>
    <row r="1620" spans="1:26" x14ac:dyDescent="0.25">
      <c r="A1620" s="11">
        <v>2005.04</v>
      </c>
      <c r="B1620" s="12">
        <v>1164.43</v>
      </c>
      <c r="C1620" s="13">
        <f>C1619*2/3+C1622/3</f>
        <v>20.463333333333331</v>
      </c>
      <c r="D1620" s="12">
        <f>(2*D1619+D1622)/3</f>
        <v>61.233333333333327</v>
      </c>
      <c r="E1620" s="12">
        <v>194.6</v>
      </c>
      <c r="F1620" s="13">
        <f t="shared" si="354"/>
        <v>2005.2916666665446</v>
      </c>
      <c r="G1620" s="14">
        <v>4.34</v>
      </c>
      <c r="H1620" s="13">
        <f t="shared" si="350"/>
        <v>1881.637501541624</v>
      </c>
      <c r="I1620" s="13">
        <f t="shared" si="351"/>
        <v>33.067316546762591</v>
      </c>
      <c r="J1620" s="15">
        <f t="shared" si="355"/>
        <v>866419.71231327532</v>
      </c>
      <c r="K1620" s="13">
        <f t="shared" si="352"/>
        <v>98.948787255909565</v>
      </c>
      <c r="L1620" s="15">
        <f t="shared" si="353"/>
        <v>45562.006347010603</v>
      </c>
      <c r="M1620" s="34">
        <f t="shared" si="344"/>
        <v>25.40892256911447</v>
      </c>
      <c r="N1620" s="16"/>
      <c r="O1620" s="17">
        <f t="shared" si="345"/>
        <v>27.427971644284618</v>
      </c>
      <c r="P1620" s="17"/>
      <c r="Q1620" s="36">
        <f t="shared" si="346"/>
        <v>2.1038014357879525E-2</v>
      </c>
      <c r="R1620" s="14">
        <f t="shared" si="356"/>
        <v>1.0198604266323901</v>
      </c>
      <c r="S1620" s="14">
        <f t="shared" si="357"/>
        <v>37.04260644820792</v>
      </c>
      <c r="T1620" s="20">
        <f t="shared" si="347"/>
        <v>6.1481775762652902E-2</v>
      </c>
      <c r="U1620" s="20">
        <f t="shared" si="348"/>
        <v>3.3173380546325903E-2</v>
      </c>
      <c r="V1620" s="20">
        <f t="shared" si="349"/>
        <v>2.8308395216326998E-2</v>
      </c>
      <c r="Y1620" s="35"/>
      <c r="Z1620" s="35"/>
    </row>
    <row r="1621" spans="1:26" x14ac:dyDescent="0.25">
      <c r="A1621" s="11">
        <v>2005.05</v>
      </c>
      <c r="B1621" s="12">
        <v>1178.28</v>
      </c>
      <c r="C1621" s="13">
        <f>C1619/3+C1622*2/3</f>
        <v>20.696666666666665</v>
      </c>
      <c r="D1621" s="12">
        <f>(D1619+2*D1622)/3</f>
        <v>62.24666666666667</v>
      </c>
      <c r="E1621" s="12">
        <v>194.4</v>
      </c>
      <c r="F1621" s="13">
        <f t="shared" si="354"/>
        <v>2005.3749999998779</v>
      </c>
      <c r="G1621" s="14">
        <v>4.1399999999999997</v>
      </c>
      <c r="H1621" s="13">
        <f t="shared" si="350"/>
        <v>1905.9770000000003</v>
      </c>
      <c r="I1621" s="13">
        <f t="shared" si="351"/>
        <v>33.478774691358026</v>
      </c>
      <c r="J1621" s="15">
        <f t="shared" si="355"/>
        <v>878911.7272528985</v>
      </c>
      <c r="K1621" s="13">
        <f t="shared" si="352"/>
        <v>100.68974691358027</v>
      </c>
      <c r="L1621" s="15">
        <f t="shared" si="353"/>
        <v>46431.514848538056</v>
      </c>
      <c r="M1621" s="34">
        <f t="shared" si="344"/>
        <v>25.650230187182981</v>
      </c>
      <c r="N1621" s="16"/>
      <c r="O1621" s="17">
        <f t="shared" si="345"/>
        <v>27.686995391999108</v>
      </c>
      <c r="P1621" s="17"/>
      <c r="Q1621" s="36">
        <f t="shared" si="346"/>
        <v>2.2360152666665606E-2</v>
      </c>
      <c r="R1621" s="14">
        <f t="shared" si="356"/>
        <v>1.0148949310235778</v>
      </c>
      <c r="S1621" s="14">
        <f t="shared" si="357"/>
        <v>37.817154967713208</v>
      </c>
      <c r="T1621" s="20">
        <f t="shared" si="347"/>
        <v>6.0458400466879558E-2</v>
      </c>
      <c r="U1621" s="20">
        <f t="shared" si="348"/>
        <v>2.8273076400222363E-2</v>
      </c>
      <c r="V1621" s="20">
        <f t="shared" si="349"/>
        <v>3.2185324066657195E-2</v>
      </c>
      <c r="Y1621" s="35"/>
      <c r="Z1621" s="35"/>
    </row>
    <row r="1622" spans="1:26" x14ac:dyDescent="0.25">
      <c r="A1622" s="11">
        <v>2005.06</v>
      </c>
      <c r="B1622" s="12">
        <v>1202.25</v>
      </c>
      <c r="C1622" s="13">
        <v>20.93</v>
      </c>
      <c r="D1622" s="12">
        <v>63.26</v>
      </c>
      <c r="E1622" s="12">
        <v>194.5</v>
      </c>
      <c r="F1622" s="13">
        <f t="shared" si="354"/>
        <v>2005.4583333332112</v>
      </c>
      <c r="G1622" s="14">
        <v>4</v>
      </c>
      <c r="H1622" s="13">
        <f t="shared" si="350"/>
        <v>1943.7508226221082</v>
      </c>
      <c r="I1622" s="13">
        <f t="shared" si="351"/>
        <v>33.838806169665816</v>
      </c>
      <c r="J1622" s="15">
        <f t="shared" si="355"/>
        <v>897630.89297069283</v>
      </c>
      <c r="K1622" s="13">
        <f t="shared" si="352"/>
        <v>102.27629614395887</v>
      </c>
      <c r="L1622" s="15">
        <f t="shared" si="353"/>
        <v>47231.549419277209</v>
      </c>
      <c r="M1622" s="34">
        <f t="shared" si="344"/>
        <v>26.068394871883999</v>
      </c>
      <c r="N1622" s="16"/>
      <c r="O1622" s="17">
        <f t="shared" si="345"/>
        <v>28.136067840768238</v>
      </c>
      <c r="P1622" s="17"/>
      <c r="Q1622" s="36">
        <f t="shared" si="346"/>
        <v>2.2985694371145317E-2</v>
      </c>
      <c r="R1622" s="14">
        <f t="shared" si="356"/>
        <v>0.98874108437880004</v>
      </c>
      <c r="S1622" s="14">
        <f t="shared" si="357"/>
        <v>38.360706009003827</v>
      </c>
      <c r="T1622" s="20">
        <f t="shared" si="347"/>
        <v>5.739561952077854E-2</v>
      </c>
      <c r="U1622" s="20">
        <f t="shared" si="348"/>
        <v>2.5178020891750252E-2</v>
      </c>
      <c r="V1622" s="20">
        <f t="shared" si="349"/>
        <v>3.2217598629028288E-2</v>
      </c>
      <c r="Y1622" s="35"/>
      <c r="Z1622" s="35"/>
    </row>
    <row r="1623" spans="1:26" x14ac:dyDescent="0.25">
      <c r="A1623" s="11">
        <v>2005.07</v>
      </c>
      <c r="B1623" s="12">
        <v>1222.24</v>
      </c>
      <c r="C1623" s="13">
        <f>C1622*2/3+C1625/3</f>
        <v>21.11</v>
      </c>
      <c r="D1623" s="12">
        <f>(2*D1622+D1625)/3</f>
        <v>64.33</v>
      </c>
      <c r="E1623" s="12">
        <v>195.4</v>
      </c>
      <c r="F1623" s="13">
        <f t="shared" si="354"/>
        <v>2005.5416666665444</v>
      </c>
      <c r="G1623" s="14">
        <v>4.18</v>
      </c>
      <c r="H1623" s="13">
        <f t="shared" si="350"/>
        <v>1966.9682210849542</v>
      </c>
      <c r="I1623" s="13">
        <f t="shared" si="351"/>
        <v>33.972623336745137</v>
      </c>
      <c r="J1623" s="15">
        <f t="shared" si="355"/>
        <v>909660.15800185152</v>
      </c>
      <c r="K1623" s="13">
        <f t="shared" si="352"/>
        <v>103.52718423746163</v>
      </c>
      <c r="L1623" s="15">
        <f t="shared" si="353"/>
        <v>47878.025563112897</v>
      </c>
      <c r="M1623" s="34">
        <f t="shared" si="344"/>
        <v>26.28787109125475</v>
      </c>
      <c r="N1623" s="16"/>
      <c r="O1623" s="17">
        <f t="shared" si="345"/>
        <v>28.369905062639258</v>
      </c>
      <c r="P1623" s="17"/>
      <c r="Q1623" s="36">
        <f t="shared" si="346"/>
        <v>2.1338558472624544E-2</v>
      </c>
      <c r="R1623" s="14">
        <f t="shared" si="356"/>
        <v>0.9970219160367334</v>
      </c>
      <c r="S1623" s="14">
        <f t="shared" si="357"/>
        <v>37.754108383126542</v>
      </c>
      <c r="T1623" s="20">
        <f t="shared" si="347"/>
        <v>5.5898816439845511E-2</v>
      </c>
      <c r="U1623" s="20">
        <f t="shared" si="348"/>
        <v>2.7370579299674125E-2</v>
      </c>
      <c r="V1623" s="20">
        <f t="shared" si="349"/>
        <v>2.8528237140171386E-2</v>
      </c>
      <c r="Y1623" s="35"/>
      <c r="Z1623" s="35"/>
    </row>
    <row r="1624" spans="1:26" x14ac:dyDescent="0.25">
      <c r="A1624" s="11">
        <v>2005.08</v>
      </c>
      <c r="B1624" s="12">
        <v>1224.27</v>
      </c>
      <c r="C1624" s="13">
        <f>C1622/3+C1625*2/3</f>
        <v>21.29</v>
      </c>
      <c r="D1624" s="12">
        <f>(D1622+2*D1625)/3</f>
        <v>65.399999999999991</v>
      </c>
      <c r="E1624" s="12">
        <v>196.4</v>
      </c>
      <c r="F1624" s="13">
        <f t="shared" si="354"/>
        <v>2005.6249999998777</v>
      </c>
      <c r="G1624" s="14">
        <v>4.26</v>
      </c>
      <c r="H1624" s="13">
        <f t="shared" si="350"/>
        <v>1960.2033818737273</v>
      </c>
      <c r="I1624" s="13">
        <f t="shared" si="351"/>
        <v>34.08784826883911</v>
      </c>
      <c r="J1624" s="15">
        <f t="shared" si="355"/>
        <v>907845.34732996125</v>
      </c>
      <c r="K1624" s="13">
        <f t="shared" si="352"/>
        <v>104.71325865580448</v>
      </c>
      <c r="L1624" s="15">
        <f t="shared" si="353"/>
        <v>48496.72516306</v>
      </c>
      <c r="M1624" s="34">
        <f t="shared" si="344"/>
        <v>26.104381410936153</v>
      </c>
      <c r="N1624" s="16"/>
      <c r="O1624" s="17">
        <f t="shared" si="345"/>
        <v>28.168980742317409</v>
      </c>
      <c r="P1624" s="17"/>
      <c r="Q1624" s="36">
        <f t="shared" si="346"/>
        <v>2.1060729884604695E-2</v>
      </c>
      <c r="R1624" s="14">
        <f t="shared" si="356"/>
        <v>1.0084095692450887</v>
      </c>
      <c r="S1624" s="14">
        <f t="shared" si="357"/>
        <v>37.450015263136507</v>
      </c>
      <c r="T1624" s="20">
        <f t="shared" si="347"/>
        <v>5.3671331073348982E-2</v>
      </c>
      <c r="U1624" s="20">
        <f t="shared" si="348"/>
        <v>2.9910745051840548E-2</v>
      </c>
      <c r="V1624" s="20">
        <f t="shared" si="349"/>
        <v>2.3760586021508434E-2</v>
      </c>
      <c r="Y1624" s="35"/>
      <c r="Z1624" s="35"/>
    </row>
    <row r="1625" spans="1:26" x14ac:dyDescent="0.25">
      <c r="A1625" s="11">
        <v>2005.09</v>
      </c>
      <c r="B1625" s="12">
        <v>1225.92</v>
      </c>
      <c r="C1625" s="13">
        <v>21.47</v>
      </c>
      <c r="D1625" s="12">
        <v>66.47</v>
      </c>
      <c r="E1625" s="12">
        <v>198.8</v>
      </c>
      <c r="F1625" s="13">
        <f t="shared" si="354"/>
        <v>2005.7083333332109</v>
      </c>
      <c r="G1625" s="14">
        <v>4.2</v>
      </c>
      <c r="H1625" s="13">
        <f t="shared" si="350"/>
        <v>1939.1489094567407</v>
      </c>
      <c r="I1625" s="13">
        <f t="shared" si="351"/>
        <v>33.961047283702214</v>
      </c>
      <c r="J1625" s="15">
        <f t="shared" si="355"/>
        <v>899404.93578219635</v>
      </c>
      <c r="K1625" s="13">
        <f t="shared" si="352"/>
        <v>105.14163078470825</v>
      </c>
      <c r="L1625" s="15">
        <f t="shared" si="353"/>
        <v>48766.188724747604</v>
      </c>
      <c r="M1625" s="34">
        <f t="shared" si="344"/>
        <v>25.730122990164475</v>
      </c>
      <c r="N1625" s="16"/>
      <c r="O1625" s="17">
        <f t="shared" si="345"/>
        <v>27.762463408465557</v>
      </c>
      <c r="P1625" s="17"/>
      <c r="Q1625" s="36">
        <f t="shared" si="346"/>
        <v>2.3262867961467384E-2</v>
      </c>
      <c r="R1625" s="14">
        <f t="shared" si="356"/>
        <v>0.98269385516983099</v>
      </c>
      <c r="S1625" s="14">
        <f t="shared" si="357"/>
        <v>37.309038824996478</v>
      </c>
      <c r="T1625" s="20">
        <f t="shared" si="347"/>
        <v>4.9968023993407273E-2</v>
      </c>
      <c r="U1625" s="20">
        <f t="shared" si="348"/>
        <v>3.0645968380443867E-2</v>
      </c>
      <c r="V1625" s="20">
        <f t="shared" si="349"/>
        <v>1.9322055612963407E-2</v>
      </c>
      <c r="Y1625" s="35"/>
      <c r="Z1625" s="35"/>
    </row>
    <row r="1626" spans="1:26" x14ac:dyDescent="0.25">
      <c r="A1626" s="11">
        <v>2005.1</v>
      </c>
      <c r="B1626" s="12">
        <v>1191.96</v>
      </c>
      <c r="C1626" s="13">
        <f>C1625*2/3+C1628/3</f>
        <v>21.72</v>
      </c>
      <c r="D1626" s="12">
        <f>(2*D1625+D1628)/3</f>
        <v>67.589999999999989</v>
      </c>
      <c r="E1626" s="12">
        <v>199.2</v>
      </c>
      <c r="F1626" s="13">
        <f t="shared" si="354"/>
        <v>2005.7916666665442</v>
      </c>
      <c r="G1626" s="14">
        <v>4.46</v>
      </c>
      <c r="H1626" s="13">
        <f t="shared" si="350"/>
        <v>1881.6452891566269</v>
      </c>
      <c r="I1626" s="13">
        <f t="shared" si="351"/>
        <v>34.287506024096388</v>
      </c>
      <c r="J1626" s="15">
        <f t="shared" si="355"/>
        <v>874059.18899395247</v>
      </c>
      <c r="K1626" s="13">
        <f t="shared" si="352"/>
        <v>106.69855120481928</v>
      </c>
      <c r="L1626" s="15">
        <f t="shared" si="353"/>
        <v>49563.458995353227</v>
      </c>
      <c r="M1626" s="34">
        <f t="shared" si="344"/>
        <v>24.876538723647965</v>
      </c>
      <c r="N1626" s="16"/>
      <c r="O1626" s="17">
        <f t="shared" si="345"/>
        <v>26.840542701863455</v>
      </c>
      <c r="P1626" s="17"/>
      <c r="Q1626" s="36">
        <f t="shared" si="346"/>
        <v>2.1868312584124645E-2</v>
      </c>
      <c r="R1626" s="14">
        <f t="shared" si="356"/>
        <v>0.99733837244767443</v>
      </c>
      <c r="S1626" s="14">
        <f t="shared" si="357"/>
        <v>36.589741984380517</v>
      </c>
      <c r="T1626" s="20">
        <f t="shared" si="347"/>
        <v>5.7482359500422575E-2</v>
      </c>
      <c r="U1626" s="20">
        <f t="shared" si="348"/>
        <v>3.3807301290092795E-2</v>
      </c>
      <c r="V1626" s="20">
        <f t="shared" si="349"/>
        <v>2.367505821032978E-2</v>
      </c>
      <c r="Y1626" s="35"/>
      <c r="Z1626" s="35"/>
    </row>
    <row r="1627" spans="1:26" x14ac:dyDescent="0.25">
      <c r="A1627" s="11">
        <v>2005.11</v>
      </c>
      <c r="B1627" s="12">
        <v>1237.3699999999999</v>
      </c>
      <c r="C1627" s="13">
        <f>C1625/3+C1628*2/3</f>
        <v>21.97</v>
      </c>
      <c r="D1627" s="12">
        <f>(D1625+2*D1628)/3</f>
        <v>68.709999999999994</v>
      </c>
      <c r="E1627" s="12">
        <v>197.6</v>
      </c>
      <c r="F1627" s="13">
        <f t="shared" si="354"/>
        <v>2005.8749999998774</v>
      </c>
      <c r="G1627" s="14">
        <v>4.54</v>
      </c>
      <c r="H1627" s="13">
        <f t="shared" si="350"/>
        <v>1969.1466103238868</v>
      </c>
      <c r="I1627" s="13">
        <f t="shared" si="351"/>
        <v>34.962986842105266</v>
      </c>
      <c r="J1627" s="15">
        <f t="shared" si="355"/>
        <v>916058.59111175395</v>
      </c>
      <c r="K1627" s="13">
        <f t="shared" si="352"/>
        <v>109.34487145748989</v>
      </c>
      <c r="L1627" s="15">
        <f t="shared" si="353"/>
        <v>50867.877672231116</v>
      </c>
      <c r="M1627" s="34">
        <f t="shared" si="344"/>
        <v>25.931783309069022</v>
      </c>
      <c r="N1627" s="16"/>
      <c r="O1627" s="17">
        <f t="shared" si="345"/>
        <v>27.977205472367217</v>
      </c>
      <c r="P1627" s="17"/>
      <c r="Q1627" s="36">
        <f t="shared" si="346"/>
        <v>1.8671943606583946E-2</v>
      </c>
      <c r="R1627" s="14">
        <f t="shared" si="356"/>
        <v>1.0093824010189034</v>
      </c>
      <c r="S1627" s="14">
        <f t="shared" si="357"/>
        <v>36.787838364480244</v>
      </c>
      <c r="T1627" s="20">
        <f t="shared" si="347"/>
        <v>5.5801809035166627E-2</v>
      </c>
      <c r="U1627" s="20">
        <f t="shared" si="348"/>
        <v>3.1892122594934902E-2</v>
      </c>
      <c r="V1627" s="20">
        <f t="shared" si="349"/>
        <v>2.3909686440231726E-2</v>
      </c>
      <c r="Y1627" s="35"/>
      <c r="Z1627" s="35"/>
    </row>
    <row r="1628" spans="1:26" x14ac:dyDescent="0.25">
      <c r="A1628" s="11">
        <v>2005.12</v>
      </c>
      <c r="B1628" s="12">
        <v>1262.07</v>
      </c>
      <c r="C1628" s="13">
        <v>22.22</v>
      </c>
      <c r="D1628" s="12">
        <v>69.83</v>
      </c>
      <c r="E1628" s="12">
        <v>196.8</v>
      </c>
      <c r="F1628" s="13">
        <f t="shared" si="354"/>
        <v>2005.9583333332107</v>
      </c>
      <c r="G1628" s="14">
        <v>4.47</v>
      </c>
      <c r="H1628" s="13">
        <f t="shared" si="350"/>
        <v>2016.6185579268292</v>
      </c>
      <c r="I1628" s="13">
        <f t="shared" si="351"/>
        <v>35.504579268292687</v>
      </c>
      <c r="J1628" s="15">
        <f t="shared" si="355"/>
        <v>939519.23209949036</v>
      </c>
      <c r="K1628" s="13">
        <f t="shared" si="352"/>
        <v>111.57897256097561</v>
      </c>
      <c r="L1628" s="15">
        <f t="shared" si="353"/>
        <v>51983.351143365595</v>
      </c>
      <c r="M1628" s="34">
        <f t="shared" si="344"/>
        <v>26.4438031142924</v>
      </c>
      <c r="N1628" s="16"/>
      <c r="O1628" s="17">
        <f t="shared" si="345"/>
        <v>28.527159043907655</v>
      </c>
      <c r="P1628" s="17"/>
      <c r="Q1628" s="36">
        <f t="shared" si="346"/>
        <v>1.8276088055812593E-2</v>
      </c>
      <c r="R1628" s="14">
        <f t="shared" si="356"/>
        <v>1.0077335841687871</v>
      </c>
      <c r="S1628" s="14">
        <f t="shared" si="357"/>
        <v>37.283943757352425</v>
      </c>
      <c r="T1628" s="20">
        <f t="shared" si="347"/>
        <v>5.2329286893485483E-2</v>
      </c>
      <c r="U1628" s="20">
        <f t="shared" si="348"/>
        <v>3.124029164453046E-2</v>
      </c>
      <c r="V1628" s="20">
        <f t="shared" si="349"/>
        <v>2.1088995248955023E-2</v>
      </c>
      <c r="Y1628" s="35"/>
      <c r="Z1628" s="35"/>
    </row>
    <row r="1629" spans="1:26" x14ac:dyDescent="0.25">
      <c r="A1629" s="11">
        <v>2006.01</v>
      </c>
      <c r="B1629" s="12">
        <v>1278.73</v>
      </c>
      <c r="C1629" s="13">
        <f>C1628*2/3+C1631/3</f>
        <v>22.406666666666666</v>
      </c>
      <c r="D1629" s="12">
        <f>(2*D1628+D1631)/3</f>
        <v>70.776666666666657</v>
      </c>
      <c r="E1629" s="12">
        <v>198.3</v>
      </c>
      <c r="F1629" s="13">
        <f t="shared" si="354"/>
        <v>2006.041666666544</v>
      </c>
      <c r="G1629" s="14">
        <v>4.42</v>
      </c>
      <c r="H1629" s="13">
        <f t="shared" si="350"/>
        <v>2027.7833373676249</v>
      </c>
      <c r="I1629" s="13">
        <f t="shared" si="351"/>
        <v>35.532024205748868</v>
      </c>
      <c r="J1629" s="15">
        <f t="shared" si="355"/>
        <v>946100.27009301842</v>
      </c>
      <c r="K1629" s="13">
        <f t="shared" si="352"/>
        <v>112.23616036308623</v>
      </c>
      <c r="L1629" s="15">
        <f t="shared" si="353"/>
        <v>52365.881342908091</v>
      </c>
      <c r="M1629" s="34">
        <f t="shared" si="344"/>
        <v>26.468702626685719</v>
      </c>
      <c r="N1629" s="16"/>
      <c r="O1629" s="17">
        <f t="shared" si="345"/>
        <v>28.551311891344486</v>
      </c>
      <c r="P1629" s="17"/>
      <c r="Q1629" s="36">
        <f t="shared" si="346"/>
        <v>1.8919623016402397E-2</v>
      </c>
      <c r="R1629" s="14">
        <f t="shared" si="356"/>
        <v>0.99174056426319435</v>
      </c>
      <c r="S1629" s="14">
        <f t="shared" si="357"/>
        <v>37.288074390470527</v>
      </c>
      <c r="T1629" s="20">
        <f t="shared" si="347"/>
        <v>4.4469015754845964E-2</v>
      </c>
      <c r="U1629" s="20">
        <f t="shared" si="348"/>
        <v>3.2624382721495815E-2</v>
      </c>
      <c r="V1629" s="20">
        <f t="shared" si="349"/>
        <v>1.1844633033350149E-2</v>
      </c>
      <c r="Y1629" s="35"/>
      <c r="Z1629" s="35"/>
    </row>
    <row r="1630" spans="1:26" x14ac:dyDescent="0.25">
      <c r="A1630" s="11">
        <v>2006.02</v>
      </c>
      <c r="B1630" s="12">
        <v>1276.6500000000001</v>
      </c>
      <c r="C1630" s="13">
        <f>C1628/3+C1631*2/3</f>
        <v>22.593333333333334</v>
      </c>
      <c r="D1630" s="12">
        <f>(D1628+2*D1631)/3</f>
        <v>71.723333333333343</v>
      </c>
      <c r="E1630" s="12">
        <v>198.7</v>
      </c>
      <c r="F1630" s="13">
        <f t="shared" si="354"/>
        <v>2006.1249999998772</v>
      </c>
      <c r="G1630" s="14">
        <v>4.57</v>
      </c>
      <c r="H1630" s="13">
        <f t="shared" si="350"/>
        <v>2020.4094564670361</v>
      </c>
      <c r="I1630" s="13">
        <f t="shared" si="351"/>
        <v>35.755911424257683</v>
      </c>
      <c r="J1630" s="15">
        <f t="shared" si="355"/>
        <v>944050.06375173421</v>
      </c>
      <c r="K1630" s="13">
        <f t="shared" si="352"/>
        <v>113.50840161046808</v>
      </c>
      <c r="L1630" s="15">
        <f t="shared" si="353"/>
        <v>53037.572871045493</v>
      </c>
      <c r="M1630" s="34">
        <f t="shared" si="344"/>
        <v>26.249624763583295</v>
      </c>
      <c r="N1630" s="16"/>
      <c r="O1630" s="17">
        <f t="shared" si="345"/>
        <v>28.312953220671449</v>
      </c>
      <c r="P1630" s="17"/>
      <c r="Q1630" s="36">
        <f t="shared" si="346"/>
        <v>1.7610058371500772E-2</v>
      </c>
      <c r="R1630" s="14">
        <f t="shared" si="356"/>
        <v>0.99194775004269375</v>
      </c>
      <c r="S1630" s="14">
        <f t="shared" si="357"/>
        <v>36.905651857911145</v>
      </c>
      <c r="T1630" s="20">
        <f t="shared" si="347"/>
        <v>4.4034553541299815E-2</v>
      </c>
      <c r="U1630" s="20">
        <f t="shared" si="348"/>
        <v>3.6654461497916957E-2</v>
      </c>
      <c r="V1630" s="20">
        <f t="shared" si="349"/>
        <v>7.3800920433828576E-3</v>
      </c>
      <c r="Y1630" s="35"/>
      <c r="Z1630" s="35"/>
    </row>
    <row r="1631" spans="1:26" x14ac:dyDescent="0.25">
      <c r="A1631" s="11">
        <v>2006.03</v>
      </c>
      <c r="B1631" s="12">
        <v>1293.74</v>
      </c>
      <c r="C1631" s="13">
        <v>22.78</v>
      </c>
      <c r="D1631" s="12">
        <v>72.67</v>
      </c>
      <c r="E1631" s="12">
        <v>199.8</v>
      </c>
      <c r="F1631" s="13">
        <f t="shared" si="354"/>
        <v>2006.2083333332105</v>
      </c>
      <c r="G1631" s="14">
        <v>4.72</v>
      </c>
      <c r="H1631" s="13">
        <f t="shared" si="350"/>
        <v>2036.1835855855857</v>
      </c>
      <c r="I1631" s="13">
        <f t="shared" si="351"/>
        <v>35.852846846846852</v>
      </c>
      <c r="J1631" s="15">
        <f t="shared" si="355"/>
        <v>952816.67344690673</v>
      </c>
      <c r="K1631" s="13">
        <f t="shared" si="352"/>
        <v>114.37341441441443</v>
      </c>
      <c r="L1631" s="15">
        <f t="shared" si="353"/>
        <v>53520.172259794643</v>
      </c>
      <c r="M1631" s="34">
        <f t="shared" si="344"/>
        <v>26.327837778667686</v>
      </c>
      <c r="N1631" s="16"/>
      <c r="O1631" s="17">
        <f t="shared" si="345"/>
        <v>28.395073733976641</v>
      </c>
      <c r="P1631" s="17"/>
      <c r="Q1631" s="36">
        <f t="shared" si="346"/>
        <v>1.6034756518481304E-2</v>
      </c>
      <c r="R1631" s="14">
        <f t="shared" si="356"/>
        <v>0.98284699774077244</v>
      </c>
      <c r="S1631" s="14">
        <f t="shared" si="357"/>
        <v>36.406930145351232</v>
      </c>
      <c r="T1631" s="20">
        <f t="shared" si="347"/>
        <v>4.9073877031978519E-2</v>
      </c>
      <c r="U1631" s="20">
        <f t="shared" si="348"/>
        <v>3.6739079420016418E-2</v>
      </c>
      <c r="V1631" s="20">
        <f t="shared" si="349"/>
        <v>1.2334797611962101E-2</v>
      </c>
      <c r="Y1631" s="35"/>
      <c r="Z1631" s="35"/>
    </row>
    <row r="1632" spans="1:26" x14ac:dyDescent="0.25">
      <c r="A1632" s="11">
        <v>2006.04</v>
      </c>
      <c r="B1632" s="12">
        <v>1302.17</v>
      </c>
      <c r="C1632" s="13">
        <f>C1631*2/3+C1634/3</f>
        <v>23</v>
      </c>
      <c r="D1632" s="12">
        <f>(2*D1631+D1634)/3</f>
        <v>73.276666666666657</v>
      </c>
      <c r="E1632" s="12">
        <v>201.5</v>
      </c>
      <c r="F1632" s="13">
        <f t="shared" si="354"/>
        <v>2006.2916666665437</v>
      </c>
      <c r="G1632" s="14">
        <v>4.99</v>
      </c>
      <c r="H1632" s="13">
        <f t="shared" si="350"/>
        <v>2032.1606858560799</v>
      </c>
      <c r="I1632" s="13">
        <f t="shared" si="351"/>
        <v>35.893697270471471</v>
      </c>
      <c r="J1632" s="15">
        <f t="shared" si="355"/>
        <v>952333.86997627467</v>
      </c>
      <c r="K1632" s="13">
        <f t="shared" si="352"/>
        <v>114.35523870967742</v>
      </c>
      <c r="L1632" s="15">
        <f t="shared" si="353"/>
        <v>53590.431007954518</v>
      </c>
      <c r="M1632" s="34">
        <f t="shared" si="344"/>
        <v>26.147280943874524</v>
      </c>
      <c r="N1632" s="16"/>
      <c r="O1632" s="17">
        <f t="shared" si="345"/>
        <v>28.198403856607374</v>
      </c>
      <c r="P1632" s="17"/>
      <c r="Q1632" s="36">
        <f t="shared" si="346"/>
        <v>1.407146870183025E-2</v>
      </c>
      <c r="R1632" s="14">
        <f t="shared" si="356"/>
        <v>0.9948378771081009</v>
      </c>
      <c r="S1632" s="14">
        <f t="shared" si="357"/>
        <v>35.480555382954016</v>
      </c>
      <c r="T1632" s="20">
        <f t="shared" si="347"/>
        <v>5.1563544330344158E-2</v>
      </c>
      <c r="U1632" s="20">
        <f t="shared" si="348"/>
        <v>3.9837100654124269E-2</v>
      </c>
      <c r="V1632" s="20">
        <f t="shared" si="349"/>
        <v>1.1726443676219889E-2</v>
      </c>
      <c r="Y1632" s="35"/>
      <c r="Z1632" s="35"/>
    </row>
    <row r="1633" spans="1:26" x14ac:dyDescent="0.25">
      <c r="A1633" s="11">
        <v>2006.05</v>
      </c>
      <c r="B1633" s="12">
        <v>1290.01</v>
      </c>
      <c r="C1633" s="13">
        <f>C1631/3+C1634*2/3</f>
        <v>23.22</v>
      </c>
      <c r="D1633" s="12">
        <f>(D1631+2*D1634)/3</f>
        <v>73.883333333333326</v>
      </c>
      <c r="E1633" s="12">
        <v>202.5</v>
      </c>
      <c r="F1633" s="13">
        <f t="shared" si="354"/>
        <v>2006.374999999877</v>
      </c>
      <c r="G1633" s="38">
        <v>5.1100000000000003</v>
      </c>
      <c r="H1633" s="13">
        <f t="shared" si="350"/>
        <v>2003.2421955555558</v>
      </c>
      <c r="I1633" s="13">
        <f t="shared" si="351"/>
        <v>36.058080000000004</v>
      </c>
      <c r="J1633" s="15">
        <f t="shared" si="355"/>
        <v>940189.9253326878</v>
      </c>
      <c r="K1633" s="13">
        <f t="shared" si="352"/>
        <v>114.7326074074074</v>
      </c>
      <c r="L1633" s="15">
        <f t="shared" si="353"/>
        <v>53847.928039314989</v>
      </c>
      <c r="M1633" s="34">
        <f t="shared" si="344"/>
        <v>25.650640708757336</v>
      </c>
      <c r="N1633" s="16"/>
      <c r="O1633" s="17">
        <f t="shared" si="345"/>
        <v>27.661895284857206</v>
      </c>
      <c r="P1633" s="17"/>
      <c r="Q1633" s="36">
        <f t="shared" si="346"/>
        <v>1.3923101060018123E-2</v>
      </c>
      <c r="R1633" s="14">
        <f t="shared" si="356"/>
        <v>1.0042583333333333</v>
      </c>
      <c r="S1633" s="14">
        <f t="shared" si="357"/>
        <v>35.123092245691687</v>
      </c>
      <c r="T1633" s="20">
        <f t="shared" si="347"/>
        <v>5.2168960402368292E-2</v>
      </c>
      <c r="U1633" s="20">
        <f t="shared" si="348"/>
        <v>4.0627215816082529E-2</v>
      </c>
      <c r="V1633" s="20">
        <f t="shared" si="349"/>
        <v>1.1541744586285763E-2</v>
      </c>
      <c r="Y1633" s="35"/>
      <c r="Z1633" s="35"/>
    </row>
    <row r="1634" spans="1:26" x14ac:dyDescent="0.25">
      <c r="A1634" s="11">
        <v>2006.06</v>
      </c>
      <c r="B1634" s="12">
        <v>1253.17</v>
      </c>
      <c r="C1634" s="13">
        <v>23.44</v>
      </c>
      <c r="D1634" s="12">
        <v>74.489999999999995</v>
      </c>
      <c r="E1634" s="12">
        <v>202.9</v>
      </c>
      <c r="F1634" s="13">
        <f t="shared" si="354"/>
        <v>2006.4583333332102</v>
      </c>
      <c r="G1634" s="38">
        <v>5.1100000000000003</v>
      </c>
      <c r="H1634" s="13">
        <f t="shared" si="350"/>
        <v>1942.1973297190737</v>
      </c>
      <c r="I1634" s="13">
        <f t="shared" si="351"/>
        <v>36.327956628881225</v>
      </c>
      <c r="J1634" s="15">
        <f t="shared" si="355"/>
        <v>912960.31571721868</v>
      </c>
      <c r="K1634" s="13">
        <f t="shared" si="352"/>
        <v>115.44665056678167</v>
      </c>
      <c r="L1634" s="15">
        <f t="shared" si="353"/>
        <v>54267.508732075949</v>
      </c>
      <c r="M1634" s="34">
        <f t="shared" si="344"/>
        <v>24.749582241646369</v>
      </c>
      <c r="N1634" s="16"/>
      <c r="O1634" s="17">
        <f t="shared" si="345"/>
        <v>26.690943997751589</v>
      </c>
      <c r="P1634" s="17"/>
      <c r="Q1634" s="36">
        <f t="shared" si="346"/>
        <v>1.5479427109228186E-2</v>
      </c>
      <c r="R1634" s="14">
        <f t="shared" si="356"/>
        <v>1.0058131617159785</v>
      </c>
      <c r="S1634" s="14">
        <f t="shared" si="357"/>
        <v>35.20312105093484</v>
      </c>
      <c r="T1634" s="20">
        <f t="shared" si="347"/>
        <v>5.6040329891980933E-2</v>
      </c>
      <c r="U1634" s="20">
        <f t="shared" si="348"/>
        <v>4.1809899439735343E-2</v>
      </c>
      <c r="V1634" s="20">
        <f t="shared" si="349"/>
        <v>1.423043045224559E-2</v>
      </c>
      <c r="Y1634" s="35"/>
      <c r="Z1634" s="35"/>
    </row>
    <row r="1635" spans="1:26" x14ac:dyDescent="0.25">
      <c r="A1635" s="11">
        <v>2006.07</v>
      </c>
      <c r="B1635" s="12">
        <v>1260.24</v>
      </c>
      <c r="C1635" s="13">
        <f>C1634*2/3+C1637/3</f>
        <v>23.66</v>
      </c>
      <c r="D1635" s="12">
        <f>(2*D1634+D1637)/3</f>
        <v>75.849999999999994</v>
      </c>
      <c r="E1635" s="12">
        <v>203.5</v>
      </c>
      <c r="F1635" s="13">
        <f t="shared" si="354"/>
        <v>2006.5416666665435</v>
      </c>
      <c r="G1635" s="38">
        <v>5.09</v>
      </c>
      <c r="H1635" s="13">
        <f t="shared" si="350"/>
        <v>1947.3959233415235</v>
      </c>
      <c r="I1635" s="13">
        <f t="shared" si="351"/>
        <v>36.560803931203935</v>
      </c>
      <c r="J1635" s="15">
        <f t="shared" si="355"/>
        <v>916836.16112419299</v>
      </c>
      <c r="K1635" s="13">
        <f t="shared" si="352"/>
        <v>117.20781818181818</v>
      </c>
      <c r="L1635" s="15">
        <f t="shared" si="353"/>
        <v>55181.570828786607</v>
      </c>
      <c r="M1635" s="34">
        <f t="shared" si="344"/>
        <v>24.6967867668533</v>
      </c>
      <c r="N1635" s="16"/>
      <c r="O1635" s="17">
        <f t="shared" si="345"/>
        <v>26.634874022226981</v>
      </c>
      <c r="P1635" s="17"/>
      <c r="Q1635" s="36">
        <f t="shared" si="346"/>
        <v>1.5872540365558525E-2</v>
      </c>
      <c r="R1635" s="14">
        <f t="shared" si="356"/>
        <v>1.020724969466718</v>
      </c>
      <c r="S1635" s="14">
        <f t="shared" si="357"/>
        <v>35.303366135199511</v>
      </c>
      <c r="T1635" s="20">
        <f t="shared" si="347"/>
        <v>5.9195500626261666E-2</v>
      </c>
      <c r="U1635" s="20">
        <f t="shared" si="348"/>
        <v>4.3158297370433418E-2</v>
      </c>
      <c r="V1635" s="20">
        <f t="shared" si="349"/>
        <v>1.6037203255828247E-2</v>
      </c>
      <c r="Y1635" s="35"/>
      <c r="Z1635" s="35"/>
    </row>
    <row r="1636" spans="1:26" x14ac:dyDescent="0.25">
      <c r="A1636" s="11">
        <v>2006.08</v>
      </c>
      <c r="B1636" s="12">
        <v>1287.1500000000001</v>
      </c>
      <c r="C1636" s="13">
        <f>C1634/3+C1637*2/3</f>
        <v>23.88</v>
      </c>
      <c r="D1636" s="12">
        <f>(D1634+2*D1637)/3</f>
        <v>77.209999999999994</v>
      </c>
      <c r="E1636" s="12">
        <v>203.9</v>
      </c>
      <c r="F1636" s="13">
        <f t="shared" si="354"/>
        <v>2006.6249999998768</v>
      </c>
      <c r="G1636" s="38">
        <v>4.88</v>
      </c>
      <c r="H1636" s="13">
        <f t="shared" si="350"/>
        <v>1985.076944580677</v>
      </c>
      <c r="I1636" s="13">
        <f t="shared" si="351"/>
        <v>36.828370769985291</v>
      </c>
      <c r="J1636" s="15">
        <f t="shared" si="355"/>
        <v>936021.33087769209</v>
      </c>
      <c r="K1636" s="13">
        <f t="shared" si="352"/>
        <v>119.07531436978911</v>
      </c>
      <c r="L1636" s="15">
        <f t="shared" si="353"/>
        <v>56147.462966294988</v>
      </c>
      <c r="M1636" s="34">
        <f t="shared" si="344"/>
        <v>25.051393562010958</v>
      </c>
      <c r="N1636" s="16"/>
      <c r="O1636" s="17">
        <f t="shared" si="345"/>
        <v>27.017418909973316</v>
      </c>
      <c r="P1636" s="17"/>
      <c r="Q1636" s="36">
        <f t="shared" si="346"/>
        <v>1.7404992388477425E-2</v>
      </c>
      <c r="R1636" s="14">
        <f t="shared" si="356"/>
        <v>1.0167179555100156</v>
      </c>
      <c r="S1636" s="14">
        <f t="shared" si="357"/>
        <v>35.964335751379402</v>
      </c>
      <c r="T1636" s="20">
        <f t="shared" si="347"/>
        <v>5.8168687407555542E-2</v>
      </c>
      <c r="U1636" s="20">
        <f t="shared" si="348"/>
        <v>4.0685207513848187E-2</v>
      </c>
      <c r="V1636" s="20">
        <f t="shared" si="349"/>
        <v>1.7483479893707354E-2</v>
      </c>
      <c r="Y1636" s="35"/>
      <c r="Z1636" s="35"/>
    </row>
    <row r="1637" spans="1:26" x14ac:dyDescent="0.25">
      <c r="A1637" s="11">
        <v>2006.09</v>
      </c>
      <c r="B1637" s="12">
        <v>1317.74</v>
      </c>
      <c r="C1637" s="13">
        <v>24.1</v>
      </c>
      <c r="D1637" s="12">
        <v>78.569999999999993</v>
      </c>
      <c r="E1637" s="12">
        <v>202.9</v>
      </c>
      <c r="F1637" s="13">
        <f t="shared" si="354"/>
        <v>2006.70833333321</v>
      </c>
      <c r="G1637" s="38">
        <v>4.72</v>
      </c>
      <c r="H1637" s="13">
        <f t="shared" si="350"/>
        <v>2042.2696914736325</v>
      </c>
      <c r="I1637" s="13">
        <f t="shared" si="351"/>
        <v>37.350842779694439</v>
      </c>
      <c r="J1637" s="15">
        <f t="shared" si="355"/>
        <v>964457.03627846693</v>
      </c>
      <c r="K1637" s="13">
        <f t="shared" si="352"/>
        <v>121.76994677180878</v>
      </c>
      <c r="L1637" s="15">
        <f t="shared" si="353"/>
        <v>57505.569642265655</v>
      </c>
      <c r="M1637" s="34">
        <f t="shared" si="344"/>
        <v>25.644156440797381</v>
      </c>
      <c r="N1637" s="16"/>
      <c r="O1637" s="17">
        <f t="shared" si="345"/>
        <v>27.655917575274085</v>
      </c>
      <c r="P1637" s="17"/>
      <c r="Q1637" s="36">
        <f t="shared" si="346"/>
        <v>1.7252358568579707E-2</v>
      </c>
      <c r="R1637" s="14">
        <f t="shared" si="356"/>
        <v>1.003142991174462</v>
      </c>
      <c r="S1637" s="14">
        <f t="shared" si="357"/>
        <v>36.745800731186186</v>
      </c>
      <c r="T1637" s="20">
        <f t="shared" si="347"/>
        <v>5.429051574434407E-2</v>
      </c>
      <c r="U1637" s="20">
        <f t="shared" si="348"/>
        <v>3.766992760079213E-2</v>
      </c>
      <c r="V1637" s="20">
        <f t="shared" si="349"/>
        <v>1.662058814355194E-2</v>
      </c>
      <c r="Y1637" s="35"/>
      <c r="Z1637" s="35"/>
    </row>
    <row r="1638" spans="1:26" x14ac:dyDescent="0.25">
      <c r="A1638" s="11">
        <v>2006.1</v>
      </c>
      <c r="B1638" s="12">
        <v>1363.38</v>
      </c>
      <c r="C1638" s="13">
        <f>C1637*2/3+C1640/3</f>
        <v>24.36</v>
      </c>
      <c r="D1638" s="12">
        <f>D1637*2/3+D1640/3</f>
        <v>79.55</v>
      </c>
      <c r="E1638" s="12">
        <v>201.8</v>
      </c>
      <c r="F1638" s="13">
        <f t="shared" si="354"/>
        <v>2006.7916666665433</v>
      </c>
      <c r="G1638" s="38">
        <v>4.7300000000000004</v>
      </c>
      <c r="H1638" s="13">
        <f t="shared" si="350"/>
        <v>2124.5216788899902</v>
      </c>
      <c r="I1638" s="13">
        <f t="shared" si="351"/>
        <v>37.959591674925669</v>
      </c>
      <c r="J1638" s="15">
        <f t="shared" si="355"/>
        <v>1004794.2036120886</v>
      </c>
      <c r="K1638" s="13">
        <f t="shared" si="352"/>
        <v>123.96081764122894</v>
      </c>
      <c r="L1638" s="15">
        <f t="shared" si="353"/>
        <v>58627.366469613495</v>
      </c>
      <c r="M1638" s="34">
        <f t="shared" si="344"/>
        <v>26.538040282101711</v>
      </c>
      <c r="N1638" s="16"/>
      <c r="O1638" s="17">
        <f t="shared" si="345"/>
        <v>28.617660202008324</v>
      </c>
      <c r="P1638" s="17"/>
      <c r="Q1638" s="36">
        <f t="shared" si="346"/>
        <v>1.4957394479780749E-2</v>
      </c>
      <c r="R1638" s="14">
        <f t="shared" si="356"/>
        <v>1.0142777659341806</v>
      </c>
      <c r="S1638" s="14">
        <f t="shared" si="357"/>
        <v>37.06222120835708</v>
      </c>
      <c r="T1638" s="20">
        <f t="shared" si="347"/>
        <v>4.9317312443853734E-2</v>
      </c>
      <c r="U1638" s="20">
        <f t="shared" si="348"/>
        <v>3.5561620213159228E-2</v>
      </c>
      <c r="V1638" s="20">
        <f t="shared" si="349"/>
        <v>1.3755692230694505E-2</v>
      </c>
      <c r="Y1638" s="35"/>
      <c r="Z1638" s="35"/>
    </row>
    <row r="1639" spans="1:26" x14ac:dyDescent="0.25">
      <c r="A1639" s="11">
        <v>2006.11</v>
      </c>
      <c r="B1639" s="12">
        <v>1388.64</v>
      </c>
      <c r="C1639" s="13">
        <f>C1637/3+C1640*2/3</f>
        <v>24.619999999999997</v>
      </c>
      <c r="D1639" s="12">
        <f>D1637/3+D1640*2/3</f>
        <v>80.53</v>
      </c>
      <c r="E1639" s="12">
        <v>201.5</v>
      </c>
      <c r="F1639" s="13">
        <f t="shared" si="354"/>
        <v>2006.8749999998765</v>
      </c>
      <c r="G1639" s="38">
        <v>4.5999999999999996</v>
      </c>
      <c r="H1639" s="13">
        <f t="shared" si="350"/>
        <v>2167.1053816377175</v>
      </c>
      <c r="I1639" s="13">
        <f t="shared" si="351"/>
        <v>38.421862034739455</v>
      </c>
      <c r="J1639" s="15">
        <f t="shared" si="355"/>
        <v>1026448.5035744847</v>
      </c>
      <c r="K1639" s="13">
        <f t="shared" si="352"/>
        <v>125.67475831265511</v>
      </c>
      <c r="L1639" s="15">
        <f t="shared" si="353"/>
        <v>59525.793577063356</v>
      </c>
      <c r="M1639" s="34">
        <f t="shared" si="344"/>
        <v>26.928020270856486</v>
      </c>
      <c r="N1639" s="16"/>
      <c r="O1639" s="17">
        <f t="shared" si="345"/>
        <v>29.03499548856697</v>
      </c>
      <c r="P1639" s="17"/>
      <c r="Q1639" s="36">
        <f t="shared" si="346"/>
        <v>1.5365317992929874E-2</v>
      </c>
      <c r="R1639" s="14">
        <f t="shared" si="356"/>
        <v>1.0070195403693385</v>
      </c>
      <c r="S1639" s="14">
        <f t="shared" si="357"/>
        <v>37.647354253221607</v>
      </c>
      <c r="T1639" s="20">
        <f t="shared" si="347"/>
        <v>4.849740791736834E-2</v>
      </c>
      <c r="U1639" s="20">
        <f t="shared" si="348"/>
        <v>3.0694994606734971E-2</v>
      </c>
      <c r="V1639" s="20">
        <f t="shared" si="349"/>
        <v>1.7802413310633369E-2</v>
      </c>
      <c r="Y1639" s="35"/>
      <c r="Z1639" s="35"/>
    </row>
    <row r="1640" spans="1:26" x14ac:dyDescent="0.25">
      <c r="A1640" s="11">
        <v>2006.12</v>
      </c>
      <c r="B1640" s="12">
        <v>1416.42</v>
      </c>
      <c r="C1640" s="13">
        <v>24.88</v>
      </c>
      <c r="D1640" s="12">
        <v>81.510000000000005</v>
      </c>
      <c r="E1640" s="12">
        <v>201.8</v>
      </c>
      <c r="F1640" s="13">
        <f t="shared" si="354"/>
        <v>2006.9583333332098</v>
      </c>
      <c r="G1640" s="38">
        <v>4.5599999999999996</v>
      </c>
      <c r="H1640" s="13">
        <f t="shared" si="350"/>
        <v>2207.1726124876118</v>
      </c>
      <c r="I1640" s="13">
        <f t="shared" si="351"/>
        <v>38.769894945490584</v>
      </c>
      <c r="J1640" s="15">
        <f t="shared" si="355"/>
        <v>1046956.6083390405</v>
      </c>
      <c r="K1640" s="13">
        <f t="shared" si="352"/>
        <v>127.01503766105056</v>
      </c>
      <c r="L1640" s="15">
        <f t="shared" si="353"/>
        <v>60248.678460989817</v>
      </c>
      <c r="M1640" s="34">
        <f t="shared" si="344"/>
        <v>27.28268978757168</v>
      </c>
      <c r="N1640" s="16"/>
      <c r="O1640" s="17">
        <f t="shared" si="345"/>
        <v>29.4132824716607</v>
      </c>
      <c r="P1640" s="17"/>
      <c r="Q1640" s="36">
        <f t="shared" si="346"/>
        <v>1.5434945553057973E-2</v>
      </c>
      <c r="R1640" s="14">
        <f t="shared" si="356"/>
        <v>0.98801493244040206</v>
      </c>
      <c r="S1640" s="14">
        <f t="shared" si="357"/>
        <v>37.855261185849741</v>
      </c>
      <c r="T1640" s="20">
        <f t="shared" si="347"/>
        <v>5.044935476995116E-2</v>
      </c>
      <c r="U1640" s="20">
        <f t="shared" si="348"/>
        <v>2.7072773311626941E-2</v>
      </c>
      <c r="V1640" s="20">
        <f t="shared" si="349"/>
        <v>2.3376581458324219E-2</v>
      </c>
      <c r="Y1640" s="35"/>
      <c r="Z1640" s="35"/>
    </row>
    <row r="1641" spans="1:26" x14ac:dyDescent="0.25">
      <c r="A1641" s="11">
        <v>2007.01</v>
      </c>
      <c r="B1641" s="12">
        <v>1424.16</v>
      </c>
      <c r="C1641" s="13">
        <f>C1640*2/3+C1643/3</f>
        <v>25.083333333333332</v>
      </c>
      <c r="D1641" s="12">
        <f>D1640*2/3+D1643/3</f>
        <v>82.056666666666672</v>
      </c>
      <c r="E1641" s="12">
        <v>202.416</v>
      </c>
      <c r="F1641" s="13">
        <f t="shared" si="354"/>
        <v>2007.0416666665431</v>
      </c>
      <c r="G1641" s="38">
        <v>4.76</v>
      </c>
      <c r="H1641" s="13">
        <f t="shared" si="350"/>
        <v>2212.4800094854168</v>
      </c>
      <c r="I1641" s="13">
        <f t="shared" si="351"/>
        <v>38.967794047901357</v>
      </c>
      <c r="J1641" s="15">
        <f t="shared" si="355"/>
        <v>1051014.4756003025</v>
      </c>
      <c r="K1641" s="13">
        <f t="shared" si="352"/>
        <v>127.47776559165285</v>
      </c>
      <c r="L1641" s="15">
        <f t="shared" si="353"/>
        <v>60556.920912099398</v>
      </c>
      <c r="M1641" s="34">
        <f t="shared" si="344"/>
        <v>27.207536656807129</v>
      </c>
      <c r="N1641" s="16"/>
      <c r="O1641" s="17">
        <f t="shared" si="345"/>
        <v>29.327838512792749</v>
      </c>
      <c r="P1641" s="17"/>
      <c r="Q1641" s="36">
        <f t="shared" si="346"/>
        <v>1.3525971882152814E-2</v>
      </c>
      <c r="R1641" s="14">
        <f t="shared" si="356"/>
        <v>1.007129488877504</v>
      </c>
      <c r="S1641" s="14">
        <f t="shared" si="357"/>
        <v>37.287741475929344</v>
      </c>
      <c r="T1641" s="20">
        <f t="shared" si="347"/>
        <v>5.093299693814024E-2</v>
      </c>
      <c r="U1641" s="20">
        <f t="shared" si="348"/>
        <v>2.8781727149737479E-2</v>
      </c>
      <c r="V1641" s="20">
        <f t="shared" si="349"/>
        <v>2.2151269788402761E-2</v>
      </c>
      <c r="Y1641" s="35"/>
      <c r="Z1641" s="35"/>
    </row>
    <row r="1642" spans="1:26" x14ac:dyDescent="0.25">
      <c r="A1642" s="11">
        <v>2007.02</v>
      </c>
      <c r="B1642" s="12">
        <v>1444.8</v>
      </c>
      <c r="C1642" s="13">
        <f>C1640/3+C1643*2/3</f>
        <v>25.286666666666665</v>
      </c>
      <c r="D1642" s="12">
        <f>D1640/3+D1643*2/3</f>
        <v>82.603333333333339</v>
      </c>
      <c r="E1642" s="12">
        <v>203.499</v>
      </c>
      <c r="F1642" s="13">
        <f t="shared" si="354"/>
        <v>2007.1249999998763</v>
      </c>
      <c r="G1642" s="38">
        <v>4.72</v>
      </c>
      <c r="H1642" s="13">
        <f t="shared" si="350"/>
        <v>2232.5997081066739</v>
      </c>
      <c r="I1642" s="13">
        <f t="shared" si="351"/>
        <v>39.074615600076662</v>
      </c>
      <c r="J1642" s="15">
        <f t="shared" si="355"/>
        <v>1062118.94958832</v>
      </c>
      <c r="K1642" s="13">
        <f t="shared" si="352"/>
        <v>127.64408768593461</v>
      </c>
      <c r="L1642" s="15">
        <f t="shared" si="353"/>
        <v>60724.367132124775</v>
      </c>
      <c r="M1642" s="34">
        <f t="shared" si="344"/>
        <v>27.315181413516608</v>
      </c>
      <c r="N1642" s="16"/>
      <c r="O1642" s="17">
        <f t="shared" si="345"/>
        <v>29.439186629440353</v>
      </c>
      <c r="P1642" s="17"/>
      <c r="Q1642" s="36">
        <f t="shared" si="346"/>
        <v>1.4006346214000473E-2</v>
      </c>
      <c r="R1642" s="14">
        <f t="shared" si="356"/>
        <v>1.0166781614773537</v>
      </c>
      <c r="S1642" s="14">
        <f t="shared" si="357"/>
        <v>37.35372784037164</v>
      </c>
      <c r="T1642" s="20">
        <f t="shared" si="347"/>
        <v>5.2173303801448689E-2</v>
      </c>
      <c r="U1642" s="20">
        <f t="shared" si="348"/>
        <v>2.8575207773221756E-2</v>
      </c>
      <c r="V1642" s="20">
        <f t="shared" si="349"/>
        <v>2.3598096028226934E-2</v>
      </c>
      <c r="Y1642" s="35"/>
      <c r="Z1642" s="35"/>
    </row>
    <row r="1643" spans="1:26" x14ac:dyDescent="0.25">
      <c r="A1643" s="11">
        <v>2007.03</v>
      </c>
      <c r="B1643" s="12">
        <v>1406.95</v>
      </c>
      <c r="C1643" s="13">
        <v>25.49</v>
      </c>
      <c r="D1643" s="12">
        <v>83.15</v>
      </c>
      <c r="E1643" s="12">
        <v>205.352</v>
      </c>
      <c r="F1643" s="13">
        <f t="shared" si="354"/>
        <v>2007.2083333332096</v>
      </c>
      <c r="G1643" s="38">
        <v>4.5599999999999996</v>
      </c>
      <c r="H1643" s="13">
        <f t="shared" si="350"/>
        <v>2154.493245743894</v>
      </c>
      <c r="I1643" s="13">
        <f t="shared" si="351"/>
        <v>39.033393392808449</v>
      </c>
      <c r="J1643" s="15">
        <f t="shared" si="355"/>
        <v>1026508.6647532472</v>
      </c>
      <c r="K1643" s="13">
        <f t="shared" si="352"/>
        <v>127.32940998870235</v>
      </c>
      <c r="L1643" s="15">
        <f t="shared" si="353"/>
        <v>60666.118536005182</v>
      </c>
      <c r="M1643" s="34">
        <f t="shared" si="344"/>
        <v>26.2276055546509</v>
      </c>
      <c r="N1643" s="16"/>
      <c r="O1643" s="17">
        <f t="shared" si="345"/>
        <v>28.264070221688119</v>
      </c>
      <c r="P1643" s="17"/>
      <c r="Q1643" s="36">
        <f t="shared" si="346"/>
        <v>1.7796929020727568E-2</v>
      </c>
      <c r="R1643" s="14">
        <f t="shared" si="356"/>
        <v>0.99350663721547228</v>
      </c>
      <c r="S1643" s="14">
        <f t="shared" si="357"/>
        <v>37.634035266290617</v>
      </c>
      <c r="T1643" s="20">
        <f t="shared" si="347"/>
        <v>5.7514955366564591E-2</v>
      </c>
      <c r="U1643" s="20">
        <f t="shared" si="348"/>
        <v>2.7388173170267205E-2</v>
      </c>
      <c r="V1643" s="20">
        <f t="shared" si="349"/>
        <v>3.0126782196297386E-2</v>
      </c>
      <c r="Y1643" s="35"/>
      <c r="Z1643" s="35"/>
    </row>
    <row r="1644" spans="1:26" x14ac:dyDescent="0.25">
      <c r="A1644" s="11">
        <v>2007.04</v>
      </c>
      <c r="B1644" s="12">
        <v>1463.64</v>
      </c>
      <c r="C1644" s="13">
        <f>C1643*2/3+C1646/3</f>
        <v>25.716666666666669</v>
      </c>
      <c r="D1644" s="12">
        <f>D1643*2/3+D1646/3</f>
        <v>83.740000000000009</v>
      </c>
      <c r="E1644" s="12">
        <v>206.68600000000001</v>
      </c>
      <c r="F1644" s="13">
        <f t="shared" si="354"/>
        <v>2007.2916666665428</v>
      </c>
      <c r="G1644" s="38">
        <v>4.6900000000000004</v>
      </c>
      <c r="H1644" s="13">
        <f t="shared" si="350"/>
        <v>2226.8379783826676</v>
      </c>
      <c r="I1644" s="13">
        <f t="shared" si="351"/>
        <v>39.126322053743365</v>
      </c>
      <c r="J1644" s="15">
        <f t="shared" si="355"/>
        <v>1062530.8031873994</v>
      </c>
      <c r="K1644" s="13">
        <f t="shared" si="352"/>
        <v>127.40524467065987</v>
      </c>
      <c r="L1644" s="15">
        <f t="shared" si="353"/>
        <v>60791.129962909479</v>
      </c>
      <c r="M1644" s="34">
        <f t="shared" si="344"/>
        <v>26.976268314189081</v>
      </c>
      <c r="N1644" s="16"/>
      <c r="O1644" s="17">
        <f t="shared" si="345"/>
        <v>29.066642443029888</v>
      </c>
      <c r="P1644" s="17"/>
      <c r="Q1644" s="36">
        <f t="shared" si="346"/>
        <v>1.5974721669373616E-2</v>
      </c>
      <c r="R1644" s="14">
        <f t="shared" si="356"/>
        <v>0.99917063690325691</v>
      </c>
      <c r="S1644" s="14">
        <f t="shared" si="357"/>
        <v>37.148342148132507</v>
      </c>
      <c r="T1644" s="20">
        <f t="shared" si="347"/>
        <v>5.3400499961718584E-2</v>
      </c>
      <c r="U1644" s="20">
        <f t="shared" si="348"/>
        <v>3.025673094563075E-2</v>
      </c>
      <c r="V1644" s="20">
        <f t="shared" si="349"/>
        <v>2.3143769016087834E-2</v>
      </c>
      <c r="Y1644" s="35"/>
      <c r="Z1644" s="35"/>
    </row>
    <row r="1645" spans="1:26" x14ac:dyDescent="0.25">
      <c r="A1645" s="11">
        <v>2007.05</v>
      </c>
      <c r="B1645" s="12">
        <v>1511.14</v>
      </c>
      <c r="C1645" s="13">
        <f>C1643/3+C1646*2/3</f>
        <v>25.943333333333335</v>
      </c>
      <c r="D1645" s="12">
        <f>D1643/3+D1646*2/3</f>
        <v>84.330000000000013</v>
      </c>
      <c r="E1645" s="12">
        <v>207.94900000000001</v>
      </c>
      <c r="F1645" s="13">
        <f t="shared" si="354"/>
        <v>2007.3749999998761</v>
      </c>
      <c r="G1645" s="38">
        <v>4.75</v>
      </c>
      <c r="H1645" s="13">
        <f t="shared" si="350"/>
        <v>2285.1424358857225</v>
      </c>
      <c r="I1645" s="13">
        <f t="shared" si="351"/>
        <v>39.231449057220765</v>
      </c>
      <c r="J1645" s="15">
        <f t="shared" si="355"/>
        <v>1091910.5790332339</v>
      </c>
      <c r="K1645" s="13">
        <f t="shared" si="352"/>
        <v>127.52363223675037</v>
      </c>
      <c r="L1645" s="15">
        <f t="shared" si="353"/>
        <v>60934.671261347459</v>
      </c>
      <c r="M1645" s="34">
        <f t="shared" si="344"/>
        <v>27.548490451851269</v>
      </c>
      <c r="N1645" s="16"/>
      <c r="O1645" s="17">
        <f t="shared" si="345"/>
        <v>29.678159305539189</v>
      </c>
      <c r="P1645" s="17"/>
      <c r="Q1645" s="36">
        <f t="shared" si="346"/>
        <v>1.5293949247564116E-2</v>
      </c>
      <c r="R1645" s="14">
        <f t="shared" si="356"/>
        <v>0.97676125696679006</v>
      </c>
      <c r="S1645" s="14">
        <f t="shared" si="357"/>
        <v>36.892095467328467</v>
      </c>
      <c r="T1645" s="20">
        <f t="shared" si="347"/>
        <v>5.2206843600241193E-2</v>
      </c>
      <c r="U1645" s="20">
        <f t="shared" si="348"/>
        <v>3.107944176870836E-2</v>
      </c>
      <c r="V1645" s="20">
        <f t="shared" si="349"/>
        <v>2.1127401831532833E-2</v>
      </c>
      <c r="Y1645" s="35"/>
      <c r="Z1645" s="35"/>
    </row>
    <row r="1646" spans="1:26" x14ac:dyDescent="0.25">
      <c r="A1646" s="11">
        <v>2007.06</v>
      </c>
      <c r="B1646" s="12">
        <v>1514.19</v>
      </c>
      <c r="C1646" s="13">
        <v>26.17</v>
      </c>
      <c r="D1646" s="12">
        <v>84.92</v>
      </c>
      <c r="E1646" s="12">
        <v>208.352</v>
      </c>
      <c r="F1646" s="13">
        <f t="shared" si="354"/>
        <v>2007.4583333332093</v>
      </c>
      <c r="G1646" s="38">
        <v>5.0999999999999996</v>
      </c>
      <c r="H1646" s="13">
        <f t="shared" si="350"/>
        <v>2285.3257343342038</v>
      </c>
      <c r="I1646" s="13">
        <f t="shared" si="351"/>
        <v>39.497668368914155</v>
      </c>
      <c r="J1646" s="15">
        <f t="shared" si="355"/>
        <v>1093570.9302438912</v>
      </c>
      <c r="K1646" s="13">
        <f t="shared" si="352"/>
        <v>128.16744355705731</v>
      </c>
      <c r="L1646" s="15">
        <f t="shared" si="353"/>
        <v>61330.508982565756</v>
      </c>
      <c r="M1646" s="34">
        <f t="shared" si="344"/>
        <v>27.418262740410604</v>
      </c>
      <c r="N1646" s="16"/>
      <c r="O1646" s="17">
        <f t="shared" si="345"/>
        <v>29.533318152944677</v>
      </c>
      <c r="P1646" s="17"/>
      <c r="Q1646" s="36">
        <f t="shared" si="346"/>
        <v>1.2036950871557858E-2</v>
      </c>
      <c r="R1646" s="14">
        <f t="shared" si="356"/>
        <v>1.0120561824406615</v>
      </c>
      <c r="S1646" s="14">
        <f t="shared" si="357"/>
        <v>35.965070127674252</v>
      </c>
      <c r="T1646" s="20">
        <f t="shared" si="347"/>
        <v>5.3806547068823818E-2</v>
      </c>
      <c r="U1646" s="20">
        <f t="shared" si="348"/>
        <v>3.4817484239501928E-2</v>
      </c>
      <c r="V1646" s="20">
        <f t="shared" si="349"/>
        <v>1.898906282932189E-2</v>
      </c>
      <c r="Y1646" s="35"/>
      <c r="Z1646" s="35"/>
    </row>
    <row r="1647" spans="1:26" x14ac:dyDescent="0.25">
      <c r="A1647" s="11">
        <v>2007.07</v>
      </c>
      <c r="B1647" s="39">
        <v>1520.71</v>
      </c>
      <c r="C1647" s="13">
        <f>C1646*2/3+C1649/3</f>
        <v>26.440000000000005</v>
      </c>
      <c r="D1647" s="12">
        <f>D1646*2/3+D1649/3</f>
        <v>82.813333333333333</v>
      </c>
      <c r="E1647" s="12">
        <v>208.29900000000001</v>
      </c>
      <c r="F1647" s="13">
        <f t="shared" si="354"/>
        <v>2007.5416666665426</v>
      </c>
      <c r="G1647" s="38">
        <v>5</v>
      </c>
      <c r="H1647" s="13">
        <f t="shared" si="350"/>
        <v>2295.7501793095503</v>
      </c>
      <c r="I1647" s="13">
        <f t="shared" si="351"/>
        <v>39.915325565653234</v>
      </c>
      <c r="J1647" s="15">
        <f t="shared" si="355"/>
        <v>1100150.9068918</v>
      </c>
      <c r="K1647" s="13">
        <f t="shared" si="352"/>
        <v>125.01971108838737</v>
      </c>
      <c r="L1647" s="15">
        <f t="shared" si="353"/>
        <v>59910.938817657276</v>
      </c>
      <c r="M1647" s="34">
        <f t="shared" si="344"/>
        <v>27.410088167204322</v>
      </c>
      <c r="N1647" s="16"/>
      <c r="O1647" s="17">
        <f t="shared" si="345"/>
        <v>29.520310708990628</v>
      </c>
      <c r="P1647" s="17"/>
      <c r="Q1647" s="36">
        <f t="shared" si="346"/>
        <v>1.2893722157572632E-2</v>
      </c>
      <c r="R1647" s="14">
        <f t="shared" si="356"/>
        <v>1.0303200256980465</v>
      </c>
      <c r="S1647" s="14">
        <f t="shared" si="357"/>
        <v>36.407932922943466</v>
      </c>
      <c r="T1647" s="20">
        <f t="shared" si="347"/>
        <v>5.4284274856436721E-2</v>
      </c>
      <c r="U1647" s="20">
        <f t="shared" si="348"/>
        <v>3.2618065999610479E-2</v>
      </c>
      <c r="V1647" s="20">
        <f t="shared" si="349"/>
        <v>2.1666208856826241E-2</v>
      </c>
      <c r="Y1647" s="35"/>
      <c r="Z1647" s="35"/>
    </row>
    <row r="1648" spans="1:26" x14ac:dyDescent="0.25">
      <c r="A1648" s="11">
        <v>2007.08</v>
      </c>
      <c r="B1648" s="12">
        <v>1454.62</v>
      </c>
      <c r="C1648" s="13">
        <f>C1646/3+C1649*2/3</f>
        <v>26.71</v>
      </c>
      <c r="D1648" s="12">
        <f>D1646/3+D1649*2/3</f>
        <v>80.706666666666663</v>
      </c>
      <c r="E1648" s="12">
        <v>207.917</v>
      </c>
      <c r="F1648" s="13">
        <f t="shared" si="354"/>
        <v>2007.6249999998759</v>
      </c>
      <c r="G1648" s="38">
        <v>4.67</v>
      </c>
      <c r="H1648" s="13">
        <f t="shared" si="350"/>
        <v>2200.0115680776462</v>
      </c>
      <c r="I1648" s="13">
        <f t="shared" si="351"/>
        <v>40.397017078930546</v>
      </c>
      <c r="J1648" s="15">
        <f t="shared" si="355"/>
        <v>1055885.0486234969</v>
      </c>
      <c r="K1648" s="13">
        <f t="shared" si="352"/>
        <v>122.0632194577644</v>
      </c>
      <c r="L1648" s="15">
        <f t="shared" si="353"/>
        <v>58583.659414536924</v>
      </c>
      <c r="M1648" s="34">
        <f t="shared" si="344"/>
        <v>26.148607189312319</v>
      </c>
      <c r="N1648" s="16"/>
      <c r="O1648" s="17">
        <f t="shared" si="345"/>
        <v>28.160884339006916</v>
      </c>
      <c r="P1648" s="17"/>
      <c r="Q1648" s="36">
        <f t="shared" si="346"/>
        <v>1.7573749248513806E-2</v>
      </c>
      <c r="R1648" s="14">
        <f t="shared" si="356"/>
        <v>1.0158620078148781</v>
      </c>
      <c r="S1648" s="14">
        <f t="shared" si="357"/>
        <v>37.580741790845678</v>
      </c>
      <c r="T1648" s="20">
        <f t="shared" si="347"/>
        <v>5.8569534818487368E-2</v>
      </c>
      <c r="U1648" s="20">
        <f t="shared" si="348"/>
        <v>3.0241430147207815E-2</v>
      </c>
      <c r="V1648" s="20">
        <f t="shared" si="349"/>
        <v>2.8328104671279553E-2</v>
      </c>
      <c r="Y1648" s="35"/>
      <c r="Z1648" s="35"/>
    </row>
    <row r="1649" spans="1:26" x14ac:dyDescent="0.25">
      <c r="A1649" s="11">
        <v>2007.09</v>
      </c>
      <c r="B1649" s="12">
        <v>1497.12</v>
      </c>
      <c r="C1649" s="13">
        <v>26.98</v>
      </c>
      <c r="D1649" s="12">
        <v>78.599999999999994</v>
      </c>
      <c r="E1649" s="12">
        <v>208.49</v>
      </c>
      <c r="F1649" s="13">
        <f t="shared" si="354"/>
        <v>2007.7083333332091</v>
      </c>
      <c r="G1649" s="38">
        <v>4.5199999999999996</v>
      </c>
      <c r="H1649" s="13">
        <f t="shared" si="350"/>
        <v>2258.0668386972998</v>
      </c>
      <c r="I1649" s="13">
        <f t="shared" si="351"/>
        <v>40.693226533646701</v>
      </c>
      <c r="J1649" s="15">
        <f t="shared" si="355"/>
        <v>1085375.9419013306</v>
      </c>
      <c r="K1649" s="13">
        <f t="shared" si="352"/>
        <v>118.55031896014196</v>
      </c>
      <c r="L1649" s="15">
        <f t="shared" si="353"/>
        <v>56983.106920917875</v>
      </c>
      <c r="M1649" s="34">
        <f t="shared" si="344"/>
        <v>26.725743047696927</v>
      </c>
      <c r="N1649" s="16"/>
      <c r="O1649" s="17">
        <f t="shared" si="345"/>
        <v>28.781596977212047</v>
      </c>
      <c r="P1649" s="17"/>
      <c r="Q1649" s="36">
        <f t="shared" si="346"/>
        <v>1.8275363450433894E-2</v>
      </c>
      <c r="R1649" s="14">
        <f t="shared" si="356"/>
        <v>1.0029690120248937</v>
      </c>
      <c r="S1649" s="14">
        <f t="shared" si="357"/>
        <v>38.071925110472762</v>
      </c>
      <c r="T1649" s="20">
        <f t="shared" si="347"/>
        <v>5.6832789146239016E-2</v>
      </c>
      <c r="U1649" s="20">
        <f t="shared" si="348"/>
        <v>2.8641865372378561E-2</v>
      </c>
      <c r="V1649" s="20">
        <f t="shared" si="349"/>
        <v>2.8190923773860455E-2</v>
      </c>
      <c r="Y1649" s="35"/>
      <c r="Z1649" s="35"/>
    </row>
    <row r="1650" spans="1:26" x14ac:dyDescent="0.25">
      <c r="A1650" s="11">
        <v>2007.1</v>
      </c>
      <c r="B1650" s="12">
        <v>1539.66</v>
      </c>
      <c r="C1650" s="13">
        <f>C1649*2/3+C1652/3</f>
        <v>27.230000000000004</v>
      </c>
      <c r="D1650" s="12">
        <f>D1649*2/3+D1652/3</f>
        <v>74.460000000000008</v>
      </c>
      <c r="E1650" s="12">
        <v>208.93600000000001</v>
      </c>
      <c r="F1650" s="13">
        <f t="shared" si="354"/>
        <v>2007.7916666665424</v>
      </c>
      <c r="G1650" s="38">
        <v>4.53</v>
      </c>
      <c r="H1650" s="13">
        <f t="shared" si="350"/>
        <v>2317.2717176551673</v>
      </c>
      <c r="I1650" s="13">
        <f t="shared" si="351"/>
        <v>40.982625301527747</v>
      </c>
      <c r="J1650" s="15">
        <f t="shared" si="355"/>
        <v>1115475.2934325337</v>
      </c>
      <c r="K1650" s="13">
        <f t="shared" si="352"/>
        <v>112.06633418845965</v>
      </c>
      <c r="L1650" s="15">
        <f t="shared" si="353"/>
        <v>53945.864898085594</v>
      </c>
      <c r="M1650" s="34">
        <f t="shared" si="344"/>
        <v>27.320648130462022</v>
      </c>
      <c r="N1650" s="16"/>
      <c r="O1650" s="17">
        <f t="shared" si="345"/>
        <v>29.421547626363015</v>
      </c>
      <c r="P1650" s="17"/>
      <c r="Q1650" s="36">
        <f t="shared" si="346"/>
        <v>1.7325578710255835E-2</v>
      </c>
      <c r="R1650" s="14">
        <f t="shared" si="356"/>
        <v>1.0346238087857089</v>
      </c>
      <c r="S1650" s="14">
        <f t="shared" si="357"/>
        <v>38.103450542963607</v>
      </c>
      <c r="T1650" s="20">
        <f t="shared" si="347"/>
        <v>5.6861010367949438E-2</v>
      </c>
      <c r="U1650" s="20">
        <f t="shared" si="348"/>
        <v>2.7349383691839924E-2</v>
      </c>
      <c r="V1650" s="20">
        <f t="shared" si="349"/>
        <v>2.9511626676109515E-2</v>
      </c>
      <c r="Y1650" s="35"/>
      <c r="Z1650" s="35"/>
    </row>
    <row r="1651" spans="1:26" x14ac:dyDescent="0.25">
      <c r="A1651" s="11">
        <v>2007.11</v>
      </c>
      <c r="B1651" s="12">
        <v>1463.39</v>
      </c>
      <c r="C1651" s="13">
        <f>C1649/3+C1652*2/3</f>
        <v>27.480000000000004</v>
      </c>
      <c r="D1651" s="12">
        <f>D1649/3+D1652*2/3</f>
        <v>70.320000000000007</v>
      </c>
      <c r="E1651" s="12">
        <v>210.17699999999999</v>
      </c>
      <c r="F1651" s="13">
        <f t="shared" si="354"/>
        <v>2007.8749999998756</v>
      </c>
      <c r="G1651" s="38">
        <v>4.1500000000000004</v>
      </c>
      <c r="H1651" s="13">
        <f t="shared" si="350"/>
        <v>2189.4765811673024</v>
      </c>
      <c r="I1651" s="13">
        <f t="shared" si="351"/>
        <v>41.114683338329137</v>
      </c>
      <c r="J1651" s="15">
        <f t="shared" si="355"/>
        <v>1055607.2820432615</v>
      </c>
      <c r="K1651" s="13">
        <f t="shared" si="352"/>
        <v>105.21049972166318</v>
      </c>
      <c r="L1651" s="15">
        <f t="shared" si="353"/>
        <v>50724.894985808387</v>
      </c>
      <c r="M1651" s="34">
        <f t="shared" si="344"/>
        <v>25.729053579498387</v>
      </c>
      <c r="N1651" s="16"/>
      <c r="O1651" s="17">
        <f t="shared" si="345"/>
        <v>27.711039143379502</v>
      </c>
      <c r="P1651" s="17"/>
      <c r="Q1651" s="36">
        <f t="shared" si="346"/>
        <v>2.4061140157559037E-2</v>
      </c>
      <c r="R1651" s="14">
        <f t="shared" si="356"/>
        <v>1.007526830349796</v>
      </c>
      <c r="S1651" s="14">
        <f t="shared" si="357"/>
        <v>39.18996371967102</v>
      </c>
      <c r="T1651" s="20">
        <f t="shared" si="347"/>
        <v>6.4382786384730606E-2</v>
      </c>
      <c r="U1651" s="20">
        <f t="shared" si="348"/>
        <v>2.4754117422086885E-2</v>
      </c>
      <c r="V1651" s="20">
        <f t="shared" si="349"/>
        <v>3.9628668962643721E-2</v>
      </c>
      <c r="Y1651" s="35"/>
      <c r="Z1651" s="35"/>
    </row>
    <row r="1652" spans="1:26" x14ac:dyDescent="0.25">
      <c r="A1652" s="11">
        <v>2007.12</v>
      </c>
      <c r="B1652" s="12">
        <v>1479.22</v>
      </c>
      <c r="C1652" s="13">
        <v>27.73</v>
      </c>
      <c r="D1652" s="12">
        <v>66.180000000000007</v>
      </c>
      <c r="E1652" s="12">
        <v>210.036</v>
      </c>
      <c r="F1652" s="13">
        <f t="shared" si="354"/>
        <v>2007.9583333332089</v>
      </c>
      <c r="G1652" s="38">
        <v>4.0999999999999996</v>
      </c>
      <c r="H1652" s="13">
        <f t="shared" si="350"/>
        <v>2214.6466377192487</v>
      </c>
      <c r="I1652" s="13">
        <f t="shared" si="351"/>
        <v>41.516577158201457</v>
      </c>
      <c r="J1652" s="15">
        <f t="shared" si="355"/>
        <v>1069410.4874958503</v>
      </c>
      <c r="K1652" s="13">
        <f t="shared" si="352"/>
        <v>99.082837227903809</v>
      </c>
      <c r="L1652" s="15">
        <f t="shared" si="353"/>
        <v>47845.206299587189</v>
      </c>
      <c r="M1652" s="34">
        <f t="shared" si="344"/>
        <v>25.95551010524024</v>
      </c>
      <c r="N1652" s="16"/>
      <c r="O1652" s="17">
        <f t="shared" si="345"/>
        <v>27.959981545763842</v>
      </c>
      <c r="P1652" s="17"/>
      <c r="Q1652" s="36">
        <f t="shared" si="346"/>
        <v>2.4280362312110372E-2</v>
      </c>
      <c r="R1652" s="14">
        <f t="shared" si="356"/>
        <v>1.0332059347690226</v>
      </c>
      <c r="S1652" s="14">
        <f t="shared" si="357"/>
        <v>39.511446700794252</v>
      </c>
      <c r="T1652" s="20">
        <f t="shared" si="347"/>
        <v>6.6090525626558261E-2</v>
      </c>
      <c r="U1652" s="20">
        <f t="shared" si="348"/>
        <v>2.3726298391638645E-2</v>
      </c>
      <c r="V1652" s="20">
        <f t="shared" si="349"/>
        <v>4.2364227234919616E-2</v>
      </c>
      <c r="Y1652" s="35"/>
      <c r="Z1652" s="35"/>
    </row>
    <row r="1653" spans="1:26" x14ac:dyDescent="0.25">
      <c r="A1653" s="11">
        <v>2008.01</v>
      </c>
      <c r="B1653" s="12">
        <v>1378.76</v>
      </c>
      <c r="C1653" s="13">
        <f>C1652*2/3+C1655/3</f>
        <v>27.92</v>
      </c>
      <c r="D1653" s="12">
        <f>D1652*2/3+D1655/3</f>
        <v>64.25</v>
      </c>
      <c r="E1653" s="12">
        <v>211.08</v>
      </c>
      <c r="F1653" s="13">
        <f t="shared" si="354"/>
        <v>2008.0416666665421</v>
      </c>
      <c r="G1653" s="14">
        <v>3.74</v>
      </c>
      <c r="H1653" s="13">
        <f t="shared" si="350"/>
        <v>2054.0310289937465</v>
      </c>
      <c r="I1653" s="13">
        <f t="shared" si="351"/>
        <v>41.594292211483804</v>
      </c>
      <c r="J1653" s="15">
        <f t="shared" si="355"/>
        <v>993526.04049723339</v>
      </c>
      <c r="K1653" s="13">
        <f t="shared" si="352"/>
        <v>95.717524161455387</v>
      </c>
      <c r="L1653" s="15">
        <f t="shared" si="353"/>
        <v>46298.15783888947</v>
      </c>
      <c r="M1653" s="34">
        <f t="shared" si="344"/>
        <v>24.022317760836827</v>
      </c>
      <c r="N1653" s="16"/>
      <c r="O1653" s="17">
        <f t="shared" si="345"/>
        <v>25.886705943137216</v>
      </c>
      <c r="P1653" s="17"/>
      <c r="Q1653" s="36">
        <f t="shared" si="346"/>
        <v>3.1299207454085536E-2</v>
      </c>
      <c r="R1653" s="14">
        <f t="shared" si="356"/>
        <v>1.0031166666666667</v>
      </c>
      <c r="S1653" s="14">
        <f t="shared" si="357"/>
        <v>40.621548708280386</v>
      </c>
      <c r="T1653" s="20">
        <f t="shared" si="347"/>
        <v>7.8491894040191079E-2</v>
      </c>
      <c r="U1653" s="20">
        <f t="shared" si="348"/>
        <v>1.8929027834309498E-2</v>
      </c>
      <c r="V1653" s="20">
        <f t="shared" si="349"/>
        <v>5.9562866205881582E-2</v>
      </c>
      <c r="Y1653" s="35"/>
      <c r="Z1653" s="35"/>
    </row>
    <row r="1654" spans="1:26" x14ac:dyDescent="0.25">
      <c r="A1654" s="11">
        <v>2008.02</v>
      </c>
      <c r="B1654" s="12">
        <v>1354.87</v>
      </c>
      <c r="C1654" s="13">
        <f>C1652/3+C1655*2/3</f>
        <v>28.11</v>
      </c>
      <c r="D1654" s="12">
        <f>D1652/3+D1655*2/3</f>
        <v>62.32</v>
      </c>
      <c r="E1654" s="12">
        <v>211.69300000000001</v>
      </c>
      <c r="F1654" s="13">
        <f t="shared" si="354"/>
        <v>2008.1249999998754</v>
      </c>
      <c r="G1654" s="38">
        <v>3.74</v>
      </c>
      <c r="H1654" s="13">
        <f t="shared" si="350"/>
        <v>2012.5956937640829</v>
      </c>
      <c r="I1654" s="13">
        <f t="shared" si="351"/>
        <v>41.756083573854589</v>
      </c>
      <c r="J1654" s="15">
        <f t="shared" si="355"/>
        <v>975167.04900678177</v>
      </c>
      <c r="K1654" s="13">
        <f t="shared" si="352"/>
        <v>92.57343039212445</v>
      </c>
      <c r="L1654" s="15">
        <f t="shared" si="353"/>
        <v>44854.790861191592</v>
      </c>
      <c r="M1654" s="34">
        <f t="shared" si="344"/>
        <v>23.495263401811794</v>
      </c>
      <c r="N1654" s="16"/>
      <c r="O1654" s="17">
        <f t="shared" si="345"/>
        <v>25.329469431905366</v>
      </c>
      <c r="P1654" s="17"/>
      <c r="Q1654" s="36">
        <f t="shared" si="346"/>
        <v>3.2340374978085347E-2</v>
      </c>
      <c r="R1654" s="14">
        <f t="shared" si="356"/>
        <v>1.0223551030241986</v>
      </c>
      <c r="S1654" s="14">
        <f t="shared" si="357"/>
        <v>40.630157998168791</v>
      </c>
      <c r="T1654" s="20">
        <f t="shared" si="347"/>
        <v>7.6858818213123792E-2</v>
      </c>
      <c r="U1654" s="20">
        <f t="shared" si="348"/>
        <v>1.6183304288415634E-2</v>
      </c>
      <c r="V1654" s="20">
        <f t="shared" si="349"/>
        <v>6.0675513924708158E-2</v>
      </c>
      <c r="Y1654" s="35"/>
      <c r="Z1654" s="35"/>
    </row>
    <row r="1655" spans="1:26" x14ac:dyDescent="0.25">
      <c r="A1655" s="11">
        <v>2008.03</v>
      </c>
      <c r="B1655" s="12">
        <v>1316.94</v>
      </c>
      <c r="C1655" s="13">
        <v>28.3</v>
      </c>
      <c r="D1655" s="12">
        <v>60.39</v>
      </c>
      <c r="E1655" s="12">
        <v>213.52799999999999</v>
      </c>
      <c r="F1655" s="13">
        <f t="shared" si="354"/>
        <v>2008.2083333332087</v>
      </c>
      <c r="G1655" s="38">
        <v>3.51</v>
      </c>
      <c r="H1655" s="13">
        <f t="shared" si="350"/>
        <v>1939.4409744857821</v>
      </c>
      <c r="I1655" s="13">
        <f t="shared" si="351"/>
        <v>41.677054063167368</v>
      </c>
      <c r="J1655" s="15">
        <f t="shared" si="355"/>
        <v>941404.0676431742</v>
      </c>
      <c r="K1655" s="13">
        <f t="shared" si="352"/>
        <v>88.935593458469157</v>
      </c>
      <c r="L1655" s="15">
        <f t="shared" si="353"/>
        <v>43169.3104051599</v>
      </c>
      <c r="M1655" s="34">
        <f t="shared" si="344"/>
        <v>22.606810842249349</v>
      </c>
      <c r="N1655" s="16"/>
      <c r="O1655" s="17">
        <f t="shared" si="345"/>
        <v>24.384051798830342</v>
      </c>
      <c r="P1655" s="17"/>
      <c r="Q1655" s="36">
        <f t="shared" si="346"/>
        <v>3.7009681686571719E-2</v>
      </c>
      <c r="R1655" s="14">
        <f t="shared" si="356"/>
        <v>0.98881826703656417</v>
      </c>
      <c r="S1655" s="14">
        <f t="shared" si="357"/>
        <v>41.181479532704643</v>
      </c>
      <c r="T1655" s="20">
        <f t="shared" si="347"/>
        <v>8.0486857466501638E-2</v>
      </c>
      <c r="U1655" s="20">
        <f t="shared" si="348"/>
        <v>1.5001668304679638E-2</v>
      </c>
      <c r="V1655" s="20">
        <f t="shared" si="349"/>
        <v>6.5485189161821999E-2</v>
      </c>
      <c r="Y1655" s="35"/>
      <c r="Z1655" s="35"/>
    </row>
    <row r="1656" spans="1:26" x14ac:dyDescent="0.25">
      <c r="A1656" s="11">
        <v>2008.04</v>
      </c>
      <c r="B1656" s="12">
        <v>1370.47</v>
      </c>
      <c r="C1656" s="13">
        <f>C1655*2/3+C1658/3</f>
        <v>28.436666666666667</v>
      </c>
      <c r="D1656" s="12">
        <f>D1655*2/3+D1658/3</f>
        <v>57.383333333333326</v>
      </c>
      <c r="E1656" s="12">
        <v>214.82300000000001</v>
      </c>
      <c r="F1656" s="13">
        <f t="shared" si="354"/>
        <v>2008.2916666665419</v>
      </c>
      <c r="G1656" s="38">
        <v>3.68</v>
      </c>
      <c r="H1656" s="13">
        <f t="shared" si="350"/>
        <v>2006.1073358066876</v>
      </c>
      <c r="I1656" s="13">
        <f t="shared" si="351"/>
        <v>41.625869669448811</v>
      </c>
      <c r="J1656" s="15">
        <f t="shared" si="355"/>
        <v>975447.66483255301</v>
      </c>
      <c r="K1656" s="13">
        <f t="shared" si="352"/>
        <v>83.998282306829338</v>
      </c>
      <c r="L1656" s="15">
        <f t="shared" si="353"/>
        <v>40843.242464488816</v>
      </c>
      <c r="M1656" s="34">
        <f t="shared" si="344"/>
        <v>23.35604064320162</v>
      </c>
      <c r="N1656" s="16"/>
      <c r="O1656" s="17">
        <f t="shared" si="345"/>
        <v>25.204092441252214</v>
      </c>
      <c r="P1656" s="17"/>
      <c r="Q1656" s="36">
        <f t="shared" si="346"/>
        <v>3.4322355344470284E-2</v>
      </c>
      <c r="R1656" s="14">
        <f t="shared" si="356"/>
        <v>0.98662501786302048</v>
      </c>
      <c r="S1656" s="14">
        <f t="shared" si="357"/>
        <v>40.475524141405373</v>
      </c>
      <c r="T1656" s="20">
        <f t="shared" si="347"/>
        <v>7.4425037507496627E-2</v>
      </c>
      <c r="U1656" s="20">
        <f t="shared" si="348"/>
        <v>1.633261635775618E-2</v>
      </c>
      <c r="V1656" s="20">
        <f t="shared" si="349"/>
        <v>5.8092421149740447E-2</v>
      </c>
      <c r="Y1656" s="35"/>
      <c r="Z1656" s="35"/>
    </row>
    <row r="1657" spans="1:26" x14ac:dyDescent="0.25">
      <c r="A1657" s="11">
        <v>2008.05</v>
      </c>
      <c r="B1657" s="12">
        <v>1403.22</v>
      </c>
      <c r="C1657" s="13">
        <f>C1655/3+C1658*2/3</f>
        <v>28.573333333333334</v>
      </c>
      <c r="D1657" s="12">
        <f>D1655/3+D1658*2/3</f>
        <v>54.376666666666665</v>
      </c>
      <c r="E1657" s="12">
        <v>216.63200000000001</v>
      </c>
      <c r="F1657" s="13">
        <f t="shared" si="354"/>
        <v>2008.3749999998752</v>
      </c>
      <c r="G1657" s="38">
        <v>3.88</v>
      </c>
      <c r="H1657" s="13">
        <f t="shared" si="350"/>
        <v>2036.8946471435431</v>
      </c>
      <c r="I1657" s="13">
        <f t="shared" si="351"/>
        <v>41.476653495328485</v>
      </c>
      <c r="J1657" s="15">
        <f t="shared" si="355"/>
        <v>992098.28753531782</v>
      </c>
      <c r="K1657" s="13">
        <f t="shared" si="352"/>
        <v>78.932413493851342</v>
      </c>
      <c r="L1657" s="15">
        <f t="shared" si="353"/>
        <v>38445.146079644539</v>
      </c>
      <c r="M1657" s="34">
        <f t="shared" si="344"/>
        <v>23.696432116623193</v>
      </c>
      <c r="N1657" s="16"/>
      <c r="O1657" s="17">
        <f t="shared" si="345"/>
        <v>25.583647878051814</v>
      </c>
      <c r="P1657" s="17"/>
      <c r="Q1657" s="36">
        <f t="shared" si="346"/>
        <v>3.2380178781062981E-2</v>
      </c>
      <c r="R1657" s="14">
        <f t="shared" si="356"/>
        <v>0.9853319464608985</v>
      </c>
      <c r="S1657" s="14">
        <f t="shared" si="357"/>
        <v>39.600691816464042</v>
      </c>
      <c r="T1657" s="20">
        <f t="shared" si="347"/>
        <v>7.4248898963235055E-2</v>
      </c>
      <c r="U1657" s="20">
        <f t="shared" si="348"/>
        <v>1.7448841256749503E-2</v>
      </c>
      <c r="V1657" s="20">
        <f t="shared" si="349"/>
        <v>5.6800057706485552E-2</v>
      </c>
      <c r="Y1657" s="35"/>
      <c r="Z1657" s="35"/>
    </row>
    <row r="1658" spans="1:26" x14ac:dyDescent="0.25">
      <c r="A1658" s="11">
        <v>2008.06</v>
      </c>
      <c r="B1658" s="12">
        <v>1341.25</v>
      </c>
      <c r="C1658" s="13">
        <v>28.71</v>
      </c>
      <c r="D1658" s="12">
        <v>51.37</v>
      </c>
      <c r="E1658" s="12">
        <v>218.815</v>
      </c>
      <c r="F1658" s="13">
        <f t="shared" si="354"/>
        <v>2008.4583333332084</v>
      </c>
      <c r="G1658" s="38">
        <v>4.0999999999999996</v>
      </c>
      <c r="H1658" s="13">
        <f t="shared" si="350"/>
        <v>1927.5162808765397</v>
      </c>
      <c r="I1658" s="13">
        <f t="shared" si="351"/>
        <v>41.259267417681613</v>
      </c>
      <c r="J1658" s="15">
        <f t="shared" si="355"/>
        <v>940498.66947531642</v>
      </c>
      <c r="K1658" s="13">
        <f t="shared" si="352"/>
        <v>73.824053195621886</v>
      </c>
      <c r="L1658" s="15">
        <f t="shared" si="353"/>
        <v>36021.186692225172</v>
      </c>
      <c r="M1658" s="34">
        <f t="shared" si="344"/>
        <v>22.41681280228195</v>
      </c>
      <c r="N1658" s="16"/>
      <c r="O1658" s="17">
        <f t="shared" si="345"/>
        <v>24.216735515654367</v>
      </c>
      <c r="P1658" s="17"/>
      <c r="Q1658" s="36">
        <f t="shared" si="346"/>
        <v>3.3494886255305889E-2</v>
      </c>
      <c r="R1658" s="14">
        <f t="shared" si="356"/>
        <v>1.0107706962630596</v>
      </c>
      <c r="S1658" s="14">
        <f t="shared" si="357"/>
        <v>38.630546846548732</v>
      </c>
      <c r="T1658" s="20">
        <f t="shared" si="347"/>
        <v>8.2091352218717439E-2</v>
      </c>
      <c r="U1658" s="20">
        <f t="shared" si="348"/>
        <v>2.064221025532742E-2</v>
      </c>
      <c r="V1658" s="20">
        <f t="shared" si="349"/>
        <v>6.1449141963390019E-2</v>
      </c>
      <c r="Y1658" s="35"/>
      <c r="Z1658" s="35"/>
    </row>
    <row r="1659" spans="1:26" x14ac:dyDescent="0.25">
      <c r="A1659" s="11">
        <v>2008.07</v>
      </c>
      <c r="B1659" s="12">
        <v>1257.33</v>
      </c>
      <c r="C1659" s="13">
        <f>C1658*2/3+C1661/3</f>
        <v>28.756666666666668</v>
      </c>
      <c r="D1659" s="12">
        <f>D1658*2/3+D1661/3</f>
        <v>49.563333333333333</v>
      </c>
      <c r="E1659" s="12">
        <v>219.964</v>
      </c>
      <c r="F1659" s="13">
        <f t="shared" si="354"/>
        <v>2008.5416666665417</v>
      </c>
      <c r="G1659" s="38">
        <v>4.01</v>
      </c>
      <c r="H1659" s="13">
        <f t="shared" si="350"/>
        <v>1797.4759133312725</v>
      </c>
      <c r="I1659" s="13">
        <f t="shared" si="351"/>
        <v>41.110460802676805</v>
      </c>
      <c r="J1659" s="15">
        <f t="shared" si="355"/>
        <v>878719.28736133</v>
      </c>
      <c r="K1659" s="13">
        <f t="shared" si="352"/>
        <v>70.855620919786887</v>
      </c>
      <c r="L1659" s="15">
        <f t="shared" si="353"/>
        <v>34638.684311929821</v>
      </c>
      <c r="M1659" s="34">
        <f t="shared" si="344"/>
        <v>20.907206462661591</v>
      </c>
      <c r="N1659" s="16"/>
      <c r="O1659" s="17">
        <f t="shared" si="345"/>
        <v>22.603177385642255</v>
      </c>
      <c r="P1659" s="17"/>
      <c r="Q1659" s="36">
        <f t="shared" si="346"/>
        <v>3.8029082463546755E-2</v>
      </c>
      <c r="R1659" s="14">
        <f t="shared" si="356"/>
        <v>1.0132020522151037</v>
      </c>
      <c r="S1659" s="14">
        <f t="shared" si="357"/>
        <v>38.842661485403084</v>
      </c>
      <c r="T1659" s="20">
        <f t="shared" si="347"/>
        <v>9.1172768943963423E-2</v>
      </c>
      <c r="U1659" s="20">
        <f t="shared" si="348"/>
        <v>2.0498899592648057E-2</v>
      </c>
      <c r="V1659" s="20">
        <f t="shared" si="349"/>
        <v>7.0673869351315366E-2</v>
      </c>
      <c r="Y1659" s="35"/>
      <c r="Z1659" s="35"/>
    </row>
    <row r="1660" spans="1:26" x14ac:dyDescent="0.25">
      <c r="A1660" s="11">
        <v>2008.08</v>
      </c>
      <c r="B1660" s="12">
        <v>1281.47</v>
      </c>
      <c r="C1660" s="13">
        <f>C1658/3+C1661*2/3</f>
        <v>28.803333333333335</v>
      </c>
      <c r="D1660" s="12">
        <f>D1658/3+D1661*2/3</f>
        <v>47.756666666666668</v>
      </c>
      <c r="E1660" s="12">
        <v>219.08600000000001</v>
      </c>
      <c r="F1660" s="13">
        <f t="shared" si="354"/>
        <v>2008.6249999998749</v>
      </c>
      <c r="G1660" s="38">
        <v>3.89</v>
      </c>
      <c r="H1660" s="13">
        <f t="shared" si="350"/>
        <v>1839.328191669025</v>
      </c>
      <c r="I1660" s="13">
        <f t="shared" si="351"/>
        <v>41.342195302301384</v>
      </c>
      <c r="J1660" s="15">
        <f t="shared" si="355"/>
        <v>900863.53563730756</v>
      </c>
      <c r="K1660" s="13">
        <f t="shared" si="352"/>
        <v>68.546421953023014</v>
      </c>
      <c r="L1660" s="15">
        <f t="shared" si="353"/>
        <v>33572.568677835363</v>
      </c>
      <c r="M1660" s="34">
        <f t="shared" si="344"/>
        <v>21.40161736004794</v>
      </c>
      <c r="N1660" s="16"/>
      <c r="O1660" s="17">
        <f t="shared" si="345"/>
        <v>23.155126607759264</v>
      </c>
      <c r="P1660" s="17"/>
      <c r="Q1660" s="36">
        <f t="shared" si="346"/>
        <v>3.7586008022024373E-2</v>
      </c>
      <c r="R1660" s="14">
        <f t="shared" si="356"/>
        <v>1.0198300499840234</v>
      </c>
      <c r="S1660" s="14">
        <f t="shared" si="357"/>
        <v>39.513183663016513</v>
      </c>
      <c r="T1660" s="20">
        <f t="shared" si="347"/>
        <v>9.103986829691868E-2</v>
      </c>
      <c r="U1660" s="20">
        <f t="shared" si="348"/>
        <v>1.8942279635364212E-2</v>
      </c>
      <c r="V1660" s="20">
        <f t="shared" si="349"/>
        <v>7.2097588661554468E-2</v>
      </c>
      <c r="Y1660" s="35"/>
      <c r="Z1660" s="35"/>
    </row>
    <row r="1661" spans="1:26" x14ac:dyDescent="0.25">
      <c r="A1661" s="11">
        <v>2008.09</v>
      </c>
      <c r="B1661" s="12">
        <v>1216.95</v>
      </c>
      <c r="C1661" s="13">
        <v>28.85</v>
      </c>
      <c r="D1661" s="12">
        <f>45.95</f>
        <v>45.95</v>
      </c>
      <c r="E1661" s="12">
        <v>218.78299999999999</v>
      </c>
      <c r="F1661" s="13">
        <f t="shared" si="354"/>
        <v>2008.7083333332082</v>
      </c>
      <c r="G1661" s="38">
        <v>3.69</v>
      </c>
      <c r="H1661" s="13">
        <f t="shared" si="350"/>
        <v>1749.1400017368812</v>
      </c>
      <c r="I1661" s="13">
        <f t="shared" si="351"/>
        <v>41.466526192620094</v>
      </c>
      <c r="J1661" s="15">
        <f t="shared" si="355"/>
        <v>858383.74407036952</v>
      </c>
      <c r="K1661" s="13">
        <f t="shared" si="352"/>
        <v>66.04460584231866</v>
      </c>
      <c r="L1661" s="15">
        <f t="shared" si="353"/>
        <v>32411.136891436359</v>
      </c>
      <c r="M1661" s="34">
        <f t="shared" si="344"/>
        <v>20.362733946097528</v>
      </c>
      <c r="N1661" s="16"/>
      <c r="O1661" s="17">
        <f t="shared" si="345"/>
        <v>22.050373871028626</v>
      </c>
      <c r="P1661" s="17"/>
      <c r="Q1661" s="36">
        <f t="shared" si="346"/>
        <v>4.1701440614025372E-2</v>
      </c>
      <c r="R1661" s="14">
        <f t="shared" si="356"/>
        <v>0.99317770086629609</v>
      </c>
      <c r="S1661" s="14">
        <f t="shared" si="357"/>
        <v>40.352540381592689</v>
      </c>
      <c r="T1661" s="20">
        <f t="shared" si="347"/>
        <v>9.8024277924335657E-2</v>
      </c>
      <c r="U1661" s="20">
        <f t="shared" si="348"/>
        <v>1.5968976270918533E-2</v>
      </c>
      <c r="V1661" s="20">
        <f t="shared" si="349"/>
        <v>8.2055301653417123E-2</v>
      </c>
      <c r="Y1661" s="35"/>
      <c r="Z1661" s="35"/>
    </row>
    <row r="1662" spans="1:26" x14ac:dyDescent="0.25">
      <c r="A1662" s="11">
        <v>2008.1</v>
      </c>
      <c r="B1662" s="12">
        <v>968.8</v>
      </c>
      <c r="C1662" s="13">
        <f>C1661*2/3+C1664/3</f>
        <v>28.696666666666665</v>
      </c>
      <c r="D1662" s="12">
        <f>D1661*2/3+D1664/3</f>
        <v>35.593333333333334</v>
      </c>
      <c r="E1662" s="12">
        <v>216.57300000000001</v>
      </c>
      <c r="F1662" s="13">
        <f t="shared" si="354"/>
        <v>2008.7916666665415</v>
      </c>
      <c r="G1662" s="14">
        <v>3.81</v>
      </c>
      <c r="H1662" s="13">
        <f t="shared" si="350"/>
        <v>1406.6797246194124</v>
      </c>
      <c r="I1662" s="13">
        <f t="shared" si="351"/>
        <v>41.667030516269342</v>
      </c>
      <c r="J1662" s="15">
        <f t="shared" si="355"/>
        <v>692026.67177181749</v>
      </c>
      <c r="K1662" s="13">
        <f t="shared" si="352"/>
        <v>51.680863265504016</v>
      </c>
      <c r="L1662" s="15">
        <f t="shared" si="353"/>
        <v>25424.789434281134</v>
      </c>
      <c r="M1662" s="34">
        <f t="shared" si="344"/>
        <v>16.387356548789839</v>
      </c>
      <c r="N1662" s="16"/>
      <c r="O1662" s="17">
        <f t="shared" si="345"/>
        <v>17.770107910955762</v>
      </c>
      <c r="P1662" s="17"/>
      <c r="Q1662" s="36">
        <f t="shared" si="346"/>
        <v>5.1118977736672788E-2</v>
      </c>
      <c r="R1662" s="14">
        <f t="shared" si="356"/>
        <v>1.0265737057388291</v>
      </c>
      <c r="S1662" s="14">
        <f t="shared" si="357"/>
        <v>40.486207960340771</v>
      </c>
      <c r="T1662" s="20">
        <f t="shared" si="347"/>
        <v>0.11734462068573026</v>
      </c>
      <c r="U1662" s="20">
        <f t="shared" si="348"/>
        <v>1.4406924360982343E-2</v>
      </c>
      <c r="V1662" s="20">
        <f t="shared" si="349"/>
        <v>0.10293769632474792</v>
      </c>
      <c r="Y1662" s="35"/>
      <c r="Z1662" s="35"/>
    </row>
    <row r="1663" spans="1:26" x14ac:dyDescent="0.25">
      <c r="A1663" s="11">
        <v>2008.11</v>
      </c>
      <c r="B1663" s="12">
        <v>883.04</v>
      </c>
      <c r="C1663" s="13">
        <f>C1661/3+C1664*2/3</f>
        <v>28.543333333333333</v>
      </c>
      <c r="D1663" s="12">
        <f>D1661/3+D1664*2/3</f>
        <v>25.236666666666668</v>
      </c>
      <c r="E1663" s="12">
        <v>212.42500000000001</v>
      </c>
      <c r="F1663" s="13">
        <f t="shared" si="354"/>
        <v>2008.8749999998747</v>
      </c>
      <c r="G1663" s="14">
        <v>3.53</v>
      </c>
      <c r="H1663" s="13">
        <f t="shared" si="350"/>
        <v>1307.1943434153231</v>
      </c>
      <c r="I1663" s="13">
        <f t="shared" si="351"/>
        <v>42.253673531834764</v>
      </c>
      <c r="J1663" s="15">
        <f t="shared" si="355"/>
        <v>644816.3411895996</v>
      </c>
      <c r="K1663" s="13">
        <f t="shared" si="352"/>
        <v>37.358701659409206</v>
      </c>
      <c r="L1663" s="15">
        <f t="shared" si="353"/>
        <v>18428.400824222605</v>
      </c>
      <c r="M1663" s="34">
        <f t="shared" si="344"/>
        <v>15.259659405704589</v>
      </c>
      <c r="N1663" s="16"/>
      <c r="O1663" s="17">
        <f t="shared" si="345"/>
        <v>16.575738507639606</v>
      </c>
      <c r="P1663" s="17"/>
      <c r="Q1663" s="36">
        <f t="shared" si="346"/>
        <v>5.644210976560475E-2</v>
      </c>
      <c r="R1663" s="14">
        <f t="shared" si="356"/>
        <v>1.1007174876584529</v>
      </c>
      <c r="S1663" s="14">
        <f t="shared" si="357"/>
        <v>42.373654710520576</v>
      </c>
      <c r="T1663" s="20">
        <f t="shared" si="347"/>
        <v>0.1232877349303918</v>
      </c>
      <c r="U1663" s="20">
        <f t="shared" si="348"/>
        <v>1.0656217325840434E-2</v>
      </c>
      <c r="V1663" s="20">
        <f t="shared" si="349"/>
        <v>0.11263151760455137</v>
      </c>
      <c r="Y1663" s="35"/>
      <c r="Z1663" s="35"/>
    </row>
    <row r="1664" spans="1:26" x14ac:dyDescent="0.25">
      <c r="A1664" s="11">
        <v>2008.12</v>
      </c>
      <c r="B1664" s="12">
        <v>877.56</v>
      </c>
      <c r="C1664" s="13">
        <v>28.39</v>
      </c>
      <c r="D1664" s="12">
        <v>14.88</v>
      </c>
      <c r="E1664" s="12">
        <v>210.22800000000001</v>
      </c>
      <c r="F1664" s="13">
        <f t="shared" si="354"/>
        <v>2008.958333333208</v>
      </c>
      <c r="G1664" s="14">
        <v>2.42</v>
      </c>
      <c r="H1664" s="13">
        <f t="shared" si="350"/>
        <v>1312.6582453336378</v>
      </c>
      <c r="I1664" s="13">
        <f t="shared" si="351"/>
        <v>42.465891317997603</v>
      </c>
      <c r="J1664" s="15">
        <f t="shared" si="355"/>
        <v>649257.23017822916</v>
      </c>
      <c r="K1664" s="13">
        <f t="shared" si="352"/>
        <v>22.257571779211144</v>
      </c>
      <c r="L1664" s="15">
        <f t="shared" si="353"/>
        <v>11008.874134021664</v>
      </c>
      <c r="M1664" s="34">
        <f t="shared" si="344"/>
        <v>15.376080747423778</v>
      </c>
      <c r="N1664" s="16"/>
      <c r="O1664" s="17">
        <f t="shared" si="345"/>
        <v>16.732842670212037</v>
      </c>
      <c r="P1664" s="17"/>
      <c r="Q1664" s="36">
        <f t="shared" si="346"/>
        <v>6.6042129114535039E-2</v>
      </c>
      <c r="R1664" s="14">
        <f t="shared" si="356"/>
        <v>0.99325011039598909</v>
      </c>
      <c r="S1664" s="14">
        <f t="shared" si="357"/>
        <v>47.128851670167116</v>
      </c>
      <c r="T1664" s="20">
        <f t="shared" si="347"/>
        <v>0.11646979702600335</v>
      </c>
      <c r="U1664" s="20">
        <f t="shared" si="348"/>
        <v>3.0158747949355913E-3</v>
      </c>
      <c r="V1664" s="20">
        <f t="shared" si="349"/>
        <v>0.11345392223106776</v>
      </c>
      <c r="Y1664" s="35"/>
      <c r="Z1664" s="35"/>
    </row>
    <row r="1665" spans="1:26" x14ac:dyDescent="0.25">
      <c r="A1665" s="11">
        <v>2009.01</v>
      </c>
      <c r="B1665" s="12">
        <v>865.58</v>
      </c>
      <c r="C1665" s="13">
        <f>C1664*2/3+C1667/3</f>
        <v>28.013333333333335</v>
      </c>
      <c r="D1665" s="12">
        <f>D1664*2/3+D1667/3</f>
        <v>12.206666666666667</v>
      </c>
      <c r="E1665" s="12">
        <v>211.143</v>
      </c>
      <c r="F1665" s="13">
        <f t="shared" si="354"/>
        <v>2009.0416666665412</v>
      </c>
      <c r="G1665" s="14">
        <v>2.52</v>
      </c>
      <c r="H1665" s="13">
        <f t="shared" si="350"/>
        <v>1289.1276850286301</v>
      </c>
      <c r="I1665" s="13">
        <f t="shared" si="351"/>
        <v>41.720884897912796</v>
      </c>
      <c r="J1665" s="15">
        <f t="shared" si="355"/>
        <v>639338.35936245846</v>
      </c>
      <c r="K1665" s="13">
        <f t="shared" si="352"/>
        <v>18.179662124721162</v>
      </c>
      <c r="L1665" s="15">
        <f t="shared" si="353"/>
        <v>9016.139744392287</v>
      </c>
      <c r="M1665" s="34">
        <f t="shared" ref="M1665:M1728" si="358">H1665/AVERAGE(K1545:K1664)</f>
        <v>15.17465193687968</v>
      </c>
      <c r="N1665" s="16"/>
      <c r="O1665" s="17">
        <f t="shared" ref="O1665:O1728" si="359">J1665/AVERAGE(L1545:L1664)</f>
        <v>16.545978292697004</v>
      </c>
      <c r="P1665" s="17"/>
      <c r="Q1665" s="36">
        <f t="shared" ref="Q1665:Q1728" si="360">1/M1665-(G1665/100-(((E1665/E1545)^(1/10))-1))</f>
        <v>6.6100784914300575E-2</v>
      </c>
      <c r="R1665" s="14">
        <f t="shared" si="356"/>
        <v>0.97192494277408814</v>
      </c>
      <c r="S1665" s="14">
        <f t="shared" si="357"/>
        <v>46.607880176717003</v>
      </c>
      <c r="T1665" s="20">
        <f t="shared" si="347"/>
        <v>0.11990380141313706</v>
      </c>
      <c r="U1665" s="20">
        <f t="shared" si="348"/>
        <v>5.216205961303011E-3</v>
      </c>
      <c r="V1665" s="20">
        <f t="shared" si="349"/>
        <v>0.11468759545183405</v>
      </c>
      <c r="Y1665" s="35"/>
      <c r="Z1665" s="35"/>
    </row>
    <row r="1666" spans="1:26" x14ac:dyDescent="0.25">
      <c r="A1666" s="11">
        <v>2009.02</v>
      </c>
      <c r="B1666" s="12">
        <v>805.23</v>
      </c>
      <c r="C1666" s="13">
        <f>C1664/3+C1667*2/3</f>
        <v>27.63666666666667</v>
      </c>
      <c r="D1666" s="12">
        <f>D1664/3+D1667*2/3</f>
        <v>9.5333333333333332</v>
      </c>
      <c r="E1666" s="12">
        <v>212.19300000000001</v>
      </c>
      <c r="F1666" s="13">
        <f t="shared" si="354"/>
        <v>2009.1249999998745</v>
      </c>
      <c r="G1666" s="14">
        <v>2.87</v>
      </c>
      <c r="H1666" s="13">
        <f t="shared" si="350"/>
        <v>1193.3128133350301</v>
      </c>
      <c r="I1666" s="13">
        <f t="shared" si="351"/>
        <v>40.956234183031498</v>
      </c>
      <c r="J1666" s="15">
        <f t="shared" si="355"/>
        <v>593511.9844735777</v>
      </c>
      <c r="K1666" s="13">
        <f t="shared" si="352"/>
        <v>14.127949555357624</v>
      </c>
      <c r="L1666" s="15">
        <f t="shared" si="353"/>
        <v>7026.7471223312268</v>
      </c>
      <c r="M1666" s="34">
        <f t="shared" si="358"/>
        <v>14.122181801918904</v>
      </c>
      <c r="N1666" s="16"/>
      <c r="O1666" s="17">
        <f t="shared" si="359"/>
        <v>15.431495098996711</v>
      </c>
      <c r="P1666" s="17"/>
      <c r="Q1666" s="36">
        <f t="shared" si="360"/>
        <v>6.7895991981292758E-2</v>
      </c>
      <c r="R1666" s="14">
        <f t="shared" si="356"/>
        <v>1.0067126526027683</v>
      </c>
      <c r="S1666" s="14">
        <f t="shared" si="357"/>
        <v>45.075205296060268</v>
      </c>
      <c r="T1666" s="20">
        <f t="shared" ref="T1666:T1685" si="361">(($J1786/$J1666)^(1/10)-1)</f>
        <v>0.13419728561579247</v>
      </c>
      <c r="U1666" s="20">
        <f t="shared" ref="U1666:U1729" si="362">(($S1786/$S1666)^(1/10)-1)</f>
        <v>8.647385664905638E-3</v>
      </c>
      <c r="V1666" s="20">
        <f t="shared" ref="V1666:V1729" si="363">T1666-U1666</f>
        <v>0.12554989995088683</v>
      </c>
      <c r="Y1666" s="35"/>
      <c r="Z1666" s="35"/>
    </row>
    <row r="1667" spans="1:26" x14ac:dyDescent="0.25">
      <c r="A1667" s="11">
        <v>2009.03</v>
      </c>
      <c r="B1667" s="12">
        <v>757.13</v>
      </c>
      <c r="C1667" s="13">
        <v>27.26</v>
      </c>
      <c r="D1667" s="12">
        <v>6.86</v>
      </c>
      <c r="E1667" s="12">
        <v>212.709</v>
      </c>
      <c r="F1667" s="13">
        <f>F1666+1/12</f>
        <v>2009.2083333332077</v>
      </c>
      <c r="G1667" s="14">
        <v>2.82</v>
      </c>
      <c r="H1667" s="13">
        <f t="shared" si="350"/>
        <v>1119.3090080814636</v>
      </c>
      <c r="I1667" s="13">
        <f t="shared" si="351"/>
        <v>40.300032438683843</v>
      </c>
      <c r="J1667" s="15">
        <f t="shared" si="355"/>
        <v>558375.4032180116</v>
      </c>
      <c r="K1667" s="13">
        <f t="shared" si="352"/>
        <v>10.141534208707673</v>
      </c>
      <c r="L1667" s="15">
        <f t="shared" si="353"/>
        <v>5059.1777714204427</v>
      </c>
      <c r="M1667" s="34">
        <f t="shared" si="358"/>
        <v>13.323667656863936</v>
      </c>
      <c r="N1667" s="16"/>
      <c r="O1667" s="17">
        <f t="shared" si="359"/>
        <v>14.592703772466319</v>
      </c>
      <c r="P1667" s="17"/>
      <c r="Q1667" s="36">
        <f t="shared" si="360"/>
        <v>7.2577640954996581E-2</v>
      </c>
      <c r="R1667" s="14">
        <f t="shared" si="356"/>
        <v>0.99289340879634969</v>
      </c>
      <c r="S1667" s="14">
        <f t="shared" si="357"/>
        <v>45.267699831066764</v>
      </c>
      <c r="T1667" s="20">
        <f t="shared" si="361"/>
        <v>0.14270204314620294</v>
      </c>
      <c r="U1667" s="20">
        <f t="shared" si="362"/>
        <v>8.8387323571454957E-3</v>
      </c>
      <c r="V1667" s="20">
        <f t="shared" si="363"/>
        <v>0.13386331078905744</v>
      </c>
      <c r="Y1667" s="35"/>
      <c r="Z1667" s="35"/>
    </row>
    <row r="1668" spans="1:26" x14ac:dyDescent="0.25">
      <c r="A1668" s="11">
        <v>2009.04</v>
      </c>
      <c r="B1668" s="12">
        <v>848.15</v>
      </c>
      <c r="C1668" s="13">
        <f>C1667*2/3+C1670/3</f>
        <v>26.703333333333333</v>
      </c>
      <c r="D1668" s="12">
        <f>D1667*2/3+D1670/3</f>
        <v>7.0766666666666662</v>
      </c>
      <c r="E1668" s="12">
        <v>213.24</v>
      </c>
      <c r="F1668" s="13">
        <f t="shared" si="354"/>
        <v>2009.291666666541</v>
      </c>
      <c r="G1668" s="14">
        <v>2.93</v>
      </c>
      <c r="H1668" s="13">
        <f t="shared" si="350"/>
        <v>1250.7468064153068</v>
      </c>
      <c r="I1668" s="13">
        <f t="shared" si="351"/>
        <v>39.378776027011824</v>
      </c>
      <c r="J1668" s="15">
        <f t="shared" si="355"/>
        <v>625581.13290911529</v>
      </c>
      <c r="K1668" s="13">
        <f t="shared" si="352"/>
        <v>10.435793472144065</v>
      </c>
      <c r="L1668" s="15">
        <f t="shared" si="353"/>
        <v>5219.6299599758368</v>
      </c>
      <c r="M1668" s="34">
        <f t="shared" si="358"/>
        <v>14.981866453039256</v>
      </c>
      <c r="N1668" s="16"/>
      <c r="O1668" s="17">
        <f t="shared" si="359"/>
        <v>16.441219972398432</v>
      </c>
      <c r="P1668" s="17"/>
      <c r="Q1668" s="36">
        <f t="shared" si="360"/>
        <v>6.2683163948465348E-2</v>
      </c>
      <c r="R1668" s="14">
        <f t="shared" si="356"/>
        <v>0.9720157544991832</v>
      </c>
      <c r="S1668" s="14">
        <f t="shared" si="357"/>
        <v>44.834078422500028</v>
      </c>
      <c r="T1668" s="20">
        <f t="shared" si="361"/>
        <v>0.13332895853557458</v>
      </c>
      <c r="U1668" s="20">
        <f t="shared" si="362"/>
        <v>9.8455428084029961E-3</v>
      </c>
      <c r="V1668" s="20">
        <f t="shared" si="363"/>
        <v>0.12348341572717159</v>
      </c>
      <c r="Y1668" s="35"/>
      <c r="Z1668" s="35"/>
    </row>
    <row r="1669" spans="1:26" x14ac:dyDescent="0.25">
      <c r="A1669" s="11">
        <v>2009.05</v>
      </c>
      <c r="B1669" s="12">
        <v>902.41</v>
      </c>
      <c r="C1669" s="13">
        <f>C1667/3+C1670*2/3</f>
        <v>26.146666666666668</v>
      </c>
      <c r="D1669" s="12">
        <f>D1667/3+D1670*2/3</f>
        <v>7.293333333333333</v>
      </c>
      <c r="E1669" s="12">
        <v>213.85599999999999</v>
      </c>
      <c r="F1669" s="13">
        <f t="shared" si="354"/>
        <v>2009.3749999998743</v>
      </c>
      <c r="G1669" s="14">
        <v>3.29</v>
      </c>
      <c r="H1669" s="13">
        <f t="shared" si="350"/>
        <v>1326.9295628834357</v>
      </c>
      <c r="I1669" s="13">
        <f t="shared" si="351"/>
        <v>38.446809067783938</v>
      </c>
      <c r="J1669" s="15">
        <f t="shared" si="355"/>
        <v>665287.64641703619</v>
      </c>
      <c r="K1669" s="13">
        <f t="shared" si="352"/>
        <v>10.724326649708216</v>
      </c>
      <c r="L1669" s="15">
        <f t="shared" si="353"/>
        <v>5376.8958321253649</v>
      </c>
      <c r="M1669" s="34">
        <f t="shared" si="358"/>
        <v>15.996355755263162</v>
      </c>
      <c r="N1669" s="16"/>
      <c r="O1669" s="17">
        <f t="shared" si="359"/>
        <v>17.585230774696495</v>
      </c>
      <c r="P1669" s="17"/>
      <c r="Q1669" s="36">
        <f t="shared" si="360"/>
        <v>5.5145826881175086E-2</v>
      </c>
      <c r="R1669" s="14">
        <f t="shared" si="356"/>
        <v>0.96712671402633488</v>
      </c>
      <c r="S1669" s="14">
        <f t="shared" si="357"/>
        <v>43.453902503117028</v>
      </c>
      <c r="T1669" s="20">
        <f t="shared" si="361"/>
        <v>0.12440077540897709</v>
      </c>
      <c r="U1669" s="20">
        <f t="shared" si="362"/>
        <v>1.4158755547390545E-2</v>
      </c>
      <c r="V1669" s="20">
        <f t="shared" si="363"/>
        <v>0.11024201986158655</v>
      </c>
      <c r="Y1669" s="35"/>
      <c r="Z1669" s="35"/>
    </row>
    <row r="1670" spans="1:26" x14ac:dyDescent="0.25">
      <c r="A1670" s="11">
        <v>2009.06</v>
      </c>
      <c r="B1670" s="12">
        <v>926.12</v>
      </c>
      <c r="C1670" s="13">
        <v>25.59</v>
      </c>
      <c r="D1670" s="12">
        <v>7.51</v>
      </c>
      <c r="E1670" s="12">
        <v>215.69300000000001</v>
      </c>
      <c r="F1670" s="13">
        <f t="shared" si="354"/>
        <v>2009.4583333332075</v>
      </c>
      <c r="G1670" s="14">
        <v>3.72</v>
      </c>
      <c r="H1670" s="13">
        <f t="shared" si="350"/>
        <v>1350.1953943799751</v>
      </c>
      <c r="I1670" s="13">
        <f t="shared" si="351"/>
        <v>37.307800438586327</v>
      </c>
      <c r="J1670" s="15">
        <f t="shared" si="355"/>
        <v>678511.28616249282</v>
      </c>
      <c r="K1670" s="13">
        <f t="shared" si="352"/>
        <v>10.948869921601537</v>
      </c>
      <c r="L1670" s="15">
        <f t="shared" si="353"/>
        <v>5502.1160962729691</v>
      </c>
      <c r="M1670" s="34">
        <f t="shared" si="358"/>
        <v>16.384182816215347</v>
      </c>
      <c r="N1670" s="16"/>
      <c r="O1670" s="17">
        <f t="shared" si="359"/>
        <v>18.040717081299718</v>
      </c>
      <c r="P1670" s="17"/>
      <c r="Q1670" s="36">
        <f t="shared" si="360"/>
        <v>5.0243597361463194E-2</v>
      </c>
      <c r="R1670" s="14">
        <f t="shared" si="356"/>
        <v>1.0164518630076158</v>
      </c>
      <c r="S1670" s="14">
        <f t="shared" si="357"/>
        <v>41.667510513244387</v>
      </c>
      <c r="T1670" s="20">
        <f t="shared" si="361"/>
        <v>0.12373531710759567</v>
      </c>
      <c r="U1670" s="20">
        <f t="shared" si="362"/>
        <v>2.1664392570096558E-2</v>
      </c>
      <c r="V1670" s="20">
        <f t="shared" si="363"/>
        <v>0.10207092453749911</v>
      </c>
      <c r="Y1670" s="35"/>
      <c r="Z1670" s="35"/>
    </row>
    <row r="1671" spans="1:26" x14ac:dyDescent="0.25">
      <c r="A1671" s="11">
        <v>2009.07</v>
      </c>
      <c r="B1671" s="12">
        <v>935.82</v>
      </c>
      <c r="C1671" s="13">
        <f>C1670*2/3+C1673/3</f>
        <v>25.026666666666664</v>
      </c>
      <c r="D1671" s="12">
        <f>D1670*2/3+D1673/3</f>
        <v>9.1866666666666674</v>
      </c>
      <c r="E1671" s="12">
        <v>215.351</v>
      </c>
      <c r="F1671" s="13">
        <f t="shared" si="354"/>
        <v>2009.5416666665408</v>
      </c>
      <c r="G1671" s="14">
        <v>3.56</v>
      </c>
      <c r="H1671" s="13">
        <f t="shared" si="350"/>
        <v>1366.5037877697343</v>
      </c>
      <c r="I1671" s="13">
        <f t="shared" si="351"/>
        <v>36.544458117213289</v>
      </c>
      <c r="J1671" s="15">
        <f t="shared" si="355"/>
        <v>688237.0991586888</v>
      </c>
      <c r="K1671" s="13">
        <f t="shared" si="352"/>
        <v>13.414561344038338</v>
      </c>
      <c r="L1671" s="15">
        <f t="shared" si="353"/>
        <v>6756.2189498028329</v>
      </c>
      <c r="M1671" s="34">
        <f t="shared" si="358"/>
        <v>16.694620816995624</v>
      </c>
      <c r="N1671" s="16"/>
      <c r="O1671" s="17">
        <f t="shared" si="359"/>
        <v>18.410569541960591</v>
      </c>
      <c r="P1671" s="17"/>
      <c r="Q1671" s="36">
        <f t="shared" si="360"/>
        <v>5.0237564816960831E-2</v>
      </c>
      <c r="R1671" s="14">
        <f t="shared" si="356"/>
        <v>1.0004667153457725</v>
      </c>
      <c r="S1671" s="14">
        <f t="shared" si="357"/>
        <v>42.420279728848818</v>
      </c>
      <c r="T1671" s="20">
        <f t="shared" si="361"/>
        <v>0.12617285794027766</v>
      </c>
      <c r="U1671" s="20">
        <f t="shared" si="362"/>
        <v>2.3778419341503154E-2</v>
      </c>
      <c r="V1671" s="20">
        <f t="shared" si="363"/>
        <v>0.10239443859877451</v>
      </c>
      <c r="Y1671" s="35"/>
      <c r="Z1671" s="35"/>
    </row>
    <row r="1672" spans="1:26" x14ac:dyDescent="0.25">
      <c r="A1672" s="11">
        <v>2009.08</v>
      </c>
      <c r="B1672" s="12">
        <v>1009.73</v>
      </c>
      <c r="C1672" s="13">
        <f>C1670/3+C1673*2/3</f>
        <v>24.463333333333331</v>
      </c>
      <c r="D1672" s="12">
        <f>D1670/3+D1673*2/3</f>
        <v>10.863333333333333</v>
      </c>
      <c r="E1672" s="12">
        <v>215.834</v>
      </c>
      <c r="F1672" s="13">
        <f t="shared" si="354"/>
        <v>2009.624999999874</v>
      </c>
      <c r="G1672" s="14">
        <v>3.59</v>
      </c>
      <c r="H1672" s="13">
        <f t="shared" si="350"/>
        <v>1471.1291816859255</v>
      </c>
      <c r="I1672" s="13">
        <f t="shared" si="351"/>
        <v>35.641927592501645</v>
      </c>
      <c r="J1672" s="15">
        <f t="shared" si="355"/>
        <v>742427.40072087024</v>
      </c>
      <c r="K1672" s="13">
        <f t="shared" si="352"/>
        <v>15.827366401957061</v>
      </c>
      <c r="L1672" s="15">
        <f t="shared" si="353"/>
        <v>7987.5177818140037</v>
      </c>
      <c r="M1672" s="34">
        <f t="shared" si="358"/>
        <v>18.094069801576087</v>
      </c>
      <c r="N1672" s="16"/>
      <c r="O1672" s="17">
        <f t="shared" si="359"/>
        <v>19.97924978137738</v>
      </c>
      <c r="P1672" s="17"/>
      <c r="Q1672" s="36">
        <f t="shared" si="360"/>
        <v>4.5288721336082263E-2</v>
      </c>
      <c r="R1672" s="14">
        <f t="shared" si="356"/>
        <v>1.0189667410869547</v>
      </c>
      <c r="S1672" s="14">
        <f t="shared" si="357"/>
        <v>42.345104205505407</v>
      </c>
      <c r="T1672" s="20">
        <f t="shared" si="361"/>
        <v>0.1141228756118684</v>
      </c>
      <c r="U1672" s="20">
        <f t="shared" si="362"/>
        <v>2.4104218349018547E-2</v>
      </c>
      <c r="V1672" s="20">
        <f t="shared" si="363"/>
        <v>9.0018657262849855E-2</v>
      </c>
      <c r="Y1672" s="35"/>
      <c r="Z1672" s="35"/>
    </row>
    <row r="1673" spans="1:26" x14ac:dyDescent="0.25">
      <c r="A1673" s="11">
        <v>2009.09</v>
      </c>
      <c r="B1673" s="12">
        <v>1044.55</v>
      </c>
      <c r="C1673" s="13">
        <v>23.9</v>
      </c>
      <c r="D1673" s="12">
        <v>12.54</v>
      </c>
      <c r="E1673" s="12">
        <v>215.96899999999999</v>
      </c>
      <c r="F1673" s="13">
        <f t="shared" si="354"/>
        <v>2009.7083333332073</v>
      </c>
      <c r="G1673" s="14">
        <v>3.4</v>
      </c>
      <c r="H1673" s="13">
        <f t="shared" si="350"/>
        <v>1520.9089869379404</v>
      </c>
      <c r="I1673" s="13">
        <f t="shared" si="351"/>
        <v>34.799411026582519</v>
      </c>
      <c r="J1673" s="15">
        <f t="shared" si="355"/>
        <v>769013.02959116874</v>
      </c>
      <c r="K1673" s="13">
        <f t="shared" si="352"/>
        <v>18.25877047168807</v>
      </c>
      <c r="L1673" s="15">
        <f t="shared" si="353"/>
        <v>9232.1319142915672</v>
      </c>
      <c r="M1673" s="34">
        <f t="shared" si="358"/>
        <v>18.831902264840089</v>
      </c>
      <c r="N1673" s="16"/>
      <c r="O1673" s="17">
        <f t="shared" si="359"/>
        <v>20.81718057648996</v>
      </c>
      <c r="P1673" s="17"/>
      <c r="Q1673" s="36">
        <f t="shared" si="360"/>
        <v>4.4597619535909995E-2</v>
      </c>
      <c r="R1673" s="14">
        <f t="shared" si="356"/>
        <v>1.0036745227795021</v>
      </c>
      <c r="S1673" s="14">
        <f t="shared" si="357"/>
        <v>43.121281304336676</v>
      </c>
      <c r="T1673" s="20">
        <f t="shared" si="361"/>
        <v>0.11350254571629614</v>
      </c>
      <c r="U1673" s="20">
        <f t="shared" si="362"/>
        <v>2.1650823143270381E-2</v>
      </c>
      <c r="V1673" s="20">
        <f t="shared" si="363"/>
        <v>9.1851722573025762E-2</v>
      </c>
      <c r="Y1673" s="35"/>
      <c r="Z1673" s="35"/>
    </row>
    <row r="1674" spans="1:26" x14ac:dyDescent="0.25">
      <c r="A1674" s="11">
        <v>2009.1</v>
      </c>
      <c r="B1674" s="12">
        <v>1067.6600000000001</v>
      </c>
      <c r="C1674" s="13">
        <f>C1673*2/3+C1676/3</f>
        <v>23.403333333333332</v>
      </c>
      <c r="D1674" s="12">
        <f>D1673*2/3+D1676/3</f>
        <v>25.349999999999998</v>
      </c>
      <c r="E1674" s="12">
        <v>216.17699999999999</v>
      </c>
      <c r="F1674" s="13">
        <f t="shared" si="354"/>
        <v>2009.7916666665406</v>
      </c>
      <c r="G1674" s="14">
        <v>3.39</v>
      </c>
      <c r="H1674" s="13">
        <f t="shared" ref="H1674:H1737" si="364">B1674*$E$1850/E1674</f>
        <v>1553.0623683370575</v>
      </c>
      <c r="I1674" s="13">
        <f t="shared" ref="I1674:I1737" si="365">C1674*$E$1850/E1674</f>
        <v>34.043456056842317</v>
      </c>
      <c r="J1674" s="15">
        <f t="shared" si="355"/>
        <v>786705.09701867355</v>
      </c>
      <c r="K1674" s="13">
        <f t="shared" ref="K1674:K1737" si="366">D1674*$E$1850/E1674</f>
        <v>36.875157856756275</v>
      </c>
      <c r="L1674" s="15">
        <f t="shared" ref="L1674:L1737" si="367">K1674*(J1674/H1674)</f>
        <v>18679.143369071964</v>
      </c>
      <c r="M1674" s="34">
        <f t="shared" si="358"/>
        <v>19.358008443486849</v>
      </c>
      <c r="N1674" s="16"/>
      <c r="O1674" s="17">
        <f t="shared" si="359"/>
        <v>21.420018718305077</v>
      </c>
      <c r="P1674" s="17"/>
      <c r="Q1674" s="36">
        <f t="shared" si="360"/>
        <v>4.317009778018651E-2</v>
      </c>
      <c r="R1674" s="14">
        <f t="shared" si="356"/>
        <v>1.0019842066094584</v>
      </c>
      <c r="S1674" s="14">
        <f t="shared" si="357"/>
        <v>43.238088780194055</v>
      </c>
      <c r="T1674" s="20">
        <f t="shared" si="361"/>
        <v>0.11073097359151785</v>
      </c>
      <c r="U1674" s="20">
        <f t="shared" si="362"/>
        <v>2.1192844126104893E-2</v>
      </c>
      <c r="V1674" s="20">
        <f t="shared" si="363"/>
        <v>8.9538129465412952E-2</v>
      </c>
      <c r="Y1674" s="35"/>
      <c r="Z1674" s="35"/>
    </row>
    <row r="1675" spans="1:26" x14ac:dyDescent="0.25">
      <c r="A1675" s="11">
        <v>2009.11</v>
      </c>
      <c r="B1675" s="12">
        <v>1088.07</v>
      </c>
      <c r="C1675" s="13">
        <f>C1673/3+C1676*2/3</f>
        <v>22.906666666666666</v>
      </c>
      <c r="D1675" s="12">
        <f>D1673/3+D1676*2/3</f>
        <v>38.159999999999997</v>
      </c>
      <c r="E1675" s="12">
        <v>216.33</v>
      </c>
      <c r="F1675" s="13">
        <f t="shared" ref="F1675:F1738" si="368">F1674+1/12</f>
        <v>2009.8749999998738</v>
      </c>
      <c r="G1675" s="14">
        <v>3.4</v>
      </c>
      <c r="H1675" s="13">
        <f t="shared" si="364"/>
        <v>1581.6321924837055</v>
      </c>
      <c r="I1675" s="13">
        <f t="shared" si="365"/>
        <v>33.297417833864927</v>
      </c>
      <c r="J1675" s="15">
        <f t="shared" ref="J1675:J1738" si="369">J1674*((H1675+(I1675/12))/H1674)</f>
        <v>802582.73602432455</v>
      </c>
      <c r="K1675" s="13">
        <f t="shared" si="366"/>
        <v>55.469854389127725</v>
      </c>
      <c r="L1675" s="15">
        <f t="shared" si="367"/>
        <v>28147.598230525819</v>
      </c>
      <c r="M1675" s="34">
        <f t="shared" si="358"/>
        <v>19.812761079966066</v>
      </c>
      <c r="N1675" s="16"/>
      <c r="O1675" s="17">
        <f t="shared" si="359"/>
        <v>21.938367056892965</v>
      </c>
      <c r="P1675" s="17"/>
      <c r="Q1675" s="36">
        <f t="shared" si="360"/>
        <v>4.1896014709401831E-2</v>
      </c>
      <c r="R1675" s="14">
        <f t="shared" ref="R1675:R1738" si="370">((G1675/G1676+G1675/1200+((1+G1676/1200)^(-119))*(1-G1675/G1676)))</f>
        <v>0.98700030830100394</v>
      </c>
      <c r="S1675" s="14">
        <f t="shared" ref="S1675:S1738" si="371">S1674*R1674*E1674/E1675</f>
        <v>43.29324114446721</v>
      </c>
      <c r="T1675" s="20">
        <f t="shared" si="361"/>
        <v>0.11339393605862669</v>
      </c>
      <c r="U1675" s="20">
        <f t="shared" si="362"/>
        <v>2.0333961691598956E-2</v>
      </c>
      <c r="V1675" s="20">
        <f t="shared" si="363"/>
        <v>9.3059974367027731E-2</v>
      </c>
      <c r="Y1675" s="35"/>
      <c r="Z1675" s="35"/>
    </row>
    <row r="1676" spans="1:26" x14ac:dyDescent="0.25">
      <c r="A1676" s="11">
        <v>2009.12</v>
      </c>
      <c r="B1676" s="12">
        <v>1110.3800000000001</v>
      </c>
      <c r="C1676" s="13">
        <v>22.41</v>
      </c>
      <c r="D1676" s="12">
        <v>50.97</v>
      </c>
      <c r="E1676" s="12">
        <v>215.94900000000001</v>
      </c>
      <c r="F1676" s="13">
        <f t="shared" si="368"/>
        <v>2009.9583333332071</v>
      </c>
      <c r="G1676" s="14">
        <v>3.59</v>
      </c>
      <c r="H1676" s="13">
        <f t="shared" si="364"/>
        <v>1616.9099870802831</v>
      </c>
      <c r="I1676" s="13">
        <f t="shared" si="365"/>
        <v>32.632929997360492</v>
      </c>
      <c r="J1676" s="15">
        <f t="shared" si="369"/>
        <v>821864.02104113414</v>
      </c>
      <c r="K1676" s="13">
        <f t="shared" si="366"/>
        <v>74.22134948529515</v>
      </c>
      <c r="L1676" s="15">
        <f t="shared" si="367"/>
        <v>37726.192071603058</v>
      </c>
      <c r="M1676" s="34">
        <f t="shared" si="358"/>
        <v>20.322376500216542</v>
      </c>
      <c r="N1676" s="16"/>
      <c r="O1676" s="17">
        <f t="shared" si="359"/>
        <v>22.511278992034374</v>
      </c>
      <c r="P1676" s="17"/>
      <c r="Q1676" s="36">
        <f t="shared" si="360"/>
        <v>3.8549596504991013E-2</v>
      </c>
      <c r="R1676" s="14">
        <f t="shared" si="370"/>
        <v>0.99140152775318757</v>
      </c>
      <c r="S1676" s="14">
        <f t="shared" si="371"/>
        <v>42.805831909740633</v>
      </c>
      <c r="T1676" s="20">
        <f t="shared" si="361"/>
        <v>0.11356901199859681</v>
      </c>
      <c r="U1676" s="20">
        <f t="shared" si="362"/>
        <v>2.1274266242021111E-2</v>
      </c>
      <c r="V1676" s="20">
        <f t="shared" si="363"/>
        <v>9.2294745756575702E-2</v>
      </c>
      <c r="Y1676" s="35"/>
      <c r="Z1676" s="35"/>
    </row>
    <row r="1677" spans="1:26" x14ac:dyDescent="0.25">
      <c r="A1677" s="11">
        <v>2010.01</v>
      </c>
      <c r="B1677" s="12">
        <v>1123.58</v>
      </c>
      <c r="C1677" s="13">
        <f>C1676*2/3+C1679/3</f>
        <v>22.24</v>
      </c>
      <c r="D1677" s="12">
        <f>D1676*2/3+D1679/3</f>
        <v>54.289999999999992</v>
      </c>
      <c r="E1677" s="12">
        <v>216.68700000000001</v>
      </c>
      <c r="F1677" s="13">
        <f t="shared" si="368"/>
        <v>2010.0416666665403</v>
      </c>
      <c r="G1677" s="14">
        <v>3.73</v>
      </c>
      <c r="H1677" s="13">
        <f t="shared" si="364"/>
        <v>1630.5591327583102</v>
      </c>
      <c r="I1677" s="13">
        <f t="shared" si="365"/>
        <v>32.275080646277807</v>
      </c>
      <c r="J1677" s="15">
        <f t="shared" si="369"/>
        <v>830168.88597154513</v>
      </c>
      <c r="K1677" s="13">
        <f t="shared" si="366"/>
        <v>78.786606487698847</v>
      </c>
      <c r="L1677" s="15">
        <f t="shared" si="367"/>
        <v>40112.736805029628</v>
      </c>
      <c r="M1677" s="34">
        <f t="shared" si="358"/>
        <v>20.527859801454415</v>
      </c>
      <c r="N1677" s="16"/>
      <c r="O1677" s="17">
        <f t="shared" si="359"/>
        <v>22.741430277197459</v>
      </c>
      <c r="P1677" s="17"/>
      <c r="Q1677" s="36">
        <f t="shared" si="360"/>
        <v>3.6702678750251273E-2</v>
      </c>
      <c r="R1677" s="14">
        <f t="shared" si="370"/>
        <v>1.0064260099968045</v>
      </c>
      <c r="S1677" s="14">
        <f t="shared" si="371"/>
        <v>42.293231152403486</v>
      </c>
      <c r="T1677" s="20">
        <f t="shared" si="361"/>
        <v>0.1156869295242009</v>
      </c>
      <c r="U1677" s="20">
        <f t="shared" si="362"/>
        <v>2.3192198999803626E-2</v>
      </c>
      <c r="V1677" s="20">
        <f t="shared" si="363"/>
        <v>9.2494730524397273E-2</v>
      </c>
      <c r="Y1677" s="35"/>
      <c r="Z1677" s="35"/>
    </row>
    <row r="1678" spans="1:26" x14ac:dyDescent="0.25">
      <c r="A1678" s="11">
        <v>2010.02</v>
      </c>
      <c r="B1678" s="12">
        <v>1089.1600000000001</v>
      </c>
      <c r="C1678" s="13">
        <f>C1676/3+C1679*2/3</f>
        <v>22.07</v>
      </c>
      <c r="D1678" s="12">
        <f>D1676/3+D1679*2/3</f>
        <v>57.61</v>
      </c>
      <c r="E1678" s="12">
        <v>216.74100000000001</v>
      </c>
      <c r="F1678" s="13">
        <f t="shared" si="368"/>
        <v>2010.1249999998736</v>
      </c>
      <c r="G1678" s="14">
        <v>3.69</v>
      </c>
      <c r="H1678" s="13">
        <f t="shared" si="364"/>
        <v>1580.2144199759161</v>
      </c>
      <c r="I1678" s="13">
        <f t="shared" si="365"/>
        <v>32.020393926391407</v>
      </c>
      <c r="J1678" s="15">
        <f t="shared" si="369"/>
        <v>805895.3599355343</v>
      </c>
      <c r="K1678" s="13">
        <f t="shared" si="366"/>
        <v>83.583819397345209</v>
      </c>
      <c r="L1678" s="15">
        <f t="shared" si="367"/>
        <v>42627.007681044219</v>
      </c>
      <c r="M1678" s="34">
        <f t="shared" si="358"/>
        <v>19.92053930660045</v>
      </c>
      <c r="N1678" s="16"/>
      <c r="O1678" s="17">
        <f t="shared" si="359"/>
        <v>22.070377804640177</v>
      </c>
      <c r="P1678" s="17"/>
      <c r="Q1678" s="36">
        <f t="shared" si="360"/>
        <v>3.8007944073646049E-2</v>
      </c>
      <c r="R1678" s="14">
        <f t="shared" si="370"/>
        <v>0.99976353173900601</v>
      </c>
      <c r="S1678" s="14">
        <f t="shared" si="371"/>
        <v>42.554403007216735</v>
      </c>
      <c r="T1678" s="20">
        <f t="shared" si="361"/>
        <v>0.11883422247401376</v>
      </c>
      <c r="U1678" s="20">
        <f t="shared" si="362"/>
        <v>2.4851064787257959E-2</v>
      </c>
      <c r="V1678" s="20">
        <f t="shared" si="363"/>
        <v>9.3983157686755803E-2</v>
      </c>
      <c r="Y1678" s="35"/>
      <c r="Z1678" s="35"/>
    </row>
    <row r="1679" spans="1:26" x14ac:dyDescent="0.25">
      <c r="A1679" s="11">
        <v>2010.03</v>
      </c>
      <c r="B1679" s="12">
        <v>1152.05</v>
      </c>
      <c r="C1679" s="13">
        <v>21.9</v>
      </c>
      <c r="D1679" s="12">
        <v>60.93</v>
      </c>
      <c r="E1679" s="12">
        <v>217.631</v>
      </c>
      <c r="F1679" s="13">
        <f t="shared" si="368"/>
        <v>2010.2083333332068</v>
      </c>
      <c r="G1679" s="14">
        <v>3.73</v>
      </c>
      <c r="H1679" s="13">
        <f t="shared" si="364"/>
        <v>1664.6233441007946</v>
      </c>
      <c r="I1679" s="13">
        <f t="shared" si="365"/>
        <v>31.643809935165486</v>
      </c>
      <c r="J1679" s="15">
        <f t="shared" si="369"/>
        <v>850288.00228988344</v>
      </c>
      <c r="K1679" s="13">
        <f t="shared" si="366"/>
        <v>88.03914791550838</v>
      </c>
      <c r="L1679" s="15">
        <f t="shared" si="367"/>
        <v>44970.312034653536</v>
      </c>
      <c r="M1679" s="34">
        <f t="shared" si="358"/>
        <v>21.004601209715368</v>
      </c>
      <c r="N1679" s="16"/>
      <c r="O1679" s="17">
        <f t="shared" si="359"/>
        <v>23.269199472972986</v>
      </c>
      <c r="P1679" s="17"/>
      <c r="Q1679" s="36">
        <f t="shared" si="360"/>
        <v>3.4595708150527073E-2</v>
      </c>
      <c r="R1679" s="14">
        <f t="shared" si="370"/>
        <v>0.9932295149287379</v>
      </c>
      <c r="S1679" s="14">
        <f t="shared" si="371"/>
        <v>42.370355548114091</v>
      </c>
      <c r="T1679" s="20">
        <f t="shared" si="361"/>
        <v>8.9995831852773156E-2</v>
      </c>
      <c r="U1679" s="20">
        <f t="shared" si="362"/>
        <v>3.1617360277725215E-2</v>
      </c>
      <c r="V1679" s="20">
        <f t="shared" si="363"/>
        <v>5.8378471575047941E-2</v>
      </c>
      <c r="Y1679" s="35"/>
      <c r="Z1679" s="35"/>
    </row>
    <row r="1680" spans="1:26" x14ac:dyDescent="0.25">
      <c r="A1680" s="11">
        <v>2010.04</v>
      </c>
      <c r="B1680" s="12">
        <v>1197.32</v>
      </c>
      <c r="C1680" s="13">
        <f>C1679*2/3+C1682/3</f>
        <v>21.946666666666665</v>
      </c>
      <c r="D1680" s="12">
        <f>D1679*2/3+D1682/3</f>
        <v>62.986666666666665</v>
      </c>
      <c r="E1680" s="12">
        <v>218.00899999999999</v>
      </c>
      <c r="F1680" s="13">
        <f t="shared" si="368"/>
        <v>2010.2916666665401</v>
      </c>
      <c r="G1680" s="14">
        <v>3.85</v>
      </c>
      <c r="H1680" s="13">
        <f t="shared" si="364"/>
        <v>1727.0353389080271</v>
      </c>
      <c r="I1680" s="13">
        <f t="shared" si="365"/>
        <v>31.656256393084693</v>
      </c>
      <c r="J1680" s="15">
        <f t="shared" si="369"/>
        <v>883515.48795320489</v>
      </c>
      <c r="K1680" s="13">
        <f t="shared" si="366"/>
        <v>90.853071203482443</v>
      </c>
      <c r="L1680" s="15">
        <f t="shared" si="367"/>
        <v>46478.548370148215</v>
      </c>
      <c r="M1680" s="34">
        <f t="shared" si="358"/>
        <v>21.804845599625164</v>
      </c>
      <c r="N1680" s="16"/>
      <c r="O1680" s="17">
        <f t="shared" si="359"/>
        <v>24.150482266532858</v>
      </c>
      <c r="P1680" s="17"/>
      <c r="Q1680" s="36">
        <f t="shared" si="360"/>
        <v>3.176640457611752E-2</v>
      </c>
      <c r="R1680" s="14">
        <f t="shared" si="370"/>
        <v>1.039328421597483</v>
      </c>
      <c r="S1680" s="14">
        <f t="shared" si="371"/>
        <v>42.010520249699262</v>
      </c>
      <c r="T1680" s="20">
        <f t="shared" si="361"/>
        <v>9.1157985758824278E-2</v>
      </c>
      <c r="U1680" s="20">
        <f t="shared" si="362"/>
        <v>3.5327636286682118E-2</v>
      </c>
      <c r="V1680" s="20">
        <f t="shared" si="363"/>
        <v>5.583034947214216E-2</v>
      </c>
      <c r="Y1680" s="35"/>
      <c r="Z1680" s="35"/>
    </row>
    <row r="1681" spans="1:26" x14ac:dyDescent="0.25">
      <c r="A1681" s="11">
        <v>2010.05</v>
      </c>
      <c r="B1681" s="12">
        <v>1125.06</v>
      </c>
      <c r="C1681" s="13">
        <f>C1679/3+C1682*2/3</f>
        <v>21.993333333333332</v>
      </c>
      <c r="D1681" s="12">
        <f>D1679/3+D1682*2/3</f>
        <v>65.043333333333322</v>
      </c>
      <c r="E1681" s="12">
        <v>218.178</v>
      </c>
      <c r="F1681" s="13">
        <f t="shared" si="368"/>
        <v>2010.3749999998734</v>
      </c>
      <c r="G1681" s="14">
        <v>3.42</v>
      </c>
      <c r="H1681" s="13">
        <f t="shared" si="364"/>
        <v>1621.5492286115007</v>
      </c>
      <c r="I1681" s="13">
        <f t="shared" si="365"/>
        <v>31.698996232434069</v>
      </c>
      <c r="J1681" s="15">
        <f t="shared" si="369"/>
        <v>830902.35916914302</v>
      </c>
      <c r="K1681" s="13">
        <f t="shared" si="366"/>
        <v>93.746970821989379</v>
      </c>
      <c r="L1681" s="15">
        <f t="shared" si="367"/>
        <v>48037.135010480881</v>
      </c>
      <c r="M1681" s="34">
        <f t="shared" si="358"/>
        <v>20.480068638423411</v>
      </c>
      <c r="N1681" s="16"/>
      <c r="O1681" s="17">
        <f t="shared" si="359"/>
        <v>22.679628014583454</v>
      </c>
      <c r="P1681" s="17"/>
      <c r="Q1681" s="36">
        <f t="shared" si="360"/>
        <v>3.8992847915187659E-2</v>
      </c>
      <c r="R1681" s="14">
        <f t="shared" si="370"/>
        <v>1.0215228025568179</v>
      </c>
      <c r="S1681" s="14">
        <f t="shared" si="371"/>
        <v>43.628906688575761</v>
      </c>
      <c r="T1681" s="20">
        <f t="shared" si="361"/>
        <v>0.10417436781651523</v>
      </c>
      <c r="U1681" s="20">
        <f t="shared" si="362"/>
        <v>3.1377276679924737E-2</v>
      </c>
      <c r="V1681" s="20">
        <f t="shared" si="363"/>
        <v>7.2797091136590497E-2</v>
      </c>
      <c r="Y1681" s="35"/>
      <c r="Z1681" s="35"/>
    </row>
    <row r="1682" spans="1:26" x14ac:dyDescent="0.25">
      <c r="A1682" s="11">
        <v>2010.06</v>
      </c>
      <c r="B1682" s="12">
        <v>1083.3599999999999</v>
      </c>
      <c r="C1682" s="13">
        <v>22.04</v>
      </c>
      <c r="D1682" s="12">
        <v>67.099999999999994</v>
      </c>
      <c r="E1682" s="12">
        <v>217.965</v>
      </c>
      <c r="F1682" s="13">
        <f t="shared" si="368"/>
        <v>2010.4583333332066</v>
      </c>
      <c r="G1682" s="14">
        <v>3.2</v>
      </c>
      <c r="H1682" s="13">
        <f t="shared" si="364"/>
        <v>1562.9728883077557</v>
      </c>
      <c r="I1682" s="13">
        <f t="shared" si="365"/>
        <v>31.797299566444153</v>
      </c>
      <c r="J1682" s="15">
        <f t="shared" si="369"/>
        <v>802244.87886500207</v>
      </c>
      <c r="K1682" s="13">
        <f t="shared" si="366"/>
        <v>96.80575321725965</v>
      </c>
      <c r="L1682" s="15">
        <f t="shared" si="367"/>
        <v>49688.590470242249</v>
      </c>
      <c r="M1682" s="34">
        <f t="shared" si="358"/>
        <v>19.742039853739456</v>
      </c>
      <c r="N1682" s="16"/>
      <c r="O1682" s="17">
        <f t="shared" si="359"/>
        <v>21.859418086479799</v>
      </c>
      <c r="P1682" s="17"/>
      <c r="Q1682" s="36">
        <f t="shared" si="360"/>
        <v>4.238219488690162E-2</v>
      </c>
      <c r="R1682" s="14">
        <f t="shared" si="370"/>
        <v>1.0189388850860499</v>
      </c>
      <c r="S1682" s="14">
        <f t="shared" si="371"/>
        <v>44.611475748375675</v>
      </c>
      <c r="T1682" s="20">
        <f t="shared" si="361"/>
        <v>0.11445705377866244</v>
      </c>
      <c r="U1682" s="20">
        <f t="shared" si="362"/>
        <v>2.7987409428008148E-2</v>
      </c>
      <c r="V1682" s="20">
        <f t="shared" si="363"/>
        <v>8.6469644350654296E-2</v>
      </c>
      <c r="Y1682" s="35"/>
      <c r="Z1682" s="35"/>
    </row>
    <row r="1683" spans="1:26" x14ac:dyDescent="0.25">
      <c r="A1683" s="11">
        <v>2010.07</v>
      </c>
      <c r="B1683" s="12">
        <v>1079.8</v>
      </c>
      <c r="C1683" s="13">
        <f>C1682*2/3+C1685/3</f>
        <v>22.143333333333334</v>
      </c>
      <c r="D1683" s="12">
        <f>D1682*2/3+D1685/3</f>
        <v>68.686666666666667</v>
      </c>
      <c r="E1683" s="12">
        <v>218.011</v>
      </c>
      <c r="F1683" s="13">
        <f t="shared" si="368"/>
        <v>2010.5416666665399</v>
      </c>
      <c r="G1683" s="14">
        <v>3.01</v>
      </c>
      <c r="H1683" s="13">
        <f t="shared" si="364"/>
        <v>1557.5081440844731</v>
      </c>
      <c r="I1683" s="13">
        <f t="shared" si="365"/>
        <v>31.939638825563854</v>
      </c>
      <c r="J1683" s="15">
        <f t="shared" si="369"/>
        <v>800806.0959036717</v>
      </c>
      <c r="K1683" s="13">
        <f t="shared" si="366"/>
        <v>99.0739421405342</v>
      </c>
      <c r="L1683" s="15">
        <f t="shared" si="367"/>
        <v>50939.712330033515</v>
      </c>
      <c r="M1683" s="34">
        <f t="shared" si="358"/>
        <v>19.668660470717715</v>
      </c>
      <c r="N1683" s="16"/>
      <c r="O1683" s="17">
        <f t="shared" si="359"/>
        <v>21.774656015068235</v>
      </c>
      <c r="P1683" s="17"/>
      <c r="Q1683" s="36">
        <f t="shared" si="360"/>
        <v>4.4255547690110725E-2</v>
      </c>
      <c r="R1683" s="14">
        <f t="shared" si="370"/>
        <v>1.0294520196577643</v>
      </c>
      <c r="S1683" s="14">
        <f t="shared" si="371"/>
        <v>45.446776134510152</v>
      </c>
      <c r="T1683" s="20">
        <f t="shared" si="361"/>
        <v>0.1179078523833712</v>
      </c>
      <c r="U1683" s="20">
        <f t="shared" si="362"/>
        <v>2.6706010440047612E-2</v>
      </c>
      <c r="V1683" s="20">
        <f t="shared" si="363"/>
        <v>9.1201841943323592E-2</v>
      </c>
      <c r="Y1683" s="35"/>
      <c r="Z1683" s="35"/>
    </row>
    <row r="1684" spans="1:26" x14ac:dyDescent="0.25">
      <c r="A1684" s="11">
        <v>2010.08</v>
      </c>
      <c r="B1684" s="12">
        <v>1087.28</v>
      </c>
      <c r="C1684" s="13">
        <f>C1682/3+C1685*2/3</f>
        <v>22.246666666666666</v>
      </c>
      <c r="D1684" s="12">
        <f>D1682/3+D1685*2/3</f>
        <v>70.273333333333326</v>
      </c>
      <c r="E1684" s="12">
        <v>218.31200000000001</v>
      </c>
      <c r="F1684" s="13">
        <f t="shared" si="368"/>
        <v>2010.6249999998731</v>
      </c>
      <c r="G1684" s="14">
        <v>2.7</v>
      </c>
      <c r="H1684" s="13">
        <f t="shared" si="364"/>
        <v>1566.1350214372092</v>
      </c>
      <c r="I1684" s="13">
        <f t="shared" si="365"/>
        <v>32.044444648026676</v>
      </c>
      <c r="J1684" s="15">
        <f t="shared" si="369"/>
        <v>806614.67218081304</v>
      </c>
      <c r="K1684" s="13">
        <f t="shared" si="366"/>
        <v>101.22280222800394</v>
      </c>
      <c r="L1684" s="15">
        <f t="shared" si="367"/>
        <v>52133.306719262437</v>
      </c>
      <c r="M1684" s="34">
        <f t="shared" si="358"/>
        <v>19.770299174358584</v>
      </c>
      <c r="N1684" s="16"/>
      <c r="O1684" s="17">
        <f t="shared" si="359"/>
        <v>21.882717641224726</v>
      </c>
      <c r="P1684" s="17"/>
      <c r="Q1684" s="36">
        <f t="shared" si="360"/>
        <v>4.7235393545863223E-2</v>
      </c>
      <c r="R1684" s="14">
        <f t="shared" si="370"/>
        <v>1.006606134301999</v>
      </c>
      <c r="S1684" s="14">
        <f t="shared" si="371"/>
        <v>46.720769780709809</v>
      </c>
      <c r="T1684" s="20">
        <f t="shared" si="361"/>
        <v>0.12316107219014549</v>
      </c>
      <c r="U1684" s="20">
        <f t="shared" si="362"/>
        <v>2.330691784663852E-2</v>
      </c>
      <c r="V1684" s="20">
        <f t="shared" si="363"/>
        <v>9.9854154343506973E-2</v>
      </c>
      <c r="Y1684" s="35"/>
      <c r="Z1684" s="35"/>
    </row>
    <row r="1685" spans="1:26" x14ac:dyDescent="0.25">
      <c r="A1685" s="11">
        <v>2010.09</v>
      </c>
      <c r="B1685" s="12">
        <v>1122.08</v>
      </c>
      <c r="C1685" s="13">
        <v>22.35</v>
      </c>
      <c r="D1685" s="12">
        <v>71.86</v>
      </c>
      <c r="E1685" s="12">
        <v>218.43899999999999</v>
      </c>
      <c r="F1685" s="13">
        <f t="shared" si="368"/>
        <v>2010.7083333332064</v>
      </c>
      <c r="G1685" s="14">
        <v>2.65</v>
      </c>
      <c r="H1685" s="13">
        <f t="shared" si="364"/>
        <v>1615.321791438342</v>
      </c>
      <c r="I1685" s="13">
        <f t="shared" si="365"/>
        <v>32.174570475052541</v>
      </c>
      <c r="J1685" s="15">
        <f t="shared" si="369"/>
        <v>833328.5100718321</v>
      </c>
      <c r="K1685" s="13">
        <f t="shared" si="366"/>
        <v>103.44808207325617</v>
      </c>
      <c r="L1685" s="15">
        <f t="shared" si="367"/>
        <v>53367.840736633647</v>
      </c>
      <c r="M1685" s="34">
        <f t="shared" si="358"/>
        <v>20.381395233204028</v>
      </c>
      <c r="N1685" s="16"/>
      <c r="O1685" s="17">
        <f t="shared" si="359"/>
        <v>22.552614727121696</v>
      </c>
      <c r="P1685" s="17"/>
      <c r="Q1685" s="36">
        <f t="shared" si="360"/>
        <v>4.5746695534279874E-2</v>
      </c>
      <c r="R1685" s="14">
        <f t="shared" si="370"/>
        <v>1.0118423248854442</v>
      </c>
      <c r="S1685" s="14">
        <f t="shared" si="371"/>
        <v>47.002070653156359</v>
      </c>
      <c r="T1685" s="20">
        <f t="shared" si="361"/>
        <v>0.11864716983627455</v>
      </c>
      <c r="U1685" s="20">
        <f t="shared" si="362"/>
        <v>2.2311539911794798E-2</v>
      </c>
      <c r="V1685" s="20">
        <f t="shared" si="363"/>
        <v>9.6335629924479749E-2</v>
      </c>
      <c r="Y1685" s="35"/>
      <c r="Z1685" s="35"/>
    </row>
    <row r="1686" spans="1:26" x14ac:dyDescent="0.25">
      <c r="A1686" s="11">
        <v>2010.1</v>
      </c>
      <c r="B1686" s="12">
        <v>1171.58</v>
      </c>
      <c r="C1686" s="13">
        <f>C1685*2/3+C1688/3</f>
        <v>22.476666666666667</v>
      </c>
      <c r="D1686" s="12">
        <f>D1685*2/3+D1688/3</f>
        <v>73.69</v>
      </c>
      <c r="E1686" s="12">
        <v>218.71100000000001</v>
      </c>
      <c r="F1686" s="13">
        <f t="shared" si="368"/>
        <v>2010.7916666665396</v>
      </c>
      <c r="G1686" s="14">
        <v>2.54</v>
      </c>
      <c r="H1686" s="13">
        <f t="shared" si="364"/>
        <v>1684.4833904101758</v>
      </c>
      <c r="I1686" s="13">
        <f t="shared" si="365"/>
        <v>32.316676344582582</v>
      </c>
      <c r="J1686" s="15">
        <f t="shared" si="369"/>
        <v>870397.61493284639</v>
      </c>
      <c r="K1686" s="13">
        <f t="shared" si="366"/>
        <v>105.95058044634243</v>
      </c>
      <c r="L1686" s="15">
        <f t="shared" si="367"/>
        <v>54746.240328788008</v>
      </c>
      <c r="M1686" s="34">
        <f t="shared" si="358"/>
        <v>21.240127651759423</v>
      </c>
      <c r="N1686" s="16"/>
      <c r="O1686" s="17">
        <f t="shared" si="359"/>
        <v>23.493816810047193</v>
      </c>
      <c r="P1686" s="17"/>
      <c r="Q1686" s="36">
        <f t="shared" si="360"/>
        <v>4.4813802887339077E-2</v>
      </c>
      <c r="R1686" s="14">
        <f t="shared" si="370"/>
        <v>0.98304994184036232</v>
      </c>
      <c r="S1686" s="14">
        <f t="shared" si="371"/>
        <v>47.499538072109083</v>
      </c>
      <c r="T1686" s="20">
        <f t="shared" ref="T1686:T1727" si="372">(J1806/J1686)^(1/10)-1</f>
        <v>0.1156499808974365</v>
      </c>
      <c r="U1686" s="20">
        <f t="shared" si="362"/>
        <v>2.01756368609185E-2</v>
      </c>
      <c r="V1686" s="20">
        <f t="shared" si="363"/>
        <v>9.5474344036518E-2</v>
      </c>
      <c r="Y1686" s="35"/>
      <c r="Z1686" s="35"/>
    </row>
    <row r="1687" spans="1:26" x14ac:dyDescent="0.25">
      <c r="A1687" s="11">
        <v>2010.11</v>
      </c>
      <c r="B1687" s="12">
        <v>1198.8900000000001</v>
      </c>
      <c r="C1687" s="13">
        <f>C1685/3+C1688*2/3</f>
        <v>22.603333333333335</v>
      </c>
      <c r="D1687" s="12">
        <f>D1685/3+D1688*2/3</f>
        <v>75.52</v>
      </c>
      <c r="E1687" s="12">
        <v>218.803</v>
      </c>
      <c r="F1687" s="13">
        <f t="shared" si="368"/>
        <v>2010.8749999998729</v>
      </c>
      <c r="G1687" s="14">
        <v>2.76</v>
      </c>
      <c r="H1687" s="13">
        <f t="shared" si="364"/>
        <v>1723.0245901564426</v>
      </c>
      <c r="I1687" s="13">
        <f t="shared" si="365"/>
        <v>32.485131373884279</v>
      </c>
      <c r="J1687" s="15">
        <f t="shared" si="369"/>
        <v>891711.22179054073</v>
      </c>
      <c r="K1687" s="13">
        <f t="shared" si="366"/>
        <v>108.5360767448344</v>
      </c>
      <c r="L1687" s="15">
        <f t="shared" si="367"/>
        <v>56170.317101336754</v>
      </c>
      <c r="M1687" s="34">
        <f t="shared" si="358"/>
        <v>21.700723827760619</v>
      </c>
      <c r="N1687" s="16"/>
      <c r="O1687" s="17">
        <f t="shared" si="359"/>
        <v>23.993185849903519</v>
      </c>
      <c r="P1687" s="17"/>
      <c r="Q1687" s="36">
        <f t="shared" si="360"/>
        <v>4.1598763705560919E-2</v>
      </c>
      <c r="R1687" s="14">
        <f t="shared" si="370"/>
        <v>0.95750629597564929</v>
      </c>
      <c r="S1687" s="14">
        <f t="shared" si="371"/>
        <v>46.674784558024029</v>
      </c>
      <c r="T1687" s="20">
        <f t="shared" si="372"/>
        <v>0.11734634061825466</v>
      </c>
      <c r="U1687" s="20">
        <f t="shared" si="362"/>
        <v>2.1315070488141297E-2</v>
      </c>
      <c r="V1687" s="20">
        <f t="shared" si="363"/>
        <v>9.6031270130113366E-2</v>
      </c>
      <c r="Y1687" s="35"/>
      <c r="Z1687" s="35"/>
    </row>
    <row r="1688" spans="1:26" x14ac:dyDescent="0.25">
      <c r="A1688" s="11">
        <v>2010.12</v>
      </c>
      <c r="B1688" s="12">
        <v>1241.53</v>
      </c>
      <c r="C1688" s="13">
        <v>22.73</v>
      </c>
      <c r="D1688" s="12">
        <v>77.349999999999994</v>
      </c>
      <c r="E1688" s="12">
        <v>219.179</v>
      </c>
      <c r="F1688" s="13">
        <f t="shared" si="368"/>
        <v>2010.9583333332062</v>
      </c>
      <c r="G1688" s="14">
        <v>3.29</v>
      </c>
      <c r="H1688" s="13">
        <f t="shared" si="364"/>
        <v>1781.2451183735668</v>
      </c>
      <c r="I1688" s="13">
        <f t="shared" si="365"/>
        <v>32.611134278375211</v>
      </c>
      <c r="J1688" s="15">
        <f t="shared" si="369"/>
        <v>923248.32706044335</v>
      </c>
      <c r="K1688" s="13">
        <f t="shared" si="366"/>
        <v>110.97541735293983</v>
      </c>
      <c r="L1688" s="15">
        <f t="shared" si="367"/>
        <v>57520.364468136329</v>
      </c>
      <c r="M1688" s="34">
        <f t="shared" si="358"/>
        <v>22.39637977304421</v>
      </c>
      <c r="N1688" s="16"/>
      <c r="O1688" s="17">
        <f t="shared" si="359"/>
        <v>24.750553777970637</v>
      </c>
      <c r="P1688" s="17"/>
      <c r="Q1688" s="36">
        <f t="shared" si="360"/>
        <v>3.5101900448263772E-2</v>
      </c>
      <c r="R1688" s="14">
        <f t="shared" si="370"/>
        <v>0.99432977220497754</v>
      </c>
      <c r="S1688" s="14">
        <f t="shared" si="371"/>
        <v>44.614732301828184</v>
      </c>
      <c r="T1688" s="20">
        <f t="shared" si="372"/>
        <v>0.11801886562262798</v>
      </c>
      <c r="U1688" s="20">
        <f t="shared" si="362"/>
        <v>2.5329539767073417E-2</v>
      </c>
      <c r="V1688" s="20">
        <f t="shared" si="363"/>
        <v>9.2689325855554561E-2</v>
      </c>
      <c r="Y1688" s="35"/>
      <c r="Z1688" s="35"/>
    </row>
    <row r="1689" spans="1:26" x14ac:dyDescent="0.25">
      <c r="A1689" s="11">
        <v>2011.01</v>
      </c>
      <c r="B1689" s="12">
        <v>1282.6199999999999</v>
      </c>
      <c r="C1689" s="13">
        <f>C1688*2/3+C1691/3</f>
        <v>22.963333333333335</v>
      </c>
      <c r="D1689" s="12">
        <f>D1688*2/3+D1691/3</f>
        <v>78.67</v>
      </c>
      <c r="E1689" s="12">
        <v>220.22300000000001</v>
      </c>
      <c r="F1689" s="13">
        <f t="shared" si="368"/>
        <v>2011.0416666665394</v>
      </c>
      <c r="G1689" s="14">
        <v>3.39</v>
      </c>
      <c r="H1689" s="13">
        <f t="shared" si="364"/>
        <v>1831.4739386894194</v>
      </c>
      <c r="I1689" s="13">
        <f t="shared" si="365"/>
        <v>32.789716787074923</v>
      </c>
      <c r="J1689" s="15">
        <f t="shared" si="369"/>
        <v>950699.02886812889</v>
      </c>
      <c r="K1689" s="13">
        <f t="shared" si="366"/>
        <v>112.3341712718472</v>
      </c>
      <c r="L1689" s="15">
        <f t="shared" si="367"/>
        <v>58311.497248643966</v>
      </c>
      <c r="M1689" s="34">
        <f t="shared" si="358"/>
        <v>22.97829943055498</v>
      </c>
      <c r="N1689" s="16"/>
      <c r="O1689" s="17">
        <f t="shared" si="359"/>
        <v>25.380551443716655</v>
      </c>
      <c r="P1689" s="17"/>
      <c r="Q1689" s="36">
        <f t="shared" si="360"/>
        <v>3.2812539448880601E-2</v>
      </c>
      <c r="R1689" s="14">
        <f t="shared" si="370"/>
        <v>0.98698454237292954</v>
      </c>
      <c r="S1689" s="14">
        <f t="shared" si="371"/>
        <v>44.151453078433043</v>
      </c>
      <c r="T1689" s="20">
        <f t="shared" si="372"/>
        <v>0.11735056505854025</v>
      </c>
      <c r="U1689" s="20">
        <f t="shared" si="362"/>
        <v>2.4589398477465663E-2</v>
      </c>
      <c r="V1689" s="20">
        <f t="shared" si="363"/>
        <v>9.2761166581074583E-2</v>
      </c>
      <c r="Y1689" s="35"/>
      <c r="Z1689" s="35"/>
    </row>
    <row r="1690" spans="1:26" x14ac:dyDescent="0.25">
      <c r="A1690" s="11">
        <v>2011.02</v>
      </c>
      <c r="B1690" s="12">
        <v>1321.12</v>
      </c>
      <c r="C1690" s="13">
        <f>C1688/3+C1691*2/3</f>
        <v>23.196666666666665</v>
      </c>
      <c r="D1690" s="12">
        <f>D1688/3+D1691*2/3</f>
        <v>79.990000000000009</v>
      </c>
      <c r="E1690" s="12">
        <v>221.309</v>
      </c>
      <c r="F1690" s="13">
        <f t="shared" si="368"/>
        <v>2011.1249999998727</v>
      </c>
      <c r="G1690" s="14">
        <v>3.58</v>
      </c>
      <c r="H1690" s="13">
        <f t="shared" si="364"/>
        <v>1877.1915972689769</v>
      </c>
      <c r="I1690" s="13">
        <f t="shared" si="365"/>
        <v>32.960357689926759</v>
      </c>
      <c r="J1690" s="15">
        <f t="shared" si="369"/>
        <v>975856.37034646887</v>
      </c>
      <c r="K1690" s="13">
        <f t="shared" si="366"/>
        <v>113.65852902502839</v>
      </c>
      <c r="L1690" s="15">
        <f t="shared" si="367"/>
        <v>59085.284504067808</v>
      </c>
      <c r="M1690" s="34">
        <f t="shared" si="358"/>
        <v>23.489828703298532</v>
      </c>
      <c r="N1690" s="16"/>
      <c r="O1690" s="17">
        <f t="shared" si="359"/>
        <v>25.931891523572482</v>
      </c>
      <c r="P1690" s="17"/>
      <c r="Q1690" s="36">
        <f t="shared" si="360"/>
        <v>3.0059945553653093E-2</v>
      </c>
      <c r="R1690" s="14">
        <f t="shared" si="370"/>
        <v>1.0172700924103824</v>
      </c>
      <c r="S1690" s="14">
        <f t="shared" si="371"/>
        <v>43.362963112026527</v>
      </c>
      <c r="T1690" s="20">
        <f t="shared" si="372"/>
        <v>0.11657182162075608</v>
      </c>
      <c r="U1690" s="20">
        <f t="shared" si="362"/>
        <v>2.4237185033735509E-2</v>
      </c>
      <c r="V1690" s="20">
        <f t="shared" si="363"/>
        <v>9.2334636587020569E-2</v>
      </c>
      <c r="Y1690" s="35"/>
      <c r="Z1690" s="35"/>
    </row>
    <row r="1691" spans="1:26" x14ac:dyDescent="0.25">
      <c r="A1691" s="11">
        <v>2011.03</v>
      </c>
      <c r="B1691" s="12">
        <v>1304.49</v>
      </c>
      <c r="C1691" s="13">
        <v>23.43</v>
      </c>
      <c r="D1691" s="12">
        <v>81.31</v>
      </c>
      <c r="E1691" s="12">
        <v>223.46700000000001</v>
      </c>
      <c r="F1691" s="13">
        <f t="shared" si="368"/>
        <v>2011.2083333332059</v>
      </c>
      <c r="G1691" s="14">
        <v>3.41</v>
      </c>
      <c r="H1691" s="13">
        <f t="shared" si="364"/>
        <v>1835.6622024728485</v>
      </c>
      <c r="I1691" s="13">
        <f t="shared" si="365"/>
        <v>32.970406368725584</v>
      </c>
      <c r="J1691" s="15">
        <f t="shared" si="369"/>
        <v>955695.65467977361</v>
      </c>
      <c r="K1691" s="13">
        <f t="shared" si="366"/>
        <v>114.41842688182149</v>
      </c>
      <c r="L1691" s="15">
        <f t="shared" si="367"/>
        <v>59569.344097702851</v>
      </c>
      <c r="M1691" s="34">
        <f t="shared" si="358"/>
        <v>22.899336430143649</v>
      </c>
      <c r="N1691" s="16"/>
      <c r="O1691" s="17">
        <f t="shared" si="359"/>
        <v>25.267990036105878</v>
      </c>
      <c r="P1691" s="17"/>
      <c r="Q1691" s="36">
        <f t="shared" si="360"/>
        <v>3.3618415146610403E-2</v>
      </c>
      <c r="R1691" s="14">
        <f t="shared" si="370"/>
        <v>0.99864955434184033</v>
      </c>
      <c r="S1691" s="14">
        <f t="shared" si="371"/>
        <v>43.685861509861702</v>
      </c>
      <c r="T1691" s="20">
        <f t="shared" si="372"/>
        <v>0.1190302059269932</v>
      </c>
      <c r="U1691" s="20">
        <f t="shared" si="362"/>
        <v>1.953879574426054E-2</v>
      </c>
      <c r="V1691" s="20">
        <f t="shared" si="363"/>
        <v>9.9491410182732665E-2</v>
      </c>
      <c r="Y1691" s="35"/>
      <c r="Z1691" s="35"/>
    </row>
    <row r="1692" spans="1:26" x14ac:dyDescent="0.25">
      <c r="A1692" s="11">
        <v>2011.04</v>
      </c>
      <c r="B1692" s="12">
        <v>1331.51</v>
      </c>
      <c r="C1692" s="13">
        <f>C1691*2/3+C1694/3</f>
        <v>23.733333333333334</v>
      </c>
      <c r="D1692" s="12">
        <f>D1691*2/3+D1694/3</f>
        <v>82.163333333333341</v>
      </c>
      <c r="E1692" s="12">
        <v>224.90600000000001</v>
      </c>
      <c r="F1692" s="13">
        <f t="shared" si="368"/>
        <v>2011.2916666665392</v>
      </c>
      <c r="G1692" s="14">
        <v>3.46</v>
      </c>
      <c r="H1692" s="13">
        <f t="shared" si="364"/>
        <v>1861.6961512809798</v>
      </c>
      <c r="I1692" s="13">
        <f t="shared" si="365"/>
        <v>33.183570024810372</v>
      </c>
      <c r="J1692" s="15">
        <f t="shared" si="369"/>
        <v>970689.32536691462</v>
      </c>
      <c r="K1692" s="13">
        <f t="shared" si="366"/>
        <v>114.8794687558358</v>
      </c>
      <c r="L1692" s="15">
        <f t="shared" si="367"/>
        <v>59898.213759739156</v>
      </c>
      <c r="M1692" s="34">
        <f t="shared" si="358"/>
        <v>23.143929447285952</v>
      </c>
      <c r="N1692" s="16"/>
      <c r="O1692" s="17">
        <f t="shared" si="359"/>
        <v>25.526061033561689</v>
      </c>
      <c r="P1692" s="17"/>
      <c r="Q1692" s="36">
        <f t="shared" si="360"/>
        <v>3.2908223969483293E-2</v>
      </c>
      <c r="R1692" s="14">
        <f t="shared" si="370"/>
        <v>1.0275324139969944</v>
      </c>
      <c r="S1692" s="14">
        <f t="shared" si="371"/>
        <v>43.347731465568302</v>
      </c>
      <c r="T1692" s="20">
        <f t="shared" si="372"/>
        <v>0.12292232877039755</v>
      </c>
      <c r="U1692" s="20">
        <f t="shared" si="362"/>
        <v>1.9353414887507636E-2</v>
      </c>
      <c r="V1692" s="20">
        <f t="shared" si="363"/>
        <v>0.10356891388288991</v>
      </c>
      <c r="Y1692" s="35"/>
      <c r="Z1692" s="35"/>
    </row>
    <row r="1693" spans="1:26" x14ac:dyDescent="0.25">
      <c r="A1693" s="11">
        <v>2011.05</v>
      </c>
      <c r="B1693" s="12">
        <v>1338.31</v>
      </c>
      <c r="C1693" s="13">
        <f>C1691/3+C1694*2/3</f>
        <v>24.036666666666665</v>
      </c>
      <c r="D1693" s="12">
        <f>D1691/3+D1694*2/3</f>
        <v>83.016666666666666</v>
      </c>
      <c r="E1693" s="12">
        <v>225.964</v>
      </c>
      <c r="F1693" s="13">
        <f t="shared" si="368"/>
        <v>2011.3749999998724</v>
      </c>
      <c r="G1693" s="14">
        <v>3.17</v>
      </c>
      <c r="H1693" s="13">
        <f t="shared" si="364"/>
        <v>1862.442524472925</v>
      </c>
      <c r="I1693" s="13">
        <f t="shared" si="365"/>
        <v>33.450329255987683</v>
      </c>
      <c r="J1693" s="15">
        <f t="shared" si="369"/>
        <v>972531.90296263783</v>
      </c>
      <c r="K1693" s="13">
        <f t="shared" si="366"/>
        <v>115.52911525729763</v>
      </c>
      <c r="L1693" s="15">
        <f t="shared" si="367"/>
        <v>60327.096719704947</v>
      </c>
      <c r="M1693" s="34">
        <f t="shared" si="358"/>
        <v>23.059491506095341</v>
      </c>
      <c r="N1693" s="16"/>
      <c r="O1693" s="17">
        <f t="shared" si="359"/>
        <v>25.422751410495948</v>
      </c>
      <c r="P1693" s="17"/>
      <c r="Q1693" s="36">
        <f t="shared" si="360"/>
        <v>3.5984982522714572E-2</v>
      </c>
      <c r="R1693" s="14">
        <f t="shared" si="370"/>
        <v>1.0172079264743594</v>
      </c>
      <c r="S1693" s="14">
        <f t="shared" si="371"/>
        <v>44.33265005467247</v>
      </c>
      <c r="T1693" s="20">
        <f t="shared" si="372"/>
        <v>0.12266336224044849</v>
      </c>
      <c r="U1693" s="20">
        <f t="shared" si="362"/>
        <v>1.6578487443136503E-2</v>
      </c>
      <c r="V1693" s="20">
        <f t="shared" si="363"/>
        <v>0.10608487479731199</v>
      </c>
      <c r="Y1693" s="35"/>
      <c r="Z1693" s="35"/>
    </row>
    <row r="1694" spans="1:26" x14ac:dyDescent="0.25">
      <c r="A1694" s="11">
        <v>2011.06</v>
      </c>
      <c r="B1694" s="12">
        <v>1287.29</v>
      </c>
      <c r="C1694" s="13">
        <v>24.34</v>
      </c>
      <c r="D1694" s="12">
        <v>83.87</v>
      </c>
      <c r="E1694" s="12">
        <v>225.72200000000001</v>
      </c>
      <c r="F1694" s="13">
        <f t="shared" si="368"/>
        <v>2011.4583333332057</v>
      </c>
      <c r="G1694" s="14">
        <v>3</v>
      </c>
      <c r="H1694" s="13">
        <f t="shared" si="364"/>
        <v>1793.3618052294414</v>
      </c>
      <c r="I1694" s="13">
        <f t="shared" si="365"/>
        <v>33.90877451023826</v>
      </c>
      <c r="J1694" s="15">
        <f t="shared" si="369"/>
        <v>937934.81406079535</v>
      </c>
      <c r="K1694" s="13">
        <f t="shared" si="366"/>
        <v>116.84177971132634</v>
      </c>
      <c r="L1694" s="15">
        <f t="shared" si="367"/>
        <v>61108.680138336291</v>
      </c>
      <c r="M1694" s="34">
        <f t="shared" si="358"/>
        <v>22.10083128661099</v>
      </c>
      <c r="N1694" s="16"/>
      <c r="O1694" s="17">
        <f t="shared" si="359"/>
        <v>24.359226657703829</v>
      </c>
      <c r="P1694" s="17"/>
      <c r="Q1694" s="36">
        <f t="shared" si="360"/>
        <v>3.928355398486965E-2</v>
      </c>
      <c r="R1694" s="14">
        <f t="shared" si="370"/>
        <v>1.0024999999999999</v>
      </c>
      <c r="S1694" s="14">
        <f t="shared" si="371"/>
        <v>45.143870635489286</v>
      </c>
      <c r="T1694" s="20">
        <f t="shared" si="372"/>
        <v>0.12771753734754654</v>
      </c>
      <c r="U1694" s="20">
        <f t="shared" si="362"/>
        <v>1.4863335423374924E-2</v>
      </c>
      <c r="V1694" s="20">
        <f t="shared" si="363"/>
        <v>0.11285420192417162</v>
      </c>
      <c r="Y1694" s="35"/>
      <c r="Z1694" s="35"/>
    </row>
    <row r="1695" spans="1:26" x14ac:dyDescent="0.25">
      <c r="A1695" s="11">
        <v>2011.07</v>
      </c>
      <c r="B1695" s="12">
        <v>1325.19</v>
      </c>
      <c r="C1695" s="13">
        <f>C1694*2/3+C1697/3</f>
        <v>24.619999999999997</v>
      </c>
      <c r="D1695" s="12">
        <f>D1694*2/3+D1697/3</f>
        <v>84.906666666666666</v>
      </c>
      <c r="E1695" s="12">
        <v>225.922</v>
      </c>
      <c r="F1695" s="13">
        <f t="shared" si="368"/>
        <v>2011.541666666539</v>
      </c>
      <c r="G1695" s="14">
        <v>3</v>
      </c>
      <c r="H1695" s="13">
        <f t="shared" si="364"/>
        <v>1844.527081913227</v>
      </c>
      <c r="I1695" s="13">
        <f t="shared" si="365"/>
        <v>34.268487354042549</v>
      </c>
      <c r="J1695" s="15">
        <f t="shared" si="369"/>
        <v>966187.98718026327</v>
      </c>
      <c r="K1695" s="13">
        <f t="shared" si="366"/>
        <v>118.18127672382506</v>
      </c>
      <c r="L1695" s="15">
        <f t="shared" si="367"/>
        <v>61904.935416696644</v>
      </c>
      <c r="M1695" s="34">
        <f t="shared" si="358"/>
        <v>22.610981701156625</v>
      </c>
      <c r="N1695" s="16"/>
      <c r="O1695" s="17">
        <f t="shared" si="359"/>
        <v>24.915089078411967</v>
      </c>
      <c r="P1695" s="17"/>
      <c r="Q1695" s="36">
        <f t="shared" si="360"/>
        <v>3.8641504124610912E-2</v>
      </c>
      <c r="R1695" s="14">
        <f t="shared" si="370"/>
        <v>1.0645164336237931</v>
      </c>
      <c r="S1695" s="14">
        <f t="shared" si="371"/>
        <v>45.216666280852998</v>
      </c>
      <c r="T1695" s="20">
        <f t="shared" si="372"/>
        <v>0.12723865357579878</v>
      </c>
      <c r="U1695" s="20">
        <f t="shared" si="362"/>
        <v>1.6208166046813854E-2</v>
      </c>
      <c r="V1695" s="20">
        <f t="shared" si="363"/>
        <v>0.11103048752898492</v>
      </c>
      <c r="Y1695" s="35"/>
      <c r="Z1695" s="35"/>
    </row>
    <row r="1696" spans="1:26" x14ac:dyDescent="0.25">
      <c r="A1696" s="11">
        <v>2011.08</v>
      </c>
      <c r="B1696" s="12">
        <v>1185.31</v>
      </c>
      <c r="C1696" s="13">
        <f>C1694/3+C1697*2/3</f>
        <v>24.9</v>
      </c>
      <c r="D1696" s="12">
        <f>D1694/3+D1697*2/3</f>
        <v>85.943333333333342</v>
      </c>
      <c r="E1696" s="12">
        <v>226.54499999999999</v>
      </c>
      <c r="F1696" s="13">
        <f t="shared" si="368"/>
        <v>2011.6249999998722</v>
      </c>
      <c r="G1696" s="14">
        <v>2.2999999999999998</v>
      </c>
      <c r="H1696" s="13">
        <f t="shared" si="364"/>
        <v>1645.2915871019004</v>
      </c>
      <c r="I1696" s="13">
        <f t="shared" si="365"/>
        <v>34.562908031516919</v>
      </c>
      <c r="J1696" s="15">
        <f t="shared" si="369"/>
        <v>863334.47636888234</v>
      </c>
      <c r="K1696" s="13">
        <f t="shared" si="366"/>
        <v>119.29524200489972</v>
      </c>
      <c r="L1696" s="15">
        <f t="shared" si="367"/>
        <v>62597.837427111604</v>
      </c>
      <c r="M1696" s="34">
        <f t="shared" si="358"/>
        <v>20.049852721660496</v>
      </c>
      <c r="N1696" s="16"/>
      <c r="O1696" s="17">
        <f t="shared" si="359"/>
        <v>22.092618712120807</v>
      </c>
      <c r="P1696" s="17"/>
      <c r="Q1696" s="36">
        <f t="shared" si="360"/>
        <v>5.1573026527262554E-2</v>
      </c>
      <c r="R1696" s="14">
        <f t="shared" si="370"/>
        <v>1.0307073647848104</v>
      </c>
      <c r="S1696" s="14">
        <f t="shared" si="371"/>
        <v>48.001515882157548</v>
      </c>
      <c r="T1696" s="20">
        <f t="shared" si="372"/>
        <v>0.1422302518538705</v>
      </c>
      <c r="U1696" s="20">
        <f t="shared" si="362"/>
        <v>1.0430351899859192E-2</v>
      </c>
      <c r="V1696" s="20">
        <f t="shared" si="363"/>
        <v>0.13179989995401131</v>
      </c>
      <c r="Y1696" s="35"/>
      <c r="Z1696" s="35"/>
    </row>
    <row r="1697" spans="1:26" x14ac:dyDescent="0.25">
      <c r="A1697" s="11">
        <v>2011.09</v>
      </c>
      <c r="B1697" s="12">
        <v>1173.8800000000001</v>
      </c>
      <c r="C1697" s="13">
        <v>25.18</v>
      </c>
      <c r="D1697" s="12">
        <v>86.98</v>
      </c>
      <c r="E1697" s="12">
        <v>226.88900000000001</v>
      </c>
      <c r="F1697" s="13">
        <f t="shared" si="368"/>
        <v>2011.7083333332055</v>
      </c>
      <c r="G1697" s="14">
        <v>1.98</v>
      </c>
      <c r="H1697" s="13">
        <f t="shared" si="364"/>
        <v>1626.955492774</v>
      </c>
      <c r="I1697" s="13">
        <f t="shared" si="365"/>
        <v>34.898575074155204</v>
      </c>
      <c r="J1697" s="15">
        <f t="shared" si="369"/>
        <v>855238.99920250091</v>
      </c>
      <c r="K1697" s="13">
        <f t="shared" si="366"/>
        <v>120.55115408856315</v>
      </c>
      <c r="L1697" s="15">
        <f t="shared" si="367"/>
        <v>63369.925503998296</v>
      </c>
      <c r="M1697" s="34">
        <f t="shared" si="358"/>
        <v>19.69811456887771</v>
      </c>
      <c r="N1697" s="16"/>
      <c r="O1697" s="17">
        <f t="shared" si="359"/>
        <v>21.706400031075088</v>
      </c>
      <c r="P1697" s="17"/>
      <c r="Q1697" s="36">
        <f t="shared" si="360"/>
        <v>5.5358354551440614E-2</v>
      </c>
      <c r="R1697" s="14">
        <f t="shared" si="370"/>
        <v>0.98647982816789093</v>
      </c>
      <c r="S1697" s="14">
        <f t="shared" si="371"/>
        <v>49.400503148048266</v>
      </c>
      <c r="T1697" s="20">
        <f t="shared" si="372"/>
        <v>0.14290119686247293</v>
      </c>
      <c r="U1697" s="20">
        <f t="shared" si="362"/>
        <v>6.5234102391205084E-3</v>
      </c>
      <c r="V1697" s="20">
        <f t="shared" si="363"/>
        <v>0.13637778662335243</v>
      </c>
      <c r="Y1697" s="35"/>
      <c r="Z1697" s="35"/>
    </row>
    <row r="1698" spans="1:26" x14ac:dyDescent="0.25">
      <c r="A1698" s="11">
        <v>2011.1</v>
      </c>
      <c r="B1698" s="12">
        <v>1207.22</v>
      </c>
      <c r="C1698" s="13">
        <f>C1697*2/3+C1700/3</f>
        <v>25.596666666666664</v>
      </c>
      <c r="D1698" s="12">
        <f>D1697*2/3+D1700/3</f>
        <v>86.97</v>
      </c>
      <c r="E1698" s="12">
        <v>226.42099999999999</v>
      </c>
      <c r="F1698" s="13">
        <f t="shared" si="368"/>
        <v>2011.7916666665387</v>
      </c>
      <c r="G1698" s="14">
        <v>2.15</v>
      </c>
      <c r="H1698" s="13">
        <f t="shared" si="364"/>
        <v>1676.6218734128022</v>
      </c>
      <c r="I1698" s="13">
        <f t="shared" si="365"/>
        <v>35.549387203483775</v>
      </c>
      <c r="J1698" s="15">
        <f t="shared" si="369"/>
        <v>882904.30887607823</v>
      </c>
      <c r="K1698" s="13">
        <f t="shared" si="366"/>
        <v>120.7864385370615</v>
      </c>
      <c r="L1698" s="15">
        <f t="shared" si="367"/>
        <v>63605.794919693602</v>
      </c>
      <c r="M1698" s="34">
        <f t="shared" si="358"/>
        <v>20.155824786688754</v>
      </c>
      <c r="N1698" s="16"/>
      <c r="O1698" s="17">
        <f t="shared" si="359"/>
        <v>22.212668163493959</v>
      </c>
      <c r="P1698" s="17"/>
      <c r="Q1698" s="36">
        <f t="shared" si="360"/>
        <v>5.2639316240052032E-2</v>
      </c>
      <c r="R1698" s="14">
        <f t="shared" si="370"/>
        <v>1.0143693635798472</v>
      </c>
      <c r="S1698" s="14">
        <f t="shared" si="371"/>
        <v>48.833327513485166</v>
      </c>
      <c r="T1698" s="20">
        <f t="shared" si="372"/>
        <v>0.13884072918840951</v>
      </c>
      <c r="U1698" s="20">
        <f t="shared" si="362"/>
        <v>5.0132943302627631E-3</v>
      </c>
      <c r="V1698" s="20">
        <f t="shared" si="363"/>
        <v>0.13382743485814674</v>
      </c>
      <c r="Y1698" s="35"/>
      <c r="Z1698" s="35"/>
    </row>
    <row r="1699" spans="1:26" x14ac:dyDescent="0.25">
      <c r="A1699" s="11">
        <v>2011.11</v>
      </c>
      <c r="B1699" s="12">
        <v>1226.42</v>
      </c>
      <c r="C1699" s="13">
        <f>C1697/3+C1700*2/3</f>
        <v>26.013333333333335</v>
      </c>
      <c r="D1699" s="12">
        <f>D1697/3+D1700*2/3</f>
        <v>86.960000000000008</v>
      </c>
      <c r="E1699" s="12">
        <v>226.23</v>
      </c>
      <c r="F1699" s="13">
        <f t="shared" si="368"/>
        <v>2011.874999999872</v>
      </c>
      <c r="G1699" s="14">
        <v>2.0099999999999998</v>
      </c>
      <c r="H1699" s="13">
        <f t="shared" si="364"/>
        <v>1704.7254263360301</v>
      </c>
      <c r="I1699" s="13">
        <f t="shared" si="365"/>
        <v>36.158567829200379</v>
      </c>
      <c r="J1699" s="15">
        <f t="shared" si="369"/>
        <v>899290.30980920559</v>
      </c>
      <c r="K1699" s="13">
        <f t="shared" si="366"/>
        <v>120.87451531627109</v>
      </c>
      <c r="L1699" s="15">
        <f t="shared" si="367"/>
        <v>63764.685296234995</v>
      </c>
      <c r="M1699" s="34">
        <f t="shared" si="358"/>
        <v>20.345246797645821</v>
      </c>
      <c r="N1699" s="16"/>
      <c r="O1699" s="17">
        <f t="shared" si="359"/>
        <v>22.423888769998218</v>
      </c>
      <c r="P1699" s="17"/>
      <c r="Q1699" s="36">
        <f t="shared" si="360"/>
        <v>5.3664048821724597E-2</v>
      </c>
      <c r="R1699" s="14">
        <f t="shared" si="370"/>
        <v>1.0043741279485761</v>
      </c>
      <c r="S1699" s="14">
        <f t="shared" si="371"/>
        <v>49.576852466966351</v>
      </c>
      <c r="T1699" s="20">
        <f t="shared" si="372"/>
        <v>0.14147135410418943</v>
      </c>
      <c r="U1699" s="20">
        <f t="shared" si="362"/>
        <v>3.3198404340519794E-3</v>
      </c>
      <c r="V1699" s="20">
        <f t="shared" si="363"/>
        <v>0.13815151367013745</v>
      </c>
      <c r="Y1699" s="35"/>
      <c r="Z1699" s="35"/>
    </row>
    <row r="1700" spans="1:26" x14ac:dyDescent="0.25">
      <c r="A1700" s="11">
        <v>2011.12</v>
      </c>
      <c r="B1700" s="12">
        <v>1243.32</v>
      </c>
      <c r="C1700" s="13">
        <v>26.43</v>
      </c>
      <c r="D1700" s="12">
        <v>86.95</v>
      </c>
      <c r="E1700" s="12">
        <v>225.672</v>
      </c>
      <c r="F1700" s="13">
        <f t="shared" si="368"/>
        <v>2011.9583333332052</v>
      </c>
      <c r="G1700" s="14">
        <v>1.98</v>
      </c>
      <c r="H1700" s="13">
        <f t="shared" si="364"/>
        <v>1732.4896628735512</v>
      </c>
      <c r="I1700" s="13">
        <f t="shared" si="365"/>
        <v>36.828573327661388</v>
      </c>
      <c r="J1700" s="15">
        <f t="shared" si="369"/>
        <v>915555.72908174573</v>
      </c>
      <c r="K1700" s="13">
        <f t="shared" si="366"/>
        <v>121.15945708816336</v>
      </c>
      <c r="L1700" s="15">
        <f t="shared" si="367"/>
        <v>64028.223340457633</v>
      </c>
      <c r="M1700" s="34">
        <f t="shared" si="358"/>
        <v>20.523575499431697</v>
      </c>
      <c r="N1700" s="16"/>
      <c r="O1700" s="17">
        <f t="shared" si="359"/>
        <v>22.623608815264827</v>
      </c>
      <c r="P1700" s="17"/>
      <c r="Q1700" s="36">
        <f t="shared" si="360"/>
        <v>5.3689049554547064E-2</v>
      </c>
      <c r="R1700" s="14">
        <f t="shared" si="370"/>
        <v>1.0025501440208808</v>
      </c>
      <c r="S1700" s="14">
        <f t="shared" si="371"/>
        <v>49.916828638275653</v>
      </c>
      <c r="T1700" s="20">
        <f t="shared" si="372"/>
        <v>0.13938028915548362</v>
      </c>
      <c r="U1700" s="20">
        <f t="shared" si="362"/>
        <v>3.2849756444806033E-3</v>
      </c>
      <c r="V1700" s="20">
        <f t="shared" si="363"/>
        <v>0.13609531351100301</v>
      </c>
      <c r="Y1700" s="35"/>
      <c r="Z1700" s="35"/>
    </row>
    <row r="1701" spans="1:26" x14ac:dyDescent="0.25">
      <c r="A1701" s="11">
        <v>2012.01</v>
      </c>
      <c r="B1701" s="12">
        <v>1300.58</v>
      </c>
      <c r="C1701" s="13">
        <f>C1700*2/3+C1703/3</f>
        <v>26.736666666666668</v>
      </c>
      <c r="D1701" s="12">
        <f>D1700*2/3+D1703/3</f>
        <v>87.48</v>
      </c>
      <c r="E1701" s="12">
        <v>226.66499999999999</v>
      </c>
      <c r="F1701" s="13">
        <f t="shared" si="368"/>
        <v>2012.0416666665385</v>
      </c>
      <c r="G1701" s="14">
        <v>1.97</v>
      </c>
      <c r="H1701" s="13">
        <f t="shared" si="364"/>
        <v>1804.3385030772288</v>
      </c>
      <c r="I1701" s="13">
        <f t="shared" si="365"/>
        <v>37.092679504996369</v>
      </c>
      <c r="J1701" s="15">
        <f t="shared" si="369"/>
        <v>955158.65044340666</v>
      </c>
      <c r="K1701" s="13">
        <f t="shared" si="366"/>
        <v>121.36395473496131</v>
      </c>
      <c r="L1701" s="15">
        <f t="shared" si="367"/>
        <v>64246.166126489123</v>
      </c>
      <c r="M1701" s="34">
        <f t="shared" si="358"/>
        <v>21.213008091803452</v>
      </c>
      <c r="N1701" s="16"/>
      <c r="O1701" s="17">
        <f t="shared" si="359"/>
        <v>23.386046013731445</v>
      </c>
      <c r="P1701" s="17"/>
      <c r="Q1701" s="36">
        <f t="shared" si="360"/>
        <v>5.2423716122966424E-2</v>
      </c>
      <c r="R1701" s="14">
        <f t="shared" si="370"/>
        <v>1.0016416666666668</v>
      </c>
      <c r="S1701" s="14">
        <f t="shared" si="371"/>
        <v>49.824884709754606</v>
      </c>
      <c r="T1701" s="20">
        <f t="shared" si="372"/>
        <v>0.13126854152476009</v>
      </c>
      <c r="U1701" s="20">
        <f t="shared" si="362"/>
        <v>7.9281946645526347E-5</v>
      </c>
      <c r="V1701" s="20">
        <f t="shared" si="363"/>
        <v>0.13118925957811456</v>
      </c>
      <c r="Y1701" s="35"/>
      <c r="Z1701" s="35"/>
    </row>
    <row r="1702" spans="1:26" x14ac:dyDescent="0.25">
      <c r="A1702" s="11">
        <v>2012.02</v>
      </c>
      <c r="B1702" s="12">
        <v>1352.49</v>
      </c>
      <c r="C1702" s="13">
        <f>C1700/3+C1703*2/3</f>
        <v>27.043333333333337</v>
      </c>
      <c r="D1702" s="12">
        <f>D1700/3+D1703*2/3</f>
        <v>88.01</v>
      </c>
      <c r="E1702" s="12">
        <v>227.66300000000001</v>
      </c>
      <c r="F1702" s="13">
        <f t="shared" si="368"/>
        <v>2012.1249999998718</v>
      </c>
      <c r="G1702" s="14">
        <v>1.97</v>
      </c>
      <c r="H1702" s="13">
        <f t="shared" si="364"/>
        <v>1868.1296714881207</v>
      </c>
      <c r="I1702" s="13">
        <f t="shared" si="365"/>
        <v>37.353661332759387</v>
      </c>
      <c r="J1702" s="15">
        <f t="shared" si="369"/>
        <v>990575.45773846051</v>
      </c>
      <c r="K1702" s="13">
        <f t="shared" si="366"/>
        <v>121.56399854170421</v>
      </c>
      <c r="L1702" s="15">
        <f t="shared" si="367"/>
        <v>64459.290667998968</v>
      </c>
      <c r="M1702" s="34">
        <f t="shared" si="358"/>
        <v>21.797435963717529</v>
      </c>
      <c r="N1702" s="16"/>
      <c r="O1702" s="17">
        <f t="shared" si="359"/>
        <v>24.031932260644236</v>
      </c>
      <c r="P1702" s="17"/>
      <c r="Q1702" s="36">
        <f t="shared" si="360"/>
        <v>5.1205760095649283E-2</v>
      </c>
      <c r="R1702" s="14">
        <f t="shared" si="370"/>
        <v>0.98381158299933291</v>
      </c>
      <c r="S1702" s="14">
        <f t="shared" si="371"/>
        <v>49.687906026101899</v>
      </c>
      <c r="T1702" s="20">
        <f t="shared" si="372"/>
        <v>0.12282176668922729</v>
      </c>
      <c r="U1702" s="20">
        <f t="shared" si="362"/>
        <v>-1.9490135365755057E-3</v>
      </c>
      <c r="V1702" s="20">
        <f t="shared" si="363"/>
        <v>0.12477078022580279</v>
      </c>
      <c r="Y1702" s="35"/>
      <c r="Z1702" s="35"/>
    </row>
    <row r="1703" spans="1:26" x14ac:dyDescent="0.25">
      <c r="A1703" s="11">
        <v>2012.03</v>
      </c>
      <c r="B1703" s="12">
        <v>1389.24</v>
      </c>
      <c r="C1703" s="13">
        <v>27.35</v>
      </c>
      <c r="D1703" s="12">
        <v>88.54</v>
      </c>
      <c r="E1703" s="12">
        <v>229.392</v>
      </c>
      <c r="F1703" s="13">
        <f t="shared" si="368"/>
        <v>2012.208333333205</v>
      </c>
      <c r="G1703" s="14">
        <v>2.17</v>
      </c>
      <c r="H1703" s="13">
        <f t="shared" si="364"/>
        <v>1904.4274011299437</v>
      </c>
      <c r="I1703" s="13">
        <f t="shared" si="365"/>
        <v>37.49250627746391</v>
      </c>
      <c r="J1703" s="15">
        <f t="shared" si="369"/>
        <v>1011479.0226594502</v>
      </c>
      <c r="K1703" s="13">
        <f t="shared" si="366"/>
        <v>121.37427809165099</v>
      </c>
      <c r="L1703" s="15">
        <f t="shared" si="367"/>
        <v>64464.277350398581</v>
      </c>
      <c r="M1703" s="34">
        <f t="shared" si="358"/>
        <v>22.053943972904705</v>
      </c>
      <c r="N1703" s="16"/>
      <c r="O1703" s="17">
        <f t="shared" si="359"/>
        <v>24.315942005487834</v>
      </c>
      <c r="P1703" s="17"/>
      <c r="Q1703" s="36">
        <f t="shared" si="360"/>
        <v>4.8872819302674703E-2</v>
      </c>
      <c r="R1703" s="14">
        <f t="shared" si="370"/>
        <v>1.0125684261707941</v>
      </c>
      <c r="S1703" s="14">
        <f t="shared" si="371"/>
        <v>48.515086812518632</v>
      </c>
      <c r="T1703" s="20">
        <f t="shared" si="372"/>
        <v>0.11799260850579585</v>
      </c>
      <c r="U1703" s="20">
        <f t="shared" si="362"/>
        <v>-2.5243235935009656E-3</v>
      </c>
      <c r="V1703" s="20">
        <f t="shared" si="363"/>
        <v>0.12051693209929681</v>
      </c>
      <c r="Y1703" s="35"/>
      <c r="Z1703" s="35"/>
    </row>
    <row r="1704" spans="1:26" x14ac:dyDescent="0.25">
      <c r="A1704" s="11">
        <v>2012.04</v>
      </c>
      <c r="B1704" s="12">
        <v>1386.43</v>
      </c>
      <c r="C1704" s="13">
        <f>C1703*2/3+C1706/3</f>
        <v>27.673333333333332</v>
      </c>
      <c r="D1704" s="12">
        <f>D1703*2/3+D1706/3</f>
        <v>88.333333333333343</v>
      </c>
      <c r="E1704" s="12">
        <v>230.08500000000001</v>
      </c>
      <c r="F1704" s="13">
        <f t="shared" si="368"/>
        <v>2012.2916666665383</v>
      </c>
      <c r="G1704" s="14">
        <v>2.0499999999999998</v>
      </c>
      <c r="H1704" s="13">
        <f t="shared" si="364"/>
        <v>1894.8509368276946</v>
      </c>
      <c r="I1704" s="13">
        <f t="shared" si="365"/>
        <v>37.821485103331376</v>
      </c>
      <c r="J1704" s="15">
        <f t="shared" si="369"/>
        <v>1008066.7514171181</v>
      </c>
      <c r="K1704" s="13">
        <f t="shared" si="366"/>
        <v>120.72625334115655</v>
      </c>
      <c r="L1704" s="15">
        <f t="shared" si="367"/>
        <v>64226.752432635447</v>
      </c>
      <c r="M1704" s="34">
        <f t="shared" si="358"/>
        <v>21.779246906824891</v>
      </c>
      <c r="N1704" s="16"/>
      <c r="O1704" s="17">
        <f t="shared" si="359"/>
        <v>24.015130965765529</v>
      </c>
      <c r="P1704" s="17"/>
      <c r="Q1704" s="36">
        <f t="shared" si="360"/>
        <v>5.0382220122844455E-2</v>
      </c>
      <c r="R1704" s="14">
        <f t="shared" si="370"/>
        <v>1.0243977858120352</v>
      </c>
      <c r="S1704" s="14">
        <f t="shared" si="371"/>
        <v>48.976884486240564</v>
      </c>
      <c r="T1704" s="20">
        <f t="shared" si="372"/>
        <v>0.11788165486930313</v>
      </c>
      <c r="U1704" s="20">
        <f t="shared" si="362"/>
        <v>-9.3262172199778393E-3</v>
      </c>
      <c r="V1704" s="20">
        <f t="shared" si="363"/>
        <v>0.12720787208928097</v>
      </c>
      <c r="Y1704" s="35"/>
      <c r="Z1704" s="35"/>
    </row>
    <row r="1705" spans="1:26" x14ac:dyDescent="0.25">
      <c r="A1705" s="11">
        <v>2012.05</v>
      </c>
      <c r="B1705" s="12">
        <v>1341.27</v>
      </c>
      <c r="C1705" s="13">
        <f>C1703/3+C1706*2/3</f>
        <v>27.996666666666666</v>
      </c>
      <c r="D1705" s="12">
        <f>D1703/3+D1706*2/3</f>
        <v>88.126666666666665</v>
      </c>
      <c r="E1705" s="12">
        <v>229.815</v>
      </c>
      <c r="F1705" s="13">
        <f t="shared" si="368"/>
        <v>2012.3749999998715</v>
      </c>
      <c r="G1705" s="14">
        <v>1.8</v>
      </c>
      <c r="H1705" s="13">
        <f t="shared" si="364"/>
        <v>1835.2838770315254</v>
      </c>
      <c r="I1705" s="13">
        <f t="shared" si="365"/>
        <v>38.308342797467539</v>
      </c>
      <c r="J1705" s="15">
        <f t="shared" si="369"/>
        <v>978075.23204954842</v>
      </c>
      <c r="K1705" s="13">
        <f t="shared" si="366"/>
        <v>120.58530383134263</v>
      </c>
      <c r="L1705" s="15">
        <f t="shared" si="367"/>
        <v>64263.354842614259</v>
      </c>
      <c r="M1705" s="34">
        <f t="shared" si="358"/>
        <v>20.941467419743471</v>
      </c>
      <c r="N1705" s="16"/>
      <c r="O1705" s="17">
        <f t="shared" si="359"/>
        <v>23.0952379895969</v>
      </c>
      <c r="P1705" s="17"/>
      <c r="Q1705" s="36">
        <f t="shared" si="360"/>
        <v>5.4598754439490117E-2</v>
      </c>
      <c r="R1705" s="14">
        <f t="shared" si="370"/>
        <v>1.0179797396872907</v>
      </c>
      <c r="S1705" s="14">
        <f t="shared" si="371"/>
        <v>50.230756780313044</v>
      </c>
      <c r="T1705" s="20">
        <f t="shared" si="372"/>
        <v>0.11088943740564594</v>
      </c>
      <c r="U1705" s="20">
        <f t="shared" si="362"/>
        <v>-1.3963687404937475E-2</v>
      </c>
      <c r="V1705" s="20">
        <f t="shared" si="363"/>
        <v>0.12485312481058342</v>
      </c>
      <c r="Y1705" s="35"/>
      <c r="Z1705" s="35"/>
    </row>
    <row r="1706" spans="1:26" x14ac:dyDescent="0.25">
      <c r="A1706" s="11">
        <v>2012.06</v>
      </c>
      <c r="B1706" s="12">
        <v>1323.48</v>
      </c>
      <c r="C1706" s="13">
        <v>28.32</v>
      </c>
      <c r="D1706" s="12">
        <v>87.92</v>
      </c>
      <c r="E1706" s="12">
        <v>229.47800000000001</v>
      </c>
      <c r="F1706" s="13">
        <f t="shared" si="368"/>
        <v>2012.4583333332048</v>
      </c>
      <c r="G1706" s="14">
        <v>1.62</v>
      </c>
      <c r="H1706" s="13">
        <f t="shared" si="364"/>
        <v>1813.6009586975661</v>
      </c>
      <c r="I1706" s="13">
        <f t="shared" si="365"/>
        <v>38.807673066699209</v>
      </c>
      <c r="J1706" s="15">
        <f t="shared" si="369"/>
        <v>968243.26166420931</v>
      </c>
      <c r="K1706" s="13">
        <f t="shared" si="366"/>
        <v>120.47918841893342</v>
      </c>
      <c r="L1706" s="15">
        <f t="shared" si="367"/>
        <v>64321.295044516948</v>
      </c>
      <c r="M1706" s="34">
        <f t="shared" si="358"/>
        <v>20.54750408685609</v>
      </c>
      <c r="N1706" s="16"/>
      <c r="O1706" s="17">
        <f t="shared" si="359"/>
        <v>22.665536337915778</v>
      </c>
      <c r="P1706" s="17"/>
      <c r="Q1706" s="36">
        <f t="shared" si="360"/>
        <v>5.7106964442697764E-2</v>
      </c>
      <c r="R1706" s="14">
        <f t="shared" si="370"/>
        <v>1.009626024902085</v>
      </c>
      <c r="S1706" s="14">
        <f t="shared" si="371"/>
        <v>51.208985408177099</v>
      </c>
      <c r="T1706" s="20">
        <f t="shared" si="372"/>
        <v>0.10669827465301562</v>
      </c>
      <c r="U1706" s="20">
        <f t="shared" si="362"/>
        <v>-1.8990050147513204E-2</v>
      </c>
      <c r="V1706" s="20">
        <f t="shared" si="363"/>
        <v>0.12568832480052883</v>
      </c>
      <c r="Y1706" s="35"/>
      <c r="Z1706" s="35"/>
    </row>
    <row r="1707" spans="1:26" x14ac:dyDescent="0.25">
      <c r="A1707" s="11">
        <v>2012.07</v>
      </c>
      <c r="B1707" s="12">
        <v>1359.78</v>
      </c>
      <c r="C1707" s="13">
        <f>C1706*2/3+C1709/3</f>
        <v>28.743333333333332</v>
      </c>
      <c r="D1707" s="12">
        <f>D1706*2/3+D1709/3</f>
        <v>87.446666666666673</v>
      </c>
      <c r="E1707" s="12">
        <v>229.10400000000001</v>
      </c>
      <c r="F1707" s="13">
        <f t="shared" si="368"/>
        <v>2012.541666666538</v>
      </c>
      <c r="G1707" s="14">
        <v>1.53</v>
      </c>
      <c r="H1707" s="13">
        <f t="shared" si="364"/>
        <v>1866.3856536769329</v>
      </c>
      <c r="I1707" s="13">
        <f t="shared" si="365"/>
        <v>39.452076786088412</v>
      </c>
      <c r="J1707" s="15">
        <f t="shared" si="369"/>
        <v>998179.11511898157</v>
      </c>
      <c r="K1707" s="13">
        <f t="shared" si="366"/>
        <v>120.02618374188143</v>
      </c>
      <c r="L1707" s="15">
        <f t="shared" si="367"/>
        <v>64192.322547351687</v>
      </c>
      <c r="M1707" s="34">
        <f t="shared" si="358"/>
        <v>20.99934129338056</v>
      </c>
      <c r="N1707" s="16"/>
      <c r="O1707" s="17">
        <f t="shared" si="359"/>
        <v>23.168289603671187</v>
      </c>
      <c r="P1707" s="17"/>
      <c r="Q1707" s="36">
        <f t="shared" si="360"/>
        <v>5.6678853537401992E-2</v>
      </c>
      <c r="R1707" s="14">
        <f t="shared" si="370"/>
        <v>0.98758185677390697</v>
      </c>
      <c r="S1707" s="14">
        <f t="shared" si="371"/>
        <v>51.786324997243128</v>
      </c>
      <c r="T1707" s="20">
        <f t="shared" si="372"/>
        <v>0.10385926245499966</v>
      </c>
      <c r="U1707" s="20">
        <f t="shared" si="362"/>
        <v>-1.7820101163145141E-2</v>
      </c>
      <c r="V1707" s="20">
        <f t="shared" si="363"/>
        <v>0.1216793636181448</v>
      </c>
      <c r="Y1707" s="35"/>
      <c r="Z1707" s="35"/>
    </row>
    <row r="1708" spans="1:26" x14ac:dyDescent="0.25">
      <c r="A1708" s="11">
        <v>2012.08</v>
      </c>
      <c r="B1708" s="12">
        <v>1403.45</v>
      </c>
      <c r="C1708" s="13">
        <f>C1706/3+C1709*2/3</f>
        <v>29.166666666666664</v>
      </c>
      <c r="D1708" s="12">
        <f>D1706/3+D1709*2/3</f>
        <v>86.973333333333329</v>
      </c>
      <c r="E1708" s="12">
        <v>230.37899999999999</v>
      </c>
      <c r="F1708" s="13">
        <f t="shared" si="368"/>
        <v>2012.6249999998713</v>
      </c>
      <c r="G1708" s="14">
        <v>1.68</v>
      </c>
      <c r="H1708" s="13">
        <f t="shared" si="364"/>
        <v>1915.6645657807355</v>
      </c>
      <c r="I1708" s="13">
        <f t="shared" si="365"/>
        <v>39.811571367181905</v>
      </c>
      <c r="J1708" s="15">
        <f t="shared" si="369"/>
        <v>1026308.7627604544</v>
      </c>
      <c r="K1708" s="13">
        <f t="shared" si="366"/>
        <v>118.71583087000118</v>
      </c>
      <c r="L1708" s="15">
        <f t="shared" si="367"/>
        <v>63601.477877007317</v>
      </c>
      <c r="M1708" s="34">
        <f t="shared" si="358"/>
        <v>21.410428453442933</v>
      </c>
      <c r="N1708" s="16"/>
      <c r="O1708" s="17">
        <f t="shared" si="359"/>
        <v>23.625464836831149</v>
      </c>
      <c r="P1708" s="17"/>
      <c r="Q1708" s="36">
        <f t="shared" si="360"/>
        <v>5.4492344264520584E-2</v>
      </c>
      <c r="R1708" s="14">
        <f t="shared" si="370"/>
        <v>0.99775557799757064</v>
      </c>
      <c r="S1708" s="14">
        <f t="shared" si="371"/>
        <v>50.860189993820796</v>
      </c>
      <c r="T1708" s="20">
        <f t="shared" si="372"/>
        <v>0.10773537236902442</v>
      </c>
      <c r="U1708" s="20">
        <f t="shared" si="362"/>
        <v>-1.5773679081037995E-2</v>
      </c>
      <c r="V1708" s="20">
        <f t="shared" si="363"/>
        <v>0.12350905145006241</v>
      </c>
      <c r="Y1708" s="35"/>
      <c r="Z1708" s="35"/>
    </row>
    <row r="1709" spans="1:26" x14ac:dyDescent="0.25">
      <c r="A1709" s="11">
        <v>2012.09</v>
      </c>
      <c r="B1709" s="12">
        <v>1443.42</v>
      </c>
      <c r="C1709" s="13">
        <v>29.59</v>
      </c>
      <c r="D1709" s="12">
        <v>86.5</v>
      </c>
      <c r="E1709" s="12">
        <v>231.40700000000001</v>
      </c>
      <c r="F1709" s="13">
        <f t="shared" si="368"/>
        <v>2012.7083333332046</v>
      </c>
      <c r="G1709" s="14">
        <v>1.72</v>
      </c>
      <c r="H1709" s="13">
        <f t="shared" si="364"/>
        <v>1961.4698483624093</v>
      </c>
      <c r="I1709" s="13">
        <f t="shared" si="365"/>
        <v>40.209982411940871</v>
      </c>
      <c r="J1709" s="15">
        <f t="shared" si="369"/>
        <v>1052643.9322383364</v>
      </c>
      <c r="K1709" s="13">
        <f t="shared" si="366"/>
        <v>117.54523415454157</v>
      </c>
      <c r="L1709" s="15">
        <f t="shared" si="367"/>
        <v>63081.916655315923</v>
      </c>
      <c r="M1709" s="34">
        <f t="shared" si="358"/>
        <v>21.783690301727678</v>
      </c>
      <c r="N1709" s="16"/>
      <c r="O1709" s="17">
        <f t="shared" si="359"/>
        <v>24.040589108752933</v>
      </c>
      <c r="P1709" s="17"/>
      <c r="Q1709" s="36">
        <f t="shared" si="360"/>
        <v>5.3578290187035291E-2</v>
      </c>
      <c r="R1709" s="14">
        <f t="shared" si="370"/>
        <v>0.99870399172195323</v>
      </c>
      <c r="S1709" s="14">
        <f t="shared" si="371"/>
        <v>50.520604602725506</v>
      </c>
      <c r="T1709" s="20">
        <f t="shared" si="372"/>
        <v>9.638058344793432E-2</v>
      </c>
      <c r="U1709" s="20">
        <f t="shared" si="362"/>
        <v>-2.0303581951340743E-2</v>
      </c>
      <c r="V1709" s="20">
        <f t="shared" si="363"/>
        <v>0.11668416539927506</v>
      </c>
      <c r="Y1709" s="35"/>
      <c r="Z1709" s="35"/>
    </row>
    <row r="1710" spans="1:26" x14ac:dyDescent="0.25">
      <c r="A1710" s="11">
        <v>2012.1</v>
      </c>
      <c r="B1710" s="40">
        <v>1437.82</v>
      </c>
      <c r="C1710" s="13">
        <f>C1709*2/3+C1712/3</f>
        <v>30.143333333333331</v>
      </c>
      <c r="D1710" s="12">
        <f>D1709*2/3+D1712/3</f>
        <v>86.50333333333333</v>
      </c>
      <c r="E1710" s="12">
        <v>231.31700000000001</v>
      </c>
      <c r="F1710" s="41">
        <f t="shared" si="368"/>
        <v>2012.7916666665378</v>
      </c>
      <c r="G1710" s="14">
        <v>1.75</v>
      </c>
      <c r="H1710" s="13">
        <f t="shared" si="364"/>
        <v>1954.6201844222433</v>
      </c>
      <c r="I1710" s="13">
        <f t="shared" si="365"/>
        <v>40.977846850858349</v>
      </c>
      <c r="J1710" s="15">
        <f t="shared" si="369"/>
        <v>1050800.5865280465</v>
      </c>
      <c r="K1710" s="13">
        <f t="shared" si="366"/>
        <v>117.59549968225423</v>
      </c>
      <c r="L1710" s="15">
        <f t="shared" si="367"/>
        <v>63219.146627044953</v>
      </c>
      <c r="M1710" s="34">
        <f t="shared" si="358"/>
        <v>21.57710965452878</v>
      </c>
      <c r="N1710" s="16"/>
      <c r="O1710" s="17">
        <f t="shared" si="359"/>
        <v>23.816813659366257</v>
      </c>
      <c r="P1710" s="17"/>
      <c r="Q1710" s="36">
        <f t="shared" si="360"/>
        <v>5.3508222372874691E-2</v>
      </c>
      <c r="R1710" s="14">
        <f t="shared" si="370"/>
        <v>1.0106004066436509</v>
      </c>
      <c r="S1710" s="14">
        <f t="shared" si="371"/>
        <v>50.47476038422527</v>
      </c>
      <c r="T1710" s="20">
        <f t="shared" si="372"/>
        <v>9.2693827456812317E-2</v>
      </c>
      <c r="U1710" s="20">
        <f t="shared" si="362"/>
        <v>-2.4064601069763936E-2</v>
      </c>
      <c r="V1710" s="20">
        <f t="shared" si="363"/>
        <v>0.11675842852657625</v>
      </c>
      <c r="Y1710" s="35"/>
      <c r="Z1710" s="35"/>
    </row>
    <row r="1711" spans="1:26" x14ac:dyDescent="0.25">
      <c r="A1711" s="11">
        <v>2012.11</v>
      </c>
      <c r="B1711" s="40">
        <v>1394.51</v>
      </c>
      <c r="C1711" s="13">
        <f>C1709/3+C1712*2/3</f>
        <v>30.696666666666665</v>
      </c>
      <c r="D1711" s="12">
        <f>D1709/3+D1712*2/3</f>
        <v>86.506666666666675</v>
      </c>
      <c r="E1711" s="12">
        <v>230.221</v>
      </c>
      <c r="F1711" s="41">
        <f t="shared" si="368"/>
        <v>2012.8749999998711</v>
      </c>
      <c r="G1711" s="14">
        <v>1.65</v>
      </c>
      <c r="H1711" s="13">
        <f t="shared" si="364"/>
        <v>1904.7680906607131</v>
      </c>
      <c r="I1711" s="13">
        <f t="shared" si="365"/>
        <v>41.928728482631911</v>
      </c>
      <c r="J1711" s="15">
        <f t="shared" si="369"/>
        <v>1025878.5844366247</v>
      </c>
      <c r="K1711" s="13">
        <f t="shared" si="366"/>
        <v>118.15988289513123</v>
      </c>
      <c r="L1711" s="15">
        <f t="shared" si="367"/>
        <v>63639.082361783672</v>
      </c>
      <c r="M1711" s="34">
        <f t="shared" si="358"/>
        <v>20.898162059573693</v>
      </c>
      <c r="N1711" s="16"/>
      <c r="O1711" s="17">
        <f t="shared" si="359"/>
        <v>23.073935342391632</v>
      </c>
      <c r="P1711" s="17"/>
      <c r="Q1711" s="36">
        <f t="shared" si="360"/>
        <v>5.5527377657510563E-2</v>
      </c>
      <c r="R1711" s="14">
        <f t="shared" si="370"/>
        <v>0.99499726149574863</v>
      </c>
      <c r="S1711" s="14">
        <f t="shared" si="371"/>
        <v>51.252652882237626</v>
      </c>
      <c r="T1711" s="20">
        <f t="shared" si="372"/>
        <v>0.10108790636910037</v>
      </c>
      <c r="U1711" s="20">
        <f t="shared" si="362"/>
        <v>-2.4418648856516456E-2</v>
      </c>
      <c r="V1711" s="20">
        <f t="shared" si="363"/>
        <v>0.12550655522561682</v>
      </c>
      <c r="Y1711" s="35"/>
      <c r="Z1711" s="35"/>
    </row>
    <row r="1712" spans="1:26" x14ac:dyDescent="0.25">
      <c r="A1712" s="11">
        <v>2012.12</v>
      </c>
      <c r="B1712" s="12">
        <v>1422.29</v>
      </c>
      <c r="C1712" s="13">
        <v>31.25</v>
      </c>
      <c r="D1712" s="12">
        <v>86.51</v>
      </c>
      <c r="E1712" s="12">
        <v>229.601</v>
      </c>
      <c r="F1712" s="41">
        <f t="shared" si="368"/>
        <v>2012.9583333332043</v>
      </c>
      <c r="G1712" s="14">
        <v>1.72</v>
      </c>
      <c r="H1712" s="13">
        <f t="shared" si="364"/>
        <v>1947.9589087155546</v>
      </c>
      <c r="I1712" s="13">
        <f t="shared" si="365"/>
        <v>42.799791812753433</v>
      </c>
      <c r="J1712" s="15">
        <f t="shared" si="369"/>
        <v>1051061.4319838954</v>
      </c>
      <c r="K1712" s="13">
        <f t="shared" si="366"/>
        <v>118.48351967108159</v>
      </c>
      <c r="L1712" s="15">
        <f t="shared" si="367"/>
        <v>63930.228350706813</v>
      </c>
      <c r="M1712" s="34">
        <f t="shared" si="358"/>
        <v>21.238261139845608</v>
      </c>
      <c r="N1712" s="16"/>
      <c r="O1712" s="17">
        <f t="shared" si="359"/>
        <v>23.456313867189639</v>
      </c>
      <c r="P1712" s="17"/>
      <c r="Q1712" s="36">
        <f t="shared" si="360"/>
        <v>5.4011137971734804E-2</v>
      </c>
      <c r="R1712" s="14">
        <f t="shared" si="370"/>
        <v>0.98428092591792593</v>
      </c>
      <c r="S1712" s="14">
        <f t="shared" si="371"/>
        <v>51.133956304185233</v>
      </c>
      <c r="T1712" s="20">
        <f t="shared" si="372"/>
        <v>9.8771828705218834E-2</v>
      </c>
      <c r="U1712" s="20">
        <f t="shared" si="362"/>
        <v>-2.1411373169075598E-2</v>
      </c>
      <c r="V1712" s="20">
        <f t="shared" si="363"/>
        <v>0.12018320187429443</v>
      </c>
      <c r="Y1712" s="35"/>
      <c r="Z1712" s="35"/>
    </row>
    <row r="1713" spans="1:26" x14ac:dyDescent="0.25">
      <c r="A1713" s="11">
        <v>2013.01</v>
      </c>
      <c r="B1713" s="12">
        <v>1480.4</v>
      </c>
      <c r="C1713" s="13">
        <f>C1712*2/3+C1715/3</f>
        <v>31.536666666666665</v>
      </c>
      <c r="D1713" s="12">
        <f>D1712*2/3+D1715/3</f>
        <v>86.906666666666666</v>
      </c>
      <c r="E1713" s="12">
        <v>230.28</v>
      </c>
      <c r="F1713" s="41">
        <f t="shared" si="368"/>
        <v>2013.0416666665376</v>
      </c>
      <c r="G1713" s="14">
        <v>1.91</v>
      </c>
      <c r="H1713" s="13">
        <f t="shared" si="364"/>
        <v>2021.5675872850447</v>
      </c>
      <c r="I1713" s="13">
        <f t="shared" si="365"/>
        <v>43.065052110474205</v>
      </c>
      <c r="J1713" s="15">
        <f t="shared" si="369"/>
        <v>1092714.90014432</v>
      </c>
      <c r="K1713" s="13">
        <f t="shared" si="366"/>
        <v>118.67583116206359</v>
      </c>
      <c r="L1713" s="15">
        <f t="shared" si="367"/>
        <v>64147.669270833809</v>
      </c>
      <c r="M1713" s="34">
        <f t="shared" si="358"/>
        <v>21.900475413821805</v>
      </c>
      <c r="N1713" s="16"/>
      <c r="O1713" s="17">
        <f t="shared" si="359"/>
        <v>24.193771416596881</v>
      </c>
      <c r="P1713" s="17"/>
      <c r="Q1713" s="36">
        <f t="shared" si="360"/>
        <v>5.053793823643514E-2</v>
      </c>
      <c r="R1713" s="14">
        <f t="shared" si="370"/>
        <v>0.99529370145332274</v>
      </c>
      <c r="S1713" s="14">
        <f t="shared" si="371"/>
        <v>50.18177508306858</v>
      </c>
      <c r="T1713" s="20">
        <f t="shared" si="372"/>
        <v>9.5135580101542105E-2</v>
      </c>
      <c r="U1713" s="20">
        <f t="shared" si="362"/>
        <v>-1.9323204210377476E-2</v>
      </c>
      <c r="V1713" s="20">
        <f t="shared" si="363"/>
        <v>0.11445878431191958</v>
      </c>
      <c r="Y1713" s="35"/>
      <c r="Z1713" s="35"/>
    </row>
    <row r="1714" spans="1:26" x14ac:dyDescent="0.25">
      <c r="A1714" s="11">
        <v>2013.02</v>
      </c>
      <c r="B1714" s="12">
        <v>1512.31</v>
      </c>
      <c r="C1714" s="13">
        <f>C1712/3+C1715*2/3</f>
        <v>31.823333333333331</v>
      </c>
      <c r="D1714" s="12">
        <f>D1712/3+D1715*2/3</f>
        <v>87.303333333333342</v>
      </c>
      <c r="E1714" s="12">
        <v>232.166</v>
      </c>
      <c r="F1714" s="41">
        <f t="shared" si="368"/>
        <v>2013.1249999998709</v>
      </c>
      <c r="G1714" s="14">
        <v>1.98</v>
      </c>
      <c r="H1714" s="13">
        <f t="shared" si="364"/>
        <v>2048.3662663783675</v>
      </c>
      <c r="I1714" s="13">
        <f t="shared" si="365"/>
        <v>43.103492328764766</v>
      </c>
      <c r="J1714" s="15">
        <f t="shared" si="369"/>
        <v>1109141.9055293093</v>
      </c>
      <c r="K1714" s="13">
        <f t="shared" si="366"/>
        <v>118.24903818819296</v>
      </c>
      <c r="L1714" s="15">
        <f t="shared" si="367"/>
        <v>64029.058521330815</v>
      </c>
      <c r="M1714" s="34">
        <f t="shared" si="358"/>
        <v>22.052724336861939</v>
      </c>
      <c r="N1714" s="16"/>
      <c r="O1714" s="17">
        <f t="shared" si="359"/>
        <v>24.367396962422983</v>
      </c>
      <c r="P1714" s="17"/>
      <c r="Q1714" s="36">
        <f t="shared" si="360"/>
        <v>4.9571974966961675E-2</v>
      </c>
      <c r="R1714" s="14">
        <f t="shared" si="370"/>
        <v>1.0034511580252754</v>
      </c>
      <c r="S1714" s="14">
        <f t="shared" si="371"/>
        <v>49.539871656185113</v>
      </c>
      <c r="T1714" s="20">
        <f t="shared" si="372"/>
        <v>9.6286685089266522E-2</v>
      </c>
      <c r="U1714" s="20">
        <f t="shared" si="362"/>
        <v>-2.0113744427384672E-2</v>
      </c>
      <c r="V1714" s="20">
        <f t="shared" si="363"/>
        <v>0.11640042951665119</v>
      </c>
      <c r="Y1714" s="35"/>
      <c r="Z1714" s="35"/>
    </row>
    <row r="1715" spans="1:26" x14ac:dyDescent="0.25">
      <c r="A1715" s="11">
        <v>2013.03</v>
      </c>
      <c r="B1715" s="12">
        <v>1550.83</v>
      </c>
      <c r="C1715" s="13">
        <v>32.11</v>
      </c>
      <c r="D1715" s="12">
        <v>87.7</v>
      </c>
      <c r="E1715" s="12">
        <v>232.773</v>
      </c>
      <c r="F1715" s="41">
        <f t="shared" si="368"/>
        <v>2013.2083333332041</v>
      </c>
      <c r="G1715" s="14">
        <v>1.96</v>
      </c>
      <c r="H1715" s="13">
        <f t="shared" si="364"/>
        <v>2095.0625794228713</v>
      </c>
      <c r="I1715" s="13">
        <f t="shared" si="365"/>
        <v>43.378358314753001</v>
      </c>
      <c r="J1715" s="15">
        <f t="shared" si="369"/>
        <v>1136384.2179991549</v>
      </c>
      <c r="K1715" s="13">
        <f t="shared" si="366"/>
        <v>118.47655011534845</v>
      </c>
      <c r="L1715" s="15">
        <f t="shared" si="367"/>
        <v>64262.940437395395</v>
      </c>
      <c r="M1715" s="34">
        <f t="shared" si="358"/>
        <v>22.419207114602564</v>
      </c>
      <c r="N1715" s="16"/>
      <c r="O1715" s="17">
        <f t="shared" si="359"/>
        <v>24.777200805369702</v>
      </c>
      <c r="P1715" s="17"/>
      <c r="Q1715" s="36">
        <f t="shared" si="360"/>
        <v>4.8684797595349043E-2</v>
      </c>
      <c r="R1715" s="14">
        <f t="shared" si="370"/>
        <v>1.019820122666715</v>
      </c>
      <c r="S1715" s="14">
        <f t="shared" si="371"/>
        <v>49.581211079830545</v>
      </c>
      <c r="T1715" s="20">
        <f t="shared" si="372"/>
        <v>9.0409359165969372E-2</v>
      </c>
      <c r="U1715" s="20">
        <f t="shared" si="362"/>
        <v>-1.9485916171135154E-2</v>
      </c>
      <c r="V1715" s="20">
        <f t="shared" si="363"/>
        <v>0.10989527533710453</v>
      </c>
      <c r="Y1715" s="35"/>
      <c r="Z1715" s="35"/>
    </row>
    <row r="1716" spans="1:26" x14ac:dyDescent="0.25">
      <c r="A1716" s="11">
        <v>2013.04</v>
      </c>
      <c r="B1716" s="12">
        <v>1570.7</v>
      </c>
      <c r="C1716" s="13">
        <f>C1715*2/3+C1718/3</f>
        <v>32.49666666666667</v>
      </c>
      <c r="D1716" s="12">
        <f>D1715*2/3+D1718/3</f>
        <v>88.783333333333331</v>
      </c>
      <c r="E1716" s="12">
        <v>232.53100000000001</v>
      </c>
      <c r="F1716" s="41">
        <f t="shared" si="368"/>
        <v>2013.2916666665374</v>
      </c>
      <c r="G1716" s="14">
        <v>1.76</v>
      </c>
      <c r="H1716" s="13">
        <f t="shared" si="364"/>
        <v>2124.113868688476</v>
      </c>
      <c r="I1716" s="13">
        <f t="shared" si="365"/>
        <v>43.946406285613534</v>
      </c>
      <c r="J1716" s="15">
        <f t="shared" si="369"/>
        <v>1154128.3626741068</v>
      </c>
      <c r="K1716" s="13">
        <f t="shared" si="366"/>
        <v>120.0648816716911</v>
      </c>
      <c r="L1716" s="15">
        <f t="shared" si="367"/>
        <v>65236.749941267881</v>
      </c>
      <c r="M1716" s="34">
        <f t="shared" si="358"/>
        <v>22.595655396105585</v>
      </c>
      <c r="N1716" s="16"/>
      <c r="O1716" s="17">
        <f t="shared" si="359"/>
        <v>24.976932098870439</v>
      </c>
      <c r="P1716" s="17"/>
      <c r="Q1716" s="36">
        <f t="shared" si="360"/>
        <v>5.045254718824474E-2</v>
      </c>
      <c r="R1716" s="14">
        <f t="shared" si="370"/>
        <v>0.98613460955449705</v>
      </c>
      <c r="S1716" s="14">
        <f t="shared" si="371"/>
        <v>50.616539718281743</v>
      </c>
      <c r="T1716" s="20">
        <f t="shared" si="372"/>
        <v>9.2444602239405649E-2</v>
      </c>
      <c r="U1716" s="20">
        <f t="shared" si="362"/>
        <v>-2.0082681848827222E-2</v>
      </c>
      <c r="V1716" s="20">
        <f t="shared" si="363"/>
        <v>0.11252728408823287</v>
      </c>
      <c r="Y1716" s="35"/>
      <c r="Z1716" s="35"/>
    </row>
    <row r="1717" spans="1:26" x14ac:dyDescent="0.25">
      <c r="A1717" s="11">
        <v>2013.05</v>
      </c>
      <c r="B1717" s="12">
        <v>1639.84</v>
      </c>
      <c r="C1717" s="13">
        <f>C1715/3+C1718*2/3</f>
        <v>32.88333333333334</v>
      </c>
      <c r="D1717" s="12">
        <f>D1715/3+D1718*2/3</f>
        <v>89.866666666666674</v>
      </c>
      <c r="E1717" s="12">
        <v>232.94499999999999</v>
      </c>
      <c r="F1717" s="41">
        <f t="shared" si="368"/>
        <v>2013.3749999998706</v>
      </c>
      <c r="G1717" s="14">
        <v>1.93</v>
      </c>
      <c r="H1717" s="13">
        <f t="shared" si="364"/>
        <v>2213.6731262744424</v>
      </c>
      <c r="I1717" s="13">
        <f t="shared" si="365"/>
        <v>44.390276674751568</v>
      </c>
      <c r="J1717" s="15">
        <f t="shared" si="369"/>
        <v>1204799.9489222413</v>
      </c>
      <c r="K1717" s="13">
        <f t="shared" si="366"/>
        <v>121.31392388761299</v>
      </c>
      <c r="L1717" s="15">
        <f t="shared" si="367"/>
        <v>66025.560670438659</v>
      </c>
      <c r="M1717" s="34">
        <f t="shared" si="358"/>
        <v>23.411841781842394</v>
      </c>
      <c r="N1717" s="16"/>
      <c r="O1717" s="17">
        <f t="shared" si="359"/>
        <v>25.881910504712497</v>
      </c>
      <c r="P1717" s="17"/>
      <c r="Q1717" s="36">
        <f t="shared" si="360"/>
        <v>4.7559095488884824E-2</v>
      </c>
      <c r="R1717" s="14">
        <f t="shared" si="370"/>
        <v>0.96882821841789979</v>
      </c>
      <c r="S1717" s="14">
        <f t="shared" si="371"/>
        <v>49.826011014749959</v>
      </c>
      <c r="T1717" s="20">
        <f t="shared" si="372"/>
        <v>8.8287021832289092E-2</v>
      </c>
      <c r="U1717" s="20">
        <f t="shared" si="362"/>
        <v>-1.9404900566528327E-2</v>
      </c>
      <c r="V1717" s="20">
        <f t="shared" si="363"/>
        <v>0.10769192239881742</v>
      </c>
      <c r="Y1717" s="35"/>
      <c r="Z1717" s="35"/>
    </row>
    <row r="1718" spans="1:26" x14ac:dyDescent="0.25">
      <c r="A1718" s="11">
        <v>2013.06</v>
      </c>
      <c r="B1718" s="12">
        <v>1618.77</v>
      </c>
      <c r="C1718" s="13">
        <v>33.270000000000003</v>
      </c>
      <c r="D1718" s="12">
        <v>90.95</v>
      </c>
      <c r="E1718" s="12">
        <v>233.50399999999999</v>
      </c>
      <c r="F1718" s="41">
        <f t="shared" si="368"/>
        <v>2013.4583333332039</v>
      </c>
      <c r="G1718" s="14">
        <v>2.2999999999999998</v>
      </c>
      <c r="H1718" s="13">
        <f t="shared" si="364"/>
        <v>2179.9986903864606</v>
      </c>
      <c r="I1718" s="13">
        <f t="shared" si="365"/>
        <v>44.804732252980692</v>
      </c>
      <c r="J1718" s="15">
        <f t="shared" si="369"/>
        <v>1188504.605548287</v>
      </c>
      <c r="K1718" s="13">
        <f t="shared" si="366"/>
        <v>122.48242856653421</v>
      </c>
      <c r="L1718" s="15">
        <f t="shared" si="367"/>
        <v>66775.696284596765</v>
      </c>
      <c r="M1718" s="34">
        <f t="shared" si="358"/>
        <v>22.925333173915316</v>
      </c>
      <c r="N1718" s="16"/>
      <c r="O1718" s="17">
        <f t="shared" si="359"/>
        <v>25.347211669351658</v>
      </c>
      <c r="P1718" s="17"/>
      <c r="Q1718" s="36">
        <f t="shared" si="360"/>
        <v>4.4899452656777181E-2</v>
      </c>
      <c r="R1718" s="14">
        <f t="shared" si="370"/>
        <v>0.97744062666193965</v>
      </c>
      <c r="S1718" s="14">
        <f t="shared" si="371"/>
        <v>48.157282063143434</v>
      </c>
      <c r="T1718" s="20">
        <f t="shared" si="372"/>
        <v>9.4687106207306915E-2</v>
      </c>
      <c r="U1718" s="20">
        <f t="shared" si="362"/>
        <v>-1.7554058565415032E-2</v>
      </c>
      <c r="V1718" s="20">
        <f t="shared" si="363"/>
        <v>0.11224116477272195</v>
      </c>
      <c r="Y1718" s="35"/>
      <c r="Z1718" s="35"/>
    </row>
    <row r="1719" spans="1:26" x14ac:dyDescent="0.25">
      <c r="A1719" s="11">
        <v>2013.07</v>
      </c>
      <c r="B1719" s="12">
        <v>1668.68</v>
      </c>
      <c r="C1719" s="13">
        <f>C1718*2/3+C1721/3</f>
        <v>33.646666666666668</v>
      </c>
      <c r="D1719" s="12">
        <f>D1718*2/3+D1721/3</f>
        <v>92.09</v>
      </c>
      <c r="E1719" s="12">
        <v>233.596</v>
      </c>
      <c r="F1719" s="41">
        <f t="shared" si="368"/>
        <v>2013.5416666665371</v>
      </c>
      <c r="G1719" s="14">
        <v>2.58</v>
      </c>
      <c r="H1719" s="13">
        <f t="shared" si="364"/>
        <v>2246.3274747855276</v>
      </c>
      <c r="I1719" s="13">
        <f t="shared" si="365"/>
        <v>45.29414373533794</v>
      </c>
      <c r="J1719" s="15">
        <f t="shared" si="369"/>
        <v>1226723.9361266117</v>
      </c>
      <c r="K1719" s="13">
        <f t="shared" si="366"/>
        <v>123.96882395246496</v>
      </c>
      <c r="L1719" s="15">
        <f t="shared" si="367"/>
        <v>67699.623221887756</v>
      </c>
      <c r="M1719" s="34">
        <f t="shared" si="358"/>
        <v>23.492460177159625</v>
      </c>
      <c r="N1719" s="16"/>
      <c r="O1719" s="17">
        <f t="shared" si="359"/>
        <v>25.976012306614184</v>
      </c>
      <c r="P1719" s="17"/>
      <c r="Q1719" s="36">
        <f t="shared" si="360"/>
        <v>4.0975328731904348E-2</v>
      </c>
      <c r="R1719" s="14">
        <f t="shared" si="370"/>
        <v>0.98827007178827742</v>
      </c>
      <c r="S1719" s="14">
        <f t="shared" si="371"/>
        <v>47.052345450094542</v>
      </c>
      <c r="T1719" s="20">
        <f t="shared" si="372"/>
        <v>9.5177071372000599E-2</v>
      </c>
      <c r="U1719" s="20">
        <f t="shared" si="362"/>
        <v>-1.6367659498454534E-2</v>
      </c>
      <c r="V1719" s="20">
        <f t="shared" si="363"/>
        <v>0.11154473087045513</v>
      </c>
      <c r="Y1719" s="35"/>
      <c r="Z1719" s="35"/>
    </row>
    <row r="1720" spans="1:26" x14ac:dyDescent="0.25">
      <c r="A1720" s="11">
        <v>2013.08</v>
      </c>
      <c r="B1720" s="12">
        <v>1670.09</v>
      </c>
      <c r="C1720" s="13">
        <f>C1718/3+C1721*2/3</f>
        <v>34.023333333333333</v>
      </c>
      <c r="D1720" s="12">
        <f>D1718/3+D1721*2/3</f>
        <v>93.23</v>
      </c>
      <c r="E1720" s="12">
        <v>233.87700000000001</v>
      </c>
      <c r="F1720" s="41">
        <f t="shared" si="368"/>
        <v>2013.6249999998704</v>
      </c>
      <c r="G1720" s="14">
        <v>2.74</v>
      </c>
      <c r="H1720" s="13">
        <f t="shared" si="364"/>
        <v>2245.5243628060907</v>
      </c>
      <c r="I1720" s="13">
        <f t="shared" si="365"/>
        <v>45.746171705640151</v>
      </c>
      <c r="J1720" s="15">
        <f t="shared" si="369"/>
        <v>1228367.1947361974</v>
      </c>
      <c r="K1720" s="13">
        <f t="shared" si="366"/>
        <v>125.3526674277505</v>
      </c>
      <c r="L1720" s="15">
        <f t="shared" si="367"/>
        <v>68571.55815869545</v>
      </c>
      <c r="M1720" s="34">
        <f t="shared" si="358"/>
        <v>23.356649094916079</v>
      </c>
      <c r="N1720" s="16"/>
      <c r="O1720" s="17">
        <f t="shared" si="359"/>
        <v>25.82739725094417</v>
      </c>
      <c r="P1720" s="17"/>
      <c r="Q1720" s="36">
        <f t="shared" si="360"/>
        <v>3.9356890135809092E-2</v>
      </c>
      <c r="R1720" s="14">
        <f t="shared" si="370"/>
        <v>0.99623107360015073</v>
      </c>
      <c r="S1720" s="14">
        <f t="shared" si="371"/>
        <v>46.444555194675061</v>
      </c>
      <c r="T1720" s="20">
        <f t="shared" si="372"/>
        <v>9.3456913563226385E-2</v>
      </c>
      <c r="U1720" s="20">
        <f t="shared" si="362"/>
        <v>-1.7368565067377606E-2</v>
      </c>
      <c r="V1720" s="20">
        <f t="shared" si="363"/>
        <v>0.11082547863060399</v>
      </c>
      <c r="Y1720" s="35"/>
      <c r="Z1720" s="35"/>
    </row>
    <row r="1721" spans="1:26" x14ac:dyDescent="0.25">
      <c r="A1721" s="11">
        <v>2013.09</v>
      </c>
      <c r="B1721" s="12">
        <v>1687.17</v>
      </c>
      <c r="C1721" s="13">
        <v>34.4</v>
      </c>
      <c r="D1721" s="12">
        <v>94.37</v>
      </c>
      <c r="E1721" s="12">
        <v>234.149</v>
      </c>
      <c r="F1721" s="41">
        <f t="shared" si="368"/>
        <v>2013.7083333332037</v>
      </c>
      <c r="G1721" s="14">
        <v>2.81</v>
      </c>
      <c r="H1721" s="13">
        <f t="shared" si="364"/>
        <v>2265.8541279270898</v>
      </c>
      <c r="I1721" s="13">
        <f t="shared" si="365"/>
        <v>46.19889045009802</v>
      </c>
      <c r="J1721" s="15">
        <f t="shared" si="369"/>
        <v>1241594.1795621621</v>
      </c>
      <c r="K1721" s="13">
        <f t="shared" si="366"/>
        <v>126.73806080743461</v>
      </c>
      <c r="L1721" s="15">
        <f t="shared" si="367"/>
        <v>69447.206105656936</v>
      </c>
      <c r="M1721" s="34">
        <f t="shared" si="358"/>
        <v>23.442287167960593</v>
      </c>
      <c r="N1721" s="16"/>
      <c r="O1721" s="17">
        <f t="shared" si="359"/>
        <v>25.923107076121429</v>
      </c>
      <c r="P1721" s="17"/>
      <c r="Q1721" s="36">
        <f t="shared" si="360"/>
        <v>3.8287251690726415E-2</v>
      </c>
      <c r="R1721" s="14">
        <f t="shared" si="370"/>
        <v>1.0189187020214248</v>
      </c>
      <c r="S1721" s="14">
        <f t="shared" si="371"/>
        <v>46.215759948362788</v>
      </c>
      <c r="T1721" s="20">
        <f t="shared" si="372"/>
        <v>9.0969927078267787E-2</v>
      </c>
      <c r="U1721" s="20">
        <f t="shared" si="362"/>
        <v>-1.8451454905172304E-2</v>
      </c>
      <c r="V1721" s="20">
        <f t="shared" si="363"/>
        <v>0.10942138198344009</v>
      </c>
      <c r="Y1721" s="35"/>
      <c r="Z1721" s="35"/>
    </row>
    <row r="1722" spans="1:26" x14ac:dyDescent="0.25">
      <c r="A1722" s="11">
        <v>2013.1</v>
      </c>
      <c r="B1722" s="12">
        <v>1720.03</v>
      </c>
      <c r="C1722" s="13">
        <f>C1721*2/3+C1724/3</f>
        <v>34.596666666666664</v>
      </c>
      <c r="D1722" s="12">
        <f>D1721*2/3+D1724/3</f>
        <v>96.313333333333333</v>
      </c>
      <c r="E1722" s="12">
        <v>233.54599999999999</v>
      </c>
      <c r="F1722" s="41">
        <f t="shared" si="368"/>
        <v>2013.7916666665369</v>
      </c>
      <c r="G1722" s="14">
        <v>2.62</v>
      </c>
      <c r="H1722" s="13">
        <f t="shared" si="364"/>
        <v>2315.9490370205444</v>
      </c>
      <c r="I1722" s="13">
        <f t="shared" si="365"/>
        <v>46.582976372962925</v>
      </c>
      <c r="J1722" s="15">
        <f t="shared" si="369"/>
        <v>1271171.2425444643</v>
      </c>
      <c r="K1722" s="13">
        <f t="shared" si="366"/>
        <v>129.6819076327576</v>
      </c>
      <c r="L1722" s="15">
        <f t="shared" si="367"/>
        <v>71179.421060639943</v>
      </c>
      <c r="M1722" s="34">
        <f t="shared" si="358"/>
        <v>23.834737887631416</v>
      </c>
      <c r="N1722" s="16"/>
      <c r="O1722" s="17">
        <f t="shared" si="359"/>
        <v>26.356918954589574</v>
      </c>
      <c r="P1722" s="17"/>
      <c r="Q1722" s="36">
        <f t="shared" si="360"/>
        <v>3.933151323085559E-2</v>
      </c>
      <c r="R1722" s="14">
        <f t="shared" si="370"/>
        <v>0.99350010533486743</v>
      </c>
      <c r="S1722" s="14">
        <f t="shared" si="371"/>
        <v>47.211685603120436</v>
      </c>
      <c r="T1722" s="20">
        <f t="shared" si="372"/>
        <v>8.5094937339579513E-2</v>
      </c>
      <c r="U1722" s="20">
        <f t="shared" si="362"/>
        <v>-2.3426729790562928E-2</v>
      </c>
      <c r="V1722" s="20">
        <f t="shared" si="363"/>
        <v>0.10852166713014244</v>
      </c>
      <c r="Y1722" s="35"/>
      <c r="Z1722" s="35"/>
    </row>
    <row r="1723" spans="1:26" x14ac:dyDescent="0.25">
      <c r="A1723" s="11">
        <v>2013.11</v>
      </c>
      <c r="B1723" s="12">
        <v>1783.54</v>
      </c>
      <c r="C1723" s="13">
        <f>C1721/3+C1724*2/3</f>
        <v>34.793333333333337</v>
      </c>
      <c r="D1723" s="12">
        <f>D1721/3+D1724*2/3</f>
        <v>98.256666666666661</v>
      </c>
      <c r="E1723" s="12">
        <v>233.06899999999999</v>
      </c>
      <c r="F1723" s="41">
        <f t="shared" si="368"/>
        <v>2013.8749999998702</v>
      </c>
      <c r="G1723" s="14">
        <v>2.72</v>
      </c>
      <c r="H1723" s="13">
        <f t="shared" si="364"/>
        <v>2406.3774607519663</v>
      </c>
      <c r="I1723" s="13">
        <f t="shared" si="365"/>
        <v>46.943658744835233</v>
      </c>
      <c r="J1723" s="15">
        <f t="shared" si="369"/>
        <v>1322952.5190710167</v>
      </c>
      <c r="K1723" s="13">
        <f t="shared" si="366"/>
        <v>132.56928806490782</v>
      </c>
      <c r="L1723" s="15">
        <f t="shared" si="367"/>
        <v>72882.528388591163</v>
      </c>
      <c r="M1723" s="34">
        <f t="shared" si="358"/>
        <v>24.642077092412038</v>
      </c>
      <c r="N1723" s="16"/>
      <c r="O1723" s="17">
        <f t="shared" si="359"/>
        <v>27.246316008132883</v>
      </c>
      <c r="P1723" s="17"/>
      <c r="Q1723" s="36">
        <f t="shared" si="360"/>
        <v>3.7024686012149428E-2</v>
      </c>
      <c r="R1723" s="14">
        <f t="shared" si="370"/>
        <v>0.98677017693488689</v>
      </c>
      <c r="S1723" s="14">
        <f t="shared" si="371"/>
        <v>47.000810211486936</v>
      </c>
      <c r="T1723" s="20">
        <f t="shared" si="372"/>
        <v>8.5864096873947693E-2</v>
      </c>
      <c r="U1723" s="20">
        <f t="shared" si="362"/>
        <v>-2.0093601815271867E-2</v>
      </c>
      <c r="V1723" s="20">
        <f t="shared" si="363"/>
        <v>0.10595769868921956</v>
      </c>
      <c r="Y1723" s="35"/>
      <c r="Z1723" s="35"/>
    </row>
    <row r="1724" spans="1:26" x14ac:dyDescent="0.25">
      <c r="A1724" s="11">
        <v>2013.12</v>
      </c>
      <c r="B1724" s="12">
        <v>1807.78</v>
      </c>
      <c r="C1724" s="13">
        <v>34.99</v>
      </c>
      <c r="D1724" s="12">
        <v>100.2</v>
      </c>
      <c r="E1724" s="12">
        <v>233.04900000000001</v>
      </c>
      <c r="F1724" s="41">
        <f t="shared" si="368"/>
        <v>2013.9583333332034</v>
      </c>
      <c r="G1724" s="14">
        <v>2.9</v>
      </c>
      <c r="H1724" s="13">
        <f t="shared" si="364"/>
        <v>2439.2917317817287</v>
      </c>
      <c r="I1724" s="13">
        <f t="shared" si="365"/>
        <v>47.213055623495499</v>
      </c>
      <c r="J1724" s="15">
        <f t="shared" si="369"/>
        <v>1343210.7998851533</v>
      </c>
      <c r="K1724" s="13">
        <f t="shared" si="366"/>
        <v>135.20286291724059</v>
      </c>
      <c r="L1724" s="15">
        <f t="shared" si="367"/>
        <v>74450.277217632873</v>
      </c>
      <c r="M1724" s="34">
        <f t="shared" si="358"/>
        <v>24.861869296461929</v>
      </c>
      <c r="N1724" s="16"/>
      <c r="O1724" s="17">
        <f t="shared" si="359"/>
        <v>27.483753598662712</v>
      </c>
      <c r="P1724" s="17"/>
      <c r="Q1724" s="36">
        <f t="shared" si="360"/>
        <v>3.4968173305041095E-2</v>
      </c>
      <c r="R1724" s="14">
        <f t="shared" si="370"/>
        <v>1.0058668846418555</v>
      </c>
      <c r="S1724" s="14">
        <f t="shared" si="371"/>
        <v>46.382978001290546</v>
      </c>
      <c r="T1724" s="20">
        <f t="shared" si="372"/>
        <v>8.9808652495178221E-2</v>
      </c>
      <c r="U1724" s="20">
        <f t="shared" si="362"/>
        <v>-1.456289910728148E-2</v>
      </c>
      <c r="V1724" s="20">
        <f t="shared" si="363"/>
        <v>0.1043715516024597</v>
      </c>
      <c r="Y1724" s="35"/>
      <c r="Z1724" s="35"/>
    </row>
    <row r="1725" spans="1:26" x14ac:dyDescent="0.25">
      <c r="A1725" s="11">
        <v>2014.01</v>
      </c>
      <c r="B1725" s="12">
        <v>1822.36</v>
      </c>
      <c r="C1725" s="13">
        <f>C1724*2/3+C1727/3</f>
        <v>35.403333333333336</v>
      </c>
      <c r="D1725" s="12">
        <f>D1724*2/3+D1727/3</f>
        <v>100.41666666666666</v>
      </c>
      <c r="E1725" s="12">
        <v>233.916</v>
      </c>
      <c r="F1725" s="41">
        <f t="shared" si="368"/>
        <v>2014.0416666665367</v>
      </c>
      <c r="G1725" s="14">
        <v>2.86</v>
      </c>
      <c r="H1725" s="13">
        <f t="shared" si="364"/>
        <v>2449.8509105832863</v>
      </c>
      <c r="I1725" s="13">
        <f t="shared" si="365"/>
        <v>47.593718257836159</v>
      </c>
      <c r="J1725" s="15">
        <f t="shared" si="369"/>
        <v>1351209.2566151067</v>
      </c>
      <c r="K1725" s="13">
        <f t="shared" si="366"/>
        <v>134.99301031139385</v>
      </c>
      <c r="L1725" s="15">
        <f t="shared" si="367"/>
        <v>74455.0634992173</v>
      </c>
      <c r="M1725" s="34">
        <f t="shared" si="358"/>
        <v>24.859609093632699</v>
      </c>
      <c r="N1725" s="16"/>
      <c r="O1725" s="17">
        <f t="shared" si="359"/>
        <v>27.474102609349316</v>
      </c>
      <c r="P1725" s="17"/>
      <c r="Q1725" s="36">
        <f t="shared" si="360"/>
        <v>3.5253275788467729E-2</v>
      </c>
      <c r="R1725" s="14">
        <f t="shared" si="370"/>
        <v>1.0154143860838949</v>
      </c>
      <c r="S1725" s="14">
        <f t="shared" si="371"/>
        <v>46.482176374067258</v>
      </c>
      <c r="T1725" s="20">
        <f t="shared" si="372"/>
        <v>9.1699550059707979E-2</v>
      </c>
      <c r="U1725" s="20">
        <f t="shared" si="362"/>
        <v>-1.529972843184757E-2</v>
      </c>
      <c r="V1725" s="20">
        <f t="shared" si="363"/>
        <v>0.10699927849155555</v>
      </c>
      <c r="Y1725" s="35"/>
      <c r="Z1725" s="35"/>
    </row>
    <row r="1726" spans="1:26" x14ac:dyDescent="0.25">
      <c r="A1726" s="11">
        <v>2014.02</v>
      </c>
      <c r="B1726" s="12">
        <v>1817.04</v>
      </c>
      <c r="C1726" s="13">
        <f>C1724/3+C1727*2/3</f>
        <v>35.816666666666663</v>
      </c>
      <c r="D1726" s="12">
        <f>D1724/3+D1727*2/3</f>
        <v>100.63333333333333</v>
      </c>
      <c r="E1726" s="12">
        <v>234.78100000000001</v>
      </c>
      <c r="F1726" s="41">
        <f t="shared" si="368"/>
        <v>2014.1249999998699</v>
      </c>
      <c r="G1726" s="14">
        <v>2.71</v>
      </c>
      <c r="H1726" s="13">
        <f t="shared" si="364"/>
        <v>2433.6994833483122</v>
      </c>
      <c r="I1726" s="13">
        <f t="shared" si="365"/>
        <v>47.971978141331704</v>
      </c>
      <c r="J1726" s="15">
        <f t="shared" si="369"/>
        <v>1344505.8788001793</v>
      </c>
      <c r="K1726" s="13">
        <f t="shared" si="366"/>
        <v>134.78585575493759</v>
      </c>
      <c r="L1726" s="15">
        <f t="shared" si="367"/>
        <v>74462.922263640154</v>
      </c>
      <c r="M1726" s="34">
        <f t="shared" si="358"/>
        <v>24.59093087789412</v>
      </c>
      <c r="N1726" s="16"/>
      <c r="O1726" s="17">
        <f t="shared" si="359"/>
        <v>27.170675136889443</v>
      </c>
      <c r="P1726" s="17"/>
      <c r="Q1726" s="36">
        <f t="shared" si="360"/>
        <v>3.7019397023219068E-2</v>
      </c>
      <c r="R1726" s="14">
        <f t="shared" si="370"/>
        <v>1.0013900105334868</v>
      </c>
      <c r="S1726" s="14">
        <f t="shared" si="371"/>
        <v>47.024777256091646</v>
      </c>
      <c r="T1726" s="20">
        <f t="shared" si="372"/>
        <v>9.6068584008855984E-2</v>
      </c>
      <c r="U1726" s="20">
        <f t="shared" si="362"/>
        <v>-1.7913080091109368E-2</v>
      </c>
      <c r="V1726" s="20">
        <f t="shared" si="363"/>
        <v>0.11398166409996535</v>
      </c>
      <c r="Y1726" s="35"/>
      <c r="Z1726" s="35"/>
    </row>
    <row r="1727" spans="1:26" x14ac:dyDescent="0.25">
      <c r="A1727" s="11">
        <v>2014.03</v>
      </c>
      <c r="B1727" s="12">
        <v>1863.52</v>
      </c>
      <c r="C1727" s="13">
        <v>36.229999999999997</v>
      </c>
      <c r="D1727" s="12">
        <v>100.85</v>
      </c>
      <c r="E1727" s="12">
        <v>236.29300000000001</v>
      </c>
      <c r="F1727" s="41">
        <f t="shared" si="368"/>
        <v>2014.2083333332032</v>
      </c>
      <c r="G1727" s="14">
        <v>2.72</v>
      </c>
      <c r="H1727" s="13">
        <f t="shared" si="364"/>
        <v>2479.9824759937878</v>
      </c>
      <c r="I1727" s="13">
        <f t="shared" si="365"/>
        <v>48.215079583398577</v>
      </c>
      <c r="J1727" s="15">
        <f t="shared" si="369"/>
        <v>1372294.7975465562</v>
      </c>
      <c r="K1727" s="13">
        <f t="shared" si="366"/>
        <v>134.2117244268768</v>
      </c>
      <c r="L1727" s="15">
        <f t="shared" si="367"/>
        <v>74265.867998502916</v>
      </c>
      <c r="M1727" s="34">
        <f t="shared" si="358"/>
        <v>24.956039153965378</v>
      </c>
      <c r="N1727" s="16"/>
      <c r="O1727" s="17">
        <f t="shared" si="359"/>
        <v>27.566812365082882</v>
      </c>
      <c r="P1727" s="17"/>
      <c r="Q1727" s="36">
        <f t="shared" si="360"/>
        <v>3.632398818406108E-2</v>
      </c>
      <c r="R1727" s="14">
        <f t="shared" si="370"/>
        <v>1.0031354035167042</v>
      </c>
      <c r="S1727" s="14">
        <f t="shared" si="371"/>
        <v>46.788820125589524</v>
      </c>
      <c r="T1727" s="20">
        <f t="shared" si="372"/>
        <v>9.6660150754855456E-2</v>
      </c>
      <c r="U1727" s="20">
        <f t="shared" si="362"/>
        <v>-1.7707883318866635E-2</v>
      </c>
      <c r="V1727" s="20">
        <f t="shared" si="363"/>
        <v>0.11436803407372209</v>
      </c>
      <c r="Y1727" s="35"/>
      <c r="Z1727" s="35"/>
    </row>
    <row r="1728" spans="1:26" x14ac:dyDescent="0.25">
      <c r="A1728" s="11">
        <v>2014.04</v>
      </c>
      <c r="B1728" s="12">
        <v>1864.26</v>
      </c>
      <c r="C1728" s="13">
        <f>C1727*2/3+C1730/3</f>
        <v>36.61333333333333</v>
      </c>
      <c r="D1728" s="12">
        <f>D1727*2/3+D1730/3</f>
        <v>101.60666666666667</v>
      </c>
      <c r="E1728" s="12">
        <v>237.072</v>
      </c>
      <c r="F1728" s="41">
        <f t="shared" si="368"/>
        <v>2014.2916666665365</v>
      </c>
      <c r="G1728" s="14">
        <v>2.71</v>
      </c>
      <c r="H1728" s="13">
        <f t="shared" si="364"/>
        <v>2472.8150080988057</v>
      </c>
      <c r="I1728" s="13">
        <f t="shared" si="365"/>
        <v>48.565114395626644</v>
      </c>
      <c r="J1728" s="15">
        <f t="shared" si="369"/>
        <v>1370568.1424351986</v>
      </c>
      <c r="K1728" s="13">
        <f t="shared" si="366"/>
        <v>134.77438246608628</v>
      </c>
      <c r="L1728" s="15">
        <f t="shared" si="367"/>
        <v>74699.269625677611</v>
      </c>
      <c r="M1728" s="34">
        <f t="shared" si="358"/>
        <v>24.786315396962625</v>
      </c>
      <c r="N1728" s="16"/>
      <c r="O1728" s="17">
        <f t="shared" si="359"/>
        <v>27.37261057111369</v>
      </c>
      <c r="P1728" s="17"/>
      <c r="Q1728" s="36">
        <f t="shared" si="360"/>
        <v>3.6708065945364916E-2</v>
      </c>
      <c r="R1728" s="14">
        <f t="shared" si="370"/>
        <v>1.0153830378430897</v>
      </c>
      <c r="S1728" s="14">
        <f t="shared" si="371"/>
        <v>46.781295512448587</v>
      </c>
      <c r="T1728" s="20">
        <f>(J1848/J1728)^(1/10)-1</f>
        <v>9.5134329384069183E-2</v>
      </c>
      <c r="U1728" s="20">
        <f t="shared" si="362"/>
        <v>-2.0336021968586415E-2</v>
      </c>
      <c r="V1728" s="20">
        <f t="shared" si="363"/>
        <v>0.1154703513526556</v>
      </c>
      <c r="Y1728" s="35"/>
      <c r="Z1728" s="35"/>
    </row>
    <row r="1729" spans="1:26" x14ac:dyDescent="0.25">
      <c r="A1729" s="11">
        <v>2014.05</v>
      </c>
      <c r="B1729" s="12">
        <v>1889.77</v>
      </c>
      <c r="C1729" s="13">
        <f>C1727/3+C1730*2/3</f>
        <v>36.99666666666667</v>
      </c>
      <c r="D1729" s="12">
        <f>D1727/3+D1730*2/3</f>
        <v>102.36333333333334</v>
      </c>
      <c r="E1729" s="12">
        <v>237.9</v>
      </c>
      <c r="F1729" s="41">
        <f t="shared" si="368"/>
        <v>2014.3749999998697</v>
      </c>
      <c r="G1729" s="14">
        <v>2.56</v>
      </c>
      <c r="H1729" s="13">
        <f t="shared" si="364"/>
        <v>2497.9280126103404</v>
      </c>
      <c r="I1729" s="13">
        <f t="shared" si="365"/>
        <v>48.902781841109721</v>
      </c>
      <c r="J1729" s="15">
        <f t="shared" si="369"/>
        <v>1386745.8454655418</v>
      </c>
      <c r="K1729" s="13">
        <f t="shared" si="366"/>
        <v>135.30548045397228</v>
      </c>
      <c r="L1729" s="15">
        <f t="shared" si="367"/>
        <v>75115.980901381889</v>
      </c>
      <c r="M1729" s="34">
        <f t="shared" ref="M1729:M1792" si="373">H1729/AVERAGE(K1609:K1728)</f>
        <v>24.943274109902571</v>
      </c>
      <c r="N1729" s="16"/>
      <c r="O1729" s="17">
        <f t="shared" ref="O1729:O1792" si="374">J1729/AVERAGE(L1609:L1728)</f>
        <v>27.538632386895774</v>
      </c>
      <c r="P1729" s="17"/>
      <c r="Q1729" s="36">
        <f t="shared" ref="Q1729:Q1792" si="375">1/M1729-(G1729/100-(((E1729/E1609)^(1/10))-1))</f>
        <v>3.7713962344599727E-2</v>
      </c>
      <c r="R1729" s="14">
        <f t="shared" si="370"/>
        <v>0.99864009586182401</v>
      </c>
      <c r="S1729" s="14">
        <f t="shared" si="371"/>
        <v>47.335609137407339</v>
      </c>
      <c r="T1729" s="20">
        <f>(J1849/J1729)^(1/10)-1</f>
        <v>9.6235609291183799E-2</v>
      </c>
      <c r="U1729" s="20">
        <f t="shared" si="362"/>
        <v>-2.0842660935555202E-2</v>
      </c>
      <c r="V1729" s="20">
        <f t="shared" si="363"/>
        <v>0.117078270226739</v>
      </c>
      <c r="Y1729" s="35"/>
      <c r="Z1729" s="35"/>
    </row>
    <row r="1730" spans="1:26" x14ac:dyDescent="0.25">
      <c r="A1730" s="11">
        <v>2014.06</v>
      </c>
      <c r="B1730" s="12">
        <v>1947.09</v>
      </c>
      <c r="C1730" s="13">
        <v>37.380000000000003</v>
      </c>
      <c r="D1730" s="12">
        <v>103.12</v>
      </c>
      <c r="E1730" s="12">
        <v>238.34299999999999</v>
      </c>
      <c r="F1730" s="41">
        <f t="shared" si="368"/>
        <v>2014.458333333203</v>
      </c>
      <c r="G1730" s="14">
        <v>2.6</v>
      </c>
      <c r="H1730" s="13">
        <f t="shared" si="364"/>
        <v>2568.9108612377959</v>
      </c>
      <c r="I1730" s="13">
        <f t="shared" si="365"/>
        <v>49.317642221504315</v>
      </c>
      <c r="J1730" s="15">
        <f t="shared" si="369"/>
        <v>1428434.1658905628</v>
      </c>
      <c r="K1730" s="13">
        <f t="shared" si="366"/>
        <v>136.0523078084945</v>
      </c>
      <c r="L1730" s="15">
        <f t="shared" si="367"/>
        <v>75651.424015651486</v>
      </c>
      <c r="M1730" s="34">
        <f t="shared" si="373"/>
        <v>25.55800762351128</v>
      </c>
      <c r="N1730" s="16"/>
      <c r="O1730" s="17">
        <f t="shared" si="374"/>
        <v>28.208601072722168</v>
      </c>
      <c r="P1730" s="17"/>
      <c r="Q1730" s="36">
        <f t="shared" si="375"/>
        <v>3.6215896801316892E-2</v>
      </c>
      <c r="R1730" s="14">
        <f t="shared" si="370"/>
        <v>1.0074215711496362</v>
      </c>
      <c r="S1730" s="14">
        <f t="shared" si="371"/>
        <v>47.183375811246862</v>
      </c>
      <c r="T1730" s="20">
        <f>(J1850/J1730)^(1/10)-1</f>
        <v>9.388930135064788E-2</v>
      </c>
      <c r="U1730" s="20">
        <f t="shared" ref="U1730" si="376">(($S1850/$S1730)^(1/10)-1)</f>
        <v>-2.0490954350442458E-2</v>
      </c>
      <c r="V1730" s="20">
        <f>T1730-U1730</f>
        <v>0.11438025570109034</v>
      </c>
      <c r="Y1730" s="35"/>
      <c r="Z1730" s="35"/>
    </row>
    <row r="1731" spans="1:26" x14ac:dyDescent="0.25">
      <c r="A1731" s="11">
        <v>2014.07</v>
      </c>
      <c r="B1731" s="12">
        <v>1973.1</v>
      </c>
      <c r="C1731" s="13">
        <f>C1730*2/3+C1733/3</f>
        <v>37.75</v>
      </c>
      <c r="D1731" s="12">
        <f>D1730*2/3+D1733/3</f>
        <v>104.06666666666666</v>
      </c>
      <c r="E1731" s="12">
        <v>238.25</v>
      </c>
      <c r="F1731" s="41">
        <f t="shared" si="368"/>
        <v>2014.5416666665362</v>
      </c>
      <c r="G1731" s="14">
        <v>2.54</v>
      </c>
      <c r="H1731" s="13">
        <f t="shared" si="364"/>
        <v>2604.2435508919207</v>
      </c>
      <c r="I1731" s="13">
        <f t="shared" si="365"/>
        <v>49.825246589716691</v>
      </c>
      <c r="J1731" s="15">
        <f t="shared" si="369"/>
        <v>1450389.5513310835</v>
      </c>
      <c r="K1731" s="13">
        <f t="shared" si="366"/>
        <v>137.35489611752362</v>
      </c>
      <c r="L1731" s="15">
        <f t="shared" si="367"/>
        <v>76497.494285737193</v>
      </c>
      <c r="M1731" s="34">
        <f t="shared" si="373"/>
        <v>25.817545976158726</v>
      </c>
      <c r="N1731" s="16"/>
      <c r="O1731" s="17">
        <f t="shared" si="374"/>
        <v>28.485636237139396</v>
      </c>
      <c r="P1731" s="17"/>
      <c r="Q1731" s="36">
        <f t="shared" si="375"/>
        <v>3.6544567621686577E-2</v>
      </c>
      <c r="R1731" s="14">
        <f t="shared" si="370"/>
        <v>1.0126870256928058</v>
      </c>
      <c r="S1731" s="14">
        <f t="shared" si="371"/>
        <v>47.55210513631738</v>
      </c>
      <c r="T1731" s="20"/>
      <c r="U1731" s="20"/>
      <c r="Y1731" s="35"/>
      <c r="Z1731" s="35"/>
    </row>
    <row r="1732" spans="1:26" x14ac:dyDescent="0.25">
      <c r="A1732" s="11">
        <v>2014.08</v>
      </c>
      <c r="B1732" s="12">
        <v>1961.53</v>
      </c>
      <c r="C1732" s="13">
        <f>C1730/3+C1733*2/3</f>
        <v>38.120000000000005</v>
      </c>
      <c r="D1732" s="12">
        <f>D1730/3+D1733*2/3</f>
        <v>105.01333333333334</v>
      </c>
      <c r="E1732" s="12">
        <v>237.852</v>
      </c>
      <c r="F1732" s="41">
        <f t="shared" si="368"/>
        <v>2014.6249999998695</v>
      </c>
      <c r="G1732" s="14">
        <v>2.42</v>
      </c>
      <c r="H1732" s="13">
        <f t="shared" si="364"/>
        <v>2593.3047601029211</v>
      </c>
      <c r="I1732" s="13">
        <f t="shared" si="365"/>
        <v>50.397790222491309</v>
      </c>
      <c r="J1732" s="15">
        <f t="shared" si="369"/>
        <v>1446636.3928247904</v>
      </c>
      <c r="K1732" s="13">
        <f t="shared" si="366"/>
        <v>138.83630492911561</v>
      </c>
      <c r="L1732" s="15">
        <f t="shared" si="367"/>
        <v>77447.762579129907</v>
      </c>
      <c r="M1732" s="34">
        <f t="shared" si="373"/>
        <v>25.617606421799383</v>
      </c>
      <c r="N1732" s="16"/>
      <c r="O1732" s="17">
        <f t="shared" si="374"/>
        <v>28.256055533515138</v>
      </c>
      <c r="P1732" s="17"/>
      <c r="Q1732" s="36">
        <f t="shared" si="375"/>
        <v>3.7821815914264714E-2</v>
      </c>
      <c r="R1732" s="14">
        <f t="shared" si="370"/>
        <v>0.99237806645546012</v>
      </c>
      <c r="S1732" s="14">
        <f t="shared" si="371"/>
        <v>48.235978801818128</v>
      </c>
      <c r="T1732" s="20"/>
      <c r="U1732" s="20"/>
      <c r="Y1732" s="35"/>
      <c r="Z1732" s="35"/>
    </row>
    <row r="1733" spans="1:26" x14ac:dyDescent="0.25">
      <c r="A1733" s="11">
        <v>2014.09</v>
      </c>
      <c r="B1733" s="12">
        <v>1993.23</v>
      </c>
      <c r="C1733" s="13">
        <v>38.49</v>
      </c>
      <c r="D1733" s="12">
        <v>105.96</v>
      </c>
      <c r="E1733" s="12">
        <v>238.03100000000001</v>
      </c>
      <c r="F1733" s="41">
        <f t="shared" si="368"/>
        <v>2014.7083333332027</v>
      </c>
      <c r="G1733" s="14">
        <v>2.5299999999999998</v>
      </c>
      <c r="H1733" s="13">
        <f t="shared" si="364"/>
        <v>2633.2330906478574</v>
      </c>
      <c r="I1733" s="13">
        <f t="shared" si="365"/>
        <v>50.848693657548814</v>
      </c>
      <c r="J1733" s="15">
        <f t="shared" si="369"/>
        <v>1471273.5821305152</v>
      </c>
      <c r="K1733" s="13">
        <f t="shared" si="366"/>
        <v>139.98253000659579</v>
      </c>
      <c r="L1733" s="15">
        <f t="shared" si="367"/>
        <v>78212.824793199674</v>
      </c>
      <c r="M1733" s="34">
        <f t="shared" si="373"/>
        <v>25.918436892606188</v>
      </c>
      <c r="N1733" s="16"/>
      <c r="O1733" s="17">
        <f t="shared" si="374"/>
        <v>28.578155878854151</v>
      </c>
      <c r="P1733" s="17"/>
      <c r="Q1733" s="36">
        <f t="shared" si="375"/>
        <v>3.6129997383744922E-2</v>
      </c>
      <c r="R1733" s="14">
        <f t="shared" si="370"/>
        <v>1.0224851615240083</v>
      </c>
      <c r="S1733" s="14">
        <f t="shared" si="371"/>
        <v>47.832330256389731</v>
      </c>
      <c r="T1733" s="20"/>
      <c r="U1733" s="20"/>
      <c r="Y1733" s="35"/>
      <c r="Z1733" s="35"/>
    </row>
    <row r="1734" spans="1:26" x14ac:dyDescent="0.25">
      <c r="A1734" s="11">
        <v>2014.1</v>
      </c>
      <c r="B1734" s="12">
        <v>1937.27</v>
      </c>
      <c r="C1734" s="13">
        <f>C1733*2/3+C1736/3</f>
        <v>38.806666666666665</v>
      </c>
      <c r="D1734" s="12">
        <f>D1733*2/3+D1736/3</f>
        <v>104.74333333333334</v>
      </c>
      <c r="E1734" s="12">
        <v>237.43299999999999</v>
      </c>
      <c r="F1734" s="41">
        <f t="shared" si="368"/>
        <v>2014.791666666536</v>
      </c>
      <c r="G1734" s="14">
        <v>2.2999999999999998</v>
      </c>
      <c r="H1734" s="13">
        <f t="shared" si="364"/>
        <v>2565.7508610850218</v>
      </c>
      <c r="I1734" s="13">
        <f t="shared" si="365"/>
        <v>51.396159758753001</v>
      </c>
      <c r="J1734" s="15">
        <f t="shared" si="369"/>
        <v>1435962.109853474</v>
      </c>
      <c r="K1734" s="13">
        <f t="shared" si="366"/>
        <v>138.72371826999617</v>
      </c>
      <c r="L1734" s="15">
        <f t="shared" si="367"/>
        <v>77638.872189431029</v>
      </c>
      <c r="M1734" s="34">
        <f t="shared" si="373"/>
        <v>25.162748283083232</v>
      </c>
      <c r="N1734" s="16"/>
      <c r="O1734" s="17">
        <f t="shared" si="374"/>
        <v>27.736945618288239</v>
      </c>
      <c r="P1734" s="17"/>
      <c r="Q1734" s="36">
        <f t="shared" si="375"/>
        <v>3.8794517149685966E-2</v>
      </c>
      <c r="R1734" s="14">
        <f t="shared" si="370"/>
        <v>0.99926264515940255</v>
      </c>
      <c r="S1734" s="14">
        <f t="shared" si="371"/>
        <v>49.031027490766135</v>
      </c>
      <c r="T1734" s="20"/>
      <c r="U1734" s="20"/>
      <c r="Y1734" s="35"/>
      <c r="Z1734" s="35"/>
    </row>
    <row r="1735" spans="1:26" x14ac:dyDescent="0.25">
      <c r="A1735" s="11">
        <v>2014.11</v>
      </c>
      <c r="B1735" s="12">
        <v>2044.57</v>
      </c>
      <c r="C1735" s="13">
        <f>C1733/3+C1736*2/3</f>
        <v>39.123333333333335</v>
      </c>
      <c r="D1735" s="12">
        <f>D1733/3+D1736*2/3</f>
        <v>103.52666666666667</v>
      </c>
      <c r="E1735" s="12">
        <v>236.15100000000001</v>
      </c>
      <c r="F1735" s="41">
        <f t="shared" si="368"/>
        <v>2014.8749999998693</v>
      </c>
      <c r="G1735" s="14">
        <v>2.33</v>
      </c>
      <c r="H1735" s="13">
        <f t="shared" si="364"/>
        <v>2722.5609131445563</v>
      </c>
      <c r="I1735" s="13">
        <f t="shared" si="365"/>
        <v>52.096850743803763</v>
      </c>
      <c r="J1735" s="15">
        <f t="shared" si="369"/>
        <v>1526153.012129809</v>
      </c>
      <c r="K1735" s="13">
        <f t="shared" si="366"/>
        <v>137.85669169302693</v>
      </c>
      <c r="L1735" s="15">
        <f t="shared" si="367"/>
        <v>77276.656788024862</v>
      </c>
      <c r="M1735" s="34">
        <f t="shared" si="373"/>
        <v>26.60681714714341</v>
      </c>
      <c r="N1735" s="16"/>
      <c r="O1735" s="17">
        <f t="shared" si="374"/>
        <v>29.318654523381465</v>
      </c>
      <c r="P1735" s="17"/>
      <c r="Q1735" s="36">
        <f t="shared" si="375"/>
        <v>3.5730893913858905E-2</v>
      </c>
      <c r="R1735" s="14">
        <f t="shared" si="370"/>
        <v>1.0126191447923387</v>
      </c>
      <c r="S1735" s="14">
        <f t="shared" si="371"/>
        <v>49.260854165077269</v>
      </c>
      <c r="T1735" s="20"/>
      <c r="U1735" s="20"/>
      <c r="Y1735" s="35"/>
      <c r="Z1735" s="35"/>
    </row>
    <row r="1736" spans="1:26" x14ac:dyDescent="0.25">
      <c r="A1736" s="11">
        <v>2014.12</v>
      </c>
      <c r="B1736" s="12">
        <v>2054.27</v>
      </c>
      <c r="C1736" s="13">
        <v>39.44</v>
      </c>
      <c r="D1736" s="12">
        <v>102.31</v>
      </c>
      <c r="E1736" s="12">
        <v>234.81200000000001</v>
      </c>
      <c r="F1736" s="41">
        <f t="shared" si="368"/>
        <v>2014.9583333332025</v>
      </c>
      <c r="G1736" s="14">
        <v>2.21</v>
      </c>
      <c r="H1736" s="13">
        <f t="shared" si="364"/>
        <v>2751.0763683287055</v>
      </c>
      <c r="I1736" s="13">
        <f t="shared" si="365"/>
        <v>52.81800930105787</v>
      </c>
      <c r="J1736" s="15">
        <f t="shared" si="369"/>
        <v>1544604.8716436927</v>
      </c>
      <c r="K1736" s="13">
        <f t="shared" si="366"/>
        <v>137.01345161235372</v>
      </c>
      <c r="L1736" s="15">
        <f t="shared" si="367"/>
        <v>76926.852077801945</v>
      </c>
      <c r="M1736" s="34">
        <f t="shared" si="373"/>
        <v>26.794085482572545</v>
      </c>
      <c r="N1736" s="16"/>
      <c r="O1736" s="17">
        <f t="shared" si="374"/>
        <v>29.51533288223138</v>
      </c>
      <c r="P1736" s="17"/>
      <c r="Q1736" s="36">
        <f t="shared" si="375"/>
        <v>3.6462452421064551E-2</v>
      </c>
      <c r="R1736" s="14">
        <f t="shared" si="370"/>
        <v>1.0316759538025049</v>
      </c>
      <c r="S1736" s="14">
        <f t="shared" si="371"/>
        <v>50.166935603599093</v>
      </c>
      <c r="T1736" s="20"/>
      <c r="U1736" s="20"/>
      <c r="Y1736" s="35"/>
      <c r="Z1736" s="35"/>
    </row>
    <row r="1737" spans="1:26" x14ac:dyDescent="0.25">
      <c r="A1737" s="11">
        <v>2015.01</v>
      </c>
      <c r="B1737" s="12">
        <v>2028.18</v>
      </c>
      <c r="C1737" s="13">
        <f>C1736*2/3+C1739/3</f>
        <v>39.896666666666668</v>
      </c>
      <c r="D1737" s="12">
        <f>D1736*2/3+D1739/3</f>
        <v>101.28999999999999</v>
      </c>
      <c r="E1737" s="12">
        <v>233.70699999999999</v>
      </c>
      <c r="F1737" s="41">
        <f t="shared" si="368"/>
        <v>2015.0416666665358</v>
      </c>
      <c r="G1737" s="14">
        <v>1.88</v>
      </c>
      <c r="H1737" s="13">
        <f t="shared" si="364"/>
        <v>2728.9789471432182</v>
      </c>
      <c r="I1737" s="13">
        <f t="shared" si="365"/>
        <v>53.682199506219334</v>
      </c>
      <c r="J1737" s="15">
        <f t="shared" si="369"/>
        <v>1534709.8468620835</v>
      </c>
      <c r="K1737" s="13">
        <f t="shared" si="366"/>
        <v>136.28882917499263</v>
      </c>
      <c r="L1737" s="15">
        <f t="shared" si="367"/>
        <v>76645.445862132765</v>
      </c>
      <c r="M1737" s="34">
        <f t="shared" si="373"/>
        <v>26.492295420383115</v>
      </c>
      <c r="N1737" s="16"/>
      <c r="O1737" s="17">
        <f t="shared" si="374"/>
        <v>29.174671165351537</v>
      </c>
      <c r="P1737" s="17"/>
      <c r="Q1737" s="36">
        <f t="shared" si="375"/>
        <v>3.9491690665337344E-2</v>
      </c>
      <c r="R1737" s="14">
        <f t="shared" si="370"/>
        <v>0.99256957350474684</v>
      </c>
      <c r="S1737" s="14">
        <f t="shared" si="371"/>
        <v>52.000730981532968</v>
      </c>
      <c r="T1737" s="20"/>
      <c r="U1737" s="20"/>
      <c r="Y1737" s="35"/>
      <c r="Z1737" s="35"/>
    </row>
    <row r="1738" spans="1:26" x14ac:dyDescent="0.25">
      <c r="A1738" s="11">
        <v>2015.02</v>
      </c>
      <c r="B1738" s="12">
        <v>2082.1999999999998</v>
      </c>
      <c r="C1738" s="13">
        <f>C1736/3+C1739*2/3</f>
        <v>40.353333333333332</v>
      </c>
      <c r="D1738" s="12">
        <f>D1736/3+D1739*2/3</f>
        <v>100.27000000000001</v>
      </c>
      <c r="E1738" s="12">
        <v>234.72200000000001</v>
      </c>
      <c r="F1738" s="41">
        <f t="shared" si="368"/>
        <v>2015.124999999869</v>
      </c>
      <c r="G1738" s="14">
        <v>1.98</v>
      </c>
      <c r="H1738" s="13">
        <f t="shared" ref="H1738:H1801" si="377">B1738*$E$1850/E1738</f>
        <v>2789.5493903426177</v>
      </c>
      <c r="I1738" s="13">
        <f t="shared" ref="I1738:I1801" si="378">C1738*$E$1850/E1738</f>
        <v>54.06186552602653</v>
      </c>
      <c r="J1738" s="15">
        <f t="shared" si="369"/>
        <v>1571306.7440856202</v>
      </c>
      <c r="K1738" s="13">
        <f t="shared" ref="K1738:K1801" si="379">D1738*$E$1850/E1738</f>
        <v>134.33297347500451</v>
      </c>
      <c r="L1738" s="15">
        <f t="shared" ref="L1738:L1801" si="380">K1738*(J1738/H1738)</f>
        <v>75667.528205487077</v>
      </c>
      <c r="M1738" s="34">
        <f t="shared" si="373"/>
        <v>26.995513699383224</v>
      </c>
      <c r="N1738" s="16"/>
      <c r="O1738" s="17">
        <f t="shared" si="374"/>
        <v>29.719916695619272</v>
      </c>
      <c r="P1738" s="17"/>
      <c r="Q1738" s="36">
        <f t="shared" si="375"/>
        <v>3.7643355355397125E-2</v>
      </c>
      <c r="R1738" s="14">
        <f t="shared" si="370"/>
        <v>0.99626735737370631</v>
      </c>
      <c r="S1738" s="14">
        <f t="shared" si="371"/>
        <v>51.391149302171641</v>
      </c>
      <c r="T1738" s="20"/>
      <c r="U1738" s="20"/>
      <c r="Y1738" s="35"/>
      <c r="Z1738" s="35"/>
    </row>
    <row r="1739" spans="1:26" x14ac:dyDescent="0.25">
      <c r="A1739" s="11">
        <v>2015.03</v>
      </c>
      <c r="B1739" s="12">
        <v>2079.9899999999998</v>
      </c>
      <c r="C1739" s="13">
        <v>40.81</v>
      </c>
      <c r="D1739" s="12">
        <v>99.25</v>
      </c>
      <c r="E1739" s="12">
        <v>236.119</v>
      </c>
      <c r="F1739" s="41">
        <f t="shared" ref="F1739:F1802" si="381">F1738+1/12</f>
        <v>2015.2083333332023</v>
      </c>
      <c r="G1739" s="14">
        <v>2.04</v>
      </c>
      <c r="H1739" s="13">
        <f t="shared" si="377"/>
        <v>2770.1017512356061</v>
      </c>
      <c r="I1739" s="13">
        <f t="shared" si="378"/>
        <v>54.350190370109999</v>
      </c>
      <c r="J1739" s="15">
        <f t="shared" ref="J1739:J1802" si="382">J1738*((H1739+(I1739/12))/H1738)</f>
        <v>1562903.4257896126</v>
      </c>
      <c r="K1739" s="13">
        <f t="shared" si="379"/>
        <v>132.17976952299477</v>
      </c>
      <c r="L1739" s="15">
        <f t="shared" si="380"/>
        <v>74576.399410390935</v>
      </c>
      <c r="M1739" s="34">
        <f t="shared" si="373"/>
        <v>26.728605452928466</v>
      </c>
      <c r="N1739" s="16"/>
      <c r="O1739" s="17">
        <f t="shared" si="374"/>
        <v>29.418369171807672</v>
      </c>
      <c r="P1739" s="17"/>
      <c r="Q1739" s="36">
        <f t="shared" si="375"/>
        <v>3.7223880316747802E-2</v>
      </c>
      <c r="R1739" s="14">
        <f t="shared" ref="R1739:R1802" si="383">((G1739/G1740+G1739/1200+((1+G1740/1200)^(-119))*(1-G1739/G1740)))</f>
        <v>1.0107144985822074</v>
      </c>
      <c r="S1739" s="14">
        <f t="shared" ref="S1739:S1802" si="384">S1738*R1738*E1738/E1739</f>
        <v>50.896403284317735</v>
      </c>
      <c r="T1739" s="20"/>
      <c r="U1739" s="20"/>
      <c r="Y1739" s="35"/>
      <c r="Z1739" s="35"/>
    </row>
    <row r="1740" spans="1:26" x14ac:dyDescent="0.25">
      <c r="A1740" s="11">
        <v>2015.04</v>
      </c>
      <c r="B1740" s="12">
        <v>2094.86</v>
      </c>
      <c r="C1740" s="13">
        <f>C1739*2/3+C1742/3</f>
        <v>41.120000000000005</v>
      </c>
      <c r="D1740" s="12">
        <f>D1739*2/3+D1742/3</f>
        <v>97.803333333333342</v>
      </c>
      <c r="E1740" s="12">
        <v>236.59899999999999</v>
      </c>
      <c r="F1740" s="41">
        <f t="shared" si="381"/>
        <v>2015.2916666665355</v>
      </c>
      <c r="G1740" s="14">
        <v>1.94</v>
      </c>
      <c r="H1740" s="13">
        <f t="shared" si="377"/>
        <v>2784.245392415015</v>
      </c>
      <c r="I1740" s="13">
        <f t="shared" si="378"/>
        <v>54.651943583869773</v>
      </c>
      <c r="J1740" s="15">
        <f t="shared" si="382"/>
        <v>1573452.9014760235</v>
      </c>
      <c r="K1740" s="13">
        <f t="shared" si="379"/>
        <v>129.98886808481865</v>
      </c>
      <c r="L1740" s="15">
        <f t="shared" si="380"/>
        <v>73460.249662201779</v>
      </c>
      <c r="M1740" s="34">
        <f t="shared" si="373"/>
        <v>26.791371680192317</v>
      </c>
      <c r="N1740" s="16"/>
      <c r="O1740" s="17">
        <f t="shared" si="374"/>
        <v>29.480373846198756</v>
      </c>
      <c r="P1740" s="17"/>
      <c r="Q1740" s="36">
        <f t="shared" si="375"/>
        <v>3.7659701264943557E-2</v>
      </c>
      <c r="R1740" s="14">
        <f t="shared" si="383"/>
        <v>0.97847099852944608</v>
      </c>
      <c r="S1740" s="14">
        <f t="shared" si="384"/>
        <v>51.337370357985399</v>
      </c>
      <c r="T1740" s="20"/>
      <c r="U1740" s="20"/>
      <c r="Y1740" s="35"/>
      <c r="Z1740" s="35"/>
    </row>
    <row r="1741" spans="1:26" x14ac:dyDescent="0.25">
      <c r="A1741" s="11">
        <v>2015.05</v>
      </c>
      <c r="B1741" s="12">
        <v>2111.94</v>
      </c>
      <c r="C1741" s="13">
        <f>C1739/3+C1742*2/3</f>
        <v>41.43</v>
      </c>
      <c r="D1741" s="12">
        <f>D1739/3+D1742*2/3</f>
        <v>96.356666666666669</v>
      </c>
      <c r="E1741" s="12">
        <v>237.80500000000001</v>
      </c>
      <c r="F1741" s="41">
        <f t="shared" si="381"/>
        <v>2015.3749999998688</v>
      </c>
      <c r="G1741" s="14">
        <v>2.2000000000000002</v>
      </c>
      <c r="H1741" s="13">
        <f t="shared" si="377"/>
        <v>2792.7110548558699</v>
      </c>
      <c r="I1741" s="13">
        <f t="shared" si="378"/>
        <v>54.784709320661889</v>
      </c>
      <c r="J1741" s="15">
        <f t="shared" si="382"/>
        <v>1580817.1054979693</v>
      </c>
      <c r="K1741" s="13">
        <f t="shared" si="379"/>
        <v>127.4166539812031</v>
      </c>
      <c r="L1741" s="15">
        <f t="shared" si="380"/>
        <v>72124.334448626687</v>
      </c>
      <c r="M1741" s="34">
        <f t="shared" si="373"/>
        <v>26.806111379650822</v>
      </c>
      <c r="N1741" s="16"/>
      <c r="O1741" s="17">
        <f t="shared" si="374"/>
        <v>29.48989618635326</v>
      </c>
      <c r="P1741" s="17"/>
      <c r="Q1741" s="36">
        <f t="shared" si="375"/>
        <v>3.5662686878219954E-2</v>
      </c>
      <c r="R1741" s="14">
        <f t="shared" si="383"/>
        <v>0.98769891518516217</v>
      </c>
      <c r="S1741" s="14">
        <f t="shared" si="384"/>
        <v>49.977381725373014</v>
      </c>
      <c r="T1741" s="20"/>
      <c r="U1741" s="20"/>
      <c r="Y1741" s="35"/>
      <c r="Z1741" s="35"/>
    </row>
    <row r="1742" spans="1:26" x14ac:dyDescent="0.25">
      <c r="A1742" s="11">
        <v>2015.06</v>
      </c>
      <c r="B1742" s="12">
        <v>2099.29</v>
      </c>
      <c r="C1742" s="13">
        <v>41.74</v>
      </c>
      <c r="D1742" s="12">
        <v>94.91</v>
      </c>
      <c r="E1742" s="12">
        <v>238.63800000000001</v>
      </c>
      <c r="F1742" s="41">
        <f t="shared" si="381"/>
        <v>2015.4583333332021</v>
      </c>
      <c r="G1742" s="14">
        <v>2.36</v>
      </c>
      <c r="H1742" s="13">
        <f t="shared" si="377"/>
        <v>2766.2934377592842</v>
      </c>
      <c r="I1742" s="13">
        <f t="shared" si="378"/>
        <v>55.001971186483303</v>
      </c>
      <c r="J1742" s="15">
        <f t="shared" si="382"/>
        <v>1568457.8786007022</v>
      </c>
      <c r="K1742" s="13">
        <f t="shared" si="379"/>
        <v>125.06557463605965</v>
      </c>
      <c r="L1742" s="15">
        <f t="shared" si="380"/>
        <v>70910.801870152602</v>
      </c>
      <c r="M1742" s="34">
        <f t="shared" si="373"/>
        <v>26.495895292784841</v>
      </c>
      <c r="N1742" s="16"/>
      <c r="O1742" s="17">
        <f t="shared" si="374"/>
        <v>29.142936079173253</v>
      </c>
      <c r="P1742" s="17"/>
      <c r="Q1742" s="36">
        <f t="shared" si="375"/>
        <v>3.4803820835284605E-2</v>
      </c>
      <c r="R1742" s="14">
        <f t="shared" si="383"/>
        <v>1.0055070611790184</v>
      </c>
      <c r="S1742" s="14">
        <f t="shared" si="384"/>
        <v>49.19029849313543</v>
      </c>
      <c r="T1742" s="20"/>
      <c r="U1742" s="20"/>
      <c r="Y1742" s="35"/>
      <c r="Z1742" s="35"/>
    </row>
    <row r="1743" spans="1:26" x14ac:dyDescent="0.25">
      <c r="A1743" s="11">
        <v>2015.07</v>
      </c>
      <c r="B1743" s="12">
        <v>2094.14</v>
      </c>
      <c r="C1743" s="13">
        <f>C1742*2/3+C1745/3</f>
        <v>41.99666666666667</v>
      </c>
      <c r="D1743" s="12">
        <f>D1742*2/3+D1745/3</f>
        <v>93.493333333333339</v>
      </c>
      <c r="E1743" s="12">
        <v>238.654</v>
      </c>
      <c r="F1743" s="41">
        <f t="shared" si="381"/>
        <v>2015.5416666665353</v>
      </c>
      <c r="G1743" s="14">
        <v>2.3199999999999998</v>
      </c>
      <c r="H1743" s="13">
        <f t="shared" si="377"/>
        <v>2759.3221332975772</v>
      </c>
      <c r="I1743" s="13">
        <f t="shared" si="378"/>
        <v>55.336477913632301</v>
      </c>
      <c r="J1743" s="15">
        <f t="shared" si="382"/>
        <v>1567119.8235724729</v>
      </c>
      <c r="K1743" s="13">
        <f t="shared" si="379"/>
        <v>123.19053357580432</v>
      </c>
      <c r="L1743" s="15">
        <f t="shared" si="380"/>
        <v>69964.40354443148</v>
      </c>
      <c r="M1743" s="34">
        <f t="shared" si="373"/>
        <v>26.381136336399688</v>
      </c>
      <c r="N1743" s="16"/>
      <c r="O1743" s="17">
        <f t="shared" si="374"/>
        <v>29.011703864238918</v>
      </c>
      <c r="P1743" s="17"/>
      <c r="Q1743" s="36">
        <f t="shared" si="375"/>
        <v>3.4903750808582518E-2</v>
      </c>
      <c r="R1743" s="14">
        <f t="shared" si="383"/>
        <v>1.0153058960838337</v>
      </c>
      <c r="S1743" s="14">
        <f t="shared" si="384"/>
        <v>49.45787646622945</v>
      </c>
      <c r="T1743" s="20"/>
      <c r="U1743" s="20"/>
      <c r="Y1743" s="35"/>
      <c r="Z1743" s="35"/>
    </row>
    <row r="1744" spans="1:26" x14ac:dyDescent="0.25">
      <c r="A1744" s="11">
        <v>2015.08</v>
      </c>
      <c r="B1744" s="12">
        <v>2039.87</v>
      </c>
      <c r="C1744" s="13">
        <f>C1742/3+C1745*2/3</f>
        <v>42.25333333333333</v>
      </c>
      <c r="D1744" s="12">
        <f>D1742/3+D1745*2/3</f>
        <v>92.076666666666668</v>
      </c>
      <c r="E1744" s="12">
        <v>238.316</v>
      </c>
      <c r="F1744" s="41">
        <f t="shared" si="381"/>
        <v>2015.6249999998686</v>
      </c>
      <c r="G1744" s="14">
        <v>2.17</v>
      </c>
      <c r="H1744" s="13">
        <f t="shared" si="377"/>
        <v>2691.6259092968999</v>
      </c>
      <c r="I1744" s="13">
        <f t="shared" si="378"/>
        <v>55.753634669934037</v>
      </c>
      <c r="J1744" s="15">
        <f t="shared" si="382"/>
        <v>1531311.3758226286</v>
      </c>
      <c r="K1744" s="13">
        <f t="shared" si="379"/>
        <v>121.49594907601673</v>
      </c>
      <c r="L1744" s="15">
        <f t="shared" si="380"/>
        <v>69121.094537639612</v>
      </c>
      <c r="M1744" s="34">
        <f t="shared" si="373"/>
        <v>25.693658417057701</v>
      </c>
      <c r="N1744" s="16"/>
      <c r="O1744" s="17">
        <f t="shared" si="374"/>
        <v>28.252525181771919</v>
      </c>
      <c r="P1744" s="17"/>
      <c r="Q1744" s="36">
        <f t="shared" si="375"/>
        <v>3.6752837833655239E-2</v>
      </c>
      <c r="R1744" s="14">
        <f t="shared" si="383"/>
        <v>1.0018083333333334</v>
      </c>
      <c r="S1744" s="14">
        <f t="shared" si="384"/>
        <v>50.286092584231355</v>
      </c>
      <c r="T1744" s="20"/>
      <c r="U1744" s="20"/>
      <c r="Y1744" s="35"/>
      <c r="Z1744" s="35"/>
    </row>
    <row r="1745" spans="1:26" x14ac:dyDescent="0.25">
      <c r="A1745" s="11">
        <v>2015.09</v>
      </c>
      <c r="B1745" s="12">
        <v>1944.41</v>
      </c>
      <c r="C1745" s="13">
        <v>42.51</v>
      </c>
      <c r="D1745" s="12">
        <v>90.66</v>
      </c>
      <c r="E1745" s="12">
        <v>237.94499999999999</v>
      </c>
      <c r="F1745" s="41">
        <f t="shared" si="381"/>
        <v>2015.7083333332018</v>
      </c>
      <c r="G1745" s="14">
        <v>2.17</v>
      </c>
      <c r="H1745" s="13">
        <f t="shared" si="377"/>
        <v>2569.6659673453955</v>
      </c>
      <c r="I1745" s="13">
        <f t="shared" si="378"/>
        <v>56.179766752821031</v>
      </c>
      <c r="J1745" s="15">
        <f t="shared" si="382"/>
        <v>1464589.7759804178</v>
      </c>
      <c r="K1745" s="13">
        <f t="shared" si="379"/>
        <v>119.81316522725841</v>
      </c>
      <c r="L1745" s="15">
        <f t="shared" si="380"/>
        <v>68287.917203874007</v>
      </c>
      <c r="M1745" s="34">
        <f t="shared" si="373"/>
        <v>24.496752170486438</v>
      </c>
      <c r="N1745" s="16"/>
      <c r="O1745" s="17">
        <f t="shared" si="374"/>
        <v>26.936105268538256</v>
      </c>
      <c r="P1745" s="17"/>
      <c r="Q1745" s="36">
        <f t="shared" si="375"/>
        <v>3.7258269041931788E-2</v>
      </c>
      <c r="R1745" s="14">
        <f t="shared" si="383"/>
        <v>1.0107664318974605</v>
      </c>
      <c r="S1745" s="14">
        <f t="shared" si="384"/>
        <v>50.45557364769126</v>
      </c>
      <c r="T1745" s="20"/>
      <c r="U1745" s="20"/>
      <c r="Y1745" s="35"/>
      <c r="Z1745" s="35"/>
    </row>
    <row r="1746" spans="1:26" x14ac:dyDescent="0.25">
      <c r="A1746" s="11">
        <v>2015.1</v>
      </c>
      <c r="B1746" s="12">
        <v>2024.81</v>
      </c>
      <c r="C1746" s="13">
        <f>C1745*2/3+C1748/3</f>
        <v>42.803333333333335</v>
      </c>
      <c r="D1746" s="12">
        <f>D1745*2/3+D1748/3</f>
        <v>89.283333333333331</v>
      </c>
      <c r="E1746" s="12">
        <v>237.83799999999999</v>
      </c>
      <c r="F1746" s="41">
        <f t="shared" si="381"/>
        <v>2015.7916666665351</v>
      </c>
      <c r="G1746" s="14">
        <v>2.0699999999999998</v>
      </c>
      <c r="H1746" s="13">
        <f t="shared" si="377"/>
        <v>2677.1237253929148</v>
      </c>
      <c r="I1746" s="13">
        <f t="shared" si="378"/>
        <v>56.592874982130702</v>
      </c>
      <c r="J1746" s="15">
        <f t="shared" si="382"/>
        <v>1528523.6288812447</v>
      </c>
      <c r="K1746" s="13">
        <f t="shared" si="379"/>
        <v>118.04689326348189</v>
      </c>
      <c r="L1746" s="15">
        <f t="shared" si="380"/>
        <v>67399.748453079781</v>
      </c>
      <c r="M1746" s="34">
        <f t="shared" si="373"/>
        <v>25.491441046066754</v>
      </c>
      <c r="N1746" s="16"/>
      <c r="O1746" s="17">
        <f t="shared" si="374"/>
        <v>28.028090261451545</v>
      </c>
      <c r="P1746" s="17"/>
      <c r="Q1746" s="36">
        <f t="shared" si="375"/>
        <v>3.6414970181741099E-2</v>
      </c>
      <c r="R1746" s="14">
        <f t="shared" si="383"/>
        <v>0.98485958803942653</v>
      </c>
      <c r="S1746" s="14">
        <f t="shared" si="384"/>
        <v>51.02174379432018</v>
      </c>
      <c r="T1746" s="20"/>
      <c r="U1746" s="20"/>
      <c r="Y1746" s="35"/>
      <c r="Z1746" s="35"/>
    </row>
    <row r="1747" spans="1:26" x14ac:dyDescent="0.25">
      <c r="A1747" s="11">
        <v>2015.11</v>
      </c>
      <c r="B1747" s="12">
        <v>2080.62</v>
      </c>
      <c r="C1747" s="13">
        <f>C1745/3+C1748*2/3</f>
        <v>43.096666666666664</v>
      </c>
      <c r="D1747" s="12">
        <f>D1745/3+D1748*2/3</f>
        <v>87.906666666666666</v>
      </c>
      <c r="E1747" s="12">
        <v>237.33600000000001</v>
      </c>
      <c r="F1747" s="41">
        <f t="shared" si="381"/>
        <v>2015.8749999998684</v>
      </c>
      <c r="G1747" s="14">
        <v>2.2599999999999998</v>
      </c>
      <c r="H1747" s="13">
        <f t="shared" si="377"/>
        <v>2756.7320811002123</v>
      </c>
      <c r="I1747" s="13">
        <f t="shared" si="378"/>
        <v>57.101231165941961</v>
      </c>
      <c r="J1747" s="15">
        <f t="shared" si="382"/>
        <v>1576693.4737367865</v>
      </c>
      <c r="K1747" s="13">
        <f t="shared" si="379"/>
        <v>116.47255536454647</v>
      </c>
      <c r="L1747" s="15">
        <f t="shared" si="380"/>
        <v>66615.656694297111</v>
      </c>
      <c r="M1747" s="34">
        <f t="shared" si="373"/>
        <v>26.225851890971938</v>
      </c>
      <c r="N1747" s="16"/>
      <c r="O1747" s="17">
        <f t="shared" si="374"/>
        <v>28.832783137035232</v>
      </c>
      <c r="P1747" s="17"/>
      <c r="Q1747" s="36">
        <f t="shared" si="375"/>
        <v>3.4022422553502657E-2</v>
      </c>
      <c r="R1747" s="14">
        <f t="shared" si="383"/>
        <v>1.0036603474335184</v>
      </c>
      <c r="S1747" s="14">
        <f t="shared" si="384"/>
        <v>50.355538020405099</v>
      </c>
      <c r="T1747" s="20"/>
      <c r="U1747" s="20"/>
      <c r="Y1747" s="35"/>
      <c r="Z1747" s="35"/>
    </row>
    <row r="1748" spans="1:26" x14ac:dyDescent="0.25">
      <c r="A1748" s="11">
        <v>2015.12</v>
      </c>
      <c r="B1748" s="12">
        <v>2054.08</v>
      </c>
      <c r="C1748" s="13">
        <v>43.39</v>
      </c>
      <c r="D1748" s="12">
        <v>86.53</v>
      </c>
      <c r="E1748" s="12">
        <v>236.52500000000001</v>
      </c>
      <c r="F1748" s="41">
        <f t="shared" si="381"/>
        <v>2015.9583333332016</v>
      </c>
      <c r="G1748" s="14">
        <v>2.2400000000000002</v>
      </c>
      <c r="H1748" s="13">
        <f t="shared" si="377"/>
        <v>2730.8994685551211</v>
      </c>
      <c r="I1748" s="13">
        <f t="shared" si="378"/>
        <v>57.687007293097992</v>
      </c>
      <c r="J1748" s="15">
        <f t="shared" si="382"/>
        <v>1564668.166244331</v>
      </c>
      <c r="K1748" s="13">
        <f t="shared" si="379"/>
        <v>115.04163957298384</v>
      </c>
      <c r="L1748" s="15">
        <f t="shared" si="380"/>
        <v>65913.078568080105</v>
      </c>
      <c r="M1748" s="34">
        <f t="shared" si="373"/>
        <v>25.96542403712418</v>
      </c>
      <c r="N1748" s="16"/>
      <c r="O1748" s="17">
        <f t="shared" si="374"/>
        <v>28.544376783609163</v>
      </c>
      <c r="P1748" s="17"/>
      <c r="Q1748" s="36">
        <f t="shared" si="375"/>
        <v>3.4669421198152701E-2</v>
      </c>
      <c r="R1748" s="14">
        <f t="shared" si="383"/>
        <v>1.0152908634069941</v>
      </c>
      <c r="S1748" s="14">
        <f t="shared" si="384"/>
        <v>50.713148503829032</v>
      </c>
      <c r="T1748" s="20"/>
      <c r="U1748" s="20"/>
      <c r="Y1748" s="35"/>
      <c r="Z1748" s="35"/>
    </row>
    <row r="1749" spans="1:26" x14ac:dyDescent="0.25">
      <c r="A1749" s="11">
        <v>2016.01</v>
      </c>
      <c r="B1749" s="12">
        <v>1918.6</v>
      </c>
      <c r="C1749" s="13">
        <f>C1748*2/3+C1751/3</f>
        <v>43.553333333333335</v>
      </c>
      <c r="D1749" s="12">
        <f>D1748*2/3+D1751/3</f>
        <v>86.5</v>
      </c>
      <c r="E1749" s="12">
        <v>236.916</v>
      </c>
      <c r="F1749" s="41">
        <f t="shared" si="381"/>
        <v>2016.0416666665349</v>
      </c>
      <c r="G1749" s="14">
        <v>2.09</v>
      </c>
      <c r="H1749" s="13">
        <f t="shared" si="377"/>
        <v>2546.569062452515</v>
      </c>
      <c r="I1749" s="13">
        <f t="shared" si="378"/>
        <v>57.808595451552456</v>
      </c>
      <c r="J1749" s="15">
        <f t="shared" si="382"/>
        <v>1461816.2246109575</v>
      </c>
      <c r="K1749" s="13">
        <f t="shared" si="379"/>
        <v>114.81195866889533</v>
      </c>
      <c r="L1749" s="15">
        <f t="shared" si="380"/>
        <v>65905.922771212267</v>
      </c>
      <c r="M1749" s="34">
        <f t="shared" si="373"/>
        <v>24.206167203878479</v>
      </c>
      <c r="N1749" s="16"/>
      <c r="O1749" s="17">
        <f t="shared" si="374"/>
        <v>26.611684960823286</v>
      </c>
      <c r="P1749" s="17"/>
      <c r="Q1749" s="36">
        <f t="shared" si="375"/>
        <v>3.8363476058954765E-2</v>
      </c>
      <c r="R1749" s="14">
        <f t="shared" si="383"/>
        <v>1.0299038708817461</v>
      </c>
      <c r="S1749" s="14">
        <f t="shared" si="384"/>
        <v>51.403620891290167</v>
      </c>
      <c r="T1749" s="20"/>
      <c r="U1749" s="20"/>
      <c r="Y1749" s="35"/>
      <c r="Z1749" s="35"/>
    </row>
    <row r="1750" spans="1:26" x14ac:dyDescent="0.25">
      <c r="A1750" s="11">
        <v>2016.02</v>
      </c>
      <c r="B1750" s="12">
        <v>1904.42</v>
      </c>
      <c r="C1750" s="13">
        <f>C1748/3+C1751*2/3</f>
        <v>43.716666666666669</v>
      </c>
      <c r="D1750" s="12">
        <f>D1748/3+D1751*2/3</f>
        <v>86.47</v>
      </c>
      <c r="E1750" s="12">
        <v>237.11099999999999</v>
      </c>
      <c r="F1750" s="41">
        <f t="shared" si="381"/>
        <v>2016.1249999998681</v>
      </c>
      <c r="G1750" s="14">
        <v>1.78</v>
      </c>
      <c r="H1750" s="13">
        <f t="shared" si="377"/>
        <v>2525.6690461429462</v>
      </c>
      <c r="I1750" s="13">
        <f t="shared" si="378"/>
        <v>57.97766868681758</v>
      </c>
      <c r="J1750" s="15">
        <f t="shared" si="382"/>
        <v>1452592.3403845283</v>
      </c>
      <c r="K1750" s="13">
        <f t="shared" si="379"/>
        <v>114.67775092678114</v>
      </c>
      <c r="L1750" s="15">
        <f t="shared" si="380"/>
        <v>65954.810216785248</v>
      </c>
      <c r="M1750" s="34">
        <f t="shared" si="373"/>
        <v>24.00260677728976</v>
      </c>
      <c r="N1750" s="16"/>
      <c r="O1750" s="17">
        <f t="shared" si="374"/>
        <v>26.389562040454287</v>
      </c>
      <c r="P1750" s="17"/>
      <c r="Q1750" s="36">
        <f t="shared" si="375"/>
        <v>4.1692460653196026E-2</v>
      </c>
      <c r="R1750" s="14">
        <f t="shared" si="383"/>
        <v>0.99154338121189667</v>
      </c>
      <c r="S1750" s="14">
        <f t="shared" si="384"/>
        <v>52.89724964840763</v>
      </c>
      <c r="T1750" s="20"/>
      <c r="U1750" s="20"/>
      <c r="Y1750" s="35"/>
      <c r="Z1750" s="35"/>
    </row>
    <row r="1751" spans="1:26" x14ac:dyDescent="0.25">
      <c r="A1751" s="11">
        <v>2016.03</v>
      </c>
      <c r="B1751" s="12">
        <v>2021.95</v>
      </c>
      <c r="C1751" s="13">
        <v>43.88</v>
      </c>
      <c r="D1751" s="12">
        <v>86.44</v>
      </c>
      <c r="E1751" s="12">
        <v>238.13200000000001</v>
      </c>
      <c r="F1751" s="41">
        <f t="shared" si="381"/>
        <v>2016.2083333332014</v>
      </c>
      <c r="G1751" s="14">
        <v>1.89</v>
      </c>
      <c r="H1751" s="13">
        <f t="shared" si="377"/>
        <v>2670.0418129440818</v>
      </c>
      <c r="I1751" s="13">
        <f t="shared" si="378"/>
        <v>57.944773486973624</v>
      </c>
      <c r="J1751" s="15">
        <f t="shared" si="382"/>
        <v>1538402.8520154175</v>
      </c>
      <c r="K1751" s="13">
        <f t="shared" si="379"/>
        <v>114.14644986814037</v>
      </c>
      <c r="L1751" s="15">
        <f t="shared" si="380"/>
        <v>65767.96781731135</v>
      </c>
      <c r="M1751" s="34">
        <f t="shared" si="373"/>
        <v>25.372298620187916</v>
      </c>
      <c r="N1751" s="16"/>
      <c r="O1751" s="17">
        <f t="shared" si="374"/>
        <v>27.893951322288931</v>
      </c>
      <c r="P1751" s="17"/>
      <c r="Q1751" s="36">
        <f t="shared" si="375"/>
        <v>3.8218811175538894E-2</v>
      </c>
      <c r="R1751" s="14">
        <f t="shared" si="383"/>
        <v>1.0088321078779696</v>
      </c>
      <c r="S1751" s="14">
        <f t="shared" si="384"/>
        <v>52.225036757425741</v>
      </c>
      <c r="T1751" s="20"/>
      <c r="U1751" s="20"/>
      <c r="Y1751" s="35"/>
      <c r="Z1751" s="35"/>
    </row>
    <row r="1752" spans="1:26" x14ac:dyDescent="0.25">
      <c r="A1752" s="11">
        <v>2016.04</v>
      </c>
      <c r="B1752" s="12">
        <v>2075.54</v>
      </c>
      <c r="C1752" s="13">
        <f>C1751*2/3+C1754/3</f>
        <v>44.073333333333338</v>
      </c>
      <c r="D1752" s="12">
        <f>D1751*2/3+D1754/3</f>
        <v>86.6</v>
      </c>
      <c r="E1752" s="12">
        <v>239.261</v>
      </c>
      <c r="F1752" s="41">
        <f t="shared" si="381"/>
        <v>2016.2916666665346</v>
      </c>
      <c r="G1752" s="14">
        <v>1.81</v>
      </c>
      <c r="H1752" s="13">
        <f t="shared" si="377"/>
        <v>2727.8758694480093</v>
      </c>
      <c r="I1752" s="13">
        <f t="shared" si="378"/>
        <v>57.925447105880203</v>
      </c>
      <c r="J1752" s="15">
        <f t="shared" si="382"/>
        <v>1574506.4564937933</v>
      </c>
      <c r="K1752" s="13">
        <f t="shared" si="379"/>
        <v>113.81811494560334</v>
      </c>
      <c r="L1752" s="15">
        <f t="shared" si="380"/>
        <v>65694.835624638639</v>
      </c>
      <c r="M1752" s="34">
        <f t="shared" si="373"/>
        <v>25.922337543673891</v>
      </c>
      <c r="N1752" s="16"/>
      <c r="O1752" s="17">
        <f t="shared" si="374"/>
        <v>28.495838319794839</v>
      </c>
      <c r="P1752" s="17"/>
      <c r="Q1752" s="36">
        <f t="shared" si="375"/>
        <v>3.7801695835920884E-2</v>
      </c>
      <c r="R1752" s="14">
        <f t="shared" si="383"/>
        <v>1.0015083333333332</v>
      </c>
      <c r="S1752" s="14">
        <f t="shared" si="384"/>
        <v>52.437683294830734</v>
      </c>
      <c r="T1752" s="20"/>
      <c r="U1752" s="20"/>
      <c r="Y1752" s="35"/>
      <c r="Z1752" s="35"/>
    </row>
    <row r="1753" spans="1:26" x14ac:dyDescent="0.25">
      <c r="A1753" s="11">
        <v>2016.05</v>
      </c>
      <c r="B1753" s="12">
        <v>2065.5500000000002</v>
      </c>
      <c r="C1753" s="13">
        <f>C1751/3+C1754*2/3</f>
        <v>44.266666666666666</v>
      </c>
      <c r="D1753" s="12">
        <f>D1751/3+D1754*2/3</f>
        <v>86.759999999999991</v>
      </c>
      <c r="E1753" s="12">
        <v>240.22900000000001</v>
      </c>
      <c r="F1753" s="41">
        <f t="shared" si="381"/>
        <v>2016.3749999998679</v>
      </c>
      <c r="G1753" s="14">
        <v>1.81</v>
      </c>
      <c r="H1753" s="13">
        <f t="shared" si="377"/>
        <v>2703.8070049827461</v>
      </c>
      <c r="I1753" s="13">
        <f t="shared" si="378"/>
        <v>57.945110706867197</v>
      </c>
      <c r="J1753" s="15">
        <f t="shared" si="382"/>
        <v>1563401.2334655756</v>
      </c>
      <c r="K1753" s="13">
        <f t="shared" si="379"/>
        <v>113.56892631614002</v>
      </c>
      <c r="L1753" s="15">
        <f t="shared" si="380"/>
        <v>65668.074370251663</v>
      </c>
      <c r="M1753" s="34">
        <f t="shared" si="373"/>
        <v>25.694709923449981</v>
      </c>
      <c r="N1753" s="16"/>
      <c r="O1753" s="17">
        <f t="shared" si="374"/>
        <v>28.243292837964638</v>
      </c>
      <c r="P1753" s="17"/>
      <c r="Q1753" s="36">
        <f t="shared" si="375"/>
        <v>3.805057974861073E-2</v>
      </c>
      <c r="R1753" s="14">
        <f t="shared" si="383"/>
        <v>1.0170574109450992</v>
      </c>
      <c r="S1753" s="14">
        <f t="shared" si="384"/>
        <v>52.305161050733084</v>
      </c>
      <c r="T1753" s="20"/>
      <c r="U1753" s="20"/>
      <c r="Y1753" s="35"/>
      <c r="Z1753" s="35"/>
    </row>
    <row r="1754" spans="1:26" x14ac:dyDescent="0.25">
      <c r="A1754" s="11">
        <v>2016.06</v>
      </c>
      <c r="B1754" s="12">
        <v>2083.89</v>
      </c>
      <c r="C1754" s="13">
        <v>44.46</v>
      </c>
      <c r="D1754" s="12">
        <v>86.92</v>
      </c>
      <c r="E1754" s="12">
        <v>241.018</v>
      </c>
      <c r="F1754" s="41">
        <f t="shared" si="381"/>
        <v>2016.4583333332012</v>
      </c>
      <c r="G1754" s="14">
        <v>1.64</v>
      </c>
      <c r="H1754" s="13">
        <f t="shared" si="377"/>
        <v>2718.8842717141461</v>
      </c>
      <c r="I1754" s="13">
        <f t="shared" si="378"/>
        <v>58.007665817490818</v>
      </c>
      <c r="J1754" s="15">
        <f t="shared" si="382"/>
        <v>1574914.3538073457</v>
      </c>
      <c r="K1754" s="13">
        <f t="shared" si="379"/>
        <v>113.4058999742758</v>
      </c>
      <c r="L1754" s="15">
        <f t="shared" si="380"/>
        <v>65690.394230470178</v>
      </c>
      <c r="M1754" s="34">
        <f t="shared" si="373"/>
        <v>25.840372927670522</v>
      </c>
      <c r="N1754" s="16"/>
      <c r="O1754" s="17">
        <f t="shared" si="374"/>
        <v>28.400742884581774</v>
      </c>
      <c r="P1754" s="17"/>
      <c r="Q1754" s="36">
        <f t="shared" si="375"/>
        <v>3.9664015774759052E-2</v>
      </c>
      <c r="R1754" s="14">
        <f t="shared" si="383"/>
        <v>1.0142593049193578</v>
      </c>
      <c r="S1754" s="14">
        <f t="shared" si="384"/>
        <v>53.023204059830036</v>
      </c>
      <c r="T1754" s="20"/>
      <c r="U1754" s="20"/>
      <c r="Y1754" s="35"/>
      <c r="Z1754" s="35"/>
    </row>
    <row r="1755" spans="1:26" x14ac:dyDescent="0.25">
      <c r="A1755" s="11">
        <v>2016.07</v>
      </c>
      <c r="B1755" s="12">
        <v>2148.9</v>
      </c>
      <c r="C1755" s="13">
        <f>C1754*2/3+C1757/3</f>
        <v>44.65</v>
      </c>
      <c r="D1755" s="12">
        <f>D1754*2/3+D1757/3</f>
        <v>87.643333333333331</v>
      </c>
      <c r="E1755" s="12">
        <v>240.62799999999999</v>
      </c>
      <c r="F1755" s="41">
        <f t="shared" si="381"/>
        <v>2016.5416666665344</v>
      </c>
      <c r="G1755" s="14">
        <v>1.5</v>
      </c>
      <c r="H1755" s="13">
        <f t="shared" si="377"/>
        <v>2808.2479761291297</v>
      </c>
      <c r="I1755" s="13">
        <f t="shared" si="378"/>
        <v>58.349980052196763</v>
      </c>
      <c r="J1755" s="15">
        <f t="shared" si="382"/>
        <v>1629494.9039115901</v>
      </c>
      <c r="K1755" s="13">
        <f t="shared" si="379"/>
        <v>114.53497764183722</v>
      </c>
      <c r="L1755" s="15">
        <f t="shared" si="380"/>
        <v>66459.288486430945</v>
      </c>
      <c r="M1755" s="34">
        <f t="shared" si="373"/>
        <v>26.694003256096313</v>
      </c>
      <c r="N1755" s="16"/>
      <c r="O1755" s="17">
        <f t="shared" si="374"/>
        <v>29.334649115975466</v>
      </c>
      <c r="P1755" s="17"/>
      <c r="Q1755" s="36">
        <f t="shared" si="375"/>
        <v>3.9361427411852327E-2</v>
      </c>
      <c r="R1755" s="14">
        <f t="shared" si="383"/>
        <v>0.99574070049945806</v>
      </c>
      <c r="S1755" s="14">
        <f t="shared" si="384"/>
        <v>53.866441344053619</v>
      </c>
      <c r="T1755" s="20"/>
      <c r="U1755" s="20"/>
      <c r="Y1755" s="35"/>
      <c r="Z1755" s="35"/>
    </row>
    <row r="1756" spans="1:26" x14ac:dyDescent="0.25">
      <c r="A1756" s="11">
        <v>2016.08</v>
      </c>
      <c r="B1756" s="12">
        <v>2170.9499999999998</v>
      </c>
      <c r="C1756" s="13">
        <f>C1754/3+C1757*2/3</f>
        <v>44.84</v>
      </c>
      <c r="D1756" s="12">
        <f>D1754/3+D1757*2/3</f>
        <v>88.366666666666674</v>
      </c>
      <c r="E1756" s="12">
        <v>240.84899999999999</v>
      </c>
      <c r="F1756" s="41">
        <f t="shared" si="381"/>
        <v>2016.6249999998677</v>
      </c>
      <c r="G1756" s="14">
        <v>1.56</v>
      </c>
      <c r="H1756" s="13">
        <f t="shared" si="377"/>
        <v>2834.4603340682338</v>
      </c>
      <c r="I1756" s="13">
        <f t="shared" si="378"/>
        <v>58.544508800119594</v>
      </c>
      <c r="J1756" s="15">
        <f t="shared" si="382"/>
        <v>1647535.5953582646</v>
      </c>
      <c r="K1756" s="13">
        <f t="shared" si="379"/>
        <v>115.37428845459192</v>
      </c>
      <c r="L1756" s="15">
        <f t="shared" si="380"/>
        <v>67061.530102716322</v>
      </c>
      <c r="M1756" s="34">
        <f t="shared" si="373"/>
        <v>26.948872433723874</v>
      </c>
      <c r="N1756" s="16"/>
      <c r="O1756" s="17">
        <f t="shared" si="374"/>
        <v>29.609327744137744</v>
      </c>
      <c r="P1756" s="17"/>
      <c r="Q1756" s="36">
        <f t="shared" si="375"/>
        <v>3.8300806050264355E-2</v>
      </c>
      <c r="R1756" s="14">
        <f t="shared" si="383"/>
        <v>0.99489432651798682</v>
      </c>
      <c r="S1756" s="14">
        <f t="shared" si="384"/>
        <v>53.587791396307523</v>
      </c>
      <c r="T1756" s="20"/>
      <c r="U1756" s="20"/>
      <c r="Y1756" s="35"/>
      <c r="Z1756" s="35"/>
    </row>
    <row r="1757" spans="1:26" x14ac:dyDescent="0.25">
      <c r="A1757" s="11">
        <v>2016.09</v>
      </c>
      <c r="B1757" s="12">
        <v>2157.69</v>
      </c>
      <c r="C1757" s="13">
        <v>45.03</v>
      </c>
      <c r="D1757" s="12">
        <v>89.09</v>
      </c>
      <c r="E1757" s="12">
        <v>241.428</v>
      </c>
      <c r="F1757" s="41">
        <f t="shared" si="381"/>
        <v>2016.7083333332009</v>
      </c>
      <c r="G1757" s="14">
        <v>1.63</v>
      </c>
      <c r="H1757" s="13">
        <f t="shared" si="377"/>
        <v>2810.3914931159602</v>
      </c>
      <c r="I1757" s="13">
        <f t="shared" si="378"/>
        <v>58.651580595457034</v>
      </c>
      <c r="J1757" s="15">
        <f t="shared" si="382"/>
        <v>1636386.4800933693</v>
      </c>
      <c r="K1757" s="13">
        <f t="shared" si="379"/>
        <v>116.03973607038124</v>
      </c>
      <c r="L1757" s="15">
        <f t="shared" si="380"/>
        <v>67565.624121870278</v>
      </c>
      <c r="M1757" s="34">
        <f t="shared" si="373"/>
        <v>26.727873346478546</v>
      </c>
      <c r="N1757" s="16"/>
      <c r="O1757" s="17">
        <f t="shared" si="374"/>
        <v>29.3609650106029</v>
      </c>
      <c r="P1757" s="17"/>
      <c r="Q1757" s="36">
        <f t="shared" si="375"/>
        <v>3.8651942503325001E-2</v>
      </c>
      <c r="R1757" s="14">
        <f t="shared" si="383"/>
        <v>0.98953692026663531</v>
      </c>
      <c r="S1757" s="14">
        <f t="shared" si="384"/>
        <v>53.186329913648542</v>
      </c>
      <c r="T1757" s="20"/>
      <c r="U1757" s="20"/>
      <c r="Y1757" s="35"/>
      <c r="Z1757" s="35"/>
    </row>
    <row r="1758" spans="1:26" x14ac:dyDescent="0.25">
      <c r="A1758" s="11">
        <v>2016.1</v>
      </c>
      <c r="B1758" s="12">
        <v>2143.02</v>
      </c>
      <c r="C1758" s="13">
        <f>C1757*2/3+C1760/3</f>
        <v>45.25333333333333</v>
      </c>
      <c r="D1758" s="12">
        <f>D1757*2/3+D1760/3</f>
        <v>90.91</v>
      </c>
      <c r="E1758" s="12">
        <v>241.72900000000001</v>
      </c>
      <c r="F1758" s="41">
        <f t="shared" si="381"/>
        <v>2016.7916666665342</v>
      </c>
      <c r="G1758" s="14">
        <v>1.76</v>
      </c>
      <c r="H1758" s="13">
        <f t="shared" si="377"/>
        <v>2787.8081206640495</v>
      </c>
      <c r="I1758" s="13">
        <f t="shared" si="378"/>
        <v>58.869077355220107</v>
      </c>
      <c r="J1758" s="15">
        <f t="shared" si="382"/>
        <v>1626093.4615218383</v>
      </c>
      <c r="K1758" s="13">
        <f t="shared" si="379"/>
        <v>118.26284227378595</v>
      </c>
      <c r="L1758" s="15">
        <f t="shared" si="380"/>
        <v>68981.230500392121</v>
      </c>
      <c r="M1758" s="34">
        <f t="shared" si="373"/>
        <v>26.52514308507061</v>
      </c>
      <c r="N1758" s="16"/>
      <c r="O1758" s="17">
        <f t="shared" si="374"/>
        <v>29.132461051587644</v>
      </c>
      <c r="P1758" s="17"/>
      <c r="Q1758" s="36">
        <f t="shared" si="375"/>
        <v>3.8318053948397782E-2</v>
      </c>
      <c r="R1758" s="14">
        <f t="shared" si="383"/>
        <v>0.96754053622219582</v>
      </c>
      <c r="S1758" s="14">
        <f t="shared" si="384"/>
        <v>52.564302636886822</v>
      </c>
      <c r="T1758" s="20"/>
      <c r="U1758" s="20"/>
      <c r="Y1758" s="35"/>
      <c r="Z1758" s="35"/>
    </row>
    <row r="1759" spans="1:26" x14ac:dyDescent="0.25">
      <c r="A1759" s="11">
        <v>2016.11</v>
      </c>
      <c r="B1759" s="12">
        <v>2164.9899999999998</v>
      </c>
      <c r="C1759" s="13">
        <f>C1757/3+C1760*2/3</f>
        <v>45.476666666666667</v>
      </c>
      <c r="D1759" s="12">
        <f>D1757/3+D1760*2/3</f>
        <v>92.73</v>
      </c>
      <c r="E1759" s="12">
        <v>241.35300000000001</v>
      </c>
      <c r="F1759" s="41">
        <f t="shared" si="381"/>
        <v>2016.8749999998674</v>
      </c>
      <c r="G1759" s="14">
        <v>2.14</v>
      </c>
      <c r="H1759" s="13">
        <f t="shared" si="377"/>
        <v>2820.7760226721857</v>
      </c>
      <c r="I1759" s="13">
        <f t="shared" si="378"/>
        <v>59.251770643000093</v>
      </c>
      <c r="J1759" s="15">
        <f t="shared" si="382"/>
        <v>1648203.2924821635</v>
      </c>
      <c r="K1759" s="13">
        <f t="shared" si="379"/>
        <v>120.81836894507218</v>
      </c>
      <c r="L1759" s="15">
        <f t="shared" si="380"/>
        <v>70595.195041026076</v>
      </c>
      <c r="M1759" s="34">
        <f t="shared" si="373"/>
        <v>26.850953531056284</v>
      </c>
      <c r="N1759" s="16"/>
      <c r="O1759" s="17">
        <f t="shared" si="374"/>
        <v>29.482997451792794</v>
      </c>
      <c r="P1759" s="17"/>
      <c r="Q1759" s="36">
        <f t="shared" si="375"/>
        <v>3.405357970283291E-2</v>
      </c>
      <c r="R1759" s="14">
        <f t="shared" si="383"/>
        <v>0.97105630787266772</v>
      </c>
      <c r="S1759" s="14">
        <f t="shared" si="384"/>
        <v>50.937324574501631</v>
      </c>
      <c r="T1759" s="20"/>
      <c r="U1759" s="20"/>
      <c r="Y1759" s="35"/>
      <c r="Z1759" s="35"/>
    </row>
    <row r="1760" spans="1:26" x14ac:dyDescent="0.25">
      <c r="A1760" s="11">
        <v>2016.12</v>
      </c>
      <c r="B1760" s="12">
        <v>2246.63</v>
      </c>
      <c r="C1760" s="13">
        <v>45.7</v>
      </c>
      <c r="D1760" s="12">
        <v>94.55</v>
      </c>
      <c r="E1760" s="12">
        <v>241.43199999999999</v>
      </c>
      <c r="F1760" s="41">
        <f t="shared" si="381"/>
        <v>2016.9583333332007</v>
      </c>
      <c r="G1760" s="14">
        <v>2.4900000000000002</v>
      </c>
      <c r="H1760" s="13">
        <f t="shared" si="377"/>
        <v>2926.1873728420433</v>
      </c>
      <c r="I1760" s="13">
        <f t="shared" si="378"/>
        <v>59.523269492030892</v>
      </c>
      <c r="J1760" s="15">
        <f t="shared" si="382"/>
        <v>1712694.3652753008</v>
      </c>
      <c r="K1760" s="13">
        <f t="shared" si="379"/>
        <v>123.14934639981446</v>
      </c>
      <c r="L1760" s="15">
        <f t="shared" si="380"/>
        <v>72079.181813106596</v>
      </c>
      <c r="M1760" s="34">
        <f t="shared" si="373"/>
        <v>27.865098223923553</v>
      </c>
      <c r="N1760" s="16"/>
      <c r="O1760" s="17">
        <f t="shared" si="374"/>
        <v>30.586141859448862</v>
      </c>
      <c r="P1760" s="17"/>
      <c r="Q1760" s="36">
        <f t="shared" si="375"/>
        <v>2.907998946369791E-2</v>
      </c>
      <c r="R1760" s="14">
        <f t="shared" si="383"/>
        <v>1.007357647465936</v>
      </c>
      <c r="S1760" s="14">
        <f t="shared" si="384"/>
        <v>49.4468253305144</v>
      </c>
      <c r="T1760" s="20"/>
      <c r="U1760" s="20"/>
      <c r="Y1760" s="35"/>
      <c r="Z1760" s="35"/>
    </row>
    <row r="1761" spans="1:26" x14ac:dyDescent="0.25">
      <c r="A1761" s="11">
        <v>2017.01</v>
      </c>
      <c r="B1761" s="12">
        <v>2275.12</v>
      </c>
      <c r="C1761" s="13">
        <f>C1760*2/3+C1763/3</f>
        <v>45.926666666666669</v>
      </c>
      <c r="D1761" s="12">
        <f>D1760*2/3+D1763/3</f>
        <v>96.463333333333338</v>
      </c>
      <c r="E1761" s="12">
        <v>242.839</v>
      </c>
      <c r="F1761" s="41">
        <f t="shared" si="381"/>
        <v>2017.041666666534</v>
      </c>
      <c r="G1761" s="14">
        <v>2.4300000000000002</v>
      </c>
      <c r="H1761" s="13">
        <f t="shared" si="377"/>
        <v>2946.1257672779084</v>
      </c>
      <c r="I1761" s="13">
        <f t="shared" si="378"/>
        <v>59.471911842825918</v>
      </c>
      <c r="J1761" s="15">
        <f t="shared" si="382"/>
        <v>1727265.0236312097</v>
      </c>
      <c r="K1761" s="13">
        <f t="shared" si="379"/>
        <v>124.91346035850916</v>
      </c>
      <c r="L1761" s="15">
        <f t="shared" si="380"/>
        <v>73234.704863719409</v>
      </c>
      <c r="M1761" s="34">
        <f t="shared" si="373"/>
        <v>28.063573742124483</v>
      </c>
      <c r="N1761" s="16"/>
      <c r="O1761" s="17">
        <f t="shared" si="374"/>
        <v>30.792138471115766</v>
      </c>
      <c r="P1761" s="17"/>
      <c r="Q1761" s="36">
        <f t="shared" si="375"/>
        <v>2.9707513831380615E-2</v>
      </c>
      <c r="R1761" s="14">
        <f t="shared" si="383"/>
        <v>1.0029058632521781</v>
      </c>
      <c r="S1761" s="14">
        <f t="shared" si="384"/>
        <v>49.522036685233282</v>
      </c>
      <c r="T1761" s="20"/>
      <c r="U1761" s="20"/>
      <c r="Y1761" s="35"/>
      <c r="Z1761" s="35"/>
    </row>
    <row r="1762" spans="1:26" x14ac:dyDescent="0.25">
      <c r="A1762" s="11">
        <v>2017.02</v>
      </c>
      <c r="B1762" s="12">
        <v>2329.91</v>
      </c>
      <c r="C1762" s="13">
        <f>C1760/3+C1763*2/3</f>
        <v>46.153333333333336</v>
      </c>
      <c r="D1762" s="12">
        <f>D1760/3+D1763*2/3</f>
        <v>98.376666666666665</v>
      </c>
      <c r="E1762" s="12">
        <v>243.60300000000001</v>
      </c>
      <c r="F1762" s="41">
        <f t="shared" si="381"/>
        <v>2017.1249999998672</v>
      </c>
      <c r="G1762" s="14">
        <v>2.42</v>
      </c>
      <c r="H1762" s="13">
        <f t="shared" si="377"/>
        <v>3007.6127904828759</v>
      </c>
      <c r="I1762" s="13">
        <f t="shared" si="378"/>
        <v>59.577990418837217</v>
      </c>
      <c r="J1762" s="15">
        <f t="shared" si="382"/>
        <v>1766224.6523917012</v>
      </c>
      <c r="K1762" s="13">
        <f t="shared" si="379"/>
        <v>126.99156660632259</v>
      </c>
      <c r="L1762" s="15">
        <f t="shared" si="380"/>
        <v>74575.968121853468</v>
      </c>
      <c r="M1762" s="34">
        <f t="shared" si="373"/>
        <v>28.655106525184149</v>
      </c>
      <c r="N1762" s="16"/>
      <c r="O1762" s="17">
        <f t="shared" si="374"/>
        <v>31.427485362109664</v>
      </c>
      <c r="P1762" s="17"/>
      <c r="Q1762" s="36">
        <f t="shared" si="375"/>
        <v>2.884842611424538E-2</v>
      </c>
      <c r="R1762" s="14">
        <f t="shared" si="383"/>
        <v>0.99674665450456046</v>
      </c>
      <c r="S1762" s="14">
        <f t="shared" si="384"/>
        <v>49.510176125895683</v>
      </c>
      <c r="T1762" s="20"/>
      <c r="U1762" s="20"/>
      <c r="Y1762" s="35"/>
      <c r="Z1762" s="35"/>
    </row>
    <row r="1763" spans="1:26" x14ac:dyDescent="0.25">
      <c r="A1763" s="11">
        <v>2017.03</v>
      </c>
      <c r="B1763" s="12">
        <v>2366.8200000000002</v>
      </c>
      <c r="C1763" s="13">
        <v>46.38</v>
      </c>
      <c r="D1763" s="12">
        <v>100.29</v>
      </c>
      <c r="E1763" s="12">
        <v>243.80099999999999</v>
      </c>
      <c r="F1763" s="41">
        <f t="shared" si="381"/>
        <v>2017.2083333332005</v>
      </c>
      <c r="G1763" s="14">
        <v>2.48</v>
      </c>
      <c r="H1763" s="13">
        <f t="shared" si="377"/>
        <v>3052.7775406991777</v>
      </c>
      <c r="I1763" s="13">
        <f t="shared" si="378"/>
        <v>59.821964635091746</v>
      </c>
      <c r="J1763" s="15">
        <f t="shared" si="382"/>
        <v>1795675.2567345146</v>
      </c>
      <c r="K1763" s="13">
        <f t="shared" si="379"/>
        <v>129.35629222193515</v>
      </c>
      <c r="L1763" s="15">
        <f t="shared" si="380"/>
        <v>76088.70615336379</v>
      </c>
      <c r="M1763" s="34">
        <f t="shared" si="373"/>
        <v>29.086921742464664</v>
      </c>
      <c r="N1763" s="16"/>
      <c r="O1763" s="17">
        <f t="shared" si="374"/>
        <v>31.886026295005642</v>
      </c>
      <c r="P1763" s="17"/>
      <c r="Q1763" s="36">
        <f t="shared" si="375"/>
        <v>2.6890511033075302E-2</v>
      </c>
      <c r="R1763" s="14">
        <f t="shared" si="383"/>
        <v>1.0180137495984991</v>
      </c>
      <c r="S1763" s="14">
        <f t="shared" si="384"/>
        <v>49.309024147523175</v>
      </c>
      <c r="T1763" s="20"/>
      <c r="U1763" s="20"/>
      <c r="Y1763" s="35"/>
      <c r="Z1763" s="35"/>
    </row>
    <row r="1764" spans="1:26" x14ac:dyDescent="0.25">
      <c r="A1764" s="11">
        <v>2017.04</v>
      </c>
      <c r="B1764" s="12">
        <v>2359.31</v>
      </c>
      <c r="C1764" s="13">
        <f>C1763*2/3+C1766/3</f>
        <v>46.660000000000004</v>
      </c>
      <c r="D1764" s="12">
        <f>D1763*2/3+D1766/3</f>
        <v>101.53333333333333</v>
      </c>
      <c r="E1764" s="12">
        <v>244.524</v>
      </c>
      <c r="F1764" s="41">
        <f t="shared" si="381"/>
        <v>2017.2916666665337</v>
      </c>
      <c r="G1764" s="14">
        <v>2.2999999999999998</v>
      </c>
      <c r="H1764" s="13">
        <f t="shared" si="377"/>
        <v>3034.0932693723321</v>
      </c>
      <c r="I1764" s="13">
        <f t="shared" si="378"/>
        <v>60.005167590911334</v>
      </c>
      <c r="J1764" s="15">
        <f t="shared" si="382"/>
        <v>1787626.2804091158</v>
      </c>
      <c r="K1764" s="13">
        <f t="shared" si="379"/>
        <v>130.57275359473917</v>
      </c>
      <c r="L1764" s="15">
        <f t="shared" si="380"/>
        <v>76930.820877377511</v>
      </c>
      <c r="M1764" s="34">
        <f t="shared" si="373"/>
        <v>28.904245956275176</v>
      </c>
      <c r="N1764" s="16"/>
      <c r="O1764" s="17">
        <f t="shared" si="374"/>
        <v>31.670821333081474</v>
      </c>
      <c r="P1764" s="17"/>
      <c r="Q1764" s="36">
        <f t="shared" si="375"/>
        <v>2.8550370848229575E-2</v>
      </c>
      <c r="R1764" s="14">
        <f t="shared" si="383"/>
        <v>1.0019166666666666</v>
      </c>
      <c r="S1764" s="14">
        <f t="shared" si="384"/>
        <v>50.048843047509614</v>
      </c>
      <c r="T1764" s="20"/>
      <c r="U1764" s="20"/>
      <c r="Y1764" s="35"/>
      <c r="Z1764" s="35"/>
    </row>
    <row r="1765" spans="1:26" x14ac:dyDescent="0.25">
      <c r="A1765" s="11">
        <v>2017.05</v>
      </c>
      <c r="B1765" s="12">
        <v>2395.35</v>
      </c>
      <c r="C1765" s="13">
        <f>C1763/3+C1766*2/3</f>
        <v>46.94</v>
      </c>
      <c r="D1765" s="12">
        <f>D1763/3+D1766*2/3</f>
        <v>102.77666666666667</v>
      </c>
      <c r="E1765" s="12">
        <v>244.733</v>
      </c>
      <c r="F1765" s="41">
        <f t="shared" si="381"/>
        <v>2017.374999999867</v>
      </c>
      <c r="G1765" s="14">
        <v>2.2999999999999998</v>
      </c>
      <c r="H1765" s="13">
        <f t="shared" si="377"/>
        <v>3077.8103525066094</v>
      </c>
      <c r="I1765" s="13">
        <f t="shared" si="378"/>
        <v>60.313698602150104</v>
      </c>
      <c r="J1765" s="15">
        <f t="shared" si="382"/>
        <v>1816344.8008044518</v>
      </c>
      <c r="K1765" s="13">
        <f t="shared" si="379"/>
        <v>132.0588175685339</v>
      </c>
      <c r="L1765" s="15">
        <f t="shared" si="380"/>
        <v>77933.439432238403</v>
      </c>
      <c r="M1765" s="34">
        <f t="shared" si="373"/>
        <v>29.313344980271449</v>
      </c>
      <c r="N1765" s="16"/>
      <c r="O1765" s="17">
        <f t="shared" si="374"/>
        <v>32.103121568918972</v>
      </c>
      <c r="P1765" s="17"/>
      <c r="Q1765" s="36">
        <f t="shared" si="375"/>
        <v>2.7535015841958332E-2</v>
      </c>
      <c r="R1765" s="14">
        <f t="shared" si="383"/>
        <v>1.0117137776044203</v>
      </c>
      <c r="S1765" s="14">
        <f t="shared" si="384"/>
        <v>50.101946769210365</v>
      </c>
      <c r="T1765" s="20"/>
      <c r="U1765" s="20"/>
      <c r="Y1765" s="35"/>
      <c r="Z1765" s="35"/>
    </row>
    <row r="1766" spans="1:26" x14ac:dyDescent="0.25">
      <c r="A1766" s="11">
        <v>2017.06</v>
      </c>
      <c r="B1766" s="12">
        <v>2433.9899999999998</v>
      </c>
      <c r="C1766" s="13">
        <v>47.22</v>
      </c>
      <c r="D1766" s="12">
        <v>104.02</v>
      </c>
      <c r="E1766" s="12">
        <v>244.95500000000001</v>
      </c>
      <c r="F1766" s="41">
        <f t="shared" si="381"/>
        <v>2017.4583333332002</v>
      </c>
      <c r="G1766" s="14">
        <v>2.19</v>
      </c>
      <c r="H1766" s="13">
        <f t="shared" si="377"/>
        <v>3124.6249123308362</v>
      </c>
      <c r="I1766" s="13">
        <f t="shared" si="378"/>
        <v>60.618485844338757</v>
      </c>
      <c r="J1766" s="15">
        <f t="shared" si="382"/>
        <v>1846953.1589710386</v>
      </c>
      <c r="K1766" s="13">
        <f t="shared" si="379"/>
        <v>133.53525831275132</v>
      </c>
      <c r="L1766" s="15">
        <f t="shared" si="380"/>
        <v>78932.15156848116</v>
      </c>
      <c r="M1766" s="34">
        <f t="shared" si="373"/>
        <v>29.748503240632772</v>
      </c>
      <c r="N1766" s="16"/>
      <c r="O1766" s="17">
        <f t="shared" si="374"/>
        <v>32.562583794402144</v>
      </c>
      <c r="P1766" s="17"/>
      <c r="Q1766" s="36">
        <f t="shared" si="375"/>
        <v>2.803137227551725E-2</v>
      </c>
      <c r="R1766" s="14">
        <f t="shared" si="383"/>
        <v>0.9903187178348567</v>
      </c>
      <c r="S1766" s="14">
        <f t="shared" si="384"/>
        <v>50.642891106865946</v>
      </c>
      <c r="T1766" s="20"/>
      <c r="U1766" s="20"/>
      <c r="Y1766" s="35"/>
      <c r="Z1766" s="35"/>
    </row>
    <row r="1767" spans="1:26" x14ac:dyDescent="0.25">
      <c r="A1767" s="11">
        <v>2017.07</v>
      </c>
      <c r="B1767" s="12">
        <v>2454.1</v>
      </c>
      <c r="C1767" s="13">
        <f>C1766*2/3+C1769/3</f>
        <v>47.536666666666669</v>
      </c>
      <c r="D1767" s="12">
        <f>D1766*2/3+D1769/3</f>
        <v>105.03999999999999</v>
      </c>
      <c r="E1767" s="12">
        <v>244.786</v>
      </c>
      <c r="F1767" s="41">
        <f t="shared" si="381"/>
        <v>2017.5416666665335</v>
      </c>
      <c r="G1767" s="14">
        <v>2.3199999999999998</v>
      </c>
      <c r="H1767" s="13">
        <f t="shared" si="377"/>
        <v>3152.6161054962295</v>
      </c>
      <c r="I1767" s="13">
        <f t="shared" si="378"/>
        <v>61.067137009469512</v>
      </c>
      <c r="J1767" s="15">
        <f t="shared" si="382"/>
        <v>1866506.6849638151</v>
      </c>
      <c r="K1767" s="13">
        <f t="shared" si="379"/>
        <v>134.93777585319421</v>
      </c>
      <c r="L1767" s="15">
        <f t="shared" si="380"/>
        <v>79889.923877836729</v>
      </c>
      <c r="M1767" s="34">
        <f t="shared" si="373"/>
        <v>30.002220744018587</v>
      </c>
      <c r="N1767" s="16"/>
      <c r="O1767" s="17">
        <f t="shared" si="374"/>
        <v>32.822440838488497</v>
      </c>
      <c r="P1767" s="17"/>
      <c r="Q1767" s="36">
        <f t="shared" si="375"/>
        <v>2.6402816566006126E-2</v>
      </c>
      <c r="R1767" s="14">
        <f t="shared" si="383"/>
        <v>1.0117210216151993</v>
      </c>
      <c r="S1767" s="14">
        <f t="shared" si="384"/>
        <v>50.187228293382596</v>
      </c>
      <c r="T1767" s="20"/>
      <c r="U1767" s="20"/>
      <c r="Y1767" s="35"/>
      <c r="Z1767" s="35"/>
    </row>
    <row r="1768" spans="1:26" x14ac:dyDescent="0.25">
      <c r="A1768" s="11">
        <v>2017.08</v>
      </c>
      <c r="B1768" s="12">
        <v>2456.2199999999998</v>
      </c>
      <c r="C1768" s="13">
        <f>C1766/3+C1769*2/3</f>
        <v>47.853333333333339</v>
      </c>
      <c r="D1768" s="12">
        <f>D1766/3+D1769*2/3</f>
        <v>106.06</v>
      </c>
      <c r="E1768" s="12">
        <v>245.51900000000001</v>
      </c>
      <c r="F1768" s="41">
        <f t="shared" si="381"/>
        <v>2017.6249999998668</v>
      </c>
      <c r="G1768" s="14">
        <v>2.21</v>
      </c>
      <c r="H1768" s="13">
        <f t="shared" si="377"/>
        <v>3145.9192209156927</v>
      </c>
      <c r="I1768" s="13">
        <f t="shared" si="378"/>
        <v>61.290406037821931</v>
      </c>
      <c r="J1768" s="15">
        <f t="shared" si="382"/>
        <v>1865565.7096946244</v>
      </c>
      <c r="K1768" s="13">
        <f t="shared" si="379"/>
        <v>135.84133040620077</v>
      </c>
      <c r="L1768" s="15">
        <f t="shared" si="380"/>
        <v>80555.446649816353</v>
      </c>
      <c r="M1768" s="34">
        <f t="shared" si="373"/>
        <v>29.914959397497508</v>
      </c>
      <c r="N1768" s="16"/>
      <c r="O1768" s="17">
        <f t="shared" si="374"/>
        <v>32.710126862242042</v>
      </c>
      <c r="P1768" s="17"/>
      <c r="Q1768" s="36">
        <f t="shared" si="375"/>
        <v>2.8090568896086614E-2</v>
      </c>
      <c r="R1768" s="14">
        <f t="shared" si="383"/>
        <v>1.0027318846719444</v>
      </c>
      <c r="S1768" s="14">
        <f t="shared" si="384"/>
        <v>50.62388307804467</v>
      </c>
      <c r="T1768" s="20"/>
      <c r="U1768" s="20"/>
      <c r="Y1768" s="35"/>
      <c r="Z1768" s="35"/>
    </row>
    <row r="1769" spans="1:26" x14ac:dyDescent="0.25">
      <c r="A1769" s="11">
        <v>2017.09</v>
      </c>
      <c r="B1769" s="12">
        <v>2492.84</v>
      </c>
      <c r="C1769" s="13">
        <v>48.17</v>
      </c>
      <c r="D1769" s="12">
        <v>107.08</v>
      </c>
      <c r="E1769" s="12">
        <v>246.81899999999999</v>
      </c>
      <c r="F1769" s="41">
        <f t="shared" si="381"/>
        <v>2017.7083333332</v>
      </c>
      <c r="G1769" s="14">
        <v>2.2000000000000002</v>
      </c>
      <c r="H1769" s="13">
        <f t="shared" si="377"/>
        <v>3176.0053577722956</v>
      </c>
      <c r="I1769" s="13">
        <f t="shared" si="378"/>
        <v>61.371037886062268</v>
      </c>
      <c r="J1769" s="15">
        <f t="shared" si="382"/>
        <v>1886439.9394399324</v>
      </c>
      <c r="K1769" s="13">
        <f t="shared" si="379"/>
        <v>136.42538378325821</v>
      </c>
      <c r="L1769" s="15">
        <f t="shared" si="380"/>
        <v>81032.071338404363</v>
      </c>
      <c r="M1769" s="34">
        <f t="shared" si="373"/>
        <v>30.168114410678925</v>
      </c>
      <c r="N1769" s="16"/>
      <c r="O1769" s="17">
        <f t="shared" si="374"/>
        <v>32.970280770701351</v>
      </c>
      <c r="P1769" s="17"/>
      <c r="Q1769" s="36">
        <f t="shared" si="375"/>
        <v>2.8167211336622009E-2</v>
      </c>
      <c r="R1769" s="14">
        <f t="shared" si="383"/>
        <v>0.98769891518516217</v>
      </c>
      <c r="S1769" s="14">
        <f t="shared" si="384"/>
        <v>50.494816387392703</v>
      </c>
      <c r="T1769" s="20"/>
      <c r="U1769" s="20"/>
      <c r="Y1769" s="35"/>
      <c r="Z1769" s="35"/>
    </row>
    <row r="1770" spans="1:26" x14ac:dyDescent="0.25">
      <c r="A1770" s="11">
        <v>2017.1</v>
      </c>
      <c r="B1770" s="12">
        <v>2557</v>
      </c>
      <c r="C1770" s="13">
        <f>C1769*2/3+C1772/3</f>
        <v>48.423333333333332</v>
      </c>
      <c r="D1770" s="12">
        <f>D1769*2/3+D1772/3</f>
        <v>108.01333333333334</v>
      </c>
      <c r="E1770" s="12">
        <v>246.66300000000001</v>
      </c>
      <c r="F1770" s="41">
        <f t="shared" si="381"/>
        <v>2017.7916666665333</v>
      </c>
      <c r="G1770" s="14">
        <v>2.36</v>
      </c>
      <c r="H1770" s="13">
        <f t="shared" si="377"/>
        <v>3259.8088079687673</v>
      </c>
      <c r="I1770" s="13">
        <f t="shared" si="378"/>
        <v>61.732815217523509</v>
      </c>
      <c r="J1770" s="15">
        <f t="shared" si="382"/>
        <v>1939271.9597385011</v>
      </c>
      <c r="K1770" s="13">
        <f t="shared" si="379"/>
        <v>137.70153123897788</v>
      </c>
      <c r="L1770" s="15">
        <f t="shared" si="380"/>
        <v>81919.135162777195</v>
      </c>
      <c r="M1770" s="34">
        <f t="shared" si="373"/>
        <v>30.920393290333845</v>
      </c>
      <c r="N1770" s="16"/>
      <c r="O1770" s="17">
        <f t="shared" si="374"/>
        <v>33.775350452959323</v>
      </c>
      <c r="P1770" s="17"/>
      <c r="Q1770" s="36">
        <f t="shared" si="375"/>
        <v>2.5479157179329272E-2</v>
      </c>
      <c r="R1770" s="14">
        <f t="shared" si="383"/>
        <v>1.0028504917557177</v>
      </c>
      <c r="S1770" s="14">
        <f t="shared" si="384"/>
        <v>49.905217566999767</v>
      </c>
      <c r="T1770" s="20"/>
      <c r="U1770" s="20"/>
      <c r="Y1770" s="35"/>
      <c r="Z1770" s="35"/>
    </row>
    <row r="1771" spans="1:26" x14ac:dyDescent="0.25">
      <c r="A1771" s="11">
        <v>2017.11</v>
      </c>
      <c r="B1771" s="12">
        <v>2593.61</v>
      </c>
      <c r="C1771" s="13">
        <f>C1769/3+C1772*2/3</f>
        <v>48.676666666666662</v>
      </c>
      <c r="D1771" s="12">
        <f>D1769/3+D1772*2/3</f>
        <v>108.94666666666666</v>
      </c>
      <c r="E1771" s="12">
        <v>246.66900000000001</v>
      </c>
      <c r="F1771" s="41">
        <f t="shared" si="381"/>
        <v>2017.8749999998665</v>
      </c>
      <c r="G1771" s="14">
        <v>2.35</v>
      </c>
      <c r="H1771" s="13">
        <f t="shared" si="377"/>
        <v>3306.4008878294399</v>
      </c>
      <c r="I1771" s="13">
        <f t="shared" si="378"/>
        <v>62.054269486639988</v>
      </c>
      <c r="J1771" s="15">
        <f t="shared" si="382"/>
        <v>1970066.1142425216</v>
      </c>
      <c r="K1771" s="13">
        <f t="shared" si="379"/>
        <v>138.88801916738626</v>
      </c>
      <c r="L1771" s="15">
        <f t="shared" si="380"/>
        <v>82754.206013886142</v>
      </c>
      <c r="M1771" s="34">
        <f t="shared" si="373"/>
        <v>31.298913333880279</v>
      </c>
      <c r="N1771" s="16"/>
      <c r="O1771" s="17">
        <f t="shared" si="374"/>
        <v>34.172935972227094</v>
      </c>
      <c r="P1771" s="17"/>
      <c r="Q1771" s="36">
        <f t="shared" si="375"/>
        <v>2.4588565855586067E-2</v>
      </c>
      <c r="R1771" s="14">
        <f t="shared" si="383"/>
        <v>0.99754979283024348</v>
      </c>
      <c r="S1771" s="14">
        <f t="shared" si="384"/>
        <v>50.04625461881735</v>
      </c>
      <c r="T1771" s="20"/>
      <c r="U1771" s="20"/>
      <c r="Y1771" s="35"/>
      <c r="Z1771" s="35"/>
    </row>
    <row r="1772" spans="1:26" x14ac:dyDescent="0.25">
      <c r="A1772" s="11">
        <v>2017.12</v>
      </c>
      <c r="B1772" s="12">
        <v>2664.34</v>
      </c>
      <c r="C1772" s="13">
        <v>48.93</v>
      </c>
      <c r="D1772" s="12">
        <v>109.88</v>
      </c>
      <c r="E1772" s="12">
        <v>246.524</v>
      </c>
      <c r="F1772" s="41">
        <f t="shared" si="381"/>
        <v>2017.9583333331998</v>
      </c>
      <c r="G1772" s="14">
        <v>2.4</v>
      </c>
      <c r="H1772" s="13">
        <f t="shared" si="377"/>
        <v>3398.5671025944744</v>
      </c>
      <c r="I1772" s="13">
        <f t="shared" si="378"/>
        <v>62.413914263925626</v>
      </c>
      <c r="J1772" s="15">
        <f t="shared" si="382"/>
        <v>2028080.907736473</v>
      </c>
      <c r="K1772" s="13">
        <f t="shared" si="379"/>
        <v>140.16024727815548</v>
      </c>
      <c r="L1772" s="15">
        <f t="shared" si="380"/>
        <v>83640.049746685341</v>
      </c>
      <c r="M1772" s="34">
        <f t="shared" si="373"/>
        <v>32.086132007706006</v>
      </c>
      <c r="N1772" s="16"/>
      <c r="O1772" s="17">
        <f t="shared" si="374"/>
        <v>35.017141106605777</v>
      </c>
      <c r="P1772" s="17"/>
      <c r="Q1772" s="36">
        <f t="shared" si="375"/>
        <v>2.3313129772496801E-2</v>
      </c>
      <c r="R1772" s="14">
        <f t="shared" si="383"/>
        <v>0.98626540285410402</v>
      </c>
      <c r="S1772" s="14">
        <f t="shared" si="384"/>
        <v>49.952994909684698</v>
      </c>
      <c r="T1772" s="20"/>
      <c r="U1772" s="20"/>
      <c r="Y1772" s="35"/>
      <c r="Z1772" s="35"/>
    </row>
    <row r="1773" spans="1:26" x14ac:dyDescent="0.25">
      <c r="A1773" s="11">
        <v>2018.01</v>
      </c>
      <c r="B1773" s="12">
        <v>2789.8</v>
      </c>
      <c r="C1773" s="13">
        <f>C1772*2/3+C1775/3</f>
        <v>49.286666666666662</v>
      </c>
      <c r="D1773" s="12">
        <f>D1772*2/3+D1775/3</f>
        <v>111.73333333333332</v>
      </c>
      <c r="E1773" s="12">
        <v>247.86699999999999</v>
      </c>
      <c r="F1773" s="41">
        <f t="shared" si="381"/>
        <v>2018.041666666533</v>
      </c>
      <c r="G1773" s="14">
        <v>2.58</v>
      </c>
      <c r="H1773" s="13">
        <f t="shared" si="377"/>
        <v>3539.3195060254097</v>
      </c>
      <c r="I1773" s="13">
        <f t="shared" si="378"/>
        <v>62.528231672630888</v>
      </c>
      <c r="J1773" s="15">
        <f t="shared" si="382"/>
        <v>2115183.7795990873</v>
      </c>
      <c r="K1773" s="13">
        <f t="shared" si="379"/>
        <v>141.75208478740615</v>
      </c>
      <c r="L1773" s="15">
        <f t="shared" si="380"/>
        <v>84714.50796014216</v>
      </c>
      <c r="M1773" s="34">
        <f t="shared" si="373"/>
        <v>33.307343828030668</v>
      </c>
      <c r="N1773" s="16"/>
      <c r="O1773" s="17">
        <f t="shared" si="374"/>
        <v>36.333940411695842</v>
      </c>
      <c r="P1773" s="17"/>
      <c r="Q1773" s="36">
        <f t="shared" si="375"/>
        <v>2.0418663333554896E-2</v>
      </c>
      <c r="R1773" s="14">
        <f t="shared" si="383"/>
        <v>0.97799847417367836</v>
      </c>
      <c r="S1773" s="14">
        <f t="shared" si="384"/>
        <v>48.999971277655213</v>
      </c>
      <c r="T1773" s="20"/>
      <c r="U1773" s="20"/>
      <c r="Y1773" s="35"/>
      <c r="Z1773" s="35"/>
    </row>
    <row r="1774" spans="1:26" x14ac:dyDescent="0.25">
      <c r="A1774" s="11">
        <v>2018.02</v>
      </c>
      <c r="B1774" s="12">
        <v>2705.16</v>
      </c>
      <c r="C1774" s="13">
        <f>C1772/3+C1775*2/3</f>
        <v>49.643333333333331</v>
      </c>
      <c r="D1774" s="12">
        <f>D1772/3+D1775*2/3</f>
        <v>113.58666666666666</v>
      </c>
      <c r="E1774" s="12">
        <v>248.99100000000001</v>
      </c>
      <c r="F1774" s="41">
        <f t="shared" si="381"/>
        <v>2018.1249999998663</v>
      </c>
      <c r="G1774" s="14">
        <v>2.86</v>
      </c>
      <c r="H1774" s="13">
        <f t="shared" si="377"/>
        <v>3416.4472354422451</v>
      </c>
      <c r="I1774" s="13">
        <f t="shared" si="378"/>
        <v>62.696413123365907</v>
      </c>
      <c r="J1774" s="15">
        <f t="shared" si="382"/>
        <v>2044874.7186991279</v>
      </c>
      <c r="K1774" s="13">
        <f t="shared" si="379"/>
        <v>143.45282841548487</v>
      </c>
      <c r="L1774" s="15">
        <f t="shared" si="380"/>
        <v>85862.020378821049</v>
      </c>
      <c r="M1774" s="34">
        <f t="shared" si="373"/>
        <v>32.035382339250297</v>
      </c>
      <c r="N1774" s="16"/>
      <c r="O1774" s="17">
        <f t="shared" si="374"/>
        <v>34.934084784156283</v>
      </c>
      <c r="P1774" s="17"/>
      <c r="Q1774" s="36">
        <f t="shared" si="375"/>
        <v>1.8975837596655436E-2</v>
      </c>
      <c r="R1774" s="14">
        <f t="shared" si="383"/>
        <v>1.0041100839387809</v>
      </c>
      <c r="S1774" s="14">
        <f t="shared" si="384"/>
        <v>47.705567186833449</v>
      </c>
      <c r="T1774" s="20"/>
      <c r="U1774" s="20"/>
      <c r="Y1774" s="35"/>
      <c r="Z1774" s="35"/>
    </row>
    <row r="1775" spans="1:26" x14ac:dyDescent="0.25">
      <c r="A1775" s="11">
        <v>2018.03</v>
      </c>
      <c r="B1775" s="12">
        <v>2702.77</v>
      </c>
      <c r="C1775" s="13">
        <v>50</v>
      </c>
      <c r="D1775" s="12">
        <v>115.44</v>
      </c>
      <c r="E1775" s="12">
        <v>249.554</v>
      </c>
      <c r="F1775" s="41">
        <f t="shared" si="381"/>
        <v>2018.2083333331996</v>
      </c>
      <c r="G1775" s="14">
        <v>2.84</v>
      </c>
      <c r="H1775" s="13">
        <f t="shared" si="377"/>
        <v>3405.7280356155388</v>
      </c>
      <c r="I1775" s="13">
        <f t="shared" si="378"/>
        <v>63.004399849331215</v>
      </c>
      <c r="J1775" s="15">
        <f t="shared" si="382"/>
        <v>2041601.4122715003</v>
      </c>
      <c r="K1775" s="13">
        <f t="shared" si="379"/>
        <v>145.46455837213591</v>
      </c>
      <c r="L1775" s="15">
        <f t="shared" si="380"/>
        <v>87200.34151356644</v>
      </c>
      <c r="M1775" s="34">
        <f t="shared" si="373"/>
        <v>31.808409057643125</v>
      </c>
      <c r="N1775" s="16"/>
      <c r="O1775" s="17">
        <f t="shared" si="374"/>
        <v>34.675728647302464</v>
      </c>
      <c r="P1775" s="17"/>
      <c r="Q1775" s="36">
        <f t="shared" si="375"/>
        <v>1.8751132383798625E-2</v>
      </c>
      <c r="R1775" s="14">
        <f t="shared" si="383"/>
        <v>0.99978023319015985</v>
      </c>
      <c r="S1775" s="14">
        <f t="shared" si="384"/>
        <v>47.793573784582307</v>
      </c>
      <c r="T1775" s="20"/>
      <c r="U1775" s="20"/>
      <c r="Y1775" s="35"/>
      <c r="Z1775" s="35"/>
    </row>
    <row r="1776" spans="1:26" x14ac:dyDescent="0.25">
      <c r="A1776" s="11">
        <v>2018.04</v>
      </c>
      <c r="B1776" s="12">
        <v>2653.63</v>
      </c>
      <c r="C1776" s="13">
        <f>C1775*2/3+C1778/3</f>
        <v>50.33</v>
      </c>
      <c r="D1776" s="12">
        <f>D1775*2/3+D1778/3</f>
        <v>117.78666666666666</v>
      </c>
      <c r="E1776" s="12">
        <v>250.54599999999999</v>
      </c>
      <c r="F1776" s="41">
        <f t="shared" si="381"/>
        <v>2018.2916666665328</v>
      </c>
      <c r="G1776" s="14">
        <v>2.87</v>
      </c>
      <c r="H1776" s="13">
        <f t="shared" si="377"/>
        <v>3330.5679986908594</v>
      </c>
      <c r="I1776" s="13">
        <f t="shared" si="378"/>
        <v>63.169125829189056</v>
      </c>
      <c r="J1776" s="15">
        <f t="shared" si="382"/>
        <v>1999701.5146096454</v>
      </c>
      <c r="K1776" s="13">
        <f t="shared" si="379"/>
        <v>147.83391153720277</v>
      </c>
      <c r="L1776" s="15">
        <f t="shared" si="380"/>
        <v>88760.744992389577</v>
      </c>
      <c r="M1776" s="34">
        <f t="shared" si="373"/>
        <v>30.970179293325234</v>
      </c>
      <c r="N1776" s="16"/>
      <c r="O1776" s="17">
        <f t="shared" si="374"/>
        <v>33.753721250693445</v>
      </c>
      <c r="P1776" s="17"/>
      <c r="Q1776" s="36">
        <f t="shared" si="375"/>
        <v>1.9090860063881377E-2</v>
      </c>
      <c r="R1776" s="14">
        <f t="shared" si="383"/>
        <v>0.993298828410901</v>
      </c>
      <c r="S1776" s="14">
        <f t="shared" si="384"/>
        <v>47.593880311248526</v>
      </c>
      <c r="T1776" s="20"/>
      <c r="U1776" s="20"/>
      <c r="Y1776" s="35"/>
      <c r="Z1776" s="35"/>
    </row>
    <row r="1777" spans="1:26" x14ac:dyDescent="0.25">
      <c r="A1777" s="11">
        <v>2018.05</v>
      </c>
      <c r="B1777" s="12">
        <v>2701.49</v>
      </c>
      <c r="C1777" s="13">
        <f>C1775/3+C1778*2/3</f>
        <v>50.66</v>
      </c>
      <c r="D1777" s="12">
        <f>D1775/3+D1778*2/3</f>
        <v>120.13333333333333</v>
      </c>
      <c r="E1777" s="12">
        <v>251.58799999999999</v>
      </c>
      <c r="F1777" s="41">
        <f t="shared" si="381"/>
        <v>2018.3749999998661</v>
      </c>
      <c r="G1777" s="14">
        <v>2.976</v>
      </c>
      <c r="H1777" s="13">
        <f t="shared" si="377"/>
        <v>3376.594056155302</v>
      </c>
      <c r="I1777" s="13">
        <f t="shared" si="378"/>
        <v>63.31996597611969</v>
      </c>
      <c r="J1777" s="15">
        <f t="shared" si="382"/>
        <v>2030504.1072962694</v>
      </c>
      <c r="K1777" s="13">
        <f t="shared" si="379"/>
        <v>150.15472916037334</v>
      </c>
      <c r="L1777" s="15">
        <f t="shared" si="380"/>
        <v>90295.069297508104</v>
      </c>
      <c r="M1777" s="34">
        <f t="shared" si="373"/>
        <v>31.243615074864614</v>
      </c>
      <c r="N1777" s="16"/>
      <c r="O1777" s="17">
        <f t="shared" si="374"/>
        <v>34.044187061418882</v>
      </c>
      <c r="P1777" s="17"/>
      <c r="Q1777" s="36">
        <f t="shared" si="375"/>
        <v>1.7318266255325277E-2</v>
      </c>
      <c r="R1777" s="14">
        <f t="shared" si="383"/>
        <v>1.0081593472990933</v>
      </c>
      <c r="S1777" s="14">
        <f t="shared" si="384"/>
        <v>47.079147290191592</v>
      </c>
      <c r="T1777" s="20"/>
      <c r="U1777" s="20"/>
      <c r="Y1777" s="35"/>
      <c r="Z1777" s="35"/>
    </row>
    <row r="1778" spans="1:26" x14ac:dyDescent="0.25">
      <c r="A1778" s="11">
        <v>2018.06</v>
      </c>
      <c r="B1778" s="12">
        <v>2754.35</v>
      </c>
      <c r="C1778" s="13">
        <v>50.99</v>
      </c>
      <c r="D1778" s="12">
        <v>122.48</v>
      </c>
      <c r="E1778" s="12">
        <v>251.989</v>
      </c>
      <c r="F1778" s="41">
        <f t="shared" si="381"/>
        <v>2018.4583333331993</v>
      </c>
      <c r="G1778" s="14">
        <v>2.91</v>
      </c>
      <c r="H1778" s="13">
        <f t="shared" si="377"/>
        <v>3437.1853572973428</v>
      </c>
      <c r="I1778" s="13">
        <f t="shared" si="378"/>
        <v>63.631013258515267</v>
      </c>
      <c r="J1778" s="15">
        <f t="shared" si="382"/>
        <v>2070129.1860268633</v>
      </c>
      <c r="K1778" s="13">
        <f t="shared" si="379"/>
        <v>152.84421462841635</v>
      </c>
      <c r="L1778" s="15">
        <f t="shared" si="380"/>
        <v>92054.17710333482</v>
      </c>
      <c r="M1778" s="34">
        <f t="shared" si="373"/>
        <v>31.630556496454606</v>
      </c>
      <c r="N1778" s="16"/>
      <c r="O1778" s="17">
        <f t="shared" si="374"/>
        <v>34.458919633674263</v>
      </c>
      <c r="P1778" s="17"/>
      <c r="Q1778" s="36">
        <f t="shared" si="375"/>
        <v>1.6730979295013708E-2</v>
      </c>
      <c r="R1778" s="14">
        <f t="shared" si="383"/>
        <v>1.0041476505871525</v>
      </c>
      <c r="S1778" s="14">
        <f t="shared" si="384"/>
        <v>47.387752216668503</v>
      </c>
      <c r="T1778" s="20"/>
      <c r="U1778" s="20"/>
      <c r="Y1778" s="35"/>
      <c r="Z1778" s="35"/>
    </row>
    <row r="1779" spans="1:26" x14ac:dyDescent="0.25">
      <c r="A1779" s="11">
        <v>2018.07</v>
      </c>
      <c r="B1779" s="12">
        <v>2793.64</v>
      </c>
      <c r="C1779" s="13">
        <f>C1778*2/3+C1781/3</f>
        <v>51.44</v>
      </c>
      <c r="D1779" s="12">
        <f>D1778*2/3+D1781/3</f>
        <v>125.11666666666667</v>
      </c>
      <c r="E1779" s="12">
        <v>252.006</v>
      </c>
      <c r="F1779" s="41">
        <f t="shared" si="381"/>
        <v>2018.5416666665326</v>
      </c>
      <c r="G1779" s="14">
        <v>2.89</v>
      </c>
      <c r="H1779" s="13">
        <f t="shared" si="377"/>
        <v>3485.9806290326419</v>
      </c>
      <c r="I1779" s="13">
        <f t="shared" si="378"/>
        <v>64.18824313706817</v>
      </c>
      <c r="J1779" s="15">
        <f t="shared" si="382"/>
        <v>2102738.9138907418</v>
      </c>
      <c r="K1779" s="13">
        <f t="shared" si="379"/>
        <v>156.12400895216783</v>
      </c>
      <c r="L1779" s="15">
        <f t="shared" si="380"/>
        <v>94173.79611413664</v>
      </c>
      <c r="M1779" s="34">
        <f t="shared" si="373"/>
        <v>31.886366962158984</v>
      </c>
      <c r="N1779" s="16"/>
      <c r="O1779" s="17">
        <f t="shared" si="374"/>
        <v>34.731777571325303</v>
      </c>
      <c r="P1779" s="17"/>
      <c r="Q1779" s="36">
        <f t="shared" si="375"/>
        <v>1.6153150850947935E-2</v>
      </c>
      <c r="R1779" s="14">
        <f t="shared" si="383"/>
        <v>1.0024083333333333</v>
      </c>
      <c r="S1779" s="14">
        <f t="shared" si="384"/>
        <v>47.581090079413954</v>
      </c>
      <c r="T1779" s="20"/>
      <c r="U1779" s="20"/>
      <c r="Y1779" s="35"/>
      <c r="Z1779" s="35"/>
    </row>
    <row r="1780" spans="1:26" x14ac:dyDescent="0.25">
      <c r="A1780" s="11">
        <v>2018.08</v>
      </c>
      <c r="B1780" s="12">
        <v>2857.82</v>
      </c>
      <c r="C1780" s="13">
        <f>C1778/3+C1781*2/3</f>
        <v>51.89</v>
      </c>
      <c r="D1780" s="12">
        <f>D1778/3+D1781*2/3</f>
        <v>127.75333333333333</v>
      </c>
      <c r="E1780" s="12">
        <v>252.14599999999999</v>
      </c>
      <c r="F1780" s="41">
        <f>F1779+1/12</f>
        <v>2018.6249999998658</v>
      </c>
      <c r="G1780" s="14">
        <v>2.89</v>
      </c>
      <c r="H1780" s="13">
        <f t="shared" si="377"/>
        <v>3564.0861929199759</v>
      </c>
      <c r="I1780" s="13">
        <f t="shared" si="378"/>
        <v>64.713814218746293</v>
      </c>
      <c r="J1780" s="15">
        <f t="shared" si="382"/>
        <v>2153105.0275366465</v>
      </c>
      <c r="K1780" s="13">
        <f t="shared" si="379"/>
        <v>159.32560183385817</v>
      </c>
      <c r="L1780" s="15">
        <f t="shared" si="380"/>
        <v>96250.409152628577</v>
      </c>
      <c r="M1780" s="34">
        <f t="shared" si="373"/>
        <v>32.39027688030113</v>
      </c>
      <c r="N1780" s="16"/>
      <c r="O1780" s="17">
        <f t="shared" si="374"/>
        <v>35.274629408295588</v>
      </c>
      <c r="P1780" s="17"/>
      <c r="Q1780" s="36">
        <f t="shared" si="375"/>
        <v>1.6127083652587592E-2</v>
      </c>
      <c r="R1780" s="14">
        <f t="shared" si="383"/>
        <v>0.99298310639894383</v>
      </c>
      <c r="S1780" s="14">
        <f t="shared" si="384"/>
        <v>47.669198946914648</v>
      </c>
      <c r="T1780" s="20"/>
      <c r="U1780" s="20"/>
      <c r="Y1780" s="35"/>
      <c r="Z1780" s="35"/>
    </row>
    <row r="1781" spans="1:26" x14ac:dyDescent="0.25">
      <c r="A1781" s="11">
        <v>2018.09</v>
      </c>
      <c r="B1781" s="12">
        <v>2901.5</v>
      </c>
      <c r="C1781" s="13">
        <v>52.34</v>
      </c>
      <c r="D1781" s="12">
        <v>130.38999999999999</v>
      </c>
      <c r="E1781" s="12">
        <v>252.43899999999999</v>
      </c>
      <c r="F1781" s="41">
        <f t="shared" si="381"/>
        <v>2018.7083333331991</v>
      </c>
      <c r="G1781" s="14">
        <v>3</v>
      </c>
      <c r="H1781" s="13">
        <f t="shared" si="377"/>
        <v>3614.3610535614548</v>
      </c>
      <c r="I1781" s="13">
        <f t="shared" si="378"/>
        <v>65.199261603793403</v>
      </c>
      <c r="J1781" s="15">
        <f t="shared" si="382"/>
        <v>2186758.9442891022</v>
      </c>
      <c r="K1781" s="13">
        <f t="shared" si="379"/>
        <v>162.42513795411963</v>
      </c>
      <c r="L1781" s="15">
        <f t="shared" si="380"/>
        <v>98270.376958764798</v>
      </c>
      <c r="M1781" s="34">
        <f t="shared" si="373"/>
        <v>32.622891120500199</v>
      </c>
      <c r="N1781" s="16"/>
      <c r="O1781" s="17">
        <f t="shared" si="374"/>
        <v>35.522018512241367</v>
      </c>
      <c r="P1781" s="17"/>
      <c r="Q1781" s="36">
        <f t="shared" si="375"/>
        <v>1.5065111583944905E-2</v>
      </c>
      <c r="R1781" s="14">
        <f t="shared" si="383"/>
        <v>0.98973841038753507</v>
      </c>
      <c r="S1781" s="14">
        <f t="shared" si="384"/>
        <v>47.27976896800547</v>
      </c>
      <c r="T1781" s="20"/>
      <c r="U1781" s="20"/>
      <c r="Y1781" s="35"/>
      <c r="Z1781" s="35"/>
    </row>
    <row r="1782" spans="1:26" x14ac:dyDescent="0.25">
      <c r="A1782" s="11">
        <v>2018.1</v>
      </c>
      <c r="B1782" s="12">
        <v>2785.46</v>
      </c>
      <c r="C1782" s="13">
        <f>C1781*2/3+C1784/3</f>
        <v>52.81</v>
      </c>
      <c r="D1782" s="12">
        <f>D1781*2/3+D1784/3</f>
        <v>131.05666666666667</v>
      </c>
      <c r="E1782" s="12">
        <v>252.88499999999999</v>
      </c>
      <c r="F1782" s="41">
        <f t="shared" si="381"/>
        <v>2018.7916666665324</v>
      </c>
      <c r="G1782" s="14">
        <v>3.15</v>
      </c>
      <c r="H1782" s="13">
        <f t="shared" si="377"/>
        <v>3463.6920007117865</v>
      </c>
      <c r="I1782" s="13">
        <f t="shared" si="378"/>
        <v>65.668713446823659</v>
      </c>
      <c r="J1782" s="15">
        <f t="shared" si="382"/>
        <v>2098912.1325380825</v>
      </c>
      <c r="K1782" s="13">
        <f t="shared" si="379"/>
        <v>162.96767068034882</v>
      </c>
      <c r="L1782" s="15">
        <f t="shared" si="380"/>
        <v>98754.398812643529</v>
      </c>
      <c r="M1782" s="34">
        <f t="shared" si="373"/>
        <v>31.037961078006511</v>
      </c>
      <c r="N1782" s="16"/>
      <c r="O1782" s="17">
        <f t="shared" si="374"/>
        <v>33.793743849936057</v>
      </c>
      <c r="P1782" s="17"/>
      <c r="Q1782" s="36">
        <f t="shared" si="375"/>
        <v>1.6340087128316694E-2</v>
      </c>
      <c r="R1782" s="14">
        <f t="shared" si="383"/>
        <v>1.0051809433745449</v>
      </c>
      <c r="S1782" s="14">
        <f t="shared" si="384"/>
        <v>46.712074196252551</v>
      </c>
      <c r="T1782" s="20"/>
      <c r="U1782" s="20"/>
      <c r="Y1782" s="35"/>
      <c r="Z1782" s="35"/>
    </row>
    <row r="1783" spans="1:26" x14ac:dyDescent="0.25">
      <c r="A1783" s="11">
        <v>2018.11</v>
      </c>
      <c r="B1783" s="12">
        <v>2723.23</v>
      </c>
      <c r="C1783" s="13">
        <f>C1781/3+C1784*2/3</f>
        <v>53.28</v>
      </c>
      <c r="D1783" s="12">
        <f>D1781/3+D1784*2/3</f>
        <v>131.72333333333333</v>
      </c>
      <c r="E1783" s="12">
        <v>252.03800000000001</v>
      </c>
      <c r="F1783" s="41">
        <f t="shared" si="381"/>
        <v>2018.8749999998656</v>
      </c>
      <c r="G1783" s="14">
        <v>3.12</v>
      </c>
      <c r="H1783" s="13">
        <f t="shared" si="377"/>
        <v>3397.689657115197</v>
      </c>
      <c r="I1783" s="13">
        <f t="shared" si="378"/>
        <v>66.475804442187297</v>
      </c>
      <c r="J1783" s="15">
        <f t="shared" si="382"/>
        <v>2062273.2280532857</v>
      </c>
      <c r="K1783" s="13">
        <f t="shared" si="379"/>
        <v>164.34711987874843</v>
      </c>
      <c r="L1783" s="15">
        <f t="shared" si="380"/>
        <v>99752.68480564341</v>
      </c>
      <c r="M1783" s="34">
        <f t="shared" si="373"/>
        <v>30.195583406705239</v>
      </c>
      <c r="N1783" s="16"/>
      <c r="O1783" s="17">
        <f t="shared" si="374"/>
        <v>32.880333947031964</v>
      </c>
      <c r="P1783" s="17"/>
      <c r="Q1783" s="36">
        <f t="shared" si="375"/>
        <v>1.9163540746558339E-2</v>
      </c>
      <c r="R1783" s="14">
        <f t="shared" si="383"/>
        <v>1.0276497972023233</v>
      </c>
      <c r="S1783" s="14">
        <f t="shared" si="384"/>
        <v>47.111880916102173</v>
      </c>
      <c r="T1783" s="20"/>
      <c r="U1783" s="20"/>
      <c r="Y1783" s="35"/>
      <c r="Z1783" s="35"/>
    </row>
    <row r="1784" spans="1:26" x14ac:dyDescent="0.25">
      <c r="A1784" s="11">
        <v>2018.12</v>
      </c>
      <c r="B1784" s="12">
        <v>2567.31</v>
      </c>
      <c r="C1784" s="13">
        <v>53.75</v>
      </c>
      <c r="D1784" s="12">
        <v>132.38999999999999</v>
      </c>
      <c r="E1784" s="12">
        <v>251.233</v>
      </c>
      <c r="F1784" s="41">
        <f t="shared" si="381"/>
        <v>2018.9583333331989</v>
      </c>
      <c r="G1784" s="14">
        <v>2.83</v>
      </c>
      <c r="H1784" s="13">
        <f t="shared" si="377"/>
        <v>3213.4166395338193</v>
      </c>
      <c r="I1784" s="13">
        <f t="shared" si="378"/>
        <v>67.27708939510336</v>
      </c>
      <c r="J1784" s="15">
        <f t="shared" si="382"/>
        <v>1953829.1470351755</v>
      </c>
      <c r="K1784" s="13">
        <f t="shared" si="379"/>
        <v>165.70816493056248</v>
      </c>
      <c r="L1784" s="15">
        <f t="shared" si="380"/>
        <v>100754.26838830796</v>
      </c>
      <c r="M1784" s="34">
        <f t="shared" si="373"/>
        <v>28.291857012072871</v>
      </c>
      <c r="N1784" s="16"/>
      <c r="O1784" s="17">
        <f t="shared" si="374"/>
        <v>30.818335095022288</v>
      </c>
      <c r="P1784" s="17"/>
      <c r="Q1784" s="36">
        <f t="shared" si="375"/>
        <v>2.5024375553964879E-2</v>
      </c>
      <c r="R1784" s="14">
        <f t="shared" si="383"/>
        <v>1.0127831755337824</v>
      </c>
      <c r="S1784" s="14">
        <f t="shared" si="384"/>
        <v>48.569644507754305</v>
      </c>
      <c r="T1784" s="20"/>
      <c r="U1784" s="20"/>
      <c r="Y1784" s="35"/>
      <c r="Z1784" s="35"/>
    </row>
    <row r="1785" spans="1:26" x14ac:dyDescent="0.25">
      <c r="A1785" s="11">
        <v>2019.01</v>
      </c>
      <c r="B1785" s="12">
        <v>2607.39</v>
      </c>
      <c r="C1785" s="13">
        <f>C1784*2/3+C1787/3</f>
        <v>54.146666666666668</v>
      </c>
      <c r="D1785" s="12">
        <f>D1784*2/3+D1787/3</f>
        <v>133.05666666666664</v>
      </c>
      <c r="E1785" s="12">
        <v>251.71199999999999</v>
      </c>
      <c r="F1785" s="41">
        <f t="shared" si="381"/>
        <v>2019.0416666665321</v>
      </c>
      <c r="G1785" s="14">
        <v>2.71</v>
      </c>
      <c r="H1785" s="13">
        <f t="shared" si="377"/>
        <v>3257.3729476544627</v>
      </c>
      <c r="I1785" s="13">
        <f t="shared" si="378"/>
        <v>67.644612890922971</v>
      </c>
      <c r="J1785" s="15">
        <f t="shared" si="382"/>
        <v>1983983.0179967736</v>
      </c>
      <c r="K1785" s="13">
        <f t="shared" si="379"/>
        <v>166.22568411517926</v>
      </c>
      <c r="L1785" s="15">
        <f t="shared" si="380"/>
        <v>101243.83659441971</v>
      </c>
      <c r="M1785" s="34">
        <f t="shared" si="373"/>
        <v>28.38016446354758</v>
      </c>
      <c r="N1785" s="16"/>
      <c r="O1785" s="17">
        <f t="shared" si="374"/>
        <v>30.929105694293309</v>
      </c>
      <c r="P1785" s="17"/>
      <c r="Q1785" s="36">
        <f t="shared" si="375"/>
        <v>2.5866221302712586E-2</v>
      </c>
      <c r="R1785" s="14">
        <f t="shared" si="383"/>
        <v>1.0048682752251044</v>
      </c>
      <c r="S1785" s="14">
        <f t="shared" si="384"/>
        <v>49.096910792719015</v>
      </c>
      <c r="T1785" s="20"/>
      <c r="U1785" s="20"/>
      <c r="Y1785" s="35"/>
      <c r="Z1785" s="35"/>
    </row>
    <row r="1786" spans="1:26" x14ac:dyDescent="0.25">
      <c r="A1786" s="11">
        <v>2019.02</v>
      </c>
      <c r="B1786" s="12">
        <v>2754.86</v>
      </c>
      <c r="C1786" s="13">
        <f>C1784/3+C1787*2/3</f>
        <v>54.543333333333337</v>
      </c>
      <c r="D1786" s="12">
        <f>D1784/3+D1787*2/3</f>
        <v>133.7233333333333</v>
      </c>
      <c r="E1786" s="12">
        <v>252.77600000000001</v>
      </c>
      <c r="F1786" s="41">
        <f t="shared" si="381"/>
        <v>2019.1249999998654</v>
      </c>
      <c r="G1786" s="14">
        <v>2.68</v>
      </c>
      <c r="H1786" s="13">
        <f t="shared" si="377"/>
        <v>3427.1183799094856</v>
      </c>
      <c r="I1786" s="13">
        <f t="shared" si="378"/>
        <v>67.85334288065323</v>
      </c>
      <c r="J1786" s="15">
        <f t="shared" si="382"/>
        <v>2090814.6224526055</v>
      </c>
      <c r="K1786" s="13">
        <f t="shared" si="379"/>
        <v>166.35534781783076</v>
      </c>
      <c r="L1786" s="15">
        <f t="shared" si="380"/>
        <v>101489.98522481619</v>
      </c>
      <c r="M1786" s="34">
        <f t="shared" si="373"/>
        <v>29.54154896513122</v>
      </c>
      <c r="N1786" s="16"/>
      <c r="O1786" s="17">
        <f t="shared" si="374"/>
        <v>32.208640010689493</v>
      </c>
      <c r="P1786" s="17"/>
      <c r="Q1786" s="36">
        <f t="shared" si="375"/>
        <v>2.4705412201290352E-2</v>
      </c>
      <c r="R1786" s="14">
        <f t="shared" si="383"/>
        <v>1.0118535170500875</v>
      </c>
      <c r="S1786" s="14">
        <f t="shared" si="384"/>
        <v>49.128260300190959</v>
      </c>
      <c r="T1786" s="20"/>
      <c r="U1786" s="20"/>
      <c r="Y1786" s="35"/>
      <c r="Z1786" s="35"/>
    </row>
    <row r="1787" spans="1:26" x14ac:dyDescent="0.25">
      <c r="A1787" s="11">
        <v>2019.03</v>
      </c>
      <c r="B1787" s="12">
        <v>2803.98</v>
      </c>
      <c r="C1787" s="42">
        <v>54.94</v>
      </c>
      <c r="D1787" s="12">
        <v>134.38999999999999</v>
      </c>
      <c r="E1787" s="12">
        <v>254.202</v>
      </c>
      <c r="F1787" s="41">
        <f t="shared" si="381"/>
        <v>2019.2083333331987</v>
      </c>
      <c r="G1787" s="14">
        <v>2.57</v>
      </c>
      <c r="H1787" s="13">
        <f t="shared" si="377"/>
        <v>3468.6570160738315</v>
      </c>
      <c r="I1787" s="13">
        <f t="shared" si="378"/>
        <v>67.963400760025493</v>
      </c>
      <c r="J1787" s="15">
        <f t="shared" si="382"/>
        <v>2119611.7486746693</v>
      </c>
      <c r="K1787" s="13">
        <f t="shared" si="379"/>
        <v>166.24684070148936</v>
      </c>
      <c r="L1787" s="15">
        <f t="shared" si="380"/>
        <v>101589.39183032289</v>
      </c>
      <c r="M1787" s="34">
        <f t="shared" si="373"/>
        <v>29.576196014784827</v>
      </c>
      <c r="N1787" s="16"/>
      <c r="O1787" s="17">
        <f t="shared" si="374"/>
        <v>32.261038631649427</v>
      </c>
      <c r="P1787" s="17"/>
      <c r="Q1787" s="36">
        <f t="shared" si="375"/>
        <v>2.6091124483199838E-2</v>
      </c>
      <c r="R1787" s="14">
        <f t="shared" si="383"/>
        <v>1.0056466121980145</v>
      </c>
      <c r="S1787" s="14">
        <f t="shared" si="384"/>
        <v>49.431740807206211</v>
      </c>
      <c r="T1787" s="20"/>
      <c r="U1787" s="20"/>
      <c r="Y1787" s="35"/>
      <c r="Z1787" s="35"/>
    </row>
    <row r="1788" spans="1:26" x14ac:dyDescent="0.25">
      <c r="A1788" s="11">
        <v>2019.04</v>
      </c>
      <c r="B1788" s="12">
        <v>2903.8</v>
      </c>
      <c r="C1788" s="13">
        <f>C1787*2/3+C1790/3</f>
        <v>55.319091580592705</v>
      </c>
      <c r="D1788" s="12">
        <f>D1787*2/3+D1790/3</f>
        <v>134.68333333333334</v>
      </c>
      <c r="E1788" s="12">
        <v>255.548</v>
      </c>
      <c r="F1788" s="41">
        <f t="shared" si="381"/>
        <v>2019.2916666665319</v>
      </c>
      <c r="G1788" s="14">
        <v>2.5299999999999998</v>
      </c>
      <c r="H1788" s="13">
        <f t="shared" si="377"/>
        <v>3573.2189177767004</v>
      </c>
      <c r="I1788" s="13">
        <f t="shared" si="378"/>
        <v>68.071914233072391</v>
      </c>
      <c r="J1788" s="15">
        <f t="shared" si="382"/>
        <v>2186973.4019006896</v>
      </c>
      <c r="K1788" s="13">
        <f t="shared" si="379"/>
        <v>165.73215599417725</v>
      </c>
      <c r="L1788" s="15">
        <f t="shared" si="380"/>
        <v>101435.65937024743</v>
      </c>
      <c r="M1788" s="34">
        <f t="shared" si="373"/>
        <v>30.133517171387517</v>
      </c>
      <c r="N1788" s="16"/>
      <c r="O1788" s="17">
        <f t="shared" si="374"/>
        <v>32.883690363719701</v>
      </c>
      <c r="P1788" s="17"/>
      <c r="Q1788" s="36">
        <f t="shared" si="375"/>
        <v>2.6149618052130185E-2</v>
      </c>
      <c r="R1788" s="14">
        <f t="shared" si="383"/>
        <v>1.0135705386413667</v>
      </c>
      <c r="S1788" s="14">
        <f t="shared" si="384"/>
        <v>49.449029984294569</v>
      </c>
      <c r="T1788" s="20"/>
      <c r="U1788" s="20"/>
      <c r="Y1788" s="35"/>
      <c r="Z1788" s="35"/>
    </row>
    <row r="1789" spans="1:26" x14ac:dyDescent="0.25">
      <c r="A1789" s="11">
        <v>2019.05</v>
      </c>
      <c r="B1789" s="12">
        <v>2854.71</v>
      </c>
      <c r="C1789" s="13">
        <f>C1787/3+C1790*2/3</f>
        <v>55.698183161185412</v>
      </c>
      <c r="D1789" s="12">
        <f>D1787/3+D1790*2/3</f>
        <v>134.97666666666666</v>
      </c>
      <c r="E1789" s="12">
        <v>256.09199999999998</v>
      </c>
      <c r="F1789" s="41">
        <f t="shared" si="381"/>
        <v>2019.3749999998652</v>
      </c>
      <c r="G1789" s="14">
        <v>2.4</v>
      </c>
      <c r="H1789" s="13">
        <f t="shared" si="377"/>
        <v>3505.3500562297927</v>
      </c>
      <c r="I1789" s="13">
        <f t="shared" si="378"/>
        <v>68.392806791568532</v>
      </c>
      <c r="J1789" s="15">
        <f t="shared" si="382"/>
        <v>2148922.8484069156</v>
      </c>
      <c r="K1789" s="13">
        <f t="shared" si="379"/>
        <v>165.74029098917578</v>
      </c>
      <c r="L1789" s="15">
        <f t="shared" si="380"/>
        <v>101605.57219535578</v>
      </c>
      <c r="M1789" s="34">
        <f t="shared" si="373"/>
        <v>29.242030936939848</v>
      </c>
      <c r="N1789" s="16"/>
      <c r="O1789" s="17">
        <f t="shared" si="374"/>
        <v>31.926648340129915</v>
      </c>
      <c r="P1789" s="17"/>
      <c r="Q1789" s="36">
        <f t="shared" si="375"/>
        <v>2.8384138933322756E-2</v>
      </c>
      <c r="R1789" s="14">
        <f t="shared" si="383"/>
        <v>1.0324722275649159</v>
      </c>
      <c r="S1789" s="14">
        <f t="shared" si="384"/>
        <v>50.013613048112227</v>
      </c>
      <c r="T1789" s="20"/>
      <c r="U1789" s="20"/>
      <c r="Y1789" s="35"/>
      <c r="Z1789" s="35"/>
    </row>
    <row r="1790" spans="1:26" x14ac:dyDescent="0.25">
      <c r="A1790" s="11">
        <v>2019.06</v>
      </c>
      <c r="B1790" s="12">
        <v>2890.17</v>
      </c>
      <c r="C1790" s="42">
        <v>56.077274741778119</v>
      </c>
      <c r="D1790" s="12">
        <v>135.27000000000001</v>
      </c>
      <c r="E1790" s="12">
        <v>256.14299999999997</v>
      </c>
      <c r="F1790" s="41">
        <f t="shared" si="381"/>
        <v>2019.4583333331984</v>
      </c>
      <c r="G1790" s="14">
        <v>2.06</v>
      </c>
      <c r="H1790" s="13">
        <f t="shared" si="377"/>
        <v>3548.185420643938</v>
      </c>
      <c r="I1790" s="13">
        <f t="shared" si="378"/>
        <v>68.844589995820883</v>
      </c>
      <c r="J1790" s="15">
        <f t="shared" si="382"/>
        <v>2178699.7230901802</v>
      </c>
      <c r="K1790" s="13">
        <f t="shared" si="379"/>
        <v>166.06740843981689</v>
      </c>
      <c r="L1790" s="15">
        <f t="shared" si="380"/>
        <v>101970.71851912126</v>
      </c>
      <c r="M1790" s="34">
        <f t="shared" si="373"/>
        <v>29.283796275306269</v>
      </c>
      <c r="N1790" s="16"/>
      <c r="O1790" s="17">
        <f t="shared" si="374"/>
        <v>31.98794203459622</v>
      </c>
      <c r="P1790" s="17"/>
      <c r="Q1790" s="36">
        <f t="shared" si="375"/>
        <v>3.0885119389954162E-2</v>
      </c>
      <c r="R1790" s="14">
        <f t="shared" si="383"/>
        <v>1.0410658037704619</v>
      </c>
      <c r="S1790" s="14">
        <f t="shared" si="384"/>
        <v>51.62738502413935</v>
      </c>
      <c r="T1790" s="20"/>
      <c r="U1790" s="20"/>
      <c r="Y1790" s="35"/>
      <c r="Z1790" s="35"/>
    </row>
    <row r="1791" spans="1:26" x14ac:dyDescent="0.25">
      <c r="A1791" s="11">
        <v>2019.07</v>
      </c>
      <c r="B1791" s="12">
        <v>2996.1136363636365</v>
      </c>
      <c r="C1791" s="13">
        <f>C1790*2/3+C1793/3</f>
        <v>56.458183161185417</v>
      </c>
      <c r="D1791" s="12">
        <f>D1790*2/3+D1793/3</f>
        <v>134.48000000000002</v>
      </c>
      <c r="E1791" s="12">
        <v>256.57100000000003</v>
      </c>
      <c r="F1791" s="41">
        <f t="shared" si="381"/>
        <v>2019.5416666665317</v>
      </c>
      <c r="G1791" s="14">
        <v>1.63</v>
      </c>
      <c r="H1791" s="13">
        <f t="shared" si="377"/>
        <v>3672.1137388516595</v>
      </c>
      <c r="I1791" s="13">
        <f t="shared" si="378"/>
        <v>69.196597732660223</v>
      </c>
      <c r="J1791" s="15">
        <f>J1790*((H1791+(I1791/12))/H1790)</f>
        <v>2258336.4321184317</v>
      </c>
      <c r="K1791" s="13">
        <f t="shared" si="379"/>
        <v>164.82213812161157</v>
      </c>
      <c r="L1791" s="15">
        <f t="shared" si="380"/>
        <v>101365.00822441658</v>
      </c>
      <c r="M1791" s="34">
        <f t="shared" si="373"/>
        <v>29.986685335042534</v>
      </c>
      <c r="N1791" s="16"/>
      <c r="O1791" s="17">
        <f>J1791/AVERAGE(L1671:L1790)</f>
        <v>32.770388154606181</v>
      </c>
      <c r="P1791" s="17"/>
      <c r="Q1791" s="36">
        <f t="shared" si="375"/>
        <v>3.4716014055352365E-2</v>
      </c>
      <c r="R1791" s="14">
        <f t="shared" si="383"/>
        <v>1.0013583333333334</v>
      </c>
      <c r="S1791" s="14">
        <f t="shared" si="384"/>
        <v>53.657845958539426</v>
      </c>
      <c r="T1791" s="20"/>
      <c r="U1791" s="20"/>
      <c r="Y1791" s="35"/>
      <c r="Z1791" s="35"/>
    </row>
    <row r="1792" spans="1:26" x14ac:dyDescent="0.25">
      <c r="A1792" s="11">
        <v>2019.08</v>
      </c>
      <c r="B1792" s="43">
        <v>2897.4981818181818</v>
      </c>
      <c r="C1792" s="13">
        <f>C1790/3+C1793*2/3</f>
        <v>56.839091580592708</v>
      </c>
      <c r="D1792" s="12">
        <f>D1790/3+D1793*2/3</f>
        <v>133.69</v>
      </c>
      <c r="E1792" s="12">
        <v>256.55799999999999</v>
      </c>
      <c r="F1792" s="41">
        <f t="shared" si="381"/>
        <v>2019.6249999998649</v>
      </c>
      <c r="G1792" s="14">
        <v>1.63</v>
      </c>
      <c r="H1792" s="13">
        <f t="shared" si="377"/>
        <v>3551.4280523489642</v>
      </c>
      <c r="I1792" s="13">
        <f t="shared" si="378"/>
        <v>69.666978766724043</v>
      </c>
      <c r="J1792" s="15">
        <f t="shared" si="382"/>
        <v>2187685.5904617636</v>
      </c>
      <c r="K1792" s="13">
        <f t="shared" si="379"/>
        <v>163.86219646239837</v>
      </c>
      <c r="L1792" s="15">
        <f t="shared" si="380"/>
        <v>100939.38571699361</v>
      </c>
      <c r="M1792" s="34">
        <f t="shared" si="373"/>
        <v>28.705397371833079</v>
      </c>
      <c r="N1792" s="16"/>
      <c r="O1792" s="17">
        <f t="shared" si="374"/>
        <v>31.38611285417004</v>
      </c>
      <c r="P1792" s="17"/>
      <c r="Q1792" s="36">
        <f t="shared" si="375"/>
        <v>3.5971412380679191E-2</v>
      </c>
      <c r="R1792" s="14">
        <f t="shared" si="383"/>
        <v>0.99497440143010019</v>
      </c>
      <c r="S1792" s="14">
        <f t="shared" si="384"/>
        <v>53.733453778621382</v>
      </c>
      <c r="T1792" s="20"/>
      <c r="U1792" s="20"/>
      <c r="Y1792" s="35"/>
      <c r="Z1792" s="35"/>
    </row>
    <row r="1793" spans="1:26" x14ac:dyDescent="0.25">
      <c r="A1793" s="11">
        <v>2019.09</v>
      </c>
      <c r="B1793" s="43">
        <v>2982.1559999999999</v>
      </c>
      <c r="C1793" s="13">
        <v>57.22</v>
      </c>
      <c r="D1793" s="12">
        <v>132.9</v>
      </c>
      <c r="E1793" s="12">
        <v>256.75900000000001</v>
      </c>
      <c r="F1793" s="41">
        <f t="shared" si="381"/>
        <v>2019.7083333331982</v>
      </c>
      <c r="G1793" s="14">
        <v>1.7</v>
      </c>
      <c r="H1793" s="13">
        <f t="shared" si="377"/>
        <v>3652.3306904918622</v>
      </c>
      <c r="I1793" s="13">
        <f t="shared" si="378"/>
        <v>70.078950299697382</v>
      </c>
      <c r="J1793" s="15">
        <f t="shared" si="382"/>
        <v>2253439.1793119689</v>
      </c>
      <c r="K1793" s="13">
        <f t="shared" si="379"/>
        <v>162.76638404106575</v>
      </c>
      <c r="L1793" s="15">
        <f t="shared" si="380"/>
        <v>100424.68164997426</v>
      </c>
      <c r="M1793" s="34">
        <f t="shared" ref="M1793:M1850" si="385">H1793/AVERAGE(K1673:K1792)</f>
        <v>29.229520233035284</v>
      </c>
      <c r="N1793" s="16"/>
      <c r="O1793" s="17">
        <f t="shared" ref="O1793:O1848" si="386">J1793/AVERAGE(L1673:L1792)</f>
        <v>31.974134120476865</v>
      </c>
      <c r="P1793" s="17"/>
      <c r="Q1793" s="36">
        <f t="shared" ref="Q1793:Q1850" si="387">1/M1793-(G1793/100-(((E1793/E1673)^(1/10))-1))</f>
        <v>3.4662807416811846E-2</v>
      </c>
      <c r="R1793" s="14">
        <f t="shared" si="383"/>
        <v>1.0005051189267946</v>
      </c>
      <c r="S1793" s="14">
        <f t="shared" si="384"/>
        <v>53.421557966589454</v>
      </c>
      <c r="T1793" s="20"/>
      <c r="U1793" s="20"/>
      <c r="Y1793" s="35"/>
      <c r="Z1793" s="35"/>
    </row>
    <row r="1794" spans="1:26" x14ac:dyDescent="0.25">
      <c r="A1794" s="11">
        <v>2019.1</v>
      </c>
      <c r="B1794" s="43">
        <v>2977.68</v>
      </c>
      <c r="C1794" s="13">
        <f>C1793*2/3+C1796/3</f>
        <v>57.56</v>
      </c>
      <c r="D1794" s="12">
        <f>D1793*2/3+D1796/3</f>
        <v>135.09</v>
      </c>
      <c r="E1794" s="12">
        <v>257.346</v>
      </c>
      <c r="F1794" s="41">
        <f t="shared" si="381"/>
        <v>2019.7916666665315</v>
      </c>
      <c r="G1794" s="14">
        <v>1.71</v>
      </c>
      <c r="H1794" s="13">
        <f t="shared" si="377"/>
        <v>3638.5304329579631</v>
      </c>
      <c r="I1794" s="13">
        <f t="shared" si="378"/>
        <v>70.334559697838714</v>
      </c>
      <c r="J1794" s="15">
        <f t="shared" si="382"/>
        <v>2248540.8952241782</v>
      </c>
      <c r="K1794" s="13">
        <f t="shared" si="379"/>
        <v>165.07115478771772</v>
      </c>
      <c r="L1794" s="15">
        <f t="shared" si="380"/>
        <v>102010.75654060686</v>
      </c>
      <c r="M1794" s="34">
        <f t="shared" si="385"/>
        <v>28.841122881953407</v>
      </c>
      <c r="N1794" s="16"/>
      <c r="O1794" s="17">
        <f t="shared" si="386"/>
        <v>31.564281230570661</v>
      </c>
      <c r="P1794" s="17"/>
      <c r="Q1794" s="36">
        <f t="shared" si="387"/>
        <v>3.5157941464796741E-2</v>
      </c>
      <c r="R1794" s="14">
        <f t="shared" si="383"/>
        <v>0.99235361515253806</v>
      </c>
      <c r="S1794" s="14">
        <f t="shared" si="384"/>
        <v>53.326627374930382</v>
      </c>
      <c r="T1794" s="20"/>
      <c r="U1794" s="20"/>
      <c r="Y1794" s="35"/>
      <c r="Z1794" s="35"/>
    </row>
    <row r="1795" spans="1:26" x14ac:dyDescent="0.25">
      <c r="A1795" s="11">
        <v>2019.11</v>
      </c>
      <c r="B1795" s="43">
        <v>3104.9044999999996</v>
      </c>
      <c r="C1795" s="13">
        <f>C1793/3+C1796*2/3</f>
        <v>57.900000000000006</v>
      </c>
      <c r="D1795" s="12">
        <f>D1793/3+D1796*2/3</f>
        <v>137.28</v>
      </c>
      <c r="E1795" s="12">
        <v>257.20800000000003</v>
      </c>
      <c r="F1795" s="41">
        <f t="shared" si="381"/>
        <v>2019.8749999998647</v>
      </c>
      <c r="G1795" s="14">
        <v>1.81</v>
      </c>
      <c r="H1795" s="13">
        <f t="shared" si="377"/>
        <v>3796.0260531165436</v>
      </c>
      <c r="I1795" s="13">
        <f t="shared" si="378"/>
        <v>70.787977045815069</v>
      </c>
      <c r="J1795" s="15">
        <f t="shared" si="382"/>
        <v>2349515.5848563304</v>
      </c>
      <c r="K1795" s="13">
        <f t="shared" si="379"/>
        <v>167.83719324437811</v>
      </c>
      <c r="L1795" s="15">
        <f t="shared" si="380"/>
        <v>103881.29473517691</v>
      </c>
      <c r="M1795" s="34">
        <f t="shared" si="385"/>
        <v>29.836867659083442</v>
      </c>
      <c r="N1795" s="16"/>
      <c r="O1795" s="17">
        <f t="shared" si="386"/>
        <v>32.663322842581984</v>
      </c>
      <c r="P1795" s="17"/>
      <c r="Q1795" s="36">
        <f t="shared" si="387"/>
        <v>3.2874241630862971E-2</v>
      </c>
      <c r="R1795" s="14">
        <f t="shared" si="383"/>
        <v>0.99698360950010423</v>
      </c>
      <c r="S1795" s="14">
        <f t="shared" si="384"/>
        <v>52.947264060961942</v>
      </c>
      <c r="T1795" s="20"/>
      <c r="U1795" s="20"/>
      <c r="Y1795" s="35"/>
      <c r="Z1795" s="35"/>
    </row>
    <row r="1796" spans="1:26" x14ac:dyDescent="0.25">
      <c r="A1796" s="11">
        <v>2019.12</v>
      </c>
      <c r="B1796" s="43">
        <v>3176.7495238095235</v>
      </c>
      <c r="C1796" s="13">
        <v>58.24</v>
      </c>
      <c r="D1796" s="12">
        <v>139.47</v>
      </c>
      <c r="E1796" s="12">
        <v>256.97399999999999</v>
      </c>
      <c r="F1796" s="41">
        <f t="shared" si="381"/>
        <v>2019.958333333198</v>
      </c>
      <c r="G1796" s="14">
        <v>1.86</v>
      </c>
      <c r="H1796" s="13">
        <f t="shared" si="377"/>
        <v>3887.3997184818031</v>
      </c>
      <c r="I1796" s="13">
        <f t="shared" si="378"/>
        <v>71.268495645473877</v>
      </c>
      <c r="J1796" s="15">
        <f t="shared" si="382"/>
        <v>2409746.3940563281</v>
      </c>
      <c r="K1796" s="13">
        <f t="shared" si="379"/>
        <v>170.66993625814288</v>
      </c>
      <c r="L1796" s="15">
        <f t="shared" si="380"/>
        <v>105795.98015521344</v>
      </c>
      <c r="M1796" s="34">
        <f t="shared" si="385"/>
        <v>30.331822322243298</v>
      </c>
      <c r="N1796" s="16"/>
      <c r="O1796" s="17">
        <f t="shared" si="386"/>
        <v>33.209287577306554</v>
      </c>
      <c r="P1796" s="17"/>
      <c r="Q1796" s="36">
        <f t="shared" si="387"/>
        <v>3.1914083264958287E-2</v>
      </c>
      <c r="R1796" s="14">
        <f t="shared" si="383"/>
        <v>1.0106433946666906</v>
      </c>
      <c r="S1796" s="14">
        <f t="shared" si="384"/>
        <v>52.835622676000852</v>
      </c>
      <c r="T1796" s="20"/>
      <c r="U1796" s="20"/>
      <c r="Y1796" s="35"/>
      <c r="Z1796" s="35"/>
    </row>
    <row r="1797" spans="1:26" x14ac:dyDescent="0.25">
      <c r="A1797" s="11">
        <v>2020.01</v>
      </c>
      <c r="B1797" s="43">
        <v>3278.2028571428577</v>
      </c>
      <c r="C1797" s="13">
        <f>C1796*2/3+C1799/3</f>
        <v>58.686867862126704</v>
      </c>
      <c r="D1797" s="12">
        <f>D1796*2/3+D1799/3</f>
        <v>131.75666666666666</v>
      </c>
      <c r="E1797" s="12">
        <v>257.971</v>
      </c>
      <c r="F1797" s="41">
        <f t="shared" si="381"/>
        <v>2020.0416666665312</v>
      </c>
      <c r="G1797" s="14">
        <v>1.76</v>
      </c>
      <c r="H1797" s="13">
        <f t="shared" si="377"/>
        <v>3996.0447897521162</v>
      </c>
      <c r="I1797" s="13">
        <f t="shared" si="378"/>
        <v>71.537779315986555</v>
      </c>
      <c r="J1797" s="15">
        <f t="shared" si="382"/>
        <v>2480789.4427618035</v>
      </c>
      <c r="K1797" s="13">
        <f t="shared" si="379"/>
        <v>160.6079807420214</v>
      </c>
      <c r="L1797" s="15">
        <f t="shared" si="380"/>
        <v>99707.23653295527</v>
      </c>
      <c r="M1797" s="34">
        <f t="shared" si="385"/>
        <v>30.985220300230704</v>
      </c>
      <c r="N1797" s="16"/>
      <c r="O1797" s="17">
        <f t="shared" si="386"/>
        <v>33.923158399287814</v>
      </c>
      <c r="P1797" s="17"/>
      <c r="Q1797" s="36">
        <f t="shared" si="387"/>
        <v>3.2265730188327416E-2</v>
      </c>
      <c r="R1797" s="14">
        <f t="shared" si="383"/>
        <v>1.0254101377073785</v>
      </c>
      <c r="S1797" s="14">
        <f t="shared" si="384"/>
        <v>53.191601882673268</v>
      </c>
      <c r="T1797" s="20"/>
      <c r="U1797" s="20"/>
      <c r="Y1797" s="35"/>
      <c r="Z1797" s="35"/>
    </row>
    <row r="1798" spans="1:26" x14ac:dyDescent="0.25">
      <c r="A1798" s="11">
        <v>2020.02</v>
      </c>
      <c r="B1798" s="43">
        <v>3277.3142105263164</v>
      </c>
      <c r="C1798" s="13">
        <f>C1796/3+C1799*2/3</f>
        <v>59.133735724253413</v>
      </c>
      <c r="D1798" s="12">
        <f>D1796/3+D1799*2/3</f>
        <v>124.04333333333332</v>
      </c>
      <c r="E1798" s="12">
        <v>258.678</v>
      </c>
      <c r="F1798" s="41">
        <f t="shared" si="381"/>
        <v>2020.1249999998645</v>
      </c>
      <c r="G1798" s="14">
        <v>1.5</v>
      </c>
      <c r="H1798" s="13">
        <f t="shared" si="377"/>
        <v>3984.0428124622335</v>
      </c>
      <c r="I1798" s="13">
        <f t="shared" si="378"/>
        <v>71.88548904757549</v>
      </c>
      <c r="J1798" s="15">
        <f t="shared" si="382"/>
        <v>2477057.4237752203</v>
      </c>
      <c r="K1798" s="13">
        <f t="shared" si="379"/>
        <v>150.79236193259575</v>
      </c>
      <c r="L1798" s="15">
        <f t="shared" si="380"/>
        <v>93754.348825104898</v>
      </c>
      <c r="M1798" s="34">
        <f t="shared" si="385"/>
        <v>30.729689264735757</v>
      </c>
      <c r="N1798" s="16"/>
      <c r="O1798" s="17">
        <f t="shared" si="386"/>
        <v>33.643652731592454</v>
      </c>
      <c r="P1798" s="17"/>
      <c r="Q1798" s="36">
        <f t="shared" si="387"/>
        <v>3.5387275516498728E-2</v>
      </c>
      <c r="R1798" s="14">
        <f t="shared" si="383"/>
        <v>1.0610850801002183</v>
      </c>
      <c r="S1798" s="14">
        <f t="shared" si="384"/>
        <v>54.394134260785947</v>
      </c>
      <c r="T1798" s="20"/>
      <c r="U1798" s="20"/>
      <c r="Y1798" s="35"/>
      <c r="Z1798" s="35"/>
    </row>
    <row r="1799" spans="1:26" x14ac:dyDescent="0.25">
      <c r="A1799" s="11">
        <v>2020.03</v>
      </c>
      <c r="B1799" s="43">
        <v>2652.3936363636367</v>
      </c>
      <c r="C1799" s="13">
        <v>59.580603586380121</v>
      </c>
      <c r="D1799" s="12">
        <v>116.33</v>
      </c>
      <c r="E1799" s="12">
        <v>258.11500000000001</v>
      </c>
      <c r="F1799" s="41">
        <f t="shared" si="381"/>
        <v>2020.2083333331977</v>
      </c>
      <c r="G1799" s="14">
        <v>0.87</v>
      </c>
      <c r="H1799" s="13">
        <f t="shared" si="377"/>
        <v>3231.3957069171079</v>
      </c>
      <c r="I1799" s="13">
        <f t="shared" si="378"/>
        <v>72.586702066029076</v>
      </c>
      <c r="J1799" s="15">
        <f t="shared" si="382"/>
        <v>2012863.9562618705</v>
      </c>
      <c r="K1799" s="13">
        <f t="shared" si="379"/>
        <v>141.72416093601689</v>
      </c>
      <c r="L1799" s="15">
        <f t="shared" si="380"/>
        <v>88281.189044385508</v>
      </c>
      <c r="M1799" s="34">
        <f t="shared" si="385"/>
        <v>24.817168629099424</v>
      </c>
      <c r="N1799" s="16"/>
      <c r="O1799" s="17">
        <f t="shared" si="386"/>
        <v>27.181633677916508</v>
      </c>
      <c r="P1799" s="17"/>
      <c r="Q1799" s="36">
        <f t="shared" si="387"/>
        <v>4.8801470894720596E-2</v>
      </c>
      <c r="R1799" s="14">
        <f t="shared" si="383"/>
        <v>1.0208777676284946</v>
      </c>
      <c r="S1799" s="14">
        <f t="shared" si="384"/>
        <v>57.842696104706377</v>
      </c>
      <c r="T1799" s="20"/>
      <c r="U1799" s="20"/>
      <c r="Y1799" s="35"/>
      <c r="Z1799" s="35"/>
    </row>
    <row r="1800" spans="1:26" x14ac:dyDescent="0.25">
      <c r="A1800" s="11">
        <v>2020.04</v>
      </c>
      <c r="B1800" s="43">
        <v>2761.9752380952382</v>
      </c>
      <c r="C1800" s="13">
        <f>C1799*2/3+C1802/3</f>
        <v>59.613735724253416</v>
      </c>
      <c r="D1800" s="12">
        <f>D1799*2/3+D1802/3</f>
        <v>110.63</v>
      </c>
      <c r="E1800" s="12">
        <v>256.38900000000001</v>
      </c>
      <c r="F1800" s="41">
        <f t="shared" si="381"/>
        <v>2020.291666666531</v>
      </c>
      <c r="G1800" s="14">
        <v>0.66</v>
      </c>
      <c r="H1800" s="13">
        <f t="shared" si="377"/>
        <v>3387.5506881006154</v>
      </c>
      <c r="I1800" s="13">
        <f t="shared" si="378"/>
        <v>73.115989125308545</v>
      </c>
      <c r="J1800" s="15">
        <f t="shared" si="382"/>
        <v>2113929.6074841418</v>
      </c>
      <c r="K1800" s="13">
        <f t="shared" si="379"/>
        <v>135.68721669026363</v>
      </c>
      <c r="L1800" s="15">
        <f t="shared" si="380"/>
        <v>84672.747695324026</v>
      </c>
      <c r="M1800" s="34">
        <f t="shared" si="385"/>
        <v>25.927358825280169</v>
      </c>
      <c r="N1800" s="16"/>
      <c r="O1800" s="17">
        <f t="shared" si="386"/>
        <v>28.407962507549215</v>
      </c>
      <c r="P1800" s="17"/>
      <c r="Q1800" s="36">
        <f t="shared" si="387"/>
        <v>4.8317436544444876E-2</v>
      </c>
      <c r="R1800" s="14">
        <f t="shared" si="383"/>
        <v>0.99959081861874433</v>
      </c>
      <c r="S1800" s="14">
        <f t="shared" si="384"/>
        <v>59.447846768444819</v>
      </c>
      <c r="T1800" s="20"/>
      <c r="U1800" s="20"/>
      <c r="Y1800" s="35"/>
      <c r="Z1800" s="35"/>
    </row>
    <row r="1801" spans="1:26" x14ac:dyDescent="0.25">
      <c r="A1801" s="11">
        <v>2020.05</v>
      </c>
      <c r="B1801" s="43">
        <v>2919.6149999999998</v>
      </c>
      <c r="C1801" s="13">
        <f>C1799/3+C1802*2/3</f>
        <v>59.646867862126712</v>
      </c>
      <c r="D1801" s="12">
        <f>D1799/3+D1802*2/3</f>
        <v>104.93</v>
      </c>
      <c r="E1801" s="12">
        <v>256.39400000000001</v>
      </c>
      <c r="F1801" s="41">
        <f t="shared" si="381"/>
        <v>2020.3749999998643</v>
      </c>
      <c r="G1801" s="14">
        <v>0.67</v>
      </c>
      <c r="H1801" s="13">
        <f t="shared" si="377"/>
        <v>3580.8253426367232</v>
      </c>
      <c r="I1801" s="13">
        <f t="shared" si="378"/>
        <v>73.155198904515572</v>
      </c>
      <c r="J1801" s="15">
        <f t="shared" si="382"/>
        <v>2238342.8286617296</v>
      </c>
      <c r="K1801" s="13">
        <f t="shared" si="379"/>
        <v>128.69368159941342</v>
      </c>
      <c r="L1801" s="15">
        <f t="shared" si="380"/>
        <v>80445.302894893786</v>
      </c>
      <c r="M1801" s="34">
        <f t="shared" si="385"/>
        <v>27.328480997698463</v>
      </c>
      <c r="N1801" s="16"/>
      <c r="O1801" s="17">
        <f t="shared" si="386"/>
        <v>29.951773296263546</v>
      </c>
      <c r="P1801" s="17"/>
      <c r="Q1801" s="36">
        <f t="shared" si="387"/>
        <v>4.6163229869854258E-2</v>
      </c>
      <c r="R1801" s="14">
        <f t="shared" si="383"/>
        <v>0.99482027711052812</v>
      </c>
      <c r="S1801" s="14">
        <f t="shared" si="384"/>
        <v>59.42236298424605</v>
      </c>
      <c r="T1801" s="20"/>
      <c r="U1801" s="20"/>
      <c r="Y1801" s="35"/>
      <c r="Z1801" s="35"/>
    </row>
    <row r="1802" spans="1:26" x14ac:dyDescent="0.25">
      <c r="A1802" s="11">
        <v>2020.06</v>
      </c>
      <c r="B1802" s="43">
        <v>3104.6609090909087</v>
      </c>
      <c r="C1802" s="13">
        <v>59.68</v>
      </c>
      <c r="D1802" s="12">
        <v>99.23</v>
      </c>
      <c r="E1802" s="12">
        <v>257.79700000000003</v>
      </c>
      <c r="F1802" s="41">
        <f t="shared" si="381"/>
        <v>2020.4583333331975</v>
      </c>
      <c r="G1802" s="14">
        <v>0.73</v>
      </c>
      <c r="H1802" s="13">
        <f t="shared" ref="H1802:H1850" si="388">B1802*$E$1850/E1802</f>
        <v>3787.0559761080508</v>
      </c>
      <c r="I1802" s="13">
        <f t="shared" ref="I1802:I1847" si="389">C1802*$E$1850/E1802</f>
        <v>72.797483291116663</v>
      </c>
      <c r="J1802" s="15">
        <f t="shared" si="382"/>
        <v>2371047.89646046</v>
      </c>
      <c r="K1802" s="13">
        <f t="shared" ref="K1802:K1847" si="390">D1802*$E$1850/E1802</f>
        <v>121.04045353514587</v>
      </c>
      <c r="L1802" s="15">
        <f t="shared" ref="L1802:L1847" si="391">K1802*(J1802/H1802)</f>
        <v>75782.537821389546</v>
      </c>
      <c r="M1802" s="34">
        <f t="shared" si="385"/>
        <v>28.838315955122841</v>
      </c>
      <c r="N1802" s="16"/>
      <c r="O1802" s="17">
        <f t="shared" si="386"/>
        <v>31.613284503327343</v>
      </c>
      <c r="P1802" s="17"/>
      <c r="Q1802" s="36">
        <f t="shared" si="387"/>
        <v>4.4301523235910654E-2</v>
      </c>
      <c r="R1802" s="14">
        <f t="shared" si="383"/>
        <v>1.0111854455272233</v>
      </c>
      <c r="S1802" s="14">
        <f t="shared" si="384"/>
        <v>58.792854352515221</v>
      </c>
      <c r="T1802" s="20"/>
      <c r="U1802" s="20"/>
      <c r="Y1802" s="35"/>
      <c r="Z1802" s="35"/>
    </row>
    <row r="1803" spans="1:26" x14ac:dyDescent="0.25">
      <c r="A1803" s="11">
        <v>2020.07</v>
      </c>
      <c r="B1803" s="43">
        <v>3207.6190909090906</v>
      </c>
      <c r="C1803" s="13">
        <f>C1802*2/3+C1805/3</f>
        <v>59.403333333333336</v>
      </c>
      <c r="D1803" s="12">
        <f>D1802*2/3+D1805/3</f>
        <v>98.893333333333345</v>
      </c>
      <c r="E1803" s="12">
        <v>259.101</v>
      </c>
      <c r="F1803" s="41">
        <f t="shared" ref="F1803:F1850" si="392">F1802+1/12</f>
        <v>2020.5416666665308</v>
      </c>
      <c r="G1803" s="14">
        <v>0.62</v>
      </c>
      <c r="H1803" s="13">
        <f t="shared" si="388"/>
        <v>3892.9525525847944</v>
      </c>
      <c r="I1803" s="13">
        <f t="shared" si="389"/>
        <v>72.095330392395255</v>
      </c>
      <c r="J1803" s="15">
        <f t="shared" ref="J1803:J1848" si="393">J1802*((H1803+(I1803/12))/H1802)</f>
        <v>2441110.4939048705</v>
      </c>
      <c r="K1803" s="13">
        <f t="shared" si="390"/>
        <v>120.02268459017914</v>
      </c>
      <c r="L1803" s="15">
        <f t="shared" si="391"/>
        <v>75261.290987270244</v>
      </c>
      <c r="M1803" s="34">
        <f t="shared" si="385"/>
        <v>29.599194927667011</v>
      </c>
      <c r="N1803" s="16"/>
      <c r="O1803" s="17">
        <f t="shared" si="386"/>
        <v>32.453341337253285</v>
      </c>
      <c r="P1803" s="17"/>
      <c r="Q1803" s="36">
        <f t="shared" si="387"/>
        <v>4.5001885969564961E-2</v>
      </c>
      <c r="R1803" s="14">
        <f t="shared" ref="R1803:R1849" si="394">((G1803/G1804+G1803/1200+((1+G1804/1200)^(-119))*(1-G1803/G1804)))</f>
        <v>0.99763627625134665</v>
      </c>
      <c r="S1803" s="14">
        <f t="shared" ref="S1803:S1845" si="395">S1802*R1802*E1802/E1803</f>
        <v>59.151277059463752</v>
      </c>
      <c r="T1803" s="20"/>
      <c r="U1803" s="20"/>
      <c r="Y1803" s="35"/>
      <c r="Z1803" s="35"/>
    </row>
    <row r="1804" spans="1:26" x14ac:dyDescent="0.25">
      <c r="A1804" s="11">
        <v>2020.08</v>
      </c>
      <c r="B1804" s="43">
        <v>3391.71</v>
      </c>
      <c r="C1804" s="13">
        <f>C1802/3+C1805*2/3</f>
        <v>59.126666666666665</v>
      </c>
      <c r="D1804" s="12">
        <f>D1802/3+D1805*2/3</f>
        <v>98.556666666666672</v>
      </c>
      <c r="E1804" s="12">
        <v>259.91800000000001</v>
      </c>
      <c r="F1804" s="41">
        <f t="shared" si="392"/>
        <v>2020.624999999864</v>
      </c>
      <c r="G1804" s="14">
        <v>0.65</v>
      </c>
      <c r="H1804" s="13">
        <f t="shared" si="388"/>
        <v>4103.4369555013509</v>
      </c>
      <c r="I1804" s="13">
        <f t="shared" si="389"/>
        <v>71.533989950676755</v>
      </c>
      <c r="J1804" s="15">
        <f t="shared" si="393"/>
        <v>2576834.6112907124</v>
      </c>
      <c r="K1804" s="13">
        <f t="shared" si="390"/>
        <v>119.23810355573683</v>
      </c>
      <c r="L1804" s="15">
        <f t="shared" si="391"/>
        <v>74877.931733582271</v>
      </c>
      <c r="M1804" s="34">
        <f t="shared" si="385"/>
        <v>31.158208965355236</v>
      </c>
      <c r="N1804" s="16"/>
      <c r="O1804" s="17">
        <f t="shared" si="386"/>
        <v>34.165665199989739</v>
      </c>
      <c r="P1804" s="17"/>
      <c r="Q1804" s="36">
        <f t="shared" si="387"/>
        <v>4.3191404179545534E-2</v>
      </c>
      <c r="R1804" s="14">
        <f t="shared" si="394"/>
        <v>0.99766554423298126</v>
      </c>
      <c r="S1804" s="14">
        <f t="shared" si="395"/>
        <v>58.825969116208604</v>
      </c>
      <c r="T1804" s="20"/>
      <c r="U1804" s="20"/>
      <c r="Y1804" s="35"/>
      <c r="Z1804" s="35"/>
    </row>
    <row r="1805" spans="1:26" x14ac:dyDescent="0.25">
      <c r="A1805" s="11">
        <v>2020.09</v>
      </c>
      <c r="B1805" s="43">
        <v>3365.5166666666664</v>
      </c>
      <c r="C1805" s="13">
        <f>58.85</f>
        <v>58.85</v>
      </c>
      <c r="D1805" s="12">
        <v>98.22</v>
      </c>
      <c r="E1805" s="12">
        <v>260.27999999999997</v>
      </c>
      <c r="F1805" s="41">
        <f t="shared" si="392"/>
        <v>2020.7083333331973</v>
      </c>
      <c r="G1805" s="14">
        <v>0.68</v>
      </c>
      <c r="H1805" s="13">
        <f t="shared" si="388"/>
        <v>4066.0841055786082</v>
      </c>
      <c r="I1805" s="13">
        <f t="shared" si="389"/>
        <v>71.100242047026299</v>
      </c>
      <c r="J1805" s="15">
        <f t="shared" si="393"/>
        <v>2557098.8823538907</v>
      </c>
      <c r="K1805" s="13">
        <f t="shared" si="390"/>
        <v>118.6655186721992</v>
      </c>
      <c r="L1805" s="15">
        <f t="shared" si="391"/>
        <v>74626.95244161594</v>
      </c>
      <c r="M1805" s="34">
        <f>H1805/AVERAGE(K1685:K1804)</f>
        <v>30.839426043811248</v>
      </c>
      <c r="N1805" s="16"/>
      <c r="O1805" s="17">
        <f t="shared" si="386"/>
        <v>33.819004850298612</v>
      </c>
      <c r="P1805" s="17"/>
      <c r="Q1805" s="36">
        <f t="shared" si="387"/>
        <v>4.3305608427917065E-2</v>
      </c>
      <c r="R1805" s="14">
        <f t="shared" si="394"/>
        <v>0.99007799751736891</v>
      </c>
      <c r="S1805" s="14">
        <f t="shared" si="395"/>
        <v>58.607017748531568</v>
      </c>
      <c r="T1805" s="20"/>
      <c r="U1805" s="20"/>
      <c r="Y1805" s="35"/>
      <c r="Z1805" s="35"/>
    </row>
    <row r="1806" spans="1:26" x14ac:dyDescent="0.25">
      <c r="A1806" s="11">
        <v>2020.1</v>
      </c>
      <c r="B1806" s="43">
        <v>3418.701363636364</v>
      </c>
      <c r="C1806" s="13">
        <f>C1805*2/3+C1808/3</f>
        <v>58.659615378670054</v>
      </c>
      <c r="D1806" s="12">
        <f>D1805*2/3+D1808/3</f>
        <v>96.856666666666669</v>
      </c>
      <c r="E1806" s="12">
        <v>260.38799999999998</v>
      </c>
      <c r="F1806" s="41">
        <f t="shared" si="392"/>
        <v>2020.7916666665305</v>
      </c>
      <c r="G1806" s="14">
        <v>0.79</v>
      </c>
      <c r="H1806" s="13">
        <f t="shared" si="388"/>
        <v>4128.6266295262885</v>
      </c>
      <c r="I1806" s="13">
        <f t="shared" si="389"/>
        <v>70.840832342414359</v>
      </c>
      <c r="J1806" s="15">
        <f t="shared" si="393"/>
        <v>2600143.4918542355</v>
      </c>
      <c r="K1806" s="13">
        <f t="shared" si="390"/>
        <v>116.96985805797505</v>
      </c>
      <c r="L1806" s="15">
        <f t="shared" si="391"/>
        <v>73665.759213361918</v>
      </c>
      <c r="M1806" s="34">
        <f t="shared" si="385"/>
        <v>31.283694032592841</v>
      </c>
      <c r="N1806" s="16"/>
      <c r="O1806" s="17">
        <f t="shared" si="386"/>
        <v>34.307908575345323</v>
      </c>
      <c r="P1806" s="17"/>
      <c r="Q1806" s="36">
        <f t="shared" si="387"/>
        <v>4.1660697490221707E-2</v>
      </c>
      <c r="R1806" s="14">
        <f t="shared" si="394"/>
        <v>0.99306022792378179</v>
      </c>
      <c r="S1806" s="14">
        <f t="shared" si="395"/>
        <v>58.001451780491003</v>
      </c>
      <c r="T1806" s="20"/>
      <c r="U1806" s="20"/>
      <c r="Y1806" s="35"/>
      <c r="Z1806" s="35"/>
    </row>
    <row r="1807" spans="1:26" x14ac:dyDescent="0.25">
      <c r="A1807" s="11">
        <v>2020.11</v>
      </c>
      <c r="B1807" s="43">
        <v>3548.9925000000012</v>
      </c>
      <c r="C1807" s="13">
        <f>C1805/3+C1808*2/3</f>
        <v>58.469230757340114</v>
      </c>
      <c r="D1807" s="12">
        <f>D1805/3+D1808*2/3</f>
        <v>95.493333333333339</v>
      </c>
      <c r="E1807" s="12">
        <v>260.22899999999998</v>
      </c>
      <c r="F1807" s="41">
        <f t="shared" si="392"/>
        <v>2020.8749999998638</v>
      </c>
      <c r="G1807" s="14">
        <v>0.87</v>
      </c>
      <c r="H1807" s="13">
        <f t="shared" si="388"/>
        <v>4288.5926685726827</v>
      </c>
      <c r="I1807" s="13">
        <f t="shared" si="389"/>
        <v>70.654055865999467</v>
      </c>
      <c r="J1807" s="15">
        <f t="shared" si="393"/>
        <v>2704595.6299787764</v>
      </c>
      <c r="K1807" s="13">
        <f t="shared" si="390"/>
        <v>115.39387846857963</v>
      </c>
      <c r="L1807" s="15">
        <f t="shared" si="391"/>
        <v>72773.005867282031</v>
      </c>
      <c r="M1807" s="34">
        <f t="shared" si="385"/>
        <v>32.473204096612562</v>
      </c>
      <c r="N1807" s="16"/>
      <c r="O1807" s="17">
        <f t="shared" si="386"/>
        <v>35.612031301968493</v>
      </c>
      <c r="P1807" s="17"/>
      <c r="Q1807" s="36">
        <f t="shared" si="387"/>
        <v>3.9584837150407767E-2</v>
      </c>
      <c r="R1807" s="14">
        <f t="shared" si="394"/>
        <v>0.99504322719134342</v>
      </c>
      <c r="S1807" s="14">
        <f t="shared" si="395"/>
        <v>57.634127892212327</v>
      </c>
      <c r="T1807" s="20"/>
      <c r="U1807" s="20"/>
      <c r="Y1807" s="35"/>
      <c r="Z1807" s="35"/>
    </row>
    <row r="1808" spans="1:26" x14ac:dyDescent="0.25">
      <c r="A1808" s="11">
        <v>2020.12</v>
      </c>
      <c r="B1808" s="43">
        <v>3695.3099999999995</v>
      </c>
      <c r="C1808" s="13">
        <v>58.278846136010173</v>
      </c>
      <c r="D1808" s="12">
        <v>94.13</v>
      </c>
      <c r="E1808" s="12">
        <v>260.47399999999999</v>
      </c>
      <c r="F1808" s="41">
        <f t="shared" si="392"/>
        <v>2020.9583333331971</v>
      </c>
      <c r="G1808" s="14">
        <v>0.93</v>
      </c>
      <c r="H1808" s="13">
        <f t="shared" si="388"/>
        <v>4461.2022029070076</v>
      </c>
      <c r="I1808" s="13">
        <f t="shared" si="389"/>
        <v>70.357755307361828</v>
      </c>
      <c r="J1808" s="15">
        <f t="shared" si="393"/>
        <v>2817149.2039251896</v>
      </c>
      <c r="K1808" s="13">
        <f t="shared" si="390"/>
        <v>113.63944117263144</v>
      </c>
      <c r="L1808" s="15">
        <f t="shared" si="391"/>
        <v>71760.760143392064</v>
      </c>
      <c r="M1808" s="34">
        <f t="shared" si="385"/>
        <v>33.765591418117097</v>
      </c>
      <c r="N1808" s="16"/>
      <c r="O1808" s="17">
        <f t="shared" si="386"/>
        <v>37.026596400604205</v>
      </c>
      <c r="P1808" s="17"/>
      <c r="Q1808" s="36">
        <f t="shared" si="387"/>
        <v>3.772721745925204E-2</v>
      </c>
      <c r="R1808" s="14">
        <f t="shared" si="394"/>
        <v>0.98667487501523965</v>
      </c>
      <c r="S1808" s="14">
        <f t="shared" si="395"/>
        <v>57.29450706953979</v>
      </c>
      <c r="T1808" s="20"/>
      <c r="U1808" s="20"/>
      <c r="Y1808" s="35"/>
      <c r="Z1808" s="35"/>
    </row>
    <row r="1809" spans="1:26" x14ac:dyDescent="0.25">
      <c r="A1809" s="11">
        <v>2021.01</v>
      </c>
      <c r="B1809" s="43">
        <v>3793.7484210526318</v>
      </c>
      <c r="C1809" s="13">
        <f>C1808*2/3+C1811/3</f>
        <v>58.063693112307661</v>
      </c>
      <c r="D1809" s="12">
        <f>D1808*2/3+D1811/3</f>
        <v>105.48666666666665</v>
      </c>
      <c r="E1809" s="12">
        <v>261.58199999999999</v>
      </c>
      <c r="F1809" s="41">
        <f>F1808+1/12</f>
        <v>2021.0416666665303</v>
      </c>
      <c r="G1809" s="14">
        <v>1.08</v>
      </c>
      <c r="H1809" s="13">
        <f t="shared" si="388"/>
        <v>4560.6430430389355</v>
      </c>
      <c r="I1809" s="13">
        <f t="shared" si="389"/>
        <v>69.80109080936866</v>
      </c>
      <c r="J1809" s="15">
        <f t="shared" si="393"/>
        <v>2883617.0177742569</v>
      </c>
      <c r="K1809" s="13">
        <f t="shared" si="390"/>
        <v>126.81047319769709</v>
      </c>
      <c r="L1809" s="15">
        <f t="shared" si="391"/>
        <v>80180.105106674484</v>
      </c>
      <c r="M1809" s="34">
        <f t="shared" si="385"/>
        <v>34.512432294106908</v>
      </c>
      <c r="N1809" s="16"/>
      <c r="O1809" s="17">
        <f t="shared" si="386"/>
        <v>37.84118046785661</v>
      </c>
      <c r="P1809" s="17"/>
      <c r="Q1809" s="36">
        <f t="shared" si="387"/>
        <v>3.5534737619675016E-2</v>
      </c>
      <c r="R1809" s="14">
        <f t="shared" si="394"/>
        <v>0.98412841193197109</v>
      </c>
      <c r="S1809" s="14">
        <f t="shared" si="395"/>
        <v>56.29159833046144</v>
      </c>
      <c r="T1809" s="20"/>
      <c r="U1809" s="20"/>
      <c r="Y1809" s="35"/>
      <c r="Z1809" s="35"/>
    </row>
    <row r="1810" spans="1:26" x14ac:dyDescent="0.25">
      <c r="A1810" s="11">
        <v>2021.02</v>
      </c>
      <c r="B1810" s="43">
        <v>3883.4321052631576</v>
      </c>
      <c r="C1810" s="13">
        <f>C1808/3+C1811*2/3</f>
        <v>57.848540088605162</v>
      </c>
      <c r="D1810" s="12">
        <f>D1808/3+D1811*2/3</f>
        <v>116.84333333333332</v>
      </c>
      <c r="E1810" s="12">
        <v>263.01400000000001</v>
      </c>
      <c r="F1810" s="41">
        <f t="shared" si="392"/>
        <v>2021.1249999998636</v>
      </c>
      <c r="G1810" s="14">
        <v>1.26</v>
      </c>
      <c r="H1810" s="13">
        <f t="shared" si="388"/>
        <v>4643.0382406299768</v>
      </c>
      <c r="I1810" s="13">
        <f t="shared" si="389"/>
        <v>69.163816056418227</v>
      </c>
      <c r="J1810" s="15">
        <f t="shared" si="393"/>
        <v>2939358.3583352757</v>
      </c>
      <c r="K1810" s="13">
        <f t="shared" si="390"/>
        <v>139.69809439801685</v>
      </c>
      <c r="L1810" s="15">
        <f t="shared" si="391"/>
        <v>88438.375936487457</v>
      </c>
      <c r="M1810" s="34">
        <f t="shared" si="385"/>
        <v>35.103907171969823</v>
      </c>
      <c r="N1810" s="16"/>
      <c r="O1810" s="17">
        <f t="shared" si="386"/>
        <v>38.48063819275206</v>
      </c>
      <c r="P1810" s="17"/>
      <c r="Q1810" s="36">
        <f t="shared" si="387"/>
        <v>3.3301489166802978E-2</v>
      </c>
      <c r="R1810" s="14">
        <f t="shared" si="394"/>
        <v>0.96899048053213055</v>
      </c>
      <c r="S1810" s="14">
        <f t="shared" si="395"/>
        <v>55.096541710126829</v>
      </c>
      <c r="T1810" s="20"/>
      <c r="U1810" s="20"/>
      <c r="Y1810" s="35"/>
      <c r="Z1810" s="35"/>
    </row>
    <row r="1811" spans="1:26" x14ac:dyDescent="0.25">
      <c r="A1811" s="11">
        <v>2021.03</v>
      </c>
      <c r="B1811" s="43">
        <v>3910.5082608695648</v>
      </c>
      <c r="C1811" s="13">
        <v>57.633387064902649</v>
      </c>
      <c r="D1811" s="12">
        <v>128.19999999999999</v>
      </c>
      <c r="E1811" s="12">
        <v>264.87700000000001</v>
      </c>
      <c r="F1811" s="41">
        <f t="shared" si="392"/>
        <v>2021.2083333331968</v>
      </c>
      <c r="G1811" s="14">
        <v>1.61</v>
      </c>
      <c r="H1811" s="13">
        <f t="shared" si="388"/>
        <v>4642.5262582747591</v>
      </c>
      <c r="I1811" s="13">
        <f t="shared" si="389"/>
        <v>68.421927522696535</v>
      </c>
      <c r="J1811" s="15">
        <f t="shared" si="393"/>
        <v>2942643.8824484493</v>
      </c>
      <c r="K1811" s="13">
        <f t="shared" si="390"/>
        <v>152.19808439388851</v>
      </c>
      <c r="L1811" s="15">
        <f t="shared" si="391"/>
        <v>96470.054674172774</v>
      </c>
      <c r="M1811" s="34">
        <f t="shared" si="385"/>
        <v>35.04254511219208</v>
      </c>
      <c r="N1811" s="16"/>
      <c r="O1811" s="17">
        <f t="shared" si="386"/>
        <v>38.400680076306465</v>
      </c>
      <c r="P1811" s="17"/>
      <c r="Q1811" s="36">
        <f t="shared" si="387"/>
        <v>2.9582246986088724E-2</v>
      </c>
      <c r="R1811" s="14">
        <f t="shared" si="394"/>
        <v>0.99859771179400214</v>
      </c>
      <c r="S1811" s="14">
        <f t="shared" si="395"/>
        <v>53.012522252729312</v>
      </c>
      <c r="T1811" s="20"/>
      <c r="U1811" s="20"/>
      <c r="Y1811" s="35"/>
      <c r="Z1811" s="35"/>
    </row>
    <row r="1812" spans="1:26" x14ac:dyDescent="0.25">
      <c r="A1812" s="11">
        <v>2021.04</v>
      </c>
      <c r="B1812" s="43">
        <v>4141.1761904761906</v>
      </c>
      <c r="C1812" s="13">
        <f>C1811*2/3+C1814/3</f>
        <v>57.710605421407152</v>
      </c>
      <c r="D1812" s="12">
        <f>D1811*2/3+D1814/3</f>
        <v>138.38666666666666</v>
      </c>
      <c r="E1812" s="12">
        <v>267.05399999999997</v>
      </c>
      <c r="F1812" s="41">
        <f t="shared" si="392"/>
        <v>2021.2916666665301</v>
      </c>
      <c r="G1812" s="14">
        <v>1.64</v>
      </c>
      <c r="H1812" s="13">
        <f t="shared" si="388"/>
        <v>4876.2956737481682</v>
      </c>
      <c r="I1812" s="13">
        <f t="shared" si="389"/>
        <v>67.955083918667</v>
      </c>
      <c r="J1812" s="15">
        <f t="shared" si="393"/>
        <v>3094406.967634046</v>
      </c>
      <c r="K1812" s="13">
        <f t="shared" si="390"/>
        <v>162.95232874250152</v>
      </c>
      <c r="L1812" s="15">
        <f t="shared" si="391"/>
        <v>103406.53134870414</v>
      </c>
      <c r="M1812" s="34">
        <f t="shared" si="385"/>
        <v>36.719814109133011</v>
      </c>
      <c r="N1812" s="16"/>
      <c r="O1812" s="17">
        <f t="shared" si="386"/>
        <v>40.219749436274739</v>
      </c>
      <c r="P1812" s="17"/>
      <c r="Q1812" s="36">
        <f t="shared" si="387"/>
        <v>2.8158458253758529E-2</v>
      </c>
      <c r="R1812" s="14">
        <f t="shared" si="394"/>
        <v>1.0031977488541435</v>
      </c>
      <c r="S1812" s="14">
        <f t="shared" si="395"/>
        <v>52.506636145538643</v>
      </c>
      <c r="T1812" s="20"/>
      <c r="U1812" s="20"/>
      <c r="Y1812" s="35"/>
      <c r="Z1812" s="35"/>
    </row>
    <row r="1813" spans="1:26" x14ac:dyDescent="0.25">
      <c r="A1813" s="11">
        <v>2021.05</v>
      </c>
      <c r="B1813" s="43">
        <v>4167.8495000000012</v>
      </c>
      <c r="C1813" s="13">
        <f>C1811/3+C1814*2/3</f>
        <v>57.787823777911655</v>
      </c>
      <c r="D1813" s="12">
        <f>D1811/3+D1814*2/3</f>
        <v>148.57333333333332</v>
      </c>
      <c r="E1813" s="12">
        <v>269.19499999999999</v>
      </c>
      <c r="F1813" s="41">
        <f t="shared" si="392"/>
        <v>2021.3749999998633</v>
      </c>
      <c r="G1813" s="14">
        <v>1.62</v>
      </c>
      <c r="H1813" s="13">
        <f t="shared" si="388"/>
        <v>4868.6712374672652</v>
      </c>
      <c r="I1813" s="13">
        <f t="shared" si="389"/>
        <v>67.504816453508056</v>
      </c>
      <c r="J1813" s="15">
        <f t="shared" si="393"/>
        <v>3093138.4170851819</v>
      </c>
      <c r="K1813" s="13">
        <f t="shared" si="390"/>
        <v>173.5558624788722</v>
      </c>
      <c r="L1813" s="15">
        <f t="shared" si="391"/>
        <v>110262.5910767017</v>
      </c>
      <c r="M1813" s="34">
        <f t="shared" si="385"/>
        <v>36.552133989799074</v>
      </c>
      <c r="N1813" s="16"/>
      <c r="O1813" s="17">
        <f t="shared" si="386"/>
        <v>40.014691437684434</v>
      </c>
      <c r="P1813" s="17"/>
      <c r="Q1813" s="36">
        <f t="shared" si="387"/>
        <v>2.8818345425616614E-2</v>
      </c>
      <c r="R1813" s="14">
        <f t="shared" si="394"/>
        <v>1.0105500616202074</v>
      </c>
      <c r="S1813" s="14">
        <f t="shared" si="395"/>
        <v>52.25560053668012</v>
      </c>
      <c r="T1813" s="20"/>
      <c r="U1813" s="20"/>
      <c r="Y1813" s="35"/>
      <c r="Z1813" s="35"/>
    </row>
    <row r="1814" spans="1:26" x14ac:dyDescent="0.25">
      <c r="A1814" s="11">
        <v>2021.06</v>
      </c>
      <c r="B1814" s="43">
        <v>4238.4895454545458</v>
      </c>
      <c r="C1814" s="13">
        <v>57.86504213441615</v>
      </c>
      <c r="D1814" s="12">
        <v>158.76</v>
      </c>
      <c r="E1814" s="12">
        <v>271.69600000000003</v>
      </c>
      <c r="F1814" s="41">
        <f t="shared" si="392"/>
        <v>2021.4583333331966</v>
      </c>
      <c r="G1814" s="14">
        <v>1.52</v>
      </c>
      <c r="H1814" s="13">
        <f t="shared" si="388"/>
        <v>4905.612973557345</v>
      </c>
      <c r="I1814" s="13">
        <f t="shared" si="389"/>
        <v>66.972797352881543</v>
      </c>
      <c r="J1814" s="15">
        <f t="shared" si="393"/>
        <v>3120153.7787129111</v>
      </c>
      <c r="K1814" s="13">
        <f t="shared" si="390"/>
        <v>183.74826865320063</v>
      </c>
      <c r="L1814" s="15">
        <f t="shared" si="391"/>
        <v>116870.78818908321</v>
      </c>
      <c r="M1814" s="34">
        <f t="shared" si="385"/>
        <v>36.696258013088361</v>
      </c>
      <c r="N1814" s="16"/>
      <c r="O1814" s="17">
        <f t="shared" si="386"/>
        <v>40.148049521730464</v>
      </c>
      <c r="P1814" s="17"/>
      <c r="Q1814" s="36">
        <f t="shared" si="387"/>
        <v>3.0761593765331406E-2</v>
      </c>
      <c r="R1814" s="14">
        <f t="shared" si="394"/>
        <v>1.019847179067535</v>
      </c>
      <c r="S1814" s="14">
        <f t="shared" si="395"/>
        <v>52.320805376807286</v>
      </c>
      <c r="T1814" s="20"/>
      <c r="U1814" s="20"/>
      <c r="Y1814" s="35"/>
      <c r="Z1814" s="35"/>
    </row>
    <row r="1815" spans="1:26" x14ac:dyDescent="0.25">
      <c r="A1815" s="11">
        <v>2021.07</v>
      </c>
      <c r="B1815" s="43">
        <v>4363.7128571428575</v>
      </c>
      <c r="C1815" s="13">
        <f>C1814*2/3+C1817/3</f>
        <v>58.328189005792169</v>
      </c>
      <c r="D1815" s="12">
        <f>D1814*2/3+D1817/3</f>
        <v>164.31666666666666</v>
      </c>
      <c r="E1815" s="12">
        <v>273.00299999999999</v>
      </c>
      <c r="F1815" s="41">
        <f t="shared" si="392"/>
        <v>2021.5416666665299</v>
      </c>
      <c r="G1815" s="14">
        <v>1.32</v>
      </c>
      <c r="H1815" s="13">
        <f t="shared" si="388"/>
        <v>5026.3665419689278</v>
      </c>
      <c r="I1815" s="13">
        <f t="shared" si="389"/>
        <v>67.185643801575097</v>
      </c>
      <c r="J1815" s="15">
        <f t="shared" si="393"/>
        <v>3200518.6247092742</v>
      </c>
      <c r="K1815" s="13">
        <f t="shared" si="390"/>
        <v>189.26905198843971</v>
      </c>
      <c r="L1815" s="15">
        <f t="shared" si="391"/>
        <v>120516.30554837755</v>
      </c>
      <c r="M1815" s="34">
        <f t="shared" si="385"/>
        <v>37.443383184615392</v>
      </c>
      <c r="N1815" s="16"/>
      <c r="O1815" s="17">
        <f t="shared" si="386"/>
        <v>40.937356042115098</v>
      </c>
      <c r="P1815" s="17"/>
      <c r="Q1815" s="36">
        <f t="shared" si="387"/>
        <v>3.261658108639498E-2</v>
      </c>
      <c r="R1815" s="14">
        <f t="shared" si="394"/>
        <v>1.0048233757041396</v>
      </c>
      <c r="S1815" s="14">
        <f t="shared" si="395"/>
        <v>53.103768840735192</v>
      </c>
      <c r="T1815" s="20"/>
      <c r="U1815" s="20"/>
      <c r="Y1815" s="35"/>
      <c r="Z1815" s="35"/>
    </row>
    <row r="1816" spans="1:26" x14ac:dyDescent="0.25">
      <c r="A1816" s="11">
        <v>2021.08</v>
      </c>
      <c r="B1816" s="43">
        <v>4454.2063636363628</v>
      </c>
      <c r="C1816" s="13">
        <f>C1814/3+C1817*2/3</f>
        <v>58.791335877168187</v>
      </c>
      <c r="D1816" s="12">
        <f>D1814/3+D1817*2/3</f>
        <v>169.87333333333333</v>
      </c>
      <c r="E1816" s="12">
        <f>273.567</f>
        <v>273.56700000000001</v>
      </c>
      <c r="F1816" s="41">
        <f t="shared" si="392"/>
        <v>2021.6249999998631</v>
      </c>
      <c r="G1816" s="14">
        <v>1.28</v>
      </c>
      <c r="H1816" s="13">
        <f t="shared" si="388"/>
        <v>5120.0244660689732</v>
      </c>
      <c r="I1816" s="13">
        <f t="shared" si="389"/>
        <v>67.579508785541776</v>
      </c>
      <c r="J1816" s="15">
        <f t="shared" si="393"/>
        <v>3263740.8451389829</v>
      </c>
      <c r="K1816" s="13">
        <f t="shared" si="390"/>
        <v>195.26612639682421</v>
      </c>
      <c r="L1816" s="15">
        <f t="shared" si="391"/>
        <v>124471.67716030232</v>
      </c>
      <c r="M1816" s="34">
        <f t="shared" si="385"/>
        <v>37.973500614070488</v>
      </c>
      <c r="N1816" s="16"/>
      <c r="O1816" s="17">
        <f t="shared" si="386"/>
        <v>41.486836718719651</v>
      </c>
      <c r="P1816" s="17"/>
      <c r="Q1816" s="36">
        <f t="shared" si="387"/>
        <v>3.2573428847369482E-2</v>
      </c>
      <c r="R1816" s="14">
        <f t="shared" si="394"/>
        <v>0.99272583098797629</v>
      </c>
      <c r="S1816" s="14">
        <f t="shared" si="395"/>
        <v>53.249898698327804</v>
      </c>
      <c r="T1816" s="20"/>
      <c r="U1816" s="20"/>
      <c r="Y1816" s="35"/>
      <c r="Z1816" s="35"/>
    </row>
    <row r="1817" spans="1:26" x14ac:dyDescent="0.25">
      <c r="A1817" s="11">
        <v>2021.09</v>
      </c>
      <c r="B1817" s="43">
        <v>4445.5433333333331</v>
      </c>
      <c r="C1817" s="13">
        <v>59.254482748544206</v>
      </c>
      <c r="D1817" s="12">
        <v>175.43</v>
      </c>
      <c r="E1817" s="12">
        <v>274.31</v>
      </c>
      <c r="F1817" s="41">
        <f t="shared" si="392"/>
        <v>2021.7083333331964</v>
      </c>
      <c r="G1817" s="14">
        <v>1.37</v>
      </c>
      <c r="H1817" s="13">
        <f t="shared" si="388"/>
        <v>5096.2252801574859</v>
      </c>
      <c r="I1817" s="13">
        <f t="shared" si="389"/>
        <v>67.927398363556605</v>
      </c>
      <c r="J1817" s="15">
        <f t="shared" si="393"/>
        <v>3252178.4805147308</v>
      </c>
      <c r="K1817" s="13">
        <f t="shared" si="390"/>
        <v>201.10720644526268</v>
      </c>
      <c r="L1817" s="15">
        <f t="shared" si="391"/>
        <v>128337.44450510346</v>
      </c>
      <c r="M1817" s="34">
        <f t="shared" si="385"/>
        <v>37.620346686651196</v>
      </c>
      <c r="N1817" s="16"/>
      <c r="O1817" s="17">
        <f t="shared" si="386"/>
        <v>41.070676530740499</v>
      </c>
      <c r="P1817" s="17"/>
      <c r="Q1817" s="36">
        <f t="shared" si="387"/>
        <v>3.2042416075777444E-2</v>
      </c>
      <c r="R1817" s="14">
        <f t="shared" si="394"/>
        <v>0.9818778716640022</v>
      </c>
      <c r="S1817" s="14">
        <f t="shared" si="395"/>
        <v>52.719365674443196</v>
      </c>
      <c r="T1817" s="20"/>
      <c r="U1817" s="20"/>
      <c r="Y1817" s="35"/>
      <c r="Z1817" s="35"/>
    </row>
    <row r="1818" spans="1:26" x14ac:dyDescent="0.25">
      <c r="A1818" s="11">
        <v>2021.1</v>
      </c>
      <c r="B1818" s="43">
        <v>4460.7071428571426</v>
      </c>
      <c r="C1818" s="13">
        <f>C1817*2/3+C1820/3</f>
        <v>59.635360926493661</v>
      </c>
      <c r="D1818" s="12">
        <f>D1817*2/3+D1820/3</f>
        <v>182.91</v>
      </c>
      <c r="E1818" s="12">
        <v>276.589</v>
      </c>
      <c r="F1818" s="41">
        <f t="shared" si="392"/>
        <v>2021.7916666665296</v>
      </c>
      <c r="G1818" s="14">
        <v>1.58</v>
      </c>
      <c r="H1818" s="13">
        <f t="shared" si="388"/>
        <v>5071.4741661557664</v>
      </c>
      <c r="I1818" s="13">
        <f t="shared" si="389"/>
        <v>67.800728145172798</v>
      </c>
      <c r="J1818" s="15">
        <f t="shared" si="393"/>
        <v>3239989.0596871334</v>
      </c>
      <c r="K1818" s="13">
        <f t="shared" si="390"/>
        <v>207.9543242862153</v>
      </c>
      <c r="L1818" s="15">
        <f t="shared" si="391"/>
        <v>132854.80977076391</v>
      </c>
      <c r="M1818" s="34">
        <f t="shared" si="385"/>
        <v>37.253025000325309</v>
      </c>
      <c r="N1818" s="16"/>
      <c r="O1818" s="17">
        <f t="shared" si="386"/>
        <v>40.638887886402202</v>
      </c>
      <c r="P1818" s="17"/>
      <c r="Q1818" s="36">
        <f t="shared" si="387"/>
        <v>3.1258728814100654E-2</v>
      </c>
      <c r="R1818" s="14">
        <f t="shared" si="394"/>
        <v>1.0031530998335139</v>
      </c>
      <c r="S1818" s="14">
        <f t="shared" si="395"/>
        <v>51.337460852973216</v>
      </c>
      <c r="T1818" s="20"/>
      <c r="U1818" s="20"/>
      <c r="Y1818" s="35"/>
      <c r="Z1818" s="35"/>
    </row>
    <row r="1819" spans="1:26" x14ac:dyDescent="0.25">
      <c r="A1819" s="11">
        <v>2021.11</v>
      </c>
      <c r="B1819" s="43">
        <v>4667.3866666666672</v>
      </c>
      <c r="C1819" s="13">
        <f>C1817/3+C1820*2/3</f>
        <v>60.016239104443123</v>
      </c>
      <c r="D1819" s="12">
        <f>D1817/3+D1820*2/3</f>
        <v>190.39</v>
      </c>
      <c r="E1819" s="12">
        <v>277.94799999999998</v>
      </c>
      <c r="F1819" s="41">
        <f t="shared" si="392"/>
        <v>2021.8749999998629</v>
      </c>
      <c r="G1819" s="14">
        <v>1.56</v>
      </c>
      <c r="H1819" s="13">
        <f t="shared" si="388"/>
        <v>5280.5071855167171</v>
      </c>
      <c r="I1819" s="13">
        <f t="shared" si="389"/>
        <v>67.900134373275534</v>
      </c>
      <c r="J1819" s="15">
        <f t="shared" si="393"/>
        <v>3377147.930545948</v>
      </c>
      <c r="K1819" s="13">
        <f t="shared" si="390"/>
        <v>215.40014463136993</v>
      </c>
      <c r="L1819" s="15">
        <f t="shared" si="391"/>
        <v>137759.14455269248</v>
      </c>
      <c r="M1819" s="34">
        <f t="shared" si="385"/>
        <v>38.582627497719216</v>
      </c>
      <c r="N1819" s="16"/>
      <c r="O1819" s="17">
        <f t="shared" si="386"/>
        <v>42.05485761785895</v>
      </c>
      <c r="P1819" s="17"/>
      <c r="Q1819" s="36">
        <f t="shared" si="387"/>
        <v>3.1119985899904265E-2</v>
      </c>
      <c r="R1819" s="14">
        <f t="shared" si="394"/>
        <v>1.0096002483721682</v>
      </c>
      <c r="S1819" s="14">
        <f t="shared" si="395"/>
        <v>51.247531959183569</v>
      </c>
      <c r="T1819" s="20"/>
      <c r="U1819" s="20"/>
      <c r="Y1819" s="35"/>
      <c r="Z1819" s="35"/>
    </row>
    <row r="1820" spans="1:26" x14ac:dyDescent="0.25">
      <c r="A1820" s="11">
        <v>2021.12</v>
      </c>
      <c r="B1820" s="43">
        <v>4674.7727272727261</v>
      </c>
      <c r="C1820" s="13">
        <v>60.397117282392585</v>
      </c>
      <c r="D1820" s="12">
        <v>197.87</v>
      </c>
      <c r="E1820" s="12">
        <v>278.80200000000002</v>
      </c>
      <c r="F1820" s="41">
        <f t="shared" si="392"/>
        <v>2021.9583333331962</v>
      </c>
      <c r="G1820" s="14">
        <v>1.47</v>
      </c>
      <c r="H1820" s="13">
        <f t="shared" si="388"/>
        <v>5272.6631509751778</v>
      </c>
      <c r="I1820" s="13">
        <f t="shared" si="389"/>
        <v>68.121740520588716</v>
      </c>
      <c r="J1820" s="15">
        <f t="shared" si="393"/>
        <v>3375761.8833646332</v>
      </c>
      <c r="K1820" s="13">
        <f t="shared" si="390"/>
        <v>223.17702240299568</v>
      </c>
      <c r="L1820" s="15">
        <f t="shared" si="391"/>
        <v>142886.51937332805</v>
      </c>
      <c r="M1820" s="34">
        <f t="shared" si="385"/>
        <v>38.304849873467454</v>
      </c>
      <c r="N1820" s="16"/>
      <c r="O1820" s="17">
        <f t="shared" si="386"/>
        <v>41.717265819554655</v>
      </c>
      <c r="P1820" s="17"/>
      <c r="Q1820" s="36">
        <f t="shared" si="387"/>
        <v>3.2773352076795367E-2</v>
      </c>
      <c r="R1820" s="14">
        <f t="shared" si="394"/>
        <v>0.97485415546659682</v>
      </c>
      <c r="S1820" s="14">
        <f t="shared" si="395"/>
        <v>51.581037371920011</v>
      </c>
      <c r="T1820" s="20"/>
      <c r="U1820" s="20"/>
      <c r="Y1820" s="35"/>
      <c r="Z1820" s="35"/>
    </row>
    <row r="1821" spans="1:26" x14ac:dyDescent="0.25">
      <c r="A1821" s="11">
        <v>2022.01</v>
      </c>
      <c r="B1821" s="43">
        <v>4573.8154999999997</v>
      </c>
      <c r="C1821" s="13">
        <f>C1820*2/3+C1823/3</f>
        <v>60.921402962953294</v>
      </c>
      <c r="D1821" s="12">
        <f>D1820*2/3+D1823/3</f>
        <v>197.88333333333333</v>
      </c>
      <c r="E1821" s="12">
        <v>281.14800000000002</v>
      </c>
      <c r="F1821" s="41">
        <f t="shared" si="392"/>
        <v>2022.0416666665294</v>
      </c>
      <c r="G1821" s="14">
        <v>1.76</v>
      </c>
      <c r="H1821" s="13">
        <f t="shared" si="388"/>
        <v>5115.7469451321012</v>
      </c>
      <c r="I1821" s="13">
        <f t="shared" si="389"/>
        <v>68.13971422784546</v>
      </c>
      <c r="J1821" s="15">
        <f t="shared" si="393"/>
        <v>3278933.5612980719</v>
      </c>
      <c r="K1821" s="13">
        <f t="shared" si="390"/>
        <v>221.32966622561781</v>
      </c>
      <c r="L1821" s="15">
        <f t="shared" si="391"/>
        <v>141861.05733565337</v>
      </c>
      <c r="M1821" s="34">
        <f t="shared" si="385"/>
        <v>36.936758070297458</v>
      </c>
      <c r="N1821" s="16"/>
      <c r="O1821" s="17">
        <f t="shared" si="386"/>
        <v>40.194254833176522</v>
      </c>
      <c r="P1821" s="17"/>
      <c r="Q1821" s="36">
        <f t="shared" si="387"/>
        <v>3.1247786313865843E-2</v>
      </c>
      <c r="R1821" s="14">
        <f t="shared" si="394"/>
        <v>0.98613460955449705</v>
      </c>
      <c r="S1821" s="14">
        <f t="shared" si="395"/>
        <v>49.864400944375319</v>
      </c>
      <c r="T1821" s="20"/>
      <c r="U1821" s="20"/>
      <c r="Y1821" s="35"/>
      <c r="Z1821" s="35"/>
    </row>
    <row r="1822" spans="1:26" x14ac:dyDescent="0.25">
      <c r="A1822" s="11">
        <v>2022.02</v>
      </c>
      <c r="B1822" s="43">
        <v>4435.9805263157887</v>
      </c>
      <c r="C1822" s="13">
        <f>C1820/3+C1823*2/3</f>
        <v>61.445688643514018</v>
      </c>
      <c r="D1822" s="12">
        <f>D1820/3+D1823*2/3</f>
        <v>197.89666666666665</v>
      </c>
      <c r="E1822" s="12">
        <v>283.71600000000001</v>
      </c>
      <c r="F1822" s="41">
        <f t="shared" si="392"/>
        <v>2022.1249999998627</v>
      </c>
      <c r="G1822" s="14">
        <v>1.93</v>
      </c>
      <c r="H1822" s="13">
        <f t="shared" si="388"/>
        <v>4916.67172914204</v>
      </c>
      <c r="I1822" s="13">
        <f t="shared" si="389"/>
        <v>68.104059167757256</v>
      </c>
      <c r="J1822" s="15">
        <f t="shared" si="393"/>
        <v>3154974.0776433116</v>
      </c>
      <c r="K1822" s="13">
        <f t="shared" si="390"/>
        <v>219.34112210802351</v>
      </c>
      <c r="L1822" s="15">
        <f t="shared" si="391"/>
        <v>140748.78139825846</v>
      </c>
      <c r="M1822" s="34">
        <f t="shared" si="385"/>
        <v>35.287149225694868</v>
      </c>
      <c r="N1822" s="16"/>
      <c r="O1822" s="17">
        <f t="shared" si="386"/>
        <v>38.370495009112204</v>
      </c>
      <c r="P1822" s="17"/>
      <c r="Q1822" s="36">
        <f t="shared" si="387"/>
        <v>3.1293678922879577E-2</v>
      </c>
      <c r="R1822" s="14">
        <f t="shared" si="394"/>
        <v>0.98374387238665295</v>
      </c>
      <c r="S1822" s="14">
        <f t="shared" si="395"/>
        <v>48.72793163914745</v>
      </c>
      <c r="T1822" s="20"/>
      <c r="U1822" s="20"/>
      <c r="Y1822" s="35"/>
      <c r="Z1822" s="35"/>
    </row>
    <row r="1823" spans="1:26" x14ac:dyDescent="0.25">
      <c r="A1823" s="11">
        <v>2022.03</v>
      </c>
      <c r="B1823" s="43">
        <v>4391.2652173913057</v>
      </c>
      <c r="C1823" s="13">
        <v>61.969974324074734</v>
      </c>
      <c r="D1823" s="12">
        <v>197.91</v>
      </c>
      <c r="E1823" s="12">
        <v>287.50400000000002</v>
      </c>
      <c r="F1823" s="41">
        <f t="shared" si="392"/>
        <v>2022.2083333331959</v>
      </c>
      <c r="G1823" s="14">
        <v>2.13</v>
      </c>
      <c r="H1823" s="13">
        <f t="shared" si="388"/>
        <v>4802.9845159054139</v>
      </c>
      <c r="I1823" s="13">
        <f t="shared" si="389"/>
        <v>67.780198278801493</v>
      </c>
      <c r="J1823" s="15">
        <f t="shared" si="393"/>
        <v>3085646.7293638252</v>
      </c>
      <c r="K1823" s="13">
        <f t="shared" si="390"/>
        <v>216.46578343257832</v>
      </c>
      <c r="L1823" s="15">
        <f t="shared" si="391"/>
        <v>139067.06016977449</v>
      </c>
      <c r="M1823" s="34">
        <f t="shared" si="385"/>
        <v>34.270798693291738</v>
      </c>
      <c r="N1823" s="16"/>
      <c r="O1823" s="17">
        <f t="shared" si="386"/>
        <v>37.239411741602204</v>
      </c>
      <c r="P1823" s="17"/>
      <c r="Q1823" s="36">
        <f t="shared" si="387"/>
        <v>3.0716673054595869E-2</v>
      </c>
      <c r="R1823" s="14">
        <f t="shared" si="394"/>
        <v>0.94801589886303184</v>
      </c>
      <c r="S1823" s="14">
        <f t="shared" si="395"/>
        <v>47.304227468898212</v>
      </c>
      <c r="T1823" s="20"/>
      <c r="U1823" s="20"/>
      <c r="Y1823" s="35"/>
      <c r="Z1823" s="35"/>
    </row>
    <row r="1824" spans="1:26" x14ac:dyDescent="0.25">
      <c r="A1824" s="11">
        <v>2022.04</v>
      </c>
      <c r="B1824" s="43">
        <v>4391.2959999999994</v>
      </c>
      <c r="C1824" s="13">
        <f>C1823*2/3+C1826/3</f>
        <v>62.653316216049816</v>
      </c>
      <c r="D1824" s="12">
        <f>D1823*2/3+D1826/3</f>
        <v>196.02666666666664</v>
      </c>
      <c r="E1824" s="12">
        <v>289.10899999999998</v>
      </c>
      <c r="F1824" s="41">
        <f t="shared" si="392"/>
        <v>2022.2916666665292</v>
      </c>
      <c r="G1824" s="14">
        <v>2.75</v>
      </c>
      <c r="H1824" s="13">
        <f t="shared" si="388"/>
        <v>4776.3540400333441</v>
      </c>
      <c r="I1824" s="13">
        <f t="shared" si="389"/>
        <v>68.147175692555507</v>
      </c>
      <c r="J1824" s="15">
        <f t="shared" si="393"/>
        <v>3072186.5433594696</v>
      </c>
      <c r="K1824" s="13">
        <f t="shared" si="390"/>
        <v>213.2155885842364</v>
      </c>
      <c r="L1824" s="15">
        <f t="shared" si="391"/>
        <v>137141.85686251748</v>
      </c>
      <c r="M1824" s="34">
        <f t="shared" si="385"/>
        <v>33.88916475591386</v>
      </c>
      <c r="N1824" s="16"/>
      <c r="O1824" s="17">
        <f t="shared" si="386"/>
        <v>36.800852348372864</v>
      </c>
      <c r="P1824" s="17"/>
      <c r="Q1824" s="36">
        <f t="shared" si="387"/>
        <v>2.5106179878196175E-2</v>
      </c>
      <c r="R1824" s="14">
        <f t="shared" si="394"/>
        <v>0.98937792522351686</v>
      </c>
      <c r="S1824" s="14">
        <f t="shared" si="395"/>
        <v>44.596200053523745</v>
      </c>
      <c r="T1824" s="20"/>
      <c r="U1824" s="20"/>
      <c r="Y1824" s="35"/>
      <c r="Z1824" s="35"/>
    </row>
    <row r="1825" spans="1:26" x14ac:dyDescent="0.25">
      <c r="A1825" s="11">
        <v>2022.05</v>
      </c>
      <c r="B1825" s="43">
        <v>4040.3599999999997</v>
      </c>
      <c r="C1825" s="13">
        <f>C1823/3+C1826*2/3</f>
        <v>63.336658108024906</v>
      </c>
      <c r="D1825" s="12">
        <f>D1823/3+D1826*2/3</f>
        <v>194.14333333333332</v>
      </c>
      <c r="E1825" s="12">
        <v>292.29599999999999</v>
      </c>
      <c r="F1825" s="41">
        <f t="shared" si="392"/>
        <v>2022.3749999998624</v>
      </c>
      <c r="G1825" s="14">
        <v>2.9</v>
      </c>
      <c r="H1825" s="13">
        <f t="shared" si="388"/>
        <v>4346.7293620165865</v>
      </c>
      <c r="I1825" s="13">
        <f t="shared" si="389"/>
        <v>68.139302312209253</v>
      </c>
      <c r="J1825" s="15">
        <f t="shared" si="393"/>
        <v>2799501.0550256358</v>
      </c>
      <c r="K1825" s="13">
        <f t="shared" si="390"/>
        <v>208.86468716643404</v>
      </c>
      <c r="L1825" s="15">
        <f t="shared" si="391"/>
        <v>134518.82171213959</v>
      </c>
      <c r="M1825" s="34">
        <f t="shared" si="385"/>
        <v>30.673155079545147</v>
      </c>
      <c r="N1825" s="16"/>
      <c r="O1825" s="17">
        <f t="shared" si="386"/>
        <v>33.292110895037808</v>
      </c>
      <c r="P1825" s="17"/>
      <c r="Q1825" s="36">
        <f t="shared" si="387"/>
        <v>2.7942547874479147E-2</v>
      </c>
      <c r="R1825" s="14">
        <f t="shared" si="394"/>
        <v>0.98198846172615695</v>
      </c>
      <c r="S1825" s="14">
        <f t="shared" si="395"/>
        <v>43.641413710395256</v>
      </c>
      <c r="T1825" s="20"/>
      <c r="U1825" s="20"/>
      <c r="Y1825" s="35"/>
      <c r="Z1825" s="35"/>
    </row>
    <row r="1826" spans="1:26" x14ac:dyDescent="0.25">
      <c r="A1826" s="11">
        <v>2022.06</v>
      </c>
      <c r="B1826" s="43">
        <v>3898.9466666666676</v>
      </c>
      <c r="C1826" s="13">
        <v>64.02</v>
      </c>
      <c r="D1826" s="12">
        <v>192.26</v>
      </c>
      <c r="E1826" s="12">
        <v>296.31099999999998</v>
      </c>
      <c r="F1826" s="41">
        <f t="shared" si="392"/>
        <v>2022.4583333331957</v>
      </c>
      <c r="G1826" s="14">
        <v>3.14</v>
      </c>
      <c r="H1826" s="13">
        <f t="shared" si="388"/>
        <v>4137.7565085332653</v>
      </c>
      <c r="I1826" s="13">
        <f t="shared" si="389"/>
        <v>67.941214467232072</v>
      </c>
      <c r="J1826" s="15">
        <f t="shared" si="393"/>
        <v>2668559.017630768</v>
      </c>
      <c r="K1826" s="13">
        <f t="shared" si="390"/>
        <v>204.03589336879159</v>
      </c>
      <c r="L1826" s="15">
        <f t="shared" si="391"/>
        <v>131588.65729454058</v>
      </c>
      <c r="M1826" s="34">
        <f t="shared" si="385"/>
        <v>29.047721395103839</v>
      </c>
      <c r="N1826" s="16"/>
      <c r="O1826" s="17">
        <f t="shared" si="386"/>
        <v>31.515503555204639</v>
      </c>
      <c r="P1826" s="17"/>
      <c r="Q1826" s="36">
        <f t="shared" si="387"/>
        <v>2.8915813659970376E-2</v>
      </c>
      <c r="R1826" s="14">
        <f t="shared" si="394"/>
        <v>1.0232786529757065</v>
      </c>
      <c r="S1826" s="14">
        <f t="shared" si="395"/>
        <v>42.274676557157136</v>
      </c>
      <c r="T1826" s="20"/>
      <c r="U1826" s="20"/>
      <c r="Y1826" s="35"/>
      <c r="Z1826" s="35"/>
    </row>
    <row r="1827" spans="1:26" x14ac:dyDescent="0.25">
      <c r="A1827" s="11">
        <v>2022.07</v>
      </c>
      <c r="B1827" s="43">
        <v>3911.729499999999</v>
      </c>
      <c r="C1827" s="13">
        <f>C1826*2/3+C1829/3</f>
        <v>64.452768447835695</v>
      </c>
      <c r="D1827" s="12">
        <f>D1826*2/3+D1829/3</f>
        <v>190.58333333333331</v>
      </c>
      <c r="E1827" s="12">
        <v>296.27600000000001</v>
      </c>
      <c r="F1827" s="41">
        <f t="shared" si="392"/>
        <v>2022.541666666529</v>
      </c>
      <c r="G1827" s="14">
        <v>2.9</v>
      </c>
      <c r="H1827" s="13">
        <f t="shared" si="388"/>
        <v>4151.8126968434826</v>
      </c>
      <c r="I1827" s="13">
        <f t="shared" si="389"/>
        <v>68.408570272672833</v>
      </c>
      <c r="J1827" s="15">
        <f t="shared" si="393"/>
        <v>2681300.8162883371</v>
      </c>
      <c r="K1827" s="13">
        <f t="shared" si="390"/>
        <v>202.28042433406688</v>
      </c>
      <c r="L1827" s="15">
        <f t="shared" si="391"/>
        <v>130635.62990171458</v>
      </c>
      <c r="M1827" s="34">
        <f t="shared" si="385"/>
        <v>29.004618317208919</v>
      </c>
      <c r="N1827" s="16"/>
      <c r="O1827" s="17">
        <f t="shared" si="386"/>
        <v>31.457727149066958</v>
      </c>
      <c r="P1827" s="17"/>
      <c r="Q1827" s="36">
        <f t="shared" si="387"/>
        <v>3.1522201242460801E-2</v>
      </c>
      <c r="R1827" s="14">
        <f t="shared" si="394"/>
        <v>1.0024166666666667</v>
      </c>
      <c r="S1827" s="14">
        <f t="shared" si="395"/>
        <v>43.263884375134964</v>
      </c>
      <c r="T1827" s="20"/>
      <c r="U1827" s="20"/>
      <c r="Y1827" s="35"/>
      <c r="Z1827" s="35"/>
    </row>
    <row r="1828" spans="1:26" x14ac:dyDescent="0.25">
      <c r="A1828" s="11">
        <v>2022.08</v>
      </c>
      <c r="B1828" s="43">
        <v>4158.5630434782615</v>
      </c>
      <c r="C1828" s="13">
        <f>C1826/3+C1829*2/3</f>
        <v>64.885536895671393</v>
      </c>
      <c r="D1828" s="12">
        <f>D1826/3+D1829*2/3</f>
        <v>188.90666666666664</v>
      </c>
      <c r="E1828" s="12">
        <v>296.17099999999999</v>
      </c>
      <c r="F1828" s="41">
        <f t="shared" si="392"/>
        <v>2022.6249999998622</v>
      </c>
      <c r="G1828" s="14">
        <v>2.9</v>
      </c>
      <c r="H1828" s="13">
        <f t="shared" si="388"/>
        <v>4415.3605000225352</v>
      </c>
      <c r="I1828" s="13">
        <f t="shared" si="389"/>
        <v>68.892315359075766</v>
      </c>
      <c r="J1828" s="15">
        <f t="shared" si="393"/>
        <v>2855211.4454442798</v>
      </c>
      <c r="K1828" s="13">
        <f t="shared" si="390"/>
        <v>200.57193445678342</v>
      </c>
      <c r="L1828" s="15">
        <f t="shared" si="391"/>
        <v>129700.68534448888</v>
      </c>
      <c r="M1828" s="34">
        <f t="shared" si="385"/>
        <v>30.698763365175292</v>
      </c>
      <c r="N1828" s="16"/>
      <c r="O1828" s="17">
        <f t="shared" si="386"/>
        <v>33.28189040223446</v>
      </c>
      <c r="P1828" s="17"/>
      <c r="Q1828" s="36">
        <f t="shared" si="387"/>
        <v>2.9013917428899805E-2</v>
      </c>
      <c r="R1828" s="14">
        <f t="shared" si="394"/>
        <v>0.9505808982687256</v>
      </c>
      <c r="S1828" s="14">
        <f t="shared" si="395"/>
        <v>43.383813954645731</v>
      </c>
      <c r="T1828" s="20"/>
      <c r="U1828" s="20"/>
      <c r="Y1828" s="35"/>
      <c r="Z1828" s="35"/>
    </row>
    <row r="1829" spans="1:26" x14ac:dyDescent="0.25">
      <c r="A1829" s="11">
        <v>2022.09</v>
      </c>
      <c r="B1829" s="43">
        <v>3850.5204761904752</v>
      </c>
      <c r="C1829" s="13">
        <v>65.318305343507092</v>
      </c>
      <c r="D1829" s="12">
        <v>187.23</v>
      </c>
      <c r="E1829" s="12">
        <v>296.80799999999999</v>
      </c>
      <c r="F1829" s="41">
        <f t="shared" si="392"/>
        <v>2022.7083333331955</v>
      </c>
      <c r="G1829" s="14">
        <v>3.52</v>
      </c>
      <c r="H1829" s="13">
        <f t="shared" si="388"/>
        <v>4079.5216737515739</v>
      </c>
      <c r="I1829" s="13">
        <f t="shared" si="389"/>
        <v>69.202967232417052</v>
      </c>
      <c r="J1829" s="15">
        <f t="shared" si="393"/>
        <v>2641769.0545197893</v>
      </c>
      <c r="K1829" s="13">
        <f t="shared" si="390"/>
        <v>198.36509056359668</v>
      </c>
      <c r="L1829" s="15">
        <f t="shared" si="391"/>
        <v>128454.95125560074</v>
      </c>
      <c r="M1829" s="34">
        <f t="shared" si="385"/>
        <v>28.229884655821973</v>
      </c>
      <c r="N1829" s="16"/>
      <c r="O1829" s="17">
        <f t="shared" si="386"/>
        <v>30.597432345703787</v>
      </c>
      <c r="P1829" s="17"/>
      <c r="Q1829" s="36">
        <f t="shared" si="387"/>
        <v>2.542655400299916E-2</v>
      </c>
      <c r="R1829" s="14">
        <f t="shared" si="394"/>
        <v>0.96529350397212954</v>
      </c>
      <c r="S1829" s="14">
        <f t="shared" si="395"/>
        <v>41.15131722355639</v>
      </c>
      <c r="T1829" s="20"/>
      <c r="U1829" s="20"/>
      <c r="Y1829" s="35"/>
      <c r="Z1829" s="35"/>
    </row>
    <row r="1830" spans="1:26" x14ac:dyDescent="0.25">
      <c r="A1830" s="11">
        <v>2022.1</v>
      </c>
      <c r="B1830" s="43">
        <v>3726.0509523809519</v>
      </c>
      <c r="C1830" s="13">
        <f>C1829*2/3+C1832/3</f>
        <v>65.852203562338062</v>
      </c>
      <c r="D1830" s="12">
        <f>D1829*2/3+D1832/3</f>
        <v>182.40333333333334</v>
      </c>
      <c r="E1830" s="12">
        <v>298.012</v>
      </c>
      <c r="F1830" s="41">
        <f t="shared" si="392"/>
        <v>2022.7916666665287</v>
      </c>
      <c r="G1830" s="14">
        <v>3.98</v>
      </c>
      <c r="H1830" s="13">
        <f t="shared" si="388"/>
        <v>3931.7006781126747</v>
      </c>
      <c r="I1830" s="13">
        <f t="shared" si="389"/>
        <v>69.486745272716632</v>
      </c>
      <c r="J1830" s="15">
        <f t="shared" si="393"/>
        <v>2549794.6432741601</v>
      </c>
      <c r="K1830" s="13">
        <f t="shared" si="390"/>
        <v>192.47061259278152</v>
      </c>
      <c r="L1830" s="15">
        <f t="shared" si="391"/>
        <v>124821.43915704923</v>
      </c>
      <c r="M1830" s="34">
        <f t="shared" si="385"/>
        <v>27.080766925400695</v>
      </c>
      <c r="N1830" s="16"/>
      <c r="O1830" s="17">
        <f t="shared" si="386"/>
        <v>29.346998336096654</v>
      </c>
      <c r="P1830" s="17"/>
      <c r="Q1830" s="36">
        <f t="shared" si="387"/>
        <v>2.2784690077350296E-2</v>
      </c>
      <c r="R1830" s="14">
        <f t="shared" si="394"/>
        <v>1.0107119558279947</v>
      </c>
      <c r="S1830" s="14">
        <f t="shared" si="395"/>
        <v>39.562613673629379</v>
      </c>
      <c r="T1830" s="20"/>
      <c r="U1830" s="20"/>
      <c r="Y1830" s="35"/>
      <c r="Z1830" s="35"/>
    </row>
    <row r="1831" spans="1:26" x14ac:dyDescent="0.25">
      <c r="A1831" s="11">
        <v>2022.11</v>
      </c>
      <c r="B1831" s="43">
        <v>3917.488571428571</v>
      </c>
      <c r="C1831" s="13">
        <f>C1829/3+C1832*2/3</f>
        <v>66.386101781169032</v>
      </c>
      <c r="D1831" s="12">
        <f>D1829/3+D1832*2/3</f>
        <v>177.57666666666665</v>
      </c>
      <c r="E1831" s="12">
        <v>297.71100000000001</v>
      </c>
      <c r="F1831" s="41">
        <f t="shared" si="392"/>
        <v>2022.874999999862</v>
      </c>
      <c r="G1831" s="14">
        <v>3.89</v>
      </c>
      <c r="H1831" s="13">
        <f t="shared" si="388"/>
        <v>4137.8835722275244</v>
      </c>
      <c r="I1831" s="13">
        <f t="shared" si="389"/>
        <v>70.120934618157918</v>
      </c>
      <c r="J1831" s="15">
        <f t="shared" si="393"/>
        <v>2687298.3806723193</v>
      </c>
      <c r="K1831" s="13">
        <f t="shared" si="390"/>
        <v>187.56699819623728</v>
      </c>
      <c r="L1831" s="15">
        <f t="shared" si="391"/>
        <v>121813.11574433076</v>
      </c>
      <c r="M1831" s="34">
        <f t="shared" si="385"/>
        <v>28.378949016273321</v>
      </c>
      <c r="N1831" s="16"/>
      <c r="O1831" s="17">
        <f t="shared" si="386"/>
        <v>30.747932135302165</v>
      </c>
      <c r="P1831" s="17"/>
      <c r="Q1831" s="36">
        <f>1/M1831-(G1831/100-(((E1831/E1711)^(1/10))-1))</f>
        <v>2.2379046474016215E-2</v>
      </c>
      <c r="R1831" s="14">
        <f t="shared" si="394"/>
        <v>1.025709583392977</v>
      </c>
      <c r="S1831" s="14">
        <f t="shared" si="395"/>
        <v>40.026834805279734</v>
      </c>
      <c r="T1831" s="20"/>
      <c r="U1831" s="20"/>
      <c r="Y1831" s="35"/>
      <c r="Z1831" s="35"/>
    </row>
    <row r="1832" spans="1:26" x14ac:dyDescent="0.25">
      <c r="A1832" s="11">
        <v>2022.12</v>
      </c>
      <c r="B1832" s="43">
        <v>3912.3809523809532</v>
      </c>
      <c r="C1832" s="13">
        <v>66.92</v>
      </c>
      <c r="D1832" s="12">
        <v>172.75</v>
      </c>
      <c r="E1832" s="12">
        <v>296.79700000000003</v>
      </c>
      <c r="F1832" s="41">
        <f t="shared" si="392"/>
        <v>2022.9583333331952</v>
      </c>
      <c r="G1832" s="14">
        <v>3.62</v>
      </c>
      <c r="H1832" s="13">
        <f t="shared" si="388"/>
        <v>4145.2147908695661</v>
      </c>
      <c r="I1832" s="13">
        <f t="shared" si="389"/>
        <v>70.902546858627275</v>
      </c>
      <c r="J1832" s="15">
        <f t="shared" si="393"/>
        <v>2695896.7852215609</v>
      </c>
      <c r="K1832" s="13">
        <f t="shared" si="390"/>
        <v>183.03070785755921</v>
      </c>
      <c r="L1832" s="15">
        <f t="shared" si="391"/>
        <v>119036.50879488212</v>
      </c>
      <c r="M1832" s="34">
        <f t="shared" si="385"/>
        <v>28.316901284527297</v>
      </c>
      <c r="N1832" s="16"/>
      <c r="O1832" s="17">
        <f t="shared" si="386"/>
        <v>30.676157998177395</v>
      </c>
      <c r="P1832" s="17"/>
      <c r="Q1832" s="36">
        <f t="shared" si="387"/>
        <v>2.511746270933321E-2</v>
      </c>
      <c r="R1832" s="14">
        <f t="shared" si="394"/>
        <v>1.010537679225576</v>
      </c>
      <c r="S1832" s="14">
        <f t="shared" si="395"/>
        <v>41.182341608123906</v>
      </c>
      <c r="T1832" s="20"/>
      <c r="U1832" s="20"/>
      <c r="Y1832" s="35"/>
      <c r="Z1832" s="35"/>
    </row>
    <row r="1833" spans="1:26" x14ac:dyDescent="0.25">
      <c r="A1833" s="11">
        <v>2023.01</v>
      </c>
      <c r="B1833" s="43">
        <v>3960.6565000000001</v>
      </c>
      <c r="C1833" s="13">
        <f>C1832*2/3+C1835/3</f>
        <v>67.349999999999994</v>
      </c>
      <c r="D1833" s="12">
        <f>D1832*2/3+D1835/3</f>
        <v>173.55666666666667</v>
      </c>
      <c r="E1833" s="12">
        <v>299.17</v>
      </c>
      <c r="F1833" s="41">
        <f t="shared" si="392"/>
        <v>2023.0416666665285</v>
      </c>
      <c r="G1833" s="14">
        <v>3.53</v>
      </c>
      <c r="H1833" s="13">
        <f t="shared" si="388"/>
        <v>4163.0779924123417</v>
      </c>
      <c r="I1833" s="13">
        <f t="shared" si="389"/>
        <v>70.792128221412568</v>
      </c>
      <c r="J1833" s="15">
        <f t="shared" si="393"/>
        <v>2711351.0797320157</v>
      </c>
      <c r="K1833" s="13">
        <f t="shared" si="390"/>
        <v>182.42681218036569</v>
      </c>
      <c r="L1833" s="15">
        <f t="shared" si="391"/>
        <v>118811.88271726068</v>
      </c>
      <c r="M1833" s="34">
        <f t="shared" si="385"/>
        <v>28.334813423755698</v>
      </c>
      <c r="N1833" s="16"/>
      <c r="O1833" s="17">
        <f t="shared" si="386"/>
        <v>30.691634492755636</v>
      </c>
      <c r="P1833" s="17"/>
      <c r="Q1833" s="36">
        <f t="shared" si="387"/>
        <v>2.6509359149697258E-2</v>
      </c>
      <c r="R1833" s="14">
        <f t="shared" si="394"/>
        <v>0.98474563111309221</v>
      </c>
      <c r="S1833" s="14">
        <f t="shared" si="395"/>
        <v>41.286209646277321</v>
      </c>
      <c r="T1833" s="20"/>
      <c r="U1833" s="20"/>
      <c r="Y1833" s="35"/>
      <c r="Z1833" s="35"/>
    </row>
    <row r="1834" spans="1:26" x14ac:dyDescent="0.25">
      <c r="A1834" s="11">
        <v>2023.02</v>
      </c>
      <c r="B1834" s="43">
        <v>4079.6847368421049</v>
      </c>
      <c r="C1834" s="13">
        <f>C1832/3+C1835*2/3</f>
        <v>67.78</v>
      </c>
      <c r="D1834" s="12">
        <f>D1832/3+D1835*2/3</f>
        <v>174.36333333333332</v>
      </c>
      <c r="E1834" s="12">
        <v>300.83999999999997</v>
      </c>
      <c r="F1834" s="41">
        <f t="shared" si="392"/>
        <v>2023.1249999998618</v>
      </c>
      <c r="G1834" s="14">
        <v>3.75</v>
      </c>
      <c r="H1834" s="13">
        <f t="shared" si="388"/>
        <v>4264.3852624231104</v>
      </c>
      <c r="I1834" s="13">
        <f t="shared" si="389"/>
        <v>70.848619864379756</v>
      </c>
      <c r="J1834" s="15">
        <f t="shared" si="393"/>
        <v>2781176.2267239233</v>
      </c>
      <c r="K1834" s="13">
        <f t="shared" si="390"/>
        <v>182.25732548863184</v>
      </c>
      <c r="L1834" s="15">
        <f t="shared" si="391"/>
        <v>118865.84105377992</v>
      </c>
      <c r="M1834" s="34">
        <f t="shared" si="385"/>
        <v>28.91976294386664</v>
      </c>
      <c r="N1834" s="16"/>
      <c r="O1834" s="17">
        <f t="shared" si="386"/>
        <v>31.320528304023146</v>
      </c>
      <c r="P1834" s="17"/>
      <c r="Q1834" s="36">
        <f t="shared" si="387"/>
        <v>2.3329672948302606E-2</v>
      </c>
      <c r="R1834" s="14">
        <f t="shared" si="394"/>
        <v>1.0106002730113013</v>
      </c>
      <c r="S1834" s="14">
        <f t="shared" si="395"/>
        <v>40.430725795175164</v>
      </c>
      <c r="T1834" s="20"/>
      <c r="U1834" s="20"/>
      <c r="Y1834" s="35"/>
      <c r="Z1834" s="35"/>
    </row>
    <row r="1835" spans="1:26" x14ac:dyDescent="0.25">
      <c r="A1835" s="11">
        <v>2023.03</v>
      </c>
      <c r="B1835" s="43">
        <v>3968.5591304347827</v>
      </c>
      <c r="C1835" s="13">
        <v>68.209999999999994</v>
      </c>
      <c r="D1835" s="12">
        <v>175.17</v>
      </c>
      <c r="E1835" s="12">
        <v>301.83600000000001</v>
      </c>
      <c r="F1835" s="41">
        <f t="shared" si="392"/>
        <v>2023.208333333195</v>
      </c>
      <c r="G1835" s="14">
        <v>3.66</v>
      </c>
      <c r="H1835" s="13">
        <f t="shared" si="388"/>
        <v>4134.5402939229307</v>
      </c>
      <c r="I1835" s="13">
        <f t="shared" si="389"/>
        <v>71.062817556553895</v>
      </c>
      <c r="J1835" s="15">
        <f t="shared" si="393"/>
        <v>2700355.2251546253</v>
      </c>
      <c r="K1835" s="13">
        <f t="shared" si="390"/>
        <v>182.49631654275831</v>
      </c>
      <c r="L1835" s="15">
        <f t="shared" si="391"/>
        <v>119192.18266467229</v>
      </c>
      <c r="M1835" s="34">
        <f t="shared" si="385"/>
        <v>27.938131253997902</v>
      </c>
      <c r="N1835" s="16"/>
      <c r="O1835" s="17">
        <f t="shared" si="386"/>
        <v>30.25465535450812</v>
      </c>
      <c r="P1835" s="17"/>
      <c r="Q1835" s="36">
        <f t="shared" si="387"/>
        <v>2.5515858811858194E-2</v>
      </c>
      <c r="R1835" s="14">
        <f t="shared" si="394"/>
        <v>1.0198184492993052</v>
      </c>
      <c r="S1835" s="14">
        <f t="shared" si="395"/>
        <v>40.724474788021006</v>
      </c>
      <c r="T1835" s="20"/>
      <c r="U1835" s="20"/>
      <c r="Y1835" s="35"/>
      <c r="Z1835" s="35"/>
    </row>
    <row r="1836" spans="1:26" x14ac:dyDescent="0.25">
      <c r="A1836" s="11">
        <v>2023.04</v>
      </c>
      <c r="B1836" s="43">
        <v>4121.4673684210529</v>
      </c>
      <c r="C1836" s="13">
        <f>C1835*2/3+C1838/3</f>
        <v>68.376666666666665</v>
      </c>
      <c r="D1836" s="12">
        <f>D1835*2/3+D1838/3</f>
        <v>177.11666666666665</v>
      </c>
      <c r="E1836" s="12">
        <v>303.363</v>
      </c>
      <c r="F1836" s="41">
        <f t="shared" si="392"/>
        <v>2023.2916666665283</v>
      </c>
      <c r="G1836" s="14">
        <v>3.46</v>
      </c>
      <c r="H1836" s="13">
        <f t="shared" si="388"/>
        <v>4272.2303928748215</v>
      </c>
      <c r="I1836" s="13">
        <f t="shared" si="389"/>
        <v>70.877880954500057</v>
      </c>
      <c r="J1836" s="15">
        <f t="shared" si="393"/>
        <v>2794141.1776280734</v>
      </c>
      <c r="K1836" s="13">
        <f t="shared" si="390"/>
        <v>183.59558350886562</v>
      </c>
      <c r="L1836" s="15">
        <f t="shared" si="391"/>
        <v>120075.91649746639</v>
      </c>
      <c r="M1836" s="34">
        <f t="shared" si="385"/>
        <v>28.764841267615388</v>
      </c>
      <c r="N1836" s="16"/>
      <c r="O1836" s="17">
        <f t="shared" si="386"/>
        <v>31.145696913600165</v>
      </c>
      <c r="P1836" s="17"/>
      <c r="Q1836" s="36">
        <f t="shared" si="387"/>
        <v>2.7112004406285126E-2</v>
      </c>
      <c r="R1836" s="14">
        <f t="shared" si="394"/>
        <v>0.99370823619587745</v>
      </c>
      <c r="S1836" s="14">
        <f t="shared" si="395"/>
        <v>41.322518507230491</v>
      </c>
      <c r="T1836" s="20"/>
      <c r="U1836" s="20"/>
      <c r="Y1836" s="35"/>
      <c r="Z1836" s="35"/>
    </row>
    <row r="1837" spans="1:26" x14ac:dyDescent="0.25">
      <c r="A1837" s="11">
        <v>2023.05</v>
      </c>
      <c r="B1837" s="43">
        <v>4146.1731818181825</v>
      </c>
      <c r="C1837" s="13">
        <f>C1835/3+C1838*2/3</f>
        <v>68.543333333333322</v>
      </c>
      <c r="D1837" s="12">
        <f>D1835/3+D1838*2/3</f>
        <v>179.06333333333333</v>
      </c>
      <c r="E1837" s="12">
        <v>304.12700000000001</v>
      </c>
      <c r="F1837" s="41">
        <f t="shared" si="392"/>
        <v>2023.3749999998615</v>
      </c>
      <c r="G1837" s="14">
        <v>3.57</v>
      </c>
      <c r="H1837" s="13">
        <f t="shared" si="388"/>
        <v>4287.043303470411</v>
      </c>
      <c r="I1837" s="13">
        <f t="shared" si="389"/>
        <v>70.872157355315366</v>
      </c>
      <c r="J1837" s="15">
        <f t="shared" si="393"/>
        <v>2807691.8508283519</v>
      </c>
      <c r="K1837" s="13">
        <f t="shared" si="390"/>
        <v>185.14717798814311</v>
      </c>
      <c r="L1837" s="15">
        <f t="shared" si="391"/>
        <v>121257.51620478442</v>
      </c>
      <c r="M1837" s="34">
        <f t="shared" si="385"/>
        <v>28.76205134313124</v>
      </c>
      <c r="N1837" s="16"/>
      <c r="O1837" s="17">
        <f t="shared" si="386"/>
        <v>31.138125637345368</v>
      </c>
      <c r="P1837" s="17"/>
      <c r="Q1837" s="36">
        <f t="shared" si="387"/>
        <v>2.6091008325915099E-2</v>
      </c>
      <c r="R1837" s="14">
        <f t="shared" si="394"/>
        <v>0.98808733454707542</v>
      </c>
      <c r="S1837" s="14">
        <f t="shared" si="395"/>
        <v>40.959373460871703</v>
      </c>
      <c r="T1837" s="20"/>
      <c r="U1837" s="20"/>
      <c r="Y1837" s="35"/>
      <c r="Z1837" s="35"/>
    </row>
    <row r="1838" spans="1:26" x14ac:dyDescent="0.25">
      <c r="A1838" s="11">
        <v>2023.06</v>
      </c>
      <c r="B1838" s="43">
        <v>4345.3728571428574</v>
      </c>
      <c r="C1838" s="13">
        <v>68.709999999999994</v>
      </c>
      <c r="D1838" s="12">
        <v>181.01</v>
      </c>
      <c r="E1838" s="12">
        <v>305.10899999999998</v>
      </c>
      <c r="F1838" s="41">
        <f t="shared" si="392"/>
        <v>2023.4583333331948</v>
      </c>
      <c r="G1838" s="14">
        <v>3.75</v>
      </c>
      <c r="H1838" s="13">
        <f t="shared" si="388"/>
        <v>4478.550120308294</v>
      </c>
      <c r="I1838" s="13">
        <f t="shared" si="389"/>
        <v>70.815828441638899</v>
      </c>
      <c r="J1838" s="15">
        <f t="shared" si="393"/>
        <v>2936979.3749207472</v>
      </c>
      <c r="K1838" s="13">
        <f t="shared" si="390"/>
        <v>186.55760597032537</v>
      </c>
      <c r="L1838" s="15">
        <f t="shared" si="391"/>
        <v>122342.23716395962</v>
      </c>
      <c r="M1838" s="34">
        <f t="shared" si="385"/>
        <v>29.940031645987499</v>
      </c>
      <c r="N1838" s="16"/>
      <c r="O1838" s="17">
        <f t="shared" si="386"/>
        <v>32.406543360990931</v>
      </c>
      <c r="P1838" s="17"/>
      <c r="Q1838" s="36">
        <f t="shared" si="387"/>
        <v>2.3007997787991841E-2</v>
      </c>
      <c r="R1838" s="14">
        <f t="shared" si="394"/>
        <v>0.99080526900270016</v>
      </c>
      <c r="S1838" s="14">
        <f t="shared" si="395"/>
        <v>40.341179937454221</v>
      </c>
      <c r="T1838" s="20"/>
      <c r="U1838" s="20"/>
      <c r="Y1838" s="35"/>
      <c r="Z1838" s="35"/>
    </row>
    <row r="1839" spans="1:26" x14ac:dyDescent="0.25">
      <c r="A1839" s="11">
        <v>2023.07</v>
      </c>
      <c r="B1839" s="43">
        <v>4508.0755000000008</v>
      </c>
      <c r="C1839" s="13">
        <f>C1838*2/3+C1841/3</f>
        <v>68.911045363540723</v>
      </c>
      <c r="D1839" s="12">
        <f>D1838*2/3+D1841/3</f>
        <v>182.09</v>
      </c>
      <c r="E1839" s="12">
        <v>305.69099999999997</v>
      </c>
      <c r="F1839" s="41">
        <f t="shared" si="392"/>
        <v>2023.541666666528</v>
      </c>
      <c r="G1839" s="14">
        <v>3.9</v>
      </c>
      <c r="H1839" s="13">
        <f t="shared" si="388"/>
        <v>4637.3933865570152</v>
      </c>
      <c r="I1839" s="13">
        <f t="shared" si="389"/>
        <v>70.887815882767299</v>
      </c>
      <c r="J1839" s="15">
        <f t="shared" si="393"/>
        <v>3045020.8291676934</v>
      </c>
      <c r="K1839" s="13">
        <f t="shared" si="390"/>
        <v>187.31340274983566</v>
      </c>
      <c r="L1839" s="15">
        <f t="shared" si="391"/>
        <v>122994.35596922571</v>
      </c>
      <c r="M1839" s="34">
        <f t="shared" si="385"/>
        <v>30.891659813659931</v>
      </c>
      <c r="N1839" s="16"/>
      <c r="O1839" s="17">
        <f t="shared" si="386"/>
        <v>33.427875526957649</v>
      </c>
      <c r="P1839" s="17"/>
      <c r="Q1839" s="36">
        <f t="shared" si="387"/>
        <v>2.0634383972327509E-2</v>
      </c>
      <c r="R1839" s="14">
        <f t="shared" si="394"/>
        <v>0.98135146080306712</v>
      </c>
      <c r="S1839" s="14">
        <f t="shared" si="395"/>
        <v>39.894154940088249</v>
      </c>
      <c r="T1839" s="20"/>
      <c r="U1839" s="20"/>
      <c r="Y1839" s="35"/>
      <c r="Z1839" s="35"/>
    </row>
    <row r="1840" spans="1:26" x14ac:dyDescent="0.25">
      <c r="A1840" s="11">
        <v>2023.08</v>
      </c>
      <c r="B1840" s="43">
        <v>4457.358695652174</v>
      </c>
      <c r="C1840" s="13">
        <f>C1838/3+C1841*2/3</f>
        <v>69.112090727081437</v>
      </c>
      <c r="D1840" s="12">
        <f>D1838/3+D1841*2/3</f>
        <v>183.17</v>
      </c>
      <c r="E1840" s="12">
        <v>307.02600000000001</v>
      </c>
      <c r="F1840" s="41">
        <f t="shared" si="392"/>
        <v>2023.6249999998613</v>
      </c>
      <c r="G1840" s="14">
        <v>4.17</v>
      </c>
      <c r="H1840" s="13">
        <f t="shared" si="388"/>
        <v>4565.2844235823113</v>
      </c>
      <c r="I1840" s="13">
        <f t="shared" si="389"/>
        <v>70.785497156716474</v>
      </c>
      <c r="J1840" s="15">
        <f t="shared" si="393"/>
        <v>3001545.6838324587</v>
      </c>
      <c r="K1840" s="13">
        <f t="shared" si="390"/>
        <v>187.60508295714368</v>
      </c>
      <c r="L1840" s="15">
        <f t="shared" si="391"/>
        <v>123345.04814339356</v>
      </c>
      <c r="M1840" s="34">
        <f t="shared" si="385"/>
        <v>30.304748245365207</v>
      </c>
      <c r="N1840" s="16"/>
      <c r="O1840" s="17">
        <f t="shared" si="386"/>
        <v>32.784769089831521</v>
      </c>
      <c r="P1840" s="17"/>
      <c r="Q1840" s="36">
        <f t="shared" si="387"/>
        <v>1.8885514103789199E-2</v>
      </c>
      <c r="R1840" s="14">
        <f t="shared" si="394"/>
        <v>0.98660777581481551</v>
      </c>
      <c r="S1840" s="14">
        <f t="shared" si="395"/>
        <v>38.979955716786741</v>
      </c>
      <c r="T1840" s="20"/>
      <c r="U1840" s="20"/>
      <c r="Y1840" s="35"/>
      <c r="Z1840" s="35"/>
    </row>
    <row r="1841" spans="1:26" x14ac:dyDescent="0.25">
      <c r="A1841" s="11">
        <v>2023.09</v>
      </c>
      <c r="B1841" s="43">
        <v>4409.0949999999993</v>
      </c>
      <c r="C1841" s="13">
        <v>69.313136090622152</v>
      </c>
      <c r="D1841" s="12">
        <v>184.25</v>
      </c>
      <c r="E1841" s="12">
        <v>307.78899999999999</v>
      </c>
      <c r="F1841" s="41">
        <f t="shared" si="392"/>
        <v>2023.7083333331946</v>
      </c>
      <c r="G1841" s="14">
        <v>4.38</v>
      </c>
      <c r="H1841" s="13">
        <f t="shared" si="388"/>
        <v>4504.6574559194778</v>
      </c>
      <c r="I1841" s="13">
        <f t="shared" si="389"/>
        <v>70.81542477170089</v>
      </c>
      <c r="J1841" s="15">
        <f t="shared" si="393"/>
        <v>2965565.0920101032</v>
      </c>
      <c r="K1841" s="13">
        <f t="shared" si="390"/>
        <v>188.24342325424237</v>
      </c>
      <c r="L1841" s="15">
        <f t="shared" si="391"/>
        <v>123926.87574272306</v>
      </c>
      <c r="M1841" s="34">
        <f t="shared" si="385"/>
        <v>29.799681861350251</v>
      </c>
      <c r="N1841" s="16"/>
      <c r="O1841" s="17">
        <f t="shared" si="386"/>
        <v>32.231075598026578</v>
      </c>
      <c r="P1841" s="17"/>
      <c r="Q1841" s="36">
        <f t="shared" si="387"/>
        <v>1.7480411780019328E-2</v>
      </c>
      <c r="R1841" s="14">
        <f t="shared" si="394"/>
        <v>0.97056219286462397</v>
      </c>
      <c r="S1841" s="14">
        <f t="shared" si="395"/>
        <v>38.362591324966367</v>
      </c>
      <c r="T1841" s="20"/>
      <c r="U1841" s="20"/>
      <c r="Y1841" s="35"/>
      <c r="Z1841" s="35"/>
    </row>
    <row r="1842" spans="1:26" x14ac:dyDescent="0.25">
      <c r="A1842" s="11">
        <v>2023.1</v>
      </c>
      <c r="B1842" s="43">
        <v>4269.4009090909085</v>
      </c>
      <c r="C1842" s="13">
        <f>C1841*2/3+C1844/3</f>
        <v>69.643321374994017</v>
      </c>
      <c r="D1842" s="12">
        <f>D1841*2/3+D1844/3</f>
        <v>186.97666666666666</v>
      </c>
      <c r="E1842" s="12">
        <v>307.67099999999999</v>
      </c>
      <c r="F1842" s="41">
        <f t="shared" si="392"/>
        <v>2023.7916666665278</v>
      </c>
      <c r="G1842" s="14">
        <v>4.8</v>
      </c>
      <c r="H1842" s="13">
        <f t="shared" si="388"/>
        <v>4363.6085619792802</v>
      </c>
      <c r="I1842" s="13">
        <f t="shared" si="389"/>
        <v>71.180055447476761</v>
      </c>
      <c r="J1842" s="15">
        <f t="shared" si="393"/>
        <v>2876612.9524190514</v>
      </c>
      <c r="K1842" s="13">
        <f t="shared" si="390"/>
        <v>191.10245229482143</v>
      </c>
      <c r="L1842" s="15">
        <f t="shared" si="391"/>
        <v>125980.0877420997</v>
      </c>
      <c r="M1842" s="34">
        <f t="shared" si="385"/>
        <v>28.769054954983972</v>
      </c>
      <c r="N1842" s="16"/>
      <c r="O1842" s="17">
        <f t="shared" si="386"/>
        <v>31.110796090030497</v>
      </c>
      <c r="P1842" s="17"/>
      <c r="Q1842" s="36">
        <f t="shared" si="387"/>
        <v>1.4708202841239332E-2</v>
      </c>
      <c r="R1842" s="14">
        <f t="shared" si="394"/>
        <v>1.0279627897378596</v>
      </c>
      <c r="S1842" s="14">
        <f t="shared" si="395"/>
        <v>37.247560712387028</v>
      </c>
      <c r="T1842" s="20"/>
      <c r="U1842" s="20"/>
      <c r="Y1842" s="35"/>
      <c r="Z1842" s="35"/>
    </row>
    <row r="1843" spans="1:26" x14ac:dyDescent="0.25">
      <c r="A1843" s="11">
        <v>2023.11</v>
      </c>
      <c r="B1843" s="43">
        <v>4460.0633333333317</v>
      </c>
      <c r="C1843" s="13">
        <f>C1841/3+C1844*2/3</f>
        <v>69.973506659365881</v>
      </c>
      <c r="D1843" s="12">
        <f>D1841/3+D1844*2/3</f>
        <v>189.70333333333332</v>
      </c>
      <c r="E1843" s="12">
        <v>307.05099999999999</v>
      </c>
      <c r="F1843" s="41">
        <f t="shared" si="392"/>
        <v>2023.8749999998611</v>
      </c>
      <c r="G1843" s="14">
        <v>4.5</v>
      </c>
      <c r="H1843" s="13">
        <f t="shared" si="388"/>
        <v>4567.6826188483337</v>
      </c>
      <c r="I1843" s="13">
        <f t="shared" si="389"/>
        <v>71.661935327044034</v>
      </c>
      <c r="J1843" s="15">
        <f t="shared" si="393"/>
        <v>3015081.0813250169</v>
      </c>
      <c r="K1843" s="13">
        <f t="shared" si="390"/>
        <v>194.28078788214339</v>
      </c>
      <c r="L1843" s="15">
        <f t="shared" si="391"/>
        <v>128242.78236653448</v>
      </c>
      <c r="M1843" s="34">
        <f t="shared" si="385"/>
        <v>30.013224817381495</v>
      </c>
      <c r="N1843" s="16"/>
      <c r="O1843" s="17">
        <f t="shared" si="386"/>
        <v>32.448080510002093</v>
      </c>
      <c r="P1843" s="17"/>
      <c r="Q1843" s="36">
        <f t="shared" si="387"/>
        <v>1.6270088123310981E-2</v>
      </c>
      <c r="R1843" s="14">
        <f t="shared" si="394"/>
        <v>1.0429532306785569</v>
      </c>
      <c r="S1843" s="14">
        <f t="shared" si="395"/>
        <v>38.366420111333071</v>
      </c>
      <c r="T1843" s="20"/>
      <c r="U1843" s="20"/>
      <c r="Y1843" s="35"/>
      <c r="Z1843" s="35"/>
    </row>
    <row r="1844" spans="1:26" x14ac:dyDescent="0.25">
      <c r="A1844" s="11">
        <v>2023.12</v>
      </c>
      <c r="B1844" s="43">
        <v>4685.0515000000005</v>
      </c>
      <c r="C1844" s="13">
        <v>70.303691943737746</v>
      </c>
      <c r="D1844" s="12">
        <v>192.42999999999998</v>
      </c>
      <c r="E1844" s="12">
        <v>306.74599999999998</v>
      </c>
      <c r="F1844" s="41">
        <f t="shared" si="392"/>
        <v>2023.9583333331943</v>
      </c>
      <c r="G1844" s="14">
        <v>4.0199999999999996</v>
      </c>
      <c r="H1844" s="13">
        <f t="shared" si="388"/>
        <v>4802.8704357677052</v>
      </c>
      <c r="I1844" s="13">
        <f t="shared" si="389"/>
        <v>72.071678094018424</v>
      </c>
      <c r="J1844" s="15">
        <f t="shared" si="393"/>
        <v>3174290.661790235</v>
      </c>
      <c r="K1844" s="13">
        <f t="shared" si="390"/>
        <v>197.26919927236216</v>
      </c>
      <c r="L1844" s="15">
        <f t="shared" si="391"/>
        <v>130378.23640749621</v>
      </c>
      <c r="M1844" s="34">
        <f t="shared" si="385"/>
        <v>31.452310923844582</v>
      </c>
      <c r="N1844" s="16"/>
      <c r="O1844" s="17">
        <f t="shared" si="386"/>
        <v>33.992713288867655</v>
      </c>
      <c r="P1844" s="17"/>
      <c r="Q1844" s="36">
        <f t="shared" si="387"/>
        <v>1.9452275096519325E-2</v>
      </c>
      <c r="R1844" s="14">
        <f t="shared" si="394"/>
        <v>1.0000891411034831</v>
      </c>
      <c r="S1844" s="14">
        <f t="shared" si="395"/>
        <v>40.054168424398405</v>
      </c>
      <c r="T1844" s="20"/>
      <c r="U1844" s="20"/>
      <c r="Y1844" s="35"/>
      <c r="Z1844" s="35"/>
    </row>
    <row r="1845" spans="1:26" x14ac:dyDescent="0.25">
      <c r="A1845" s="11">
        <v>2024.01</v>
      </c>
      <c r="B1845" s="43">
        <v>4815.6139130434785</v>
      </c>
      <c r="C1845" s="13">
        <f>C1844*2/3+C1847/3</f>
        <v>70.477403206648589</v>
      </c>
      <c r="D1845" s="12">
        <f>D1844*2/3+D1847/3</f>
        <v>192.19</v>
      </c>
      <c r="E1845" s="12">
        <v>308.41699999999997</v>
      </c>
      <c r="F1845" s="41">
        <f t="shared" si="392"/>
        <v>2024.0416666665276</v>
      </c>
      <c r="G1845" s="14">
        <v>4.0599999999999996</v>
      </c>
      <c r="H1845" s="13">
        <f t="shared" si="388"/>
        <v>4909.9691362527119</v>
      </c>
      <c r="I1845" s="13">
        <f t="shared" si="389"/>
        <v>71.858309406948123</v>
      </c>
      <c r="J1845" s="15">
        <f t="shared" si="393"/>
        <v>3249031.52207724</v>
      </c>
      <c r="K1845" s="13">
        <f t="shared" si="390"/>
        <v>195.95569440076264</v>
      </c>
      <c r="L1845" s="15">
        <f t="shared" si="391"/>
        <v>129668.07129963263</v>
      </c>
      <c r="M1845" s="34">
        <f t="shared" si="385"/>
        <v>32.045123012596029</v>
      </c>
      <c r="N1845" s="16"/>
      <c r="O1845" s="17">
        <f t="shared" si="386"/>
        <v>34.620305475067717</v>
      </c>
      <c r="P1845" s="17"/>
      <c r="Q1845" s="36">
        <f t="shared" si="387"/>
        <v>1.8640848094390764E-2</v>
      </c>
      <c r="R1845" s="14">
        <f t="shared" si="394"/>
        <v>0.99124004692812817</v>
      </c>
      <c r="S1845" s="14">
        <f t="shared" si="395"/>
        <v>39.840706497215045</v>
      </c>
      <c r="T1845" s="20"/>
      <c r="U1845" s="20"/>
      <c r="Y1845" s="35"/>
      <c r="Z1845" s="35"/>
    </row>
    <row r="1846" spans="1:26" x14ac:dyDescent="0.25">
      <c r="A1846" s="11">
        <v>2024.02</v>
      </c>
      <c r="B1846" s="43">
        <v>5011.9615000000003</v>
      </c>
      <c r="C1846" s="13">
        <f>C1844/3+C1847*2/3</f>
        <v>70.651114469559431</v>
      </c>
      <c r="D1846" s="12">
        <f>D1844/3+D1847*2/3</f>
        <v>191.95</v>
      </c>
      <c r="E1846" s="12">
        <v>310.32600000000002</v>
      </c>
      <c r="F1846" s="41">
        <f t="shared" si="392"/>
        <v>2024.1249999998608</v>
      </c>
      <c r="G1846" s="14">
        <v>4.21</v>
      </c>
      <c r="H1846" s="13">
        <f t="shared" si="388"/>
        <v>5078.7282190019532</v>
      </c>
      <c r="I1846" s="13">
        <f t="shared" si="389"/>
        <v>71.592291513110922</v>
      </c>
      <c r="J1846" s="15">
        <f t="shared" si="393"/>
        <v>3364650.8599435957</v>
      </c>
      <c r="K1846" s="13">
        <f t="shared" si="390"/>
        <v>194.50705709479706</v>
      </c>
      <c r="L1846" s="15">
        <f t="shared" si="391"/>
        <v>128860.67312491788</v>
      </c>
      <c r="M1846" s="34">
        <f t="shared" si="385"/>
        <v>33.036997915036473</v>
      </c>
      <c r="N1846" s="16"/>
      <c r="O1846" s="17">
        <f t="shared" si="386"/>
        <v>35.677380008660229</v>
      </c>
      <c r="P1846" s="17"/>
      <c r="Q1846" s="36">
        <f t="shared" si="387"/>
        <v>1.6458879114985885E-2</v>
      </c>
      <c r="R1846" s="14">
        <f t="shared" si="394"/>
        <v>1.0035083333333332</v>
      </c>
      <c r="S1846" s="14">
        <f>S1845*R1845*E1845/E1846</f>
        <v>39.248766793899847</v>
      </c>
      <c r="T1846" s="20"/>
      <c r="U1846" s="20"/>
      <c r="Y1846" s="35"/>
      <c r="Z1846" s="35"/>
    </row>
    <row r="1847" spans="1:26" x14ac:dyDescent="0.25">
      <c r="A1847" s="11">
        <v>2024.03</v>
      </c>
      <c r="B1847" s="43">
        <v>5170.5724999999993</v>
      </c>
      <c r="C1847" s="13">
        <v>70.824825732470273</v>
      </c>
      <c r="D1847" s="12">
        <v>191.70999999999998</v>
      </c>
      <c r="E1847" s="12">
        <v>312.33199999999999</v>
      </c>
      <c r="F1847" s="41">
        <f t="shared" si="392"/>
        <v>2024.2083333331941</v>
      </c>
      <c r="G1847" s="14">
        <v>4.21</v>
      </c>
      <c r="H1847" s="13">
        <f t="shared" si="388"/>
        <v>5205.800969321107</v>
      </c>
      <c r="I1847" s="13">
        <f t="shared" si="389"/>
        <v>71.307373883664184</v>
      </c>
      <c r="J1847" s="15">
        <f t="shared" si="393"/>
        <v>3452773.1458275053</v>
      </c>
      <c r="K1847" s="13">
        <f t="shared" si="390"/>
        <v>193.01617061332175</v>
      </c>
      <c r="L1847" s="15">
        <f t="shared" si="391"/>
        <v>128018.92629618695</v>
      </c>
      <c r="M1847" s="34">
        <f t="shared" si="385"/>
        <v>33.754327537596666</v>
      </c>
      <c r="N1847" s="16"/>
      <c r="O1847" s="17">
        <f t="shared" si="386"/>
        <v>36.436650327926181</v>
      </c>
      <c r="P1847" s="17"/>
      <c r="Q1847" s="36">
        <f t="shared" si="387"/>
        <v>1.5818080813025916E-2</v>
      </c>
      <c r="R1847" s="14">
        <f t="shared" si="394"/>
        <v>0.97719786967999001</v>
      </c>
      <c r="S1847" s="14">
        <f>S1846*R1846*E1846/E1847</f>
        <v>39.133498963191165</v>
      </c>
      <c r="T1847" s="20"/>
      <c r="U1847" s="20"/>
      <c r="Y1847" s="35"/>
      <c r="Z1847" s="35"/>
    </row>
    <row r="1848" spans="1:26" x14ac:dyDescent="0.25">
      <c r="A1848" s="11">
        <v>2024.04</v>
      </c>
      <c r="B1848" s="43">
        <v>5112.4927272727282</v>
      </c>
      <c r="C1848" s="13"/>
      <c r="D1848" s="12"/>
      <c r="E1848" s="12">
        <v>313.548</v>
      </c>
      <c r="F1848" s="41">
        <f t="shared" si="392"/>
        <v>2024.2916666665274</v>
      </c>
      <c r="G1848" s="14">
        <v>4.54</v>
      </c>
      <c r="H1848" s="13">
        <f t="shared" si="388"/>
        <v>5127.3631565762889</v>
      </c>
      <c r="I1848" s="13"/>
      <c r="J1848" s="15">
        <f t="shared" si="393"/>
        <v>3400748.8800019766</v>
      </c>
      <c r="K1848" s="13"/>
      <c r="L1848" s="15"/>
      <c r="M1848" s="34">
        <f t="shared" si="385"/>
        <v>33.140437887512476</v>
      </c>
      <c r="N1848" s="16"/>
      <c r="O1848" s="17">
        <f t="shared" si="386"/>
        <v>35.718799868788757</v>
      </c>
      <c r="P1848" s="17"/>
      <c r="Q1848" s="36">
        <f t="shared" si="387"/>
        <v>1.3127989972464223E-2</v>
      </c>
      <c r="R1848" s="14">
        <f t="shared" si="394"/>
        <v>1.008580318470897</v>
      </c>
      <c r="S1848" s="14">
        <f>S1847*R1847*E1847/E1848</f>
        <v>38.092865133472479</v>
      </c>
      <c r="T1848" s="20"/>
      <c r="U1848" s="20"/>
      <c r="Y1848" s="35"/>
      <c r="Z1848" s="35"/>
    </row>
    <row r="1849" spans="1:26" x14ac:dyDescent="0.25">
      <c r="A1849" s="11">
        <v>2024.05</v>
      </c>
      <c r="B1849" s="43">
        <v>5235.2254545454543</v>
      </c>
      <c r="C1849" s="13"/>
      <c r="D1849" s="12"/>
      <c r="E1849" s="12">
        <f>1.5*E1848-0.5*E1847</f>
        <v>314.15600000000001</v>
      </c>
      <c r="F1849" s="41">
        <f t="shared" si="392"/>
        <v>2024.3749999998606</v>
      </c>
      <c r="G1849" s="14">
        <v>4.4800000000000004</v>
      </c>
      <c r="H1849" s="13">
        <f t="shared" si="388"/>
        <v>5240.2914362175597</v>
      </c>
      <c r="I1849" s="13"/>
      <c r="J1849" s="15">
        <f>J1848*((H1849+(I1849/12))/H1848)</f>
        <v>3475649.1179572376</v>
      </c>
      <c r="K1849" s="13"/>
      <c r="L1849" s="15"/>
      <c r="M1849" s="34">
        <f t="shared" si="385"/>
        <v>33.833697353980085</v>
      </c>
      <c r="N1849" s="16"/>
      <c r="O1849" s="17">
        <f>J1849/AVERAGE(L1729:L1848)</f>
        <v>36.439529291975106</v>
      </c>
      <c r="P1849" s="17"/>
      <c r="Q1849" s="36">
        <f t="shared" si="387"/>
        <v>1.2950394828810514E-2</v>
      </c>
      <c r="R1849" s="14">
        <f t="shared" si="394"/>
        <v>1.0013381600877114</v>
      </c>
      <c r="S1849" s="14">
        <f>S1848*R1848*E1848/E1849</f>
        <v>38.345358676120753</v>
      </c>
      <c r="T1849" s="20"/>
      <c r="U1849" s="20"/>
      <c r="Y1849" s="35"/>
      <c r="Z1849" s="35"/>
    </row>
    <row r="1850" spans="1:26" x14ac:dyDescent="0.25">
      <c r="A1850" s="11">
        <v>2024.06</v>
      </c>
      <c r="B1850" s="43">
        <v>5283.4</v>
      </c>
      <c r="C1850" s="13"/>
      <c r="D1850" s="12"/>
      <c r="E1850" s="12">
        <f>1.5*E1849-0.5*E1848</f>
        <v>314.46000000000004</v>
      </c>
      <c r="F1850" s="41">
        <f t="shared" si="392"/>
        <v>2024.4583333331939</v>
      </c>
      <c r="G1850" s="14">
        <v>4.51</v>
      </c>
      <c r="H1850" s="13">
        <f t="shared" si="388"/>
        <v>5283.4</v>
      </c>
      <c r="I1850" s="13"/>
      <c r="J1850" s="15">
        <f>J1849*((H1850+(I1850/12))/H1849)</f>
        <v>3504241.0853144936</v>
      </c>
      <c r="K1850" s="13"/>
      <c r="L1850" s="15"/>
      <c r="M1850" s="34">
        <f t="shared" si="385"/>
        <v>34.075522679085353</v>
      </c>
      <c r="N1850" s="16"/>
      <c r="O1850" s="17">
        <f>J1850/AVERAGE(L1730:L1849)</f>
        <v>36.673261794934987</v>
      </c>
      <c r="P1850" s="17"/>
      <c r="Q1850" s="36">
        <f t="shared" si="387"/>
        <v>1.2348807770883454E-2</v>
      </c>
      <c r="S1850" s="14">
        <f>S1849*R1849*E1849/E1850</f>
        <v>38.359551436498315</v>
      </c>
      <c r="T1850" s="20"/>
      <c r="U1850" s="20"/>
      <c r="Y1850" s="35"/>
      <c r="Z1850" s="35"/>
    </row>
    <row r="1851" spans="1:26" s="53" customFormat="1" ht="38.4" customHeight="1" x14ac:dyDescent="0.25">
      <c r="A1851" s="44"/>
      <c r="B1851" s="45" t="s">
        <v>565</v>
      </c>
      <c r="C1851" s="46"/>
      <c r="D1851" s="45"/>
      <c r="E1851" s="45" t="s">
        <v>566</v>
      </c>
      <c r="F1851" s="46"/>
      <c r="G1851" s="45" t="s">
        <v>567</v>
      </c>
      <c r="H1851" s="46"/>
      <c r="I1851" s="46"/>
      <c r="J1851" s="47"/>
      <c r="K1851" s="46"/>
      <c r="L1851" s="47"/>
      <c r="M1851" s="48"/>
      <c r="N1851" s="49"/>
      <c r="O1851" s="50"/>
      <c r="P1851" s="50"/>
      <c r="Q1851" s="51"/>
      <c r="R1851" s="46"/>
      <c r="S1851" s="46"/>
      <c r="T1851" s="44"/>
      <c r="U1851" s="44"/>
      <c r="V1851" s="20"/>
      <c r="W1851" s="20"/>
      <c r="X1851" s="52"/>
    </row>
    <row r="1852" spans="1:26" x14ac:dyDescent="0.25">
      <c r="A1852" s="11"/>
      <c r="B1852" s="12"/>
      <c r="C1852" s="13"/>
      <c r="D1852" s="12"/>
      <c r="E1852" s="12"/>
      <c r="F1852" s="13"/>
      <c r="G1852" s="14"/>
      <c r="H1852" s="13"/>
      <c r="I1852" s="13"/>
      <c r="J1852" s="15"/>
      <c r="K1852" s="13"/>
      <c r="L1852" s="15"/>
      <c r="M1852" s="16"/>
      <c r="N1852" s="16"/>
    </row>
    <row r="1853" spans="1:26" x14ac:dyDescent="0.25">
      <c r="A1853" s="11"/>
      <c r="B1853" s="12"/>
      <c r="C1853" s="13"/>
      <c r="D1853" s="12"/>
      <c r="E1853" s="12"/>
      <c r="F1853" s="13"/>
      <c r="G1853" s="14"/>
      <c r="H1853" s="13"/>
      <c r="I1853" s="13"/>
      <c r="J1853" s="15"/>
      <c r="K1853" s="13"/>
      <c r="L1853" s="15"/>
      <c r="M1853" s="16"/>
      <c r="N1853" s="16"/>
      <c r="Q1853" s="54"/>
      <c r="T1853" s="55"/>
      <c r="U1853" s="55"/>
    </row>
    <row r="1854" spans="1:26" x14ac:dyDescent="0.25">
      <c r="A1854" s="11"/>
      <c r="B1854" s="12"/>
      <c r="C1854" s="13"/>
      <c r="D1854" s="12"/>
      <c r="E1854" s="12"/>
      <c r="F1854" s="13"/>
      <c r="G1854" s="14"/>
      <c r="H1854" s="13"/>
      <c r="I1854" s="13"/>
      <c r="J1854" s="15"/>
      <c r="K1854" s="13"/>
      <c r="L1854" s="15"/>
      <c r="M1854" s="16"/>
      <c r="N1854" s="16"/>
    </row>
    <row r="1855" spans="1:26" x14ac:dyDescent="0.25">
      <c r="A1855" s="11"/>
      <c r="B1855" s="12"/>
      <c r="C1855" s="13"/>
      <c r="D1855" s="12"/>
      <c r="E1855" s="12"/>
      <c r="F1855" s="13"/>
      <c r="G1855" s="14"/>
      <c r="H1855" s="13"/>
      <c r="I1855" s="13"/>
      <c r="J1855" s="15"/>
      <c r="K1855" s="13"/>
      <c r="L1855" s="15"/>
      <c r="M1855" s="16"/>
      <c r="N1855" s="16"/>
    </row>
    <row r="1856" spans="1:26" x14ac:dyDescent="0.25">
      <c r="A1856" s="11"/>
      <c r="B1856" s="12"/>
      <c r="C1856" s="13"/>
      <c r="D1856" s="12"/>
      <c r="E1856" s="12"/>
      <c r="F1856" s="13"/>
      <c r="G1856" s="14"/>
      <c r="H1856" s="13"/>
      <c r="I1856" s="13"/>
      <c r="J1856" s="15"/>
      <c r="K1856" s="13"/>
      <c r="L1856" s="15"/>
      <c r="M1856" s="16"/>
      <c r="N1856" s="16"/>
    </row>
    <row r="1857" spans="1:14" x14ac:dyDescent="0.25">
      <c r="A1857" s="11"/>
      <c r="B1857" s="12"/>
      <c r="C1857" s="13"/>
      <c r="D1857" s="12"/>
      <c r="E1857" s="12"/>
      <c r="F1857" s="13"/>
      <c r="G1857" s="14"/>
      <c r="H1857" s="13"/>
      <c r="I1857" s="13"/>
      <c r="J1857" s="15"/>
      <c r="K1857" s="13"/>
      <c r="L1857" s="15"/>
      <c r="M1857" s="16"/>
      <c r="N1857" s="16"/>
    </row>
    <row r="1858" spans="1:14" x14ac:dyDescent="0.25">
      <c r="A1858" s="11"/>
      <c r="B1858" s="12"/>
      <c r="C1858" s="13"/>
      <c r="D1858" s="12"/>
      <c r="E1858" s="12"/>
      <c r="F1858" s="13"/>
      <c r="G1858" s="14"/>
      <c r="H1858" s="13"/>
      <c r="I1858" s="13"/>
      <c r="J1858" s="15"/>
      <c r="K1858" s="13"/>
      <c r="L1858" s="15"/>
      <c r="M1858" s="16"/>
      <c r="N1858" s="16"/>
    </row>
    <row r="1859" spans="1:14" x14ac:dyDescent="0.25">
      <c r="A1859" s="11"/>
      <c r="B1859" s="12"/>
      <c r="C1859" s="13"/>
      <c r="D1859" s="12"/>
      <c r="E1859" s="12"/>
      <c r="F1859" s="13"/>
      <c r="G1859" s="14"/>
      <c r="H1859" s="13"/>
      <c r="I1859" s="13"/>
      <c r="J1859" s="15"/>
      <c r="K1859" s="13"/>
      <c r="L1859" s="15"/>
      <c r="M1859" s="16"/>
      <c r="N1859" s="16"/>
    </row>
    <row r="1860" spans="1:14" x14ac:dyDescent="0.25">
      <c r="A1860" s="11"/>
      <c r="B1860" s="12"/>
      <c r="C1860" s="13"/>
      <c r="D1860" s="12"/>
      <c r="E1860" s="12"/>
      <c r="F1860" s="13"/>
      <c r="G1860" s="14"/>
      <c r="H1860" s="13"/>
      <c r="I1860" s="13"/>
      <c r="J1860" s="15"/>
      <c r="K1860" s="13"/>
      <c r="L1860" s="15"/>
      <c r="M1860" s="16"/>
      <c r="N1860" s="16"/>
    </row>
    <row r="1861" spans="1:14" x14ac:dyDescent="0.25">
      <c r="A1861" s="11"/>
      <c r="B1861" s="12"/>
      <c r="C1861" s="13"/>
      <c r="D1861" s="12"/>
      <c r="E1861" s="12"/>
      <c r="F1861" s="13"/>
      <c r="G1861" s="14"/>
      <c r="H1861" s="13"/>
      <c r="I1861" s="13"/>
      <c r="J1861" s="15"/>
      <c r="K1861" s="13"/>
      <c r="L1861" s="15"/>
      <c r="M1861" s="16"/>
      <c r="N1861" s="16"/>
    </row>
    <row r="1862" spans="1:14" x14ac:dyDescent="0.25">
      <c r="A1862" s="11"/>
      <c r="B1862" s="12"/>
      <c r="C1862" s="13"/>
      <c r="D1862" s="12"/>
      <c r="E1862" s="12"/>
      <c r="F1862" s="13"/>
      <c r="G1862" s="14"/>
      <c r="H1862" s="13"/>
      <c r="I1862" s="13"/>
      <c r="J1862" s="15"/>
      <c r="K1862" s="13"/>
      <c r="L1862" s="15"/>
      <c r="M1862" s="16"/>
      <c r="N1862" s="16"/>
    </row>
    <row r="1863" spans="1:14" x14ac:dyDescent="0.25">
      <c r="A1863" s="11"/>
      <c r="B1863" s="12"/>
      <c r="C1863" s="13"/>
      <c r="D1863" s="12"/>
      <c r="E1863" s="12"/>
      <c r="F1863" s="13"/>
      <c r="G1863" s="14"/>
      <c r="H1863" s="13"/>
      <c r="I1863" s="13"/>
      <c r="J1863" s="15"/>
      <c r="K1863" s="13"/>
      <c r="L1863" s="15"/>
      <c r="M1863" s="16"/>
      <c r="N1863" s="16"/>
    </row>
    <row r="1864" spans="1:14" x14ac:dyDescent="0.25">
      <c r="A1864" s="11"/>
      <c r="B1864" s="12"/>
      <c r="C1864" s="13"/>
      <c r="D1864" s="12"/>
      <c r="E1864" s="12"/>
      <c r="F1864" s="13"/>
      <c r="G1864" s="14"/>
      <c r="H1864" s="13"/>
      <c r="I1864" s="13"/>
      <c r="J1864" s="15"/>
      <c r="K1864" s="13"/>
      <c r="L1864" s="15"/>
      <c r="M1864" s="16"/>
      <c r="N1864" s="16"/>
    </row>
    <row r="1865" spans="1:14" x14ac:dyDescent="0.25">
      <c r="A1865" s="11"/>
      <c r="B1865" s="12"/>
      <c r="C1865" s="13"/>
      <c r="D1865" s="12"/>
      <c r="E1865" s="12"/>
      <c r="F1865" s="13"/>
      <c r="G1865" s="14"/>
      <c r="H1865" s="13"/>
      <c r="I1865" s="13"/>
      <c r="J1865" s="15"/>
      <c r="K1865" s="13"/>
      <c r="L1865" s="15"/>
      <c r="M1865" s="16"/>
      <c r="N1865" s="16"/>
    </row>
    <row r="1866" spans="1:14" x14ac:dyDescent="0.25">
      <c r="A1866" s="11"/>
      <c r="B1866" s="12"/>
      <c r="C1866" s="13"/>
      <c r="D1866" s="12"/>
      <c r="E1866" s="12"/>
      <c r="F1866" s="13"/>
      <c r="G1866" s="14"/>
      <c r="H1866" s="13"/>
      <c r="I1866" s="13"/>
      <c r="J1866" s="15"/>
      <c r="K1866" s="13"/>
      <c r="L1866" s="15"/>
      <c r="M1866" s="16"/>
      <c r="N1866" s="16"/>
    </row>
    <row r="1867" spans="1:14" x14ac:dyDescent="0.25">
      <c r="A1867" s="11"/>
      <c r="B1867" s="12"/>
      <c r="C1867" s="13"/>
      <c r="D1867" s="12"/>
      <c r="E1867" s="12"/>
      <c r="F1867" s="13"/>
      <c r="G1867" s="14"/>
      <c r="H1867" s="13"/>
      <c r="I1867" s="13"/>
      <c r="J1867" s="15"/>
      <c r="K1867" s="13"/>
      <c r="L1867" s="15"/>
      <c r="M1867" s="16"/>
      <c r="N1867" s="16"/>
    </row>
    <row r="1868" spans="1:14" x14ac:dyDescent="0.25">
      <c r="A1868" s="11"/>
      <c r="B1868" s="12"/>
      <c r="C1868" s="13"/>
      <c r="D1868" s="12"/>
      <c r="E1868" s="12"/>
      <c r="F1868" s="13"/>
      <c r="G1868" s="14"/>
      <c r="H1868" s="13"/>
      <c r="I1868" s="13"/>
      <c r="J1868" s="15"/>
      <c r="K1868" s="13"/>
      <c r="L1868" s="15"/>
      <c r="M1868" s="16"/>
      <c r="N1868" s="16"/>
    </row>
    <row r="1869" spans="1:14" x14ac:dyDescent="0.25">
      <c r="A1869" s="11"/>
      <c r="B1869" s="12"/>
      <c r="C1869" s="13"/>
      <c r="D1869" s="12"/>
      <c r="E1869" s="12"/>
      <c r="F1869" s="13"/>
      <c r="G1869" s="14"/>
      <c r="H1869" s="13"/>
      <c r="I1869" s="13"/>
      <c r="J1869" s="15"/>
      <c r="K1869" s="13"/>
      <c r="L1869" s="15"/>
      <c r="M1869" s="16"/>
      <c r="N1869" s="16"/>
    </row>
    <row r="1870" spans="1:14" x14ac:dyDescent="0.25">
      <c r="A1870" s="11"/>
      <c r="B1870" s="12"/>
      <c r="C1870" s="13"/>
      <c r="D1870" s="12"/>
      <c r="E1870" s="12"/>
      <c r="F1870" s="13"/>
      <c r="G1870" s="14"/>
      <c r="H1870" s="13"/>
      <c r="I1870" s="13"/>
      <c r="J1870" s="15"/>
      <c r="K1870" s="13"/>
      <c r="L1870" s="15"/>
      <c r="M1870" s="16"/>
      <c r="N1870" s="16"/>
    </row>
    <row r="1871" spans="1:14" x14ac:dyDescent="0.25">
      <c r="A1871" s="11"/>
      <c r="B1871" s="12"/>
      <c r="C1871" s="13"/>
      <c r="D1871" s="12"/>
      <c r="E1871" s="12"/>
      <c r="F1871" s="13"/>
      <c r="G1871" s="14"/>
      <c r="H1871" s="13"/>
      <c r="I1871" s="13"/>
      <c r="J1871" s="15"/>
      <c r="K1871" s="13"/>
      <c r="L1871" s="15"/>
      <c r="M1871" s="16"/>
      <c r="N1871" s="16"/>
    </row>
    <row r="1872" spans="1:14" x14ac:dyDescent="0.25">
      <c r="A1872" s="11"/>
      <c r="B1872" s="12"/>
      <c r="C1872" s="13"/>
      <c r="D1872" s="12"/>
      <c r="E1872" s="12"/>
      <c r="F1872" s="13"/>
      <c r="G1872" s="14"/>
      <c r="H1872" s="13"/>
      <c r="I1872" s="13"/>
      <c r="J1872" s="15"/>
      <c r="K1872" s="13"/>
      <c r="L1872" s="15"/>
      <c r="M1872" s="16"/>
      <c r="N1872" s="16"/>
    </row>
    <row r="1873" spans="1:14" x14ac:dyDescent="0.25">
      <c r="A1873" s="11"/>
      <c r="B1873" s="12"/>
      <c r="C1873" s="13"/>
      <c r="D1873" s="12"/>
      <c r="E1873" s="12"/>
      <c r="F1873" s="13"/>
      <c r="G1873" s="14"/>
      <c r="H1873" s="13"/>
      <c r="I1873" s="13"/>
      <c r="J1873" s="15"/>
      <c r="K1873" s="13"/>
      <c r="L1873" s="15"/>
      <c r="M1873" s="16"/>
      <c r="N1873" s="16"/>
    </row>
    <row r="1874" spans="1:14" x14ac:dyDescent="0.25">
      <c r="A1874" s="11"/>
      <c r="B1874" s="12"/>
      <c r="C1874" s="13"/>
      <c r="D1874" s="12"/>
      <c r="E1874" s="12"/>
      <c r="F1874" s="13"/>
      <c r="G1874" s="14"/>
      <c r="H1874" s="13"/>
      <c r="I1874" s="13"/>
      <c r="J1874" s="15"/>
      <c r="K1874" s="13"/>
      <c r="L1874" s="15"/>
      <c r="M1874" s="16"/>
      <c r="N1874" s="16"/>
    </row>
    <row r="1875" spans="1:14" x14ac:dyDescent="0.25">
      <c r="A1875" s="11"/>
      <c r="B1875" s="12"/>
      <c r="C1875" s="13"/>
      <c r="D1875" s="12"/>
      <c r="E1875" s="12"/>
      <c r="F1875" s="13"/>
      <c r="G1875" s="14"/>
      <c r="H1875" s="13"/>
      <c r="I1875" s="13"/>
      <c r="J1875" s="15"/>
      <c r="K1875" s="13"/>
      <c r="L1875" s="15"/>
      <c r="M1875" s="16"/>
      <c r="N1875" s="16"/>
    </row>
    <row r="1876" spans="1:14" x14ac:dyDescent="0.25">
      <c r="A1876" s="11"/>
      <c r="B1876" s="12"/>
      <c r="C1876" s="13"/>
      <c r="D1876" s="12"/>
      <c r="E1876" s="12"/>
      <c r="F1876" s="13"/>
      <c r="G1876" s="14"/>
      <c r="H1876" s="13"/>
      <c r="I1876" s="13"/>
      <c r="J1876" s="15"/>
      <c r="K1876" s="13"/>
      <c r="L1876" s="15"/>
      <c r="M1876" s="16"/>
      <c r="N1876" s="16"/>
    </row>
    <row r="1877" spans="1:14" x14ac:dyDescent="0.25">
      <c r="A1877" s="11"/>
      <c r="B1877" s="12"/>
      <c r="C1877" s="13"/>
      <c r="D1877" s="12"/>
      <c r="E1877" s="12"/>
      <c r="F1877" s="13"/>
      <c r="G1877" s="14"/>
      <c r="H1877" s="13"/>
      <c r="I1877" s="13"/>
      <c r="J1877" s="15"/>
      <c r="K1877" s="13"/>
      <c r="L1877" s="15"/>
      <c r="M1877" s="16"/>
      <c r="N1877" s="16"/>
    </row>
    <row r="1878" spans="1:14" x14ac:dyDescent="0.25">
      <c r="A1878" s="11"/>
      <c r="B1878" s="12"/>
      <c r="C1878" s="13"/>
      <c r="D1878" s="12"/>
      <c r="E1878" s="12"/>
      <c r="F1878" s="13"/>
      <c r="G1878" s="14"/>
      <c r="H1878" s="13"/>
      <c r="I1878" s="13"/>
      <c r="J1878" s="15"/>
      <c r="K1878" s="13"/>
      <c r="L1878" s="15"/>
      <c r="M1878" s="16"/>
      <c r="N1878" s="16"/>
    </row>
    <row r="1879" spans="1:14" x14ac:dyDescent="0.25">
      <c r="A1879" s="11"/>
      <c r="B1879" s="12"/>
      <c r="C1879" s="13"/>
      <c r="D1879" s="12"/>
      <c r="E1879" s="12"/>
      <c r="F1879" s="13"/>
      <c r="G1879" s="14"/>
      <c r="H1879" s="13"/>
      <c r="I1879" s="13"/>
      <c r="J1879" s="15"/>
      <c r="K1879" s="13"/>
      <c r="L1879" s="15"/>
      <c r="M1879" s="16"/>
      <c r="N1879" s="16"/>
    </row>
    <row r="1880" spans="1:14" x14ac:dyDescent="0.25">
      <c r="A1880" s="11"/>
      <c r="B1880" s="12"/>
      <c r="C1880" s="13"/>
      <c r="D1880" s="12"/>
      <c r="E1880" s="12"/>
      <c r="F1880" s="13"/>
      <c r="G1880" s="14"/>
      <c r="H1880" s="13"/>
      <c r="I1880" s="13"/>
      <c r="J1880" s="15"/>
      <c r="K1880" s="13"/>
      <c r="L1880" s="15"/>
      <c r="M1880" s="16"/>
      <c r="N1880" s="16"/>
    </row>
    <row r="1881" spans="1:14" x14ac:dyDescent="0.25">
      <c r="A1881" s="11"/>
      <c r="B1881" s="12"/>
      <c r="C1881" s="13"/>
      <c r="D1881" s="12"/>
      <c r="E1881" s="12"/>
      <c r="F1881" s="13"/>
      <c r="G1881" s="14"/>
      <c r="H1881" s="13"/>
      <c r="I1881" s="13"/>
      <c r="J1881" s="15"/>
      <c r="K1881" s="13"/>
      <c r="L1881" s="15"/>
      <c r="M1881" s="16"/>
      <c r="N1881" s="16"/>
    </row>
    <row r="1882" spans="1:14" x14ac:dyDescent="0.25">
      <c r="A1882" s="11"/>
      <c r="B1882" s="12"/>
      <c r="C1882" s="13"/>
      <c r="D1882" s="12"/>
      <c r="E1882" s="12"/>
      <c r="F1882" s="13"/>
      <c r="G1882" s="14"/>
      <c r="H1882" s="13"/>
      <c r="I1882" s="13"/>
      <c r="J1882" s="15"/>
      <c r="K1882" s="13"/>
      <c r="L1882" s="15"/>
      <c r="M1882" s="16"/>
      <c r="N1882" s="16"/>
    </row>
    <row r="1883" spans="1:14" x14ac:dyDescent="0.25">
      <c r="A1883" s="11"/>
      <c r="B1883" s="12"/>
      <c r="C1883" s="13"/>
      <c r="D1883" s="12"/>
      <c r="E1883" s="12"/>
      <c r="F1883" s="13"/>
      <c r="G1883" s="14"/>
      <c r="H1883" s="13"/>
      <c r="I1883" s="13"/>
      <c r="J1883" s="15"/>
      <c r="K1883" s="13"/>
      <c r="L1883" s="15"/>
      <c r="M1883" s="16"/>
      <c r="N1883" s="16"/>
    </row>
    <row r="1884" spans="1:14" x14ac:dyDescent="0.25">
      <c r="A1884" s="11"/>
      <c r="B1884" s="12"/>
      <c r="C1884" s="13"/>
      <c r="D1884" s="12"/>
      <c r="E1884" s="12"/>
      <c r="F1884" s="13"/>
      <c r="G1884" s="14"/>
      <c r="H1884" s="13"/>
      <c r="I1884" s="13"/>
      <c r="J1884" s="15"/>
      <c r="K1884" s="13"/>
      <c r="L1884" s="15"/>
      <c r="M1884" s="16"/>
      <c r="N1884" s="16"/>
    </row>
    <row r="1885" spans="1:14" x14ac:dyDescent="0.25">
      <c r="A1885" s="11"/>
      <c r="B1885" s="12"/>
      <c r="C1885" s="13"/>
      <c r="D1885" s="12"/>
      <c r="E1885" s="12"/>
      <c r="F1885" s="13"/>
      <c r="G1885" s="14"/>
      <c r="H1885" s="13"/>
      <c r="I1885" s="13"/>
      <c r="J1885" s="15"/>
      <c r="K1885" s="13"/>
      <c r="L1885" s="15"/>
      <c r="M1885" s="16"/>
      <c r="N1885" s="16"/>
    </row>
    <row r="1886" spans="1:14" x14ac:dyDescent="0.25">
      <c r="A1886" s="11"/>
      <c r="B1886" s="12"/>
      <c r="C1886" s="13"/>
      <c r="D1886" s="12"/>
      <c r="E1886" s="12"/>
      <c r="F1886" s="13"/>
      <c r="G1886" s="14"/>
      <c r="H1886" s="13"/>
      <c r="I1886" s="13"/>
      <c r="J1886" s="15"/>
      <c r="K1886" s="13"/>
      <c r="L1886" s="15"/>
      <c r="M1886" s="16"/>
      <c r="N1886" s="16"/>
    </row>
    <row r="1887" spans="1:14" x14ac:dyDescent="0.25">
      <c r="A1887" s="11"/>
      <c r="B1887" s="12"/>
      <c r="C1887" s="13"/>
      <c r="D1887" s="12"/>
      <c r="E1887" s="12"/>
      <c r="F1887" s="13"/>
      <c r="G1887" s="14"/>
      <c r="H1887" s="13"/>
      <c r="I1887" s="13"/>
      <c r="J1887" s="15"/>
      <c r="K1887" s="13"/>
      <c r="L1887" s="15"/>
      <c r="M1887" s="16"/>
      <c r="N1887" s="16"/>
    </row>
    <row r="1888" spans="1:14" x14ac:dyDescent="0.25">
      <c r="A1888" s="11"/>
      <c r="B1888" s="12"/>
      <c r="C1888" s="13"/>
      <c r="D1888" s="12"/>
      <c r="E1888" s="12"/>
      <c r="F1888" s="13"/>
      <c r="G1888" s="14"/>
      <c r="H1888" s="13"/>
      <c r="I1888" s="13"/>
      <c r="J1888" s="15"/>
      <c r="K1888" s="13"/>
      <c r="L1888" s="15"/>
      <c r="M1888" s="16"/>
      <c r="N1888" s="16"/>
    </row>
    <row r="1889" spans="1:14" x14ac:dyDescent="0.25">
      <c r="A1889" s="11"/>
      <c r="B1889" s="12"/>
      <c r="C1889" s="13"/>
      <c r="D1889" s="12"/>
      <c r="E1889" s="12"/>
      <c r="F1889" s="13"/>
      <c r="G1889" s="14"/>
      <c r="H1889" s="13"/>
      <c r="I1889" s="13"/>
      <c r="J1889" s="15"/>
      <c r="K1889" s="13"/>
      <c r="L1889" s="15"/>
      <c r="M1889" s="16"/>
      <c r="N1889" s="16"/>
    </row>
    <row r="1890" spans="1:14" x14ac:dyDescent="0.25">
      <c r="A1890" s="11"/>
      <c r="B1890" s="12"/>
      <c r="C1890" s="13"/>
      <c r="D1890" s="12"/>
      <c r="E1890" s="12"/>
      <c r="F1890" s="13"/>
      <c r="G1890" s="14"/>
      <c r="H1890" s="13"/>
      <c r="I1890" s="13"/>
      <c r="J1890" s="15"/>
      <c r="K1890" s="13"/>
      <c r="L1890" s="15"/>
      <c r="M1890" s="16"/>
      <c r="N1890" s="16"/>
    </row>
    <row r="1891" spans="1:14" x14ac:dyDescent="0.25">
      <c r="A1891" s="11"/>
      <c r="B1891" s="12"/>
      <c r="C1891" s="13"/>
      <c r="D1891" s="12"/>
      <c r="E1891" s="12"/>
      <c r="F1891" s="13"/>
      <c r="G1891" s="14"/>
      <c r="H1891" s="13"/>
      <c r="I1891" s="13"/>
      <c r="J1891" s="15"/>
      <c r="K1891" s="13"/>
      <c r="L1891" s="15"/>
      <c r="M1891" s="16"/>
      <c r="N1891" s="16"/>
    </row>
    <row r="1892" spans="1:14" x14ac:dyDescent="0.25">
      <c r="A1892" s="11"/>
      <c r="B1892" s="12"/>
      <c r="C1892" s="13"/>
      <c r="D1892" s="12"/>
      <c r="E1892" s="12"/>
      <c r="F1892" s="13"/>
      <c r="G1892" s="14"/>
      <c r="H1892" s="13"/>
      <c r="I1892" s="13"/>
      <c r="J1892" s="15"/>
      <c r="K1892" s="13"/>
      <c r="L1892" s="15"/>
      <c r="M1892" s="16"/>
      <c r="N1892" s="16"/>
    </row>
    <row r="1893" spans="1:14" x14ac:dyDescent="0.25">
      <c r="A1893" s="11"/>
      <c r="B1893" s="12"/>
      <c r="C1893" s="13"/>
      <c r="D1893" s="12"/>
      <c r="E1893" s="12"/>
      <c r="F1893" s="13"/>
      <c r="G1893" s="14"/>
      <c r="H1893" s="13"/>
      <c r="I1893" s="13"/>
      <c r="J1893" s="15"/>
      <c r="K1893" s="13"/>
      <c r="L1893" s="15"/>
      <c r="M1893" s="16"/>
      <c r="N1893" s="16"/>
    </row>
    <row r="1894" spans="1:14" x14ac:dyDescent="0.25">
      <c r="A1894" s="11"/>
      <c r="B1894" s="12"/>
      <c r="C1894" s="13"/>
      <c r="D1894" s="12"/>
      <c r="E1894" s="12"/>
      <c r="F1894" s="13"/>
      <c r="G1894" s="14"/>
      <c r="H1894" s="13"/>
      <c r="I1894" s="13"/>
      <c r="J1894" s="15"/>
      <c r="K1894" s="13"/>
      <c r="L1894" s="15"/>
      <c r="M1894" s="16"/>
      <c r="N1894" s="16"/>
    </row>
    <row r="1895" spans="1:14" x14ac:dyDescent="0.25">
      <c r="A1895" s="11"/>
      <c r="B1895" s="12"/>
      <c r="C1895" s="13"/>
      <c r="D1895" s="12"/>
      <c r="E1895" s="12"/>
      <c r="F1895" s="13"/>
      <c r="G1895" s="14"/>
      <c r="H1895" s="13"/>
      <c r="I1895" s="13"/>
      <c r="J1895" s="15"/>
      <c r="K1895" s="13"/>
      <c r="L1895" s="15"/>
      <c r="M1895" s="16"/>
      <c r="N1895" s="16"/>
    </row>
    <row r="1896" spans="1:14" x14ac:dyDescent="0.25">
      <c r="A1896" s="11"/>
      <c r="B1896" s="12"/>
      <c r="C1896" s="13"/>
      <c r="D1896" s="12"/>
      <c r="E1896" s="12"/>
      <c r="F1896" s="13"/>
      <c r="G1896" s="14"/>
      <c r="H1896" s="13"/>
      <c r="I1896" s="13"/>
      <c r="J1896" s="15"/>
      <c r="K1896" s="13"/>
      <c r="L1896" s="15"/>
      <c r="M1896" s="16"/>
      <c r="N1896" s="16"/>
    </row>
    <row r="1897" spans="1:14" x14ac:dyDescent="0.25">
      <c r="A1897" s="11"/>
      <c r="B1897" s="12"/>
      <c r="C1897" s="13"/>
      <c r="D1897" s="12"/>
      <c r="E1897" s="12"/>
      <c r="F1897" s="13"/>
      <c r="G1897" s="14"/>
      <c r="H1897" s="13"/>
      <c r="I1897" s="13"/>
      <c r="J1897" s="15"/>
      <c r="K1897" s="13"/>
      <c r="L1897" s="15"/>
      <c r="M1897" s="16"/>
      <c r="N1897" s="16"/>
    </row>
    <row r="1898" spans="1:14" x14ac:dyDescent="0.25">
      <c r="A1898" s="11"/>
      <c r="B1898" s="12"/>
      <c r="C1898" s="13"/>
      <c r="D1898" s="12"/>
      <c r="E1898" s="12"/>
      <c r="F1898" s="13"/>
      <c r="G1898" s="14"/>
      <c r="H1898" s="13"/>
      <c r="I1898" s="13"/>
      <c r="J1898" s="15"/>
      <c r="K1898" s="13"/>
      <c r="L1898" s="15"/>
      <c r="M1898" s="16"/>
      <c r="N1898" s="16"/>
    </row>
    <row r="1899" spans="1:14" x14ac:dyDescent="0.25">
      <c r="A1899" s="11"/>
      <c r="B1899" s="12"/>
      <c r="C1899" s="13"/>
      <c r="D1899" s="12"/>
      <c r="E1899" s="12"/>
      <c r="F1899" s="13"/>
      <c r="G1899" s="14"/>
      <c r="H1899" s="13"/>
      <c r="I1899" s="13"/>
      <c r="J1899" s="15"/>
      <c r="K1899" s="13"/>
      <c r="L1899" s="15"/>
      <c r="M1899" s="16"/>
      <c r="N1899" s="16"/>
    </row>
    <row r="1900" spans="1:14" x14ac:dyDescent="0.25">
      <c r="A1900" s="11"/>
      <c r="B1900" s="12"/>
      <c r="C1900" s="13"/>
      <c r="D1900" s="12"/>
      <c r="E1900" s="12"/>
      <c r="F1900" s="13"/>
      <c r="G1900" s="14"/>
      <c r="H1900" s="13"/>
      <c r="I1900" s="13"/>
      <c r="J1900" s="15"/>
      <c r="K1900" s="13"/>
      <c r="L1900" s="15"/>
      <c r="M1900" s="16"/>
      <c r="N1900" s="16"/>
    </row>
    <row r="1901" spans="1:14" x14ac:dyDescent="0.25">
      <c r="A1901" s="11"/>
      <c r="B1901" s="12"/>
      <c r="C1901" s="13"/>
      <c r="D1901" s="12"/>
      <c r="E1901" s="12"/>
      <c r="F1901" s="13"/>
      <c r="G1901" s="14"/>
      <c r="H1901" s="13"/>
      <c r="I1901" s="13"/>
      <c r="J1901" s="15"/>
      <c r="K1901" s="13"/>
      <c r="L1901" s="15"/>
      <c r="M1901" s="16"/>
      <c r="N1901" s="16"/>
    </row>
    <row r="1902" spans="1:14" x14ac:dyDescent="0.25">
      <c r="A1902" s="11"/>
      <c r="B1902" s="12"/>
      <c r="C1902" s="13"/>
      <c r="D1902" s="12"/>
      <c r="E1902" s="12"/>
      <c r="F1902" s="13"/>
      <c r="G1902" s="14"/>
      <c r="H1902" s="13"/>
      <c r="I1902" s="13"/>
      <c r="J1902" s="15"/>
      <c r="K1902" s="13"/>
      <c r="L1902" s="15"/>
      <c r="M1902" s="16"/>
      <c r="N1902" s="16"/>
    </row>
    <row r="1903" spans="1:14" x14ac:dyDescent="0.25">
      <c r="A1903" s="11"/>
      <c r="B1903" s="12"/>
      <c r="C1903" s="13"/>
      <c r="D1903" s="12"/>
      <c r="E1903" s="12"/>
      <c r="F1903" s="13"/>
      <c r="G1903" s="14"/>
      <c r="H1903" s="13"/>
      <c r="I1903" s="13"/>
      <c r="J1903" s="15"/>
      <c r="K1903" s="13"/>
      <c r="L1903" s="15"/>
      <c r="M1903" s="16"/>
      <c r="N1903" s="16"/>
    </row>
    <row r="1904" spans="1:14" x14ac:dyDescent="0.25">
      <c r="A1904" s="11"/>
      <c r="B1904" s="12"/>
      <c r="C1904" s="13"/>
      <c r="D1904" s="12"/>
      <c r="E1904" s="12"/>
      <c r="F1904" s="13"/>
      <c r="G1904" s="14"/>
      <c r="H1904" s="13"/>
      <c r="I1904" s="13"/>
      <c r="J1904" s="15"/>
      <c r="K1904" s="13"/>
      <c r="L1904" s="15"/>
      <c r="M1904" s="16"/>
      <c r="N1904" s="16"/>
    </row>
    <row r="1905" spans="1:14" x14ac:dyDescent="0.25">
      <c r="A1905" s="11"/>
      <c r="B1905" s="12"/>
      <c r="C1905" s="13"/>
      <c r="D1905" s="12"/>
      <c r="E1905" s="12"/>
      <c r="F1905" s="13"/>
      <c r="G1905" s="14"/>
      <c r="H1905" s="13"/>
      <c r="I1905" s="13"/>
      <c r="J1905" s="15"/>
      <c r="K1905" s="13"/>
      <c r="L1905" s="15"/>
      <c r="M1905" s="16"/>
      <c r="N1905" s="16"/>
    </row>
    <row r="1906" spans="1:14" x14ac:dyDescent="0.25">
      <c r="A1906" s="11"/>
      <c r="B1906" s="12"/>
      <c r="C1906" s="13"/>
      <c r="D1906" s="12"/>
      <c r="E1906" s="12"/>
      <c r="F1906" s="13"/>
      <c r="G1906" s="14"/>
      <c r="H1906" s="13"/>
      <c r="I1906" s="13"/>
      <c r="J1906" s="15"/>
      <c r="K1906" s="13"/>
      <c r="L1906" s="15"/>
      <c r="M1906" s="16"/>
      <c r="N1906" s="16"/>
    </row>
    <row r="1907" spans="1:14" x14ac:dyDescent="0.25">
      <c r="A1907" s="11"/>
      <c r="B1907" s="12"/>
      <c r="C1907" s="13"/>
      <c r="D1907" s="12"/>
      <c r="E1907" s="12"/>
      <c r="F1907" s="13"/>
      <c r="G1907" s="14"/>
      <c r="H1907" s="13"/>
      <c r="I1907" s="13"/>
      <c r="J1907" s="15"/>
      <c r="K1907" s="13"/>
      <c r="L1907" s="15"/>
      <c r="M1907" s="16"/>
      <c r="N1907" s="16"/>
    </row>
    <row r="1908" spans="1:14" x14ac:dyDescent="0.25">
      <c r="A1908" s="11"/>
      <c r="B1908" s="12"/>
      <c r="C1908" s="13"/>
      <c r="D1908" s="12"/>
      <c r="E1908" s="12"/>
      <c r="F1908" s="13"/>
      <c r="G1908" s="14"/>
      <c r="H1908" s="13"/>
      <c r="I1908" s="13"/>
      <c r="J1908" s="15"/>
      <c r="K1908" s="13"/>
      <c r="L1908" s="15"/>
      <c r="M1908" s="16"/>
      <c r="N1908" s="16"/>
    </row>
    <row r="1909" spans="1:14" x14ac:dyDescent="0.25">
      <c r="A1909" s="11"/>
      <c r="B1909" s="12"/>
      <c r="C1909" s="13"/>
      <c r="D1909" s="12"/>
      <c r="E1909" s="12"/>
      <c r="F1909" s="13"/>
      <c r="G1909" s="14"/>
      <c r="H1909" s="13"/>
      <c r="I1909" s="13"/>
      <c r="J1909" s="15"/>
      <c r="K1909" s="13"/>
      <c r="L1909" s="15"/>
      <c r="M1909" s="16"/>
      <c r="N1909" s="16"/>
    </row>
    <row r="1910" spans="1:14" x14ac:dyDescent="0.25">
      <c r="A1910" s="11"/>
      <c r="B1910" s="12"/>
      <c r="C1910" s="13"/>
      <c r="D1910" s="12"/>
      <c r="E1910" s="12"/>
      <c r="F1910" s="13"/>
      <c r="G1910" s="14"/>
      <c r="H1910" s="13"/>
      <c r="I1910" s="13"/>
      <c r="J1910" s="15"/>
      <c r="K1910" s="13"/>
      <c r="L1910" s="15"/>
      <c r="M1910" s="16"/>
      <c r="N1910" s="16"/>
    </row>
    <row r="1911" spans="1:14" x14ac:dyDescent="0.25">
      <c r="A1911" s="11"/>
      <c r="B1911" s="12"/>
      <c r="C1911" s="13"/>
      <c r="D1911" s="12"/>
      <c r="E1911" s="12"/>
      <c r="F1911" s="13"/>
      <c r="G1911" s="14"/>
      <c r="H1911" s="13"/>
      <c r="I1911" s="13"/>
      <c r="J1911" s="15"/>
      <c r="K1911" s="13"/>
      <c r="L1911" s="15"/>
      <c r="M1911" s="16"/>
      <c r="N1911" s="16"/>
    </row>
    <row r="1912" spans="1:14" x14ac:dyDescent="0.25">
      <c r="A1912" s="11"/>
      <c r="B1912" s="12"/>
      <c r="C1912" s="13"/>
      <c r="D1912" s="12"/>
      <c r="E1912" s="12"/>
      <c r="F1912" s="13"/>
      <c r="G1912" s="14"/>
      <c r="H1912" s="13"/>
      <c r="I1912" s="13"/>
      <c r="J1912" s="15"/>
      <c r="K1912" s="13"/>
      <c r="L1912" s="15"/>
      <c r="M1912" s="16"/>
      <c r="N1912" s="16"/>
    </row>
    <row r="1913" spans="1:14" x14ac:dyDescent="0.25">
      <c r="A1913" s="11"/>
      <c r="B1913" s="12"/>
      <c r="C1913" s="13"/>
      <c r="D1913" s="12"/>
      <c r="E1913" s="12"/>
      <c r="F1913" s="13"/>
      <c r="G1913" s="14"/>
      <c r="H1913" s="13"/>
      <c r="I1913" s="13"/>
      <c r="J1913" s="15"/>
      <c r="K1913" s="13"/>
      <c r="L1913" s="15"/>
      <c r="M1913" s="16"/>
      <c r="N1913" s="16"/>
    </row>
    <row r="1914" spans="1:14" x14ac:dyDescent="0.25">
      <c r="A1914" s="11"/>
      <c r="B1914" s="12"/>
      <c r="C1914" s="13"/>
      <c r="D1914" s="12"/>
      <c r="E1914" s="12"/>
      <c r="F1914" s="13"/>
      <c r="G1914" s="14"/>
      <c r="H1914" s="13"/>
      <c r="I1914" s="13"/>
      <c r="J1914" s="15"/>
      <c r="K1914" s="13"/>
      <c r="L1914" s="15"/>
      <c r="M1914" s="16"/>
      <c r="N1914" s="16"/>
    </row>
    <row r="1915" spans="1:14" x14ac:dyDescent="0.25">
      <c r="A1915" s="11"/>
      <c r="B1915" s="12"/>
      <c r="C1915" s="13"/>
      <c r="D1915" s="12"/>
      <c r="E1915" s="12"/>
      <c r="F1915" s="13"/>
      <c r="G1915" s="14"/>
      <c r="H1915" s="13"/>
      <c r="I1915" s="13"/>
      <c r="J1915" s="15"/>
      <c r="K1915" s="13"/>
      <c r="L1915" s="15"/>
      <c r="M1915" s="16"/>
      <c r="N1915" s="16"/>
    </row>
    <row r="1916" spans="1:14" x14ac:dyDescent="0.25">
      <c r="A1916" s="11"/>
      <c r="B1916" s="12"/>
      <c r="C1916" s="13"/>
      <c r="D1916" s="12"/>
      <c r="E1916" s="12"/>
      <c r="F1916" s="13"/>
      <c r="G1916" s="14"/>
      <c r="H1916" s="13"/>
      <c r="I1916" s="13"/>
      <c r="J1916" s="15"/>
      <c r="K1916" s="13"/>
      <c r="L1916" s="15"/>
      <c r="M1916" s="16"/>
      <c r="N1916" s="16"/>
    </row>
    <row r="1917" spans="1:14" x14ac:dyDescent="0.25">
      <c r="A1917" s="11"/>
      <c r="B1917" s="12"/>
      <c r="C1917" s="13"/>
      <c r="D1917" s="12"/>
      <c r="E1917" s="12"/>
      <c r="F1917" s="13"/>
      <c r="G1917" s="14"/>
      <c r="H1917" s="13"/>
      <c r="I1917" s="13"/>
      <c r="J1917" s="15"/>
      <c r="K1917" s="13"/>
      <c r="L1917" s="15"/>
      <c r="M1917" s="16"/>
      <c r="N1917" s="16"/>
    </row>
    <row r="1918" spans="1:14" x14ac:dyDescent="0.25">
      <c r="A1918" s="11"/>
      <c r="B1918" s="12"/>
      <c r="C1918" s="13"/>
      <c r="D1918" s="12"/>
      <c r="E1918" s="12"/>
      <c r="F1918" s="13"/>
      <c r="G1918" s="14"/>
      <c r="H1918" s="13"/>
      <c r="I1918" s="13"/>
      <c r="J1918" s="15"/>
      <c r="K1918" s="13"/>
      <c r="L1918" s="15"/>
      <c r="M1918" s="16"/>
      <c r="N1918" s="16"/>
    </row>
    <row r="1919" spans="1:14" x14ac:dyDescent="0.25">
      <c r="A1919" s="11"/>
      <c r="B1919" s="12"/>
      <c r="C1919" s="13"/>
      <c r="D1919" s="12"/>
      <c r="E1919" s="12"/>
      <c r="F1919" s="13"/>
      <c r="G1919" s="14"/>
      <c r="H1919" s="13"/>
      <c r="I1919" s="13"/>
      <c r="J1919" s="15"/>
      <c r="K1919" s="13"/>
      <c r="L1919" s="15"/>
      <c r="M1919" s="16"/>
      <c r="N1919" s="16"/>
    </row>
    <row r="1920" spans="1:14" x14ac:dyDescent="0.25">
      <c r="A1920" s="11"/>
      <c r="B1920" s="12"/>
      <c r="C1920" s="13"/>
      <c r="D1920" s="12"/>
      <c r="E1920" s="12"/>
      <c r="F1920" s="13"/>
      <c r="G1920" s="14"/>
      <c r="H1920" s="13"/>
      <c r="I1920" s="13"/>
      <c r="J1920" s="15"/>
      <c r="K1920" s="13"/>
      <c r="L1920" s="15"/>
      <c r="M1920" s="16"/>
      <c r="N1920" s="16"/>
    </row>
    <row r="1921" spans="1:14" x14ac:dyDescent="0.25">
      <c r="A1921" s="11"/>
      <c r="B1921" s="12"/>
      <c r="C1921" s="13"/>
      <c r="D1921" s="12"/>
      <c r="E1921" s="12"/>
      <c r="F1921" s="13"/>
      <c r="G1921" s="14"/>
      <c r="H1921" s="13"/>
      <c r="I1921" s="13"/>
      <c r="J1921" s="15"/>
      <c r="K1921" s="13"/>
      <c r="L1921" s="15"/>
      <c r="M1921" s="16"/>
      <c r="N1921" s="16"/>
    </row>
    <row r="1922" spans="1:14" x14ac:dyDescent="0.25">
      <c r="A1922" s="11"/>
      <c r="B1922" s="12"/>
      <c r="C1922" s="13"/>
      <c r="D1922" s="12"/>
      <c r="E1922" s="12"/>
      <c r="F1922" s="13"/>
      <c r="G1922" s="14"/>
      <c r="H1922" s="13"/>
      <c r="I1922" s="13"/>
      <c r="J1922" s="15"/>
      <c r="K1922" s="13"/>
      <c r="L1922" s="15"/>
      <c r="M1922" s="16"/>
      <c r="N1922" s="16"/>
    </row>
    <row r="1923" spans="1:14" x14ac:dyDescent="0.25">
      <c r="A1923" s="11"/>
      <c r="B1923" s="12"/>
      <c r="C1923" s="13"/>
      <c r="D1923" s="12"/>
      <c r="E1923" s="12"/>
      <c r="F1923" s="13"/>
      <c r="G1923" s="14"/>
      <c r="H1923" s="13"/>
      <c r="I1923" s="13"/>
      <c r="J1923" s="15"/>
      <c r="K1923" s="13"/>
      <c r="L1923" s="15"/>
      <c r="M1923" s="16"/>
      <c r="N1923" s="16"/>
    </row>
    <row r="1924" spans="1:14" x14ac:dyDescent="0.25">
      <c r="A1924" s="11"/>
      <c r="B1924" s="12"/>
      <c r="C1924" s="13"/>
      <c r="D1924" s="12"/>
      <c r="E1924" s="12"/>
      <c r="F1924" s="13"/>
      <c r="G1924" s="14"/>
      <c r="H1924" s="13"/>
      <c r="I1924" s="13"/>
      <c r="J1924" s="15"/>
      <c r="K1924" s="13"/>
      <c r="L1924" s="15"/>
      <c r="M1924" s="16"/>
      <c r="N1924" s="16"/>
    </row>
    <row r="1925" spans="1:14" x14ac:dyDescent="0.25">
      <c r="A1925" s="11"/>
      <c r="B1925" s="12"/>
      <c r="C1925" s="13"/>
      <c r="D1925" s="12"/>
      <c r="E1925" s="12"/>
      <c r="F1925" s="13"/>
      <c r="G1925" s="14"/>
      <c r="H1925" s="13"/>
      <c r="I1925" s="13"/>
      <c r="J1925" s="15"/>
      <c r="K1925" s="13"/>
      <c r="L1925" s="15"/>
      <c r="M1925" s="16"/>
      <c r="N1925" s="16"/>
    </row>
    <row r="1926" spans="1:14" x14ac:dyDescent="0.25">
      <c r="A1926" s="11"/>
      <c r="B1926" s="12"/>
      <c r="C1926" s="13"/>
      <c r="D1926" s="12"/>
      <c r="E1926" s="12"/>
      <c r="F1926" s="13"/>
      <c r="G1926" s="14"/>
      <c r="H1926" s="13"/>
      <c r="I1926" s="13"/>
      <c r="J1926" s="15"/>
      <c r="K1926" s="13"/>
      <c r="L1926" s="15"/>
      <c r="M1926" s="16"/>
      <c r="N1926" s="16"/>
    </row>
    <row r="1927" spans="1:14" x14ac:dyDescent="0.25">
      <c r="A1927" s="11"/>
      <c r="B1927" s="12"/>
      <c r="C1927" s="13"/>
      <c r="D1927" s="12"/>
      <c r="E1927" s="12"/>
      <c r="F1927" s="13"/>
      <c r="G1927" s="14"/>
      <c r="H1927" s="13"/>
      <c r="I1927" s="13"/>
      <c r="J1927" s="15"/>
      <c r="K1927" s="13"/>
      <c r="L1927" s="15"/>
      <c r="M1927" s="16"/>
      <c r="N1927" s="16"/>
    </row>
    <row r="1928" spans="1:14" x14ac:dyDescent="0.25">
      <c r="A1928" s="11"/>
      <c r="B1928" s="12"/>
      <c r="C1928" s="13"/>
      <c r="D1928" s="12"/>
      <c r="E1928" s="12"/>
      <c r="F1928" s="13"/>
      <c r="G1928" s="14"/>
      <c r="H1928" s="13"/>
      <c r="I1928" s="13"/>
      <c r="J1928" s="15"/>
      <c r="K1928" s="13"/>
      <c r="L1928" s="15"/>
      <c r="M1928" s="16"/>
      <c r="N1928" s="16"/>
    </row>
    <row r="1929" spans="1:14" x14ac:dyDescent="0.25">
      <c r="A1929" s="11"/>
      <c r="B1929" s="12"/>
      <c r="C1929" s="13"/>
      <c r="D1929" s="12"/>
      <c r="E1929" s="12"/>
      <c r="F1929" s="13"/>
      <c r="G1929" s="14"/>
      <c r="H1929" s="13"/>
      <c r="I1929" s="13"/>
      <c r="J1929" s="15"/>
      <c r="K1929" s="13"/>
      <c r="L1929" s="15"/>
      <c r="M1929" s="16"/>
      <c r="N1929" s="16"/>
    </row>
    <row r="1930" spans="1:14" x14ac:dyDescent="0.25">
      <c r="A1930" s="11"/>
      <c r="B1930" s="12"/>
      <c r="C1930" s="13"/>
      <c r="D1930" s="12"/>
      <c r="E1930" s="12"/>
      <c r="F1930" s="13"/>
      <c r="G1930" s="14"/>
      <c r="H1930" s="13"/>
      <c r="I1930" s="13"/>
      <c r="J1930" s="15"/>
      <c r="K1930" s="13"/>
      <c r="L1930" s="15"/>
      <c r="M1930" s="16"/>
      <c r="N1930" s="16"/>
    </row>
    <row r="1931" spans="1:14" x14ac:dyDescent="0.25">
      <c r="A1931" s="11"/>
      <c r="B1931" s="12"/>
      <c r="C1931" s="13"/>
      <c r="D1931" s="12"/>
      <c r="E1931" s="12"/>
      <c r="F1931" s="13"/>
      <c r="G1931" s="14"/>
      <c r="H1931" s="13"/>
      <c r="I1931" s="13"/>
      <c r="J1931" s="15"/>
      <c r="K1931" s="13"/>
      <c r="L1931" s="15"/>
      <c r="M1931" s="16"/>
      <c r="N1931" s="16"/>
    </row>
    <row r="1932" spans="1:14" x14ac:dyDescent="0.25">
      <c r="A1932" s="11"/>
      <c r="B1932" s="12"/>
      <c r="C1932" s="13"/>
      <c r="D1932" s="12"/>
      <c r="E1932" s="12"/>
      <c r="F1932" s="13"/>
      <c r="G1932" s="14"/>
      <c r="H1932" s="13"/>
      <c r="I1932" s="13"/>
      <c r="J1932" s="15"/>
      <c r="K1932" s="13"/>
      <c r="L1932" s="15"/>
      <c r="M1932" s="16"/>
      <c r="N1932" s="16"/>
    </row>
    <row r="1933" spans="1:14" x14ac:dyDescent="0.25">
      <c r="A1933" s="11"/>
      <c r="B1933" s="12"/>
      <c r="C1933" s="13"/>
      <c r="D1933" s="12"/>
      <c r="E1933" s="12"/>
      <c r="F1933" s="13"/>
      <c r="G1933" s="14"/>
      <c r="H1933" s="13"/>
      <c r="I1933" s="13"/>
      <c r="J1933" s="15"/>
      <c r="K1933" s="13"/>
      <c r="L1933" s="15"/>
      <c r="M1933" s="16"/>
      <c r="N1933" s="16"/>
    </row>
    <row r="1934" spans="1:14" x14ac:dyDescent="0.25">
      <c r="A1934" s="11"/>
      <c r="B1934" s="12"/>
      <c r="C1934" s="13"/>
      <c r="D1934" s="12"/>
      <c r="E1934" s="12"/>
      <c r="F1934" s="13"/>
      <c r="G1934" s="14"/>
      <c r="H1934" s="13"/>
      <c r="I1934" s="13"/>
      <c r="J1934" s="15"/>
      <c r="K1934" s="13"/>
      <c r="L1934" s="15"/>
      <c r="M1934" s="16"/>
      <c r="N1934" s="16"/>
    </row>
    <row r="1935" spans="1:14" x14ac:dyDescent="0.25">
      <c r="A1935" s="11"/>
      <c r="B1935" s="12"/>
      <c r="C1935" s="13"/>
      <c r="D1935" s="12"/>
      <c r="E1935" s="12"/>
      <c r="F1935" s="13"/>
      <c r="G1935" s="14"/>
      <c r="H1935" s="13"/>
      <c r="I1935" s="13"/>
      <c r="J1935" s="15"/>
      <c r="K1935" s="13"/>
      <c r="L1935" s="15"/>
      <c r="M1935" s="16"/>
      <c r="N1935" s="16"/>
    </row>
    <row r="1936" spans="1:14" x14ac:dyDescent="0.25">
      <c r="A1936" s="11"/>
      <c r="B1936" s="12"/>
      <c r="C1936" s="13"/>
      <c r="D1936" s="12"/>
      <c r="E1936" s="12"/>
      <c r="F1936" s="13"/>
      <c r="G1936" s="14"/>
      <c r="H1936" s="13"/>
      <c r="I1936" s="13"/>
      <c r="J1936" s="15"/>
      <c r="K1936" s="13"/>
      <c r="L1936" s="15"/>
      <c r="M1936" s="16"/>
      <c r="N1936" s="16"/>
    </row>
    <row r="1937" spans="1:14" x14ac:dyDescent="0.25">
      <c r="A1937" s="11"/>
      <c r="B1937" s="12"/>
      <c r="C1937" s="13"/>
      <c r="D1937" s="12"/>
      <c r="E1937" s="12"/>
      <c r="F1937" s="13"/>
      <c r="G1937" s="14"/>
      <c r="H1937" s="13"/>
      <c r="I1937" s="13"/>
      <c r="J1937" s="15"/>
      <c r="K1937" s="13"/>
      <c r="L1937" s="15"/>
      <c r="M1937" s="16"/>
      <c r="N1937" s="16"/>
    </row>
    <row r="1938" spans="1:14" x14ac:dyDescent="0.25">
      <c r="A1938" s="11"/>
      <c r="B1938" s="12"/>
      <c r="C1938" s="13"/>
      <c r="D1938" s="12"/>
      <c r="E1938" s="12"/>
      <c r="F1938" s="13"/>
      <c r="G1938" s="14"/>
      <c r="H1938" s="13"/>
      <c r="I1938" s="13"/>
      <c r="J1938" s="15"/>
      <c r="K1938" s="13"/>
      <c r="L1938" s="15"/>
      <c r="M1938" s="16"/>
      <c r="N1938" s="16"/>
    </row>
    <row r="1939" spans="1:14" x14ac:dyDescent="0.25">
      <c r="A1939" s="11"/>
      <c r="B1939" s="12"/>
      <c r="C1939" s="13"/>
      <c r="D1939" s="12"/>
      <c r="E1939" s="12"/>
      <c r="F1939" s="13"/>
      <c r="G1939" s="14"/>
      <c r="H1939" s="13"/>
      <c r="I1939" s="13"/>
      <c r="J1939" s="15"/>
      <c r="K1939" s="13"/>
      <c r="L1939" s="15"/>
      <c r="M1939" s="16"/>
      <c r="N1939" s="16"/>
    </row>
    <row r="1940" spans="1:14" x14ac:dyDescent="0.25">
      <c r="A1940" s="11"/>
      <c r="B1940" s="12"/>
      <c r="C1940" s="13"/>
      <c r="D1940" s="12"/>
      <c r="E1940" s="12"/>
      <c r="F1940" s="13"/>
      <c r="G1940" s="14"/>
      <c r="H1940" s="13"/>
      <c r="I1940" s="13"/>
      <c r="J1940" s="15"/>
      <c r="K1940" s="13"/>
      <c r="L1940" s="15"/>
      <c r="M1940" s="16"/>
      <c r="N1940" s="16"/>
    </row>
    <row r="1941" spans="1:14" x14ac:dyDescent="0.25">
      <c r="A1941" s="11"/>
      <c r="B1941" s="12"/>
      <c r="C1941" s="13"/>
      <c r="D1941" s="12"/>
      <c r="E1941" s="12"/>
      <c r="F1941" s="13"/>
      <c r="G1941" s="14"/>
      <c r="H1941" s="13"/>
      <c r="I1941" s="13"/>
      <c r="J1941" s="15"/>
      <c r="K1941" s="13"/>
      <c r="L1941" s="15"/>
      <c r="M1941" s="16"/>
      <c r="N1941" s="16"/>
    </row>
    <row r="1942" spans="1:14" x14ac:dyDescent="0.25">
      <c r="A1942" s="11"/>
      <c r="B1942" s="12"/>
      <c r="C1942" s="13"/>
      <c r="D1942" s="12"/>
      <c r="E1942" s="12"/>
      <c r="F1942" s="13"/>
      <c r="G1942" s="14"/>
      <c r="H1942" s="13"/>
      <c r="I1942" s="13"/>
      <c r="J1942" s="15"/>
      <c r="K1942" s="13"/>
      <c r="L1942" s="15"/>
      <c r="M1942" s="16"/>
      <c r="N1942" s="16"/>
    </row>
    <row r="1943" spans="1:14" x14ac:dyDescent="0.25">
      <c r="A1943" s="11"/>
      <c r="B1943" s="12"/>
      <c r="C1943" s="13"/>
      <c r="D1943" s="12"/>
      <c r="E1943" s="12"/>
      <c r="F1943" s="13"/>
      <c r="G1943" s="14"/>
      <c r="H1943" s="13"/>
      <c r="I1943" s="13"/>
      <c r="J1943" s="15"/>
      <c r="K1943" s="13"/>
      <c r="L1943" s="15"/>
      <c r="M1943" s="16"/>
      <c r="N1943" s="16"/>
    </row>
    <row r="1944" spans="1:14" x14ac:dyDescent="0.25">
      <c r="A1944" s="11"/>
      <c r="B1944" s="12"/>
      <c r="C1944" s="13"/>
      <c r="D1944" s="12"/>
      <c r="E1944" s="12"/>
      <c r="F1944" s="13"/>
      <c r="G1944" s="14"/>
      <c r="H1944" s="13"/>
      <c r="I1944" s="13"/>
      <c r="J1944" s="15"/>
      <c r="K1944" s="13"/>
      <c r="L1944" s="15"/>
      <c r="M1944" s="16"/>
      <c r="N1944" s="16"/>
    </row>
    <row r="1945" spans="1:14" x14ac:dyDescent="0.25">
      <c r="A1945" s="11"/>
      <c r="B1945" s="12"/>
      <c r="C1945" s="13"/>
      <c r="D1945" s="12"/>
      <c r="E1945" s="12"/>
      <c r="F1945" s="13"/>
      <c r="G1945" s="14"/>
      <c r="H1945" s="13"/>
      <c r="I1945" s="13"/>
      <c r="J1945" s="15"/>
      <c r="K1945" s="13"/>
      <c r="L1945" s="15"/>
      <c r="M1945" s="16"/>
      <c r="N1945" s="16"/>
    </row>
    <row r="1946" spans="1:14" x14ac:dyDescent="0.25">
      <c r="A1946" s="11"/>
      <c r="B1946" s="12"/>
      <c r="C1946" s="13"/>
      <c r="D1946" s="12"/>
      <c r="E1946" s="12"/>
      <c r="F1946" s="13"/>
      <c r="G1946" s="14"/>
      <c r="H1946" s="13"/>
      <c r="I1946" s="13"/>
      <c r="J1946" s="15"/>
      <c r="K1946" s="13"/>
      <c r="L1946" s="15"/>
      <c r="M1946" s="16"/>
      <c r="N1946" s="16"/>
    </row>
    <row r="1947" spans="1:14" x14ac:dyDescent="0.25">
      <c r="A1947" s="11"/>
      <c r="B1947" s="12"/>
      <c r="C1947" s="13"/>
      <c r="D1947" s="12"/>
      <c r="E1947" s="12"/>
      <c r="F1947" s="13"/>
      <c r="G1947" s="14"/>
      <c r="H1947" s="13"/>
      <c r="I1947" s="13"/>
      <c r="J1947" s="15"/>
      <c r="K1947" s="13"/>
      <c r="L1947" s="15"/>
      <c r="M1947" s="16"/>
      <c r="N1947" s="16"/>
    </row>
    <row r="1948" spans="1:14" x14ac:dyDescent="0.25">
      <c r="A1948" s="11"/>
      <c r="B1948" s="12"/>
      <c r="C1948" s="13"/>
      <c r="D1948" s="12"/>
      <c r="E1948" s="12"/>
      <c r="F1948" s="13"/>
      <c r="G1948" s="14"/>
      <c r="H1948" s="13"/>
      <c r="I1948" s="13"/>
      <c r="J1948" s="15"/>
      <c r="K1948" s="13"/>
      <c r="L1948" s="15"/>
      <c r="M1948" s="16"/>
      <c r="N1948" s="16"/>
    </row>
    <row r="1949" spans="1:14" x14ac:dyDescent="0.25">
      <c r="A1949" s="11"/>
      <c r="B1949" s="12"/>
      <c r="C1949" s="13"/>
      <c r="D1949" s="12"/>
      <c r="E1949" s="12"/>
      <c r="F1949" s="13"/>
      <c r="G1949" s="14"/>
      <c r="H1949" s="13"/>
      <c r="I1949" s="13"/>
      <c r="J1949" s="15"/>
      <c r="K1949" s="13"/>
      <c r="L1949" s="15"/>
      <c r="M1949" s="16"/>
      <c r="N1949" s="16"/>
    </row>
    <row r="1950" spans="1:14" x14ac:dyDescent="0.25">
      <c r="A1950" s="11"/>
      <c r="B1950" s="12"/>
      <c r="C1950" s="13"/>
      <c r="D1950" s="12"/>
      <c r="E1950" s="12"/>
      <c r="F1950" s="13"/>
      <c r="G1950" s="14"/>
      <c r="H1950" s="13"/>
      <c r="I1950" s="13"/>
      <c r="J1950" s="15"/>
      <c r="K1950" s="13"/>
      <c r="L1950" s="15"/>
      <c r="M1950" s="16"/>
      <c r="N1950" s="16"/>
    </row>
    <row r="1951" spans="1:14" x14ac:dyDescent="0.25">
      <c r="A1951" s="11"/>
      <c r="B1951" s="12"/>
      <c r="C1951" s="13"/>
      <c r="D1951" s="12"/>
      <c r="E1951" s="12"/>
      <c r="F1951" s="13"/>
      <c r="G1951" s="14"/>
      <c r="H1951" s="13"/>
      <c r="I1951" s="13"/>
      <c r="J1951" s="15"/>
      <c r="K1951" s="13"/>
      <c r="L1951" s="15"/>
      <c r="M1951" s="16"/>
      <c r="N1951" s="16"/>
    </row>
    <row r="1952" spans="1:14" x14ac:dyDescent="0.25">
      <c r="A1952" s="11"/>
      <c r="B1952" s="12"/>
      <c r="C1952" s="13"/>
      <c r="D1952" s="12"/>
      <c r="E1952" s="12"/>
      <c r="F1952" s="13"/>
      <c r="G1952" s="14"/>
      <c r="H1952" s="13"/>
      <c r="I1952" s="13"/>
      <c r="J1952" s="15"/>
      <c r="K1952" s="13"/>
      <c r="L1952" s="15"/>
      <c r="M1952" s="16"/>
      <c r="N1952" s="16"/>
    </row>
    <row r="1953" spans="1:14" x14ac:dyDescent="0.25">
      <c r="A1953" s="11"/>
      <c r="B1953" s="12"/>
      <c r="C1953" s="13"/>
      <c r="D1953" s="12"/>
      <c r="E1953" s="12"/>
      <c r="F1953" s="13"/>
      <c r="G1953" s="14"/>
      <c r="H1953" s="13"/>
      <c r="I1953" s="13"/>
      <c r="J1953" s="15"/>
      <c r="K1953" s="13"/>
      <c r="L1953" s="15"/>
      <c r="M1953" s="16"/>
      <c r="N1953" s="16"/>
    </row>
    <row r="1954" spans="1:14" x14ac:dyDescent="0.25">
      <c r="A1954" s="11"/>
      <c r="B1954" s="12"/>
      <c r="C1954" s="13"/>
      <c r="D1954" s="12"/>
      <c r="E1954" s="12"/>
      <c r="F1954" s="13"/>
      <c r="G1954" s="14"/>
      <c r="H1954" s="13"/>
      <c r="I1954" s="13"/>
      <c r="J1954" s="15"/>
      <c r="K1954" s="13"/>
      <c r="L1954" s="15"/>
      <c r="M1954" s="16"/>
      <c r="N1954" s="16"/>
    </row>
    <row r="1955" spans="1:14" x14ac:dyDescent="0.25">
      <c r="A1955" s="11"/>
      <c r="B1955" s="12"/>
      <c r="C1955" s="13"/>
      <c r="D1955" s="12"/>
      <c r="E1955" s="12"/>
      <c r="F1955" s="13"/>
      <c r="G1955" s="14"/>
      <c r="H1955" s="13"/>
      <c r="I1955" s="13"/>
      <c r="J1955" s="15"/>
      <c r="K1955" s="13"/>
      <c r="L1955" s="15"/>
      <c r="M1955" s="16"/>
      <c r="N1955" s="16"/>
    </row>
    <row r="1956" spans="1:14" x14ac:dyDescent="0.25">
      <c r="A1956" s="11"/>
      <c r="B1956" s="12"/>
      <c r="C1956" s="13"/>
      <c r="D1956" s="12"/>
      <c r="E1956" s="12"/>
      <c r="F1956" s="13"/>
      <c r="G1956" s="14"/>
      <c r="H1956" s="13"/>
      <c r="I1956" s="13"/>
      <c r="J1956" s="15"/>
      <c r="K1956" s="13"/>
      <c r="L1956" s="15"/>
      <c r="M1956" s="16"/>
      <c r="N1956" s="16"/>
    </row>
    <row r="1957" spans="1:14" x14ac:dyDescent="0.25">
      <c r="A1957" s="11"/>
      <c r="B1957" s="12"/>
      <c r="C1957" s="13"/>
      <c r="D1957" s="12"/>
      <c r="E1957" s="12"/>
      <c r="F1957" s="13"/>
      <c r="G1957" s="14"/>
      <c r="H1957" s="13"/>
      <c r="I1957" s="13"/>
      <c r="J1957" s="15"/>
      <c r="K1957" s="13"/>
      <c r="L1957" s="15"/>
      <c r="M1957" s="16"/>
      <c r="N1957" s="16"/>
    </row>
    <row r="1958" spans="1:14" x14ac:dyDescent="0.25">
      <c r="A1958" s="11"/>
      <c r="B1958" s="12"/>
      <c r="C1958" s="13"/>
      <c r="D1958" s="12"/>
      <c r="E1958" s="12"/>
      <c r="F1958" s="13"/>
      <c r="G1958" s="14"/>
      <c r="H1958" s="13"/>
      <c r="I1958" s="13"/>
      <c r="J1958" s="15"/>
      <c r="K1958" s="13"/>
      <c r="L1958" s="15"/>
      <c r="M1958" s="16"/>
      <c r="N1958" s="16"/>
    </row>
    <row r="1959" spans="1:14" x14ac:dyDescent="0.25">
      <c r="A1959" s="11"/>
      <c r="B1959" s="12"/>
      <c r="C1959" s="13"/>
      <c r="D1959" s="12"/>
      <c r="E1959" s="12"/>
      <c r="F1959" s="13"/>
      <c r="G1959" s="14"/>
      <c r="H1959" s="13"/>
      <c r="I1959" s="13"/>
      <c r="J1959" s="15"/>
      <c r="K1959" s="13"/>
      <c r="L1959" s="15"/>
      <c r="M1959" s="16"/>
      <c r="N1959" s="16"/>
    </row>
    <row r="1960" spans="1:14" x14ac:dyDescent="0.25">
      <c r="A1960" s="11"/>
      <c r="B1960" s="12"/>
      <c r="C1960" s="13"/>
      <c r="D1960" s="12"/>
      <c r="E1960" s="12"/>
      <c r="F1960" s="13"/>
      <c r="G1960" s="14"/>
      <c r="H1960" s="13"/>
      <c r="I1960" s="13"/>
      <c r="J1960" s="15"/>
      <c r="K1960" s="13"/>
      <c r="L1960" s="15"/>
      <c r="M1960" s="16"/>
      <c r="N1960" s="16"/>
    </row>
    <row r="1961" spans="1:14" x14ac:dyDescent="0.25">
      <c r="A1961" s="11"/>
      <c r="B1961" s="12"/>
      <c r="C1961" s="13"/>
      <c r="D1961" s="12"/>
      <c r="E1961" s="12"/>
      <c r="F1961" s="13"/>
      <c r="G1961" s="14"/>
      <c r="H1961" s="13"/>
      <c r="I1961" s="13"/>
      <c r="J1961" s="15"/>
      <c r="K1961" s="13"/>
      <c r="L1961" s="15"/>
      <c r="M1961" s="16"/>
      <c r="N1961" s="16"/>
    </row>
    <row r="1962" spans="1:14" x14ac:dyDescent="0.25">
      <c r="A1962" s="11"/>
      <c r="B1962" s="12"/>
      <c r="C1962" s="13"/>
      <c r="D1962" s="12"/>
      <c r="E1962" s="12"/>
      <c r="F1962" s="13"/>
      <c r="G1962" s="14"/>
      <c r="H1962" s="13"/>
      <c r="I1962" s="13"/>
      <c r="J1962" s="15"/>
      <c r="K1962" s="13"/>
      <c r="L1962" s="15"/>
      <c r="M1962" s="16"/>
      <c r="N1962" s="16"/>
    </row>
    <row r="1963" spans="1:14" x14ac:dyDescent="0.25">
      <c r="A1963" s="11"/>
      <c r="B1963" s="12"/>
      <c r="C1963" s="13"/>
      <c r="D1963" s="12"/>
      <c r="E1963" s="12"/>
      <c r="F1963" s="13"/>
      <c r="G1963" s="14"/>
      <c r="H1963" s="13"/>
      <c r="I1963" s="13"/>
      <c r="J1963" s="15"/>
      <c r="K1963" s="13"/>
      <c r="L1963" s="15"/>
      <c r="M1963" s="16"/>
      <c r="N1963" s="16"/>
    </row>
    <row r="1964" spans="1:14" x14ac:dyDescent="0.25">
      <c r="A1964" s="11"/>
      <c r="B1964" s="12"/>
      <c r="C1964" s="13"/>
      <c r="D1964" s="12"/>
      <c r="E1964" s="12"/>
      <c r="F1964" s="13"/>
      <c r="G1964" s="14"/>
      <c r="H1964" s="13"/>
      <c r="I1964" s="13"/>
      <c r="J1964" s="15"/>
      <c r="K1964" s="13"/>
      <c r="L1964" s="15"/>
      <c r="M1964" s="16"/>
      <c r="N1964" s="16"/>
    </row>
    <row r="1965" spans="1:14" x14ac:dyDescent="0.25">
      <c r="A1965" s="11"/>
      <c r="B1965" s="12"/>
      <c r="C1965" s="13"/>
      <c r="D1965" s="12"/>
      <c r="E1965" s="12"/>
      <c r="F1965" s="13"/>
      <c r="G1965" s="14"/>
      <c r="H1965" s="13"/>
      <c r="I1965" s="13"/>
      <c r="J1965" s="15"/>
      <c r="K1965" s="13"/>
      <c r="L1965" s="15"/>
      <c r="M1965" s="16"/>
      <c r="N1965" s="16"/>
    </row>
    <row r="1966" spans="1:14" x14ac:dyDescent="0.25">
      <c r="A1966" s="11"/>
      <c r="B1966" s="12"/>
      <c r="C1966" s="13"/>
      <c r="D1966" s="12"/>
      <c r="E1966" s="12"/>
      <c r="F1966" s="13"/>
      <c r="G1966" s="14"/>
      <c r="H1966" s="13"/>
      <c r="I1966" s="13"/>
      <c r="J1966" s="15"/>
      <c r="K1966" s="13"/>
      <c r="L1966" s="15"/>
      <c r="M1966" s="16"/>
      <c r="N1966" s="16"/>
    </row>
    <row r="1967" spans="1:14" x14ac:dyDescent="0.25">
      <c r="A1967" s="11"/>
      <c r="B1967" s="12"/>
      <c r="C1967" s="13"/>
      <c r="D1967" s="12"/>
      <c r="E1967" s="12"/>
      <c r="F1967" s="13"/>
      <c r="G1967" s="14"/>
      <c r="H1967" s="13"/>
      <c r="I1967" s="13"/>
      <c r="J1967" s="15"/>
      <c r="K1967" s="13"/>
      <c r="L1967" s="15"/>
      <c r="M1967" s="16"/>
      <c r="N1967" s="16"/>
    </row>
    <row r="1968" spans="1:14" x14ac:dyDescent="0.25">
      <c r="A1968" s="11"/>
      <c r="B1968" s="12"/>
      <c r="C1968" s="13"/>
      <c r="D1968" s="12"/>
      <c r="E1968" s="12"/>
      <c r="F1968" s="13"/>
      <c r="G1968" s="14"/>
      <c r="H1968" s="13"/>
      <c r="I1968" s="13"/>
      <c r="J1968" s="15"/>
      <c r="K1968" s="13"/>
      <c r="L1968" s="15"/>
      <c r="M1968" s="16"/>
      <c r="N1968" s="16"/>
    </row>
    <row r="1969" spans="1:14" x14ac:dyDescent="0.25">
      <c r="A1969" s="11"/>
      <c r="B1969" s="12"/>
      <c r="C1969" s="13"/>
      <c r="D1969" s="12"/>
      <c r="E1969" s="12"/>
      <c r="F1969" s="13"/>
      <c r="G1969" s="14"/>
      <c r="H1969" s="13"/>
      <c r="I1969" s="13"/>
      <c r="J1969" s="15"/>
      <c r="K1969" s="13"/>
      <c r="L1969" s="15"/>
      <c r="M1969" s="16"/>
      <c r="N1969" s="16"/>
    </row>
    <row r="1970" spans="1:14" x14ac:dyDescent="0.25">
      <c r="A1970" s="11"/>
      <c r="B1970" s="12"/>
      <c r="C1970" s="13"/>
      <c r="D1970" s="12"/>
      <c r="E1970" s="12"/>
      <c r="F1970" s="13"/>
      <c r="G1970" s="14"/>
      <c r="H1970" s="13"/>
      <c r="I1970" s="13"/>
      <c r="J1970" s="15"/>
      <c r="K1970" s="13"/>
      <c r="L1970" s="15"/>
      <c r="M1970" s="16"/>
      <c r="N1970" s="16"/>
    </row>
    <row r="1971" spans="1:14" x14ac:dyDescent="0.25">
      <c r="A1971" s="11"/>
      <c r="B1971" s="12"/>
      <c r="C1971" s="13"/>
      <c r="D1971" s="12"/>
      <c r="E1971" s="12"/>
      <c r="F1971" s="13"/>
      <c r="G1971" s="14"/>
      <c r="H1971" s="13"/>
      <c r="I1971" s="13"/>
      <c r="J1971" s="15"/>
      <c r="K1971" s="13"/>
      <c r="L1971" s="15"/>
      <c r="M1971" s="16"/>
      <c r="N1971" s="16"/>
    </row>
    <row r="1972" spans="1:14" x14ac:dyDescent="0.25">
      <c r="A1972" s="11"/>
      <c r="B1972" s="12"/>
      <c r="C1972" s="13"/>
      <c r="D1972" s="12"/>
      <c r="E1972" s="12"/>
      <c r="F1972" s="13"/>
      <c r="G1972" s="14"/>
      <c r="H1972" s="13"/>
      <c r="I1972" s="13"/>
      <c r="J1972" s="15"/>
      <c r="K1972" s="13"/>
      <c r="L1972" s="15"/>
      <c r="M1972" s="16"/>
      <c r="N1972" s="16"/>
    </row>
    <row r="1973" spans="1:14" x14ac:dyDescent="0.25">
      <c r="A1973" s="11"/>
      <c r="B1973" s="12"/>
      <c r="C1973" s="13"/>
      <c r="D1973" s="12"/>
      <c r="E1973" s="12"/>
      <c r="F1973" s="13"/>
      <c r="G1973" s="14"/>
      <c r="H1973" s="13"/>
      <c r="I1973" s="13"/>
      <c r="J1973" s="15"/>
      <c r="K1973" s="13"/>
      <c r="L1973" s="15"/>
      <c r="M1973" s="16"/>
      <c r="N1973" s="16"/>
    </row>
    <row r="1974" spans="1:14" x14ac:dyDescent="0.25">
      <c r="A1974" s="11"/>
      <c r="B1974" s="12"/>
      <c r="C1974" s="13"/>
      <c r="D1974" s="12"/>
      <c r="E1974" s="12"/>
      <c r="F1974" s="13"/>
      <c r="G1974" s="14"/>
      <c r="H1974" s="13"/>
      <c r="I1974" s="13"/>
      <c r="J1974" s="15"/>
      <c r="K1974" s="13"/>
      <c r="L1974" s="15"/>
      <c r="M1974" s="16"/>
      <c r="N1974" s="16"/>
    </row>
    <row r="1975" spans="1:14" x14ac:dyDescent="0.25">
      <c r="A1975" s="11"/>
      <c r="B1975" s="12"/>
      <c r="C1975" s="13"/>
      <c r="D1975" s="12"/>
      <c r="E1975" s="12"/>
      <c r="F1975" s="13"/>
      <c r="G1975" s="14"/>
      <c r="H1975" s="13"/>
      <c r="I1975" s="13"/>
      <c r="J1975" s="15"/>
      <c r="K1975" s="13"/>
      <c r="L1975" s="15"/>
      <c r="M1975" s="16"/>
      <c r="N1975" s="16"/>
    </row>
    <row r="1976" spans="1:14" x14ac:dyDescent="0.25">
      <c r="A1976" s="11"/>
      <c r="B1976" s="12"/>
      <c r="C1976" s="13"/>
      <c r="D1976" s="12"/>
      <c r="E1976" s="12"/>
      <c r="F1976" s="13"/>
      <c r="G1976" s="14"/>
      <c r="H1976" s="13"/>
      <c r="I1976" s="13"/>
      <c r="J1976" s="15"/>
      <c r="K1976" s="13"/>
      <c r="L1976" s="15"/>
      <c r="M1976" s="16"/>
      <c r="N1976" s="16"/>
    </row>
    <row r="1977" spans="1:14" x14ac:dyDescent="0.25">
      <c r="A1977" s="11"/>
      <c r="B1977" s="12"/>
      <c r="C1977" s="13"/>
      <c r="D1977" s="12"/>
      <c r="E1977" s="12"/>
      <c r="F1977" s="13"/>
      <c r="G1977" s="14"/>
      <c r="H1977" s="13"/>
      <c r="I1977" s="13"/>
      <c r="J1977" s="15"/>
      <c r="K1977" s="13"/>
      <c r="L1977" s="15"/>
      <c r="M1977" s="16"/>
      <c r="N1977" s="16"/>
    </row>
    <row r="1978" spans="1:14" x14ac:dyDescent="0.25">
      <c r="A1978" s="11"/>
      <c r="B1978" s="12"/>
      <c r="C1978" s="13"/>
      <c r="D1978" s="12"/>
      <c r="E1978" s="12"/>
      <c r="F1978" s="13"/>
      <c r="G1978" s="14"/>
      <c r="H1978" s="13"/>
      <c r="I1978" s="13"/>
      <c r="J1978" s="15"/>
      <c r="K1978" s="13"/>
      <c r="L1978" s="15"/>
      <c r="M1978" s="16"/>
      <c r="N1978" s="16"/>
    </row>
    <row r="1979" spans="1:14" x14ac:dyDescent="0.25">
      <c r="A1979" s="11"/>
      <c r="B1979" s="12"/>
      <c r="C1979" s="13"/>
      <c r="D1979" s="12"/>
      <c r="E1979" s="12"/>
      <c r="F1979" s="13"/>
      <c r="G1979" s="14"/>
      <c r="H1979" s="13"/>
      <c r="I1979" s="13"/>
      <c r="J1979" s="15"/>
      <c r="K1979" s="13"/>
      <c r="L1979" s="15"/>
      <c r="M1979" s="16"/>
      <c r="N1979" s="16"/>
    </row>
    <row r="1980" spans="1:14" x14ac:dyDescent="0.25">
      <c r="A1980" s="11"/>
      <c r="B1980" s="12"/>
      <c r="C1980" s="13"/>
      <c r="D1980" s="12"/>
      <c r="E1980" s="12"/>
      <c r="F1980" s="13"/>
      <c r="G1980" s="14"/>
      <c r="H1980" s="13"/>
      <c r="I1980" s="13"/>
      <c r="J1980" s="15"/>
      <c r="K1980" s="13"/>
      <c r="L1980" s="15"/>
      <c r="M1980" s="16"/>
      <c r="N1980" s="16"/>
    </row>
    <row r="1981" spans="1:14" x14ac:dyDescent="0.25">
      <c r="A1981" s="11"/>
      <c r="B1981" s="12"/>
      <c r="C1981" s="13"/>
      <c r="D1981" s="12"/>
      <c r="E1981" s="12"/>
      <c r="F1981" s="13"/>
      <c r="G1981" s="14"/>
      <c r="H1981" s="13"/>
      <c r="I1981" s="13"/>
      <c r="J1981" s="15"/>
      <c r="K1981" s="13"/>
      <c r="L1981" s="15"/>
      <c r="M1981" s="16"/>
      <c r="N1981" s="16"/>
    </row>
    <row r="1982" spans="1:14" x14ac:dyDescent="0.25">
      <c r="A1982" s="11"/>
      <c r="B1982" s="12"/>
      <c r="C1982" s="13"/>
      <c r="D1982" s="12"/>
      <c r="E1982" s="12"/>
      <c r="F1982" s="13"/>
      <c r="G1982" s="14"/>
      <c r="H1982" s="13"/>
      <c r="I1982" s="13"/>
      <c r="J1982" s="15"/>
      <c r="K1982" s="13"/>
      <c r="L1982" s="15"/>
      <c r="M1982" s="16"/>
      <c r="N1982" s="16"/>
    </row>
    <row r="1983" spans="1:14" x14ac:dyDescent="0.25">
      <c r="A1983" s="11"/>
      <c r="B1983" s="12"/>
      <c r="C1983" s="13"/>
      <c r="D1983" s="12"/>
      <c r="E1983" s="12"/>
      <c r="F1983" s="13"/>
      <c r="G1983" s="14"/>
      <c r="H1983" s="13"/>
      <c r="I1983" s="13"/>
      <c r="J1983" s="15"/>
      <c r="K1983" s="13"/>
      <c r="L1983" s="15"/>
      <c r="M1983" s="16"/>
      <c r="N1983" s="16"/>
    </row>
    <row r="1984" spans="1:14" x14ac:dyDescent="0.25">
      <c r="A1984" s="11"/>
      <c r="B1984" s="12"/>
      <c r="C1984" s="13"/>
      <c r="D1984" s="12"/>
      <c r="E1984" s="12"/>
      <c r="F1984" s="13"/>
      <c r="G1984" s="14"/>
      <c r="H1984" s="13"/>
      <c r="I1984" s="13"/>
      <c r="J1984" s="15"/>
      <c r="K1984" s="13"/>
      <c r="L1984" s="15"/>
      <c r="M1984" s="16"/>
      <c r="N1984" s="16"/>
    </row>
    <row r="1985" spans="1:14" x14ac:dyDescent="0.25">
      <c r="A1985" s="11"/>
      <c r="B1985" s="12"/>
      <c r="C1985" s="13"/>
      <c r="D1985" s="12"/>
      <c r="E1985" s="12"/>
      <c r="F1985" s="13"/>
      <c r="G1985" s="14"/>
      <c r="H1985" s="13"/>
      <c r="I1985" s="13"/>
      <c r="J1985" s="15"/>
      <c r="K1985" s="13"/>
      <c r="L1985" s="15"/>
      <c r="M1985" s="16"/>
      <c r="N1985" s="16"/>
    </row>
    <row r="1986" spans="1:14" x14ac:dyDescent="0.25">
      <c r="A1986" s="11"/>
      <c r="B1986" s="12"/>
      <c r="C1986" s="13"/>
      <c r="D1986" s="12"/>
      <c r="E1986" s="12"/>
      <c r="F1986" s="13"/>
      <c r="G1986" s="14"/>
      <c r="H1986" s="13"/>
      <c r="I1986" s="13"/>
      <c r="J1986" s="15"/>
      <c r="K1986" s="13"/>
      <c r="L1986" s="15"/>
      <c r="M1986" s="16"/>
      <c r="N1986" s="16"/>
    </row>
    <row r="1987" spans="1:14" x14ac:dyDescent="0.25">
      <c r="A1987" s="11"/>
      <c r="B1987" s="12"/>
      <c r="C1987" s="13"/>
      <c r="D1987" s="12"/>
      <c r="E1987" s="12"/>
      <c r="F1987" s="13"/>
      <c r="G1987" s="14"/>
      <c r="H1987" s="13"/>
      <c r="I1987" s="13"/>
      <c r="J1987" s="15"/>
      <c r="K1987" s="13"/>
      <c r="L1987" s="15"/>
      <c r="M1987" s="16"/>
      <c r="N1987" s="16"/>
    </row>
    <row r="1988" spans="1:14" x14ac:dyDescent="0.25">
      <c r="A1988" s="11"/>
      <c r="B1988" s="12"/>
      <c r="C1988" s="13"/>
      <c r="D1988" s="12"/>
      <c r="E1988" s="12"/>
      <c r="F1988" s="13"/>
      <c r="G1988" s="14"/>
      <c r="H1988" s="13"/>
      <c r="I1988" s="13"/>
      <c r="J1988" s="15"/>
      <c r="K1988" s="13"/>
      <c r="L1988" s="15"/>
      <c r="M1988" s="16"/>
      <c r="N1988" s="16"/>
    </row>
    <row r="1989" spans="1:14" x14ac:dyDescent="0.25">
      <c r="A1989" s="11"/>
      <c r="B1989" s="12"/>
      <c r="C1989" s="13"/>
      <c r="D1989" s="12"/>
      <c r="E1989" s="12"/>
      <c r="F1989" s="13"/>
      <c r="G1989" s="14"/>
      <c r="H1989" s="13"/>
      <c r="I1989" s="13"/>
      <c r="J1989" s="15"/>
      <c r="K1989" s="13"/>
      <c r="L1989" s="15"/>
      <c r="M1989" s="16"/>
      <c r="N1989" s="16"/>
    </row>
    <row r="1990" spans="1:14" x14ac:dyDescent="0.25">
      <c r="A1990" s="11"/>
      <c r="B1990" s="12"/>
      <c r="C1990" s="13"/>
      <c r="D1990" s="12"/>
      <c r="E1990" s="12"/>
      <c r="F1990" s="13"/>
      <c r="G1990" s="14"/>
      <c r="H1990" s="13"/>
      <c r="I1990" s="13"/>
      <c r="J1990" s="15"/>
      <c r="K1990" s="13"/>
      <c r="L1990" s="15"/>
      <c r="M1990" s="16"/>
      <c r="N1990" s="16"/>
    </row>
    <row r="1991" spans="1:14" x14ac:dyDescent="0.25">
      <c r="A1991" s="11"/>
      <c r="B1991" s="12"/>
      <c r="C1991" s="13"/>
      <c r="D1991" s="12"/>
      <c r="E1991" s="12"/>
      <c r="F1991" s="13"/>
      <c r="G1991" s="14"/>
      <c r="H1991" s="13"/>
      <c r="I1991" s="13"/>
      <c r="J1991" s="15"/>
      <c r="K1991" s="13"/>
      <c r="L1991" s="15"/>
      <c r="M1991" s="16"/>
      <c r="N1991" s="16"/>
    </row>
    <row r="1992" spans="1:14" x14ac:dyDescent="0.25">
      <c r="A1992" s="11"/>
      <c r="B1992" s="12"/>
      <c r="C1992" s="13"/>
      <c r="D1992" s="12"/>
      <c r="E1992" s="12"/>
      <c r="F1992" s="13"/>
      <c r="G1992" s="14"/>
      <c r="H1992" s="13"/>
      <c r="I1992" s="13"/>
      <c r="J1992" s="15"/>
      <c r="K1992" s="13"/>
      <c r="L1992" s="15"/>
      <c r="M1992" s="16"/>
      <c r="N1992" s="16"/>
    </row>
    <row r="1993" spans="1:14" x14ac:dyDescent="0.25">
      <c r="A1993" s="11"/>
      <c r="B1993" s="12"/>
      <c r="C1993" s="13"/>
      <c r="D1993" s="12"/>
      <c r="E1993" s="12"/>
      <c r="F1993" s="13"/>
      <c r="G1993" s="14"/>
      <c r="H1993" s="13"/>
      <c r="I1993" s="13"/>
      <c r="J1993" s="15"/>
      <c r="K1993" s="13"/>
      <c r="L1993" s="15"/>
      <c r="M1993" s="16"/>
      <c r="N1993" s="16"/>
    </row>
    <row r="1994" spans="1:14" x14ac:dyDescent="0.25">
      <c r="A1994" s="11"/>
      <c r="B1994" s="12"/>
      <c r="C1994" s="13"/>
      <c r="D1994" s="12"/>
      <c r="E1994" s="12"/>
      <c r="F1994" s="13"/>
      <c r="G1994" s="14"/>
      <c r="H1994" s="13"/>
      <c r="I1994" s="13"/>
      <c r="J1994" s="15"/>
      <c r="K1994" s="13"/>
      <c r="L1994" s="15"/>
      <c r="M1994" s="16"/>
      <c r="N1994" s="16"/>
    </row>
    <row r="1995" spans="1:14" x14ac:dyDescent="0.25">
      <c r="A1995" s="11"/>
      <c r="B1995" s="12"/>
      <c r="C1995" s="13"/>
      <c r="D1995" s="12"/>
      <c r="E1995" s="12"/>
      <c r="F1995" s="13"/>
      <c r="G1995" s="14"/>
      <c r="H1995" s="13"/>
      <c r="I1995" s="13"/>
      <c r="J1995" s="15"/>
      <c r="K1995" s="13"/>
      <c r="L1995" s="15"/>
      <c r="M1995" s="16"/>
      <c r="N1995" s="16"/>
    </row>
    <row r="1996" spans="1:14" x14ac:dyDescent="0.25">
      <c r="A1996" s="11"/>
      <c r="B1996" s="12"/>
      <c r="C1996" s="13"/>
      <c r="D1996" s="12"/>
      <c r="E1996" s="12"/>
      <c r="F1996" s="13"/>
      <c r="G1996" s="14"/>
      <c r="H1996" s="13"/>
      <c r="I1996" s="13"/>
      <c r="J1996" s="15"/>
      <c r="K1996" s="13"/>
      <c r="L1996" s="15"/>
      <c r="M1996" s="16"/>
      <c r="N1996" s="16"/>
    </row>
    <row r="1997" spans="1:14" x14ac:dyDescent="0.25">
      <c r="A1997" s="11"/>
      <c r="B1997" s="12"/>
      <c r="C1997" s="13"/>
      <c r="D1997" s="12"/>
      <c r="E1997" s="12"/>
      <c r="F1997" s="13"/>
      <c r="G1997" s="14"/>
      <c r="H1997" s="13"/>
      <c r="I1997" s="13"/>
      <c r="J1997" s="15"/>
      <c r="K1997" s="13"/>
      <c r="L1997" s="15"/>
      <c r="M1997" s="16"/>
      <c r="N1997" s="16"/>
    </row>
    <row r="1998" spans="1:14" x14ac:dyDescent="0.25">
      <c r="A1998" s="11"/>
      <c r="B1998" s="12"/>
      <c r="C1998" s="13"/>
      <c r="D1998" s="12"/>
      <c r="E1998" s="12"/>
      <c r="F1998" s="13"/>
      <c r="G1998" s="14"/>
      <c r="H1998" s="13"/>
      <c r="I1998" s="13"/>
      <c r="J1998" s="15"/>
      <c r="K1998" s="13"/>
      <c r="L1998" s="15"/>
      <c r="M1998" s="16"/>
      <c r="N1998" s="16"/>
    </row>
    <row r="1999" spans="1:14" x14ac:dyDescent="0.25">
      <c r="A1999" s="11"/>
      <c r="B1999" s="12"/>
      <c r="C1999" s="13"/>
      <c r="D1999" s="12"/>
      <c r="E1999" s="12"/>
      <c r="F1999" s="13"/>
      <c r="G1999" s="14"/>
      <c r="H1999" s="13"/>
      <c r="I1999" s="13"/>
      <c r="J1999" s="15"/>
      <c r="K1999" s="13"/>
      <c r="L1999" s="15"/>
      <c r="M1999" s="16"/>
      <c r="N1999" s="16"/>
    </row>
    <row r="2000" spans="1:14" x14ac:dyDescent="0.25">
      <c r="A2000" s="11"/>
      <c r="B2000" s="12"/>
      <c r="C2000" s="13"/>
      <c r="D2000" s="12"/>
      <c r="E2000" s="12"/>
      <c r="F2000" s="13"/>
      <c r="G2000" s="14"/>
      <c r="H2000" s="13"/>
      <c r="I2000" s="13"/>
      <c r="J2000" s="15"/>
      <c r="K2000" s="13"/>
      <c r="L2000" s="15"/>
      <c r="M2000" s="16"/>
      <c r="N2000" s="16"/>
    </row>
    <row r="2001" spans="1:14" x14ac:dyDescent="0.25">
      <c r="A2001" s="11"/>
      <c r="B2001" s="12"/>
      <c r="C2001" s="13"/>
      <c r="D2001" s="12"/>
      <c r="E2001" s="12"/>
      <c r="F2001" s="13"/>
      <c r="G2001" s="14"/>
      <c r="H2001" s="13"/>
      <c r="I2001" s="13"/>
      <c r="J2001" s="15"/>
      <c r="K2001" s="13"/>
      <c r="L2001" s="15"/>
      <c r="M2001" s="16"/>
      <c r="N2001" s="16"/>
    </row>
    <row r="2002" spans="1:14" x14ac:dyDescent="0.25">
      <c r="A2002" s="11"/>
      <c r="B2002" s="12"/>
      <c r="C2002" s="13"/>
      <c r="D2002" s="12"/>
      <c r="E2002" s="12"/>
      <c r="F2002" s="13"/>
      <c r="G2002" s="14"/>
      <c r="H2002" s="13"/>
      <c r="I2002" s="13"/>
      <c r="J2002" s="15"/>
      <c r="K2002" s="13"/>
      <c r="L2002" s="15"/>
      <c r="M2002" s="16"/>
      <c r="N2002" s="16"/>
    </row>
    <row r="2003" spans="1:14" x14ac:dyDescent="0.25">
      <c r="A2003" s="11"/>
      <c r="B2003" s="12"/>
      <c r="C2003" s="13"/>
      <c r="D2003" s="12"/>
      <c r="E2003" s="12"/>
      <c r="F2003" s="13"/>
      <c r="G2003" s="14"/>
      <c r="H2003" s="13"/>
      <c r="I2003" s="13"/>
      <c r="J2003" s="15"/>
      <c r="K2003" s="13"/>
      <c r="L2003" s="15"/>
      <c r="M2003" s="16"/>
      <c r="N2003" s="16"/>
    </row>
    <row r="2004" spans="1:14" x14ac:dyDescent="0.25">
      <c r="A2004" s="11"/>
      <c r="B2004" s="12"/>
      <c r="C2004" s="13"/>
      <c r="D2004" s="12"/>
      <c r="E2004" s="12"/>
      <c r="F2004" s="13"/>
      <c r="G2004" s="14"/>
      <c r="H2004" s="13"/>
      <c r="I2004" s="13"/>
      <c r="J2004" s="15"/>
      <c r="K2004" s="13"/>
      <c r="L2004" s="15"/>
      <c r="M2004" s="16"/>
      <c r="N2004" s="16"/>
    </row>
    <row r="2005" spans="1:14" x14ac:dyDescent="0.25">
      <c r="A2005" s="11"/>
      <c r="B2005" s="12"/>
      <c r="C2005" s="13"/>
      <c r="D2005" s="12"/>
      <c r="E2005" s="12"/>
      <c r="F2005" s="13"/>
      <c r="G2005" s="14"/>
      <c r="H2005" s="13"/>
      <c r="I2005" s="13"/>
      <c r="J2005" s="15"/>
      <c r="K2005" s="13"/>
      <c r="L2005" s="15"/>
      <c r="M2005" s="16"/>
      <c r="N2005" s="16"/>
    </row>
    <row r="2006" spans="1:14" x14ac:dyDescent="0.25">
      <c r="A2006" s="11"/>
      <c r="B2006" s="12"/>
      <c r="C2006" s="13"/>
      <c r="D2006" s="12"/>
      <c r="E2006" s="12"/>
      <c r="F2006" s="13"/>
      <c r="G2006" s="14"/>
      <c r="H2006" s="13"/>
      <c r="I2006" s="13"/>
      <c r="J2006" s="15"/>
      <c r="K2006" s="13"/>
      <c r="L2006" s="15"/>
      <c r="M2006" s="16"/>
      <c r="N2006" s="16"/>
    </row>
    <row r="2007" spans="1:14" x14ac:dyDescent="0.25">
      <c r="A2007" s="11"/>
      <c r="B2007" s="12"/>
      <c r="C2007" s="13"/>
      <c r="D2007" s="12"/>
      <c r="E2007" s="12"/>
      <c r="F2007" s="13"/>
      <c r="G2007" s="14"/>
      <c r="H2007" s="13"/>
      <c r="I2007" s="13"/>
      <c r="J2007" s="15"/>
      <c r="K2007" s="13"/>
      <c r="L2007" s="15"/>
      <c r="M2007" s="16"/>
      <c r="N2007" s="16"/>
    </row>
    <row r="2008" spans="1:14" x14ac:dyDescent="0.25">
      <c r="A2008" s="11"/>
      <c r="B2008" s="12"/>
      <c r="C2008" s="13"/>
      <c r="D2008" s="12"/>
      <c r="E2008" s="12"/>
      <c r="F2008" s="13"/>
      <c r="G2008" s="14"/>
      <c r="H2008" s="13"/>
      <c r="I2008" s="13"/>
      <c r="J2008" s="15"/>
      <c r="K2008" s="13"/>
      <c r="L2008" s="15"/>
      <c r="M2008" s="16"/>
      <c r="N2008" s="16"/>
    </row>
    <row r="2009" spans="1:14" x14ac:dyDescent="0.25">
      <c r="A2009" s="11"/>
      <c r="B2009" s="12"/>
      <c r="C2009" s="13"/>
      <c r="D2009" s="12"/>
      <c r="E2009" s="12"/>
      <c r="F2009" s="13"/>
      <c r="G2009" s="14"/>
      <c r="H2009" s="13"/>
      <c r="I2009" s="13"/>
      <c r="J2009" s="15"/>
      <c r="K2009" s="13"/>
      <c r="L2009" s="15"/>
      <c r="M2009" s="16"/>
      <c r="N2009" s="16"/>
    </row>
    <row r="2010" spans="1:14" x14ac:dyDescent="0.25">
      <c r="A2010" s="11"/>
      <c r="B2010" s="12"/>
      <c r="C2010" s="13"/>
      <c r="D2010" s="12"/>
      <c r="E2010" s="12"/>
      <c r="F2010" s="13"/>
      <c r="G2010" s="14"/>
      <c r="H2010" s="13"/>
      <c r="I2010" s="13"/>
      <c r="J2010" s="15"/>
      <c r="K2010" s="13"/>
      <c r="L2010" s="15"/>
      <c r="M2010" s="16"/>
      <c r="N2010" s="16"/>
    </row>
    <row r="2011" spans="1:14" x14ac:dyDescent="0.25">
      <c r="A2011" s="11"/>
      <c r="B2011" s="12"/>
      <c r="C2011" s="13"/>
      <c r="D2011" s="12"/>
      <c r="E2011" s="12"/>
      <c r="F2011" s="13"/>
      <c r="G2011" s="14"/>
      <c r="H2011" s="13"/>
      <c r="I2011" s="13"/>
      <c r="J2011" s="15"/>
      <c r="K2011" s="13"/>
      <c r="L2011" s="15"/>
      <c r="M2011" s="16"/>
      <c r="N2011" s="16"/>
    </row>
    <row r="2012" spans="1:14" x14ac:dyDescent="0.25">
      <c r="A2012" s="11"/>
      <c r="B2012" s="12"/>
      <c r="C2012" s="13"/>
      <c r="D2012" s="12"/>
      <c r="E2012" s="12"/>
      <c r="F2012" s="13"/>
      <c r="G2012" s="14"/>
      <c r="H2012" s="13"/>
      <c r="I2012" s="13"/>
      <c r="J2012" s="15"/>
      <c r="K2012" s="13"/>
      <c r="L2012" s="15"/>
      <c r="M2012" s="16"/>
      <c r="N2012" s="16"/>
    </row>
    <row r="2013" spans="1:14" x14ac:dyDescent="0.25">
      <c r="A2013" s="11"/>
      <c r="B2013" s="12"/>
      <c r="C2013" s="13"/>
      <c r="D2013" s="12"/>
      <c r="E2013" s="12"/>
      <c r="F2013" s="13"/>
      <c r="G2013" s="14"/>
      <c r="H2013" s="13"/>
      <c r="I2013" s="13"/>
      <c r="J2013" s="15"/>
      <c r="K2013" s="13"/>
      <c r="L2013" s="15"/>
      <c r="M2013" s="16"/>
      <c r="N2013" s="16"/>
    </row>
    <row r="2014" spans="1:14" x14ac:dyDescent="0.25">
      <c r="A2014" s="11"/>
      <c r="B2014" s="12"/>
      <c r="C2014" s="13"/>
      <c r="D2014" s="12"/>
      <c r="E2014" s="12"/>
      <c r="F2014" s="13"/>
      <c r="G2014" s="14"/>
      <c r="H2014" s="13"/>
      <c r="I2014" s="13"/>
      <c r="J2014" s="15"/>
      <c r="K2014" s="13"/>
      <c r="L2014" s="15"/>
      <c r="M2014" s="16"/>
      <c r="N2014" s="16"/>
    </row>
    <row r="2015" spans="1:14" x14ac:dyDescent="0.25">
      <c r="A2015" s="11"/>
      <c r="B2015" s="12"/>
      <c r="C2015" s="13"/>
      <c r="D2015" s="12"/>
      <c r="E2015" s="12"/>
      <c r="F2015" s="13"/>
      <c r="G2015" s="14"/>
      <c r="H2015" s="13"/>
      <c r="I2015" s="13"/>
      <c r="J2015" s="15"/>
      <c r="K2015" s="13"/>
      <c r="L2015" s="15"/>
      <c r="M2015" s="16"/>
      <c r="N2015" s="16"/>
    </row>
    <row r="2016" spans="1:14" x14ac:dyDescent="0.25">
      <c r="A2016" s="11"/>
      <c r="B2016" s="12"/>
      <c r="C2016" s="13"/>
      <c r="D2016" s="12"/>
      <c r="E2016" s="12"/>
      <c r="F2016" s="13"/>
      <c r="G2016" s="14"/>
      <c r="H2016" s="13"/>
      <c r="I2016" s="13"/>
      <c r="J2016" s="15"/>
      <c r="K2016" s="13"/>
      <c r="L2016" s="15"/>
      <c r="M2016" s="16"/>
      <c r="N2016" s="16"/>
    </row>
    <row r="2017" spans="1:14" x14ac:dyDescent="0.25">
      <c r="A2017" s="11"/>
      <c r="B2017" s="12"/>
      <c r="C2017" s="13"/>
      <c r="D2017" s="12"/>
      <c r="E2017" s="12"/>
      <c r="F2017" s="13"/>
      <c r="G2017" s="14"/>
      <c r="H2017" s="13"/>
      <c r="I2017" s="13"/>
      <c r="J2017" s="15"/>
      <c r="K2017" s="13"/>
      <c r="L2017" s="15"/>
      <c r="M2017" s="16"/>
      <c r="N2017" s="16"/>
    </row>
    <row r="2018" spans="1:14" x14ac:dyDescent="0.25">
      <c r="A2018" s="11"/>
      <c r="B2018" s="12"/>
      <c r="C2018" s="13"/>
      <c r="D2018" s="12"/>
      <c r="E2018" s="12"/>
      <c r="F2018" s="13"/>
      <c r="G2018" s="14"/>
      <c r="H2018" s="13"/>
      <c r="I2018" s="13"/>
      <c r="J2018" s="15"/>
      <c r="K2018" s="13"/>
      <c r="L2018" s="15"/>
      <c r="M2018" s="16"/>
      <c r="N2018" s="16"/>
    </row>
    <row r="2019" spans="1:14" x14ac:dyDescent="0.25">
      <c r="A2019" s="11"/>
      <c r="B2019" s="12"/>
      <c r="C2019" s="13"/>
      <c r="D2019" s="12"/>
      <c r="E2019" s="12"/>
      <c r="F2019" s="13"/>
      <c r="G2019" s="14"/>
      <c r="H2019" s="13"/>
      <c r="I2019" s="13"/>
      <c r="J2019" s="15"/>
      <c r="K2019" s="13"/>
      <c r="L2019" s="15"/>
      <c r="M2019" s="16"/>
      <c r="N2019" s="16"/>
    </row>
    <row r="2020" spans="1:14" x14ac:dyDescent="0.25">
      <c r="A2020" s="11"/>
      <c r="B2020" s="12"/>
      <c r="C2020" s="13"/>
      <c r="D2020" s="12"/>
      <c r="E2020" s="12"/>
      <c r="F2020" s="13"/>
      <c r="G2020" s="14"/>
      <c r="H2020" s="13"/>
      <c r="I2020" s="13"/>
      <c r="J2020" s="15"/>
      <c r="K2020" s="13"/>
      <c r="L2020" s="15"/>
      <c r="M2020" s="16"/>
      <c r="N2020" s="16"/>
    </row>
    <row r="2021" spans="1:14" x14ac:dyDescent="0.25">
      <c r="A2021" s="11"/>
      <c r="B2021" s="12"/>
      <c r="C2021" s="13"/>
      <c r="D2021" s="12"/>
      <c r="E2021" s="12"/>
      <c r="F2021" s="13"/>
      <c r="G2021" s="14"/>
      <c r="H2021" s="13"/>
      <c r="I2021" s="13"/>
      <c r="J2021" s="15"/>
      <c r="K2021" s="13"/>
      <c r="L2021" s="15"/>
      <c r="M2021" s="16"/>
      <c r="N2021" s="16"/>
    </row>
    <row r="2022" spans="1:14" x14ac:dyDescent="0.25">
      <c r="A2022" s="11"/>
      <c r="B2022" s="12"/>
      <c r="C2022" s="13"/>
      <c r="D2022" s="12"/>
      <c r="E2022" s="12"/>
      <c r="F2022" s="13"/>
      <c r="G2022" s="14"/>
      <c r="H2022" s="13"/>
      <c r="I2022" s="13"/>
      <c r="J2022" s="15"/>
      <c r="K2022" s="13"/>
      <c r="L2022" s="15"/>
      <c r="M2022" s="16"/>
      <c r="N2022" s="16"/>
    </row>
    <row r="2023" spans="1:14" x14ac:dyDescent="0.25">
      <c r="A2023" s="11"/>
      <c r="B2023" s="12"/>
      <c r="C2023" s="13"/>
      <c r="D2023" s="12"/>
      <c r="E2023" s="12"/>
      <c r="F2023" s="13"/>
      <c r="G2023" s="14"/>
      <c r="H2023" s="13"/>
      <c r="I2023" s="13"/>
      <c r="J2023" s="15"/>
      <c r="K2023" s="13"/>
      <c r="L2023" s="15"/>
      <c r="M2023" s="16"/>
      <c r="N2023" s="16"/>
    </row>
    <row r="2024" spans="1:14" x14ac:dyDescent="0.25">
      <c r="A2024" s="11"/>
      <c r="B2024" s="12"/>
      <c r="C2024" s="13"/>
      <c r="D2024" s="12"/>
      <c r="E2024" s="12"/>
      <c r="F2024" s="13"/>
      <c r="G2024" s="14"/>
      <c r="H2024" s="13"/>
      <c r="I2024" s="13"/>
      <c r="J2024" s="15"/>
      <c r="K2024" s="13"/>
      <c r="L2024" s="15"/>
      <c r="M2024" s="16"/>
      <c r="N2024" s="16"/>
    </row>
    <row r="2025" spans="1:14" x14ac:dyDescent="0.25">
      <c r="A2025" s="11"/>
      <c r="B2025" s="12"/>
      <c r="C2025" s="13"/>
      <c r="D2025" s="12"/>
      <c r="E2025" s="12"/>
      <c r="F2025" s="13"/>
      <c r="G2025" s="14"/>
      <c r="H2025" s="13"/>
      <c r="I2025" s="13"/>
      <c r="J2025" s="15"/>
      <c r="K2025" s="13"/>
      <c r="L2025" s="15"/>
      <c r="M2025" s="16"/>
      <c r="N2025" s="16"/>
    </row>
    <row r="2026" spans="1:14" x14ac:dyDescent="0.25">
      <c r="A2026" s="11"/>
      <c r="B2026" s="12"/>
      <c r="C2026" s="13"/>
      <c r="D2026" s="12"/>
      <c r="E2026" s="12"/>
      <c r="F2026" s="13"/>
      <c r="G2026" s="14"/>
      <c r="H2026" s="13"/>
      <c r="I2026" s="13"/>
      <c r="J2026" s="15"/>
      <c r="K2026" s="13"/>
      <c r="L2026" s="15"/>
      <c r="M2026" s="16"/>
      <c r="N2026" s="16"/>
    </row>
    <row r="2027" spans="1:14" x14ac:dyDescent="0.25">
      <c r="A2027" s="11"/>
      <c r="B2027" s="12"/>
      <c r="C2027" s="13"/>
      <c r="D2027" s="12"/>
      <c r="E2027" s="12"/>
      <c r="F2027" s="13"/>
      <c r="G2027" s="14"/>
      <c r="H2027" s="13"/>
      <c r="I2027" s="13"/>
      <c r="J2027" s="15"/>
      <c r="K2027" s="13"/>
      <c r="L2027" s="15"/>
      <c r="M2027" s="16"/>
      <c r="N2027" s="16"/>
    </row>
    <row r="2028" spans="1:14" x14ac:dyDescent="0.25">
      <c r="A2028" s="11"/>
      <c r="B2028" s="12"/>
      <c r="C2028" s="13"/>
      <c r="D2028" s="12"/>
      <c r="E2028" s="12"/>
      <c r="F2028" s="13"/>
      <c r="G2028" s="14"/>
      <c r="H2028" s="13"/>
      <c r="I2028" s="13"/>
      <c r="J2028" s="15"/>
      <c r="K2028" s="13"/>
      <c r="L2028" s="15"/>
      <c r="M2028" s="16"/>
      <c r="N2028" s="16"/>
    </row>
    <row r="2029" spans="1:14" x14ac:dyDescent="0.25">
      <c r="A2029" s="11"/>
      <c r="B2029" s="12"/>
      <c r="C2029" s="13"/>
      <c r="D2029" s="12"/>
      <c r="E2029" s="12"/>
      <c r="F2029" s="13"/>
      <c r="G2029" s="14"/>
      <c r="H2029" s="13"/>
      <c r="I2029" s="13"/>
      <c r="J2029" s="15"/>
      <c r="K2029" s="13"/>
      <c r="L2029" s="15"/>
      <c r="M2029" s="16"/>
      <c r="N2029" s="16"/>
    </row>
    <row r="2030" spans="1:14" x14ac:dyDescent="0.25">
      <c r="A2030" s="11"/>
      <c r="B2030" s="12"/>
      <c r="C2030" s="13"/>
      <c r="D2030" s="12"/>
      <c r="E2030" s="12"/>
      <c r="F2030" s="13"/>
      <c r="G2030" s="14"/>
      <c r="H2030" s="13"/>
      <c r="I2030" s="13"/>
      <c r="J2030" s="15"/>
      <c r="K2030" s="13"/>
      <c r="L2030" s="15"/>
      <c r="M2030" s="16"/>
      <c r="N2030" s="16"/>
    </row>
    <row r="2031" spans="1:14" x14ac:dyDescent="0.25">
      <c r="A2031" s="11"/>
      <c r="B2031" s="12"/>
      <c r="C2031" s="13"/>
      <c r="D2031" s="12"/>
      <c r="E2031" s="12"/>
      <c r="F2031" s="13"/>
      <c r="G2031" s="14"/>
      <c r="H2031" s="13"/>
      <c r="I2031" s="13"/>
      <c r="J2031" s="15"/>
      <c r="K2031" s="13"/>
      <c r="L2031" s="15"/>
      <c r="M2031" s="16"/>
      <c r="N2031" s="16"/>
    </row>
    <row r="2032" spans="1:14" x14ac:dyDescent="0.25">
      <c r="A2032" s="11"/>
      <c r="B2032" s="12"/>
      <c r="C2032" s="13"/>
      <c r="D2032" s="12"/>
      <c r="E2032" s="12"/>
      <c r="F2032" s="13"/>
      <c r="G2032" s="14"/>
      <c r="H2032" s="13"/>
      <c r="I2032" s="13"/>
      <c r="J2032" s="15"/>
      <c r="K2032" s="13"/>
      <c r="L2032" s="15"/>
      <c r="M2032" s="16"/>
      <c r="N2032" s="16"/>
    </row>
    <row r="2033" spans="1:14" x14ac:dyDescent="0.25">
      <c r="A2033" s="11"/>
      <c r="B2033" s="12"/>
      <c r="C2033" s="13"/>
      <c r="D2033" s="12"/>
      <c r="E2033" s="12"/>
      <c r="F2033" s="13"/>
      <c r="G2033" s="14"/>
      <c r="H2033" s="13"/>
      <c r="I2033" s="13"/>
      <c r="J2033" s="15"/>
      <c r="K2033" s="13"/>
      <c r="L2033" s="15"/>
      <c r="M2033" s="16"/>
      <c r="N2033" s="16"/>
    </row>
    <row r="2034" spans="1:14" x14ac:dyDescent="0.25">
      <c r="A2034" s="11"/>
      <c r="B2034" s="12"/>
      <c r="C2034" s="13"/>
      <c r="D2034" s="12"/>
      <c r="E2034" s="12"/>
      <c r="F2034" s="13"/>
      <c r="G2034" s="14"/>
      <c r="H2034" s="13"/>
      <c r="I2034" s="13"/>
      <c r="J2034" s="15"/>
      <c r="K2034" s="13"/>
      <c r="L2034" s="15"/>
      <c r="M2034" s="16"/>
      <c r="N2034" s="16"/>
    </row>
    <row r="2035" spans="1:14" x14ac:dyDescent="0.25">
      <c r="A2035" s="11"/>
      <c r="B2035" s="12"/>
      <c r="C2035" s="13"/>
      <c r="D2035" s="12"/>
      <c r="E2035" s="12"/>
      <c r="F2035" s="13"/>
      <c r="G2035" s="14"/>
      <c r="H2035" s="13"/>
      <c r="I2035" s="13"/>
      <c r="J2035" s="15"/>
      <c r="K2035" s="13"/>
      <c r="L2035" s="15"/>
      <c r="M2035" s="16"/>
      <c r="N2035" s="16"/>
    </row>
    <row r="2036" spans="1:14" x14ac:dyDescent="0.25">
      <c r="A2036" s="11"/>
      <c r="B2036" s="12"/>
      <c r="C2036" s="13"/>
      <c r="D2036" s="12"/>
      <c r="E2036" s="12"/>
      <c r="F2036" s="13"/>
      <c r="G2036" s="14"/>
      <c r="H2036" s="13"/>
      <c r="I2036" s="13"/>
      <c r="J2036" s="15"/>
      <c r="K2036" s="13"/>
      <c r="L2036" s="15"/>
      <c r="M2036" s="16"/>
      <c r="N2036" s="16"/>
    </row>
    <row r="2037" spans="1:14" x14ac:dyDescent="0.25">
      <c r="A2037" s="11"/>
      <c r="B2037" s="12"/>
      <c r="C2037" s="13"/>
      <c r="D2037" s="12"/>
      <c r="E2037" s="12"/>
      <c r="F2037" s="13"/>
      <c r="G2037" s="14"/>
      <c r="H2037" s="13"/>
      <c r="I2037" s="13"/>
      <c r="J2037" s="15"/>
      <c r="K2037" s="13"/>
      <c r="L2037" s="15"/>
      <c r="M2037" s="16"/>
      <c r="N2037" s="16"/>
    </row>
    <row r="2038" spans="1:14" x14ac:dyDescent="0.25">
      <c r="A2038" s="11"/>
      <c r="B2038" s="12"/>
      <c r="C2038" s="13"/>
      <c r="D2038" s="12"/>
      <c r="E2038" s="12"/>
      <c r="F2038" s="13"/>
      <c r="G2038" s="14"/>
      <c r="H2038" s="13"/>
      <c r="I2038" s="13"/>
      <c r="J2038" s="15"/>
      <c r="K2038" s="13"/>
      <c r="L2038" s="15"/>
      <c r="M2038" s="16"/>
      <c r="N2038" s="16"/>
    </row>
    <row r="2039" spans="1:14" x14ac:dyDescent="0.25">
      <c r="A2039" s="11"/>
      <c r="B2039" s="12"/>
      <c r="C2039" s="13"/>
      <c r="D2039" s="12"/>
      <c r="E2039" s="12"/>
      <c r="F2039" s="13"/>
      <c r="G2039" s="14"/>
      <c r="H2039" s="13"/>
      <c r="I2039" s="13"/>
      <c r="J2039" s="15"/>
      <c r="K2039" s="13"/>
      <c r="L2039" s="15"/>
      <c r="M2039" s="16"/>
      <c r="N2039" s="16"/>
    </row>
    <row r="2040" spans="1:14" x14ac:dyDescent="0.25">
      <c r="A2040" s="11"/>
      <c r="B2040" s="12"/>
      <c r="C2040" s="13"/>
      <c r="D2040" s="12"/>
      <c r="E2040" s="12"/>
      <c r="F2040" s="13"/>
      <c r="G2040" s="14"/>
      <c r="H2040" s="13"/>
      <c r="I2040" s="13"/>
      <c r="J2040" s="15"/>
      <c r="K2040" s="13"/>
      <c r="L2040" s="15"/>
      <c r="M2040" s="16"/>
      <c r="N2040" s="16"/>
    </row>
    <row r="2041" spans="1:14" x14ac:dyDescent="0.25">
      <c r="A2041" s="11"/>
      <c r="B2041" s="12"/>
      <c r="C2041" s="13"/>
      <c r="D2041" s="12"/>
      <c r="E2041" s="12"/>
      <c r="F2041" s="13"/>
      <c r="G2041" s="14"/>
      <c r="H2041" s="13"/>
      <c r="I2041" s="13"/>
      <c r="J2041" s="15"/>
      <c r="K2041" s="13"/>
      <c r="L2041" s="15"/>
      <c r="M2041" s="16"/>
      <c r="N2041" s="16"/>
    </row>
    <row r="2042" spans="1:14" x14ac:dyDescent="0.25">
      <c r="A2042" s="11"/>
      <c r="B2042" s="12"/>
      <c r="C2042" s="13"/>
      <c r="D2042" s="12"/>
      <c r="E2042" s="12"/>
      <c r="F2042" s="13"/>
      <c r="G2042" s="14"/>
      <c r="H2042" s="13"/>
      <c r="I2042" s="13"/>
      <c r="J2042" s="15"/>
      <c r="K2042" s="13"/>
      <c r="L2042" s="15"/>
      <c r="M2042" s="16"/>
      <c r="N2042" s="16"/>
    </row>
    <row r="2043" spans="1:14" x14ac:dyDescent="0.25">
      <c r="A2043" s="11"/>
      <c r="B2043" s="12"/>
      <c r="C2043" s="13"/>
      <c r="D2043" s="12"/>
      <c r="E2043" s="12"/>
      <c r="F2043" s="13"/>
      <c r="G2043" s="14"/>
      <c r="H2043" s="13"/>
      <c r="I2043" s="13"/>
      <c r="J2043" s="15"/>
      <c r="K2043" s="13"/>
      <c r="L2043" s="15"/>
      <c r="M2043" s="16"/>
      <c r="N2043" s="16"/>
    </row>
    <row r="2044" spans="1:14" x14ac:dyDescent="0.25">
      <c r="A2044" s="11"/>
      <c r="B2044" s="12"/>
      <c r="C2044" s="13"/>
      <c r="D2044" s="12"/>
      <c r="E2044" s="12"/>
      <c r="F2044" s="13"/>
      <c r="G2044" s="14"/>
      <c r="H2044" s="13"/>
      <c r="I2044" s="13"/>
      <c r="J2044" s="15"/>
      <c r="K2044" s="13"/>
      <c r="L2044" s="15"/>
      <c r="M2044" s="16"/>
      <c r="N2044" s="16"/>
    </row>
    <row r="2045" spans="1:14" x14ac:dyDescent="0.25">
      <c r="A2045" s="11"/>
      <c r="B2045" s="12"/>
      <c r="C2045" s="13"/>
      <c r="D2045" s="12"/>
      <c r="E2045" s="12"/>
      <c r="F2045" s="13"/>
      <c r="G2045" s="14"/>
      <c r="H2045" s="13"/>
      <c r="I2045" s="13"/>
      <c r="J2045" s="15"/>
      <c r="K2045" s="13"/>
      <c r="L2045" s="15"/>
      <c r="M2045" s="16"/>
      <c r="N2045" s="16"/>
    </row>
    <row r="2046" spans="1:14" x14ac:dyDescent="0.25">
      <c r="A2046" s="11"/>
      <c r="B2046" s="12"/>
      <c r="C2046" s="13"/>
      <c r="D2046" s="12"/>
      <c r="E2046" s="12"/>
      <c r="F2046" s="13"/>
      <c r="G2046" s="14"/>
      <c r="H2046" s="13"/>
      <c r="I2046" s="13"/>
      <c r="J2046" s="15"/>
      <c r="K2046" s="13"/>
      <c r="L2046" s="15"/>
      <c r="M2046" s="16"/>
      <c r="N2046" s="16"/>
    </row>
    <row r="2047" spans="1:14" x14ac:dyDescent="0.25">
      <c r="A2047" s="11"/>
      <c r="B2047" s="12"/>
      <c r="C2047" s="13"/>
      <c r="D2047" s="12"/>
      <c r="E2047" s="12"/>
      <c r="F2047" s="13"/>
      <c r="G2047" s="14"/>
      <c r="H2047" s="13"/>
      <c r="I2047" s="13"/>
      <c r="J2047" s="15"/>
      <c r="K2047" s="13"/>
      <c r="L2047" s="15"/>
      <c r="M2047" s="16"/>
      <c r="N2047" s="16"/>
    </row>
    <row r="2048" spans="1:14" x14ac:dyDescent="0.25">
      <c r="A2048" s="11"/>
      <c r="B2048" s="12"/>
      <c r="C2048" s="13"/>
      <c r="D2048" s="12"/>
      <c r="E2048" s="12"/>
      <c r="F2048" s="13"/>
      <c r="G2048" s="14"/>
      <c r="H2048" s="13"/>
      <c r="I2048" s="13"/>
      <c r="J2048" s="15"/>
      <c r="K2048" s="13"/>
      <c r="L2048" s="15"/>
      <c r="M2048" s="16"/>
      <c r="N2048" s="16"/>
    </row>
    <row r="2049" spans="1:14" x14ac:dyDescent="0.25">
      <c r="A2049" s="11"/>
      <c r="B2049" s="12"/>
      <c r="C2049" s="13"/>
      <c r="D2049" s="12"/>
      <c r="E2049" s="12"/>
      <c r="F2049" s="13"/>
      <c r="G2049" s="14"/>
      <c r="H2049" s="13"/>
      <c r="I2049" s="13"/>
      <c r="J2049" s="15"/>
      <c r="K2049" s="13"/>
      <c r="L2049" s="15"/>
      <c r="M2049" s="16"/>
      <c r="N2049" s="16"/>
    </row>
    <row r="2050" spans="1:14" x14ac:dyDescent="0.25">
      <c r="A2050" s="11"/>
      <c r="B2050" s="12"/>
      <c r="C2050" s="13"/>
      <c r="D2050" s="12"/>
      <c r="E2050" s="12"/>
      <c r="F2050" s="13"/>
      <c r="G2050" s="14"/>
      <c r="H2050" s="13"/>
      <c r="I2050" s="13"/>
      <c r="J2050" s="15"/>
      <c r="K2050" s="13"/>
      <c r="L2050" s="15"/>
      <c r="M2050" s="16"/>
      <c r="N2050" s="16"/>
    </row>
    <row r="2051" spans="1:14" x14ac:dyDescent="0.25">
      <c r="A2051" s="11"/>
      <c r="B2051" s="12"/>
      <c r="C2051" s="13"/>
      <c r="D2051" s="12"/>
      <c r="E2051" s="12"/>
      <c r="F2051" s="13"/>
      <c r="G2051" s="14"/>
      <c r="H2051" s="13"/>
      <c r="I2051" s="13"/>
      <c r="J2051" s="15"/>
      <c r="K2051" s="13"/>
      <c r="L2051" s="15"/>
      <c r="M2051" s="16"/>
      <c r="N2051" s="16"/>
    </row>
    <row r="2052" spans="1:14" x14ac:dyDescent="0.25">
      <c r="A2052" s="11"/>
      <c r="B2052" s="12"/>
      <c r="C2052" s="13"/>
      <c r="D2052" s="12"/>
      <c r="E2052" s="12"/>
      <c r="F2052" s="13"/>
      <c r="G2052" s="14"/>
      <c r="H2052" s="13"/>
      <c r="I2052" s="13"/>
      <c r="J2052" s="15"/>
      <c r="K2052" s="13"/>
      <c r="L2052" s="15"/>
      <c r="M2052" s="16"/>
      <c r="N2052" s="16"/>
    </row>
    <row r="2053" spans="1:14" x14ac:dyDescent="0.25">
      <c r="A2053" s="11"/>
      <c r="B2053" s="12"/>
      <c r="C2053" s="13"/>
      <c r="D2053" s="12"/>
      <c r="E2053" s="12"/>
      <c r="F2053" s="13"/>
      <c r="G2053" s="14"/>
      <c r="H2053" s="13"/>
      <c r="I2053" s="13"/>
      <c r="J2053" s="15"/>
      <c r="K2053" s="13"/>
      <c r="L2053" s="15"/>
      <c r="M2053" s="16"/>
      <c r="N2053" s="16"/>
    </row>
    <row r="2054" spans="1:14" x14ac:dyDescent="0.25">
      <c r="A2054" s="11"/>
      <c r="B2054" s="12"/>
      <c r="C2054" s="13"/>
      <c r="D2054" s="12"/>
      <c r="E2054" s="12"/>
      <c r="F2054" s="13"/>
      <c r="G2054" s="14"/>
      <c r="H2054" s="13"/>
      <c r="I2054" s="13"/>
      <c r="J2054" s="15"/>
      <c r="K2054" s="13"/>
      <c r="L2054" s="15"/>
      <c r="M2054" s="16"/>
      <c r="N2054" s="16"/>
    </row>
    <row r="2055" spans="1:14" x14ac:dyDescent="0.25">
      <c r="A2055" s="11"/>
      <c r="B2055" s="12"/>
      <c r="C2055" s="13"/>
      <c r="D2055" s="12"/>
      <c r="E2055" s="12"/>
      <c r="F2055" s="13"/>
      <c r="G2055" s="14"/>
      <c r="H2055" s="13"/>
      <c r="I2055" s="13"/>
      <c r="J2055" s="15"/>
      <c r="K2055" s="13"/>
      <c r="L2055" s="15"/>
      <c r="M2055" s="16"/>
      <c r="N2055" s="16"/>
    </row>
    <row r="2056" spans="1:14" x14ac:dyDescent="0.25">
      <c r="A2056" s="11"/>
      <c r="B2056" s="12"/>
      <c r="C2056" s="13"/>
      <c r="D2056" s="12"/>
      <c r="E2056" s="12"/>
      <c r="F2056" s="13"/>
      <c r="G2056" s="14"/>
      <c r="H2056" s="13"/>
      <c r="I2056" s="13"/>
      <c r="J2056" s="15"/>
      <c r="K2056" s="13"/>
      <c r="L2056" s="15"/>
      <c r="M2056" s="16"/>
      <c r="N2056" s="16"/>
    </row>
    <row r="2057" spans="1:14" x14ac:dyDescent="0.25">
      <c r="A2057" s="11"/>
      <c r="B2057" s="12"/>
      <c r="C2057" s="13"/>
      <c r="D2057" s="12"/>
      <c r="E2057" s="12"/>
      <c r="F2057" s="13"/>
      <c r="G2057" s="14"/>
      <c r="H2057" s="13"/>
      <c r="I2057" s="13"/>
      <c r="J2057" s="15"/>
      <c r="K2057" s="13"/>
      <c r="L2057" s="15"/>
      <c r="M2057" s="16"/>
      <c r="N2057" s="16"/>
    </row>
    <row r="2058" spans="1:14" x14ac:dyDescent="0.25">
      <c r="A2058" s="11"/>
      <c r="B2058" s="12"/>
      <c r="C2058" s="13"/>
      <c r="D2058" s="12"/>
      <c r="E2058" s="12"/>
      <c r="F2058" s="13"/>
      <c r="G2058" s="14"/>
      <c r="H2058" s="13"/>
      <c r="I2058" s="13"/>
      <c r="J2058" s="15"/>
      <c r="K2058" s="13"/>
      <c r="L2058" s="15"/>
      <c r="M2058" s="16"/>
      <c r="N2058" s="16"/>
    </row>
    <row r="2059" spans="1:14" x14ac:dyDescent="0.25">
      <c r="A2059" s="11"/>
      <c r="B2059" s="12"/>
      <c r="C2059" s="13"/>
      <c r="D2059" s="12"/>
      <c r="E2059" s="12"/>
      <c r="F2059" s="13"/>
      <c r="G2059" s="14"/>
      <c r="H2059" s="13"/>
      <c r="I2059" s="13"/>
      <c r="J2059" s="15"/>
      <c r="K2059" s="13"/>
      <c r="L2059" s="15"/>
      <c r="M2059" s="16"/>
      <c r="N2059" s="16"/>
    </row>
    <row r="2060" spans="1:14" x14ac:dyDescent="0.25">
      <c r="A2060" s="11"/>
      <c r="B2060" s="12"/>
      <c r="C2060" s="13"/>
      <c r="D2060" s="12"/>
      <c r="E2060" s="12"/>
      <c r="F2060" s="13"/>
      <c r="G2060" s="14"/>
      <c r="H2060" s="13"/>
      <c r="I2060" s="13"/>
      <c r="J2060" s="15"/>
      <c r="K2060" s="13"/>
      <c r="L2060" s="15"/>
      <c r="M2060" s="16"/>
      <c r="N2060" s="16"/>
    </row>
    <row r="2061" spans="1:14" x14ac:dyDescent="0.25">
      <c r="A2061" s="11"/>
      <c r="B2061" s="12"/>
      <c r="C2061" s="13"/>
      <c r="D2061" s="12"/>
      <c r="E2061" s="12"/>
      <c r="F2061" s="13"/>
      <c r="G2061" s="14"/>
      <c r="H2061" s="13"/>
      <c r="I2061" s="13"/>
      <c r="J2061" s="15"/>
      <c r="K2061" s="13"/>
      <c r="L2061" s="15"/>
      <c r="M2061" s="16"/>
      <c r="N2061" s="16"/>
    </row>
    <row r="2062" spans="1:14" x14ac:dyDescent="0.25">
      <c r="A2062" s="11"/>
      <c r="B2062" s="12"/>
      <c r="C2062" s="13"/>
      <c r="D2062" s="12"/>
      <c r="E2062" s="12"/>
      <c r="F2062" s="13"/>
      <c r="G2062" s="14"/>
      <c r="H2062" s="13"/>
      <c r="I2062" s="13"/>
      <c r="J2062" s="15"/>
      <c r="K2062" s="13"/>
      <c r="L2062" s="15"/>
      <c r="M2062" s="16"/>
      <c r="N2062" s="16"/>
    </row>
    <row r="2063" spans="1:14" x14ac:dyDescent="0.25">
      <c r="A2063" s="11"/>
      <c r="B2063" s="12"/>
      <c r="C2063" s="13"/>
      <c r="D2063" s="12"/>
      <c r="E2063" s="12"/>
      <c r="F2063" s="13"/>
      <c r="G2063" s="14"/>
      <c r="H2063" s="13"/>
      <c r="I2063" s="13"/>
      <c r="J2063" s="15"/>
      <c r="K2063" s="13"/>
      <c r="L2063" s="15"/>
      <c r="M2063" s="16"/>
      <c r="N2063" s="16"/>
    </row>
    <row r="2064" spans="1:14" x14ac:dyDescent="0.25">
      <c r="A2064" s="11"/>
      <c r="B2064" s="12"/>
      <c r="C2064" s="13"/>
      <c r="D2064" s="12"/>
      <c r="E2064" s="12"/>
      <c r="F2064" s="13"/>
      <c r="G2064" s="14"/>
      <c r="H2064" s="13"/>
      <c r="I2064" s="13"/>
      <c r="J2064" s="15"/>
      <c r="K2064" s="13"/>
      <c r="L2064" s="15"/>
      <c r="M2064" s="16"/>
      <c r="N2064" s="16"/>
    </row>
    <row r="2065" spans="1:14" x14ac:dyDescent="0.25">
      <c r="A2065" s="11"/>
      <c r="B2065" s="12"/>
      <c r="C2065" s="13"/>
      <c r="D2065" s="12"/>
      <c r="E2065" s="12"/>
      <c r="F2065" s="13"/>
      <c r="G2065" s="14"/>
      <c r="H2065" s="13"/>
      <c r="I2065" s="13"/>
      <c r="J2065" s="15"/>
      <c r="K2065" s="13"/>
      <c r="L2065" s="15"/>
      <c r="M2065" s="16"/>
      <c r="N2065" s="16"/>
    </row>
    <row r="2066" spans="1:14" x14ac:dyDescent="0.25">
      <c r="A2066" s="11"/>
      <c r="B2066" s="12"/>
      <c r="C2066" s="13"/>
      <c r="D2066" s="12"/>
      <c r="E2066" s="12"/>
      <c r="F2066" s="13"/>
      <c r="G2066" s="14"/>
      <c r="H2066" s="13"/>
      <c r="I2066" s="13"/>
      <c r="J2066" s="15"/>
      <c r="K2066" s="13"/>
      <c r="L2066" s="15"/>
      <c r="M2066" s="16"/>
      <c r="N2066" s="16"/>
    </row>
    <row r="2067" spans="1:14" x14ac:dyDescent="0.25">
      <c r="A2067" s="11"/>
      <c r="B2067" s="12"/>
      <c r="C2067" s="13"/>
      <c r="D2067" s="12"/>
      <c r="E2067" s="12"/>
      <c r="F2067" s="13"/>
      <c r="G2067" s="14"/>
      <c r="H2067" s="13"/>
      <c r="I2067" s="13"/>
      <c r="J2067" s="15"/>
      <c r="K2067" s="13"/>
      <c r="L2067" s="15"/>
      <c r="M2067" s="16"/>
      <c r="N2067" s="16"/>
    </row>
    <row r="2068" spans="1:14" x14ac:dyDescent="0.25">
      <c r="A2068" s="11"/>
      <c r="B2068" s="12"/>
      <c r="C2068" s="13"/>
      <c r="D2068" s="12"/>
      <c r="E2068" s="12"/>
      <c r="F2068" s="13"/>
      <c r="G2068" s="14"/>
      <c r="H2068" s="13"/>
      <c r="I2068" s="13"/>
      <c r="J2068" s="15"/>
      <c r="K2068" s="13"/>
      <c r="L2068" s="15"/>
      <c r="M2068" s="16"/>
      <c r="N2068" s="16"/>
    </row>
    <row r="2069" spans="1:14" x14ac:dyDescent="0.25">
      <c r="A2069" s="11"/>
      <c r="B2069" s="12"/>
      <c r="C2069" s="13"/>
      <c r="D2069" s="12"/>
      <c r="E2069" s="12"/>
      <c r="F2069" s="13"/>
      <c r="G2069" s="14"/>
      <c r="H2069" s="13"/>
      <c r="I2069" s="13"/>
      <c r="J2069" s="15"/>
      <c r="K2069" s="13"/>
      <c r="L2069" s="15"/>
      <c r="M2069" s="16"/>
      <c r="N2069" s="16"/>
    </row>
    <row r="2070" spans="1:14" x14ac:dyDescent="0.25">
      <c r="A2070" s="11"/>
      <c r="B2070" s="12"/>
      <c r="C2070" s="13"/>
      <c r="D2070" s="12"/>
      <c r="E2070" s="12"/>
      <c r="F2070" s="13"/>
      <c r="G2070" s="14"/>
      <c r="H2070" s="13"/>
      <c r="I2070" s="13"/>
      <c r="J2070" s="15"/>
      <c r="K2070" s="13"/>
      <c r="L2070" s="15"/>
      <c r="M2070" s="16"/>
      <c r="N2070" s="16"/>
    </row>
    <row r="2071" spans="1:14" x14ac:dyDescent="0.25">
      <c r="A2071" s="11"/>
      <c r="B2071" s="12"/>
      <c r="C2071" s="13"/>
      <c r="D2071" s="12"/>
      <c r="E2071" s="12"/>
      <c r="F2071" s="13"/>
      <c r="G2071" s="14"/>
      <c r="H2071" s="13"/>
      <c r="I2071" s="13"/>
      <c r="J2071" s="15"/>
      <c r="K2071" s="13"/>
      <c r="L2071" s="15"/>
      <c r="M2071" s="16"/>
      <c r="N2071" s="16"/>
    </row>
    <row r="2072" spans="1:14" x14ac:dyDescent="0.25">
      <c r="A2072" s="11"/>
      <c r="B2072" s="12"/>
      <c r="C2072" s="13"/>
      <c r="D2072" s="12"/>
      <c r="E2072" s="12"/>
      <c r="F2072" s="13"/>
      <c r="G2072" s="14"/>
      <c r="H2072" s="13"/>
      <c r="I2072" s="13"/>
      <c r="J2072" s="15"/>
      <c r="K2072" s="13"/>
      <c r="L2072" s="15"/>
      <c r="M2072" s="16"/>
      <c r="N2072" s="16"/>
    </row>
    <row r="2073" spans="1:14" x14ac:dyDescent="0.25">
      <c r="A2073" s="11"/>
      <c r="B2073" s="12"/>
      <c r="C2073" s="13"/>
      <c r="D2073" s="12"/>
      <c r="E2073" s="12"/>
      <c r="F2073" s="13"/>
      <c r="G2073" s="14"/>
      <c r="H2073" s="13"/>
      <c r="I2073" s="13"/>
      <c r="J2073" s="15"/>
      <c r="K2073" s="13"/>
      <c r="L2073" s="15"/>
      <c r="M2073" s="16"/>
      <c r="N2073" s="16"/>
    </row>
    <row r="2074" spans="1:14" x14ac:dyDescent="0.25">
      <c r="A2074" s="11"/>
      <c r="B2074" s="12"/>
      <c r="C2074" s="13"/>
      <c r="D2074" s="12"/>
      <c r="E2074" s="12"/>
      <c r="F2074" s="13"/>
      <c r="G2074" s="14"/>
      <c r="H2074" s="13"/>
      <c r="I2074" s="13"/>
      <c r="J2074" s="15"/>
      <c r="K2074" s="13"/>
      <c r="L2074" s="15"/>
      <c r="M2074" s="16"/>
      <c r="N2074" s="16"/>
    </row>
    <row r="2075" spans="1:14" x14ac:dyDescent="0.25">
      <c r="A2075" s="11"/>
      <c r="B2075" s="12"/>
      <c r="C2075" s="13"/>
      <c r="D2075" s="12"/>
      <c r="E2075" s="12"/>
      <c r="F2075" s="13"/>
      <c r="G2075" s="14"/>
      <c r="H2075" s="13"/>
      <c r="I2075" s="13"/>
      <c r="J2075" s="15"/>
      <c r="K2075" s="13"/>
      <c r="L2075" s="15"/>
      <c r="M2075" s="16"/>
      <c r="N2075" s="16"/>
    </row>
    <row r="2076" spans="1:14" x14ac:dyDescent="0.25">
      <c r="A2076" s="11"/>
      <c r="B2076" s="12"/>
      <c r="C2076" s="13"/>
      <c r="D2076" s="12"/>
      <c r="E2076" s="12"/>
      <c r="F2076" s="13"/>
      <c r="G2076" s="14"/>
      <c r="H2076" s="13"/>
      <c r="I2076" s="13"/>
      <c r="J2076" s="15"/>
      <c r="K2076" s="13"/>
      <c r="L2076" s="15"/>
      <c r="M2076" s="16"/>
      <c r="N2076" s="16"/>
    </row>
    <row r="2077" spans="1:14" x14ac:dyDescent="0.25">
      <c r="A2077" s="11"/>
      <c r="B2077" s="12"/>
      <c r="C2077" s="13"/>
      <c r="D2077" s="12"/>
      <c r="E2077" s="12"/>
      <c r="F2077" s="13"/>
      <c r="G2077" s="14"/>
      <c r="H2077" s="13"/>
      <c r="I2077" s="13"/>
      <c r="J2077" s="15"/>
      <c r="K2077" s="13"/>
      <c r="L2077" s="15"/>
      <c r="M2077" s="16"/>
      <c r="N2077" s="16"/>
    </row>
    <row r="2078" spans="1:14" x14ac:dyDescent="0.25">
      <c r="A2078" s="11"/>
      <c r="B2078" s="12"/>
      <c r="C2078" s="13"/>
      <c r="D2078" s="12"/>
      <c r="E2078" s="12"/>
      <c r="F2078" s="13"/>
      <c r="G2078" s="14"/>
      <c r="H2078" s="13"/>
      <c r="I2078" s="13"/>
      <c r="J2078" s="15"/>
      <c r="K2078" s="13"/>
      <c r="L2078" s="15"/>
      <c r="M2078" s="16"/>
      <c r="N2078" s="16"/>
    </row>
    <row r="2079" spans="1:14" x14ac:dyDescent="0.25">
      <c r="A2079" s="11"/>
      <c r="B2079" s="12"/>
      <c r="C2079" s="13"/>
      <c r="D2079" s="12"/>
      <c r="E2079" s="12"/>
      <c r="F2079" s="13"/>
      <c r="G2079" s="14"/>
      <c r="H2079" s="13"/>
      <c r="I2079" s="13"/>
      <c r="J2079" s="15"/>
      <c r="K2079" s="13"/>
      <c r="L2079" s="15"/>
      <c r="M2079" s="16"/>
      <c r="N2079" s="16"/>
    </row>
    <row r="2080" spans="1:14" x14ac:dyDescent="0.25">
      <c r="A2080" s="11"/>
      <c r="B2080" s="12"/>
      <c r="C2080" s="13"/>
      <c r="D2080" s="12"/>
      <c r="E2080" s="12"/>
      <c r="F2080" s="13"/>
      <c r="G2080" s="14"/>
      <c r="H2080" s="13"/>
      <c r="I2080" s="13"/>
      <c r="J2080" s="15"/>
      <c r="K2080" s="13"/>
      <c r="L2080" s="15"/>
      <c r="M2080" s="16"/>
      <c r="N2080" s="16"/>
    </row>
    <row r="2081" spans="1:14" x14ac:dyDescent="0.25">
      <c r="A2081" s="11"/>
      <c r="B2081" s="12"/>
      <c r="C2081" s="13"/>
      <c r="D2081" s="12"/>
      <c r="E2081" s="12"/>
      <c r="F2081" s="13"/>
      <c r="G2081" s="14"/>
      <c r="H2081" s="13"/>
      <c r="I2081" s="13"/>
      <c r="J2081" s="15"/>
      <c r="K2081" s="13"/>
      <c r="L2081" s="15"/>
      <c r="M2081" s="16"/>
      <c r="N2081" s="16"/>
    </row>
    <row r="2082" spans="1:14" x14ac:dyDescent="0.25">
      <c r="A2082" s="11"/>
      <c r="B2082" s="12"/>
      <c r="C2082" s="13"/>
      <c r="D2082" s="12"/>
      <c r="E2082" s="12"/>
      <c r="F2082" s="13"/>
      <c r="G2082" s="14"/>
      <c r="H2082" s="13"/>
      <c r="I2082" s="13"/>
      <c r="J2082" s="15"/>
      <c r="K2082" s="13"/>
      <c r="L2082" s="15"/>
      <c r="M2082" s="16"/>
      <c r="N2082" s="16"/>
    </row>
    <row r="2083" spans="1:14" x14ac:dyDescent="0.25">
      <c r="A2083" s="11"/>
      <c r="B2083" s="12"/>
      <c r="C2083" s="13"/>
      <c r="D2083" s="12"/>
      <c r="E2083" s="12"/>
      <c r="F2083" s="13"/>
      <c r="G2083" s="14"/>
      <c r="H2083" s="13"/>
      <c r="I2083" s="13"/>
      <c r="J2083" s="15"/>
      <c r="K2083" s="13"/>
      <c r="L2083" s="15"/>
      <c r="M2083" s="16"/>
      <c r="N2083" s="16"/>
    </row>
    <row r="2084" spans="1:14" x14ac:dyDescent="0.25">
      <c r="A2084" s="11"/>
      <c r="B2084" s="12"/>
      <c r="C2084" s="13"/>
      <c r="D2084" s="12"/>
      <c r="E2084" s="12"/>
      <c r="F2084" s="13"/>
      <c r="G2084" s="14"/>
      <c r="H2084" s="13"/>
      <c r="I2084" s="13"/>
      <c r="J2084" s="15"/>
      <c r="K2084" s="13"/>
      <c r="L2084" s="15"/>
      <c r="M2084" s="16"/>
      <c r="N2084" s="16"/>
    </row>
    <row r="2085" spans="1:14" x14ac:dyDescent="0.25">
      <c r="A2085" s="11"/>
      <c r="B2085" s="12"/>
      <c r="C2085" s="13"/>
      <c r="D2085" s="12"/>
      <c r="E2085" s="12"/>
      <c r="F2085" s="13"/>
      <c r="G2085" s="14"/>
      <c r="H2085" s="13"/>
      <c r="I2085" s="13"/>
      <c r="J2085" s="15"/>
      <c r="K2085" s="13"/>
      <c r="L2085" s="15"/>
      <c r="M2085" s="16"/>
      <c r="N2085" s="16"/>
    </row>
    <row r="2086" spans="1:14" x14ac:dyDescent="0.25">
      <c r="A2086" s="11"/>
      <c r="B2086" s="12"/>
      <c r="C2086" s="13"/>
      <c r="D2086" s="12"/>
      <c r="E2086" s="12"/>
      <c r="F2086" s="13"/>
      <c r="G2086" s="14"/>
      <c r="H2086" s="13"/>
      <c r="I2086" s="13"/>
      <c r="J2086" s="15"/>
      <c r="K2086" s="13"/>
      <c r="L2086" s="15"/>
      <c r="M2086" s="16"/>
      <c r="N2086" s="16"/>
    </row>
    <row r="2087" spans="1:14" x14ac:dyDescent="0.25">
      <c r="A2087" s="11"/>
      <c r="B2087" s="12"/>
      <c r="C2087" s="13"/>
      <c r="D2087" s="12"/>
      <c r="E2087" s="12"/>
      <c r="F2087" s="13"/>
      <c r="G2087" s="14"/>
      <c r="H2087" s="13"/>
      <c r="I2087" s="13"/>
      <c r="J2087" s="15"/>
      <c r="K2087" s="13"/>
      <c r="L2087" s="15"/>
      <c r="M2087" s="16"/>
      <c r="N2087" s="16"/>
    </row>
    <row r="2088" spans="1:14" x14ac:dyDescent="0.25">
      <c r="A2088" s="11"/>
      <c r="B2088" s="12"/>
      <c r="C2088" s="13"/>
      <c r="D2088" s="12"/>
      <c r="E2088" s="12"/>
      <c r="F2088" s="13"/>
      <c r="G2088" s="14"/>
      <c r="H2088" s="13"/>
      <c r="I2088" s="13"/>
      <c r="J2088" s="15"/>
      <c r="K2088" s="13"/>
      <c r="L2088" s="15"/>
      <c r="M2088" s="16"/>
      <c r="N2088" s="16"/>
    </row>
    <row r="2089" spans="1:14" x14ac:dyDescent="0.25">
      <c r="A2089" s="11"/>
      <c r="B2089" s="12"/>
      <c r="C2089" s="13"/>
      <c r="D2089" s="12"/>
      <c r="E2089" s="12"/>
      <c r="F2089" s="13"/>
      <c r="G2089" s="14"/>
      <c r="H2089" s="13"/>
      <c r="I2089" s="13"/>
      <c r="J2089" s="15"/>
      <c r="K2089" s="13"/>
      <c r="L2089" s="15"/>
      <c r="M2089" s="16"/>
      <c r="N2089" s="16"/>
    </row>
    <row r="2090" spans="1:14" x14ac:dyDescent="0.25">
      <c r="A2090" s="11"/>
      <c r="B2090" s="12"/>
      <c r="C2090" s="13"/>
      <c r="D2090" s="12"/>
      <c r="E2090" s="12"/>
      <c r="F2090" s="13"/>
      <c r="G2090" s="14"/>
      <c r="H2090" s="13"/>
      <c r="I2090" s="13"/>
      <c r="J2090" s="15"/>
      <c r="K2090" s="13"/>
      <c r="L2090" s="15"/>
      <c r="M2090" s="16"/>
      <c r="N2090" s="16"/>
    </row>
    <row r="2091" spans="1:14" x14ac:dyDescent="0.25">
      <c r="A2091" s="11"/>
      <c r="B2091" s="12"/>
      <c r="C2091" s="13"/>
      <c r="D2091" s="12"/>
      <c r="E2091" s="12"/>
      <c r="F2091" s="13"/>
      <c r="G2091" s="14"/>
      <c r="H2091" s="13"/>
      <c r="I2091" s="13"/>
      <c r="J2091" s="15"/>
      <c r="K2091" s="13"/>
      <c r="L2091" s="15"/>
      <c r="M2091" s="16"/>
      <c r="N2091" s="16"/>
    </row>
    <row r="2092" spans="1:14" x14ac:dyDescent="0.25">
      <c r="A2092" s="11"/>
      <c r="B2092" s="12"/>
      <c r="C2092" s="13"/>
      <c r="D2092" s="12"/>
      <c r="E2092" s="12"/>
      <c r="F2092" s="13"/>
      <c r="G2092" s="14"/>
      <c r="H2092" s="13"/>
      <c r="I2092" s="13"/>
      <c r="J2092" s="15"/>
      <c r="K2092" s="13"/>
      <c r="L2092" s="15"/>
      <c r="M2092" s="16"/>
      <c r="N2092" s="16"/>
    </row>
    <row r="2093" spans="1:14" x14ac:dyDescent="0.25">
      <c r="A2093" s="11"/>
      <c r="B2093" s="12"/>
      <c r="C2093" s="13"/>
      <c r="D2093" s="12"/>
      <c r="E2093" s="12"/>
      <c r="F2093" s="13"/>
      <c r="G2093" s="14"/>
      <c r="H2093" s="13"/>
      <c r="I2093" s="13"/>
      <c r="J2093" s="15"/>
      <c r="K2093" s="13"/>
      <c r="L2093" s="15"/>
      <c r="M2093" s="16"/>
      <c r="N2093" s="16"/>
    </row>
    <row r="2094" spans="1:14" x14ac:dyDescent="0.25">
      <c r="A2094" s="11"/>
      <c r="B2094" s="12"/>
      <c r="C2094" s="13"/>
      <c r="D2094" s="12"/>
      <c r="E2094" s="12"/>
      <c r="F2094" s="13"/>
      <c r="G2094" s="14"/>
      <c r="H2094" s="13"/>
      <c r="I2094" s="13"/>
      <c r="J2094" s="15"/>
      <c r="K2094" s="13"/>
      <c r="L2094" s="15"/>
      <c r="M2094" s="16"/>
      <c r="N2094" s="16"/>
    </row>
    <row r="2095" spans="1:14" x14ac:dyDescent="0.25">
      <c r="A2095" s="11"/>
      <c r="B2095" s="12"/>
      <c r="C2095" s="13"/>
      <c r="D2095" s="12"/>
      <c r="E2095" s="12"/>
      <c r="F2095" s="13"/>
      <c r="G2095" s="14"/>
      <c r="H2095" s="13"/>
      <c r="I2095" s="13"/>
      <c r="J2095" s="15"/>
      <c r="K2095" s="13"/>
      <c r="L2095" s="15"/>
      <c r="M2095" s="16"/>
      <c r="N2095" s="16"/>
    </row>
    <row r="2096" spans="1:14" x14ac:dyDescent="0.25">
      <c r="A2096" s="11"/>
      <c r="B2096" s="12"/>
      <c r="C2096" s="13"/>
      <c r="D2096" s="12"/>
      <c r="E2096" s="12"/>
      <c r="F2096" s="13"/>
      <c r="G2096" s="14"/>
      <c r="H2096" s="13"/>
      <c r="I2096" s="13"/>
      <c r="J2096" s="15"/>
      <c r="K2096" s="13"/>
      <c r="L2096" s="15"/>
      <c r="M2096" s="16"/>
      <c r="N2096" s="16"/>
    </row>
    <row r="2097" spans="1:14" x14ac:dyDescent="0.25">
      <c r="A2097" s="11"/>
      <c r="B2097" s="12"/>
      <c r="C2097" s="13"/>
      <c r="D2097" s="12"/>
      <c r="E2097" s="12"/>
      <c r="F2097" s="13"/>
      <c r="G2097" s="14"/>
      <c r="H2097" s="13"/>
      <c r="I2097" s="13"/>
      <c r="J2097" s="15"/>
      <c r="K2097" s="13"/>
      <c r="L2097" s="15"/>
      <c r="M2097" s="16"/>
      <c r="N2097" s="16"/>
    </row>
    <row r="2098" spans="1:14" x14ac:dyDescent="0.25">
      <c r="A2098" s="11"/>
      <c r="B2098" s="12"/>
      <c r="C2098" s="13"/>
      <c r="D2098" s="12"/>
      <c r="E2098" s="12"/>
      <c r="F2098" s="13"/>
      <c r="G2098" s="14"/>
      <c r="H2098" s="13"/>
      <c r="I2098" s="13"/>
      <c r="J2098" s="15"/>
      <c r="K2098" s="13"/>
      <c r="L2098" s="15"/>
      <c r="M2098" s="16"/>
      <c r="N2098" s="16"/>
    </row>
    <row r="2099" spans="1:14" x14ac:dyDescent="0.25">
      <c r="A2099" s="11"/>
      <c r="B2099" s="12"/>
      <c r="C2099" s="13"/>
      <c r="D2099" s="12"/>
      <c r="E2099" s="12"/>
      <c r="F2099" s="13"/>
      <c r="G2099" s="14"/>
      <c r="H2099" s="13"/>
      <c r="I2099" s="13"/>
      <c r="J2099" s="15"/>
      <c r="K2099" s="13"/>
      <c r="L2099" s="15"/>
      <c r="M2099" s="16"/>
      <c r="N2099" s="16"/>
    </row>
    <row r="2100" spans="1:14" x14ac:dyDescent="0.25">
      <c r="A2100" s="11"/>
      <c r="B2100" s="12"/>
      <c r="C2100" s="13"/>
      <c r="D2100" s="12"/>
      <c r="E2100" s="12"/>
      <c r="F2100" s="13"/>
      <c r="G2100" s="14"/>
      <c r="H2100" s="13"/>
      <c r="I2100" s="13"/>
      <c r="J2100" s="15"/>
      <c r="K2100" s="13"/>
      <c r="L2100" s="15"/>
      <c r="M2100" s="16"/>
      <c r="N2100" s="16"/>
    </row>
    <row r="2101" spans="1:14" x14ac:dyDescent="0.25">
      <c r="A2101" s="11"/>
      <c r="B2101" s="12"/>
      <c r="C2101" s="13"/>
      <c r="D2101" s="12"/>
      <c r="E2101" s="12"/>
      <c r="F2101" s="13"/>
      <c r="G2101" s="14"/>
      <c r="H2101" s="13"/>
      <c r="I2101" s="13"/>
      <c r="J2101" s="15"/>
      <c r="K2101" s="13"/>
      <c r="L2101" s="15"/>
      <c r="M2101" s="16"/>
      <c r="N2101" s="16"/>
    </row>
    <row r="2102" spans="1:14" x14ac:dyDescent="0.25">
      <c r="A2102" s="11"/>
      <c r="B2102" s="12"/>
      <c r="C2102" s="13"/>
      <c r="D2102" s="12"/>
      <c r="E2102" s="12"/>
      <c r="F2102" s="13"/>
      <c r="G2102" s="14"/>
      <c r="H2102" s="13"/>
      <c r="I2102" s="13"/>
      <c r="J2102" s="15"/>
      <c r="K2102" s="13"/>
      <c r="L2102" s="15"/>
      <c r="M2102" s="16"/>
      <c r="N2102" s="16"/>
    </row>
    <row r="2103" spans="1:14" x14ac:dyDescent="0.25">
      <c r="A2103" s="11"/>
      <c r="B2103" s="12"/>
      <c r="C2103" s="13"/>
      <c r="D2103" s="12"/>
      <c r="E2103" s="12"/>
      <c r="F2103" s="13"/>
      <c r="G2103" s="14"/>
      <c r="H2103" s="13"/>
      <c r="I2103" s="13"/>
      <c r="J2103" s="15"/>
      <c r="K2103" s="13"/>
      <c r="L2103" s="15"/>
      <c r="M2103" s="16"/>
      <c r="N2103" s="16"/>
    </row>
    <row r="2104" spans="1:14" x14ac:dyDescent="0.25">
      <c r="A2104" s="11"/>
      <c r="B2104" s="12"/>
      <c r="C2104" s="13"/>
      <c r="D2104" s="12"/>
      <c r="E2104" s="12"/>
      <c r="F2104" s="13"/>
      <c r="G2104" s="14"/>
      <c r="H2104" s="13"/>
      <c r="I2104" s="13"/>
      <c r="J2104" s="15"/>
      <c r="K2104" s="13"/>
      <c r="L2104" s="15"/>
      <c r="M2104" s="16"/>
      <c r="N2104" s="16"/>
    </row>
    <row r="2105" spans="1:14" x14ac:dyDescent="0.25">
      <c r="A2105" s="11"/>
      <c r="B2105" s="12"/>
      <c r="C2105" s="13"/>
      <c r="D2105" s="12"/>
      <c r="E2105" s="12"/>
      <c r="F2105" s="13"/>
      <c r="G2105" s="14"/>
      <c r="H2105" s="13"/>
      <c r="I2105" s="13"/>
      <c r="J2105" s="15"/>
      <c r="K2105" s="13"/>
      <c r="L2105" s="15"/>
      <c r="M2105" s="16"/>
      <c r="N2105" s="16"/>
    </row>
    <row r="2106" spans="1:14" x14ac:dyDescent="0.25">
      <c r="A2106" s="11"/>
      <c r="B2106" s="12"/>
      <c r="C2106" s="13"/>
      <c r="D2106" s="12"/>
      <c r="E2106" s="12"/>
      <c r="F2106" s="13"/>
      <c r="G2106" s="14"/>
      <c r="H2106" s="13"/>
      <c r="I2106" s="13"/>
      <c r="J2106" s="15"/>
      <c r="K2106" s="13"/>
      <c r="L2106" s="15"/>
      <c r="M2106" s="16"/>
      <c r="N2106" s="16"/>
    </row>
    <row r="2107" spans="1:14" x14ac:dyDescent="0.25">
      <c r="A2107" s="11"/>
      <c r="B2107" s="12"/>
      <c r="C2107" s="13"/>
      <c r="D2107" s="12"/>
      <c r="E2107" s="12"/>
      <c r="F2107" s="13"/>
      <c r="G2107" s="14"/>
      <c r="H2107" s="13"/>
      <c r="I2107" s="13"/>
      <c r="J2107" s="15"/>
      <c r="K2107" s="13"/>
      <c r="L2107" s="15"/>
      <c r="M2107" s="16"/>
      <c r="N2107" s="16"/>
    </row>
    <row r="2108" spans="1:14" x14ac:dyDescent="0.25">
      <c r="A2108" s="11"/>
      <c r="B2108" s="12"/>
      <c r="C2108" s="13"/>
      <c r="D2108" s="12"/>
      <c r="E2108" s="12"/>
      <c r="F2108" s="13"/>
      <c r="G2108" s="14"/>
      <c r="H2108" s="13"/>
      <c r="I2108" s="13"/>
      <c r="J2108" s="15"/>
      <c r="K2108" s="13"/>
      <c r="L2108" s="15"/>
      <c r="M2108" s="16"/>
      <c r="N2108" s="16"/>
    </row>
    <row r="2109" spans="1:14" x14ac:dyDescent="0.25">
      <c r="A2109" s="11"/>
      <c r="B2109" s="12"/>
      <c r="C2109" s="13"/>
      <c r="D2109" s="12"/>
      <c r="E2109" s="12"/>
      <c r="F2109" s="13"/>
      <c r="G2109" s="14"/>
      <c r="H2109" s="13"/>
      <c r="I2109" s="13"/>
      <c r="J2109" s="15"/>
      <c r="K2109" s="13"/>
      <c r="L2109" s="15"/>
      <c r="M2109" s="16"/>
      <c r="N2109" s="16"/>
    </row>
    <row r="2110" spans="1:14" x14ac:dyDescent="0.25">
      <c r="A2110" s="11"/>
      <c r="B2110" s="12"/>
      <c r="C2110" s="13"/>
      <c r="D2110" s="12"/>
      <c r="E2110" s="12"/>
      <c r="F2110" s="13"/>
      <c r="G2110" s="14"/>
      <c r="H2110" s="13"/>
      <c r="I2110" s="13"/>
      <c r="J2110" s="15"/>
      <c r="K2110" s="13"/>
      <c r="L2110" s="15"/>
      <c r="M2110" s="16"/>
      <c r="N2110" s="16"/>
    </row>
    <row r="2111" spans="1:14" x14ac:dyDescent="0.25">
      <c r="A2111" s="11"/>
      <c r="B2111" s="12"/>
      <c r="C2111" s="13"/>
      <c r="D2111" s="12"/>
      <c r="E2111" s="12"/>
      <c r="F2111" s="13"/>
      <c r="G2111" s="14"/>
      <c r="H2111" s="13"/>
      <c r="I2111" s="13"/>
      <c r="J2111" s="15"/>
      <c r="K2111" s="13"/>
      <c r="L2111" s="15"/>
      <c r="M2111" s="16"/>
      <c r="N2111" s="16"/>
    </row>
    <row r="2112" spans="1:14" x14ac:dyDescent="0.25">
      <c r="A2112" s="11"/>
      <c r="B2112" s="12"/>
      <c r="C2112" s="13"/>
      <c r="D2112" s="12"/>
      <c r="E2112" s="12"/>
      <c r="F2112" s="13"/>
      <c r="G2112" s="14"/>
      <c r="H2112" s="13"/>
      <c r="I2112" s="13"/>
      <c r="J2112" s="15"/>
      <c r="K2112" s="13"/>
      <c r="L2112" s="15"/>
      <c r="M2112" s="16"/>
      <c r="N2112" s="16"/>
    </row>
    <row r="2113" spans="1:14" x14ac:dyDescent="0.25">
      <c r="A2113" s="11"/>
      <c r="B2113" s="12"/>
      <c r="C2113" s="13"/>
      <c r="D2113" s="12"/>
      <c r="E2113" s="12"/>
      <c r="F2113" s="13"/>
      <c r="G2113" s="14"/>
      <c r="H2113" s="13"/>
      <c r="I2113" s="13"/>
      <c r="J2113" s="15"/>
      <c r="K2113" s="13"/>
      <c r="L2113" s="15"/>
      <c r="M2113" s="16"/>
      <c r="N2113" s="16"/>
    </row>
    <row r="2114" spans="1:14" x14ac:dyDescent="0.25">
      <c r="A2114" s="11"/>
      <c r="B2114" s="12"/>
      <c r="C2114" s="13"/>
      <c r="D2114" s="12"/>
      <c r="E2114" s="12"/>
      <c r="F2114" s="13"/>
      <c r="G2114" s="14"/>
      <c r="H2114" s="13"/>
      <c r="I2114" s="13"/>
      <c r="J2114" s="15"/>
      <c r="K2114" s="13"/>
      <c r="L2114" s="15"/>
      <c r="M2114" s="16"/>
      <c r="N2114" s="16"/>
    </row>
    <row r="2115" spans="1:14" x14ac:dyDescent="0.25">
      <c r="A2115" s="11"/>
      <c r="B2115" s="12"/>
      <c r="C2115" s="13"/>
      <c r="D2115" s="12"/>
      <c r="E2115" s="12"/>
      <c r="F2115" s="13"/>
      <c r="G2115" s="14"/>
      <c r="H2115" s="13"/>
      <c r="I2115" s="13"/>
      <c r="J2115" s="15"/>
      <c r="K2115" s="13"/>
      <c r="L2115" s="15"/>
      <c r="M2115" s="16"/>
      <c r="N2115" s="16"/>
    </row>
    <row r="2116" spans="1:14" x14ac:dyDescent="0.25">
      <c r="A2116" s="11"/>
      <c r="B2116" s="12"/>
      <c r="C2116" s="13"/>
      <c r="D2116" s="12"/>
      <c r="E2116" s="12"/>
      <c r="F2116" s="13"/>
      <c r="G2116" s="14"/>
      <c r="H2116" s="13"/>
      <c r="I2116" s="13"/>
      <c r="J2116" s="15"/>
      <c r="K2116" s="13"/>
      <c r="L2116" s="15"/>
      <c r="M2116" s="16"/>
      <c r="N2116" s="16"/>
    </row>
    <row r="2117" spans="1:14" x14ac:dyDescent="0.25">
      <c r="A2117" s="11"/>
      <c r="B2117" s="12"/>
      <c r="C2117" s="13"/>
      <c r="D2117" s="12"/>
      <c r="E2117" s="12"/>
      <c r="F2117" s="13"/>
      <c r="G2117" s="14"/>
      <c r="H2117" s="13"/>
      <c r="I2117" s="13"/>
      <c r="J2117" s="15"/>
      <c r="K2117" s="13"/>
      <c r="L2117" s="15"/>
      <c r="M2117" s="16"/>
      <c r="N2117" s="16"/>
    </row>
    <row r="2118" spans="1:14" x14ac:dyDescent="0.25">
      <c r="A2118" s="11"/>
      <c r="B2118" s="12"/>
      <c r="C2118" s="13"/>
      <c r="D2118" s="12"/>
      <c r="E2118" s="12"/>
      <c r="F2118" s="13"/>
      <c r="G2118" s="14"/>
      <c r="H2118" s="13"/>
      <c r="I2118" s="13"/>
      <c r="J2118" s="15"/>
      <c r="K2118" s="13"/>
      <c r="L2118" s="15"/>
      <c r="M2118" s="16"/>
      <c r="N2118" s="16"/>
    </row>
    <row r="2119" spans="1:14" x14ac:dyDescent="0.25">
      <c r="A2119" s="11"/>
      <c r="B2119" s="12"/>
      <c r="C2119" s="13"/>
      <c r="D2119" s="12"/>
      <c r="E2119" s="12"/>
      <c r="F2119" s="13"/>
      <c r="G2119" s="14"/>
      <c r="H2119" s="13"/>
      <c r="I2119" s="13"/>
      <c r="J2119" s="15"/>
      <c r="K2119" s="13"/>
      <c r="L2119" s="15"/>
      <c r="M2119" s="16"/>
      <c r="N2119" s="16"/>
    </row>
    <row r="2120" spans="1:14" x14ac:dyDescent="0.25">
      <c r="A2120" s="11"/>
      <c r="B2120" s="12"/>
      <c r="C2120" s="13"/>
      <c r="D2120" s="12"/>
      <c r="E2120" s="12"/>
      <c r="F2120" s="13"/>
      <c r="G2120" s="14"/>
      <c r="H2120" s="13"/>
      <c r="I2120" s="13"/>
      <c r="J2120" s="15"/>
      <c r="K2120" s="13"/>
      <c r="L2120" s="15"/>
      <c r="M2120" s="16"/>
      <c r="N2120" s="16"/>
    </row>
    <row r="2121" spans="1:14" x14ac:dyDescent="0.25">
      <c r="A2121" s="11"/>
      <c r="B2121" s="12"/>
      <c r="C2121" s="13"/>
      <c r="D2121" s="12"/>
      <c r="E2121" s="12"/>
      <c r="F2121" s="13"/>
      <c r="G2121" s="14"/>
      <c r="H2121" s="13"/>
      <c r="I2121" s="13"/>
      <c r="J2121" s="15"/>
      <c r="K2121" s="13"/>
      <c r="L2121" s="15"/>
      <c r="M2121" s="16"/>
      <c r="N2121" s="16"/>
    </row>
    <row r="2122" spans="1:14" x14ac:dyDescent="0.25">
      <c r="A2122" s="11"/>
      <c r="B2122" s="12"/>
      <c r="C2122" s="13"/>
      <c r="D2122" s="12"/>
      <c r="E2122" s="12"/>
      <c r="F2122" s="13"/>
      <c r="G2122" s="14"/>
      <c r="H2122" s="13"/>
      <c r="I2122" s="13"/>
      <c r="J2122" s="15"/>
      <c r="K2122" s="13"/>
      <c r="L2122" s="15"/>
      <c r="M2122" s="16"/>
      <c r="N2122" s="16"/>
    </row>
    <row r="2123" spans="1:14" x14ac:dyDescent="0.25">
      <c r="A2123" s="11"/>
      <c r="B2123" s="12"/>
      <c r="C2123" s="13"/>
      <c r="D2123" s="12"/>
      <c r="E2123" s="12"/>
      <c r="F2123" s="13"/>
      <c r="G2123" s="14"/>
      <c r="H2123" s="13"/>
      <c r="I2123" s="13"/>
      <c r="J2123" s="15"/>
      <c r="K2123" s="13"/>
      <c r="L2123" s="15"/>
      <c r="M2123" s="16"/>
      <c r="N2123" s="16"/>
    </row>
    <row r="2124" spans="1:14" x14ac:dyDescent="0.25">
      <c r="A2124" s="11"/>
      <c r="B2124" s="12"/>
      <c r="C2124" s="13"/>
      <c r="D2124" s="12"/>
      <c r="E2124" s="12"/>
      <c r="F2124" s="13"/>
      <c r="G2124" s="14"/>
      <c r="H2124" s="13"/>
      <c r="I2124" s="13"/>
      <c r="J2124" s="15"/>
      <c r="K2124" s="13"/>
      <c r="L2124" s="15"/>
      <c r="M2124" s="16"/>
      <c r="N2124" s="16"/>
    </row>
    <row r="2125" spans="1:14" x14ac:dyDescent="0.25">
      <c r="A2125" s="11"/>
      <c r="B2125" s="12"/>
      <c r="C2125" s="13"/>
      <c r="D2125" s="12"/>
      <c r="E2125" s="12"/>
      <c r="F2125" s="13"/>
      <c r="G2125" s="14"/>
      <c r="H2125" s="13"/>
      <c r="I2125" s="13"/>
      <c r="J2125" s="15"/>
      <c r="K2125" s="13"/>
      <c r="L2125" s="15"/>
      <c r="M2125" s="16"/>
      <c r="N2125" s="16"/>
    </row>
    <row r="2126" spans="1:14" x14ac:dyDescent="0.25">
      <c r="A2126" s="11"/>
      <c r="B2126" s="12"/>
      <c r="C2126" s="13"/>
      <c r="D2126" s="12"/>
      <c r="E2126" s="12"/>
      <c r="F2126" s="13"/>
      <c r="G2126" s="14"/>
      <c r="H2126" s="13"/>
      <c r="I2126" s="13"/>
      <c r="J2126" s="15"/>
      <c r="K2126" s="13"/>
      <c r="L2126" s="15"/>
      <c r="M2126" s="16"/>
      <c r="N2126" s="16"/>
    </row>
    <row r="2127" spans="1:14" x14ac:dyDescent="0.25">
      <c r="A2127" s="11"/>
      <c r="B2127" s="12"/>
      <c r="C2127" s="13"/>
      <c r="D2127" s="12"/>
      <c r="E2127" s="12"/>
      <c r="F2127" s="13"/>
      <c r="G2127" s="14"/>
      <c r="H2127" s="13"/>
      <c r="I2127" s="13"/>
      <c r="J2127" s="15"/>
      <c r="K2127" s="13"/>
      <c r="L2127" s="15"/>
      <c r="M2127" s="16"/>
      <c r="N2127" s="16"/>
    </row>
    <row r="2128" spans="1:14" x14ac:dyDescent="0.25">
      <c r="A2128" s="11"/>
      <c r="B2128" s="12"/>
      <c r="C2128" s="13"/>
      <c r="D2128" s="12"/>
      <c r="E2128" s="12"/>
      <c r="F2128" s="13"/>
      <c r="G2128" s="14"/>
      <c r="H2128" s="13"/>
      <c r="I2128" s="13"/>
      <c r="J2128" s="15"/>
      <c r="K2128" s="13"/>
      <c r="L2128" s="15"/>
      <c r="M2128" s="16"/>
      <c r="N2128" s="16"/>
    </row>
    <row r="2129" spans="1:14" x14ac:dyDescent="0.25">
      <c r="A2129" s="11"/>
      <c r="B2129" s="12"/>
      <c r="C2129" s="13"/>
      <c r="D2129" s="12"/>
      <c r="E2129" s="12"/>
      <c r="F2129" s="13"/>
      <c r="G2129" s="14"/>
      <c r="H2129" s="13"/>
      <c r="I2129" s="13"/>
      <c r="J2129" s="15"/>
      <c r="K2129" s="13"/>
      <c r="L2129" s="15"/>
      <c r="M2129" s="16"/>
      <c r="N2129" s="16"/>
    </row>
    <row r="2130" spans="1:14" x14ac:dyDescent="0.25">
      <c r="A2130" s="11"/>
      <c r="B2130" s="12"/>
      <c r="C2130" s="13"/>
      <c r="D2130" s="12"/>
      <c r="E2130" s="12"/>
      <c r="F2130" s="13"/>
      <c r="G2130" s="14"/>
      <c r="H2130" s="13"/>
      <c r="I2130" s="13"/>
      <c r="J2130" s="15"/>
      <c r="K2130" s="13"/>
      <c r="L2130" s="15"/>
      <c r="M2130" s="16"/>
      <c r="N2130" s="16"/>
    </row>
    <row r="2131" spans="1:14" x14ac:dyDescent="0.25">
      <c r="A2131" s="11"/>
      <c r="B2131" s="12"/>
      <c r="C2131" s="13"/>
      <c r="D2131" s="12"/>
      <c r="E2131" s="12"/>
      <c r="F2131" s="13"/>
      <c r="G2131" s="14"/>
      <c r="H2131" s="13"/>
      <c r="I2131" s="13"/>
      <c r="J2131" s="15"/>
      <c r="K2131" s="13"/>
      <c r="L2131" s="15"/>
      <c r="M2131" s="16"/>
      <c r="N2131" s="16"/>
    </row>
    <row r="2132" spans="1:14" x14ac:dyDescent="0.25">
      <c r="A2132" s="11"/>
      <c r="B2132" s="12"/>
      <c r="C2132" s="13"/>
      <c r="D2132" s="12"/>
      <c r="E2132" s="12"/>
      <c r="F2132" s="13"/>
      <c r="G2132" s="14"/>
      <c r="H2132" s="13"/>
      <c r="I2132" s="13"/>
      <c r="J2132" s="15"/>
      <c r="K2132" s="13"/>
      <c r="L2132" s="15"/>
      <c r="M2132" s="16"/>
      <c r="N2132" s="16"/>
    </row>
    <row r="2133" spans="1:14" x14ac:dyDescent="0.25">
      <c r="A2133" s="11"/>
      <c r="B2133" s="12"/>
      <c r="C2133" s="13"/>
      <c r="D2133" s="12"/>
      <c r="E2133" s="12"/>
      <c r="F2133" s="13"/>
      <c r="G2133" s="14"/>
      <c r="H2133" s="13"/>
      <c r="I2133" s="13"/>
      <c r="J2133" s="15"/>
      <c r="K2133" s="13"/>
      <c r="L2133" s="15"/>
      <c r="M2133" s="16"/>
      <c r="N2133" s="16"/>
    </row>
    <row r="2134" spans="1:14" x14ac:dyDescent="0.25">
      <c r="A2134" s="11"/>
      <c r="B2134" s="12"/>
      <c r="C2134" s="13"/>
      <c r="D2134" s="12"/>
      <c r="E2134" s="12"/>
      <c r="F2134" s="13"/>
      <c r="G2134" s="14"/>
      <c r="H2134" s="13"/>
      <c r="I2134" s="13"/>
      <c r="J2134" s="15"/>
      <c r="K2134" s="13"/>
      <c r="L2134" s="15"/>
      <c r="M2134" s="16"/>
      <c r="N2134" s="16"/>
    </row>
    <row r="2135" spans="1:14" x14ac:dyDescent="0.25">
      <c r="A2135" s="11"/>
      <c r="B2135" s="12"/>
      <c r="C2135" s="13"/>
      <c r="D2135" s="12"/>
      <c r="E2135" s="12"/>
      <c r="F2135" s="13"/>
      <c r="G2135" s="14"/>
      <c r="H2135" s="13"/>
      <c r="I2135" s="13"/>
      <c r="J2135" s="15"/>
      <c r="K2135" s="13"/>
      <c r="L2135" s="15"/>
      <c r="M2135" s="16"/>
      <c r="N2135" s="16"/>
    </row>
    <row r="2136" spans="1:14" x14ac:dyDescent="0.25">
      <c r="A2136" s="11"/>
      <c r="B2136" s="12"/>
      <c r="C2136" s="13"/>
      <c r="D2136" s="12"/>
      <c r="E2136" s="12"/>
      <c r="F2136" s="13"/>
      <c r="G2136" s="14"/>
      <c r="H2136" s="13"/>
      <c r="I2136" s="13"/>
      <c r="J2136" s="15"/>
      <c r="K2136" s="13"/>
      <c r="L2136" s="15"/>
      <c r="M2136" s="16"/>
      <c r="N2136" s="16"/>
    </row>
    <row r="2137" spans="1:14" x14ac:dyDescent="0.25">
      <c r="A2137" s="11"/>
      <c r="B2137" s="12"/>
      <c r="C2137" s="13"/>
      <c r="D2137" s="12"/>
      <c r="E2137" s="12"/>
      <c r="F2137" s="13"/>
      <c r="G2137" s="14"/>
      <c r="H2137" s="13"/>
      <c r="I2137" s="13"/>
      <c r="J2137" s="15"/>
      <c r="K2137" s="13"/>
      <c r="L2137" s="15"/>
      <c r="M2137" s="16"/>
      <c r="N2137" s="16"/>
    </row>
    <row r="2138" spans="1:14" x14ac:dyDescent="0.25">
      <c r="A2138" s="11"/>
      <c r="B2138" s="12"/>
      <c r="C2138" s="13"/>
      <c r="D2138" s="12"/>
      <c r="E2138" s="12"/>
      <c r="F2138" s="13"/>
      <c r="G2138" s="14"/>
      <c r="H2138" s="13"/>
      <c r="I2138" s="13"/>
      <c r="J2138" s="15"/>
      <c r="K2138" s="13"/>
      <c r="L2138" s="15"/>
      <c r="M2138" s="16"/>
      <c r="N2138" s="16"/>
    </row>
    <row r="2139" spans="1:14" x14ac:dyDescent="0.25">
      <c r="A2139" s="11"/>
      <c r="B2139" s="12"/>
      <c r="C2139" s="13"/>
      <c r="D2139" s="12"/>
      <c r="E2139" s="12"/>
      <c r="F2139" s="13"/>
      <c r="G2139" s="14"/>
      <c r="H2139" s="13"/>
      <c r="I2139" s="13"/>
      <c r="J2139" s="15"/>
      <c r="K2139" s="13"/>
      <c r="L2139" s="15"/>
      <c r="M2139" s="16"/>
      <c r="N2139" s="16"/>
    </row>
    <row r="2140" spans="1:14" x14ac:dyDescent="0.25">
      <c r="A2140" s="11"/>
      <c r="B2140" s="12"/>
      <c r="C2140" s="13"/>
      <c r="D2140" s="12"/>
      <c r="E2140" s="12"/>
      <c r="F2140" s="13"/>
      <c r="G2140" s="14"/>
      <c r="H2140" s="13"/>
      <c r="I2140" s="13"/>
      <c r="J2140" s="15"/>
      <c r="K2140" s="13"/>
      <c r="L2140" s="15"/>
      <c r="M2140" s="16"/>
      <c r="N2140" s="16"/>
    </row>
    <row r="2141" spans="1:14" x14ac:dyDescent="0.25">
      <c r="A2141" s="11"/>
      <c r="B2141" s="12"/>
      <c r="C2141" s="13"/>
      <c r="D2141" s="12"/>
      <c r="E2141" s="12"/>
      <c r="F2141" s="13"/>
      <c r="G2141" s="14"/>
      <c r="H2141" s="13"/>
      <c r="I2141" s="13"/>
      <c r="J2141" s="15"/>
      <c r="K2141" s="13"/>
      <c r="L2141" s="15"/>
      <c r="M2141" s="16"/>
      <c r="N2141" s="16"/>
    </row>
    <row r="2142" spans="1:14" x14ac:dyDescent="0.25">
      <c r="A2142" s="11"/>
      <c r="B2142" s="12"/>
      <c r="C2142" s="13"/>
      <c r="D2142" s="12"/>
      <c r="E2142" s="12"/>
      <c r="F2142" s="13"/>
      <c r="G2142" s="14"/>
      <c r="H2142" s="13"/>
      <c r="I2142" s="13"/>
      <c r="J2142" s="15"/>
      <c r="K2142" s="13"/>
      <c r="L2142" s="15"/>
      <c r="M2142" s="16"/>
      <c r="N2142" s="16"/>
    </row>
    <row r="2143" spans="1:14" x14ac:dyDescent="0.25">
      <c r="A2143" s="11"/>
      <c r="B2143" s="12"/>
      <c r="C2143" s="13"/>
      <c r="D2143" s="12"/>
      <c r="E2143" s="12"/>
      <c r="F2143" s="13"/>
      <c r="G2143" s="14"/>
      <c r="H2143" s="13"/>
      <c r="I2143" s="13"/>
      <c r="J2143" s="15"/>
      <c r="K2143" s="13"/>
      <c r="L2143" s="15"/>
      <c r="M2143" s="16"/>
      <c r="N2143" s="16"/>
    </row>
    <row r="2144" spans="1:14" x14ac:dyDescent="0.25">
      <c r="A2144" s="11"/>
      <c r="B2144" s="12"/>
      <c r="C2144" s="13"/>
      <c r="D2144" s="12"/>
      <c r="E2144" s="12"/>
      <c r="F2144" s="13"/>
      <c r="G2144" s="14"/>
      <c r="H2144" s="13"/>
      <c r="I2144" s="13"/>
      <c r="J2144" s="15"/>
      <c r="K2144" s="13"/>
      <c r="L2144" s="15"/>
      <c r="M2144" s="16"/>
      <c r="N2144" s="16"/>
    </row>
    <row r="2145" spans="1:14" x14ac:dyDescent="0.25">
      <c r="A2145" s="11"/>
      <c r="B2145" s="12"/>
      <c r="C2145" s="13"/>
      <c r="D2145" s="12"/>
      <c r="E2145" s="12"/>
      <c r="F2145" s="13"/>
      <c r="G2145" s="14"/>
      <c r="H2145" s="13"/>
      <c r="I2145" s="13"/>
      <c r="J2145" s="15"/>
      <c r="K2145" s="13"/>
      <c r="L2145" s="15"/>
      <c r="M2145" s="16"/>
      <c r="N2145" s="16"/>
    </row>
    <row r="2146" spans="1:14" x14ac:dyDescent="0.25">
      <c r="A2146" s="11"/>
      <c r="B2146" s="12"/>
      <c r="C2146" s="13"/>
      <c r="D2146" s="12"/>
      <c r="E2146" s="12"/>
      <c r="F2146" s="13"/>
      <c r="G2146" s="14"/>
      <c r="H2146" s="13"/>
      <c r="I2146" s="13"/>
      <c r="J2146" s="15"/>
      <c r="K2146" s="13"/>
      <c r="L2146" s="15"/>
      <c r="M2146" s="16"/>
      <c r="N2146" s="16"/>
    </row>
    <row r="2147" spans="1:14" x14ac:dyDescent="0.25">
      <c r="A2147" s="11"/>
      <c r="B2147" s="12"/>
      <c r="C2147" s="13"/>
      <c r="D2147" s="12"/>
      <c r="E2147" s="12"/>
      <c r="F2147" s="13"/>
      <c r="G2147" s="14"/>
      <c r="H2147" s="13"/>
      <c r="I2147" s="13"/>
      <c r="J2147" s="15"/>
      <c r="K2147" s="13"/>
      <c r="L2147" s="15"/>
      <c r="M2147" s="16"/>
      <c r="N2147" s="16"/>
    </row>
    <row r="2148" spans="1:14" x14ac:dyDescent="0.25">
      <c r="A2148" s="11"/>
      <c r="B2148" s="12"/>
      <c r="C2148" s="13"/>
      <c r="D2148" s="12"/>
      <c r="E2148" s="12"/>
      <c r="F2148" s="13"/>
      <c r="G2148" s="14"/>
      <c r="H2148" s="13"/>
      <c r="I2148" s="13"/>
      <c r="J2148" s="15"/>
      <c r="K2148" s="13"/>
      <c r="L2148" s="15"/>
      <c r="M2148" s="16"/>
      <c r="N2148" s="16"/>
    </row>
    <row r="2149" spans="1:14" x14ac:dyDescent="0.25">
      <c r="A2149" s="11"/>
      <c r="B2149" s="12"/>
      <c r="C2149" s="13"/>
      <c r="D2149" s="12"/>
      <c r="E2149" s="12"/>
      <c r="F2149" s="13"/>
      <c r="G2149" s="14"/>
      <c r="H2149" s="13"/>
      <c r="I2149" s="13"/>
      <c r="J2149" s="15"/>
      <c r="K2149" s="13"/>
      <c r="L2149" s="15"/>
      <c r="M2149" s="16"/>
      <c r="N2149" s="16"/>
    </row>
    <row r="2150" spans="1:14" x14ac:dyDescent="0.25">
      <c r="A2150" s="11"/>
      <c r="B2150" s="12"/>
      <c r="C2150" s="13"/>
      <c r="D2150" s="12"/>
      <c r="E2150" s="12"/>
      <c r="F2150" s="13"/>
      <c r="G2150" s="14"/>
      <c r="H2150" s="13"/>
      <c r="I2150" s="13"/>
      <c r="J2150" s="15"/>
      <c r="K2150" s="13"/>
      <c r="L2150" s="15"/>
      <c r="M2150" s="16"/>
      <c r="N2150" s="16"/>
    </row>
    <row r="2151" spans="1:14" x14ac:dyDescent="0.25">
      <c r="A2151" s="11"/>
      <c r="B2151" s="12"/>
      <c r="C2151" s="13"/>
      <c r="D2151" s="12"/>
      <c r="E2151" s="12"/>
      <c r="F2151" s="13"/>
      <c r="G2151" s="14"/>
      <c r="H2151" s="13"/>
      <c r="I2151" s="13"/>
      <c r="J2151" s="15"/>
      <c r="K2151" s="13"/>
      <c r="L2151" s="15"/>
      <c r="M2151" s="16"/>
      <c r="N2151" s="16"/>
    </row>
    <row r="2152" spans="1:14" x14ac:dyDescent="0.25">
      <c r="A2152" s="11"/>
      <c r="B2152" s="12"/>
      <c r="C2152" s="13"/>
      <c r="D2152" s="12"/>
      <c r="E2152" s="12"/>
      <c r="F2152" s="13"/>
      <c r="G2152" s="14"/>
      <c r="H2152" s="13"/>
      <c r="I2152" s="13"/>
      <c r="J2152" s="15"/>
      <c r="K2152" s="13"/>
      <c r="L2152" s="15"/>
      <c r="M2152" s="16"/>
      <c r="N2152" s="16"/>
    </row>
    <row r="2153" spans="1:14" x14ac:dyDescent="0.25">
      <c r="A2153" s="11"/>
      <c r="B2153" s="12"/>
      <c r="C2153" s="13"/>
      <c r="D2153" s="12"/>
      <c r="E2153" s="12"/>
      <c r="F2153" s="13"/>
      <c r="G2153" s="14"/>
      <c r="H2153" s="13"/>
      <c r="I2153" s="13"/>
      <c r="J2153" s="15"/>
      <c r="K2153" s="13"/>
      <c r="L2153" s="15"/>
      <c r="M2153" s="16"/>
      <c r="N2153" s="16"/>
    </row>
    <row r="2154" spans="1:14" x14ac:dyDescent="0.25">
      <c r="A2154" s="11"/>
      <c r="B2154" s="12"/>
      <c r="C2154" s="13"/>
      <c r="D2154" s="12"/>
      <c r="E2154" s="12"/>
      <c r="F2154" s="13"/>
      <c r="G2154" s="14"/>
      <c r="H2154" s="13"/>
      <c r="I2154" s="13"/>
      <c r="J2154" s="15"/>
      <c r="K2154" s="13"/>
      <c r="L2154" s="15"/>
      <c r="M2154" s="16"/>
      <c r="N2154" s="16"/>
    </row>
    <row r="2155" spans="1:14" x14ac:dyDescent="0.25">
      <c r="A2155" s="11"/>
      <c r="B2155" s="12"/>
      <c r="C2155" s="13"/>
      <c r="D2155" s="12"/>
      <c r="E2155" s="12"/>
      <c r="F2155" s="13"/>
      <c r="G2155" s="14"/>
      <c r="H2155" s="13"/>
      <c r="I2155" s="13"/>
      <c r="J2155" s="15"/>
      <c r="K2155" s="13"/>
      <c r="L2155" s="15"/>
      <c r="M2155" s="16"/>
      <c r="N2155" s="16"/>
    </row>
    <row r="2156" spans="1:14" x14ac:dyDescent="0.25">
      <c r="A2156" s="11"/>
      <c r="B2156" s="12"/>
      <c r="C2156" s="13"/>
      <c r="D2156" s="12"/>
      <c r="E2156" s="12"/>
      <c r="F2156" s="13"/>
      <c r="G2156" s="14"/>
      <c r="H2156" s="13"/>
      <c r="I2156" s="13"/>
      <c r="J2156" s="15"/>
      <c r="K2156" s="13"/>
      <c r="L2156" s="15"/>
      <c r="M2156" s="16"/>
      <c r="N2156" s="16"/>
    </row>
    <row r="2157" spans="1:14" x14ac:dyDescent="0.25">
      <c r="A2157" s="11"/>
      <c r="B2157" s="12"/>
      <c r="C2157" s="13"/>
      <c r="D2157" s="12"/>
      <c r="E2157" s="12"/>
      <c r="F2157" s="13"/>
      <c r="G2157" s="14"/>
      <c r="H2157" s="13"/>
      <c r="I2157" s="13"/>
      <c r="J2157" s="15"/>
      <c r="K2157" s="13"/>
      <c r="L2157" s="15"/>
      <c r="M2157" s="16"/>
      <c r="N2157" s="16"/>
    </row>
    <row r="2158" spans="1:14" x14ac:dyDescent="0.25">
      <c r="A2158" s="11"/>
      <c r="B2158" s="12"/>
      <c r="C2158" s="13"/>
      <c r="D2158" s="12"/>
      <c r="E2158" s="12"/>
      <c r="F2158" s="13"/>
      <c r="G2158" s="14"/>
      <c r="H2158" s="13"/>
      <c r="I2158" s="13"/>
      <c r="J2158" s="15"/>
      <c r="K2158" s="13"/>
      <c r="L2158" s="15"/>
      <c r="M2158" s="16"/>
      <c r="N2158" s="16"/>
    </row>
    <row r="2159" spans="1:14" x14ac:dyDescent="0.25">
      <c r="A2159" s="11"/>
      <c r="B2159" s="12"/>
      <c r="C2159" s="13"/>
      <c r="D2159" s="12"/>
      <c r="E2159" s="12"/>
      <c r="F2159" s="13"/>
      <c r="G2159" s="14"/>
      <c r="H2159" s="13"/>
      <c r="I2159" s="13"/>
      <c r="J2159" s="15"/>
      <c r="K2159" s="13"/>
      <c r="L2159" s="15"/>
      <c r="M2159" s="16"/>
      <c r="N2159" s="16"/>
    </row>
    <row r="2160" spans="1:14" x14ac:dyDescent="0.25">
      <c r="A2160" s="11"/>
      <c r="B2160" s="12"/>
      <c r="C2160" s="13"/>
      <c r="D2160" s="12"/>
      <c r="E2160" s="12"/>
      <c r="F2160" s="13"/>
      <c r="G2160" s="14"/>
      <c r="H2160" s="13"/>
      <c r="I2160" s="13"/>
      <c r="J2160" s="15"/>
      <c r="K2160" s="13"/>
      <c r="L2160" s="15"/>
      <c r="M2160" s="16"/>
      <c r="N2160" s="16"/>
    </row>
    <row r="2161" spans="1:14" x14ac:dyDescent="0.25">
      <c r="A2161" s="11"/>
      <c r="B2161" s="12"/>
      <c r="C2161" s="13"/>
      <c r="D2161" s="12"/>
      <c r="E2161" s="12"/>
      <c r="F2161" s="13"/>
      <c r="G2161" s="14"/>
      <c r="H2161" s="13"/>
      <c r="I2161" s="13"/>
      <c r="J2161" s="15"/>
      <c r="K2161" s="13"/>
      <c r="L2161" s="15"/>
      <c r="M2161" s="16"/>
      <c r="N2161" s="16"/>
    </row>
    <row r="2162" spans="1:14" x14ac:dyDescent="0.25">
      <c r="A2162" s="11"/>
      <c r="B2162" s="12"/>
      <c r="C2162" s="13"/>
      <c r="D2162" s="12"/>
      <c r="E2162" s="12"/>
      <c r="F2162" s="13"/>
      <c r="G2162" s="14"/>
      <c r="H2162" s="13"/>
      <c r="I2162" s="13"/>
      <c r="J2162" s="15"/>
      <c r="K2162" s="13"/>
      <c r="L2162" s="15"/>
      <c r="M2162" s="16"/>
      <c r="N2162" s="16"/>
    </row>
    <row r="2163" spans="1:14" x14ac:dyDescent="0.25">
      <c r="A2163" s="11"/>
      <c r="B2163" s="12"/>
      <c r="C2163" s="13"/>
      <c r="D2163" s="12"/>
      <c r="E2163" s="12"/>
      <c r="F2163" s="13"/>
      <c r="G2163" s="14"/>
      <c r="H2163" s="13"/>
      <c r="I2163" s="13"/>
      <c r="J2163" s="15"/>
      <c r="K2163" s="13"/>
      <c r="L2163" s="15"/>
      <c r="M2163" s="16"/>
      <c r="N2163" s="16"/>
    </row>
    <row r="2164" spans="1:14" x14ac:dyDescent="0.25">
      <c r="A2164" s="11"/>
      <c r="B2164" s="12"/>
      <c r="C2164" s="13"/>
      <c r="D2164" s="12"/>
      <c r="E2164" s="12"/>
      <c r="F2164" s="13"/>
      <c r="G2164" s="14"/>
      <c r="H2164" s="13"/>
      <c r="I2164" s="13"/>
      <c r="J2164" s="15"/>
      <c r="K2164" s="13"/>
      <c r="L2164" s="15"/>
      <c r="M2164" s="16"/>
      <c r="N2164" s="16"/>
    </row>
    <row r="2165" spans="1:14" x14ac:dyDescent="0.25">
      <c r="A2165" s="11"/>
      <c r="B2165" s="12"/>
      <c r="C2165" s="13"/>
      <c r="D2165" s="12"/>
      <c r="E2165" s="12"/>
      <c r="F2165" s="13"/>
      <c r="G2165" s="14"/>
      <c r="H2165" s="13"/>
      <c r="I2165" s="13"/>
      <c r="J2165" s="15"/>
      <c r="K2165" s="13"/>
      <c r="L2165" s="15"/>
      <c r="M2165" s="16"/>
      <c r="N2165" s="16"/>
    </row>
    <row r="2166" spans="1:14" x14ac:dyDescent="0.25">
      <c r="A2166" s="11"/>
      <c r="B2166" s="12"/>
      <c r="C2166" s="13"/>
      <c r="D2166" s="12"/>
      <c r="E2166" s="12"/>
      <c r="F2166" s="13"/>
      <c r="G2166" s="14"/>
      <c r="H2166" s="13"/>
      <c r="I2166" s="13"/>
      <c r="J2166" s="15"/>
      <c r="K2166" s="13"/>
      <c r="L2166" s="15"/>
      <c r="M2166" s="16"/>
      <c r="N2166" s="16"/>
    </row>
    <row r="2167" spans="1:14" x14ac:dyDescent="0.25">
      <c r="A2167" s="11"/>
      <c r="B2167" s="12"/>
      <c r="C2167" s="13"/>
      <c r="D2167" s="12"/>
      <c r="E2167" s="12"/>
      <c r="F2167" s="13"/>
      <c r="G2167" s="14"/>
      <c r="H2167" s="13"/>
      <c r="I2167" s="13"/>
      <c r="J2167" s="15"/>
      <c r="K2167" s="13"/>
      <c r="L2167" s="15"/>
      <c r="M2167" s="16"/>
      <c r="N2167" s="16"/>
    </row>
    <row r="2168" spans="1:14" x14ac:dyDescent="0.25">
      <c r="A2168" s="11"/>
      <c r="B2168" s="12"/>
      <c r="C2168" s="13"/>
      <c r="D2168" s="12"/>
      <c r="E2168" s="12"/>
      <c r="F2168" s="13"/>
      <c r="G2168" s="14"/>
      <c r="H2168" s="13"/>
      <c r="I2168" s="13"/>
      <c r="J2168" s="15"/>
      <c r="K2168" s="13"/>
      <c r="L2168" s="15"/>
      <c r="M2168" s="16"/>
      <c r="N2168" s="16"/>
    </row>
    <row r="2169" spans="1:14" x14ac:dyDescent="0.25">
      <c r="A2169" s="11"/>
      <c r="B2169" s="12"/>
      <c r="C2169" s="13"/>
      <c r="D2169" s="12"/>
      <c r="E2169" s="12"/>
      <c r="F2169" s="13"/>
      <c r="G2169" s="14"/>
      <c r="H2169" s="13"/>
      <c r="I2169" s="13"/>
      <c r="J2169" s="15"/>
      <c r="K2169" s="13"/>
      <c r="L2169" s="15"/>
      <c r="M2169" s="16"/>
      <c r="N2169" s="16"/>
    </row>
    <row r="2170" spans="1:14" x14ac:dyDescent="0.25">
      <c r="A2170" s="11"/>
      <c r="B2170" s="12"/>
      <c r="C2170" s="13"/>
      <c r="D2170" s="12"/>
      <c r="E2170" s="12"/>
      <c r="F2170" s="13"/>
      <c r="G2170" s="14"/>
      <c r="H2170" s="13"/>
      <c r="I2170" s="13"/>
      <c r="J2170" s="15"/>
      <c r="K2170" s="13"/>
      <c r="L2170" s="15"/>
      <c r="M2170" s="16"/>
      <c r="N2170" s="16"/>
    </row>
    <row r="2171" spans="1:14" x14ac:dyDescent="0.25">
      <c r="A2171" s="11"/>
      <c r="B2171" s="12"/>
      <c r="C2171" s="13"/>
      <c r="D2171" s="12"/>
      <c r="E2171" s="12"/>
      <c r="F2171" s="13"/>
      <c r="G2171" s="14"/>
      <c r="H2171" s="13"/>
      <c r="I2171" s="13"/>
      <c r="J2171" s="15"/>
      <c r="K2171" s="13"/>
      <c r="L2171" s="15"/>
      <c r="M2171" s="16"/>
      <c r="N2171" s="16"/>
    </row>
    <row r="2172" spans="1:14" x14ac:dyDescent="0.25">
      <c r="A2172" s="11"/>
      <c r="B2172" s="12"/>
      <c r="C2172" s="13"/>
      <c r="D2172" s="12"/>
      <c r="E2172" s="12"/>
      <c r="F2172" s="13"/>
      <c r="G2172" s="14"/>
      <c r="H2172" s="13"/>
      <c r="I2172" s="13"/>
      <c r="J2172" s="15"/>
      <c r="K2172" s="13"/>
      <c r="L2172" s="15"/>
      <c r="M2172" s="16"/>
      <c r="N2172" s="16"/>
    </row>
    <row r="2173" spans="1:14" x14ac:dyDescent="0.25">
      <c r="A2173" s="11"/>
      <c r="B2173" s="12"/>
      <c r="C2173" s="13"/>
      <c r="D2173" s="12"/>
      <c r="E2173" s="12"/>
      <c r="F2173" s="13"/>
      <c r="G2173" s="14"/>
      <c r="H2173" s="13"/>
      <c r="I2173" s="13"/>
      <c r="J2173" s="15"/>
      <c r="K2173" s="13"/>
      <c r="L2173" s="15"/>
      <c r="M2173" s="16"/>
      <c r="N2173" s="16"/>
    </row>
    <row r="2174" spans="1:14" x14ac:dyDescent="0.25">
      <c r="A2174" s="11"/>
      <c r="B2174" s="12"/>
      <c r="C2174" s="13"/>
      <c r="D2174" s="12"/>
      <c r="E2174" s="12"/>
      <c r="F2174" s="13"/>
      <c r="G2174" s="14"/>
      <c r="H2174" s="13"/>
      <c r="I2174" s="13"/>
      <c r="J2174" s="15"/>
      <c r="K2174" s="13"/>
      <c r="L2174" s="15"/>
      <c r="M2174" s="16"/>
      <c r="N2174" s="16"/>
    </row>
    <row r="2175" spans="1:14" x14ac:dyDescent="0.25">
      <c r="A2175" s="11"/>
      <c r="B2175" s="12"/>
      <c r="C2175" s="13"/>
      <c r="D2175" s="12"/>
      <c r="E2175" s="12"/>
      <c r="F2175" s="13"/>
      <c r="G2175" s="14"/>
      <c r="H2175" s="13"/>
      <c r="I2175" s="13"/>
      <c r="J2175" s="15"/>
      <c r="K2175" s="13"/>
      <c r="L2175" s="15"/>
      <c r="M2175" s="16"/>
      <c r="N2175" s="16"/>
    </row>
    <row r="2176" spans="1:14" x14ac:dyDescent="0.25">
      <c r="A2176" s="11"/>
      <c r="B2176" s="12"/>
      <c r="C2176" s="13"/>
      <c r="D2176" s="12"/>
      <c r="E2176" s="12"/>
      <c r="F2176" s="13"/>
      <c r="G2176" s="14"/>
      <c r="H2176" s="13"/>
      <c r="I2176" s="13"/>
      <c r="J2176" s="15"/>
      <c r="K2176" s="13"/>
      <c r="L2176" s="15"/>
      <c r="M2176" s="16"/>
      <c r="N2176" s="16"/>
    </row>
    <row r="2177" spans="1:14" x14ac:dyDescent="0.25">
      <c r="A2177" s="11"/>
      <c r="B2177" s="12"/>
      <c r="C2177" s="13"/>
      <c r="D2177" s="12"/>
      <c r="E2177" s="12"/>
      <c r="F2177" s="13"/>
      <c r="G2177" s="14"/>
      <c r="H2177" s="13"/>
      <c r="I2177" s="13"/>
      <c r="J2177" s="15"/>
      <c r="K2177" s="13"/>
      <c r="L2177" s="15"/>
      <c r="M2177" s="16"/>
      <c r="N2177" s="16"/>
    </row>
    <row r="2178" spans="1:14" x14ac:dyDescent="0.25">
      <c r="A2178" s="11"/>
      <c r="B2178" s="12"/>
      <c r="C2178" s="13"/>
      <c r="D2178" s="12"/>
      <c r="E2178" s="12"/>
      <c r="F2178" s="13"/>
      <c r="G2178" s="14"/>
      <c r="H2178" s="13"/>
      <c r="I2178" s="13"/>
      <c r="J2178" s="15"/>
      <c r="K2178" s="13"/>
      <c r="L2178" s="15"/>
      <c r="M2178" s="16"/>
      <c r="N2178" s="16"/>
    </row>
    <row r="2179" spans="1:14" x14ac:dyDescent="0.25">
      <c r="A2179" s="11"/>
      <c r="B2179" s="12"/>
      <c r="C2179" s="13"/>
      <c r="D2179" s="12"/>
      <c r="E2179" s="12"/>
      <c r="F2179" s="13"/>
      <c r="G2179" s="14"/>
      <c r="H2179" s="13"/>
      <c r="I2179" s="13"/>
      <c r="J2179" s="15"/>
      <c r="K2179" s="13"/>
      <c r="L2179" s="15"/>
      <c r="M2179" s="16"/>
      <c r="N2179" s="16"/>
    </row>
    <row r="2180" spans="1:14" x14ac:dyDescent="0.25">
      <c r="A2180" s="11"/>
      <c r="B2180" s="12"/>
      <c r="C2180" s="13"/>
      <c r="D2180" s="12"/>
      <c r="E2180" s="12"/>
      <c r="F2180" s="13"/>
      <c r="G2180" s="14"/>
      <c r="H2180" s="13"/>
      <c r="I2180" s="13"/>
      <c r="J2180" s="15"/>
      <c r="K2180" s="13"/>
      <c r="L2180" s="15"/>
      <c r="M2180" s="16"/>
      <c r="N2180" s="16"/>
    </row>
    <row r="2181" spans="1:14" x14ac:dyDescent="0.25">
      <c r="A2181" s="11"/>
      <c r="B2181" s="12"/>
      <c r="C2181" s="13"/>
      <c r="D2181" s="12"/>
      <c r="E2181" s="12"/>
      <c r="F2181" s="13"/>
      <c r="G2181" s="14"/>
      <c r="H2181" s="13"/>
      <c r="I2181" s="13"/>
      <c r="J2181" s="15"/>
      <c r="K2181" s="13"/>
      <c r="L2181" s="15"/>
      <c r="M2181" s="16"/>
      <c r="N2181" s="16"/>
    </row>
    <row r="2182" spans="1:14" x14ac:dyDescent="0.25">
      <c r="A2182" s="11"/>
      <c r="B2182" s="12"/>
      <c r="C2182" s="13"/>
      <c r="D2182" s="12"/>
      <c r="E2182" s="12"/>
      <c r="F2182" s="13"/>
      <c r="G2182" s="14"/>
      <c r="H2182" s="13"/>
      <c r="I2182" s="13"/>
      <c r="J2182" s="15"/>
      <c r="K2182" s="13"/>
      <c r="L2182" s="15"/>
      <c r="M2182" s="16"/>
      <c r="N2182" s="16"/>
    </row>
    <row r="2183" spans="1:14" x14ac:dyDescent="0.25">
      <c r="A2183" s="11"/>
      <c r="B2183" s="12"/>
      <c r="C2183" s="13"/>
      <c r="D2183" s="12"/>
      <c r="E2183" s="12"/>
      <c r="F2183" s="13"/>
      <c r="G2183" s="14"/>
      <c r="H2183" s="13"/>
      <c r="I2183" s="13"/>
      <c r="J2183" s="15"/>
      <c r="K2183" s="13"/>
      <c r="L2183" s="15"/>
      <c r="M2183" s="16"/>
      <c r="N2183" s="16"/>
    </row>
    <row r="2184" spans="1:14" x14ac:dyDescent="0.25">
      <c r="A2184" s="11"/>
      <c r="B2184" s="12"/>
      <c r="C2184" s="13"/>
      <c r="D2184" s="12"/>
      <c r="E2184" s="12"/>
      <c r="F2184" s="13"/>
      <c r="G2184" s="14"/>
      <c r="H2184" s="13"/>
      <c r="I2184" s="13"/>
      <c r="J2184" s="15"/>
      <c r="K2184" s="13"/>
      <c r="L2184" s="15"/>
      <c r="M2184" s="16"/>
      <c r="N2184" s="16"/>
    </row>
    <row r="2185" spans="1:14" x14ac:dyDescent="0.25">
      <c r="A2185" s="11"/>
      <c r="B2185" s="12"/>
      <c r="C2185" s="13"/>
      <c r="D2185" s="12"/>
      <c r="E2185" s="12"/>
      <c r="F2185" s="13"/>
      <c r="G2185" s="14"/>
      <c r="H2185" s="13"/>
      <c r="I2185" s="13"/>
      <c r="J2185" s="15"/>
      <c r="K2185" s="13"/>
      <c r="L2185" s="15"/>
      <c r="M2185" s="16"/>
      <c r="N2185" s="16"/>
    </row>
    <row r="2186" spans="1:14" x14ac:dyDescent="0.25">
      <c r="A2186" s="11"/>
      <c r="B2186" s="12"/>
      <c r="C2186" s="13"/>
      <c r="D2186" s="12"/>
      <c r="E2186" s="12"/>
      <c r="F2186" s="13"/>
      <c r="G2186" s="14"/>
      <c r="H2186" s="13"/>
      <c r="I2186" s="13"/>
      <c r="J2186" s="15"/>
      <c r="K2186" s="13"/>
      <c r="L2186" s="15"/>
      <c r="M2186" s="16"/>
      <c r="N2186" s="16"/>
    </row>
    <row r="2187" spans="1:14" x14ac:dyDescent="0.25">
      <c r="A2187" s="11"/>
      <c r="B2187" s="12"/>
      <c r="C2187" s="13"/>
      <c r="D2187" s="12"/>
      <c r="E2187" s="12"/>
      <c r="F2187" s="13"/>
      <c r="G2187" s="14"/>
      <c r="H2187" s="13"/>
      <c r="I2187" s="13"/>
      <c r="J2187" s="15"/>
      <c r="K2187" s="13"/>
      <c r="L2187" s="15"/>
      <c r="M2187" s="16"/>
      <c r="N2187" s="16"/>
    </row>
    <row r="2188" spans="1:14" x14ac:dyDescent="0.25">
      <c r="A2188" s="11"/>
      <c r="B2188" s="12"/>
      <c r="C2188" s="13"/>
      <c r="D2188" s="12"/>
      <c r="E2188" s="12"/>
      <c r="F2188" s="13"/>
      <c r="G2188" s="14"/>
      <c r="H2188" s="13"/>
      <c r="I2188" s="13"/>
      <c r="J2188" s="15"/>
      <c r="K2188" s="13"/>
      <c r="L2188" s="15"/>
      <c r="M2188" s="16"/>
      <c r="N2188" s="16"/>
    </row>
    <row r="2189" spans="1:14" x14ac:dyDescent="0.25">
      <c r="A2189" s="11"/>
      <c r="B2189" s="12"/>
      <c r="C2189" s="13"/>
      <c r="D2189" s="12"/>
      <c r="E2189" s="12"/>
      <c r="F2189" s="13"/>
      <c r="G2189" s="14"/>
      <c r="H2189" s="13"/>
      <c r="I2189" s="13"/>
      <c r="J2189" s="15"/>
      <c r="K2189" s="13"/>
      <c r="L2189" s="15"/>
      <c r="M2189" s="16"/>
      <c r="N2189" s="16"/>
    </row>
    <row r="2190" spans="1:14" x14ac:dyDescent="0.25">
      <c r="A2190" s="11"/>
      <c r="B2190" s="12"/>
      <c r="C2190" s="13"/>
      <c r="D2190" s="12"/>
      <c r="E2190" s="12"/>
      <c r="F2190" s="13"/>
      <c r="G2190" s="14"/>
      <c r="H2190" s="13"/>
      <c r="I2190" s="13"/>
      <c r="J2190" s="15"/>
      <c r="K2190" s="13"/>
      <c r="L2190" s="15"/>
      <c r="M2190" s="16"/>
      <c r="N2190" s="16"/>
    </row>
    <row r="2191" spans="1:14" x14ac:dyDescent="0.25">
      <c r="A2191" s="11"/>
      <c r="B2191" s="12"/>
      <c r="C2191" s="13"/>
      <c r="D2191" s="12"/>
      <c r="E2191" s="12"/>
      <c r="F2191" s="13"/>
      <c r="G2191" s="14"/>
      <c r="H2191" s="13"/>
      <c r="I2191" s="13"/>
      <c r="J2191" s="15"/>
      <c r="K2191" s="13"/>
      <c r="L2191" s="15"/>
      <c r="M2191" s="16"/>
      <c r="N2191" s="16"/>
    </row>
    <row r="2192" spans="1:14" x14ac:dyDescent="0.25">
      <c r="A2192" s="11"/>
      <c r="B2192" s="12"/>
      <c r="C2192" s="13"/>
      <c r="D2192" s="12"/>
      <c r="E2192" s="12"/>
      <c r="F2192" s="13"/>
      <c r="G2192" s="14"/>
      <c r="H2192" s="13"/>
      <c r="I2192" s="13"/>
      <c r="J2192" s="15"/>
      <c r="K2192" s="13"/>
      <c r="L2192" s="15"/>
      <c r="M2192" s="16"/>
      <c r="N2192" s="16"/>
    </row>
    <row r="2193" spans="1:14" x14ac:dyDescent="0.25">
      <c r="A2193" s="11"/>
      <c r="B2193" s="12"/>
      <c r="C2193" s="13"/>
      <c r="D2193" s="12"/>
      <c r="E2193" s="12"/>
      <c r="F2193" s="13"/>
      <c r="G2193" s="14"/>
      <c r="H2193" s="13"/>
      <c r="I2193" s="13"/>
      <c r="J2193" s="15"/>
      <c r="K2193" s="13"/>
      <c r="L2193" s="15"/>
      <c r="M2193" s="16"/>
      <c r="N2193" s="16"/>
    </row>
    <row r="2194" spans="1:14" x14ac:dyDescent="0.25">
      <c r="A2194" s="11"/>
      <c r="B2194" s="12"/>
      <c r="C2194" s="13"/>
      <c r="D2194" s="12"/>
      <c r="E2194" s="12"/>
      <c r="F2194" s="13"/>
      <c r="G2194" s="14"/>
      <c r="H2194" s="13"/>
      <c r="I2194" s="13"/>
      <c r="J2194" s="15"/>
      <c r="K2194" s="13"/>
      <c r="L2194" s="15"/>
      <c r="M2194" s="16"/>
      <c r="N2194" s="16"/>
    </row>
    <row r="2195" spans="1:14" x14ac:dyDescent="0.25">
      <c r="A2195" s="11"/>
      <c r="B2195" s="12"/>
      <c r="C2195" s="13"/>
      <c r="D2195" s="12"/>
      <c r="E2195" s="12"/>
      <c r="F2195" s="13"/>
      <c r="G2195" s="14"/>
      <c r="H2195" s="13"/>
      <c r="I2195" s="13"/>
      <c r="J2195" s="15"/>
      <c r="K2195" s="13"/>
      <c r="L2195" s="15"/>
      <c r="M2195" s="16"/>
      <c r="N2195" s="16"/>
    </row>
    <row r="2196" spans="1:14" x14ac:dyDescent="0.25">
      <c r="A2196" s="11"/>
      <c r="B2196" s="12"/>
      <c r="C2196" s="13"/>
      <c r="D2196" s="12"/>
      <c r="E2196" s="12"/>
      <c r="F2196" s="13"/>
      <c r="G2196" s="14"/>
      <c r="H2196" s="13"/>
      <c r="I2196" s="13"/>
      <c r="J2196" s="15"/>
      <c r="K2196" s="13"/>
      <c r="L2196" s="15"/>
      <c r="M2196" s="16"/>
      <c r="N2196" s="16"/>
    </row>
    <row r="2197" spans="1:14" x14ac:dyDescent="0.25">
      <c r="A2197" s="11"/>
      <c r="B2197" s="12"/>
      <c r="C2197" s="13"/>
      <c r="D2197" s="12"/>
      <c r="E2197" s="12"/>
      <c r="F2197" s="13"/>
      <c r="G2197" s="14"/>
      <c r="H2197" s="13"/>
      <c r="I2197" s="13"/>
      <c r="J2197" s="15"/>
      <c r="K2197" s="13"/>
      <c r="L2197" s="15"/>
      <c r="M2197" s="16"/>
      <c r="N2197" s="16"/>
    </row>
    <row r="2198" spans="1:14" x14ac:dyDescent="0.25">
      <c r="A2198" s="11"/>
      <c r="B2198" s="12"/>
      <c r="C2198" s="13"/>
      <c r="D2198" s="12"/>
      <c r="E2198" s="12"/>
      <c r="F2198" s="13"/>
      <c r="G2198" s="14"/>
      <c r="H2198" s="13"/>
      <c r="I2198" s="13"/>
      <c r="J2198" s="15"/>
      <c r="K2198" s="13"/>
      <c r="L2198" s="15"/>
      <c r="M2198" s="16"/>
      <c r="N2198" s="16"/>
    </row>
    <row r="2199" spans="1:14" x14ac:dyDescent="0.25">
      <c r="A2199" s="11"/>
      <c r="B2199" s="12"/>
      <c r="C2199" s="13"/>
      <c r="D2199" s="12"/>
      <c r="E2199" s="12"/>
      <c r="F2199" s="13"/>
      <c r="G2199" s="14"/>
      <c r="H2199" s="13"/>
      <c r="I2199" s="13"/>
      <c r="J2199" s="15"/>
      <c r="K2199" s="13"/>
      <c r="L2199" s="15"/>
      <c r="M2199" s="16"/>
      <c r="N2199" s="16"/>
    </row>
    <row r="2200" spans="1:14" x14ac:dyDescent="0.25">
      <c r="A2200" s="11"/>
      <c r="B2200" s="12"/>
      <c r="C2200" s="13"/>
      <c r="D2200" s="12"/>
      <c r="E2200" s="12"/>
      <c r="F2200" s="13"/>
      <c r="G2200" s="14"/>
      <c r="H2200" s="13"/>
      <c r="I2200" s="13"/>
      <c r="J2200" s="15"/>
      <c r="K2200" s="13"/>
      <c r="L2200" s="15"/>
      <c r="M2200" s="16"/>
      <c r="N2200" s="16"/>
    </row>
    <row r="2201" spans="1:14" x14ac:dyDescent="0.25">
      <c r="A2201" s="11"/>
      <c r="B2201" s="12"/>
      <c r="C2201" s="13"/>
      <c r="D2201" s="12"/>
      <c r="E2201" s="12"/>
      <c r="F2201" s="13"/>
      <c r="G2201" s="14"/>
      <c r="H2201" s="13"/>
      <c r="I2201" s="13"/>
      <c r="J2201" s="15"/>
      <c r="K2201" s="13"/>
      <c r="L2201" s="15"/>
      <c r="M2201" s="16"/>
      <c r="N2201" s="16"/>
    </row>
    <row r="2202" spans="1:14" x14ac:dyDescent="0.25">
      <c r="A2202" s="11"/>
      <c r="B2202" s="12"/>
      <c r="C2202" s="13"/>
      <c r="D2202" s="12"/>
      <c r="E2202" s="12"/>
      <c r="F2202" s="13"/>
      <c r="G2202" s="14"/>
      <c r="H2202" s="13"/>
      <c r="I2202" s="13"/>
      <c r="J2202" s="15"/>
      <c r="K2202" s="13"/>
      <c r="L2202" s="15"/>
      <c r="M2202" s="16"/>
      <c r="N2202" s="16"/>
    </row>
    <row r="2203" spans="1:14" x14ac:dyDescent="0.25">
      <c r="A2203" s="11"/>
      <c r="B2203" s="12"/>
      <c r="C2203" s="13"/>
      <c r="D2203" s="12"/>
      <c r="E2203" s="12"/>
      <c r="F2203" s="13"/>
      <c r="G2203" s="14"/>
      <c r="H2203" s="13"/>
      <c r="I2203" s="13"/>
      <c r="J2203" s="15"/>
      <c r="K2203" s="13"/>
      <c r="L2203" s="15"/>
      <c r="M2203" s="16"/>
      <c r="N2203" s="16"/>
    </row>
    <row r="2204" spans="1:14" x14ac:dyDescent="0.25">
      <c r="A2204" s="11"/>
      <c r="B2204" s="12"/>
      <c r="C2204" s="13"/>
      <c r="D2204" s="12"/>
      <c r="E2204" s="12"/>
      <c r="F2204" s="13"/>
      <c r="G2204" s="14"/>
      <c r="H2204" s="13"/>
      <c r="I2204" s="13"/>
      <c r="J2204" s="15"/>
      <c r="K2204" s="13"/>
      <c r="L2204" s="15"/>
      <c r="M2204" s="16"/>
      <c r="N2204" s="16"/>
    </row>
    <row r="2205" spans="1:14" x14ac:dyDescent="0.25">
      <c r="A2205" s="11"/>
      <c r="B2205" s="12"/>
      <c r="C2205" s="13"/>
      <c r="D2205" s="12"/>
      <c r="E2205" s="12"/>
      <c r="F2205" s="13"/>
      <c r="G2205" s="14"/>
      <c r="H2205" s="13"/>
      <c r="I2205" s="13"/>
      <c r="J2205" s="15"/>
      <c r="K2205" s="13"/>
      <c r="L2205" s="15"/>
      <c r="M2205" s="16"/>
      <c r="N2205" s="16"/>
    </row>
    <row r="2206" spans="1:14" x14ac:dyDescent="0.25">
      <c r="A2206" s="11"/>
      <c r="B2206" s="12"/>
      <c r="C2206" s="13"/>
      <c r="D2206" s="12"/>
      <c r="E2206" s="12"/>
      <c r="F2206" s="13"/>
      <c r="G2206" s="14"/>
      <c r="H2206" s="13"/>
      <c r="I2206" s="13"/>
      <c r="J2206" s="15"/>
      <c r="K2206" s="13"/>
      <c r="L2206" s="15"/>
      <c r="M2206" s="16"/>
      <c r="N2206" s="16"/>
    </row>
    <row r="2207" spans="1:14" x14ac:dyDescent="0.25">
      <c r="A2207" s="11"/>
      <c r="B2207" s="12"/>
      <c r="C2207" s="13"/>
      <c r="D2207" s="12"/>
      <c r="E2207" s="12"/>
      <c r="F2207" s="13"/>
      <c r="G2207" s="14"/>
      <c r="H2207" s="13"/>
      <c r="I2207" s="13"/>
      <c r="J2207" s="15"/>
      <c r="K2207" s="13"/>
      <c r="L2207" s="15"/>
      <c r="M2207" s="16"/>
      <c r="N2207" s="16"/>
    </row>
    <row r="2208" spans="1:14" x14ac:dyDescent="0.25">
      <c r="A2208" s="11"/>
      <c r="B2208" s="12"/>
      <c r="C2208" s="13"/>
      <c r="D2208" s="12"/>
      <c r="E2208" s="12"/>
      <c r="F2208" s="13"/>
      <c r="G2208" s="14"/>
      <c r="H2208" s="13"/>
      <c r="I2208" s="13"/>
      <c r="J2208" s="15"/>
      <c r="K2208" s="13"/>
      <c r="L2208" s="15"/>
      <c r="M2208" s="16"/>
      <c r="N2208" s="16"/>
    </row>
    <row r="2209" spans="1:14" x14ac:dyDescent="0.25">
      <c r="A2209" s="11"/>
      <c r="B2209" s="12"/>
      <c r="C2209" s="13"/>
      <c r="D2209" s="12"/>
      <c r="E2209" s="12"/>
      <c r="F2209" s="13"/>
      <c r="G2209" s="14"/>
      <c r="H2209" s="13"/>
      <c r="I2209" s="13"/>
      <c r="J2209" s="15"/>
      <c r="K2209" s="13"/>
      <c r="L2209" s="15"/>
      <c r="M2209" s="16"/>
      <c r="N2209" s="16"/>
    </row>
    <row r="2210" spans="1:14" x14ac:dyDescent="0.25">
      <c r="A2210" s="11"/>
      <c r="B2210" s="12"/>
      <c r="C2210" s="13"/>
      <c r="D2210" s="12"/>
      <c r="E2210" s="12"/>
      <c r="F2210" s="13"/>
      <c r="G2210" s="14"/>
      <c r="H2210" s="13"/>
      <c r="I2210" s="13"/>
      <c r="J2210" s="15"/>
      <c r="K2210" s="13"/>
      <c r="L2210" s="15"/>
      <c r="M2210" s="16"/>
      <c r="N2210" s="16"/>
    </row>
    <row r="2211" spans="1:14" x14ac:dyDescent="0.25">
      <c r="A2211" s="11"/>
      <c r="B2211" s="12"/>
      <c r="C2211" s="13"/>
      <c r="D2211" s="12"/>
      <c r="E2211" s="12"/>
      <c r="F2211" s="13"/>
      <c r="G2211" s="14"/>
      <c r="H2211" s="13"/>
      <c r="I2211" s="13"/>
      <c r="J2211" s="15"/>
      <c r="K2211" s="13"/>
      <c r="L2211" s="15"/>
      <c r="M2211" s="16"/>
      <c r="N2211" s="16"/>
    </row>
    <row r="2212" spans="1:14" x14ac:dyDescent="0.25">
      <c r="A2212" s="11"/>
      <c r="B2212" s="12"/>
      <c r="C2212" s="13"/>
      <c r="D2212" s="12"/>
      <c r="E2212" s="12"/>
      <c r="F2212" s="13"/>
      <c r="G2212" s="14"/>
      <c r="H2212" s="13"/>
      <c r="I2212" s="13"/>
      <c r="J2212" s="15"/>
      <c r="K2212" s="13"/>
      <c r="L2212" s="15"/>
      <c r="M2212" s="16"/>
      <c r="N2212" s="16"/>
    </row>
    <row r="2213" spans="1:14" x14ac:dyDescent="0.25">
      <c r="A2213" s="11"/>
      <c r="B2213" s="12"/>
      <c r="C2213" s="13"/>
      <c r="D2213" s="12"/>
      <c r="E2213" s="12"/>
      <c r="F2213" s="13"/>
      <c r="G2213" s="14"/>
      <c r="H2213" s="13"/>
      <c r="I2213" s="13"/>
      <c r="J2213" s="15"/>
      <c r="K2213" s="13"/>
      <c r="L2213" s="15"/>
      <c r="M2213" s="16"/>
      <c r="N2213" s="16"/>
    </row>
    <row r="2214" spans="1:14" x14ac:dyDescent="0.25">
      <c r="A2214" s="11"/>
      <c r="B2214" s="12"/>
      <c r="C2214" s="13"/>
      <c r="D2214" s="12"/>
      <c r="E2214" s="12"/>
      <c r="F2214" s="13"/>
      <c r="G2214" s="14"/>
      <c r="H2214" s="13"/>
      <c r="I2214" s="13"/>
      <c r="J2214" s="15"/>
      <c r="K2214" s="13"/>
      <c r="L2214" s="15"/>
      <c r="M2214" s="16"/>
      <c r="N2214" s="16"/>
    </row>
    <row r="2215" spans="1:14" x14ac:dyDescent="0.25">
      <c r="A2215" s="11"/>
      <c r="B2215" s="12"/>
      <c r="C2215" s="13"/>
      <c r="D2215" s="12"/>
      <c r="E2215" s="12"/>
      <c r="F2215" s="13"/>
      <c r="G2215" s="14"/>
      <c r="H2215" s="13"/>
      <c r="I2215" s="13"/>
      <c r="J2215" s="15"/>
      <c r="K2215" s="13"/>
      <c r="L2215" s="15"/>
      <c r="M2215" s="16"/>
      <c r="N2215" s="16"/>
    </row>
    <row r="2216" spans="1:14" x14ac:dyDescent="0.25">
      <c r="A2216" s="11"/>
      <c r="B2216" s="12"/>
      <c r="C2216" s="13"/>
      <c r="D2216" s="12"/>
      <c r="E2216" s="12"/>
      <c r="F2216" s="13"/>
      <c r="G2216" s="14"/>
      <c r="H2216" s="13"/>
      <c r="I2216" s="13"/>
      <c r="J2216" s="15"/>
      <c r="K2216" s="13"/>
      <c r="L2216" s="15"/>
      <c r="M2216" s="16"/>
      <c r="N2216" s="16"/>
    </row>
    <row r="2217" spans="1:14" x14ac:dyDescent="0.25">
      <c r="A2217" s="11"/>
      <c r="B2217" s="12"/>
      <c r="C2217" s="13"/>
      <c r="D2217" s="12"/>
      <c r="E2217" s="12"/>
      <c r="F2217" s="13"/>
      <c r="G2217" s="14"/>
      <c r="H2217" s="13"/>
      <c r="I2217" s="13"/>
      <c r="J2217" s="15"/>
      <c r="K2217" s="13"/>
      <c r="L2217" s="15"/>
      <c r="M2217" s="16"/>
      <c r="N2217" s="16"/>
    </row>
    <row r="2218" spans="1:14" x14ac:dyDescent="0.25">
      <c r="A2218" s="11"/>
      <c r="B2218" s="12"/>
      <c r="C2218" s="13"/>
      <c r="D2218" s="12"/>
      <c r="E2218" s="12"/>
      <c r="F2218" s="13"/>
      <c r="G2218" s="14"/>
      <c r="H2218" s="13"/>
      <c r="I2218" s="13"/>
      <c r="J2218" s="15"/>
      <c r="K2218" s="13"/>
      <c r="L2218" s="15"/>
      <c r="M2218" s="16"/>
      <c r="N2218" s="16"/>
    </row>
    <row r="2219" spans="1:14" x14ac:dyDescent="0.25">
      <c r="A2219" s="11"/>
      <c r="B2219" s="12"/>
      <c r="C2219" s="13"/>
      <c r="D2219" s="12"/>
      <c r="E2219" s="12"/>
      <c r="F2219" s="13"/>
      <c r="G2219" s="14"/>
      <c r="H2219" s="13"/>
      <c r="I2219" s="13"/>
      <c r="J2219" s="15"/>
      <c r="K2219" s="13"/>
      <c r="L2219" s="15"/>
      <c r="M2219" s="16"/>
      <c r="N2219" s="16"/>
    </row>
    <row r="2220" spans="1:14" x14ac:dyDescent="0.25">
      <c r="A2220" s="11"/>
      <c r="B2220" s="12"/>
      <c r="C2220" s="13"/>
      <c r="D2220" s="12"/>
      <c r="E2220" s="12"/>
      <c r="F2220" s="13"/>
      <c r="G2220" s="14"/>
      <c r="H2220" s="13"/>
      <c r="I2220" s="13"/>
      <c r="J2220" s="15"/>
      <c r="K2220" s="13"/>
      <c r="L2220" s="15"/>
      <c r="M2220" s="16"/>
      <c r="N2220" s="16"/>
    </row>
    <row r="2221" spans="1:14" x14ac:dyDescent="0.25">
      <c r="A2221" s="11"/>
      <c r="B2221" s="12"/>
      <c r="C2221" s="13"/>
      <c r="D2221" s="12"/>
      <c r="E2221" s="12"/>
      <c r="F2221" s="13"/>
      <c r="G2221" s="14"/>
      <c r="H2221" s="13"/>
      <c r="I2221" s="13"/>
      <c r="J2221" s="15"/>
      <c r="K2221" s="13"/>
      <c r="L2221" s="15"/>
      <c r="M2221" s="16"/>
      <c r="N2221" s="16"/>
    </row>
    <row r="2222" spans="1:14" x14ac:dyDescent="0.25">
      <c r="A2222" s="11"/>
      <c r="B2222" s="12"/>
      <c r="C2222" s="13"/>
      <c r="D2222" s="12"/>
      <c r="E2222" s="12"/>
      <c r="F2222" s="13"/>
      <c r="G2222" s="14"/>
      <c r="H2222" s="13"/>
      <c r="I2222" s="13"/>
      <c r="J2222" s="15"/>
      <c r="K2222" s="13"/>
      <c r="L2222" s="15"/>
      <c r="M2222" s="16"/>
      <c r="N2222" s="16"/>
    </row>
    <row r="2223" spans="1:14" x14ac:dyDescent="0.25">
      <c r="A2223" s="11"/>
      <c r="B2223" s="12"/>
      <c r="C2223" s="13"/>
      <c r="D2223" s="12"/>
      <c r="E2223" s="12"/>
      <c r="F2223" s="13"/>
      <c r="G2223" s="14"/>
      <c r="H2223" s="13"/>
      <c r="I2223" s="13"/>
      <c r="J2223" s="15"/>
      <c r="K2223" s="13"/>
      <c r="L2223" s="15"/>
      <c r="M2223" s="16"/>
      <c r="N2223" s="16"/>
    </row>
    <row r="2224" spans="1:14" x14ac:dyDescent="0.25">
      <c r="A2224" s="11"/>
      <c r="B2224" s="12"/>
      <c r="C2224" s="13"/>
      <c r="D2224" s="12"/>
      <c r="E2224" s="12"/>
      <c r="F2224" s="13"/>
      <c r="G2224" s="14"/>
      <c r="H2224" s="13"/>
      <c r="I2224" s="13"/>
      <c r="J2224" s="15"/>
      <c r="K2224" s="13"/>
      <c r="L2224" s="15"/>
      <c r="M2224" s="16"/>
      <c r="N2224" s="16"/>
    </row>
    <row r="2225" spans="1:14" x14ac:dyDescent="0.25">
      <c r="A2225" s="11"/>
      <c r="B2225" s="12"/>
      <c r="C2225" s="13"/>
      <c r="D2225" s="12"/>
      <c r="E2225" s="12"/>
      <c r="F2225" s="13"/>
      <c r="G2225" s="14"/>
      <c r="H2225" s="13"/>
      <c r="I2225" s="13"/>
      <c r="J2225" s="15"/>
      <c r="K2225" s="13"/>
      <c r="L2225" s="15"/>
      <c r="M2225" s="16"/>
      <c r="N2225" s="16"/>
    </row>
    <row r="2226" spans="1:14" x14ac:dyDescent="0.25">
      <c r="A2226" s="11"/>
      <c r="B2226" s="12"/>
      <c r="C2226" s="13"/>
      <c r="D2226" s="12"/>
      <c r="E2226" s="12"/>
      <c r="F2226" s="13"/>
      <c r="G2226" s="14"/>
      <c r="H2226" s="13"/>
      <c r="I2226" s="13"/>
      <c r="J2226" s="15"/>
      <c r="K2226" s="13"/>
      <c r="L2226" s="15"/>
      <c r="M2226" s="16"/>
      <c r="N2226" s="16"/>
    </row>
    <row r="2227" spans="1:14" x14ac:dyDescent="0.25">
      <c r="A2227" s="11"/>
      <c r="B2227" s="12"/>
      <c r="C2227" s="13"/>
      <c r="D2227" s="12"/>
      <c r="E2227" s="12"/>
      <c r="F2227" s="13"/>
      <c r="G2227" s="14"/>
      <c r="H2227" s="13"/>
      <c r="I2227" s="13"/>
      <c r="J2227" s="15"/>
      <c r="K2227" s="13"/>
      <c r="L2227" s="15"/>
      <c r="M2227" s="16"/>
      <c r="N2227" s="16"/>
    </row>
    <row r="2228" spans="1:14" x14ac:dyDescent="0.25">
      <c r="A2228" s="11"/>
      <c r="B2228" s="12"/>
      <c r="C2228" s="13"/>
      <c r="D2228" s="12"/>
      <c r="E2228" s="12"/>
      <c r="F2228" s="13"/>
      <c r="G2228" s="14"/>
      <c r="H2228" s="13"/>
      <c r="I2228" s="13"/>
      <c r="J2228" s="15"/>
      <c r="K2228" s="13"/>
      <c r="L2228" s="15"/>
      <c r="M2228" s="16"/>
      <c r="N2228" s="16"/>
    </row>
    <row r="2229" spans="1:14" x14ac:dyDescent="0.25">
      <c r="A2229" s="11"/>
      <c r="B2229" s="12"/>
      <c r="C2229" s="13"/>
      <c r="D2229" s="12"/>
      <c r="E2229" s="12"/>
      <c r="F2229" s="13"/>
      <c r="G2229" s="14"/>
      <c r="H2229" s="13"/>
      <c r="I2229" s="13"/>
      <c r="J2229" s="15"/>
      <c r="K2229" s="13"/>
      <c r="L2229" s="15"/>
      <c r="M2229" s="16"/>
      <c r="N2229" s="16"/>
    </row>
    <row r="2230" spans="1:14" x14ac:dyDescent="0.25">
      <c r="A2230" s="11"/>
      <c r="B2230" s="12"/>
      <c r="C2230" s="13"/>
      <c r="D2230" s="12"/>
      <c r="E2230" s="12"/>
      <c r="F2230" s="13"/>
      <c r="G2230" s="14"/>
      <c r="H2230" s="13"/>
      <c r="I2230" s="13"/>
      <c r="J2230" s="15"/>
      <c r="K2230" s="13"/>
      <c r="L2230" s="15"/>
      <c r="M2230" s="16"/>
      <c r="N2230" s="16"/>
    </row>
    <row r="2231" spans="1:14" x14ac:dyDescent="0.25">
      <c r="A2231" s="11"/>
      <c r="B2231" s="12"/>
      <c r="C2231" s="13"/>
      <c r="D2231" s="12"/>
      <c r="E2231" s="12"/>
      <c r="F2231" s="13"/>
      <c r="G2231" s="14"/>
      <c r="H2231" s="13"/>
      <c r="I2231" s="13"/>
      <c r="J2231" s="15"/>
      <c r="K2231" s="13"/>
      <c r="L2231" s="15"/>
      <c r="M2231" s="16"/>
      <c r="N2231" s="16"/>
    </row>
    <row r="2232" spans="1:14" x14ac:dyDescent="0.25">
      <c r="A2232" s="11"/>
      <c r="B2232" s="12"/>
      <c r="C2232" s="13"/>
      <c r="D2232" s="12"/>
      <c r="E2232" s="12"/>
      <c r="F2232" s="13"/>
      <c r="G2232" s="14"/>
      <c r="H2232" s="13"/>
      <c r="I2232" s="13"/>
      <c r="J2232" s="15"/>
      <c r="K2232" s="13"/>
      <c r="L2232" s="15"/>
      <c r="M2232" s="16"/>
      <c r="N2232" s="16"/>
    </row>
    <row r="2233" spans="1:14" x14ac:dyDescent="0.25">
      <c r="H2233" s="13"/>
      <c r="I2233" s="13"/>
      <c r="J2233" s="15"/>
      <c r="K2233" s="13"/>
      <c r="L2233" s="15"/>
    </row>
    <row r="2234" spans="1:14" x14ac:dyDescent="0.25">
      <c r="H2234" s="13"/>
      <c r="I2234" s="13"/>
      <c r="J2234" s="15"/>
      <c r="K2234" s="13"/>
      <c r="L2234" s="15"/>
    </row>
    <row r="2235" spans="1:14" x14ac:dyDescent="0.25">
      <c r="H2235" s="13"/>
      <c r="I2235" s="13"/>
      <c r="J2235" s="15"/>
      <c r="K2235" s="13"/>
      <c r="L2235" s="15"/>
    </row>
    <row r="2236" spans="1:14" x14ac:dyDescent="0.25">
      <c r="H2236" s="13"/>
      <c r="I2236" s="13"/>
      <c r="J2236" s="15"/>
      <c r="K2236" s="13"/>
      <c r="L2236" s="15"/>
    </row>
    <row r="2237" spans="1:14" x14ac:dyDescent="0.25">
      <c r="H2237" s="13"/>
      <c r="I2237" s="13"/>
      <c r="J2237" s="15"/>
      <c r="K2237" s="13"/>
      <c r="L2237" s="15"/>
    </row>
    <row r="2238" spans="1:14" x14ac:dyDescent="0.25">
      <c r="H2238" s="13"/>
      <c r="I2238" s="13"/>
      <c r="J2238" s="15"/>
      <c r="K2238" s="13"/>
      <c r="L2238" s="15"/>
    </row>
    <row r="2239" spans="1:14" x14ac:dyDescent="0.25">
      <c r="H2239" s="13"/>
      <c r="I2239" s="13"/>
      <c r="J2239" s="15"/>
      <c r="K2239" s="13"/>
      <c r="L2239" s="15"/>
    </row>
    <row r="2240" spans="1:14" x14ac:dyDescent="0.25">
      <c r="H2240" s="13"/>
      <c r="I2240" s="13"/>
      <c r="J2240" s="15"/>
      <c r="K2240" s="13"/>
      <c r="L2240" s="15"/>
    </row>
    <row r="2241" spans="8:12" x14ac:dyDescent="0.25">
      <c r="H2241" s="13"/>
      <c r="I2241" s="13"/>
      <c r="J2241" s="15"/>
      <c r="K2241" s="13"/>
      <c r="L2241" s="15"/>
    </row>
    <row r="2242" spans="8:12" x14ac:dyDescent="0.25">
      <c r="H2242" s="13"/>
      <c r="I2242" s="13"/>
      <c r="J2242" s="15"/>
      <c r="K2242" s="13"/>
      <c r="L2242" s="15"/>
    </row>
    <row r="2243" spans="8:12" x14ac:dyDescent="0.25">
      <c r="H2243" s="13"/>
      <c r="I2243" s="13"/>
      <c r="J2243" s="15"/>
      <c r="K2243" s="13"/>
      <c r="L2243" s="15"/>
    </row>
    <row r="2244" spans="8:12" x14ac:dyDescent="0.25">
      <c r="H2244" s="13"/>
      <c r="I2244" s="13"/>
      <c r="J2244" s="15"/>
      <c r="K2244" s="13"/>
      <c r="L2244" s="15"/>
    </row>
    <row r="2245" spans="8:12" x14ac:dyDescent="0.25">
      <c r="H2245" s="13"/>
      <c r="I2245" s="13"/>
      <c r="J2245" s="15"/>
      <c r="K2245" s="13"/>
      <c r="L2245" s="15"/>
    </row>
    <row r="2246" spans="8:12" x14ac:dyDescent="0.25">
      <c r="H2246" s="13"/>
      <c r="I2246" s="13"/>
      <c r="J2246" s="15"/>
      <c r="K2246" s="13"/>
      <c r="L2246" s="15"/>
    </row>
    <row r="2247" spans="8:12" x14ac:dyDescent="0.25">
      <c r="H2247" s="13"/>
      <c r="I2247" s="13"/>
      <c r="J2247" s="15"/>
      <c r="K2247" s="13"/>
      <c r="L2247" s="15"/>
    </row>
    <row r="2248" spans="8:12" x14ac:dyDescent="0.25">
      <c r="H2248" s="13"/>
      <c r="I2248" s="13"/>
      <c r="J2248" s="15"/>
      <c r="K2248" s="13"/>
      <c r="L2248" s="15"/>
    </row>
    <row r="2249" spans="8:12" x14ac:dyDescent="0.25">
      <c r="H2249" s="13"/>
      <c r="I2249" s="13"/>
      <c r="J2249" s="15"/>
      <c r="K2249" s="13"/>
      <c r="L2249" s="15"/>
    </row>
    <row r="2250" spans="8:12" x14ac:dyDescent="0.25">
      <c r="H2250" s="13"/>
      <c r="I2250" s="13"/>
      <c r="J2250" s="15"/>
      <c r="K2250" s="13"/>
      <c r="L2250" s="15"/>
    </row>
    <row r="2251" spans="8:12" x14ac:dyDescent="0.25">
      <c r="H2251" s="13"/>
      <c r="I2251" s="13"/>
      <c r="J2251" s="15"/>
      <c r="K2251" s="13"/>
      <c r="L2251" s="15"/>
    </row>
    <row r="2252" spans="8:12" x14ac:dyDescent="0.25">
      <c r="H2252" s="13"/>
      <c r="I2252" s="13"/>
      <c r="J2252" s="15"/>
      <c r="K2252" s="13"/>
      <c r="L2252" s="15"/>
    </row>
    <row r="2253" spans="8:12" x14ac:dyDescent="0.25">
      <c r="H2253" s="13"/>
      <c r="I2253" s="13"/>
      <c r="J2253" s="15"/>
      <c r="K2253" s="13"/>
      <c r="L2253" s="15"/>
    </row>
    <row r="2254" spans="8:12" x14ac:dyDescent="0.25">
      <c r="H2254" s="13"/>
      <c r="I2254" s="13"/>
      <c r="J2254" s="15"/>
      <c r="K2254" s="13"/>
      <c r="L2254" s="15"/>
    </row>
    <row r="2255" spans="8:12" x14ac:dyDescent="0.25">
      <c r="H2255" s="13"/>
      <c r="I2255" s="13"/>
      <c r="J2255" s="15"/>
      <c r="K2255" s="13"/>
      <c r="L2255" s="15"/>
    </row>
    <row r="2256" spans="8:12" x14ac:dyDescent="0.25">
      <c r="H2256" s="13"/>
      <c r="I2256" s="13"/>
      <c r="J2256" s="15"/>
      <c r="K2256" s="13"/>
      <c r="L2256" s="15"/>
    </row>
    <row r="2257" spans="8:12" x14ac:dyDescent="0.25">
      <c r="H2257" s="13"/>
      <c r="I2257" s="13"/>
      <c r="J2257" s="15"/>
      <c r="K2257" s="13"/>
      <c r="L2257" s="15"/>
    </row>
    <row r="2258" spans="8:12" x14ac:dyDescent="0.25">
      <c r="H2258" s="13"/>
      <c r="I2258" s="13"/>
      <c r="J2258" s="15"/>
      <c r="K2258" s="13"/>
      <c r="L2258" s="15"/>
    </row>
    <row r="2259" spans="8:12" x14ac:dyDescent="0.25">
      <c r="H2259" s="13"/>
      <c r="I2259" s="13"/>
      <c r="J2259" s="15"/>
      <c r="K2259" s="13"/>
      <c r="L2259" s="15"/>
    </row>
    <row r="2260" spans="8:12" x14ac:dyDescent="0.25">
      <c r="H2260" s="13"/>
      <c r="I2260" s="13"/>
      <c r="J2260" s="15"/>
      <c r="K2260" s="13"/>
      <c r="L2260" s="15"/>
    </row>
    <row r="2261" spans="8:12" x14ac:dyDescent="0.25">
      <c r="H2261" s="13"/>
      <c r="I2261" s="13"/>
      <c r="J2261" s="15"/>
      <c r="K2261" s="13"/>
      <c r="L2261" s="15"/>
    </row>
    <row r="2262" spans="8:12" x14ac:dyDescent="0.25">
      <c r="H2262" s="13"/>
      <c r="I2262" s="13"/>
      <c r="J2262" s="15"/>
      <c r="K2262" s="13"/>
      <c r="L2262" s="15"/>
    </row>
    <row r="2263" spans="8:12" x14ac:dyDescent="0.25">
      <c r="H2263" s="13"/>
      <c r="I2263" s="13"/>
      <c r="J2263" s="15"/>
      <c r="K2263" s="13"/>
      <c r="L2263" s="15"/>
    </row>
    <row r="2264" spans="8:12" x14ac:dyDescent="0.25">
      <c r="H2264" s="13"/>
      <c r="I2264" s="13"/>
      <c r="J2264" s="15"/>
      <c r="K2264" s="13"/>
      <c r="L2264" s="15"/>
    </row>
    <row r="2265" spans="8:12" x14ac:dyDescent="0.25">
      <c r="H2265" s="13"/>
      <c r="I2265" s="13"/>
      <c r="J2265" s="15"/>
      <c r="K2265" s="13"/>
      <c r="L2265" s="15"/>
    </row>
    <row r="2266" spans="8:12" x14ac:dyDescent="0.25">
      <c r="H2266" s="13"/>
      <c r="I2266" s="13"/>
      <c r="J2266" s="15"/>
      <c r="K2266" s="13"/>
      <c r="L2266" s="15"/>
    </row>
    <row r="2267" spans="8:12" x14ac:dyDescent="0.25">
      <c r="H2267" s="13"/>
      <c r="I2267" s="13"/>
      <c r="J2267" s="15"/>
      <c r="K2267" s="13"/>
      <c r="L2267" s="15"/>
    </row>
    <row r="2268" spans="8:12" x14ac:dyDescent="0.25">
      <c r="H2268" s="13"/>
      <c r="I2268" s="13"/>
      <c r="J2268" s="15"/>
      <c r="K2268" s="13"/>
      <c r="L2268" s="15"/>
    </row>
    <row r="2269" spans="8:12" x14ac:dyDescent="0.25">
      <c r="H2269" s="13"/>
      <c r="I2269" s="13"/>
      <c r="J2269" s="15"/>
      <c r="K2269" s="13"/>
      <c r="L2269" s="15"/>
    </row>
    <row r="2270" spans="8:12" x14ac:dyDescent="0.25">
      <c r="H2270" s="13"/>
      <c r="I2270" s="13"/>
      <c r="J2270" s="15"/>
      <c r="K2270" s="13"/>
      <c r="L2270" s="15"/>
    </row>
    <row r="2271" spans="8:12" x14ac:dyDescent="0.25">
      <c r="H2271" s="13"/>
      <c r="I2271" s="13"/>
      <c r="J2271" s="15"/>
      <c r="K2271" s="13"/>
      <c r="L2271" s="15"/>
    </row>
    <row r="2272" spans="8:12" x14ac:dyDescent="0.25">
      <c r="H2272" s="13"/>
      <c r="I2272" s="13"/>
      <c r="J2272" s="15"/>
      <c r="K2272" s="13"/>
      <c r="L2272" s="15"/>
    </row>
    <row r="2273" spans="8:12" x14ac:dyDescent="0.25">
      <c r="H2273" s="13"/>
      <c r="I2273" s="13"/>
      <c r="J2273" s="15"/>
      <c r="K2273" s="13"/>
      <c r="L2273" s="15"/>
    </row>
    <row r="2274" spans="8:12" x14ac:dyDescent="0.25">
      <c r="H2274" s="13"/>
      <c r="I2274" s="13"/>
      <c r="J2274" s="15"/>
      <c r="K2274" s="13"/>
      <c r="L2274" s="15"/>
    </row>
    <row r="2275" spans="8:12" x14ac:dyDescent="0.25">
      <c r="H2275" s="13"/>
      <c r="I2275" s="13"/>
      <c r="J2275" s="15"/>
      <c r="K2275" s="13"/>
      <c r="L2275" s="15"/>
    </row>
    <row r="2276" spans="8:12" x14ac:dyDescent="0.25">
      <c r="H2276" s="13"/>
      <c r="I2276" s="13"/>
      <c r="J2276" s="15"/>
      <c r="K2276" s="13"/>
      <c r="L2276" s="15"/>
    </row>
    <row r="2277" spans="8:12" x14ac:dyDescent="0.25">
      <c r="H2277" s="13"/>
      <c r="I2277" s="13"/>
      <c r="J2277" s="15"/>
      <c r="K2277" s="13"/>
      <c r="L2277" s="15"/>
    </row>
    <row r="2278" spans="8:12" x14ac:dyDescent="0.25">
      <c r="H2278" s="13"/>
      <c r="I2278" s="13"/>
      <c r="J2278" s="15"/>
      <c r="K2278" s="13"/>
      <c r="L2278" s="15"/>
    </row>
    <row r="2279" spans="8:12" x14ac:dyDescent="0.25">
      <c r="H2279" s="13"/>
      <c r="I2279" s="13"/>
      <c r="J2279" s="15"/>
      <c r="K2279" s="13"/>
      <c r="L2279" s="15"/>
    </row>
    <row r="2280" spans="8:12" x14ac:dyDescent="0.25">
      <c r="H2280" s="13"/>
      <c r="I2280" s="13"/>
      <c r="J2280" s="15"/>
      <c r="K2280" s="13"/>
      <c r="L2280" s="15"/>
    </row>
    <row r="2281" spans="8:12" x14ac:dyDescent="0.25">
      <c r="H2281" s="13"/>
      <c r="I2281" s="13"/>
      <c r="J2281" s="15"/>
      <c r="K2281" s="13"/>
      <c r="L2281" s="15"/>
    </row>
    <row r="2282" spans="8:12" x14ac:dyDescent="0.25">
      <c r="H2282" s="13"/>
      <c r="I2282" s="13"/>
      <c r="J2282" s="15"/>
      <c r="K2282" s="13"/>
      <c r="L2282" s="15"/>
    </row>
    <row r="2283" spans="8:12" x14ac:dyDescent="0.25">
      <c r="H2283" s="13"/>
      <c r="I2283" s="13"/>
      <c r="J2283" s="15"/>
      <c r="K2283" s="13"/>
      <c r="L2283" s="15"/>
    </row>
    <row r="2284" spans="8:12" x14ac:dyDescent="0.25">
      <c r="H2284" s="13"/>
      <c r="I2284" s="13"/>
      <c r="J2284" s="15"/>
      <c r="K2284" s="13"/>
      <c r="L2284" s="15"/>
    </row>
    <row r="2285" spans="8:12" x14ac:dyDescent="0.25">
      <c r="H2285" s="13"/>
      <c r="I2285" s="13"/>
      <c r="J2285" s="15"/>
      <c r="K2285" s="13"/>
      <c r="L2285" s="15"/>
    </row>
    <row r="2286" spans="8:12" x14ac:dyDescent="0.25">
      <c r="H2286" s="13"/>
      <c r="I2286" s="13"/>
      <c r="J2286" s="15"/>
      <c r="K2286" s="13"/>
      <c r="L2286" s="15"/>
    </row>
    <row r="2287" spans="8:12" x14ac:dyDescent="0.25">
      <c r="H2287" s="13"/>
      <c r="I2287" s="13"/>
      <c r="J2287" s="15"/>
      <c r="K2287" s="13"/>
      <c r="L2287" s="15"/>
    </row>
    <row r="2288" spans="8:12" x14ac:dyDescent="0.25">
      <c r="H2288" s="13"/>
      <c r="I2288" s="13"/>
      <c r="J2288" s="15"/>
      <c r="K2288" s="13"/>
      <c r="L2288" s="15"/>
    </row>
    <row r="2289" spans="8:12" x14ac:dyDescent="0.25">
      <c r="H2289" s="13"/>
      <c r="I2289" s="13"/>
      <c r="J2289" s="15"/>
      <c r="K2289" s="13"/>
      <c r="L2289" s="15"/>
    </row>
    <row r="2290" spans="8:12" x14ac:dyDescent="0.25">
      <c r="H2290" s="13"/>
      <c r="I2290" s="13"/>
      <c r="J2290" s="15"/>
      <c r="K2290" s="13"/>
      <c r="L2290" s="15"/>
    </row>
    <row r="2291" spans="8:12" x14ac:dyDescent="0.25">
      <c r="H2291" s="13"/>
      <c r="I2291" s="13"/>
      <c r="J2291" s="15"/>
      <c r="K2291" s="13"/>
      <c r="L2291" s="15"/>
    </row>
    <row r="2292" spans="8:12" x14ac:dyDescent="0.25">
      <c r="H2292" s="13"/>
      <c r="I2292" s="13"/>
      <c r="J2292" s="15"/>
      <c r="K2292" s="13"/>
      <c r="L2292" s="15"/>
    </row>
    <row r="2293" spans="8:12" x14ac:dyDescent="0.25">
      <c r="H2293" s="13"/>
      <c r="I2293" s="13"/>
      <c r="J2293" s="15"/>
      <c r="K2293" s="13"/>
      <c r="L2293" s="15"/>
    </row>
    <row r="2294" spans="8:12" x14ac:dyDescent="0.25">
      <c r="H2294" s="13"/>
      <c r="I2294" s="13"/>
      <c r="J2294" s="15"/>
      <c r="K2294" s="13"/>
      <c r="L2294" s="15"/>
    </row>
    <row r="2295" spans="8:12" x14ac:dyDescent="0.25">
      <c r="H2295" s="13"/>
      <c r="I2295" s="13"/>
      <c r="J2295" s="15"/>
      <c r="K2295" s="13"/>
      <c r="L2295" s="15"/>
    </row>
    <row r="2296" spans="8:12" x14ac:dyDescent="0.25">
      <c r="H2296" s="13"/>
      <c r="I2296" s="13"/>
      <c r="J2296" s="15"/>
      <c r="K2296" s="13"/>
      <c r="L2296" s="15"/>
    </row>
    <row r="2297" spans="8:12" x14ac:dyDescent="0.25">
      <c r="H2297" s="13"/>
      <c r="I2297" s="13"/>
      <c r="J2297" s="15"/>
      <c r="K2297" s="13"/>
      <c r="L2297" s="15"/>
    </row>
    <row r="2298" spans="8:12" x14ac:dyDescent="0.25">
      <c r="H2298" s="13"/>
      <c r="I2298" s="13"/>
      <c r="J2298" s="15"/>
      <c r="K2298" s="13"/>
      <c r="L2298" s="15"/>
    </row>
    <row r="2299" spans="8:12" x14ac:dyDescent="0.25">
      <c r="H2299" s="13"/>
      <c r="I2299" s="13"/>
      <c r="J2299" s="15"/>
      <c r="K2299" s="13"/>
      <c r="L2299" s="15"/>
    </row>
    <row r="2300" spans="8:12" x14ac:dyDescent="0.25">
      <c r="H2300" s="13"/>
      <c r="I2300" s="13"/>
      <c r="J2300" s="15"/>
      <c r="K2300" s="13"/>
      <c r="L2300" s="15"/>
    </row>
    <row r="2301" spans="8:12" x14ac:dyDescent="0.25">
      <c r="H2301" s="13"/>
      <c r="I2301" s="13"/>
      <c r="J2301" s="15"/>
      <c r="K2301" s="13"/>
      <c r="L2301" s="15"/>
    </row>
    <row r="2302" spans="8:12" x14ac:dyDescent="0.25">
      <c r="H2302" s="13"/>
      <c r="I2302" s="13"/>
      <c r="J2302" s="15"/>
      <c r="K2302" s="13"/>
      <c r="L2302" s="15"/>
    </row>
    <row r="2303" spans="8:12" x14ac:dyDescent="0.25">
      <c r="H2303" s="13"/>
      <c r="I2303" s="13"/>
      <c r="J2303" s="15"/>
      <c r="K2303" s="13"/>
      <c r="L2303" s="15"/>
    </row>
    <row r="2304" spans="8:12" x14ac:dyDescent="0.25">
      <c r="H2304" s="13"/>
      <c r="I2304" s="13"/>
      <c r="J2304" s="15"/>
      <c r="K2304" s="13"/>
      <c r="L2304" s="15"/>
    </row>
    <row r="2305" spans="8:12" x14ac:dyDescent="0.25">
      <c r="H2305" s="13"/>
      <c r="I2305" s="13"/>
      <c r="J2305" s="15"/>
      <c r="K2305" s="13"/>
      <c r="L2305" s="15"/>
    </row>
    <row r="2306" spans="8:12" x14ac:dyDescent="0.25">
      <c r="H2306" s="13"/>
      <c r="I2306" s="13"/>
      <c r="J2306" s="15"/>
      <c r="K2306" s="13"/>
      <c r="L2306" s="15"/>
    </row>
    <row r="2307" spans="8:12" x14ac:dyDescent="0.25">
      <c r="H2307" s="13"/>
      <c r="I2307" s="13"/>
      <c r="J2307" s="15"/>
      <c r="K2307" s="13"/>
      <c r="L2307" s="15"/>
    </row>
    <row r="2308" spans="8:12" x14ac:dyDescent="0.25">
      <c r="H2308" s="13"/>
      <c r="I2308" s="13"/>
      <c r="J2308" s="15"/>
      <c r="K2308" s="13"/>
      <c r="L2308" s="15"/>
    </row>
    <row r="2309" spans="8:12" x14ac:dyDescent="0.25">
      <c r="H2309" s="13"/>
      <c r="I2309" s="13"/>
      <c r="J2309" s="15"/>
      <c r="K2309" s="13"/>
      <c r="L2309" s="15"/>
    </row>
    <row r="2310" spans="8:12" x14ac:dyDescent="0.25">
      <c r="H2310" s="13"/>
      <c r="I2310" s="13"/>
      <c r="J2310" s="15"/>
      <c r="K2310" s="13"/>
      <c r="L2310" s="15"/>
    </row>
    <row r="2311" spans="8:12" x14ac:dyDescent="0.25">
      <c r="H2311" s="13"/>
      <c r="I2311" s="13"/>
      <c r="J2311" s="15"/>
      <c r="K2311" s="13"/>
      <c r="L2311" s="15"/>
    </row>
    <row r="2312" spans="8:12" x14ac:dyDescent="0.25">
      <c r="H2312" s="13"/>
      <c r="I2312" s="13"/>
      <c r="J2312" s="15"/>
      <c r="K2312" s="13"/>
      <c r="L2312" s="15"/>
    </row>
    <row r="2313" spans="8:12" x14ac:dyDescent="0.25">
      <c r="H2313" s="13"/>
      <c r="I2313" s="13"/>
      <c r="J2313" s="15"/>
      <c r="K2313" s="13"/>
      <c r="L2313" s="15"/>
    </row>
    <row r="2314" spans="8:12" x14ac:dyDescent="0.25">
      <c r="H2314" s="13"/>
      <c r="I2314" s="13"/>
      <c r="J2314" s="15"/>
      <c r="K2314" s="13"/>
      <c r="L2314" s="15"/>
    </row>
    <row r="2315" spans="8:12" x14ac:dyDescent="0.25">
      <c r="H2315" s="13"/>
      <c r="I2315" s="13"/>
      <c r="J2315" s="15"/>
      <c r="K2315" s="13"/>
      <c r="L2315" s="15"/>
    </row>
    <row r="2316" spans="8:12" x14ac:dyDescent="0.25">
      <c r="H2316" s="13"/>
      <c r="I2316" s="13"/>
      <c r="J2316" s="15"/>
      <c r="K2316" s="13"/>
      <c r="L2316" s="15"/>
    </row>
    <row r="2317" spans="8:12" x14ac:dyDescent="0.25">
      <c r="H2317" s="13"/>
      <c r="I2317" s="13"/>
      <c r="J2317" s="15"/>
      <c r="K2317" s="13"/>
      <c r="L2317" s="15"/>
    </row>
    <row r="2318" spans="8:12" x14ac:dyDescent="0.25">
      <c r="H2318" s="13"/>
      <c r="I2318" s="13"/>
      <c r="J2318" s="15"/>
      <c r="K2318" s="13"/>
      <c r="L2318" s="15"/>
    </row>
    <row r="2319" spans="8:12" x14ac:dyDescent="0.25">
      <c r="H2319" s="13"/>
      <c r="I2319" s="13"/>
      <c r="J2319" s="15"/>
      <c r="K2319" s="13"/>
      <c r="L2319" s="15"/>
    </row>
    <row r="2320" spans="8:12" x14ac:dyDescent="0.25">
      <c r="H2320" s="13"/>
      <c r="I2320" s="13"/>
      <c r="J2320" s="15"/>
      <c r="K2320" s="13"/>
      <c r="L2320" s="15"/>
    </row>
    <row r="2321" spans="8:12" x14ac:dyDescent="0.25">
      <c r="H2321" s="13"/>
      <c r="I2321" s="13"/>
      <c r="J2321" s="15"/>
      <c r="K2321" s="13"/>
      <c r="L2321" s="15"/>
    </row>
    <row r="2322" spans="8:12" x14ac:dyDescent="0.25">
      <c r="H2322" s="13"/>
      <c r="I2322" s="13"/>
      <c r="J2322" s="15"/>
      <c r="K2322" s="13"/>
      <c r="L2322" s="15"/>
    </row>
    <row r="2323" spans="8:12" x14ac:dyDescent="0.25">
      <c r="H2323" s="13"/>
      <c r="I2323" s="13"/>
      <c r="J2323" s="15"/>
      <c r="K2323" s="13"/>
      <c r="L2323" s="15"/>
    </row>
    <row r="2324" spans="8:12" x14ac:dyDescent="0.25">
      <c r="H2324" s="13"/>
      <c r="I2324" s="13"/>
      <c r="J2324" s="15"/>
      <c r="K2324" s="13"/>
      <c r="L2324" s="15"/>
    </row>
    <row r="2325" spans="8:12" x14ac:dyDescent="0.25">
      <c r="H2325" s="13"/>
      <c r="I2325" s="13"/>
      <c r="J2325" s="15"/>
      <c r="K2325" s="13"/>
      <c r="L2325" s="15"/>
    </row>
    <row r="2326" spans="8:12" x14ac:dyDescent="0.25">
      <c r="H2326" s="13"/>
      <c r="I2326" s="13"/>
      <c r="J2326" s="15"/>
      <c r="K2326" s="13"/>
      <c r="L2326" s="15"/>
    </row>
    <row r="2327" spans="8:12" x14ac:dyDescent="0.25">
      <c r="H2327" s="13"/>
      <c r="I2327" s="13"/>
      <c r="J2327" s="15"/>
      <c r="K2327" s="13"/>
      <c r="L2327" s="15"/>
    </row>
    <row r="2328" spans="8:12" x14ac:dyDescent="0.25">
      <c r="H2328" s="13"/>
      <c r="I2328" s="13"/>
      <c r="J2328" s="15"/>
      <c r="K2328" s="13"/>
      <c r="L2328" s="15"/>
    </row>
    <row r="2329" spans="8:12" x14ac:dyDescent="0.25">
      <c r="H2329" s="13"/>
      <c r="I2329" s="13"/>
      <c r="J2329" s="15"/>
      <c r="K2329" s="13"/>
      <c r="L2329" s="15"/>
    </row>
    <row r="2330" spans="8:12" x14ac:dyDescent="0.25">
      <c r="H2330" s="13"/>
      <c r="I2330" s="13"/>
      <c r="J2330" s="15"/>
      <c r="K2330" s="13"/>
      <c r="L2330" s="15"/>
    </row>
    <row r="2331" spans="8:12" x14ac:dyDescent="0.25">
      <c r="H2331" s="13"/>
      <c r="I2331" s="13"/>
      <c r="J2331" s="15"/>
      <c r="K2331" s="13"/>
      <c r="L2331" s="15"/>
    </row>
    <row r="2332" spans="8:12" x14ac:dyDescent="0.25">
      <c r="H2332" s="13"/>
      <c r="I2332" s="13"/>
      <c r="J2332" s="15"/>
      <c r="K2332" s="13"/>
      <c r="L2332" s="15"/>
    </row>
    <row r="2333" spans="8:12" x14ac:dyDescent="0.25">
      <c r="H2333" s="13"/>
      <c r="I2333" s="13"/>
      <c r="J2333" s="15"/>
      <c r="K2333" s="13"/>
      <c r="L2333" s="15"/>
    </row>
    <row r="2334" spans="8:12" x14ac:dyDescent="0.25">
      <c r="H2334" s="13"/>
      <c r="I2334" s="13"/>
      <c r="J2334" s="15"/>
      <c r="K2334" s="13"/>
      <c r="L2334" s="15"/>
    </row>
    <row r="2335" spans="8:12" x14ac:dyDescent="0.25">
      <c r="H2335" s="13"/>
      <c r="I2335" s="13"/>
      <c r="J2335" s="15"/>
      <c r="K2335" s="13"/>
      <c r="L2335" s="15"/>
    </row>
    <row r="2336" spans="8:12" x14ac:dyDescent="0.25">
      <c r="H2336" s="13"/>
      <c r="I2336" s="13"/>
      <c r="J2336" s="15"/>
      <c r="K2336" s="13"/>
      <c r="L2336" s="15"/>
    </row>
    <row r="2337" spans="8:12" x14ac:dyDescent="0.25">
      <c r="H2337" s="13"/>
      <c r="I2337" s="13"/>
      <c r="J2337" s="15"/>
      <c r="K2337" s="13"/>
      <c r="L2337" s="15"/>
    </row>
    <row r="2338" spans="8:12" x14ac:dyDescent="0.25">
      <c r="H2338" s="13"/>
      <c r="I2338" s="13"/>
      <c r="J2338" s="15"/>
      <c r="K2338" s="13"/>
      <c r="L2338" s="15"/>
    </row>
    <row r="2339" spans="8:12" x14ac:dyDescent="0.25">
      <c r="H2339" s="13"/>
      <c r="I2339" s="13"/>
      <c r="J2339" s="15"/>
      <c r="K2339" s="13"/>
      <c r="L2339" s="15"/>
    </row>
    <row r="2340" spans="8:12" x14ac:dyDescent="0.25">
      <c r="H2340" s="13"/>
      <c r="I2340" s="13"/>
      <c r="J2340" s="15"/>
      <c r="K2340" s="13"/>
      <c r="L2340" s="15"/>
    </row>
    <row r="2341" spans="8:12" x14ac:dyDescent="0.25">
      <c r="H2341" s="13"/>
      <c r="I2341" s="13"/>
      <c r="J2341" s="15"/>
      <c r="K2341" s="13"/>
      <c r="L2341" s="15"/>
    </row>
    <row r="2342" spans="8:12" x14ac:dyDescent="0.25">
      <c r="H2342" s="13"/>
      <c r="I2342" s="13"/>
      <c r="J2342" s="15"/>
      <c r="K2342" s="13"/>
      <c r="L2342" s="15"/>
    </row>
    <row r="2343" spans="8:12" x14ac:dyDescent="0.25">
      <c r="H2343" s="13"/>
      <c r="I2343" s="13"/>
      <c r="J2343" s="15"/>
      <c r="K2343" s="13"/>
      <c r="L2343" s="15"/>
    </row>
    <row r="2344" spans="8:12" x14ac:dyDescent="0.25">
      <c r="H2344" s="13"/>
      <c r="I2344" s="13"/>
      <c r="J2344" s="15"/>
      <c r="K2344" s="13"/>
      <c r="L2344" s="15"/>
    </row>
    <row r="2345" spans="8:12" x14ac:dyDescent="0.25">
      <c r="H2345" s="13"/>
      <c r="I2345" s="13"/>
      <c r="J2345" s="15"/>
      <c r="K2345" s="13"/>
      <c r="L2345" s="15"/>
    </row>
    <row r="2346" spans="8:12" x14ac:dyDescent="0.25">
      <c r="H2346" s="13"/>
      <c r="I2346" s="13"/>
      <c r="J2346" s="15"/>
      <c r="K2346" s="13"/>
      <c r="L2346" s="15"/>
    </row>
    <row r="2347" spans="8:12" x14ac:dyDescent="0.25">
      <c r="H2347" s="13"/>
      <c r="I2347" s="13"/>
      <c r="J2347" s="15"/>
      <c r="K2347" s="13"/>
      <c r="L2347" s="15"/>
    </row>
    <row r="2348" spans="8:12" x14ac:dyDescent="0.25">
      <c r="H2348" s="13"/>
      <c r="I2348" s="13"/>
      <c r="J2348" s="15"/>
      <c r="K2348" s="13"/>
      <c r="L2348" s="15"/>
    </row>
    <row r="2349" spans="8:12" x14ac:dyDescent="0.25">
      <c r="H2349" s="13"/>
      <c r="I2349" s="13"/>
      <c r="J2349" s="15"/>
      <c r="K2349" s="13"/>
      <c r="L2349" s="15"/>
    </row>
    <row r="2350" spans="8:12" x14ac:dyDescent="0.25">
      <c r="H2350" s="13"/>
      <c r="I2350" s="13"/>
      <c r="J2350" s="15"/>
      <c r="K2350" s="13"/>
      <c r="L2350" s="15"/>
    </row>
    <row r="2351" spans="8:12" x14ac:dyDescent="0.25">
      <c r="H2351" s="13"/>
      <c r="I2351" s="13"/>
      <c r="J2351" s="15"/>
      <c r="K2351" s="13"/>
      <c r="L2351" s="15"/>
    </row>
    <row r="2352" spans="8:12" x14ac:dyDescent="0.25">
      <c r="H2352" s="13"/>
      <c r="I2352" s="13"/>
      <c r="J2352" s="15"/>
      <c r="K2352" s="13"/>
      <c r="L2352" s="15"/>
    </row>
    <row r="2353" spans="8:12" x14ac:dyDescent="0.25">
      <c r="H2353" s="13"/>
      <c r="I2353" s="13"/>
      <c r="J2353" s="15"/>
      <c r="K2353" s="13"/>
      <c r="L2353" s="15"/>
    </row>
    <row r="2354" spans="8:12" x14ac:dyDescent="0.25">
      <c r="H2354" s="13"/>
      <c r="I2354" s="13"/>
      <c r="J2354" s="15"/>
      <c r="K2354" s="13"/>
      <c r="L2354" s="15"/>
    </row>
    <row r="2355" spans="8:12" x14ac:dyDescent="0.25">
      <c r="H2355" s="13"/>
      <c r="I2355" s="13"/>
      <c r="J2355" s="15"/>
      <c r="K2355" s="13"/>
      <c r="L2355" s="15"/>
    </row>
    <row r="2356" spans="8:12" x14ac:dyDescent="0.25">
      <c r="H2356" s="13"/>
      <c r="I2356" s="13"/>
      <c r="J2356" s="15"/>
      <c r="K2356" s="13"/>
      <c r="L2356" s="15"/>
    </row>
    <row r="2357" spans="8:12" x14ac:dyDescent="0.25">
      <c r="H2357" s="13"/>
      <c r="I2357" s="13"/>
      <c r="J2357" s="15"/>
      <c r="K2357" s="13"/>
      <c r="L2357" s="15"/>
    </row>
    <row r="2358" spans="8:12" x14ac:dyDescent="0.25">
      <c r="H2358" s="13"/>
      <c r="I2358" s="13"/>
      <c r="J2358" s="15"/>
      <c r="K2358" s="13"/>
      <c r="L2358" s="15"/>
    </row>
    <row r="2359" spans="8:12" x14ac:dyDescent="0.25">
      <c r="H2359" s="13"/>
      <c r="I2359" s="13"/>
      <c r="J2359" s="15"/>
      <c r="K2359" s="13"/>
      <c r="L2359" s="15"/>
    </row>
    <row r="2360" spans="8:12" x14ac:dyDescent="0.25">
      <c r="H2360" s="13"/>
      <c r="I2360" s="13"/>
      <c r="J2360" s="15"/>
      <c r="K2360" s="13"/>
      <c r="L2360" s="15"/>
    </row>
    <row r="2361" spans="8:12" x14ac:dyDescent="0.25">
      <c r="H2361" s="13"/>
      <c r="I2361" s="13"/>
      <c r="J2361" s="15"/>
      <c r="K2361" s="13"/>
      <c r="L2361" s="15"/>
    </row>
    <row r="2362" spans="8:12" x14ac:dyDescent="0.25">
      <c r="H2362" s="13"/>
      <c r="I2362" s="13"/>
      <c r="J2362" s="15"/>
      <c r="K2362" s="13"/>
      <c r="L2362" s="15"/>
    </row>
    <row r="2363" spans="8:12" x14ac:dyDescent="0.25">
      <c r="H2363" s="13"/>
      <c r="I2363" s="13"/>
      <c r="J2363" s="15"/>
      <c r="K2363" s="13"/>
      <c r="L2363" s="15"/>
    </row>
    <row r="2364" spans="8:12" x14ac:dyDescent="0.25">
      <c r="H2364" s="13"/>
      <c r="I2364" s="13"/>
      <c r="J2364" s="15"/>
      <c r="K2364" s="13"/>
      <c r="L2364" s="15"/>
    </row>
    <row r="2365" spans="8:12" x14ac:dyDescent="0.25">
      <c r="H2365" s="13"/>
      <c r="I2365" s="13"/>
      <c r="J2365" s="15"/>
      <c r="K2365" s="13"/>
      <c r="L2365" s="15"/>
    </row>
    <row r="2366" spans="8:12" x14ac:dyDescent="0.25">
      <c r="H2366" s="13"/>
      <c r="I2366" s="13"/>
      <c r="J2366" s="15"/>
      <c r="K2366" s="13"/>
      <c r="L2366" s="15"/>
    </row>
    <row r="2367" spans="8:12" x14ac:dyDescent="0.25">
      <c r="H2367" s="13"/>
      <c r="I2367" s="13"/>
      <c r="J2367" s="15"/>
      <c r="K2367" s="13"/>
      <c r="L2367" s="15"/>
    </row>
    <row r="2368" spans="8:12" x14ac:dyDescent="0.25">
      <c r="H2368" s="13"/>
      <c r="I2368" s="13"/>
      <c r="J2368" s="15"/>
      <c r="K2368" s="13"/>
      <c r="L2368" s="15"/>
    </row>
    <row r="2369" spans="8:12" x14ac:dyDescent="0.25">
      <c r="H2369" s="13"/>
      <c r="I2369" s="13"/>
      <c r="J2369" s="15"/>
      <c r="K2369" s="13"/>
      <c r="L2369" s="15"/>
    </row>
    <row r="2370" spans="8:12" x14ac:dyDescent="0.25">
      <c r="H2370" s="13"/>
      <c r="I2370" s="13"/>
      <c r="J2370" s="15"/>
      <c r="K2370" s="13"/>
      <c r="L2370" s="15"/>
    </row>
    <row r="2371" spans="8:12" x14ac:dyDescent="0.25">
      <c r="H2371" s="13"/>
      <c r="I2371" s="13"/>
      <c r="J2371" s="15"/>
      <c r="K2371" s="13"/>
      <c r="L2371" s="15"/>
    </row>
    <row r="2372" spans="8:12" x14ac:dyDescent="0.25">
      <c r="H2372" s="13"/>
      <c r="I2372" s="13"/>
      <c r="J2372" s="15"/>
      <c r="K2372" s="13"/>
      <c r="L2372" s="15"/>
    </row>
    <row r="2373" spans="8:12" x14ac:dyDescent="0.25">
      <c r="H2373" s="13"/>
      <c r="I2373" s="13"/>
      <c r="J2373" s="15"/>
      <c r="K2373" s="13"/>
      <c r="L2373" s="15"/>
    </row>
    <row r="2374" spans="8:12" x14ac:dyDescent="0.25">
      <c r="H2374" s="13"/>
      <c r="I2374" s="13"/>
      <c r="J2374" s="15"/>
      <c r="K2374" s="13"/>
      <c r="L2374" s="15"/>
    </row>
    <row r="2375" spans="8:12" x14ac:dyDescent="0.25">
      <c r="H2375" s="13"/>
      <c r="I2375" s="13"/>
      <c r="J2375" s="15"/>
      <c r="K2375" s="13"/>
      <c r="L2375" s="15"/>
    </row>
    <row r="2376" spans="8:12" x14ac:dyDescent="0.25">
      <c r="H2376" s="13"/>
      <c r="I2376" s="13"/>
      <c r="J2376" s="15"/>
      <c r="K2376" s="13"/>
      <c r="L2376" s="15"/>
    </row>
    <row r="2377" spans="8:12" x14ac:dyDescent="0.25">
      <c r="H2377" s="13"/>
      <c r="I2377" s="13"/>
      <c r="J2377" s="15"/>
      <c r="K2377" s="13"/>
      <c r="L2377" s="15"/>
    </row>
    <row r="2378" spans="8:12" x14ac:dyDescent="0.25">
      <c r="H2378" s="13"/>
      <c r="I2378" s="13"/>
      <c r="J2378" s="15"/>
      <c r="K2378" s="13"/>
      <c r="L2378" s="15"/>
    </row>
    <row r="2379" spans="8:12" x14ac:dyDescent="0.25">
      <c r="H2379" s="13"/>
      <c r="I2379" s="13"/>
      <c r="J2379" s="15"/>
      <c r="K2379" s="13"/>
      <c r="L2379" s="15"/>
    </row>
    <row r="2380" spans="8:12" x14ac:dyDescent="0.25">
      <c r="H2380" s="13"/>
      <c r="I2380" s="13"/>
      <c r="J2380" s="15"/>
      <c r="K2380" s="13"/>
      <c r="L2380" s="15"/>
    </row>
    <row r="2381" spans="8:12" x14ac:dyDescent="0.25">
      <c r="H2381" s="13"/>
      <c r="I2381" s="13"/>
      <c r="J2381" s="15"/>
      <c r="K2381" s="13"/>
      <c r="L2381" s="15"/>
    </row>
    <row r="2382" spans="8:12" x14ac:dyDescent="0.25">
      <c r="H2382" s="13"/>
      <c r="I2382" s="13"/>
      <c r="J2382" s="15"/>
      <c r="K2382" s="13"/>
      <c r="L2382" s="15"/>
    </row>
    <row r="2383" spans="8:12" x14ac:dyDescent="0.25">
      <c r="H2383" s="13"/>
      <c r="I2383" s="13"/>
      <c r="J2383" s="15"/>
      <c r="K2383" s="13"/>
      <c r="L2383" s="15"/>
    </row>
    <row r="2384" spans="8:12" x14ac:dyDescent="0.25">
      <c r="H2384" s="13"/>
      <c r="I2384" s="13"/>
      <c r="J2384" s="15"/>
      <c r="K2384" s="13"/>
      <c r="L2384" s="15"/>
    </row>
    <row r="2385" spans="8:12" x14ac:dyDescent="0.25">
      <c r="H2385" s="13"/>
      <c r="I2385" s="13"/>
      <c r="J2385" s="15"/>
      <c r="K2385" s="13"/>
      <c r="L2385" s="15"/>
    </row>
    <row r="2386" spans="8:12" x14ac:dyDescent="0.25">
      <c r="H2386" s="13"/>
      <c r="I2386" s="13"/>
      <c r="J2386" s="15"/>
      <c r="K2386" s="13"/>
      <c r="L2386" s="15"/>
    </row>
    <row r="2387" spans="8:12" x14ac:dyDescent="0.25">
      <c r="H2387" s="13"/>
      <c r="I2387" s="13"/>
      <c r="J2387" s="15"/>
      <c r="K2387" s="13"/>
      <c r="L2387" s="15"/>
    </row>
    <row r="2388" spans="8:12" x14ac:dyDescent="0.25">
      <c r="H2388" s="13"/>
      <c r="I2388" s="13"/>
      <c r="J2388" s="15"/>
      <c r="K2388" s="13"/>
      <c r="L2388" s="15"/>
    </row>
    <row r="2389" spans="8:12" x14ac:dyDescent="0.25">
      <c r="H2389" s="13"/>
      <c r="I2389" s="13"/>
      <c r="J2389" s="15"/>
      <c r="K2389" s="13"/>
      <c r="L2389" s="15"/>
    </row>
    <row r="2390" spans="8:12" x14ac:dyDescent="0.25">
      <c r="H2390" s="13"/>
      <c r="I2390" s="13"/>
      <c r="J2390" s="15"/>
      <c r="K2390" s="13"/>
      <c r="L2390" s="15"/>
    </row>
    <row r="2391" spans="8:12" x14ac:dyDescent="0.25">
      <c r="H2391" s="13"/>
      <c r="I2391" s="13"/>
      <c r="J2391" s="15"/>
      <c r="K2391" s="13"/>
      <c r="L2391" s="15"/>
    </row>
    <row r="2392" spans="8:12" x14ac:dyDescent="0.25">
      <c r="H2392" s="13"/>
      <c r="I2392" s="13"/>
      <c r="J2392" s="15"/>
      <c r="K2392" s="13"/>
      <c r="L2392" s="15"/>
    </row>
    <row r="2393" spans="8:12" x14ac:dyDescent="0.25">
      <c r="H2393" s="13"/>
      <c r="I2393" s="13"/>
      <c r="J2393" s="15"/>
      <c r="K2393" s="13"/>
      <c r="L2393" s="15"/>
    </row>
    <row r="2394" spans="8:12" x14ac:dyDescent="0.25">
      <c r="H2394" s="13"/>
      <c r="I2394" s="13"/>
      <c r="J2394" s="15"/>
      <c r="K2394" s="13"/>
      <c r="L2394" s="15"/>
    </row>
    <row r="2395" spans="8:12" x14ac:dyDescent="0.25">
      <c r="H2395" s="13"/>
      <c r="I2395" s="13"/>
      <c r="J2395" s="15"/>
      <c r="K2395" s="13"/>
      <c r="L2395" s="15"/>
    </row>
    <row r="2396" spans="8:12" x14ac:dyDescent="0.25">
      <c r="H2396" s="13"/>
      <c r="I2396" s="13"/>
      <c r="J2396" s="15"/>
      <c r="K2396" s="13"/>
      <c r="L2396" s="15"/>
    </row>
    <row r="2397" spans="8:12" x14ac:dyDescent="0.25">
      <c r="H2397" s="13"/>
      <c r="I2397" s="13"/>
      <c r="J2397" s="15"/>
      <c r="K2397" s="13"/>
      <c r="L2397" s="15"/>
    </row>
    <row r="2398" spans="8:12" x14ac:dyDescent="0.25">
      <c r="H2398" s="13"/>
      <c r="I2398" s="13"/>
      <c r="J2398" s="15"/>
      <c r="K2398" s="13"/>
      <c r="L2398" s="15"/>
    </row>
    <row r="2399" spans="8:12" x14ac:dyDescent="0.25">
      <c r="H2399" s="13"/>
      <c r="I2399" s="13"/>
      <c r="J2399" s="15"/>
      <c r="K2399" s="13"/>
      <c r="L2399" s="15"/>
    </row>
    <row r="2400" spans="8:12" x14ac:dyDescent="0.25">
      <c r="H2400" s="13"/>
      <c r="I2400" s="13"/>
      <c r="J2400" s="15"/>
      <c r="K2400" s="13"/>
      <c r="L2400" s="15"/>
    </row>
    <row r="2401" spans="8:12" x14ac:dyDescent="0.25">
      <c r="H2401" s="13"/>
      <c r="I2401" s="13"/>
      <c r="J2401" s="15"/>
      <c r="K2401" s="13"/>
      <c r="L2401" s="15"/>
    </row>
    <row r="2402" spans="8:12" x14ac:dyDescent="0.25">
      <c r="H2402" s="13"/>
      <c r="I2402" s="13"/>
      <c r="J2402" s="15"/>
      <c r="K2402" s="13"/>
      <c r="L2402" s="15"/>
    </row>
    <row r="2403" spans="8:12" x14ac:dyDescent="0.25">
      <c r="H2403" s="13"/>
      <c r="I2403" s="13"/>
      <c r="J2403" s="15"/>
      <c r="K2403" s="13"/>
      <c r="L2403" s="15"/>
    </row>
    <row r="2404" spans="8:12" x14ac:dyDescent="0.25">
      <c r="H2404" s="13"/>
      <c r="I2404" s="13"/>
      <c r="J2404" s="15"/>
      <c r="K2404" s="13"/>
      <c r="L2404" s="15"/>
    </row>
    <row r="2405" spans="8:12" x14ac:dyDescent="0.25">
      <c r="H2405" s="13"/>
      <c r="I2405" s="13"/>
      <c r="J2405" s="15"/>
      <c r="K2405" s="13"/>
      <c r="L2405" s="15"/>
    </row>
    <row r="2406" spans="8:12" x14ac:dyDescent="0.25">
      <c r="H2406" s="13"/>
      <c r="I2406" s="13"/>
      <c r="J2406" s="15"/>
      <c r="K2406" s="13"/>
      <c r="L2406" s="15"/>
    </row>
    <row r="2407" spans="8:12" x14ac:dyDescent="0.25">
      <c r="H2407" s="13"/>
      <c r="I2407" s="13"/>
      <c r="J2407" s="15"/>
      <c r="K2407" s="13"/>
      <c r="L2407" s="15"/>
    </row>
    <row r="2408" spans="8:12" x14ac:dyDescent="0.25">
      <c r="H2408" s="13"/>
      <c r="I2408" s="13"/>
      <c r="J2408" s="15"/>
      <c r="K2408" s="13"/>
      <c r="L2408" s="15"/>
    </row>
    <row r="2409" spans="8:12" x14ac:dyDescent="0.25">
      <c r="H2409" s="13"/>
      <c r="I2409" s="13"/>
      <c r="J2409" s="15"/>
      <c r="K2409" s="13"/>
      <c r="L2409" s="15"/>
    </row>
    <row r="2410" spans="8:12" x14ac:dyDescent="0.25">
      <c r="H2410" s="13"/>
      <c r="I2410" s="13"/>
      <c r="J2410" s="15"/>
      <c r="K2410" s="13"/>
      <c r="L2410" s="15"/>
    </row>
    <row r="2411" spans="8:12" x14ac:dyDescent="0.25">
      <c r="H2411" s="13"/>
      <c r="I2411" s="13"/>
      <c r="J2411" s="15"/>
      <c r="K2411" s="13"/>
      <c r="L2411" s="15"/>
    </row>
    <row r="2412" spans="8:12" x14ac:dyDescent="0.25">
      <c r="H2412" s="13"/>
      <c r="I2412" s="13"/>
      <c r="J2412" s="15"/>
      <c r="K2412" s="13"/>
      <c r="L2412" s="15"/>
    </row>
    <row r="2413" spans="8:12" x14ac:dyDescent="0.25">
      <c r="H2413" s="13"/>
      <c r="I2413" s="13"/>
      <c r="J2413" s="15"/>
      <c r="K2413" s="13"/>
      <c r="L2413" s="15"/>
    </row>
    <row r="2414" spans="8:12" x14ac:dyDescent="0.25">
      <c r="H2414" s="13"/>
      <c r="I2414" s="13"/>
      <c r="J2414" s="15"/>
      <c r="K2414" s="13"/>
      <c r="L2414" s="15"/>
    </row>
    <row r="2415" spans="8:12" x14ac:dyDescent="0.25">
      <c r="H2415" s="13"/>
      <c r="I2415" s="13"/>
      <c r="J2415" s="15"/>
      <c r="K2415" s="13"/>
      <c r="L2415" s="15"/>
    </row>
    <row r="2416" spans="8:12" x14ac:dyDescent="0.25">
      <c r="H2416" s="13"/>
      <c r="I2416" s="13"/>
      <c r="J2416" s="15"/>
      <c r="K2416" s="13"/>
      <c r="L2416" s="15"/>
    </row>
    <row r="2417" spans="8:12" x14ac:dyDescent="0.25">
      <c r="H2417" s="13"/>
      <c r="I2417" s="13"/>
      <c r="J2417" s="15"/>
      <c r="K2417" s="13"/>
      <c r="L2417" s="15"/>
    </row>
    <row r="2418" spans="8:12" x14ac:dyDescent="0.25">
      <c r="H2418" s="13"/>
      <c r="I2418" s="13"/>
      <c r="J2418" s="15"/>
      <c r="K2418" s="13"/>
      <c r="L2418" s="15"/>
    </row>
    <row r="2419" spans="8:12" x14ac:dyDescent="0.25">
      <c r="H2419" s="13"/>
      <c r="I2419" s="13"/>
      <c r="J2419" s="15"/>
      <c r="K2419" s="13"/>
      <c r="L2419" s="15"/>
    </row>
    <row r="2420" spans="8:12" x14ac:dyDescent="0.25">
      <c r="H2420" s="13"/>
      <c r="I2420" s="13"/>
      <c r="J2420" s="15"/>
      <c r="K2420" s="13"/>
      <c r="L2420" s="15"/>
    </row>
    <row r="2421" spans="8:12" x14ac:dyDescent="0.25">
      <c r="H2421" s="13"/>
      <c r="I2421" s="13"/>
      <c r="J2421" s="15"/>
      <c r="K2421" s="13"/>
      <c r="L2421" s="15"/>
    </row>
    <row r="2422" spans="8:12" x14ac:dyDescent="0.25">
      <c r="H2422" s="13"/>
      <c r="I2422" s="13"/>
      <c r="J2422" s="15"/>
      <c r="K2422" s="13"/>
      <c r="L2422" s="15"/>
    </row>
    <row r="2423" spans="8:12" x14ac:dyDescent="0.25">
      <c r="H2423" s="13"/>
      <c r="I2423" s="13"/>
      <c r="J2423" s="15"/>
      <c r="K2423" s="13"/>
      <c r="L2423" s="15"/>
    </row>
    <row r="2424" spans="8:12" x14ac:dyDescent="0.25">
      <c r="H2424" s="13"/>
      <c r="I2424" s="13"/>
      <c r="J2424" s="15"/>
      <c r="K2424" s="13"/>
      <c r="L2424" s="15"/>
    </row>
    <row r="2425" spans="8:12" x14ac:dyDescent="0.25">
      <c r="H2425" s="13"/>
      <c r="I2425" s="13"/>
      <c r="J2425" s="15"/>
      <c r="K2425" s="13"/>
      <c r="L2425" s="15"/>
    </row>
    <row r="2426" spans="8:12" x14ac:dyDescent="0.25">
      <c r="H2426" s="13"/>
      <c r="I2426" s="13"/>
      <c r="J2426" s="15"/>
      <c r="K2426" s="13"/>
      <c r="L2426" s="15"/>
    </row>
    <row r="2427" spans="8:12" x14ac:dyDescent="0.25">
      <c r="H2427" s="13"/>
      <c r="I2427" s="13"/>
      <c r="J2427" s="15"/>
      <c r="K2427" s="13"/>
      <c r="L2427" s="15"/>
    </row>
    <row r="2428" spans="8:12" x14ac:dyDescent="0.25">
      <c r="H2428" s="13"/>
      <c r="I2428" s="13"/>
      <c r="J2428" s="15"/>
      <c r="K2428" s="13"/>
      <c r="L2428" s="15"/>
    </row>
    <row r="2429" spans="8:12" x14ac:dyDescent="0.25">
      <c r="H2429" s="13"/>
      <c r="I2429" s="13"/>
      <c r="J2429" s="15"/>
      <c r="K2429" s="13"/>
      <c r="L2429" s="15"/>
    </row>
    <row r="2430" spans="8:12" x14ac:dyDescent="0.25">
      <c r="H2430" s="13"/>
      <c r="I2430" s="13"/>
      <c r="J2430" s="15"/>
      <c r="K2430" s="13"/>
      <c r="L2430" s="15"/>
    </row>
    <row r="2431" spans="8:12" x14ac:dyDescent="0.25">
      <c r="H2431" s="13"/>
      <c r="I2431" s="13"/>
      <c r="J2431" s="15"/>
      <c r="K2431" s="13"/>
      <c r="L2431" s="15"/>
    </row>
    <row r="2432" spans="8:12" x14ac:dyDescent="0.25">
      <c r="H2432" s="13"/>
      <c r="I2432" s="13"/>
      <c r="J2432" s="15"/>
      <c r="K2432" s="13"/>
      <c r="L2432" s="15"/>
    </row>
    <row r="2433" spans="8:12" x14ac:dyDescent="0.25">
      <c r="H2433" s="13"/>
      <c r="I2433" s="13"/>
      <c r="J2433" s="15"/>
      <c r="K2433" s="13"/>
      <c r="L2433" s="15"/>
    </row>
    <row r="2434" spans="8:12" x14ac:dyDescent="0.25">
      <c r="H2434" s="13"/>
      <c r="I2434" s="13"/>
      <c r="J2434" s="15"/>
      <c r="K2434" s="13"/>
      <c r="L2434" s="15"/>
    </row>
    <row r="2435" spans="8:12" x14ac:dyDescent="0.25">
      <c r="H2435" s="13"/>
      <c r="I2435" s="13"/>
      <c r="J2435" s="15"/>
      <c r="K2435" s="13"/>
      <c r="L2435" s="15"/>
    </row>
    <row r="2436" spans="8:12" x14ac:dyDescent="0.25">
      <c r="H2436" s="13"/>
      <c r="I2436" s="13"/>
      <c r="J2436" s="15"/>
      <c r="K2436" s="13"/>
      <c r="L2436" s="15"/>
    </row>
    <row r="2437" spans="8:12" x14ac:dyDescent="0.25">
      <c r="H2437" s="13"/>
      <c r="I2437" s="13"/>
      <c r="J2437" s="15"/>
      <c r="K2437" s="13"/>
      <c r="L2437" s="15"/>
    </row>
    <row r="2438" spans="8:12" x14ac:dyDescent="0.25">
      <c r="H2438" s="13"/>
      <c r="I2438" s="13"/>
      <c r="J2438" s="15"/>
      <c r="K2438" s="13"/>
      <c r="L2438" s="15"/>
    </row>
    <row r="2439" spans="8:12" x14ac:dyDescent="0.25">
      <c r="H2439" s="13"/>
      <c r="I2439" s="13"/>
      <c r="J2439" s="15"/>
      <c r="K2439" s="13"/>
      <c r="L2439" s="15"/>
    </row>
    <row r="2440" spans="8:12" x14ac:dyDescent="0.25">
      <c r="H2440" s="13"/>
      <c r="I2440" s="13"/>
      <c r="J2440" s="15"/>
      <c r="K2440" s="13"/>
      <c r="L2440" s="15"/>
    </row>
    <row r="2441" spans="8:12" x14ac:dyDescent="0.25">
      <c r="H2441" s="13"/>
      <c r="I2441" s="13"/>
      <c r="J2441" s="15"/>
      <c r="K2441" s="13"/>
      <c r="L2441" s="15"/>
    </row>
    <row r="2442" spans="8:12" x14ac:dyDescent="0.25">
      <c r="H2442" s="13"/>
      <c r="I2442" s="13"/>
      <c r="J2442" s="15"/>
      <c r="K2442" s="13"/>
      <c r="L2442" s="15"/>
    </row>
    <row r="2443" spans="8:12" x14ac:dyDescent="0.25">
      <c r="H2443" s="13"/>
      <c r="I2443" s="13"/>
      <c r="J2443" s="15"/>
      <c r="K2443" s="13"/>
      <c r="L2443" s="15"/>
    </row>
    <row r="2444" spans="8:12" x14ac:dyDescent="0.25">
      <c r="H2444" s="13"/>
      <c r="I2444" s="13"/>
      <c r="J2444" s="15"/>
      <c r="K2444" s="13"/>
      <c r="L2444" s="15"/>
    </row>
    <row r="2445" spans="8:12" x14ac:dyDescent="0.25">
      <c r="H2445" s="13"/>
      <c r="I2445" s="13"/>
      <c r="J2445" s="15"/>
      <c r="K2445" s="13"/>
      <c r="L2445" s="15"/>
    </row>
    <row r="2446" spans="8:12" x14ac:dyDescent="0.25">
      <c r="H2446" s="13"/>
      <c r="I2446" s="13"/>
      <c r="J2446" s="15"/>
      <c r="K2446" s="13"/>
      <c r="L2446" s="15"/>
    </row>
    <row r="2447" spans="8:12" x14ac:dyDescent="0.25">
      <c r="H2447" s="13"/>
      <c r="I2447" s="13"/>
      <c r="J2447" s="15"/>
      <c r="K2447" s="13"/>
      <c r="L2447" s="15"/>
    </row>
    <row r="2448" spans="8:12" x14ac:dyDescent="0.25">
      <c r="H2448" s="13"/>
      <c r="I2448" s="13"/>
      <c r="J2448" s="15"/>
      <c r="K2448" s="13"/>
      <c r="L2448" s="15"/>
    </row>
    <row r="2449" spans="8:12" x14ac:dyDescent="0.25">
      <c r="H2449" s="13"/>
      <c r="I2449" s="13"/>
      <c r="J2449" s="15"/>
      <c r="K2449" s="13"/>
      <c r="L2449" s="15"/>
    </row>
    <row r="2450" spans="8:12" x14ac:dyDescent="0.25">
      <c r="H2450" s="13"/>
      <c r="I2450" s="13"/>
      <c r="J2450" s="15"/>
      <c r="K2450" s="13"/>
      <c r="L2450" s="15"/>
    </row>
    <row r="2451" spans="8:12" x14ac:dyDescent="0.25">
      <c r="H2451" s="13"/>
      <c r="I2451" s="13"/>
      <c r="J2451" s="15"/>
      <c r="K2451" s="13"/>
      <c r="L2451" s="15"/>
    </row>
    <row r="2452" spans="8:12" x14ac:dyDescent="0.25">
      <c r="H2452" s="13"/>
      <c r="I2452" s="13"/>
      <c r="J2452" s="15"/>
      <c r="K2452" s="13"/>
      <c r="L2452" s="15"/>
    </row>
    <row r="2453" spans="8:12" x14ac:dyDescent="0.25">
      <c r="H2453" s="13"/>
      <c r="I2453" s="13"/>
      <c r="J2453" s="15"/>
      <c r="K2453" s="13"/>
      <c r="L2453" s="15"/>
    </row>
    <row r="2454" spans="8:12" x14ac:dyDescent="0.25">
      <c r="H2454" s="13"/>
      <c r="I2454" s="13"/>
      <c r="J2454" s="15"/>
      <c r="K2454" s="13"/>
      <c r="L2454" s="15"/>
    </row>
    <row r="2455" spans="8:12" x14ac:dyDescent="0.25">
      <c r="H2455" s="13"/>
      <c r="I2455" s="13"/>
      <c r="J2455" s="15"/>
      <c r="K2455" s="13"/>
      <c r="L2455" s="15"/>
    </row>
    <row r="2456" spans="8:12" x14ac:dyDescent="0.25">
      <c r="H2456" s="13"/>
      <c r="I2456" s="13"/>
      <c r="J2456" s="15"/>
      <c r="K2456" s="13"/>
      <c r="L2456" s="15"/>
    </row>
    <row r="2457" spans="8:12" x14ac:dyDescent="0.25">
      <c r="H2457" s="13"/>
      <c r="I2457" s="13"/>
      <c r="J2457" s="15"/>
      <c r="K2457" s="13"/>
      <c r="L2457" s="15"/>
    </row>
    <row r="2458" spans="8:12" x14ac:dyDescent="0.25">
      <c r="H2458" s="13"/>
      <c r="I2458" s="13"/>
      <c r="J2458" s="15"/>
      <c r="K2458" s="13"/>
      <c r="L2458" s="15"/>
    </row>
    <row r="2459" spans="8:12" x14ac:dyDescent="0.25">
      <c r="H2459" s="13"/>
      <c r="I2459" s="13"/>
      <c r="J2459" s="15"/>
      <c r="K2459" s="13"/>
      <c r="L2459" s="15"/>
    </row>
    <row r="2460" spans="8:12" x14ac:dyDescent="0.25">
      <c r="H2460" s="13"/>
      <c r="I2460" s="13"/>
      <c r="J2460" s="15"/>
      <c r="K2460" s="13"/>
      <c r="L2460" s="15"/>
    </row>
    <row r="2461" spans="8:12" x14ac:dyDescent="0.25">
      <c r="H2461" s="13"/>
      <c r="I2461" s="13"/>
      <c r="J2461" s="15"/>
      <c r="K2461" s="13"/>
      <c r="L2461" s="15"/>
    </row>
    <row r="2462" spans="8:12" x14ac:dyDescent="0.25">
      <c r="H2462" s="13"/>
      <c r="I2462" s="13"/>
      <c r="J2462" s="15"/>
      <c r="K2462" s="13"/>
      <c r="L2462" s="15"/>
    </row>
    <row r="2463" spans="8:12" x14ac:dyDescent="0.25">
      <c r="H2463" s="13"/>
      <c r="I2463" s="13"/>
      <c r="J2463" s="15"/>
      <c r="K2463" s="13"/>
      <c r="L2463" s="15"/>
    </row>
    <row r="2464" spans="8:12" x14ac:dyDescent="0.25">
      <c r="H2464" s="13"/>
      <c r="I2464" s="13"/>
      <c r="J2464" s="15"/>
      <c r="K2464" s="13"/>
      <c r="L2464" s="15"/>
    </row>
    <row r="2465" spans="8:12" x14ac:dyDescent="0.25">
      <c r="H2465" s="13"/>
      <c r="I2465" s="13"/>
      <c r="J2465" s="15"/>
      <c r="K2465" s="13"/>
      <c r="L2465" s="15"/>
    </row>
    <row r="2466" spans="8:12" x14ac:dyDescent="0.25">
      <c r="H2466" s="13"/>
      <c r="I2466" s="13"/>
      <c r="J2466" s="15"/>
      <c r="K2466" s="13"/>
      <c r="L2466" s="15"/>
    </row>
    <row r="2467" spans="8:12" x14ac:dyDescent="0.25">
      <c r="H2467" s="13"/>
      <c r="I2467" s="13"/>
      <c r="J2467" s="15"/>
      <c r="K2467" s="13"/>
      <c r="L2467" s="15"/>
    </row>
    <row r="2468" spans="8:12" x14ac:dyDescent="0.25">
      <c r="H2468" s="13"/>
      <c r="I2468" s="13"/>
      <c r="J2468" s="15"/>
      <c r="K2468" s="13"/>
      <c r="L2468" s="15"/>
    </row>
    <row r="2469" spans="8:12" x14ac:dyDescent="0.25">
      <c r="H2469" s="13"/>
      <c r="I2469" s="13"/>
      <c r="J2469" s="15"/>
      <c r="K2469" s="13"/>
      <c r="L2469" s="15"/>
    </row>
    <row r="2470" spans="8:12" x14ac:dyDescent="0.25">
      <c r="H2470" s="13"/>
      <c r="I2470" s="13"/>
      <c r="J2470" s="15"/>
      <c r="K2470" s="13"/>
      <c r="L2470" s="15"/>
    </row>
    <row r="2471" spans="8:12" x14ac:dyDescent="0.25">
      <c r="H2471" s="13"/>
      <c r="I2471" s="13"/>
      <c r="J2471" s="15"/>
      <c r="K2471" s="13"/>
      <c r="L2471" s="15"/>
    </row>
    <row r="2472" spans="8:12" x14ac:dyDescent="0.25">
      <c r="H2472" s="13"/>
      <c r="I2472" s="13"/>
      <c r="J2472" s="15"/>
      <c r="K2472" s="13"/>
      <c r="L2472" s="15"/>
    </row>
    <row r="2473" spans="8:12" x14ac:dyDescent="0.25">
      <c r="H2473" s="13"/>
      <c r="I2473" s="13"/>
      <c r="J2473" s="15"/>
      <c r="K2473" s="13"/>
      <c r="L2473" s="15"/>
    </row>
    <row r="2474" spans="8:12" x14ac:dyDescent="0.25">
      <c r="H2474" s="13"/>
      <c r="I2474" s="13"/>
      <c r="J2474" s="15"/>
      <c r="K2474" s="13"/>
      <c r="L2474" s="15"/>
    </row>
    <row r="2475" spans="8:12" x14ac:dyDescent="0.25">
      <c r="H2475" s="13"/>
      <c r="I2475" s="13"/>
      <c r="J2475" s="15"/>
      <c r="K2475" s="13"/>
      <c r="L2475" s="15"/>
    </row>
    <row r="2476" spans="8:12" x14ac:dyDescent="0.25">
      <c r="H2476" s="13"/>
      <c r="I2476" s="13"/>
      <c r="J2476" s="15"/>
      <c r="K2476" s="13"/>
      <c r="L2476" s="15"/>
    </row>
  </sheetData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69FC8-90DB-4389-82D3-B5DBC2A861CA}">
  <dimension ref="A6:S1854"/>
  <sheetViews>
    <sheetView topLeftCell="A694" workbookViewId="0">
      <selection activeCell="P707" sqref="P707"/>
    </sheetView>
  </sheetViews>
  <sheetFormatPr defaultColWidth="9.109375" defaultRowHeight="15.6" x14ac:dyDescent="0.3"/>
  <cols>
    <col min="1" max="1" width="9.109375" style="60"/>
    <col min="2" max="13" width="9.109375" style="59"/>
    <col min="14" max="14" width="11.88671875" style="60" bestFit="1" customWidth="1"/>
    <col min="15" max="15" width="14" style="59" customWidth="1"/>
    <col min="16" max="16" width="12" style="59" customWidth="1"/>
    <col min="17" max="16384" width="9.109375" style="59"/>
  </cols>
  <sheetData>
    <row r="6" spans="1:19" x14ac:dyDescent="0.3">
      <c r="E6" s="59" t="str">
        <f>'[3]CAPE calculation'!E5</f>
        <v xml:space="preserve">  Consumer</v>
      </c>
    </row>
    <row r="7" spans="1:19" x14ac:dyDescent="0.3">
      <c r="B7" s="59" t="str">
        <f>'[3]CAPE calculation'!B6</f>
        <v>S&amp;P</v>
      </c>
      <c r="E7" s="59" t="str">
        <f>'[3]CAPE calculation'!E6</f>
        <v>Price</v>
      </c>
    </row>
    <row r="8" spans="1:19" x14ac:dyDescent="0.3">
      <c r="B8" s="59" t="str">
        <f>'[3]CAPE calculation'!B7</f>
        <v>Comp.</v>
      </c>
      <c r="C8" s="59" t="str">
        <f>'[3]CAPE calculation'!C7</f>
        <v>Dividend</v>
      </c>
      <c r="D8" s="59" t="str">
        <f>'[3]CAPE calculation'!D7</f>
        <v>Earnings</v>
      </c>
      <c r="E8" s="59" t="str">
        <f>'[3]CAPE calculation'!E7</f>
        <v>Index</v>
      </c>
      <c r="H8" s="59" t="str">
        <f>'[3]CAPE calculation'!H7</f>
        <v>10 year mean</v>
      </c>
    </row>
    <row r="9" spans="1:19" s="61" customFormat="1" ht="62.4" x14ac:dyDescent="0.3">
      <c r="A9" s="62" t="str">
        <f>'[3]CAPE calculation'!A8</f>
        <v>Date</v>
      </c>
      <c r="B9" s="61" t="str">
        <f>'[3]CAPE calculation'!B8</f>
        <v>P</v>
      </c>
      <c r="C9" s="61" t="str">
        <f>'[3]CAPE calculation'!C8</f>
        <v>D</v>
      </c>
      <c r="D9" s="61" t="str">
        <f>'[3]CAPE calculation'!D8</f>
        <v>E</v>
      </c>
      <c r="E9" s="61" t="str">
        <f>'[3]CAPE calculation'!E8</f>
        <v>CPI</v>
      </c>
      <c r="F9" s="61" t="s">
        <v>574</v>
      </c>
      <c r="G9" s="61" t="s">
        <v>568</v>
      </c>
      <c r="H9" s="61" t="str">
        <f>F9</f>
        <v xml:space="preserve">Price at Sept 2024 CPI </v>
      </c>
      <c r="I9" s="61" t="str">
        <f>G9</f>
        <v>EPS at Junr 2022 CPI</v>
      </c>
      <c r="N9" s="62"/>
      <c r="R9" s="61" t="s">
        <v>569</v>
      </c>
      <c r="S9" s="61" t="s">
        <v>570</v>
      </c>
    </row>
    <row r="10" spans="1:19" x14ac:dyDescent="0.3">
      <c r="A10" s="60">
        <f>[1]Data!A9</f>
        <v>1871.01</v>
      </c>
      <c r="B10" s="59">
        <f>[1]Data!B9</f>
        <v>4.4400000000000004</v>
      </c>
      <c r="C10" s="59">
        <f>[1]Data!C9</f>
        <v>0.26</v>
      </c>
      <c r="D10" s="59">
        <f>[1]Data!D9</f>
        <v>0.4</v>
      </c>
      <c r="E10" s="59">
        <f>[1]Data!E9</f>
        <v>12.46406116</v>
      </c>
      <c r="F10" s="59">
        <f>B10*$E$1848/E10</f>
        <v>111.26021143497022</v>
      </c>
      <c r="G10" s="59">
        <f>D10*$E$1848/E10</f>
        <v>10.023442471618937</v>
      </c>
      <c r="R10" s="59">
        <f>B10/D10</f>
        <v>11.1</v>
      </c>
      <c r="S10" s="59">
        <f>LN(R10)</f>
        <v>2.4069451083182885</v>
      </c>
    </row>
    <row r="11" spans="1:19" x14ac:dyDescent="0.3">
      <c r="A11" s="60">
        <f>[1]Data!A10</f>
        <v>1871.02</v>
      </c>
      <c r="B11" s="59">
        <f>[1]Data!B10</f>
        <v>4.5</v>
      </c>
      <c r="C11" s="59">
        <f>[1]Data!C10</f>
        <v>0.26</v>
      </c>
      <c r="D11" s="59">
        <f>[1]Data!D10</f>
        <v>0.4</v>
      </c>
      <c r="E11" s="59">
        <f>[1]Data!E10</f>
        <v>12.844641319999999</v>
      </c>
      <c r="F11" s="59">
        <f t="shared" ref="F11:F74" si="0">B11*$E$1848/E11</f>
        <v>109.42259616168091</v>
      </c>
      <c r="G11" s="59">
        <f t="shared" ref="G11:G74" si="1">D11*$E$1848/E11</f>
        <v>9.7264529921494152</v>
      </c>
      <c r="R11" s="59">
        <f t="shared" ref="R11:R74" si="2">B11/D11</f>
        <v>11.25</v>
      </c>
      <c r="S11" s="59">
        <f t="shared" ref="S11:S74" si="3">LN(R11)</f>
        <v>2.4203681286504293</v>
      </c>
    </row>
    <row r="12" spans="1:19" x14ac:dyDescent="0.3">
      <c r="A12" s="60">
        <f>[1]Data!A11</f>
        <v>1871.03</v>
      </c>
      <c r="B12" s="59">
        <f>[1]Data!B11</f>
        <v>4.6100000000000003</v>
      </c>
      <c r="C12" s="59">
        <f>[1]Data!C11</f>
        <v>0.26</v>
      </c>
      <c r="D12" s="59">
        <f>[1]Data!D11</f>
        <v>0.4</v>
      </c>
      <c r="E12" s="59">
        <f>[1]Data!E11</f>
        <v>13.0349719</v>
      </c>
      <c r="F12" s="59">
        <f t="shared" si="0"/>
        <v>110.46057721075715</v>
      </c>
      <c r="G12" s="59">
        <f t="shared" si="1"/>
        <v>9.5844318621047435</v>
      </c>
      <c r="R12" s="59">
        <f t="shared" si="2"/>
        <v>11.525</v>
      </c>
      <c r="S12" s="59">
        <f t="shared" si="3"/>
        <v>2.4445185888827123</v>
      </c>
    </row>
    <row r="13" spans="1:19" x14ac:dyDescent="0.3">
      <c r="A13" s="60">
        <f>[1]Data!A12</f>
        <v>1871.04</v>
      </c>
      <c r="B13" s="59">
        <f>[1]Data!B12</f>
        <v>4.74</v>
      </c>
      <c r="C13" s="59">
        <f>[1]Data!C12</f>
        <v>0.26</v>
      </c>
      <c r="D13" s="59">
        <f>[1]Data!D12</f>
        <v>0.4</v>
      </c>
      <c r="E13" s="59">
        <f>[1]Data!E12</f>
        <v>12.559226450000001</v>
      </c>
      <c r="F13" s="59">
        <f t="shared" si="0"/>
        <v>117.87777582432237</v>
      </c>
      <c r="G13" s="59">
        <f t="shared" si="1"/>
        <v>9.9474916307445032</v>
      </c>
      <c r="R13" s="59">
        <f t="shared" si="2"/>
        <v>11.85</v>
      </c>
      <c r="S13" s="59">
        <f t="shared" si="3"/>
        <v>2.4723278675811402</v>
      </c>
    </row>
    <row r="14" spans="1:19" x14ac:dyDescent="0.3">
      <c r="A14" s="60">
        <f>[1]Data!A13</f>
        <v>1871.05</v>
      </c>
      <c r="B14" s="59">
        <f>[1]Data!B13</f>
        <v>4.8600000000000003</v>
      </c>
      <c r="C14" s="59">
        <f>[1]Data!C13</f>
        <v>0.26</v>
      </c>
      <c r="D14" s="59">
        <f>[1]Data!D13</f>
        <v>0.4</v>
      </c>
      <c r="E14" s="59">
        <f>[1]Data!E13</f>
        <v>12.273811569999999</v>
      </c>
      <c r="F14" s="59">
        <f t="shared" si="0"/>
        <v>123.67254551228214</v>
      </c>
      <c r="G14" s="59">
        <f t="shared" si="1"/>
        <v>10.178810330228982</v>
      </c>
      <c r="R14" s="59">
        <f t="shared" si="2"/>
        <v>12.15</v>
      </c>
      <c r="S14" s="59">
        <f t="shared" si="3"/>
        <v>2.4973291697865574</v>
      </c>
    </row>
    <row r="15" spans="1:19" x14ac:dyDescent="0.3">
      <c r="A15" s="60">
        <f>[1]Data!A14</f>
        <v>1871.06</v>
      </c>
      <c r="B15" s="59">
        <f>[1]Data!B14</f>
        <v>4.82</v>
      </c>
      <c r="C15" s="59">
        <f>[1]Data!C14</f>
        <v>0.26</v>
      </c>
      <c r="D15" s="59">
        <f>[1]Data!D14</f>
        <v>0.4</v>
      </c>
      <c r="E15" s="59">
        <f>[1]Data!E14</f>
        <v>12.08348099</v>
      </c>
      <c r="F15" s="59">
        <f t="shared" si="0"/>
        <v>124.5866353616037</v>
      </c>
      <c r="G15" s="59">
        <f t="shared" si="1"/>
        <v>10.339139864033502</v>
      </c>
      <c r="R15" s="59">
        <f t="shared" si="2"/>
        <v>12.05</v>
      </c>
      <c r="S15" s="59">
        <f t="shared" si="3"/>
        <v>2.4890646599366639</v>
      </c>
    </row>
    <row r="16" spans="1:19" x14ac:dyDescent="0.3">
      <c r="A16" s="60">
        <f>[1]Data!A15</f>
        <v>1871.07</v>
      </c>
      <c r="B16" s="59">
        <f>[1]Data!B15</f>
        <v>4.7300000000000004</v>
      </c>
      <c r="C16" s="59">
        <f>[1]Data!C15</f>
        <v>0.26</v>
      </c>
      <c r="D16" s="59">
        <f>[1]Data!D15</f>
        <v>0.4</v>
      </c>
      <c r="E16" s="59">
        <f>[1]Data!E15</f>
        <v>12.08348099</v>
      </c>
      <c r="F16" s="59">
        <f t="shared" si="0"/>
        <v>122.26032889219617</v>
      </c>
      <c r="G16" s="59">
        <f t="shared" si="1"/>
        <v>10.339139864033502</v>
      </c>
      <c r="R16" s="59">
        <f t="shared" si="2"/>
        <v>11.825000000000001</v>
      </c>
      <c r="S16" s="59">
        <f t="shared" si="3"/>
        <v>2.4702159343779968</v>
      </c>
    </row>
    <row r="17" spans="1:19" x14ac:dyDescent="0.3">
      <c r="A17" s="60">
        <f>[1]Data!A16</f>
        <v>1871.08</v>
      </c>
      <c r="B17" s="59">
        <f>[1]Data!B16</f>
        <v>4.79</v>
      </c>
      <c r="C17" s="59">
        <f>[1]Data!C16</f>
        <v>0.26</v>
      </c>
      <c r="D17" s="59">
        <f>[1]Data!D16</f>
        <v>0.4</v>
      </c>
      <c r="E17" s="59">
        <f>[1]Data!E16</f>
        <v>11.893231399999999</v>
      </c>
      <c r="F17" s="59">
        <f t="shared" si="0"/>
        <v>125.79174067024374</v>
      </c>
      <c r="G17" s="59">
        <f t="shared" si="1"/>
        <v>10.50452949229593</v>
      </c>
      <c r="R17" s="59">
        <f t="shared" si="2"/>
        <v>11.975</v>
      </c>
      <c r="S17" s="59">
        <f t="shared" si="3"/>
        <v>2.4828211432969791</v>
      </c>
    </row>
    <row r="18" spans="1:19" x14ac:dyDescent="0.3">
      <c r="A18" s="60">
        <f>[1]Data!A17</f>
        <v>1871.09</v>
      </c>
      <c r="B18" s="59">
        <f>[1]Data!B17</f>
        <v>4.84</v>
      </c>
      <c r="C18" s="59">
        <f>[1]Data!C17</f>
        <v>0.26</v>
      </c>
      <c r="D18" s="59">
        <f>[1]Data!D17</f>
        <v>0.4</v>
      </c>
      <c r="E18" s="59">
        <f>[1]Data!E17</f>
        <v>12.178646280000001</v>
      </c>
      <c r="F18" s="59">
        <f t="shared" si="0"/>
        <v>124.12601903731453</v>
      </c>
      <c r="G18" s="59">
        <f t="shared" si="1"/>
        <v>10.258348680769798</v>
      </c>
      <c r="R18" s="59">
        <f t="shared" si="2"/>
        <v>12.1</v>
      </c>
      <c r="S18" s="59">
        <f t="shared" si="3"/>
        <v>2.4932054526026954</v>
      </c>
    </row>
    <row r="19" spans="1:19" x14ac:dyDescent="0.3">
      <c r="A19" s="60">
        <f>[1]Data!A18</f>
        <v>1871.1</v>
      </c>
      <c r="B19" s="59">
        <f>[1]Data!B18</f>
        <v>4.59</v>
      </c>
      <c r="C19" s="59">
        <f>[1]Data!C18</f>
        <v>0.26</v>
      </c>
      <c r="D19" s="59">
        <f>[1]Data!D18</f>
        <v>0.4</v>
      </c>
      <c r="E19" s="59">
        <f>[1]Data!E18</f>
        <v>12.368895869999999</v>
      </c>
      <c r="F19" s="59">
        <f t="shared" si="0"/>
        <v>115.90394931508142</v>
      </c>
      <c r="G19" s="59">
        <f t="shared" si="1"/>
        <v>10.100562031815375</v>
      </c>
      <c r="R19" s="59">
        <f t="shared" si="2"/>
        <v>11.475</v>
      </c>
      <c r="S19" s="59">
        <f t="shared" si="3"/>
        <v>2.440170755946609</v>
      </c>
    </row>
    <row r="20" spans="1:19" x14ac:dyDescent="0.3">
      <c r="A20" s="60">
        <f>[1]Data!A19</f>
        <v>1871.11</v>
      </c>
      <c r="B20" s="59">
        <f>[1]Data!B19</f>
        <v>4.6399999999999997</v>
      </c>
      <c r="C20" s="59">
        <f>[1]Data!C19</f>
        <v>0.26</v>
      </c>
      <c r="D20" s="59">
        <f>[1]Data!D19</f>
        <v>0.4</v>
      </c>
      <c r="E20" s="59">
        <f>[1]Data!E19</f>
        <v>12.368895869999999</v>
      </c>
      <c r="F20" s="59">
        <f t="shared" si="0"/>
        <v>117.16651956905835</v>
      </c>
      <c r="G20" s="59">
        <f t="shared" si="1"/>
        <v>10.100562031815375</v>
      </c>
      <c r="R20" s="59">
        <f t="shared" si="2"/>
        <v>11.599999999999998</v>
      </c>
      <c r="S20" s="59">
        <f t="shared" si="3"/>
        <v>2.4510050981123186</v>
      </c>
    </row>
    <row r="21" spans="1:19" x14ac:dyDescent="0.3">
      <c r="A21" s="60">
        <f>[1]Data!A20</f>
        <v>1871.12</v>
      </c>
      <c r="B21" s="59">
        <f>[1]Data!B20</f>
        <v>4.74</v>
      </c>
      <c r="C21" s="59">
        <f>[1]Data!C20</f>
        <v>0.26</v>
      </c>
      <c r="D21" s="59">
        <f>[1]Data!D20</f>
        <v>0.4</v>
      </c>
      <c r="E21" s="59">
        <f>[1]Data!E20</f>
        <v>12.654391739999999</v>
      </c>
      <c r="F21" s="59">
        <f t="shared" si="0"/>
        <v>116.9912952291771</v>
      </c>
      <c r="G21" s="59">
        <f t="shared" si="1"/>
        <v>9.8726831417027086</v>
      </c>
      <c r="R21" s="59">
        <f t="shared" si="2"/>
        <v>11.85</v>
      </c>
      <c r="S21" s="59">
        <f t="shared" si="3"/>
        <v>2.4723278675811402</v>
      </c>
    </row>
    <row r="22" spans="1:19" x14ac:dyDescent="0.3">
      <c r="A22" s="60">
        <f>[1]Data!A21</f>
        <v>1872.01</v>
      </c>
      <c r="B22" s="59">
        <f>[1]Data!B21</f>
        <v>4.8600000000000003</v>
      </c>
      <c r="C22" s="59">
        <f>[1]Data!C21</f>
        <v>0.26329999999999998</v>
      </c>
      <c r="D22" s="59">
        <f>[1]Data!D21</f>
        <v>0.40250000000000002</v>
      </c>
      <c r="E22" s="59">
        <f>[1]Data!E21</f>
        <v>12.654391739999999</v>
      </c>
      <c r="F22" s="59">
        <f t="shared" si="0"/>
        <v>119.95310017168791</v>
      </c>
      <c r="G22" s="59">
        <f t="shared" si="1"/>
        <v>9.934387411338351</v>
      </c>
      <c r="R22" s="59">
        <f t="shared" si="2"/>
        <v>12.074534161490684</v>
      </c>
      <c r="S22" s="59">
        <f t="shared" si="3"/>
        <v>2.4910986200359213</v>
      </c>
    </row>
    <row r="23" spans="1:19" x14ac:dyDescent="0.3">
      <c r="A23" s="60">
        <f>[1]Data!A22</f>
        <v>1872.02</v>
      </c>
      <c r="B23" s="59">
        <f>[1]Data!B22</f>
        <v>4.88</v>
      </c>
      <c r="C23" s="59">
        <f>[1]Data!C22</f>
        <v>0.26669999999999999</v>
      </c>
      <c r="D23" s="59">
        <f>[1]Data!D22</f>
        <v>0.40500000000000003</v>
      </c>
      <c r="E23" s="59">
        <f>[1]Data!E22</f>
        <v>12.654391739999999</v>
      </c>
      <c r="F23" s="59">
        <f t="shared" si="0"/>
        <v>120.44673432877303</v>
      </c>
      <c r="G23" s="59">
        <f t="shared" si="1"/>
        <v>9.9960916809739935</v>
      </c>
      <c r="R23" s="59">
        <f t="shared" si="2"/>
        <v>12.049382716049381</v>
      </c>
      <c r="S23" s="59">
        <f t="shared" si="3"/>
        <v>2.4890134317406534</v>
      </c>
    </row>
    <row r="24" spans="1:19" x14ac:dyDescent="0.3">
      <c r="A24" s="60">
        <f>[1]Data!A23</f>
        <v>1872.03</v>
      </c>
      <c r="B24" s="59">
        <f>[1]Data!B23</f>
        <v>5.04</v>
      </c>
      <c r="C24" s="59">
        <f>[1]Data!C23</f>
        <v>0.27</v>
      </c>
      <c r="D24" s="59">
        <f>[1]Data!D23</f>
        <v>0.40749999999999997</v>
      </c>
      <c r="E24" s="59">
        <f>[1]Data!E23</f>
        <v>12.844641319999999</v>
      </c>
      <c r="F24" s="59">
        <f t="shared" si="0"/>
        <v>122.55330770108263</v>
      </c>
      <c r="G24" s="59">
        <f t="shared" si="1"/>
        <v>9.9088239857522158</v>
      </c>
      <c r="R24" s="59">
        <f t="shared" si="2"/>
        <v>12.368098159509204</v>
      </c>
      <c r="S24" s="59">
        <f t="shared" si="3"/>
        <v>2.5151204283844972</v>
      </c>
    </row>
    <row r="25" spans="1:19" x14ac:dyDescent="0.3">
      <c r="A25" s="60">
        <f>[1]Data!A24</f>
        <v>1872.04</v>
      </c>
      <c r="B25" s="59">
        <f>[1]Data!B24</f>
        <v>5.18</v>
      </c>
      <c r="C25" s="59">
        <f>[1]Data!C24</f>
        <v>0.27329999999999999</v>
      </c>
      <c r="D25" s="59">
        <f>[1]Data!D24</f>
        <v>0.41</v>
      </c>
      <c r="E25" s="59">
        <f>[1]Data!E24</f>
        <v>13.130137189999999</v>
      </c>
      <c r="F25" s="59">
        <f t="shared" si="0"/>
        <v>123.21880088444071</v>
      </c>
      <c r="G25" s="59">
        <f t="shared" si="1"/>
        <v>9.7528394522433768</v>
      </c>
      <c r="R25" s="59">
        <f t="shared" si="2"/>
        <v>12.634146341463415</v>
      </c>
      <c r="S25" s="59">
        <f t="shared" si="3"/>
        <v>2.5364031755551752</v>
      </c>
    </row>
    <row r="26" spans="1:19" x14ac:dyDescent="0.3">
      <c r="A26" s="60">
        <f>[1]Data!A25</f>
        <v>1872.05</v>
      </c>
      <c r="B26" s="59">
        <f>[1]Data!B25</f>
        <v>5.18</v>
      </c>
      <c r="C26" s="59">
        <f>[1]Data!C25</f>
        <v>0.2767</v>
      </c>
      <c r="D26" s="59">
        <f>[1]Data!D25</f>
        <v>0.41249999999999998</v>
      </c>
      <c r="E26" s="59">
        <f>[1]Data!E25</f>
        <v>13.130137189999999</v>
      </c>
      <c r="F26" s="59">
        <f t="shared" si="0"/>
        <v>123.21880088444071</v>
      </c>
      <c r="G26" s="59">
        <f t="shared" si="1"/>
        <v>9.8123079854887649</v>
      </c>
      <c r="R26" s="59">
        <f t="shared" si="2"/>
        <v>12.557575757575757</v>
      </c>
      <c r="S26" s="59">
        <f t="shared" si="3"/>
        <v>2.5303241294787928</v>
      </c>
    </row>
    <row r="27" spans="1:19" x14ac:dyDescent="0.3">
      <c r="A27" s="60">
        <f>[1]Data!A26</f>
        <v>1872.06</v>
      </c>
      <c r="B27" s="59">
        <f>[1]Data!B26</f>
        <v>5.13</v>
      </c>
      <c r="C27" s="59">
        <f>[1]Data!C26</f>
        <v>0.28000000000000003</v>
      </c>
      <c r="D27" s="59">
        <f>[1]Data!D26</f>
        <v>0.41499999999999998</v>
      </c>
      <c r="E27" s="59">
        <f>[1]Data!E26</f>
        <v>13.0349719</v>
      </c>
      <c r="F27" s="59">
        <f t="shared" si="0"/>
        <v>122.92033863149332</v>
      </c>
      <c r="G27" s="59">
        <f t="shared" si="1"/>
        <v>9.9438480569336694</v>
      </c>
      <c r="R27" s="59">
        <f t="shared" si="2"/>
        <v>12.361445783132531</v>
      </c>
      <c r="S27" s="59">
        <f t="shared" si="3"/>
        <v>2.514582417934117</v>
      </c>
    </row>
    <row r="28" spans="1:19" x14ac:dyDescent="0.3">
      <c r="A28" s="60">
        <f>[1]Data!A27</f>
        <v>1872.07</v>
      </c>
      <c r="B28" s="59">
        <f>[1]Data!B27</f>
        <v>5.0999999999999996</v>
      </c>
      <c r="C28" s="59">
        <f>[1]Data!C27</f>
        <v>0.2833</v>
      </c>
      <c r="D28" s="59">
        <f>[1]Data!D27</f>
        <v>0.41749999999999998</v>
      </c>
      <c r="E28" s="59">
        <f>[1]Data!E27</f>
        <v>12.844641319999999</v>
      </c>
      <c r="F28" s="59">
        <f t="shared" si="0"/>
        <v>124.01227564990502</v>
      </c>
      <c r="G28" s="59">
        <f t="shared" si="1"/>
        <v>10.151985310555951</v>
      </c>
      <c r="R28" s="59">
        <f t="shared" si="2"/>
        <v>12.215568862275449</v>
      </c>
      <c r="S28" s="59">
        <f t="shared" si="3"/>
        <v>2.502711274421507</v>
      </c>
    </row>
    <row r="29" spans="1:19" x14ac:dyDescent="0.3">
      <c r="A29" s="60">
        <f>[1]Data!A28</f>
        <v>1872.08</v>
      </c>
      <c r="B29" s="59">
        <f>[1]Data!B28</f>
        <v>5.04</v>
      </c>
      <c r="C29" s="59">
        <f>[1]Data!C28</f>
        <v>0.28670000000000001</v>
      </c>
      <c r="D29" s="59">
        <f>[1]Data!D28</f>
        <v>0.42</v>
      </c>
      <c r="E29" s="59">
        <f>[1]Data!E28</f>
        <v>12.93980661</v>
      </c>
      <c r="F29" s="59">
        <f t="shared" si="0"/>
        <v>121.65199430287312</v>
      </c>
      <c r="G29" s="59">
        <f t="shared" si="1"/>
        <v>10.137666191906094</v>
      </c>
      <c r="R29" s="59">
        <f t="shared" si="2"/>
        <v>12</v>
      </c>
      <c r="S29" s="59">
        <f t="shared" si="3"/>
        <v>2.4849066497880004</v>
      </c>
    </row>
    <row r="30" spans="1:19" x14ac:dyDescent="0.3">
      <c r="A30" s="60">
        <f>[1]Data!A29</f>
        <v>1872.09</v>
      </c>
      <c r="B30" s="59">
        <f>[1]Data!B29</f>
        <v>4.95</v>
      </c>
      <c r="C30" s="59">
        <f>[1]Data!C29</f>
        <v>0.28999999999999998</v>
      </c>
      <c r="D30" s="59">
        <f>[1]Data!D29</f>
        <v>0.42249999999999999</v>
      </c>
      <c r="E30" s="59">
        <f>[1]Data!E29</f>
        <v>13.0349719</v>
      </c>
      <c r="F30" s="59">
        <f t="shared" si="0"/>
        <v>118.60734429354619</v>
      </c>
      <c r="G30" s="59">
        <f t="shared" si="1"/>
        <v>10.123556154348133</v>
      </c>
      <c r="R30" s="59">
        <f t="shared" si="2"/>
        <v>11.715976331360947</v>
      </c>
      <c r="S30" s="59">
        <f t="shared" si="3"/>
        <v>2.4609534087655076</v>
      </c>
    </row>
    <row r="31" spans="1:19" x14ac:dyDescent="0.3">
      <c r="A31" s="60">
        <f>[1]Data!A30</f>
        <v>1872.1</v>
      </c>
      <c r="B31" s="59">
        <f>[1]Data!B30</f>
        <v>4.97</v>
      </c>
      <c r="C31" s="59">
        <f>[1]Data!C30</f>
        <v>0.29330000000000001</v>
      </c>
      <c r="D31" s="59">
        <f>[1]Data!D30</f>
        <v>0.42499999999999999</v>
      </c>
      <c r="E31" s="59">
        <f>[1]Data!E30</f>
        <v>12.74947603</v>
      </c>
      <c r="F31" s="59">
        <f t="shared" si="0"/>
        <v>121.75324196440721</v>
      </c>
      <c r="G31" s="59">
        <f t="shared" si="1"/>
        <v>10.411494534179692</v>
      </c>
      <c r="R31" s="59">
        <f t="shared" si="2"/>
        <v>11.694117647058823</v>
      </c>
      <c r="S31" s="59">
        <f t="shared" si="3"/>
        <v>2.4590859501662576</v>
      </c>
    </row>
    <row r="32" spans="1:19" x14ac:dyDescent="0.3">
      <c r="A32" s="60">
        <f>[1]Data!A31</f>
        <v>1872.11</v>
      </c>
      <c r="B32" s="59">
        <f>[1]Data!B31</f>
        <v>4.95</v>
      </c>
      <c r="C32" s="59">
        <f>[1]Data!C31</f>
        <v>0.29670000000000002</v>
      </c>
      <c r="D32" s="59">
        <f>[1]Data!D31</f>
        <v>0.42749999999999999</v>
      </c>
      <c r="E32" s="59">
        <f>[1]Data!E31</f>
        <v>13.130137189999999</v>
      </c>
      <c r="F32" s="59">
        <f t="shared" si="0"/>
        <v>117.74769582586518</v>
      </c>
      <c r="G32" s="59">
        <f t="shared" si="1"/>
        <v>10.169119184961083</v>
      </c>
      <c r="R32" s="59">
        <f t="shared" si="2"/>
        <v>11.578947368421053</v>
      </c>
      <c r="S32" s="59">
        <f t="shared" si="3"/>
        <v>2.4491885671859213</v>
      </c>
    </row>
    <row r="33" spans="1:19" x14ac:dyDescent="0.3">
      <c r="A33" s="60">
        <f>[1]Data!A32</f>
        <v>1872.12</v>
      </c>
      <c r="B33" s="59">
        <f>[1]Data!B32</f>
        <v>5.07</v>
      </c>
      <c r="C33" s="59">
        <f>[1]Data!C32</f>
        <v>0.3</v>
      </c>
      <c r="D33" s="59">
        <f>[1]Data!D32</f>
        <v>0.43</v>
      </c>
      <c r="E33" s="59">
        <f>[1]Data!E32</f>
        <v>12.93980661</v>
      </c>
      <c r="F33" s="59">
        <f t="shared" si="0"/>
        <v>122.3761133165807</v>
      </c>
      <c r="G33" s="59">
        <f t="shared" si="1"/>
        <v>10.379039196475286</v>
      </c>
      <c r="R33" s="59">
        <f t="shared" si="2"/>
        <v>11.790697674418606</v>
      </c>
      <c r="S33" s="59">
        <f t="shared" si="3"/>
        <v>2.4673108878976207</v>
      </c>
    </row>
    <row r="34" spans="1:19" x14ac:dyDescent="0.3">
      <c r="A34" s="60">
        <f>[1]Data!A33</f>
        <v>1873.01</v>
      </c>
      <c r="B34" s="59">
        <f>[1]Data!B33</f>
        <v>5.1100000000000003</v>
      </c>
      <c r="C34" s="59">
        <f>[1]Data!C33</f>
        <v>0.30249999999999999</v>
      </c>
      <c r="D34" s="59">
        <f>[1]Data!D33</f>
        <v>0.4325</v>
      </c>
      <c r="E34" s="59">
        <f>[1]Data!E33</f>
        <v>12.93980661</v>
      </c>
      <c r="F34" s="59">
        <f t="shared" si="0"/>
        <v>123.34160533485749</v>
      </c>
      <c r="G34" s="59">
        <f t="shared" si="1"/>
        <v>10.439382447617584</v>
      </c>
      <c r="R34" s="59">
        <f t="shared" si="2"/>
        <v>11.815028901734104</v>
      </c>
      <c r="S34" s="59">
        <f t="shared" si="3"/>
        <v>2.4693723568258159</v>
      </c>
    </row>
    <row r="35" spans="1:19" x14ac:dyDescent="0.3">
      <c r="A35" s="60">
        <f>[1]Data!A34</f>
        <v>1873.02</v>
      </c>
      <c r="B35" s="59">
        <f>[1]Data!B34</f>
        <v>5.15</v>
      </c>
      <c r="C35" s="59">
        <f>[1]Data!C34</f>
        <v>0.30499999999999999</v>
      </c>
      <c r="D35" s="59">
        <f>[1]Data!D34</f>
        <v>0.435</v>
      </c>
      <c r="E35" s="59">
        <f>[1]Data!E34</f>
        <v>13.225221489999999</v>
      </c>
      <c r="F35" s="59">
        <f t="shared" si="0"/>
        <v>121.62441296096586</v>
      </c>
      <c r="G35" s="59">
        <f t="shared" si="1"/>
        <v>10.273130026800027</v>
      </c>
      <c r="R35" s="59">
        <f t="shared" si="2"/>
        <v>11.839080459770116</v>
      </c>
      <c r="S35" s="59">
        <f t="shared" si="3"/>
        <v>2.4714059625690981</v>
      </c>
    </row>
    <row r="36" spans="1:19" x14ac:dyDescent="0.3">
      <c r="A36" s="60">
        <f>[1]Data!A35</f>
        <v>1873.03</v>
      </c>
      <c r="B36" s="59">
        <f>[1]Data!B35</f>
        <v>5.1100000000000003</v>
      </c>
      <c r="C36" s="59">
        <f>[1]Data!C35</f>
        <v>0.3075</v>
      </c>
      <c r="D36" s="59">
        <f>[1]Data!D35</f>
        <v>0.4375</v>
      </c>
      <c r="E36" s="59">
        <f>[1]Data!E35</f>
        <v>13.225221489999999</v>
      </c>
      <c r="F36" s="59">
        <f t="shared" si="0"/>
        <v>120.67975732631758</v>
      </c>
      <c r="G36" s="59">
        <f t="shared" si="1"/>
        <v>10.332171003965547</v>
      </c>
      <c r="R36" s="59">
        <f t="shared" si="2"/>
        <v>11.680000000000001</v>
      </c>
      <c r="S36" s="59">
        <f t="shared" si="3"/>
        <v>2.4578779774000812</v>
      </c>
    </row>
    <row r="37" spans="1:19" x14ac:dyDescent="0.3">
      <c r="A37" s="60">
        <f>[1]Data!A36</f>
        <v>1873.04</v>
      </c>
      <c r="B37" s="59">
        <f>[1]Data!B36</f>
        <v>5.04</v>
      </c>
      <c r="C37" s="59">
        <f>[1]Data!C36</f>
        <v>0.31</v>
      </c>
      <c r="D37" s="59">
        <f>[1]Data!D36</f>
        <v>0.44</v>
      </c>
      <c r="E37" s="59">
        <f>[1]Data!E36</f>
        <v>13.225221489999999</v>
      </c>
      <c r="F37" s="59">
        <f t="shared" si="0"/>
        <v>119.02660996568308</v>
      </c>
      <c r="G37" s="59">
        <f t="shared" si="1"/>
        <v>10.391211981131061</v>
      </c>
      <c r="R37" s="59">
        <f t="shared" si="2"/>
        <v>11.454545454545455</v>
      </c>
      <c r="S37" s="59">
        <f t="shared" si="3"/>
        <v>2.4383866341531073</v>
      </c>
    </row>
    <row r="38" spans="1:19" x14ac:dyDescent="0.3">
      <c r="A38" s="60">
        <f>[1]Data!A37</f>
        <v>1873.05</v>
      </c>
      <c r="B38" s="59">
        <f>[1]Data!B37</f>
        <v>5.05</v>
      </c>
      <c r="C38" s="59">
        <f>[1]Data!C37</f>
        <v>0.3125</v>
      </c>
      <c r="D38" s="59">
        <f>[1]Data!D37</f>
        <v>0.4425</v>
      </c>
      <c r="E38" s="59">
        <f>[1]Data!E37</f>
        <v>12.93980661</v>
      </c>
      <c r="F38" s="59">
        <f t="shared" si="0"/>
        <v>121.89336730744232</v>
      </c>
      <c r="G38" s="59">
        <f t="shared" si="1"/>
        <v>10.680755452186776</v>
      </c>
      <c r="R38" s="59">
        <f t="shared" si="2"/>
        <v>11.412429378531073</v>
      </c>
      <c r="S38" s="59">
        <f t="shared" si="3"/>
        <v>2.4347030578214213</v>
      </c>
    </row>
    <row r="39" spans="1:19" x14ac:dyDescent="0.3">
      <c r="A39" s="60">
        <f>[1]Data!A38</f>
        <v>1873.06</v>
      </c>
      <c r="B39" s="59">
        <f>[1]Data!B38</f>
        <v>4.9800000000000004</v>
      </c>
      <c r="C39" s="59">
        <f>[1]Data!C38</f>
        <v>0.315</v>
      </c>
      <c r="D39" s="59">
        <f>[1]Data!D38</f>
        <v>0.44500000000000001</v>
      </c>
      <c r="E39" s="59">
        <f>[1]Data!E38</f>
        <v>12.559226450000001</v>
      </c>
      <c r="F39" s="59">
        <f t="shared" si="0"/>
        <v>123.84627080276906</v>
      </c>
      <c r="G39" s="59">
        <f t="shared" si="1"/>
        <v>11.066584439203259</v>
      </c>
      <c r="R39" s="59">
        <f t="shared" si="2"/>
        <v>11.191011235955058</v>
      </c>
      <c r="S39" s="59">
        <f t="shared" si="3"/>
        <v>2.4151108878524585</v>
      </c>
    </row>
    <row r="40" spans="1:19" x14ac:dyDescent="0.3">
      <c r="A40" s="60">
        <f>[1]Data!A39</f>
        <v>1873.07</v>
      </c>
      <c r="B40" s="59">
        <f>[1]Data!B39</f>
        <v>4.97</v>
      </c>
      <c r="C40" s="59">
        <f>[1]Data!C39</f>
        <v>0.3175</v>
      </c>
      <c r="D40" s="59">
        <f>[1]Data!D39</f>
        <v>0.44750000000000001</v>
      </c>
      <c r="E40" s="59">
        <f>[1]Data!E39</f>
        <v>12.559226450000001</v>
      </c>
      <c r="F40" s="59">
        <f t="shared" si="0"/>
        <v>123.59758351200044</v>
      </c>
      <c r="G40" s="59">
        <f t="shared" si="1"/>
        <v>11.128756261895413</v>
      </c>
      <c r="R40" s="59">
        <f t="shared" si="2"/>
        <v>11.106145251396647</v>
      </c>
      <c r="S40" s="59">
        <f t="shared" si="3"/>
        <v>2.4074985813757643</v>
      </c>
    </row>
    <row r="41" spans="1:19" x14ac:dyDescent="0.3">
      <c r="A41" s="60">
        <f>[1]Data!A40</f>
        <v>1873.08</v>
      </c>
      <c r="B41" s="59">
        <f>[1]Data!B40</f>
        <v>4.97</v>
      </c>
      <c r="C41" s="59">
        <f>[1]Data!C40</f>
        <v>0.32</v>
      </c>
      <c r="D41" s="59">
        <f>[1]Data!D40</f>
        <v>0.45</v>
      </c>
      <c r="E41" s="59">
        <f>[1]Data!E40</f>
        <v>12.559226450000001</v>
      </c>
      <c r="F41" s="59">
        <f t="shared" si="0"/>
        <v>123.59758351200044</v>
      </c>
      <c r="G41" s="59">
        <f t="shared" si="1"/>
        <v>11.190928084587565</v>
      </c>
      <c r="R41" s="59">
        <f t="shared" si="2"/>
        <v>11.044444444444444</v>
      </c>
      <c r="S41" s="59">
        <f t="shared" si="3"/>
        <v>2.4019275363263088</v>
      </c>
    </row>
    <row r="42" spans="1:19" x14ac:dyDescent="0.3">
      <c r="A42" s="60">
        <f>[1]Data!A41</f>
        <v>1873.09</v>
      </c>
      <c r="B42" s="59">
        <f>[1]Data!B41</f>
        <v>4.59</v>
      </c>
      <c r="C42" s="59">
        <f>[1]Data!C41</f>
        <v>0.32250000000000001</v>
      </c>
      <c r="D42" s="59">
        <f>[1]Data!D41</f>
        <v>0.45250000000000001</v>
      </c>
      <c r="E42" s="59">
        <f>[1]Data!E41</f>
        <v>12.559226450000001</v>
      </c>
      <c r="F42" s="59">
        <f t="shared" si="0"/>
        <v>114.14746646279316</v>
      </c>
      <c r="G42" s="59">
        <f t="shared" si="1"/>
        <v>11.253099907279719</v>
      </c>
      <c r="R42" s="59">
        <f t="shared" si="2"/>
        <v>10.143646408839778</v>
      </c>
      <c r="S42" s="59">
        <f t="shared" si="3"/>
        <v>2.31684753991461</v>
      </c>
    </row>
    <row r="43" spans="1:19" x14ac:dyDescent="0.3">
      <c r="A43" s="60">
        <f>[1]Data!A42</f>
        <v>1873.1</v>
      </c>
      <c r="B43" s="59">
        <f>[1]Data!B42</f>
        <v>4.1900000000000004</v>
      </c>
      <c r="C43" s="59">
        <f>[1]Data!C42</f>
        <v>0.32500000000000001</v>
      </c>
      <c r="D43" s="59">
        <f>[1]Data!D42</f>
        <v>0.45500000000000002</v>
      </c>
      <c r="E43" s="59">
        <f>[1]Data!E42</f>
        <v>12.273811569999999</v>
      </c>
      <c r="F43" s="59">
        <f t="shared" si="0"/>
        <v>106.6230382091486</v>
      </c>
      <c r="G43" s="59">
        <f t="shared" si="1"/>
        <v>11.578396750635468</v>
      </c>
      <c r="R43" s="59">
        <f t="shared" si="2"/>
        <v>9.2087912087912098</v>
      </c>
      <c r="S43" s="59">
        <f t="shared" si="3"/>
        <v>2.2201585939652331</v>
      </c>
    </row>
    <row r="44" spans="1:19" x14ac:dyDescent="0.3">
      <c r="A44" s="60">
        <f>[1]Data!A43</f>
        <v>1873.11</v>
      </c>
      <c r="B44" s="59">
        <f>[1]Data!B43</f>
        <v>4.04</v>
      </c>
      <c r="C44" s="59">
        <f>[1]Data!C43</f>
        <v>0.32750000000000001</v>
      </c>
      <c r="D44" s="59">
        <f>[1]Data!D43</f>
        <v>0.45750000000000002</v>
      </c>
      <c r="E44" s="59">
        <f>[1]Data!E43</f>
        <v>11.893231399999999</v>
      </c>
      <c r="F44" s="59">
        <f t="shared" si="0"/>
        <v>106.09574787218888</v>
      </c>
      <c r="G44" s="59">
        <f t="shared" si="1"/>
        <v>12.014555606813468</v>
      </c>
      <c r="R44" s="59">
        <f t="shared" si="2"/>
        <v>8.830601092896174</v>
      </c>
      <c r="S44" s="59">
        <f t="shared" si="3"/>
        <v>2.1782230862396195</v>
      </c>
    </row>
    <row r="45" spans="1:19" x14ac:dyDescent="0.3">
      <c r="A45" s="60">
        <f>[1]Data!A44</f>
        <v>1873.12</v>
      </c>
      <c r="B45" s="59">
        <f>[1]Data!B44</f>
        <v>4.42</v>
      </c>
      <c r="C45" s="59">
        <f>[1]Data!C44</f>
        <v>0.33</v>
      </c>
      <c r="D45" s="59">
        <f>[1]Data!D44</f>
        <v>0.46</v>
      </c>
      <c r="E45" s="59">
        <f>[1]Data!E44</f>
        <v>12.178646280000001</v>
      </c>
      <c r="F45" s="59">
        <f t="shared" si="0"/>
        <v>113.35475292250625</v>
      </c>
      <c r="G45" s="59">
        <f t="shared" si="1"/>
        <v>11.797100982885267</v>
      </c>
      <c r="R45" s="59">
        <f t="shared" si="2"/>
        <v>9.6086956521739122</v>
      </c>
      <c r="S45" s="59">
        <f t="shared" si="3"/>
        <v>2.2626684855886032</v>
      </c>
    </row>
    <row r="46" spans="1:19" x14ac:dyDescent="0.3">
      <c r="A46" s="60">
        <f>[1]Data!A45</f>
        <v>1874.01</v>
      </c>
      <c r="B46" s="59">
        <f>[1]Data!B45</f>
        <v>4.66</v>
      </c>
      <c r="C46" s="59">
        <f>[1]Data!C45</f>
        <v>0.33</v>
      </c>
      <c r="D46" s="59">
        <f>[1]Data!D45</f>
        <v>0.46</v>
      </c>
      <c r="E46" s="59">
        <f>[1]Data!E45</f>
        <v>12.368895869999999</v>
      </c>
      <c r="F46" s="59">
        <f t="shared" si="0"/>
        <v>117.67154767064913</v>
      </c>
      <c r="G46" s="59">
        <f t="shared" si="1"/>
        <v>11.615646336587682</v>
      </c>
      <c r="R46" s="59">
        <f t="shared" si="2"/>
        <v>10.130434782608695</v>
      </c>
      <c r="S46" s="59">
        <f t="shared" si="3"/>
        <v>2.3155442376365509</v>
      </c>
    </row>
    <row r="47" spans="1:19" x14ac:dyDescent="0.3">
      <c r="A47" s="60">
        <f>[1]Data!A46</f>
        <v>1874.02</v>
      </c>
      <c r="B47" s="59">
        <f>[1]Data!B46</f>
        <v>4.8</v>
      </c>
      <c r="C47" s="59">
        <f>[1]Data!C46</f>
        <v>0.33</v>
      </c>
      <c r="D47" s="59">
        <f>[1]Data!D46</f>
        <v>0.46</v>
      </c>
      <c r="E47" s="59">
        <f>[1]Data!E46</f>
        <v>12.368895869999999</v>
      </c>
      <c r="F47" s="59">
        <f t="shared" si="0"/>
        <v>121.20674438178449</v>
      </c>
      <c r="G47" s="59">
        <f t="shared" si="1"/>
        <v>11.615646336587682</v>
      </c>
      <c r="R47" s="59">
        <f t="shared" si="2"/>
        <v>10.434782608695651</v>
      </c>
      <c r="S47" s="59">
        <f t="shared" si="3"/>
        <v>2.3451447074128415</v>
      </c>
    </row>
    <row r="48" spans="1:19" x14ac:dyDescent="0.3">
      <c r="A48" s="60">
        <f>[1]Data!A47</f>
        <v>1874.03</v>
      </c>
      <c r="B48" s="59">
        <f>[1]Data!B47</f>
        <v>4.7300000000000004</v>
      </c>
      <c r="C48" s="59">
        <f>[1]Data!C47</f>
        <v>0.33</v>
      </c>
      <c r="D48" s="59">
        <f>[1]Data!D47</f>
        <v>0.46</v>
      </c>
      <c r="E48" s="59">
        <f>[1]Data!E47</f>
        <v>12.368895869999999</v>
      </c>
      <c r="F48" s="59">
        <f t="shared" si="0"/>
        <v>119.43914602621683</v>
      </c>
      <c r="G48" s="59">
        <f t="shared" si="1"/>
        <v>11.615646336587682</v>
      </c>
      <c r="R48" s="59">
        <f t="shared" si="2"/>
        <v>10.282608695652174</v>
      </c>
      <c r="S48" s="59">
        <f t="shared" si="3"/>
        <v>2.330453992002838</v>
      </c>
    </row>
    <row r="49" spans="1:19" x14ac:dyDescent="0.3">
      <c r="A49" s="60">
        <f>[1]Data!A48</f>
        <v>1874.04</v>
      </c>
      <c r="B49" s="59">
        <f>[1]Data!B48</f>
        <v>4.5999999999999996</v>
      </c>
      <c r="C49" s="59">
        <f>[1]Data!C48</f>
        <v>0.33</v>
      </c>
      <c r="D49" s="59">
        <f>[1]Data!D48</f>
        <v>0.46</v>
      </c>
      <c r="E49" s="59">
        <f>[1]Data!E48</f>
        <v>12.178646280000001</v>
      </c>
      <c r="F49" s="59">
        <f t="shared" si="0"/>
        <v>117.97100982885264</v>
      </c>
      <c r="G49" s="59">
        <f t="shared" si="1"/>
        <v>11.797100982885267</v>
      </c>
      <c r="R49" s="59">
        <f t="shared" si="2"/>
        <v>9.9999999999999982</v>
      </c>
      <c r="S49" s="59">
        <f t="shared" si="3"/>
        <v>2.3025850929940455</v>
      </c>
    </row>
    <row r="50" spans="1:19" x14ac:dyDescent="0.3">
      <c r="A50" s="60">
        <f>[1]Data!A49</f>
        <v>1874.05</v>
      </c>
      <c r="B50" s="59">
        <f>[1]Data!B49</f>
        <v>4.4800000000000004</v>
      </c>
      <c r="C50" s="59">
        <f>[1]Data!C49</f>
        <v>0.33</v>
      </c>
      <c r="D50" s="59">
        <f>[1]Data!D49</f>
        <v>0.46</v>
      </c>
      <c r="E50" s="59">
        <f>[1]Data!E49</f>
        <v>12.08348099</v>
      </c>
      <c r="F50" s="59">
        <f t="shared" si="0"/>
        <v>115.79836647717522</v>
      </c>
      <c r="G50" s="59">
        <f t="shared" si="1"/>
        <v>11.890010843638526</v>
      </c>
      <c r="R50" s="59">
        <f t="shared" si="2"/>
        <v>9.7391304347826093</v>
      </c>
      <c r="S50" s="59">
        <f t="shared" si="3"/>
        <v>2.2761518359258903</v>
      </c>
    </row>
    <row r="51" spans="1:19" x14ac:dyDescent="0.3">
      <c r="A51" s="60">
        <f>[1]Data!A50</f>
        <v>1874.06</v>
      </c>
      <c r="B51" s="59">
        <f>[1]Data!B50</f>
        <v>4.46</v>
      </c>
      <c r="C51" s="59">
        <f>[1]Data!C50</f>
        <v>0.33</v>
      </c>
      <c r="D51" s="59">
        <f>[1]Data!D50</f>
        <v>0.46</v>
      </c>
      <c r="E51" s="59">
        <f>[1]Data!E50</f>
        <v>11.79806612</v>
      </c>
      <c r="F51" s="59">
        <f t="shared" si="0"/>
        <v>118.07025878915825</v>
      </c>
      <c r="G51" s="59">
        <f t="shared" si="1"/>
        <v>12.177650009644124</v>
      </c>
      <c r="R51" s="59">
        <f t="shared" si="2"/>
        <v>9.695652173913043</v>
      </c>
      <c r="S51" s="59">
        <f t="shared" si="3"/>
        <v>2.2716775555309692</v>
      </c>
    </row>
    <row r="52" spans="1:19" x14ac:dyDescent="0.3">
      <c r="A52" s="60">
        <f>[1]Data!A51</f>
        <v>1874.07</v>
      </c>
      <c r="B52" s="59">
        <f>[1]Data!B51</f>
        <v>4.46</v>
      </c>
      <c r="C52" s="59">
        <f>[1]Data!C51</f>
        <v>0.33</v>
      </c>
      <c r="D52" s="59">
        <f>[1]Data!D51</f>
        <v>0.46</v>
      </c>
      <c r="E52" s="59">
        <f>[1]Data!E51</f>
        <v>11.893231399999999</v>
      </c>
      <c r="F52" s="59">
        <f t="shared" si="0"/>
        <v>117.12550383909961</v>
      </c>
      <c r="G52" s="59">
        <f t="shared" si="1"/>
        <v>12.080208916140318</v>
      </c>
      <c r="R52" s="59">
        <f t="shared" si="2"/>
        <v>9.695652173913043</v>
      </c>
      <c r="S52" s="59">
        <f t="shared" si="3"/>
        <v>2.2716775555309692</v>
      </c>
    </row>
    <row r="53" spans="1:19" x14ac:dyDescent="0.3">
      <c r="A53" s="60">
        <f>[1]Data!A52</f>
        <v>1874.08</v>
      </c>
      <c r="B53" s="59">
        <f>[1]Data!B52</f>
        <v>4.47</v>
      </c>
      <c r="C53" s="59">
        <f>[1]Data!C52</f>
        <v>0.33</v>
      </c>
      <c r="D53" s="59">
        <f>[1]Data!D52</f>
        <v>0.46</v>
      </c>
      <c r="E53" s="59">
        <f>[1]Data!E52</f>
        <v>11.79806612</v>
      </c>
      <c r="F53" s="59">
        <f t="shared" si="0"/>
        <v>118.33499031110702</v>
      </c>
      <c r="G53" s="59">
        <f t="shared" si="1"/>
        <v>12.177650009644124</v>
      </c>
      <c r="R53" s="59">
        <f t="shared" si="2"/>
        <v>9.7173913043478244</v>
      </c>
      <c r="S53" s="59">
        <f t="shared" si="3"/>
        <v>2.2739171981244737</v>
      </c>
    </row>
    <row r="54" spans="1:19" x14ac:dyDescent="0.3">
      <c r="A54" s="60">
        <f>[1]Data!A53</f>
        <v>1874.09</v>
      </c>
      <c r="B54" s="59">
        <f>[1]Data!B53</f>
        <v>4.54</v>
      </c>
      <c r="C54" s="59">
        <f>[1]Data!C53</f>
        <v>0.33</v>
      </c>
      <c r="D54" s="59">
        <f>[1]Data!D53</f>
        <v>0.46</v>
      </c>
      <c r="E54" s="59">
        <f>[1]Data!E53</f>
        <v>11.79806612</v>
      </c>
      <c r="F54" s="59">
        <f t="shared" si="0"/>
        <v>120.18811096474853</v>
      </c>
      <c r="G54" s="59">
        <f t="shared" si="1"/>
        <v>12.177650009644124</v>
      </c>
      <c r="R54" s="59">
        <f t="shared" si="2"/>
        <v>9.8695652173913047</v>
      </c>
      <c r="S54" s="59">
        <f t="shared" si="3"/>
        <v>2.2894558015522528</v>
      </c>
    </row>
    <row r="55" spans="1:19" x14ac:dyDescent="0.3">
      <c r="A55" s="60">
        <f>[1]Data!A54</f>
        <v>1874.1</v>
      </c>
      <c r="B55" s="59">
        <f>[1]Data!B54</f>
        <v>4.53</v>
      </c>
      <c r="C55" s="59">
        <f>[1]Data!C54</f>
        <v>0.33</v>
      </c>
      <c r="D55" s="59">
        <f>[1]Data!D54</f>
        <v>0.46</v>
      </c>
      <c r="E55" s="59">
        <f>[1]Data!E54</f>
        <v>11.60773554</v>
      </c>
      <c r="F55" s="59">
        <f t="shared" si="0"/>
        <v>121.88974801539975</v>
      </c>
      <c r="G55" s="59">
        <f t="shared" si="1"/>
        <v>12.377325405537279</v>
      </c>
      <c r="R55" s="59">
        <f t="shared" si="2"/>
        <v>9.8478260869565215</v>
      </c>
      <c r="S55" s="59">
        <f t="shared" si="3"/>
        <v>2.2872507289939388</v>
      </c>
    </row>
    <row r="56" spans="1:19" x14ac:dyDescent="0.3">
      <c r="A56" s="60">
        <f>[1]Data!A55</f>
        <v>1874.11</v>
      </c>
      <c r="B56" s="59">
        <f>[1]Data!B55</f>
        <v>4.57</v>
      </c>
      <c r="C56" s="59">
        <f>[1]Data!C55</f>
        <v>0.33</v>
      </c>
      <c r="D56" s="59">
        <f>[1]Data!D55</f>
        <v>0.46</v>
      </c>
      <c r="E56" s="59">
        <f>[1]Data!E55</f>
        <v>11.51265124</v>
      </c>
      <c r="F56" s="59">
        <f t="shared" si="0"/>
        <v>123.98162771062975</v>
      </c>
      <c r="G56" s="59">
        <f t="shared" si="1"/>
        <v>12.479551148115904</v>
      </c>
      <c r="R56" s="59">
        <f t="shared" si="2"/>
        <v>9.9347826086956523</v>
      </c>
      <c r="S56" s="59">
        <f t="shared" si="3"/>
        <v>2.2960419944051096</v>
      </c>
    </row>
    <row r="57" spans="1:19" x14ac:dyDescent="0.3">
      <c r="A57" s="60">
        <f>[1]Data!A56</f>
        <v>1874.12</v>
      </c>
      <c r="B57" s="59">
        <f>[1]Data!B56</f>
        <v>4.54</v>
      </c>
      <c r="C57" s="59">
        <f>[1]Data!C56</f>
        <v>0.33</v>
      </c>
      <c r="D57" s="59">
        <f>[1]Data!D56</f>
        <v>0.46</v>
      </c>
      <c r="E57" s="59">
        <f>[1]Data!E56</f>
        <v>11.51265124</v>
      </c>
      <c r="F57" s="59">
        <f t="shared" si="0"/>
        <v>123.16774394010046</v>
      </c>
      <c r="G57" s="59">
        <f t="shared" si="1"/>
        <v>12.479551148115904</v>
      </c>
      <c r="R57" s="59">
        <f t="shared" si="2"/>
        <v>9.8695652173913047</v>
      </c>
      <c r="S57" s="59">
        <f t="shared" si="3"/>
        <v>2.2894558015522528</v>
      </c>
    </row>
    <row r="58" spans="1:19" x14ac:dyDescent="0.3">
      <c r="A58" s="60">
        <f>[1]Data!A57</f>
        <v>1875.01</v>
      </c>
      <c r="B58" s="59">
        <f>[1]Data!B57</f>
        <v>4.54</v>
      </c>
      <c r="C58" s="59">
        <f>[1]Data!C57</f>
        <v>0.32750000000000001</v>
      </c>
      <c r="D58" s="59">
        <f>[1]Data!D57</f>
        <v>0.45169999999999999</v>
      </c>
      <c r="E58" s="59">
        <f>[1]Data!E57</f>
        <v>11.51265124</v>
      </c>
      <c r="F58" s="59">
        <f t="shared" si="0"/>
        <v>123.16774394010046</v>
      </c>
      <c r="G58" s="59">
        <f t="shared" si="1"/>
        <v>12.254376638269466</v>
      </c>
      <c r="R58" s="59">
        <f t="shared" si="2"/>
        <v>10.050918751383662</v>
      </c>
      <c r="S58" s="59">
        <f t="shared" si="3"/>
        <v>2.3076640483748352</v>
      </c>
    </row>
    <row r="59" spans="1:19" x14ac:dyDescent="0.3">
      <c r="A59" s="60">
        <f>[1]Data!A58</f>
        <v>1875.02</v>
      </c>
      <c r="B59" s="59">
        <f>[1]Data!B58</f>
        <v>4.53</v>
      </c>
      <c r="C59" s="59">
        <f>[1]Data!C58</f>
        <v>0.32500000000000001</v>
      </c>
      <c r="D59" s="59">
        <f>[1]Data!D58</f>
        <v>0.44330000000000003</v>
      </c>
      <c r="E59" s="59">
        <f>[1]Data!E58</f>
        <v>11.51265124</v>
      </c>
      <c r="F59" s="59">
        <f t="shared" si="0"/>
        <v>122.89644934992403</v>
      </c>
      <c r="G59" s="59">
        <f t="shared" si="1"/>
        <v>12.026489182521264</v>
      </c>
      <c r="R59" s="59">
        <f t="shared" si="2"/>
        <v>10.218813444619895</v>
      </c>
      <c r="S59" s="59">
        <f t="shared" si="3"/>
        <v>2.324230476726072</v>
      </c>
    </row>
    <row r="60" spans="1:19" x14ac:dyDescent="0.3">
      <c r="A60" s="60">
        <f>[1]Data!A59</f>
        <v>1875.03</v>
      </c>
      <c r="B60" s="59">
        <f>[1]Data!B59</f>
        <v>4.59</v>
      </c>
      <c r="C60" s="59">
        <f>[1]Data!C59</f>
        <v>0.32250000000000001</v>
      </c>
      <c r="D60" s="59">
        <f>[1]Data!D59</f>
        <v>0.435</v>
      </c>
      <c r="E60" s="59">
        <f>[1]Data!E59</f>
        <v>11.51265124</v>
      </c>
      <c r="F60" s="59">
        <f t="shared" si="0"/>
        <v>124.5242168909826</v>
      </c>
      <c r="G60" s="59">
        <f t="shared" si="1"/>
        <v>11.801314672674822</v>
      </c>
      <c r="R60" s="59">
        <f t="shared" si="2"/>
        <v>10.551724137931034</v>
      </c>
      <c r="S60" s="59">
        <f t="shared" si="3"/>
        <v>2.3562892719659065</v>
      </c>
    </row>
    <row r="61" spans="1:19" x14ac:dyDescent="0.3">
      <c r="A61" s="60">
        <f>[1]Data!A60</f>
        <v>1875.04</v>
      </c>
      <c r="B61" s="59">
        <f>[1]Data!B60</f>
        <v>4.6500000000000004</v>
      </c>
      <c r="C61" s="59">
        <f>[1]Data!C60</f>
        <v>0.32</v>
      </c>
      <c r="D61" s="59">
        <f>[1]Data!D60</f>
        <v>0.42670000000000002</v>
      </c>
      <c r="E61" s="59">
        <f>[1]Data!E60</f>
        <v>11.60773554</v>
      </c>
      <c r="F61" s="59">
        <f t="shared" si="0"/>
        <v>125.11861551249643</v>
      </c>
      <c r="G61" s="59">
        <f t="shared" si="1"/>
        <v>11.481314675092952</v>
      </c>
      <c r="R61" s="59">
        <f t="shared" si="2"/>
        <v>10.897586126083899</v>
      </c>
      <c r="S61" s="59">
        <f t="shared" si="3"/>
        <v>2.3885413083874476</v>
      </c>
    </row>
    <row r="62" spans="1:19" x14ac:dyDescent="0.3">
      <c r="A62" s="60">
        <f>[1]Data!A61</f>
        <v>1875.05</v>
      </c>
      <c r="B62" s="59">
        <f>[1]Data!B61</f>
        <v>4.47</v>
      </c>
      <c r="C62" s="59">
        <f>[1]Data!C61</f>
        <v>0.3175</v>
      </c>
      <c r="D62" s="59">
        <f>[1]Data!D61</f>
        <v>0.41830000000000001</v>
      </c>
      <c r="E62" s="59">
        <f>[1]Data!E61</f>
        <v>11.322320660000001</v>
      </c>
      <c r="F62" s="59">
        <f t="shared" si="0"/>
        <v>123.30723373100439</v>
      </c>
      <c r="G62" s="59">
        <f t="shared" si="1"/>
        <v>11.539019210219047</v>
      </c>
      <c r="R62" s="59">
        <f t="shared" si="2"/>
        <v>10.686110447047573</v>
      </c>
      <c r="S62" s="59">
        <f t="shared" si="3"/>
        <v>2.3689448091594616</v>
      </c>
    </row>
    <row r="63" spans="1:19" x14ac:dyDescent="0.3">
      <c r="A63" s="60">
        <f>[1]Data!A62</f>
        <v>1875.06</v>
      </c>
      <c r="B63" s="59">
        <f>[1]Data!B62</f>
        <v>4.38</v>
      </c>
      <c r="C63" s="59">
        <f>[1]Data!C62</f>
        <v>0.315</v>
      </c>
      <c r="D63" s="59">
        <f>[1]Data!D62</f>
        <v>0.41</v>
      </c>
      <c r="E63" s="59">
        <f>[1]Data!E62</f>
        <v>11.13207107</v>
      </c>
      <c r="F63" s="59">
        <f t="shared" si="0"/>
        <v>122.88945618454446</v>
      </c>
      <c r="G63" s="59">
        <f t="shared" si="1"/>
        <v>11.503350921384298</v>
      </c>
      <c r="R63" s="59">
        <f t="shared" si="2"/>
        <v>10.682926829268293</v>
      </c>
      <c r="S63" s="59">
        <f t="shared" si="3"/>
        <v>2.3686468436721384</v>
      </c>
    </row>
    <row r="64" spans="1:19" x14ac:dyDescent="0.3">
      <c r="A64" s="60">
        <f>[1]Data!A63</f>
        <v>1875.07</v>
      </c>
      <c r="B64" s="59">
        <f>[1]Data!B63</f>
        <v>4.3899999999999997</v>
      </c>
      <c r="C64" s="59">
        <f>[1]Data!C63</f>
        <v>0.3125</v>
      </c>
      <c r="D64" s="59">
        <f>[1]Data!D63</f>
        <v>0.4017</v>
      </c>
      <c r="E64" s="59">
        <f>[1]Data!E63</f>
        <v>11.13207107</v>
      </c>
      <c r="F64" s="59">
        <f t="shared" si="0"/>
        <v>123.17002571921236</v>
      </c>
      <c r="G64" s="59">
        <f t="shared" si="1"/>
        <v>11.270478207609933</v>
      </c>
      <c r="R64" s="59">
        <f t="shared" si="2"/>
        <v>10.928553647000248</v>
      </c>
      <c r="S64" s="59">
        <f t="shared" si="3"/>
        <v>2.3913789647039803</v>
      </c>
    </row>
    <row r="65" spans="1:19" x14ac:dyDescent="0.3">
      <c r="A65" s="60">
        <f>[1]Data!A64</f>
        <v>1875.08</v>
      </c>
      <c r="B65" s="59">
        <f>[1]Data!B64</f>
        <v>4.41</v>
      </c>
      <c r="C65" s="59">
        <f>[1]Data!C64</f>
        <v>0.31</v>
      </c>
      <c r="D65" s="59">
        <f>[1]Data!D64</f>
        <v>0.39329999999999998</v>
      </c>
      <c r="E65" s="59">
        <f>[1]Data!E64</f>
        <v>11.22715537</v>
      </c>
      <c r="F65" s="59">
        <f t="shared" si="0"/>
        <v>122.68326878957228</v>
      </c>
      <c r="G65" s="59">
        <f t="shared" si="1"/>
        <v>10.941344583886345</v>
      </c>
      <c r="R65" s="59">
        <f t="shared" si="2"/>
        <v>11.212814645308926</v>
      </c>
      <c r="S65" s="59">
        <f t="shared" si="3"/>
        <v>2.4170572890031279</v>
      </c>
    </row>
    <row r="66" spans="1:19" x14ac:dyDescent="0.3">
      <c r="A66" s="60">
        <f>[1]Data!A65</f>
        <v>1875.09</v>
      </c>
      <c r="B66" s="59">
        <f>[1]Data!B65</f>
        <v>4.37</v>
      </c>
      <c r="C66" s="59">
        <f>[1]Data!C65</f>
        <v>0.3075</v>
      </c>
      <c r="D66" s="59">
        <f>[1]Data!D65</f>
        <v>0.38500000000000001</v>
      </c>
      <c r="E66" s="59">
        <f>[1]Data!E65</f>
        <v>11.13207107</v>
      </c>
      <c r="F66" s="59">
        <f t="shared" si="0"/>
        <v>122.60888664987655</v>
      </c>
      <c r="G66" s="59">
        <f t="shared" si="1"/>
        <v>10.801927084714524</v>
      </c>
      <c r="R66" s="59">
        <f t="shared" si="2"/>
        <v>11.35064935064935</v>
      </c>
      <c r="S66" s="59">
        <f t="shared" si="3"/>
        <v>2.4292749538018517</v>
      </c>
    </row>
    <row r="67" spans="1:19" x14ac:dyDescent="0.3">
      <c r="A67" s="60">
        <f>[1]Data!A66</f>
        <v>1875.1</v>
      </c>
      <c r="B67" s="59">
        <f>[1]Data!B66</f>
        <v>4.3</v>
      </c>
      <c r="C67" s="59">
        <f>[1]Data!C66</f>
        <v>0.30499999999999999</v>
      </c>
      <c r="D67" s="59">
        <f>[1]Data!D66</f>
        <v>0.37669999999999998</v>
      </c>
      <c r="E67" s="59">
        <f>[1]Data!E66</f>
        <v>11.13207107</v>
      </c>
      <c r="F67" s="59">
        <f t="shared" si="0"/>
        <v>120.64489990720118</v>
      </c>
      <c r="G67" s="59">
        <f t="shared" si="1"/>
        <v>10.569054370940158</v>
      </c>
      <c r="R67" s="59">
        <f t="shared" si="2"/>
        <v>11.414919033713831</v>
      </c>
      <c r="S67" s="59">
        <f t="shared" si="3"/>
        <v>2.4349211869836584</v>
      </c>
    </row>
    <row r="68" spans="1:19" x14ac:dyDescent="0.3">
      <c r="A68" s="60">
        <f>[1]Data!A67</f>
        <v>1875.11</v>
      </c>
      <c r="B68" s="59">
        <f>[1]Data!B67</f>
        <v>4.37</v>
      </c>
      <c r="C68" s="59">
        <f>[1]Data!C67</f>
        <v>0.30249999999999999</v>
      </c>
      <c r="D68" s="59">
        <f>[1]Data!D67</f>
        <v>0.36830000000000002</v>
      </c>
      <c r="E68" s="59">
        <f>[1]Data!E67</f>
        <v>11.03690579</v>
      </c>
      <c r="F68" s="59">
        <f t="shared" si="0"/>
        <v>123.66607688512308</v>
      </c>
      <c r="G68" s="59">
        <f t="shared" si="1"/>
        <v>10.422475083933827</v>
      </c>
      <c r="R68" s="59">
        <f t="shared" si="2"/>
        <v>11.865327178930219</v>
      </c>
      <c r="S68" s="59">
        <f t="shared" si="3"/>
        <v>2.473620464638616</v>
      </c>
    </row>
    <row r="69" spans="1:19" x14ac:dyDescent="0.3">
      <c r="A69" s="60">
        <f>[1]Data!A68</f>
        <v>1875.12</v>
      </c>
      <c r="B69" s="59">
        <f>[1]Data!B68</f>
        <v>4.37</v>
      </c>
      <c r="C69" s="59">
        <f>[1]Data!C68</f>
        <v>0.3</v>
      </c>
      <c r="D69" s="59">
        <f>[1]Data!D68</f>
        <v>0.36</v>
      </c>
      <c r="E69" s="59">
        <f>[1]Data!E68</f>
        <v>10.9417405</v>
      </c>
      <c r="F69" s="59">
        <f t="shared" si="0"/>
        <v>124.74165696033461</v>
      </c>
      <c r="G69" s="59">
        <f t="shared" si="1"/>
        <v>10.276200573391408</v>
      </c>
      <c r="R69" s="59">
        <f t="shared" si="2"/>
        <v>12.138888888888889</v>
      </c>
      <c r="S69" s="59">
        <f t="shared" si="3"/>
        <v>2.49641425663948</v>
      </c>
    </row>
    <row r="70" spans="1:19" x14ac:dyDescent="0.3">
      <c r="A70" s="60">
        <f>[1]Data!A69</f>
        <v>1876.01</v>
      </c>
      <c r="B70" s="59">
        <f>[1]Data!B69</f>
        <v>4.46</v>
      </c>
      <c r="C70" s="59">
        <f>[1]Data!C69</f>
        <v>0.3</v>
      </c>
      <c r="D70" s="59">
        <f>[1]Data!D69</f>
        <v>0.3533</v>
      </c>
      <c r="E70" s="59">
        <f>[1]Data!E69</f>
        <v>10.846575209999999</v>
      </c>
      <c r="F70" s="59">
        <f t="shared" si="0"/>
        <v>128.42770118956287</v>
      </c>
      <c r="G70" s="59">
        <f t="shared" si="1"/>
        <v>10.173432024724789</v>
      </c>
      <c r="R70" s="59">
        <f t="shared" si="2"/>
        <v>12.62383243702236</v>
      </c>
      <c r="S70" s="59">
        <f t="shared" si="3"/>
        <v>2.5355864906490102</v>
      </c>
    </row>
    <row r="71" spans="1:19" x14ac:dyDescent="0.3">
      <c r="A71" s="60">
        <f>[1]Data!A70</f>
        <v>1876.02</v>
      </c>
      <c r="B71" s="59">
        <f>[1]Data!B70</f>
        <v>4.5199999999999996</v>
      </c>
      <c r="C71" s="59">
        <f>[1]Data!C70</f>
        <v>0.3</v>
      </c>
      <c r="D71" s="59">
        <f>[1]Data!D70</f>
        <v>0.34670000000000001</v>
      </c>
      <c r="E71" s="59">
        <f>[1]Data!E70</f>
        <v>10.846575209999999</v>
      </c>
      <c r="F71" s="59">
        <f t="shared" si="0"/>
        <v>130.15542811139554</v>
      </c>
      <c r="G71" s="59">
        <f t="shared" si="1"/>
        <v>9.9833820633231927</v>
      </c>
      <c r="R71" s="59">
        <f t="shared" si="2"/>
        <v>13.037207960773001</v>
      </c>
      <c r="S71" s="59">
        <f t="shared" si="3"/>
        <v>2.5678074201352992</v>
      </c>
    </row>
    <row r="72" spans="1:19" x14ac:dyDescent="0.3">
      <c r="A72" s="60">
        <f>[1]Data!A71</f>
        <v>1876.03</v>
      </c>
      <c r="B72" s="59">
        <f>[1]Data!B71</f>
        <v>4.51</v>
      </c>
      <c r="C72" s="59">
        <f>[1]Data!C71</f>
        <v>0.3</v>
      </c>
      <c r="D72" s="59">
        <f>[1]Data!D71</f>
        <v>0.34</v>
      </c>
      <c r="E72" s="59">
        <f>[1]Data!E71</f>
        <v>10.846575209999999</v>
      </c>
      <c r="F72" s="59">
        <f t="shared" si="0"/>
        <v>129.86747362442341</v>
      </c>
      <c r="G72" s="59">
        <f t="shared" si="1"/>
        <v>9.7904525570518786</v>
      </c>
      <c r="R72" s="59">
        <f t="shared" si="2"/>
        <v>13.26470588235294</v>
      </c>
      <c r="S72" s="59">
        <f t="shared" si="3"/>
        <v>2.5851068148865171</v>
      </c>
    </row>
    <row r="73" spans="1:19" x14ac:dyDescent="0.3">
      <c r="A73" s="60">
        <f>[1]Data!A72</f>
        <v>1876.04</v>
      </c>
      <c r="B73" s="59">
        <f>[1]Data!B72</f>
        <v>4.34</v>
      </c>
      <c r="C73" s="59">
        <f>[1]Data!C72</f>
        <v>0.3</v>
      </c>
      <c r="D73" s="59">
        <f>[1]Data!D72</f>
        <v>0.33329999999999999</v>
      </c>
      <c r="E73" s="59">
        <f>[1]Data!E72</f>
        <v>10.751490909999999</v>
      </c>
      <c r="F73" s="59">
        <f t="shared" si="0"/>
        <v>126.07747998365745</v>
      </c>
      <c r="G73" s="59">
        <f t="shared" si="1"/>
        <v>9.6824018614177483</v>
      </c>
      <c r="R73" s="59">
        <f t="shared" si="2"/>
        <v>13.021302130213021</v>
      </c>
      <c r="S73" s="59">
        <f t="shared" si="3"/>
        <v>2.5665866417807566</v>
      </c>
    </row>
    <row r="74" spans="1:19" x14ac:dyDescent="0.3">
      <c r="A74" s="60">
        <f>[1]Data!A73</f>
        <v>1876.05</v>
      </c>
      <c r="B74" s="59">
        <f>[1]Data!B73</f>
        <v>4.18</v>
      </c>
      <c r="C74" s="59">
        <f>[1]Data!C73</f>
        <v>0.3</v>
      </c>
      <c r="D74" s="59">
        <f>[1]Data!D73</f>
        <v>0.32669999999999999</v>
      </c>
      <c r="E74" s="59">
        <f>[1]Data!E73</f>
        <v>10.370910739999999</v>
      </c>
      <c r="F74" s="59">
        <f t="shared" si="0"/>
        <v>125.88554590143931</v>
      </c>
      <c r="G74" s="59">
        <f t="shared" si="1"/>
        <v>9.8389492454546001</v>
      </c>
      <c r="R74" s="59">
        <f t="shared" si="2"/>
        <v>12.794612794612794</v>
      </c>
      <c r="S74" s="59">
        <f t="shared" si="3"/>
        <v>2.5490242069117777</v>
      </c>
    </row>
    <row r="75" spans="1:19" x14ac:dyDescent="0.3">
      <c r="A75" s="60">
        <f>[1]Data!A74</f>
        <v>1876.06</v>
      </c>
      <c r="B75" s="59">
        <f>[1]Data!B74</f>
        <v>4.1500000000000004</v>
      </c>
      <c r="C75" s="59">
        <f>[1]Data!C74</f>
        <v>0.3</v>
      </c>
      <c r="D75" s="59">
        <f>[1]Data!D74</f>
        <v>0.32</v>
      </c>
      <c r="E75" s="59">
        <f>[1]Data!E74</f>
        <v>10.08541488</v>
      </c>
      <c r="F75" s="59">
        <f t="shared" ref="F75:F138" si="4">B75*$E$1848/E75</f>
        <v>128.52002772542363</v>
      </c>
      <c r="G75" s="59">
        <f t="shared" ref="G75:G138" si="5">D75*$E$1848/E75</f>
        <v>9.909978041478448</v>
      </c>
      <c r="R75" s="59">
        <f t="shared" ref="R75:R138" si="6">B75/D75</f>
        <v>12.96875</v>
      </c>
      <c r="S75" s="59">
        <f t="shared" ref="S75:S138" si="7">LN(R75)</f>
        <v>2.5625426174309718</v>
      </c>
    </row>
    <row r="76" spans="1:19" x14ac:dyDescent="0.3">
      <c r="A76" s="60">
        <f>[1]Data!A75</f>
        <v>1876.07</v>
      </c>
      <c r="B76" s="59">
        <f>[1]Data!B75</f>
        <v>4.0999999999999996</v>
      </c>
      <c r="C76" s="59">
        <f>[1]Data!C75</f>
        <v>0.3</v>
      </c>
      <c r="D76" s="59">
        <f>[1]Data!D75</f>
        <v>0.31330000000000002</v>
      </c>
      <c r="E76" s="59">
        <f>[1]Data!E75</f>
        <v>10.08541488</v>
      </c>
      <c r="F76" s="59">
        <f t="shared" si="4"/>
        <v>126.97159365644261</v>
      </c>
      <c r="G76" s="59">
        <f t="shared" si="5"/>
        <v>9.7024878762349935</v>
      </c>
      <c r="R76" s="59">
        <f t="shared" si="6"/>
        <v>13.086498563676985</v>
      </c>
      <c r="S76" s="59">
        <f t="shared" si="7"/>
        <v>2.5715810547342528</v>
      </c>
    </row>
    <row r="77" spans="1:19" x14ac:dyDescent="0.3">
      <c r="A77" s="60">
        <f>[1]Data!A76</f>
        <v>1876.08</v>
      </c>
      <c r="B77" s="59">
        <f>[1]Data!B76</f>
        <v>3.93</v>
      </c>
      <c r="C77" s="59">
        <f>[1]Data!C76</f>
        <v>0.3</v>
      </c>
      <c r="D77" s="59">
        <f>[1]Data!D76</f>
        <v>0.30669999999999997</v>
      </c>
      <c r="E77" s="59">
        <f>[1]Data!E76</f>
        <v>10.180580170000001</v>
      </c>
      <c r="F77" s="59">
        <f t="shared" si="4"/>
        <v>120.56923470993107</v>
      </c>
      <c r="G77" s="59">
        <f t="shared" si="5"/>
        <v>9.4093089785078519</v>
      </c>
      <c r="R77" s="59">
        <f t="shared" si="6"/>
        <v>12.813824584284319</v>
      </c>
      <c r="S77" s="59">
        <f t="shared" si="7"/>
        <v>2.5505246337431013</v>
      </c>
    </row>
    <row r="78" spans="1:19" x14ac:dyDescent="0.3">
      <c r="A78" s="60">
        <f>[1]Data!A77</f>
        <v>1876.09</v>
      </c>
      <c r="B78" s="59">
        <f>[1]Data!B77</f>
        <v>3.69</v>
      </c>
      <c r="C78" s="59">
        <f>[1]Data!C77</f>
        <v>0.3</v>
      </c>
      <c r="D78" s="59">
        <f>[1]Data!D77</f>
        <v>0.3</v>
      </c>
      <c r="E78" s="59">
        <f>[1]Data!E77</f>
        <v>10.275745450000001</v>
      </c>
      <c r="F78" s="59">
        <f t="shared" si="4"/>
        <v>112.15780749025852</v>
      </c>
      <c r="G78" s="59">
        <f t="shared" si="5"/>
        <v>9.1185209341673588</v>
      </c>
      <c r="R78" s="59">
        <f t="shared" si="6"/>
        <v>12.3</v>
      </c>
      <c r="S78" s="59">
        <f t="shared" si="7"/>
        <v>2.5095992623783721</v>
      </c>
    </row>
    <row r="79" spans="1:19" x14ac:dyDescent="0.3">
      <c r="A79" s="60">
        <f>[1]Data!A78</f>
        <v>1876.1</v>
      </c>
      <c r="B79" s="59">
        <f>[1]Data!B78</f>
        <v>3.67</v>
      </c>
      <c r="C79" s="59">
        <f>[1]Data!C78</f>
        <v>0.3</v>
      </c>
      <c r="D79" s="59">
        <f>[1]Data!D78</f>
        <v>0.29330000000000001</v>
      </c>
      <c r="E79" s="59">
        <f>[1]Data!E78</f>
        <v>10.465995039999999</v>
      </c>
      <c r="F79" s="59">
        <f t="shared" si="4"/>
        <v>109.52216541467043</v>
      </c>
      <c r="G79" s="59">
        <f t="shared" si="5"/>
        <v>8.7528204676084016</v>
      </c>
      <c r="R79" s="59">
        <f t="shared" si="6"/>
        <v>12.512785543811797</v>
      </c>
      <c r="S79" s="59">
        <f t="shared" si="7"/>
        <v>2.5267509650652107</v>
      </c>
    </row>
    <row r="80" spans="1:19" x14ac:dyDescent="0.3">
      <c r="A80" s="60">
        <f>[1]Data!A79</f>
        <v>1876.11</v>
      </c>
      <c r="B80" s="59">
        <f>[1]Data!B79</f>
        <v>3.6</v>
      </c>
      <c r="C80" s="59">
        <f>[1]Data!C79</f>
        <v>0.3</v>
      </c>
      <c r="D80" s="59">
        <f>[1]Data!D79</f>
        <v>0.28670000000000001</v>
      </c>
      <c r="E80" s="59">
        <f>[1]Data!E79</f>
        <v>10.56116033</v>
      </c>
      <c r="F80" s="59">
        <f t="shared" si="4"/>
        <v>106.46511982268144</v>
      </c>
      <c r="G80" s="59">
        <f t="shared" si="5"/>
        <v>8.478763848100769</v>
      </c>
      <c r="R80" s="59">
        <f t="shared" si="6"/>
        <v>12.556679455877223</v>
      </c>
      <c r="S80" s="59">
        <f t="shared" si="7"/>
        <v>2.5302527515548774</v>
      </c>
    </row>
    <row r="81" spans="1:19" x14ac:dyDescent="0.3">
      <c r="A81" s="60">
        <f>[1]Data!A80</f>
        <v>1876.12</v>
      </c>
      <c r="B81" s="59">
        <f>[1]Data!B80</f>
        <v>3.58</v>
      </c>
      <c r="C81" s="59">
        <f>[1]Data!C80</f>
        <v>0.3</v>
      </c>
      <c r="D81" s="59">
        <f>[1]Data!D80</f>
        <v>0.28000000000000003</v>
      </c>
      <c r="E81" s="59">
        <f>[1]Data!E80</f>
        <v>10.751490909999999</v>
      </c>
      <c r="F81" s="59">
        <f t="shared" si="4"/>
        <v>103.99939593121975</v>
      </c>
      <c r="G81" s="59">
        <f t="shared" si="5"/>
        <v>8.134030966687579</v>
      </c>
      <c r="R81" s="59">
        <f t="shared" si="6"/>
        <v>12.785714285714285</v>
      </c>
      <c r="S81" s="59">
        <f t="shared" si="7"/>
        <v>2.5483284762254965</v>
      </c>
    </row>
    <row r="82" spans="1:19" x14ac:dyDescent="0.3">
      <c r="A82" s="60">
        <f>[1]Data!A81</f>
        <v>1877.01</v>
      </c>
      <c r="B82" s="59">
        <f>[1]Data!B81</f>
        <v>3.55</v>
      </c>
      <c r="C82" s="59">
        <f>[1]Data!C81</f>
        <v>0.2908</v>
      </c>
      <c r="D82" s="59">
        <f>[1]Data!D81</f>
        <v>0.28170000000000001</v>
      </c>
      <c r="E82" s="59">
        <f>[1]Data!E81</f>
        <v>10.9417405</v>
      </c>
      <c r="F82" s="59">
        <f t="shared" si="4"/>
        <v>101.33475565427638</v>
      </c>
      <c r="G82" s="59">
        <f t="shared" si="5"/>
        <v>8.0411269486787784</v>
      </c>
      <c r="R82" s="59">
        <f t="shared" si="6"/>
        <v>12.602058927937522</v>
      </c>
      <c r="S82" s="59">
        <f t="shared" si="7"/>
        <v>2.5338602075871344</v>
      </c>
    </row>
    <row r="83" spans="1:19" x14ac:dyDescent="0.3">
      <c r="A83" s="60">
        <f>[1]Data!A82</f>
        <v>1877.02</v>
      </c>
      <c r="B83" s="59">
        <f>[1]Data!B82</f>
        <v>3.34</v>
      </c>
      <c r="C83" s="59">
        <f>[1]Data!C82</f>
        <v>0.28170000000000001</v>
      </c>
      <c r="D83" s="59">
        <f>[1]Data!D82</f>
        <v>0.2833</v>
      </c>
      <c r="E83" s="59">
        <f>[1]Data!E82</f>
        <v>10.65632562</v>
      </c>
      <c r="F83" s="59">
        <f t="shared" si="4"/>
        <v>97.893862969251117</v>
      </c>
      <c r="G83" s="59">
        <f t="shared" si="5"/>
        <v>8.3033926284996529</v>
      </c>
      <c r="R83" s="59">
        <f t="shared" si="6"/>
        <v>11.789622308506884</v>
      </c>
      <c r="S83" s="59">
        <f t="shared" si="7"/>
        <v>2.4672196791342751</v>
      </c>
    </row>
    <row r="84" spans="1:19" x14ac:dyDescent="0.3">
      <c r="A84" s="60">
        <f>[1]Data!A83</f>
        <v>1877.03</v>
      </c>
      <c r="B84" s="59">
        <f>[1]Data!B83</f>
        <v>3.17</v>
      </c>
      <c r="C84" s="59">
        <f>[1]Data!C83</f>
        <v>0.27250000000000002</v>
      </c>
      <c r="D84" s="59">
        <f>[1]Data!D83</f>
        <v>0.28499999999999998</v>
      </c>
      <c r="E84" s="59">
        <f>[1]Data!E83</f>
        <v>10.180580170000001</v>
      </c>
      <c r="F84" s="59">
        <f t="shared" si="4"/>
        <v>97.253046827094522</v>
      </c>
      <c r="G84" s="59">
        <f t="shared" si="5"/>
        <v>8.7435704560637024</v>
      </c>
      <c r="R84" s="59">
        <f t="shared" si="6"/>
        <v>11.12280701754386</v>
      </c>
      <c r="S84" s="59">
        <f t="shared" si="7"/>
        <v>2.4089976866026759</v>
      </c>
    </row>
    <row r="85" spans="1:19" x14ac:dyDescent="0.3">
      <c r="A85" s="60">
        <f>[1]Data!A84</f>
        <v>1877.04</v>
      </c>
      <c r="B85" s="59">
        <f>[1]Data!B84</f>
        <v>2.94</v>
      </c>
      <c r="C85" s="59">
        <f>[1]Data!C84</f>
        <v>0.26329999999999998</v>
      </c>
      <c r="D85" s="59">
        <f>[1]Data!D84</f>
        <v>0.28670000000000001</v>
      </c>
      <c r="E85" s="59">
        <f>[1]Data!E84</f>
        <v>10.465995039999999</v>
      </c>
      <c r="F85" s="59">
        <f t="shared" si="4"/>
        <v>87.737102539272755</v>
      </c>
      <c r="G85" s="59">
        <f t="shared" si="5"/>
        <v>8.5558596251732979</v>
      </c>
      <c r="R85" s="59">
        <f t="shared" si="6"/>
        <v>10.254621555633065</v>
      </c>
      <c r="S85" s="59">
        <f t="shared" si="7"/>
        <v>2.327728487443403</v>
      </c>
    </row>
    <row r="86" spans="1:19" x14ac:dyDescent="0.3">
      <c r="A86" s="60">
        <f>[1]Data!A85</f>
        <v>1877.05</v>
      </c>
      <c r="B86" s="59">
        <f>[1]Data!B85</f>
        <v>2.94</v>
      </c>
      <c r="C86" s="59">
        <f>[1]Data!C85</f>
        <v>0.25419999999999998</v>
      </c>
      <c r="D86" s="59">
        <f>[1]Data!D85</f>
        <v>0.2883</v>
      </c>
      <c r="E86" s="59">
        <f>[1]Data!E85</f>
        <v>10.65632562</v>
      </c>
      <c r="F86" s="59">
        <f t="shared" si="4"/>
        <v>86.170047044789911</v>
      </c>
      <c r="G86" s="59">
        <f t="shared" si="5"/>
        <v>8.4499403275554172</v>
      </c>
      <c r="R86" s="59">
        <f t="shared" si="6"/>
        <v>10.197710718002082</v>
      </c>
      <c r="S86" s="59">
        <f t="shared" si="7"/>
        <v>2.3221632556883707</v>
      </c>
    </row>
    <row r="87" spans="1:19" x14ac:dyDescent="0.3">
      <c r="A87" s="60">
        <f>[1]Data!A86</f>
        <v>1877.06</v>
      </c>
      <c r="B87" s="59">
        <f>[1]Data!B86</f>
        <v>2.73</v>
      </c>
      <c r="C87" s="59">
        <f>[1]Data!C86</f>
        <v>0.245</v>
      </c>
      <c r="D87" s="59">
        <f>[1]Data!D86</f>
        <v>0.28999999999999998</v>
      </c>
      <c r="E87" s="59">
        <f>[1]Data!E86</f>
        <v>10.08541488</v>
      </c>
      <c r="F87" s="59">
        <f t="shared" si="4"/>
        <v>84.544500166363008</v>
      </c>
      <c r="G87" s="59">
        <f t="shared" si="5"/>
        <v>8.9809176000898443</v>
      </c>
      <c r="R87" s="59">
        <f t="shared" si="6"/>
        <v>9.4137931034482758</v>
      </c>
      <c r="S87" s="59">
        <f t="shared" si="7"/>
        <v>2.2421759651984856</v>
      </c>
    </row>
    <row r="88" spans="1:19" x14ac:dyDescent="0.3">
      <c r="A88" s="60">
        <f>[1]Data!A87</f>
        <v>1877.07</v>
      </c>
      <c r="B88" s="59">
        <f>[1]Data!B87</f>
        <v>2.85</v>
      </c>
      <c r="C88" s="59">
        <f>[1]Data!C87</f>
        <v>0.23580000000000001</v>
      </c>
      <c r="D88" s="59">
        <f>[1]Data!D87</f>
        <v>0.29170000000000001</v>
      </c>
      <c r="E88" s="59">
        <f>[1]Data!E87</f>
        <v>10.180580170000001</v>
      </c>
      <c r="F88" s="59">
        <f t="shared" si="4"/>
        <v>87.435704560637035</v>
      </c>
      <c r="G88" s="59">
        <f t="shared" si="5"/>
        <v>8.9491210597676574</v>
      </c>
      <c r="R88" s="59">
        <f t="shared" si="6"/>
        <v>9.7703119643469307</v>
      </c>
      <c r="S88" s="59">
        <f t="shared" si="7"/>
        <v>2.2793483963890204</v>
      </c>
    </row>
    <row r="89" spans="1:19" x14ac:dyDescent="0.3">
      <c r="A89" s="60">
        <f>[1]Data!A88</f>
        <v>1877.08</v>
      </c>
      <c r="B89" s="59">
        <f>[1]Data!B88</f>
        <v>3.05</v>
      </c>
      <c r="C89" s="59">
        <f>[1]Data!C88</f>
        <v>0.22670000000000001</v>
      </c>
      <c r="D89" s="59">
        <f>[1]Data!D88</f>
        <v>0.29330000000000001</v>
      </c>
      <c r="E89" s="59">
        <f>[1]Data!E88</f>
        <v>9.8000000000000007</v>
      </c>
      <c r="F89" s="59">
        <f t="shared" si="4"/>
        <v>97.205367346938758</v>
      </c>
      <c r="G89" s="59">
        <f t="shared" si="5"/>
        <v>9.34765057142857</v>
      </c>
      <c r="R89" s="59">
        <f t="shared" si="6"/>
        <v>10.39890896692806</v>
      </c>
      <c r="S89" s="59">
        <f t="shared" si="7"/>
        <v>2.3417008936180519</v>
      </c>
    </row>
    <row r="90" spans="1:19" x14ac:dyDescent="0.3">
      <c r="A90" s="60">
        <f>[1]Data!A89</f>
        <v>1877.09</v>
      </c>
      <c r="B90" s="59">
        <f>[1]Data!B89</f>
        <v>3.24</v>
      </c>
      <c r="C90" s="59">
        <f>[1]Data!C89</f>
        <v>0.2175</v>
      </c>
      <c r="D90" s="59">
        <f>[1]Data!D89</f>
        <v>0.29499999999999998</v>
      </c>
      <c r="E90" s="59">
        <f>[1]Data!E89</f>
        <v>9.7048347110000002</v>
      </c>
      <c r="F90" s="59">
        <f t="shared" si="4"/>
        <v>104.2733555114538</v>
      </c>
      <c r="G90" s="59">
        <f t="shared" si="5"/>
        <v>9.4940246530490331</v>
      </c>
      <c r="R90" s="59">
        <f t="shared" si="6"/>
        <v>10.983050847457628</v>
      </c>
      <c r="S90" s="59">
        <f t="shared" si="7"/>
        <v>2.3963532524465552</v>
      </c>
    </row>
    <row r="91" spans="1:19" x14ac:dyDescent="0.3">
      <c r="A91" s="60">
        <f>[1]Data!A90</f>
        <v>1877.1</v>
      </c>
      <c r="B91" s="59">
        <f>[1]Data!B90</f>
        <v>3.31</v>
      </c>
      <c r="C91" s="59">
        <f>[1]Data!C90</f>
        <v>0.20830000000000001</v>
      </c>
      <c r="D91" s="59">
        <f>[1]Data!D90</f>
        <v>0.29670000000000002</v>
      </c>
      <c r="E91" s="59">
        <f>[1]Data!E90</f>
        <v>9.7048347110000002</v>
      </c>
      <c r="F91" s="59">
        <f t="shared" si="4"/>
        <v>106.52617492065187</v>
      </c>
      <c r="G91" s="59">
        <f t="shared" si="5"/>
        <v>9.5487359815581296</v>
      </c>
      <c r="R91" s="59">
        <f t="shared" si="6"/>
        <v>11.156049882035726</v>
      </c>
      <c r="S91" s="59">
        <f t="shared" si="7"/>
        <v>2.4119819410743326</v>
      </c>
    </row>
    <row r="92" spans="1:19" x14ac:dyDescent="0.3">
      <c r="A92" s="60">
        <f>[1]Data!A91</f>
        <v>1877.11</v>
      </c>
      <c r="B92" s="59">
        <f>[1]Data!B91</f>
        <v>3.26</v>
      </c>
      <c r="C92" s="59">
        <f>[1]Data!C91</f>
        <v>0.19919999999999999</v>
      </c>
      <c r="D92" s="59">
        <f>[1]Data!D91</f>
        <v>0.29830000000000001</v>
      </c>
      <c r="E92" s="59">
        <f>[1]Data!E91</f>
        <v>9.5145851239999999</v>
      </c>
      <c r="F92" s="59">
        <f t="shared" si="4"/>
        <v>107.01489415777493</v>
      </c>
      <c r="G92" s="59">
        <f t="shared" si="5"/>
        <v>9.7921910819829048</v>
      </c>
      <c r="R92" s="59">
        <f t="shared" si="6"/>
        <v>10.928595373784779</v>
      </c>
      <c r="S92" s="59">
        <f t="shared" si="7"/>
        <v>2.3913827828400502</v>
      </c>
    </row>
    <row r="93" spans="1:19" x14ac:dyDescent="0.3">
      <c r="A93" s="60">
        <f>[1]Data!A92</f>
        <v>1877.12</v>
      </c>
      <c r="B93" s="59">
        <f>[1]Data!B92</f>
        <v>3.25</v>
      </c>
      <c r="C93" s="59">
        <f>[1]Data!C92</f>
        <v>0.19</v>
      </c>
      <c r="D93" s="59">
        <f>[1]Data!D92</f>
        <v>0.3</v>
      </c>
      <c r="E93" s="59">
        <f>[1]Data!E92</f>
        <v>9.5145851239999999</v>
      </c>
      <c r="F93" s="59">
        <f t="shared" si="4"/>
        <v>106.68662761127869</v>
      </c>
      <c r="G93" s="59">
        <f t="shared" si="5"/>
        <v>9.8479963948872644</v>
      </c>
      <c r="R93" s="59">
        <f t="shared" si="6"/>
        <v>10.833333333333334</v>
      </c>
      <c r="S93" s="59">
        <f t="shared" si="7"/>
        <v>2.3826278006675823</v>
      </c>
    </row>
    <row r="94" spans="1:19" x14ac:dyDescent="0.3">
      <c r="A94" s="60">
        <f>[1]Data!A93</f>
        <v>1878.01</v>
      </c>
      <c r="B94" s="59">
        <f>[1]Data!B93</f>
        <v>3.25</v>
      </c>
      <c r="C94" s="59">
        <f>[1]Data!C93</f>
        <v>0.18920000000000001</v>
      </c>
      <c r="D94" s="59">
        <f>[1]Data!D93</f>
        <v>0.30080000000000001</v>
      </c>
      <c r="E94" s="59">
        <f>[1]Data!E93</f>
        <v>9.229089256</v>
      </c>
      <c r="F94" s="59">
        <f t="shared" si="4"/>
        <v>109.98690898347077</v>
      </c>
      <c r="G94" s="59">
        <f t="shared" si="5"/>
        <v>10.179711452993233</v>
      </c>
      <c r="R94" s="59">
        <f t="shared" si="6"/>
        <v>10.804521276595745</v>
      </c>
      <c r="S94" s="59">
        <f t="shared" si="7"/>
        <v>2.3799646832480983</v>
      </c>
    </row>
    <row r="95" spans="1:19" x14ac:dyDescent="0.3">
      <c r="A95" s="60">
        <f>[1]Data!A94</f>
        <v>1878.02</v>
      </c>
      <c r="B95" s="59">
        <f>[1]Data!B94</f>
        <v>3.18</v>
      </c>
      <c r="C95" s="59">
        <f>[1]Data!C94</f>
        <v>0.1883</v>
      </c>
      <c r="D95" s="59">
        <f>[1]Data!D94</f>
        <v>0.30170000000000002</v>
      </c>
      <c r="E95" s="59">
        <f>[1]Data!E94</f>
        <v>9.1340049590000003</v>
      </c>
      <c r="F95" s="59">
        <f t="shared" si="4"/>
        <v>108.73825495587845</v>
      </c>
      <c r="G95" s="59">
        <f t="shared" si="5"/>
        <v>10.316456452889474</v>
      </c>
      <c r="R95" s="59">
        <f t="shared" si="6"/>
        <v>10.540271793172025</v>
      </c>
      <c r="S95" s="59">
        <f t="shared" si="7"/>
        <v>2.355203329609207</v>
      </c>
    </row>
    <row r="96" spans="1:19" x14ac:dyDescent="0.3">
      <c r="A96" s="60">
        <f>[1]Data!A95</f>
        <v>1878.03</v>
      </c>
      <c r="B96" s="59">
        <f>[1]Data!B95</f>
        <v>3.24</v>
      </c>
      <c r="C96" s="59">
        <f>[1]Data!C95</f>
        <v>0.1875</v>
      </c>
      <c r="D96" s="59">
        <f>[1]Data!D95</f>
        <v>0.30249999999999999</v>
      </c>
      <c r="E96" s="59">
        <f>[1]Data!E95</f>
        <v>8.9436743799999991</v>
      </c>
      <c r="F96" s="59">
        <f t="shared" si="4"/>
        <v>113.14764346328988</v>
      </c>
      <c r="G96" s="59">
        <f t="shared" si="5"/>
        <v>10.56393893445839</v>
      </c>
      <c r="R96" s="59">
        <f t="shared" si="6"/>
        <v>10.710743801652894</v>
      </c>
      <c r="S96" s="59">
        <f t="shared" si="7"/>
        <v>2.3712473313154789</v>
      </c>
    </row>
    <row r="97" spans="1:19" x14ac:dyDescent="0.3">
      <c r="A97" s="60">
        <f>[1]Data!A96</f>
        <v>1878.04</v>
      </c>
      <c r="B97" s="59">
        <f>[1]Data!B96</f>
        <v>3.33</v>
      </c>
      <c r="C97" s="59">
        <f>[1]Data!C96</f>
        <v>0.1867</v>
      </c>
      <c r="D97" s="59">
        <f>[1]Data!D96</f>
        <v>0.30330000000000001</v>
      </c>
      <c r="E97" s="59">
        <f>[1]Data!E96</f>
        <v>8.8485090910000004</v>
      </c>
      <c r="F97" s="59">
        <f t="shared" si="4"/>
        <v>117.54133372116574</v>
      </c>
      <c r="G97" s="59">
        <f t="shared" si="5"/>
        <v>10.705791747035908</v>
      </c>
      <c r="R97" s="59">
        <f t="shared" si="6"/>
        <v>10.979228486646884</v>
      </c>
      <c r="S97" s="59">
        <f t="shared" si="7"/>
        <v>2.3960051682799541</v>
      </c>
    </row>
    <row r="98" spans="1:19" x14ac:dyDescent="0.3">
      <c r="A98" s="60">
        <f>[1]Data!A97</f>
        <v>1878.05</v>
      </c>
      <c r="B98" s="59">
        <f>[1]Data!B97</f>
        <v>3.34</v>
      </c>
      <c r="C98" s="59">
        <f>[1]Data!C97</f>
        <v>0.18579999999999999</v>
      </c>
      <c r="D98" s="59">
        <f>[1]Data!D97</f>
        <v>0.30420000000000003</v>
      </c>
      <c r="E98" s="59">
        <f>[1]Data!E97</f>
        <v>8.5630942149999996</v>
      </c>
      <c r="F98" s="59">
        <f t="shared" si="4"/>
        <v>121.82382370296038</v>
      </c>
      <c r="G98" s="59">
        <f t="shared" si="5"/>
        <v>11.095451248634896</v>
      </c>
      <c r="R98" s="59">
        <f t="shared" si="6"/>
        <v>10.979618671926362</v>
      </c>
      <c r="S98" s="59">
        <f t="shared" si="7"/>
        <v>2.3960407061455533</v>
      </c>
    </row>
    <row r="99" spans="1:19" x14ac:dyDescent="0.3">
      <c r="A99" s="60">
        <f>[1]Data!A98</f>
        <v>1878.06</v>
      </c>
      <c r="B99" s="59">
        <f>[1]Data!B98</f>
        <v>3.41</v>
      </c>
      <c r="C99" s="59">
        <f>[1]Data!C98</f>
        <v>0.185</v>
      </c>
      <c r="D99" s="59">
        <f>[1]Data!D98</f>
        <v>0.30499999999999999</v>
      </c>
      <c r="E99" s="59">
        <f>[1]Data!E98</f>
        <v>8.3728446279999993</v>
      </c>
      <c r="F99" s="59">
        <f t="shared" si="4"/>
        <v>127.20313911455042</v>
      </c>
      <c r="G99" s="59">
        <f t="shared" si="5"/>
        <v>11.377406870949523</v>
      </c>
      <c r="R99" s="59">
        <f t="shared" si="6"/>
        <v>11.18032786885246</v>
      </c>
      <c r="S99" s="59">
        <f t="shared" si="7"/>
        <v>2.414155793670151</v>
      </c>
    </row>
    <row r="100" spans="1:19" x14ac:dyDescent="0.3">
      <c r="A100" s="60">
        <f>[1]Data!A99</f>
        <v>1878.07</v>
      </c>
      <c r="B100" s="59">
        <f>[1]Data!B99</f>
        <v>3.48</v>
      </c>
      <c r="C100" s="59">
        <f>[1]Data!C99</f>
        <v>0.1842</v>
      </c>
      <c r="D100" s="59">
        <f>[1]Data!D99</f>
        <v>0.30580000000000002</v>
      </c>
      <c r="E100" s="59">
        <f>[1]Data!E99</f>
        <v>8.4679289260000008</v>
      </c>
      <c r="F100" s="59">
        <f t="shared" si="4"/>
        <v>128.35669376755465</v>
      </c>
      <c r="G100" s="59">
        <f t="shared" si="5"/>
        <v>11.279160044286842</v>
      </c>
      <c r="R100" s="59">
        <f t="shared" si="6"/>
        <v>11.379986919555265</v>
      </c>
      <c r="S100" s="59">
        <f t="shared" si="7"/>
        <v>2.4318562792735579</v>
      </c>
    </row>
    <row r="101" spans="1:19" x14ac:dyDescent="0.3">
      <c r="A101" s="60">
        <f>[1]Data!A100</f>
        <v>1878.08</v>
      </c>
      <c r="B101" s="59">
        <f>[1]Data!B100</f>
        <v>3.45</v>
      </c>
      <c r="C101" s="59">
        <f>[1]Data!C100</f>
        <v>0.18329999999999999</v>
      </c>
      <c r="D101" s="59">
        <f>[1]Data!D100</f>
        <v>0.30669999999999997</v>
      </c>
      <c r="E101" s="59">
        <f>[1]Data!E100</f>
        <v>8.5630942149999996</v>
      </c>
      <c r="F101" s="59">
        <f t="shared" si="4"/>
        <v>125.83598556144112</v>
      </c>
      <c r="G101" s="59">
        <f t="shared" si="5"/>
        <v>11.186636745418548</v>
      </c>
      <c r="R101" s="59">
        <f t="shared" si="6"/>
        <v>11.248777306814478</v>
      </c>
      <c r="S101" s="59">
        <f t="shared" si="7"/>
        <v>2.4202594389051999</v>
      </c>
    </row>
    <row r="102" spans="1:19" x14ac:dyDescent="0.3">
      <c r="A102" s="60">
        <f>[1]Data!A101</f>
        <v>1878.09</v>
      </c>
      <c r="B102" s="59">
        <f>[1]Data!B101</f>
        <v>3.52</v>
      </c>
      <c r="C102" s="59">
        <f>[1]Data!C101</f>
        <v>0.1825</v>
      </c>
      <c r="D102" s="59">
        <f>[1]Data!D101</f>
        <v>0.3075</v>
      </c>
      <c r="E102" s="59">
        <f>[1]Data!E101</f>
        <v>8.5630942149999996</v>
      </c>
      <c r="F102" s="59">
        <f t="shared" si="4"/>
        <v>128.38917947138339</v>
      </c>
      <c r="G102" s="59">
        <f t="shared" si="5"/>
        <v>11.215816104389319</v>
      </c>
      <c r="R102" s="59">
        <f t="shared" si="6"/>
        <v>11.447154471544716</v>
      </c>
      <c r="S102" s="59">
        <f t="shared" si="7"/>
        <v>2.4377411813455701</v>
      </c>
    </row>
    <row r="103" spans="1:19" x14ac:dyDescent="0.3">
      <c r="A103" s="60">
        <f>[1]Data!A102</f>
        <v>1878.1</v>
      </c>
      <c r="B103" s="59">
        <f>[1]Data!B102</f>
        <v>3.48</v>
      </c>
      <c r="C103" s="59">
        <f>[1]Data!C102</f>
        <v>0.1817</v>
      </c>
      <c r="D103" s="59">
        <f>[1]Data!D102</f>
        <v>0.30830000000000002</v>
      </c>
      <c r="E103" s="59">
        <f>[1]Data!E102</f>
        <v>8.4679289260000008</v>
      </c>
      <c r="F103" s="59">
        <f t="shared" si="4"/>
        <v>128.35669376755465</v>
      </c>
      <c r="G103" s="59">
        <f t="shared" si="5"/>
        <v>11.371370312798017</v>
      </c>
      <c r="R103" s="59">
        <f t="shared" si="6"/>
        <v>11.287706779111254</v>
      </c>
      <c r="S103" s="59">
        <f t="shared" si="7"/>
        <v>2.4237142378764154</v>
      </c>
    </row>
    <row r="104" spans="1:19" x14ac:dyDescent="0.3">
      <c r="A104" s="60">
        <f>[1]Data!A103</f>
        <v>1878.11</v>
      </c>
      <c r="B104" s="59">
        <f>[1]Data!B103</f>
        <v>3.47</v>
      </c>
      <c r="C104" s="59">
        <f>[1]Data!C103</f>
        <v>0.18079999999999999</v>
      </c>
      <c r="D104" s="59">
        <f>[1]Data!D103</f>
        <v>0.30919999999999997</v>
      </c>
      <c r="E104" s="59">
        <f>[1]Data!E103</f>
        <v>8.3728446279999993</v>
      </c>
      <c r="F104" s="59">
        <f t="shared" si="4"/>
        <v>129.44131751539294</v>
      </c>
      <c r="G104" s="59">
        <f t="shared" si="5"/>
        <v>11.5340793590085</v>
      </c>
      <c r="R104" s="59">
        <f t="shared" si="6"/>
        <v>11.222509702457957</v>
      </c>
      <c r="S104" s="59">
        <f t="shared" si="7"/>
        <v>2.4179215562276379</v>
      </c>
    </row>
    <row r="105" spans="1:19" x14ac:dyDescent="0.3">
      <c r="A105" s="60">
        <f>[1]Data!A104</f>
        <v>1878.12</v>
      </c>
      <c r="B105" s="59">
        <f>[1]Data!B104</f>
        <v>3.45</v>
      </c>
      <c r="C105" s="59">
        <f>[1]Data!C104</f>
        <v>0.18</v>
      </c>
      <c r="D105" s="59">
        <f>[1]Data!D104</f>
        <v>0.31</v>
      </c>
      <c r="E105" s="59">
        <f>[1]Data!E104</f>
        <v>8.18251405</v>
      </c>
      <c r="F105" s="59">
        <f t="shared" si="4"/>
        <v>131.68879312831731</v>
      </c>
      <c r="G105" s="59">
        <f t="shared" si="5"/>
        <v>11.832906049211122</v>
      </c>
      <c r="R105" s="59">
        <f t="shared" si="6"/>
        <v>11.129032258064516</v>
      </c>
      <c r="S105" s="59">
        <f t="shared" si="7"/>
        <v>2.4095572125462135</v>
      </c>
    </row>
    <row r="106" spans="1:19" x14ac:dyDescent="0.3">
      <c r="A106" s="60">
        <f>[1]Data!A105</f>
        <v>1879.01</v>
      </c>
      <c r="B106" s="59">
        <f>[1]Data!B105</f>
        <v>3.58</v>
      </c>
      <c r="C106" s="59">
        <f>[1]Data!C105</f>
        <v>0.1817</v>
      </c>
      <c r="D106" s="59">
        <f>[1]Data!D105</f>
        <v>0.31580000000000003</v>
      </c>
      <c r="E106" s="59">
        <f>[1]Data!E105</f>
        <v>8.2776793390000005</v>
      </c>
      <c r="F106" s="59">
        <f t="shared" si="4"/>
        <v>135.07995589197105</v>
      </c>
      <c r="G106" s="59">
        <f t="shared" si="5"/>
        <v>11.915712310247054</v>
      </c>
      <c r="R106" s="59">
        <f t="shared" si="6"/>
        <v>11.336288790373654</v>
      </c>
      <c r="S106" s="59">
        <f t="shared" si="7"/>
        <v>2.4280089775732043</v>
      </c>
    </row>
    <row r="107" spans="1:19" x14ac:dyDescent="0.3">
      <c r="A107" s="60">
        <f>[1]Data!A106</f>
        <v>1879.02</v>
      </c>
      <c r="B107" s="59">
        <f>[1]Data!B106</f>
        <v>3.71</v>
      </c>
      <c r="C107" s="59">
        <f>[1]Data!C106</f>
        <v>0.18329999999999999</v>
      </c>
      <c r="D107" s="59">
        <f>[1]Data!D106</f>
        <v>0.32169999999999999</v>
      </c>
      <c r="E107" s="59">
        <f>[1]Data!E106</f>
        <v>8.3728446279999993</v>
      </c>
      <c r="F107" s="59">
        <f t="shared" si="4"/>
        <v>138.39403111876305</v>
      </c>
      <c r="G107" s="59">
        <f t="shared" si="5"/>
        <v>12.000366525850692</v>
      </c>
      <c r="R107" s="59">
        <f t="shared" si="6"/>
        <v>11.532483680447623</v>
      </c>
      <c r="S107" s="59">
        <f t="shared" si="7"/>
        <v>2.4451677213565004</v>
      </c>
    </row>
    <row r="108" spans="1:19" x14ac:dyDescent="0.3">
      <c r="A108" s="60">
        <f>[1]Data!A107</f>
        <v>1879.03</v>
      </c>
      <c r="B108" s="59">
        <f>[1]Data!B107</f>
        <v>3.65</v>
      </c>
      <c r="C108" s="59">
        <f>[1]Data!C107</f>
        <v>0.185</v>
      </c>
      <c r="D108" s="59">
        <f>[1]Data!D107</f>
        <v>0.32750000000000001</v>
      </c>
      <c r="E108" s="59">
        <f>[1]Data!E107</f>
        <v>8.2776793390000005</v>
      </c>
      <c r="F108" s="59">
        <f t="shared" si="4"/>
        <v>137.72118407980287</v>
      </c>
      <c r="G108" s="59">
        <f t="shared" si="5"/>
        <v>12.357174735927519</v>
      </c>
      <c r="R108" s="59">
        <f t="shared" si="6"/>
        <v>11.14503816793893</v>
      </c>
      <c r="S108" s="59">
        <f t="shared" si="7"/>
        <v>2.4109943915012306</v>
      </c>
    </row>
    <row r="109" spans="1:19" x14ac:dyDescent="0.3">
      <c r="A109" s="60">
        <f>[1]Data!A108</f>
        <v>1879.04</v>
      </c>
      <c r="B109" s="59">
        <f>[1]Data!B108</f>
        <v>3.77</v>
      </c>
      <c r="C109" s="59">
        <f>[1]Data!C108</f>
        <v>0.1867</v>
      </c>
      <c r="D109" s="59">
        <f>[1]Data!D108</f>
        <v>0.33329999999999999</v>
      </c>
      <c r="E109" s="59">
        <f>[1]Data!E108</f>
        <v>8.18251405</v>
      </c>
      <c r="F109" s="59">
        <f t="shared" si="4"/>
        <v>143.9034058242772</v>
      </c>
      <c r="G109" s="59">
        <f t="shared" si="5"/>
        <v>12.722282536135699</v>
      </c>
      <c r="R109" s="59">
        <f t="shared" si="6"/>
        <v>11.311131113111312</v>
      </c>
      <c r="S109" s="59">
        <f t="shared" si="7"/>
        <v>2.4257872951283623</v>
      </c>
    </row>
    <row r="110" spans="1:19" x14ac:dyDescent="0.3">
      <c r="A110" s="60">
        <f>[1]Data!A109</f>
        <v>1879.05</v>
      </c>
      <c r="B110" s="59">
        <f>[1]Data!B109</f>
        <v>3.94</v>
      </c>
      <c r="C110" s="59">
        <f>[1]Data!C109</f>
        <v>0.1883</v>
      </c>
      <c r="D110" s="59">
        <f>[1]Data!D109</f>
        <v>0.3392</v>
      </c>
      <c r="E110" s="59">
        <f>[1]Data!E109</f>
        <v>8.18251405</v>
      </c>
      <c r="F110" s="59">
        <f t="shared" si="4"/>
        <v>150.39241881900588</v>
      </c>
      <c r="G110" s="59">
        <f t="shared" si="5"/>
        <v>12.94748945771746</v>
      </c>
      <c r="R110" s="59">
        <f t="shared" si="6"/>
        <v>11.615566037735849</v>
      </c>
      <c r="S110" s="59">
        <f t="shared" si="7"/>
        <v>2.4523460983742313</v>
      </c>
    </row>
    <row r="111" spans="1:19" x14ac:dyDescent="0.3">
      <c r="A111" s="60">
        <f>[1]Data!A110</f>
        <v>1879.06</v>
      </c>
      <c r="B111" s="59">
        <f>[1]Data!B110</f>
        <v>3.96</v>
      </c>
      <c r="C111" s="59">
        <f>[1]Data!C110</f>
        <v>0.19</v>
      </c>
      <c r="D111" s="59">
        <f>[1]Data!D110</f>
        <v>0.34499999999999997</v>
      </c>
      <c r="E111" s="59">
        <f>[1]Data!E110</f>
        <v>8.0873811569999994</v>
      </c>
      <c r="F111" s="59">
        <f t="shared" si="4"/>
        <v>152.93389738771776</v>
      </c>
      <c r="G111" s="59">
        <f t="shared" si="5"/>
        <v>13.323786514839046</v>
      </c>
      <c r="R111" s="59">
        <f t="shared" si="6"/>
        <v>11.478260869565219</v>
      </c>
      <c r="S111" s="59">
        <f t="shared" si="7"/>
        <v>2.4404548872171667</v>
      </c>
    </row>
    <row r="112" spans="1:19" x14ac:dyDescent="0.3">
      <c r="A112" s="60">
        <f>[1]Data!A111</f>
        <v>1879.07</v>
      </c>
      <c r="B112" s="59">
        <f>[1]Data!B111</f>
        <v>4.04</v>
      </c>
      <c r="C112" s="59">
        <f>[1]Data!C111</f>
        <v>0.19170000000000001</v>
      </c>
      <c r="D112" s="59">
        <f>[1]Data!D111</f>
        <v>0.3508</v>
      </c>
      <c r="E112" s="59">
        <f>[1]Data!E111</f>
        <v>8.18251405</v>
      </c>
      <c r="F112" s="59">
        <f t="shared" si="4"/>
        <v>154.20948528649333</v>
      </c>
      <c r="G112" s="59">
        <f t="shared" si="5"/>
        <v>13.390269167946006</v>
      </c>
      <c r="R112" s="59">
        <f t="shared" si="6"/>
        <v>11.516533637400228</v>
      </c>
      <c r="S112" s="59">
        <f t="shared" si="7"/>
        <v>2.4437837104571676</v>
      </c>
    </row>
    <row r="113" spans="1:19" x14ac:dyDescent="0.3">
      <c r="A113" s="60">
        <f>[1]Data!A112</f>
        <v>1879.08</v>
      </c>
      <c r="B113" s="59">
        <f>[1]Data!B112</f>
        <v>4.07</v>
      </c>
      <c r="C113" s="59">
        <f>[1]Data!C112</f>
        <v>0.1933</v>
      </c>
      <c r="D113" s="59">
        <f>[1]Data!D112</f>
        <v>0.35670000000000002</v>
      </c>
      <c r="E113" s="59">
        <f>[1]Data!E112</f>
        <v>8.18251405</v>
      </c>
      <c r="F113" s="59">
        <f t="shared" si="4"/>
        <v>155.35460522673958</v>
      </c>
      <c r="G113" s="59">
        <f t="shared" si="5"/>
        <v>13.615476089527766</v>
      </c>
      <c r="R113" s="59">
        <f t="shared" si="6"/>
        <v>11.410148584244464</v>
      </c>
      <c r="S113" s="59">
        <f t="shared" si="7"/>
        <v>2.4345031860717947</v>
      </c>
    </row>
    <row r="114" spans="1:19" x14ac:dyDescent="0.3">
      <c r="A114" s="60">
        <f>[1]Data!A113</f>
        <v>1879.09</v>
      </c>
      <c r="B114" s="59">
        <f>[1]Data!B113</f>
        <v>4.22</v>
      </c>
      <c r="C114" s="59">
        <f>[1]Data!C113</f>
        <v>0.19500000000000001</v>
      </c>
      <c r="D114" s="59">
        <f>[1]Data!D113</f>
        <v>0.36249999999999999</v>
      </c>
      <c r="E114" s="59">
        <f>[1]Data!E113</f>
        <v>8.4679289260000008</v>
      </c>
      <c r="F114" s="59">
        <f t="shared" si="4"/>
        <v>155.65093324686222</v>
      </c>
      <c r="G114" s="59">
        <f t="shared" si="5"/>
        <v>13.370488934120274</v>
      </c>
      <c r="R114" s="59">
        <f t="shared" si="6"/>
        <v>11.641379310344828</v>
      </c>
      <c r="S114" s="59">
        <f t="shared" si="7"/>
        <v>2.4545659327353282</v>
      </c>
    </row>
    <row r="115" spans="1:19" x14ac:dyDescent="0.3">
      <c r="A115" s="60">
        <f>[1]Data!A114</f>
        <v>1879.1</v>
      </c>
      <c r="B115" s="59">
        <f>[1]Data!B114</f>
        <v>4.68</v>
      </c>
      <c r="C115" s="59">
        <f>[1]Data!C114</f>
        <v>0.19670000000000001</v>
      </c>
      <c r="D115" s="59">
        <f>[1]Data!D114</f>
        <v>0.36830000000000002</v>
      </c>
      <c r="E115" s="59">
        <f>[1]Data!E114</f>
        <v>8.9436743799999991</v>
      </c>
      <c r="F115" s="59">
        <f t="shared" si="4"/>
        <v>163.43548500252979</v>
      </c>
      <c r="G115" s="59">
        <f t="shared" si="5"/>
        <v>12.861813915904216</v>
      </c>
      <c r="R115" s="59">
        <f t="shared" si="6"/>
        <v>12.707032310616343</v>
      </c>
      <c r="S115" s="59">
        <f t="shared" si="7"/>
        <v>2.5421555654606727</v>
      </c>
    </row>
    <row r="116" spans="1:19" x14ac:dyDescent="0.3">
      <c r="A116" s="60">
        <f>[1]Data!A115</f>
        <v>1879.11</v>
      </c>
      <c r="B116" s="59">
        <f>[1]Data!B115</f>
        <v>4.93</v>
      </c>
      <c r="C116" s="59">
        <f>[1]Data!C115</f>
        <v>0.1983</v>
      </c>
      <c r="D116" s="59">
        <f>[1]Data!D115</f>
        <v>0.37419999999999998</v>
      </c>
      <c r="E116" s="59">
        <f>[1]Data!E115</f>
        <v>9.4194198349999994</v>
      </c>
      <c r="F116" s="59">
        <f t="shared" si="4"/>
        <v>163.47044584195456</v>
      </c>
      <c r="G116" s="59">
        <f t="shared" si="5"/>
        <v>12.407837897375131</v>
      </c>
      <c r="R116" s="59">
        <f t="shared" si="6"/>
        <v>13.174772848743988</v>
      </c>
      <c r="S116" s="59">
        <f t="shared" si="7"/>
        <v>2.5783038531967466</v>
      </c>
    </row>
    <row r="117" spans="1:19" x14ac:dyDescent="0.3">
      <c r="A117" s="60">
        <f>[1]Data!A116</f>
        <v>1879.12</v>
      </c>
      <c r="B117" s="59">
        <f>[1]Data!B116</f>
        <v>4.92</v>
      </c>
      <c r="C117" s="59">
        <f>[1]Data!C116</f>
        <v>0.2</v>
      </c>
      <c r="D117" s="59">
        <f>[1]Data!D116</f>
        <v>0.38</v>
      </c>
      <c r="E117" s="59">
        <f>[1]Data!E116</f>
        <v>9.7048347110000002</v>
      </c>
      <c r="F117" s="59">
        <f t="shared" si="4"/>
        <v>158.34102133220762</v>
      </c>
      <c r="G117" s="59">
        <f t="shared" si="5"/>
        <v>12.229591078503841</v>
      </c>
      <c r="R117" s="59">
        <f t="shared" si="6"/>
        <v>12.947368421052632</v>
      </c>
      <c r="S117" s="59">
        <f t="shared" si="7"/>
        <v>2.5608925567659222</v>
      </c>
    </row>
    <row r="118" spans="1:19" x14ac:dyDescent="0.3">
      <c r="A118" s="60">
        <f>[1]Data!A117</f>
        <v>1880.01</v>
      </c>
      <c r="B118" s="59">
        <f>[1]Data!B117</f>
        <v>5.1100000000000003</v>
      </c>
      <c r="C118" s="59">
        <f>[1]Data!C117</f>
        <v>0.20499999999999999</v>
      </c>
      <c r="D118" s="59">
        <f>[1]Data!D117</f>
        <v>0.38919999999999999</v>
      </c>
      <c r="E118" s="59">
        <f>[1]Data!E117</f>
        <v>9.9903305790000001</v>
      </c>
      <c r="F118" s="59">
        <f t="shared" si="4"/>
        <v>159.7561269248566</v>
      </c>
      <c r="G118" s="59">
        <f t="shared" si="5"/>
        <v>12.167726927427433</v>
      </c>
      <c r="M118" s="60"/>
      <c r="O118" s="63"/>
      <c r="P118" s="63"/>
      <c r="R118" s="59">
        <f t="shared" si="6"/>
        <v>13.129496402877699</v>
      </c>
      <c r="S118" s="59">
        <f t="shared" si="7"/>
        <v>2.5748613328859</v>
      </c>
    </row>
    <row r="119" spans="1:19" x14ac:dyDescent="0.3">
      <c r="A119" s="60">
        <f>[1]Data!A118</f>
        <v>1880.02</v>
      </c>
      <c r="B119" s="59">
        <f>[1]Data!B118</f>
        <v>5.2</v>
      </c>
      <c r="C119" s="59">
        <f>[1]Data!C118</f>
        <v>0.21</v>
      </c>
      <c r="D119" s="59">
        <f>[1]Data!D118</f>
        <v>0.39829999999999999</v>
      </c>
      <c r="E119" s="59">
        <f>[1]Data!E118</f>
        <v>9.9903305790000001</v>
      </c>
      <c r="F119" s="59">
        <f t="shared" si="4"/>
        <v>162.56983561824939</v>
      </c>
      <c r="G119" s="59">
        <f t="shared" si="5"/>
        <v>12.45222413975937</v>
      </c>
      <c r="M119" s="60"/>
      <c r="O119" s="63"/>
      <c r="P119" s="63"/>
      <c r="R119" s="59">
        <f t="shared" si="6"/>
        <v>13.055485814712529</v>
      </c>
      <c r="S119" s="59">
        <f t="shared" si="7"/>
        <v>2.5692084143819205</v>
      </c>
    </row>
    <row r="120" spans="1:19" x14ac:dyDescent="0.3">
      <c r="A120" s="60">
        <f>[1]Data!A119</f>
        <v>1880.03</v>
      </c>
      <c r="B120" s="59">
        <f>[1]Data!B119</f>
        <v>5.3</v>
      </c>
      <c r="C120" s="59">
        <f>[1]Data!C119</f>
        <v>0.215</v>
      </c>
      <c r="D120" s="59">
        <f>[1]Data!D119</f>
        <v>0.40749999999999997</v>
      </c>
      <c r="E120" s="59">
        <f>[1]Data!E119</f>
        <v>10.08541488</v>
      </c>
      <c r="F120" s="59">
        <f t="shared" si="4"/>
        <v>164.1340113119868</v>
      </c>
      <c r="G120" s="59">
        <f t="shared" si="5"/>
        <v>12.61973766219521</v>
      </c>
      <c r="M120" s="60"/>
      <c r="O120" s="63"/>
      <c r="P120" s="63"/>
      <c r="R120" s="59">
        <f t="shared" si="6"/>
        <v>13.006134969325155</v>
      </c>
      <c r="S120" s="59">
        <f t="shared" si="7"/>
        <v>2.5654211668592959</v>
      </c>
    </row>
    <row r="121" spans="1:19" x14ac:dyDescent="0.3">
      <c r="A121" s="60">
        <f>[1]Data!A120</f>
        <v>1880.04</v>
      </c>
      <c r="B121" s="59">
        <f>[1]Data!B120</f>
        <v>5.18</v>
      </c>
      <c r="C121" s="59">
        <f>[1]Data!C120</f>
        <v>0.22</v>
      </c>
      <c r="D121" s="59">
        <f>[1]Data!D120</f>
        <v>0.41670000000000001</v>
      </c>
      <c r="E121" s="59">
        <f>[1]Data!E120</f>
        <v>9.7048347110000002</v>
      </c>
      <c r="F121" s="59">
        <f t="shared" si="4"/>
        <v>166.7086362806576</v>
      </c>
      <c r="G121" s="59">
        <f t="shared" si="5"/>
        <v>13.410712111611975</v>
      </c>
      <c r="M121" s="60"/>
      <c r="O121" s="63"/>
      <c r="P121" s="63"/>
      <c r="R121" s="59">
        <f t="shared" si="6"/>
        <v>12.431005519558434</v>
      </c>
      <c r="S121" s="59">
        <f t="shared" si="7"/>
        <v>2.5201937968251209</v>
      </c>
    </row>
    <row r="122" spans="1:19" x14ac:dyDescent="0.3">
      <c r="A122" s="60">
        <f>[1]Data!A121</f>
        <v>1880.05</v>
      </c>
      <c r="B122" s="59">
        <f>[1]Data!B121</f>
        <v>4.7699999999999996</v>
      </c>
      <c r="C122" s="59">
        <f>[1]Data!C121</f>
        <v>0.22500000000000001</v>
      </c>
      <c r="D122" s="59">
        <f>[1]Data!D121</f>
        <v>0.42580000000000001</v>
      </c>
      <c r="E122" s="59">
        <f>[1]Data!E121</f>
        <v>9.4194198349999994</v>
      </c>
      <c r="F122" s="59">
        <f t="shared" si="4"/>
        <v>158.16511697081606</v>
      </c>
      <c r="G122" s="59">
        <f t="shared" si="5"/>
        <v>14.118806458317295</v>
      </c>
      <c r="M122" s="60"/>
      <c r="O122" s="63"/>
      <c r="P122" s="63"/>
      <c r="R122" s="59">
        <f t="shared" si="6"/>
        <v>11.202442461249412</v>
      </c>
      <c r="S122" s="59">
        <f t="shared" si="7"/>
        <v>2.4161318314230078</v>
      </c>
    </row>
    <row r="123" spans="1:19" x14ac:dyDescent="0.3">
      <c r="A123" s="60">
        <f>[1]Data!A122</f>
        <v>1880.06</v>
      </c>
      <c r="B123" s="59">
        <f>[1]Data!B122</f>
        <v>4.79</v>
      </c>
      <c r="C123" s="59">
        <f>[1]Data!C122</f>
        <v>0.23</v>
      </c>
      <c r="D123" s="59">
        <f>[1]Data!D122</f>
        <v>0.435</v>
      </c>
      <c r="E123" s="59">
        <f>[1]Data!E122</f>
        <v>9.229089256</v>
      </c>
      <c r="F123" s="59">
        <f t="shared" si="4"/>
        <v>162.10378277871538</v>
      </c>
      <c r="G123" s="59">
        <f t="shared" si="5"/>
        <v>14.721324740864549</v>
      </c>
      <c r="M123" s="60"/>
      <c r="O123" s="63"/>
      <c r="P123" s="63"/>
      <c r="R123" s="59">
        <f t="shared" si="6"/>
        <v>11.011494252873563</v>
      </c>
      <c r="S123" s="59">
        <f t="shared" si="7"/>
        <v>2.3989396593162766</v>
      </c>
    </row>
    <row r="124" spans="1:19" x14ac:dyDescent="0.3">
      <c r="A124" s="60">
        <f>[1]Data!A123</f>
        <v>1880.07</v>
      </c>
      <c r="B124" s="59">
        <f>[1]Data!B123</f>
        <v>5.01</v>
      </c>
      <c r="C124" s="59">
        <f>[1]Data!C123</f>
        <v>0.23499999999999999</v>
      </c>
      <c r="D124" s="59">
        <f>[1]Data!D123</f>
        <v>0.44419999999999998</v>
      </c>
      <c r="E124" s="59">
        <f>[1]Data!E123</f>
        <v>9.229089256</v>
      </c>
      <c r="F124" s="59">
        <f t="shared" si="4"/>
        <v>169.54905046375032</v>
      </c>
      <c r="G124" s="59">
        <f t="shared" si="5"/>
        <v>15.032672298602373</v>
      </c>
      <c r="M124" s="60"/>
      <c r="O124" s="63"/>
      <c r="P124" s="63"/>
      <c r="R124" s="59">
        <f t="shared" si="6"/>
        <v>11.278703286807744</v>
      </c>
      <c r="S124" s="59">
        <f t="shared" si="7"/>
        <v>2.4229162826185835</v>
      </c>
    </row>
    <row r="125" spans="1:19" x14ac:dyDescent="0.3">
      <c r="A125" s="60">
        <f>[1]Data!A124</f>
        <v>1880.08</v>
      </c>
      <c r="B125" s="59">
        <f>[1]Data!B124</f>
        <v>5.19</v>
      </c>
      <c r="C125" s="59">
        <f>[1]Data!C124</f>
        <v>0.24</v>
      </c>
      <c r="D125" s="59">
        <f>[1]Data!D124</f>
        <v>0.45329999999999998</v>
      </c>
      <c r="E125" s="59">
        <f>[1]Data!E124</f>
        <v>9.229089256</v>
      </c>
      <c r="F125" s="59">
        <f t="shared" si="4"/>
        <v>175.64063311514258</v>
      </c>
      <c r="G125" s="59">
        <f t="shared" si="5"/>
        <v>15.340635643756093</v>
      </c>
      <c r="M125" s="60"/>
      <c r="O125" s="63"/>
      <c r="P125" s="63"/>
      <c r="R125" s="59">
        <f t="shared" si="6"/>
        <v>11.449371277299802</v>
      </c>
      <c r="S125" s="59">
        <f t="shared" si="7"/>
        <v>2.4379348182131308</v>
      </c>
    </row>
    <row r="126" spans="1:19" x14ac:dyDescent="0.3">
      <c r="A126" s="60">
        <f>[1]Data!A125</f>
        <v>1880.09</v>
      </c>
      <c r="B126" s="59">
        <f>[1]Data!B125</f>
        <v>5.18</v>
      </c>
      <c r="C126" s="59">
        <f>[1]Data!C125</f>
        <v>0.245</v>
      </c>
      <c r="D126" s="59">
        <f>[1]Data!D125</f>
        <v>0.46250000000000002</v>
      </c>
      <c r="E126" s="59">
        <f>[1]Data!E125</f>
        <v>9.3242545450000005</v>
      </c>
      <c r="F126" s="59">
        <f t="shared" si="4"/>
        <v>173.51304087548371</v>
      </c>
      <c r="G126" s="59">
        <f t="shared" si="5"/>
        <v>15.492235792453904</v>
      </c>
      <c r="M126" s="60"/>
      <c r="O126" s="63"/>
      <c r="P126" s="63"/>
      <c r="R126" s="59">
        <f t="shared" si="6"/>
        <v>11.2</v>
      </c>
      <c r="S126" s="59">
        <f t="shared" si="7"/>
        <v>2.4159137783010487</v>
      </c>
    </row>
    <row r="127" spans="1:19" x14ac:dyDescent="0.3">
      <c r="A127" s="60">
        <f>[1]Data!A126</f>
        <v>1880.1</v>
      </c>
      <c r="B127" s="59">
        <f>[1]Data!B126</f>
        <v>5.33</v>
      </c>
      <c r="C127" s="59">
        <f>[1]Data!C126</f>
        <v>0.25</v>
      </c>
      <c r="D127" s="59">
        <f>[1]Data!D126</f>
        <v>0.47170000000000001</v>
      </c>
      <c r="E127" s="59">
        <f>[1]Data!E126</f>
        <v>9.3242545450000005</v>
      </c>
      <c r="F127" s="59">
        <f t="shared" si="4"/>
        <v>178.53754978114446</v>
      </c>
      <c r="G127" s="59">
        <f t="shared" si="5"/>
        <v>15.800405672001094</v>
      </c>
      <c r="M127" s="60"/>
      <c r="O127" s="63"/>
      <c r="P127" s="63"/>
      <c r="R127" s="59">
        <f t="shared" si="6"/>
        <v>11.299554801780793</v>
      </c>
      <c r="S127" s="59">
        <f t="shared" si="7"/>
        <v>2.4247633268696744</v>
      </c>
    </row>
    <row r="128" spans="1:19" x14ac:dyDescent="0.3">
      <c r="A128" s="60">
        <f>[1]Data!A127</f>
        <v>1880.11</v>
      </c>
      <c r="B128" s="59">
        <f>[1]Data!B127</f>
        <v>5.61</v>
      </c>
      <c r="C128" s="59">
        <f>[1]Data!C127</f>
        <v>0.255</v>
      </c>
      <c r="D128" s="59">
        <f>[1]Data!D127</f>
        <v>0.48080000000000001</v>
      </c>
      <c r="E128" s="59">
        <f>[1]Data!E127</f>
        <v>9.4194198349999994</v>
      </c>
      <c r="F128" s="59">
        <f t="shared" si="4"/>
        <v>186.01809354429312</v>
      </c>
      <c r="G128" s="59">
        <f t="shared" si="5"/>
        <v>15.942513257771148</v>
      </c>
      <c r="J128" s="59" t="str">
        <f>'[3]CAPE calculation'!J127</f>
        <v xml:space="preserve">CAPE </v>
      </c>
      <c r="K128" s="59" t="str">
        <f>'[3]CAPE calculation'!K127</f>
        <v xml:space="preserve">Log CAPE </v>
      </c>
      <c r="L128" s="59" t="str">
        <f>'[3]CAPE calculation'!L127</f>
        <v xml:space="preserve">ratio to average </v>
      </c>
      <c r="M128" s="60"/>
      <c r="O128" s="63"/>
      <c r="P128" s="63"/>
      <c r="R128" s="59">
        <f t="shared" si="6"/>
        <v>11.668053244592347</v>
      </c>
      <c r="S128" s="59">
        <f t="shared" si="7"/>
        <v>2.4568546152957444</v>
      </c>
    </row>
    <row r="129" spans="1:19" x14ac:dyDescent="0.3">
      <c r="A129" s="60">
        <f>[1]Data!A128</f>
        <v>1880.12</v>
      </c>
      <c r="B129" s="59">
        <f>[1]Data!B128</f>
        <v>5.84</v>
      </c>
      <c r="C129" s="59">
        <f>[1]Data!C128</f>
        <v>0.26</v>
      </c>
      <c r="D129" s="59">
        <f>[1]Data!D128</f>
        <v>0.49</v>
      </c>
      <c r="E129" s="59">
        <f>[1]Data!E128</f>
        <v>9.5145851239999999</v>
      </c>
      <c r="F129" s="59">
        <f t="shared" si="4"/>
        <v>191.70766315380541</v>
      </c>
      <c r="G129" s="59">
        <f t="shared" si="5"/>
        <v>16.085060778315864</v>
      </c>
      <c r="H129" s="59">
        <f t="shared" ref="H129:H192" si="8">GEOMEAN(F10:F130)</f>
        <v>125.23038570105849</v>
      </c>
      <c r="I129" s="59">
        <f t="shared" ref="I129:I192" si="9">GEOMEAN(G10:G129)</f>
        <v>10.990334055884356</v>
      </c>
      <c r="J129" s="59">
        <f t="shared" ref="J129:J192" si="10">F129/I129</f>
        <v>17.443297189966927</v>
      </c>
      <c r="K129" s="59">
        <f t="shared" ref="K129:K192" si="11">LN(J129)</f>
        <v>2.8589554596691586</v>
      </c>
      <c r="L129" s="59">
        <f t="shared" ref="L129:L192" si="12">K129-$K$1854</f>
        <v>5.421733976169163E-2</v>
      </c>
      <c r="M129" s="60"/>
      <c r="O129" s="60" t="s">
        <v>571</v>
      </c>
      <c r="P129" s="63" t="s">
        <v>572</v>
      </c>
      <c r="R129" s="59">
        <f t="shared" si="6"/>
        <v>11.918367346938776</v>
      </c>
      <c r="S129" s="59">
        <f t="shared" si="7"/>
        <v>2.4780806847176007</v>
      </c>
    </row>
    <row r="130" spans="1:19" x14ac:dyDescent="0.3">
      <c r="A130" s="60">
        <f>[1]Data!A129</f>
        <v>1881.01</v>
      </c>
      <c r="B130" s="59">
        <f>[1]Data!B129</f>
        <v>6.19</v>
      </c>
      <c r="C130" s="59">
        <f>[1]Data!C129</f>
        <v>0.26500000000000001</v>
      </c>
      <c r="D130" s="59">
        <f>[1]Data!D129</f>
        <v>0.48580000000000001</v>
      </c>
      <c r="E130" s="59">
        <f>[1]Data!E129</f>
        <v>9.4194198349999994</v>
      </c>
      <c r="F130" s="59">
        <f t="shared" si="4"/>
        <v>205.24991070217013</v>
      </c>
      <c r="G130" s="59">
        <f t="shared" si="5"/>
        <v>16.108304784994225</v>
      </c>
      <c r="H130" s="59">
        <f t="shared" si="8"/>
        <v>125.85193556366828</v>
      </c>
      <c r="I130" s="59">
        <f t="shared" si="9"/>
        <v>11.033869275628044</v>
      </c>
      <c r="J130" s="59">
        <f t="shared" si="10"/>
        <v>18.601807360137261</v>
      </c>
      <c r="K130" s="59">
        <f t="shared" si="11"/>
        <v>2.9232587458983192</v>
      </c>
      <c r="L130" s="59">
        <f t="shared" si="12"/>
        <v>0.11852062599085222</v>
      </c>
      <c r="M130" s="60"/>
      <c r="N130" s="60">
        <f>INDEX($A$130:$A$2900,(ROW()-ROW($A$130))*3)</f>
        <v>1881.01</v>
      </c>
      <c r="O130" s="60">
        <f>INDEX($L$130:$L$2900,(ROW()-ROW($L$130))*3)</f>
        <v>0.11852062599085222</v>
      </c>
      <c r="P130" s="63">
        <f>EXP(O130)</f>
        <v>1.1258300952237505</v>
      </c>
      <c r="R130" s="59">
        <f t="shared" si="6"/>
        <v>12.741869081926719</v>
      </c>
      <c r="S130" s="59">
        <f t="shared" si="7"/>
        <v>2.5448933491105699</v>
      </c>
    </row>
    <row r="131" spans="1:19" x14ac:dyDescent="0.3">
      <c r="A131" s="60">
        <f>[1]Data!A130</f>
        <v>1881.02</v>
      </c>
      <c r="B131" s="59">
        <f>[1]Data!B130</f>
        <v>6.17</v>
      </c>
      <c r="C131" s="59">
        <f>[1]Data!C130</f>
        <v>0.27</v>
      </c>
      <c r="D131" s="59">
        <f>[1]Data!D130</f>
        <v>0.48170000000000002</v>
      </c>
      <c r="E131" s="59">
        <f>[1]Data!E130</f>
        <v>9.5145851239999999</v>
      </c>
      <c r="F131" s="59">
        <f t="shared" si="4"/>
        <v>202.54045918818142</v>
      </c>
      <c r="G131" s="59">
        <f t="shared" si="5"/>
        <v>15.812599544723986</v>
      </c>
      <c r="H131" s="59">
        <f t="shared" si="8"/>
        <v>126.50577373223329</v>
      </c>
      <c r="I131" s="59">
        <f t="shared" si="9"/>
        <v>11.078643161750829</v>
      </c>
      <c r="J131" s="59">
        <f t="shared" si="10"/>
        <v>18.282063627381302</v>
      </c>
      <c r="K131" s="59">
        <f t="shared" si="11"/>
        <v>2.9059204495549276</v>
      </c>
      <c r="L131" s="59">
        <f t="shared" si="12"/>
        <v>0.10118232964746054</v>
      </c>
      <c r="M131" s="60"/>
      <c r="N131" s="60">
        <f t="shared" ref="N131:N194" si="13">INDEX($A$130:$A$2900,(ROW()-ROW($A$130))*3)</f>
        <v>1881.03</v>
      </c>
      <c r="O131" s="60">
        <f t="shared" ref="O131:O194" si="14">INDEX($L$130:$L$2900,(ROW()-ROW($L$130))*3)</f>
        <v>0.10836442738670016</v>
      </c>
      <c r="P131" s="63">
        <f t="shared" ref="P131:P194" si="15">EXP(O131)</f>
        <v>1.1144538088808129</v>
      </c>
      <c r="R131" s="59">
        <f t="shared" si="6"/>
        <v>12.808802159020136</v>
      </c>
      <c r="S131" s="59">
        <f t="shared" si="7"/>
        <v>2.5501326032632581</v>
      </c>
    </row>
    <row r="132" spans="1:19" x14ac:dyDescent="0.3">
      <c r="A132" s="60">
        <f>[1]Data!A131</f>
        <v>1881.03</v>
      </c>
      <c r="B132" s="59">
        <f>[1]Data!B131</f>
        <v>6.24</v>
      </c>
      <c r="C132" s="59">
        <f>[1]Data!C131</f>
        <v>0.27500000000000002</v>
      </c>
      <c r="D132" s="59">
        <f>[1]Data!D131</f>
        <v>0.47749999999999998</v>
      </c>
      <c r="E132" s="59">
        <f>[1]Data!E131</f>
        <v>9.5145851239999999</v>
      </c>
      <c r="F132" s="59">
        <f t="shared" si="4"/>
        <v>204.83832501365512</v>
      </c>
      <c r="G132" s="59">
        <f t="shared" si="5"/>
        <v>15.674727595195563</v>
      </c>
      <c r="H132" s="59">
        <f t="shared" si="8"/>
        <v>127.13926464813861</v>
      </c>
      <c r="I132" s="59">
        <f t="shared" si="9"/>
        <v>11.124150462549037</v>
      </c>
      <c r="J132" s="59">
        <f t="shared" si="10"/>
        <v>18.413839843615129</v>
      </c>
      <c r="K132" s="59">
        <f t="shared" si="11"/>
        <v>2.9131025472941672</v>
      </c>
      <c r="L132" s="59">
        <f t="shared" si="12"/>
        <v>0.10836442738670016</v>
      </c>
      <c r="M132" s="60"/>
      <c r="N132" s="60">
        <f t="shared" si="13"/>
        <v>1881.06</v>
      </c>
      <c r="O132" s="60">
        <f t="shared" si="14"/>
        <v>0.15108779504970204</v>
      </c>
      <c r="P132" s="63">
        <f t="shared" si="15"/>
        <v>1.1630987679135232</v>
      </c>
      <c r="R132" s="59">
        <f t="shared" si="6"/>
        <v>13.068062827225132</v>
      </c>
      <c r="S132" s="59">
        <f t="shared" si="7"/>
        <v>2.5701713014426883</v>
      </c>
    </row>
    <row r="133" spans="1:19" x14ac:dyDescent="0.3">
      <c r="A133" s="60">
        <f>[1]Data!A132</f>
        <v>1881.04</v>
      </c>
      <c r="B133" s="59">
        <f>[1]Data!B132</f>
        <v>6.22</v>
      </c>
      <c r="C133" s="59">
        <f>[1]Data!C132</f>
        <v>0.28000000000000003</v>
      </c>
      <c r="D133" s="59">
        <f>[1]Data!D132</f>
        <v>0.4733</v>
      </c>
      <c r="E133" s="59">
        <f>[1]Data!E132</f>
        <v>9.6096694209999995</v>
      </c>
      <c r="F133" s="59">
        <f t="shared" si="4"/>
        <v>202.16148494708972</v>
      </c>
      <c r="G133" s="59">
        <f t="shared" si="5"/>
        <v>15.38312392692244</v>
      </c>
      <c r="H133" s="59">
        <f t="shared" si="8"/>
        <v>127.76429821738773</v>
      </c>
      <c r="I133" s="59">
        <f t="shared" si="9"/>
        <v>11.164637131204163</v>
      </c>
      <c r="J133" s="59">
        <f t="shared" si="10"/>
        <v>18.107304569896538</v>
      </c>
      <c r="K133" s="59">
        <f t="shared" si="11"/>
        <v>2.8963154242579594</v>
      </c>
      <c r="L133" s="59">
        <f t="shared" si="12"/>
        <v>9.1577304350492383E-2</v>
      </c>
      <c r="M133" s="60"/>
      <c r="N133" s="60">
        <f t="shared" si="13"/>
        <v>1881.09</v>
      </c>
      <c r="O133" s="60">
        <f t="shared" si="14"/>
        <v>2.3651380153651314E-2</v>
      </c>
      <c r="P133" s="63">
        <f t="shared" si="15"/>
        <v>1.0239332921941198</v>
      </c>
      <c r="R133" s="59">
        <f t="shared" si="6"/>
        <v>13.141770547221634</v>
      </c>
      <c r="S133" s="59">
        <f t="shared" si="7"/>
        <v>2.5757957488210228</v>
      </c>
    </row>
    <row r="134" spans="1:19" x14ac:dyDescent="0.3">
      <c r="A134" s="60">
        <f>[1]Data!A133</f>
        <v>1881.05</v>
      </c>
      <c r="B134" s="59">
        <f>[1]Data!B133</f>
        <v>6.5</v>
      </c>
      <c r="C134" s="59">
        <f>[1]Data!C133</f>
        <v>0.28499999999999998</v>
      </c>
      <c r="D134" s="59">
        <f>[1]Data!D133</f>
        <v>0.46920000000000001</v>
      </c>
      <c r="E134" s="59">
        <f>[1]Data!E133</f>
        <v>9.5145851239999999</v>
      </c>
      <c r="F134" s="59">
        <f t="shared" si="4"/>
        <v>213.37325522255739</v>
      </c>
      <c r="G134" s="59">
        <f t="shared" si="5"/>
        <v>15.402266361603683</v>
      </c>
      <c r="H134" s="59">
        <f t="shared" si="8"/>
        <v>128.35446917394495</v>
      </c>
      <c r="I134" s="59">
        <f t="shared" si="9"/>
        <v>11.203240930470741</v>
      </c>
      <c r="J134" s="59">
        <f t="shared" si="10"/>
        <v>19.045672278833319</v>
      </c>
      <c r="K134" s="59">
        <f t="shared" si="11"/>
        <v>2.9468398987999844</v>
      </c>
      <c r="L134" s="59">
        <f t="shared" si="12"/>
        <v>0.14210177889251741</v>
      </c>
      <c r="M134" s="60"/>
      <c r="N134" s="60">
        <f t="shared" si="13"/>
        <v>1881.12</v>
      </c>
      <c r="O134" s="60">
        <f t="shared" si="14"/>
        <v>-2.310318933730704E-2</v>
      </c>
      <c r="P134" s="63">
        <f t="shared" si="15"/>
        <v>0.97716164590798715</v>
      </c>
      <c r="R134" s="59">
        <f t="shared" si="6"/>
        <v>13.853367433930094</v>
      </c>
      <c r="S134" s="59">
        <f t="shared" si="7"/>
        <v>2.6285283391044083</v>
      </c>
    </row>
    <row r="135" spans="1:19" x14ac:dyDescent="0.3">
      <c r="A135" s="60">
        <f>[1]Data!A134</f>
        <v>1881.06</v>
      </c>
      <c r="B135" s="59">
        <f>[1]Data!B134</f>
        <v>6.58</v>
      </c>
      <c r="C135" s="59">
        <f>[1]Data!C134</f>
        <v>0.28999999999999998</v>
      </c>
      <c r="D135" s="59">
        <f>[1]Data!D134</f>
        <v>0.46500000000000002</v>
      </c>
      <c r="E135" s="59">
        <f>[1]Data!E134</f>
        <v>9.5145851239999999</v>
      </c>
      <c r="F135" s="59">
        <f t="shared" si="4"/>
        <v>215.99938759452738</v>
      </c>
      <c r="G135" s="59">
        <f t="shared" si="5"/>
        <v>15.264394412075262</v>
      </c>
      <c r="H135" s="59">
        <f t="shared" si="8"/>
        <v>128.891016972058</v>
      </c>
      <c r="I135" s="59">
        <f t="shared" si="9"/>
        <v>11.23967194343478</v>
      </c>
      <c r="J135" s="59">
        <f t="shared" si="10"/>
        <v>19.217588260722774</v>
      </c>
      <c r="K135" s="59">
        <f t="shared" si="11"/>
        <v>2.9558259149571691</v>
      </c>
      <c r="L135" s="59">
        <f t="shared" si="12"/>
        <v>0.15108779504970204</v>
      </c>
      <c r="M135" s="60"/>
      <c r="N135" s="60">
        <f t="shared" si="13"/>
        <v>1882.03</v>
      </c>
      <c r="O135" s="60">
        <f t="shared" si="14"/>
        <v>-7.8813502616697395E-2</v>
      </c>
      <c r="P135" s="63">
        <f t="shared" si="15"/>
        <v>0.92421227154370489</v>
      </c>
      <c r="R135" s="59">
        <f t="shared" si="6"/>
        <v>14.150537634408602</v>
      </c>
      <c r="S135" s="59">
        <f t="shared" si="7"/>
        <v>2.6497526187320064</v>
      </c>
    </row>
    <row r="136" spans="1:19" x14ac:dyDescent="0.3">
      <c r="A136" s="60">
        <f>[1]Data!A135</f>
        <v>1881.07</v>
      </c>
      <c r="B136" s="59">
        <f>[1]Data!B135</f>
        <v>6.35</v>
      </c>
      <c r="C136" s="59">
        <f>[1]Data!C135</f>
        <v>0.29499999999999998</v>
      </c>
      <c r="D136" s="59">
        <f>[1]Data!D135</f>
        <v>0.46079999999999999</v>
      </c>
      <c r="E136" s="59">
        <f>[1]Data!E135</f>
        <v>9.6096694209999995</v>
      </c>
      <c r="F136" s="59">
        <f t="shared" si="4"/>
        <v>206.38672498617683</v>
      </c>
      <c r="G136" s="59">
        <f t="shared" si="5"/>
        <v>14.976850846240989</v>
      </c>
      <c r="H136" s="59">
        <f t="shared" si="8"/>
        <v>129.40342232019105</v>
      </c>
      <c r="I136" s="59">
        <f t="shared" si="9"/>
        <v>11.274434545364883</v>
      </c>
      <c r="J136" s="59">
        <f t="shared" si="10"/>
        <v>18.305727365371599</v>
      </c>
      <c r="K136" s="59">
        <f t="shared" si="11"/>
        <v>2.9072139816675686</v>
      </c>
      <c r="L136" s="59">
        <f t="shared" si="12"/>
        <v>0.10247586176010159</v>
      </c>
      <c r="M136" s="60"/>
      <c r="N136" s="60">
        <f t="shared" si="13"/>
        <v>1882.06</v>
      </c>
      <c r="O136" s="60">
        <f t="shared" si="14"/>
        <v>-0.13064813662258912</v>
      </c>
      <c r="P136" s="63">
        <f t="shared" si="15"/>
        <v>0.87752648950945267</v>
      </c>
      <c r="R136" s="59">
        <f t="shared" si="6"/>
        <v>13.780381944444445</v>
      </c>
      <c r="S136" s="59">
        <f t="shared" si="7"/>
        <v>2.6232459825050558</v>
      </c>
    </row>
    <row r="137" spans="1:19" x14ac:dyDescent="0.3">
      <c r="A137" s="60">
        <f>[1]Data!A136</f>
        <v>1881.08</v>
      </c>
      <c r="B137" s="59">
        <f>[1]Data!B136</f>
        <v>6.2</v>
      </c>
      <c r="C137" s="59">
        <f>[1]Data!C136</f>
        <v>0.3</v>
      </c>
      <c r="D137" s="59">
        <f>[1]Data!D136</f>
        <v>0.45669999999999999</v>
      </c>
      <c r="E137" s="59">
        <f>[1]Data!E136</f>
        <v>9.8000000000000007</v>
      </c>
      <c r="F137" s="59">
        <f t="shared" si="4"/>
        <v>197.59779591836732</v>
      </c>
      <c r="G137" s="59">
        <f t="shared" si="5"/>
        <v>14.555308612244897</v>
      </c>
      <c r="H137" s="59">
        <f t="shared" si="8"/>
        <v>129.85502275626141</v>
      </c>
      <c r="I137" s="59">
        <f t="shared" si="9"/>
        <v>11.305119127203744</v>
      </c>
      <c r="J137" s="59">
        <f t="shared" si="10"/>
        <v>17.478612449371155</v>
      </c>
      <c r="K137" s="59">
        <f t="shared" si="11"/>
        <v>2.8609779877500912</v>
      </c>
      <c r="L137" s="59">
        <f t="shared" si="12"/>
        <v>5.6239867842624136E-2</v>
      </c>
      <c r="M137" s="60"/>
      <c r="N137" s="60">
        <f t="shared" si="13"/>
        <v>1882.09</v>
      </c>
      <c r="O137" s="60">
        <f t="shared" si="14"/>
        <v>-1.5385336447554465E-2</v>
      </c>
      <c r="P137" s="63">
        <f t="shared" si="15"/>
        <v>0.98473241319518756</v>
      </c>
      <c r="R137" s="59">
        <f t="shared" si="6"/>
        <v>13.575651412305671</v>
      </c>
      <c r="S137" s="59">
        <f t="shared" si="7"/>
        <v>2.6082778508422297</v>
      </c>
    </row>
    <row r="138" spans="1:19" x14ac:dyDescent="0.3">
      <c r="A138" s="60">
        <f>[1]Data!A137</f>
        <v>1881.09</v>
      </c>
      <c r="B138" s="59">
        <f>[1]Data!B137</f>
        <v>6.25</v>
      </c>
      <c r="C138" s="59">
        <f>[1]Data!C137</f>
        <v>0.30499999999999999</v>
      </c>
      <c r="D138" s="59">
        <f>[1]Data!D137</f>
        <v>0.45250000000000001</v>
      </c>
      <c r="E138" s="59">
        <f>[1]Data!E137</f>
        <v>10.180580170000001</v>
      </c>
      <c r="F138" s="59">
        <f t="shared" si="4"/>
        <v>191.74496614174788</v>
      </c>
      <c r="G138" s="59">
        <f t="shared" si="5"/>
        <v>13.882335548662546</v>
      </c>
      <c r="H138" s="59">
        <f t="shared" si="8"/>
        <v>130.29516545894722</v>
      </c>
      <c r="I138" s="59">
        <f t="shared" si="9"/>
        <v>11.3336557905129</v>
      </c>
      <c r="J138" s="59">
        <f t="shared" si="10"/>
        <v>16.918192124932226</v>
      </c>
      <c r="K138" s="59">
        <f t="shared" si="11"/>
        <v>2.8283895000611183</v>
      </c>
      <c r="L138" s="59">
        <f t="shared" si="12"/>
        <v>2.3651380153651314E-2</v>
      </c>
      <c r="M138" s="60"/>
      <c r="N138" s="60">
        <f t="shared" si="13"/>
        <v>1882.12</v>
      </c>
      <c r="O138" s="60">
        <f t="shared" si="14"/>
        <v>-5.9889847910778116E-2</v>
      </c>
      <c r="P138" s="63">
        <f t="shared" si="15"/>
        <v>0.94186827662882977</v>
      </c>
      <c r="R138" s="59">
        <f t="shared" si="6"/>
        <v>13.812154696132596</v>
      </c>
      <c r="S138" s="59">
        <f t="shared" si="7"/>
        <v>2.6255489795904663</v>
      </c>
    </row>
    <row r="139" spans="1:19" x14ac:dyDescent="0.3">
      <c r="A139" s="60">
        <f>[1]Data!A138</f>
        <v>1881.1</v>
      </c>
      <c r="B139" s="59">
        <f>[1]Data!B138</f>
        <v>6.15</v>
      </c>
      <c r="C139" s="59">
        <f>[1]Data!C138</f>
        <v>0.31</v>
      </c>
      <c r="D139" s="59">
        <f>[1]Data!D138</f>
        <v>0.44829999999999998</v>
      </c>
      <c r="E139" s="59">
        <f>[1]Data!E138</f>
        <v>10.275745450000001</v>
      </c>
      <c r="F139" s="59">
        <f t="shared" ref="F139:F202" si="16">B139*$E$1848/E139</f>
        <v>186.9296791504309</v>
      </c>
      <c r="G139" s="59">
        <f t="shared" ref="G139:G202" si="17">D139*$E$1848/E139</f>
        <v>13.626109782624091</v>
      </c>
      <c r="H139" s="59">
        <f t="shared" si="8"/>
        <v>130.82794000300345</v>
      </c>
      <c r="I139" s="59">
        <f t="shared" si="9"/>
        <v>11.361968256666019</v>
      </c>
      <c r="J139" s="59">
        <f t="shared" si="10"/>
        <v>16.452226843774188</v>
      </c>
      <c r="K139" s="59">
        <f t="shared" si="11"/>
        <v>2.8004608384918295</v>
      </c>
      <c r="L139" s="59">
        <f t="shared" si="12"/>
        <v>-4.277281415637546E-3</v>
      </c>
      <c r="M139" s="60"/>
      <c r="N139" s="60">
        <f t="shared" si="13"/>
        <v>1883.03</v>
      </c>
      <c r="O139" s="60">
        <f t="shared" si="14"/>
        <v>-8.1591306278638864E-2</v>
      </c>
      <c r="P139" s="63">
        <f t="shared" si="15"/>
        <v>0.92164855371230126</v>
      </c>
      <c r="R139" s="59">
        <f t="shared" ref="R139:R202" si="18">B139/D139</f>
        <v>13.718492081195629</v>
      </c>
      <c r="S139" s="59">
        <f t="shared" ref="S139:S202" si="19">LN(R139)</f>
        <v>2.6187447096391701</v>
      </c>
    </row>
    <row r="140" spans="1:19" x14ac:dyDescent="0.3">
      <c r="A140" s="60">
        <f>[1]Data!A139</f>
        <v>1881.11</v>
      </c>
      <c r="B140" s="59">
        <f>[1]Data!B139</f>
        <v>6.19</v>
      </c>
      <c r="C140" s="59">
        <f>[1]Data!C139</f>
        <v>0.315</v>
      </c>
      <c r="D140" s="59">
        <f>[1]Data!D139</f>
        <v>0.44419999999999998</v>
      </c>
      <c r="E140" s="59">
        <f>[1]Data!E139</f>
        <v>10.180580170000001</v>
      </c>
      <c r="F140" s="59">
        <f t="shared" si="16"/>
        <v>189.9042144667871</v>
      </c>
      <c r="G140" s="59">
        <f t="shared" si="17"/>
        <v>13.627698233626303</v>
      </c>
      <c r="H140" s="59">
        <f t="shared" si="8"/>
        <v>131.31910040384443</v>
      </c>
      <c r="I140" s="59">
        <f t="shared" si="9"/>
        <v>11.390362514366178</v>
      </c>
      <c r="J140" s="59">
        <f t="shared" si="10"/>
        <v>16.672359130560508</v>
      </c>
      <c r="K140" s="59">
        <f t="shared" si="11"/>
        <v>2.8137522062794833</v>
      </c>
      <c r="L140" s="59">
        <f t="shared" si="12"/>
        <v>9.0140863720162834E-3</v>
      </c>
      <c r="M140" s="60"/>
      <c r="N140" s="60">
        <f t="shared" si="13"/>
        <v>1883.06</v>
      </c>
      <c r="O140" s="60">
        <f t="shared" si="14"/>
        <v>-2.6292141858692109E-2</v>
      </c>
      <c r="P140" s="63">
        <f t="shared" si="15"/>
        <v>0.97405048711885645</v>
      </c>
      <c r="R140" s="59">
        <f t="shared" si="18"/>
        <v>13.935164340387214</v>
      </c>
      <c r="S140" s="59">
        <f t="shared" si="19"/>
        <v>2.6344154542183147</v>
      </c>
    </row>
    <row r="141" spans="1:19" x14ac:dyDescent="0.3">
      <c r="A141" s="60">
        <f>[1]Data!A140</f>
        <v>1881.12</v>
      </c>
      <c r="B141" s="59">
        <f>[1]Data!B140</f>
        <v>6.01</v>
      </c>
      <c r="C141" s="59">
        <f>[1]Data!C140</f>
        <v>0.32</v>
      </c>
      <c r="D141" s="59">
        <f>[1]Data!D140</f>
        <v>0.44</v>
      </c>
      <c r="E141" s="59">
        <f>[1]Data!E140</f>
        <v>10.180580170000001</v>
      </c>
      <c r="F141" s="59">
        <f t="shared" si="16"/>
        <v>184.38195944190474</v>
      </c>
      <c r="G141" s="59">
        <f t="shared" si="17"/>
        <v>13.498845616379048</v>
      </c>
      <c r="H141" s="59">
        <f t="shared" si="8"/>
        <v>131.79729940885241</v>
      </c>
      <c r="I141" s="59">
        <f t="shared" si="9"/>
        <v>11.420095217036902</v>
      </c>
      <c r="J141" s="59">
        <f t="shared" si="10"/>
        <v>16.145395982936922</v>
      </c>
      <c r="K141" s="59">
        <f t="shared" si="11"/>
        <v>2.78163493057016</v>
      </c>
      <c r="L141" s="59">
        <f t="shared" si="12"/>
        <v>-2.310318933730704E-2</v>
      </c>
      <c r="M141" s="60"/>
      <c r="N141" s="60">
        <f t="shared" si="13"/>
        <v>1883.09</v>
      </c>
      <c r="O141" s="60">
        <f t="shared" si="14"/>
        <v>-5.2143151354330008E-2</v>
      </c>
      <c r="P141" s="63">
        <f t="shared" si="15"/>
        <v>0.94919297885640319</v>
      </c>
      <c r="R141" s="59">
        <f t="shared" si="18"/>
        <v>13.659090909090908</v>
      </c>
      <c r="S141" s="59">
        <f t="shared" si="19"/>
        <v>2.6144053006169465</v>
      </c>
    </row>
    <row r="142" spans="1:19" x14ac:dyDescent="0.3">
      <c r="A142" s="60">
        <f>[1]Data!A141</f>
        <v>1882.01</v>
      </c>
      <c r="B142" s="59">
        <f>[1]Data!B141</f>
        <v>5.92</v>
      </c>
      <c r="C142" s="59">
        <f>[1]Data!C141</f>
        <v>0.32</v>
      </c>
      <c r="D142" s="59">
        <f>[1]Data!D141</f>
        <v>0.43919999999999998</v>
      </c>
      <c r="E142" s="59">
        <f>[1]Data!E141</f>
        <v>10.180580170000001</v>
      </c>
      <c r="F142" s="59">
        <f t="shared" si="16"/>
        <v>181.62083192946358</v>
      </c>
      <c r="G142" s="59">
        <f t="shared" si="17"/>
        <v>13.474302260712907</v>
      </c>
      <c r="H142" s="59">
        <f t="shared" si="8"/>
        <v>132.21547770533206</v>
      </c>
      <c r="I142" s="59">
        <f t="shared" si="9"/>
        <v>11.449137423188972</v>
      </c>
      <c r="J142" s="59">
        <f t="shared" si="10"/>
        <v>15.86327643876564</v>
      </c>
      <c r="K142" s="59">
        <f t="shared" si="11"/>
        <v>2.7640067799129202</v>
      </c>
      <c r="L142" s="59">
        <f t="shared" si="12"/>
        <v>-4.0731339994546811E-2</v>
      </c>
      <c r="M142" s="60"/>
      <c r="N142" s="60">
        <f t="shared" si="13"/>
        <v>1883.12</v>
      </c>
      <c r="O142" s="60">
        <f t="shared" si="14"/>
        <v>-9.0789833339603998E-2</v>
      </c>
      <c r="P142" s="63">
        <f t="shared" si="15"/>
        <v>0.91320961694786817</v>
      </c>
      <c r="R142" s="59">
        <f t="shared" si="18"/>
        <v>13.479052823315119</v>
      </c>
      <c r="S142" s="59">
        <f t="shared" si="19"/>
        <v>2.6011368376827306</v>
      </c>
    </row>
    <row r="143" spans="1:19" x14ac:dyDescent="0.3">
      <c r="A143" s="60">
        <f>[1]Data!A142</f>
        <v>1882.02</v>
      </c>
      <c r="B143" s="59">
        <f>[1]Data!B142</f>
        <v>5.79</v>
      </c>
      <c r="C143" s="59">
        <f>[1]Data!C142</f>
        <v>0.32</v>
      </c>
      <c r="D143" s="59">
        <f>[1]Data!D142</f>
        <v>0.43830000000000002</v>
      </c>
      <c r="E143" s="59">
        <f>[1]Data!E142</f>
        <v>10.275745450000001</v>
      </c>
      <c r="F143" s="59">
        <f t="shared" si="16"/>
        <v>175.98745402943004</v>
      </c>
      <c r="G143" s="59">
        <f t="shared" si="17"/>
        <v>13.322159084818512</v>
      </c>
      <c r="H143" s="59">
        <f t="shared" si="8"/>
        <v>132.62858648581908</v>
      </c>
      <c r="I143" s="59">
        <f t="shared" si="9"/>
        <v>11.476575147504493</v>
      </c>
      <c r="J143" s="59">
        <f t="shared" si="10"/>
        <v>15.3344923696768</v>
      </c>
      <c r="K143" s="59">
        <f t="shared" si="11"/>
        <v>2.7301046942910041</v>
      </c>
      <c r="L143" s="59">
        <f t="shared" si="12"/>
        <v>-7.4633425616462912E-2</v>
      </c>
      <c r="M143" s="60"/>
      <c r="N143" s="60">
        <f t="shared" si="13"/>
        <v>1884.03</v>
      </c>
      <c r="O143" s="60">
        <f t="shared" si="14"/>
        <v>-0.10117653765754442</v>
      </c>
      <c r="P143" s="63">
        <f t="shared" si="15"/>
        <v>0.90377346875061515</v>
      </c>
      <c r="R143" s="59">
        <f t="shared" si="18"/>
        <v>13.210130047912388</v>
      </c>
      <c r="S143" s="59">
        <f t="shared" si="19"/>
        <v>2.5809839631422773</v>
      </c>
    </row>
    <row r="144" spans="1:19" x14ac:dyDescent="0.3">
      <c r="A144" s="60">
        <f>[1]Data!A143</f>
        <v>1882.03</v>
      </c>
      <c r="B144" s="59">
        <f>[1]Data!B143</f>
        <v>5.78</v>
      </c>
      <c r="C144" s="59">
        <f>[1]Data!C143</f>
        <v>0.32</v>
      </c>
      <c r="D144" s="59">
        <f>[1]Data!D143</f>
        <v>0.4375</v>
      </c>
      <c r="E144" s="59">
        <f>[1]Data!E143</f>
        <v>10.275745450000001</v>
      </c>
      <c r="F144" s="59">
        <f t="shared" si="16"/>
        <v>175.68350333162448</v>
      </c>
      <c r="G144" s="59">
        <f t="shared" si="17"/>
        <v>13.297843028994066</v>
      </c>
      <c r="H144" s="59">
        <f t="shared" si="8"/>
        <v>133.0137890260759</v>
      </c>
      <c r="I144" s="59">
        <f t="shared" si="9"/>
        <v>11.504744118931633</v>
      </c>
      <c r="J144" s="59">
        <f t="shared" si="10"/>
        <v>15.270526794466335</v>
      </c>
      <c r="K144" s="59">
        <f t="shared" si="11"/>
        <v>2.7259246172907696</v>
      </c>
      <c r="L144" s="59">
        <f t="shared" si="12"/>
        <v>-7.8813502616697395E-2</v>
      </c>
      <c r="M144" s="60"/>
      <c r="N144" s="60">
        <f t="shared" si="13"/>
        <v>1884.06</v>
      </c>
      <c r="O144" s="60">
        <f t="shared" si="14"/>
        <v>-0.23314316859846951</v>
      </c>
      <c r="P144" s="63">
        <f t="shared" si="15"/>
        <v>0.79204017012551642</v>
      </c>
      <c r="R144" s="59">
        <f t="shared" si="18"/>
        <v>13.211428571428572</v>
      </c>
      <c r="S144" s="59">
        <f t="shared" si="19"/>
        <v>2.5810822558687541</v>
      </c>
    </row>
    <row r="145" spans="1:19" x14ac:dyDescent="0.3">
      <c r="A145" s="60">
        <f>[1]Data!A144</f>
        <v>1882.04</v>
      </c>
      <c r="B145" s="59">
        <f>[1]Data!B144</f>
        <v>5.78</v>
      </c>
      <c r="C145" s="59">
        <f>[1]Data!C144</f>
        <v>0.32</v>
      </c>
      <c r="D145" s="59">
        <f>[1]Data!D144</f>
        <v>0.43669999999999998</v>
      </c>
      <c r="E145" s="59">
        <f>[1]Data!E144</f>
        <v>10.370910739999999</v>
      </c>
      <c r="F145" s="59">
        <f t="shared" si="16"/>
        <v>174.07140079194244</v>
      </c>
      <c r="G145" s="59">
        <f t="shared" si="17"/>
        <v>13.151726769176685</v>
      </c>
      <c r="H145" s="59">
        <f t="shared" si="8"/>
        <v>133.37064782866187</v>
      </c>
      <c r="I145" s="59">
        <f t="shared" si="9"/>
        <v>11.533445329575976</v>
      </c>
      <c r="J145" s="59">
        <f t="shared" si="10"/>
        <v>15.092749461911406</v>
      </c>
      <c r="K145" s="59">
        <f t="shared" si="11"/>
        <v>2.7142144604179301</v>
      </c>
      <c r="L145" s="59">
        <f t="shared" si="12"/>
        <v>-9.052365948953689E-2</v>
      </c>
      <c r="M145" s="60"/>
      <c r="N145" s="60">
        <f t="shared" si="13"/>
        <v>1884.09</v>
      </c>
      <c r="O145" s="60">
        <f t="shared" si="14"/>
        <v>-0.18273588136729435</v>
      </c>
      <c r="P145" s="63">
        <f t="shared" si="15"/>
        <v>0.83298813437269448</v>
      </c>
      <c r="R145" s="59">
        <f t="shared" si="18"/>
        <v>13.235630867872683</v>
      </c>
      <c r="S145" s="59">
        <f t="shared" si="19"/>
        <v>2.5829125011749081</v>
      </c>
    </row>
    <row r="146" spans="1:19" x14ac:dyDescent="0.3">
      <c r="A146" s="60">
        <f>[1]Data!A145</f>
        <v>1882.05</v>
      </c>
      <c r="B146" s="59">
        <f>[1]Data!B145</f>
        <v>5.71</v>
      </c>
      <c r="C146" s="59">
        <f>[1]Data!C145</f>
        <v>0.32</v>
      </c>
      <c r="D146" s="59">
        <f>[1]Data!D145</f>
        <v>0.43580000000000002</v>
      </c>
      <c r="E146" s="59">
        <f>[1]Data!E145</f>
        <v>10.465995039999999</v>
      </c>
      <c r="F146" s="59">
        <f t="shared" si="16"/>
        <v>170.40097125824741</v>
      </c>
      <c r="G146" s="59">
        <f t="shared" si="17"/>
        <v>13.005384111093562</v>
      </c>
      <c r="H146" s="59">
        <f t="shared" si="8"/>
        <v>133.71263913957446</v>
      </c>
      <c r="I146" s="59">
        <f t="shared" si="9"/>
        <v>11.560554393408166</v>
      </c>
      <c r="J146" s="59">
        <f t="shared" si="10"/>
        <v>14.739861555031489</v>
      </c>
      <c r="K146" s="59">
        <f t="shared" si="11"/>
        <v>2.6905554942497463</v>
      </c>
      <c r="L146" s="59">
        <f t="shared" si="12"/>
        <v>-0.11418262565772075</v>
      </c>
      <c r="M146" s="60"/>
      <c r="N146" s="60">
        <f t="shared" si="13"/>
        <v>1884.12</v>
      </c>
      <c r="O146" s="60">
        <f t="shared" si="14"/>
        <v>-0.19245501454516623</v>
      </c>
      <c r="P146" s="63">
        <f t="shared" si="15"/>
        <v>0.82493142728437574</v>
      </c>
      <c r="R146" s="59">
        <f t="shared" si="18"/>
        <v>13.102340523175767</v>
      </c>
      <c r="S146" s="59">
        <f t="shared" si="19"/>
        <v>2.5727908801395363</v>
      </c>
    </row>
    <row r="147" spans="1:19" x14ac:dyDescent="0.3">
      <c r="A147" s="60">
        <f>[1]Data!A146</f>
        <v>1882.06</v>
      </c>
      <c r="B147" s="59">
        <f>[1]Data!B146</f>
        <v>5.68</v>
      </c>
      <c r="C147" s="59">
        <f>[1]Data!C146</f>
        <v>0.32</v>
      </c>
      <c r="D147" s="59">
        <f>[1]Data!D146</f>
        <v>0.435</v>
      </c>
      <c r="E147" s="59">
        <f>[1]Data!E146</f>
        <v>10.56116033</v>
      </c>
      <c r="F147" s="59">
        <f t="shared" si="16"/>
        <v>167.97830016467518</v>
      </c>
      <c r="G147" s="59">
        <f t="shared" si="17"/>
        <v>12.864535311907343</v>
      </c>
      <c r="H147" s="59">
        <f t="shared" si="8"/>
        <v>134.1289645631924</v>
      </c>
      <c r="I147" s="59">
        <f t="shared" si="9"/>
        <v>11.585390006379265</v>
      </c>
      <c r="J147" s="59">
        <f t="shared" si="10"/>
        <v>14.499149365898019</v>
      </c>
      <c r="K147" s="59">
        <f t="shared" si="11"/>
        <v>2.6740899832848779</v>
      </c>
      <c r="L147" s="59">
        <f t="shared" si="12"/>
        <v>-0.13064813662258912</v>
      </c>
      <c r="M147" s="60"/>
      <c r="N147" s="60">
        <f t="shared" si="13"/>
        <v>1885.03</v>
      </c>
      <c r="O147" s="60">
        <f t="shared" si="14"/>
        <v>-0.17048032480491848</v>
      </c>
      <c r="P147" s="63">
        <f t="shared" si="15"/>
        <v>0.84325968076411939</v>
      </c>
      <c r="R147" s="59">
        <f t="shared" si="18"/>
        <v>13.057471264367816</v>
      </c>
      <c r="S147" s="59">
        <f t="shared" si="19"/>
        <v>2.5693604806265129</v>
      </c>
    </row>
    <row r="148" spans="1:19" x14ac:dyDescent="0.3">
      <c r="A148" s="60">
        <f>[1]Data!A147</f>
        <v>1882.07</v>
      </c>
      <c r="B148" s="59">
        <f>[1]Data!B147</f>
        <v>6</v>
      </c>
      <c r="C148" s="59">
        <f>[1]Data!C147</f>
        <v>0.32</v>
      </c>
      <c r="D148" s="59">
        <f>[1]Data!D147</f>
        <v>0.43419999999999997</v>
      </c>
      <c r="E148" s="59">
        <f>[1]Data!E147</f>
        <v>10.465995039999999</v>
      </c>
      <c r="F148" s="59">
        <f t="shared" si="16"/>
        <v>179.05531130463828</v>
      </c>
      <c r="G148" s="59">
        <f t="shared" si="17"/>
        <v>12.957636028078991</v>
      </c>
      <c r="H148" s="59">
        <f t="shared" si="8"/>
        <v>134.55955563051049</v>
      </c>
      <c r="I148" s="59">
        <f t="shared" si="9"/>
        <v>11.608972478343706</v>
      </c>
      <c r="J148" s="59">
        <f t="shared" si="10"/>
        <v>15.423872495060369</v>
      </c>
      <c r="K148" s="59">
        <f t="shared" si="11"/>
        <v>2.7359164711755906</v>
      </c>
      <c r="L148" s="59">
        <f t="shared" si="12"/>
        <v>-6.8821648731876461E-2</v>
      </c>
      <c r="M148" s="60"/>
      <c r="N148" s="60">
        <f t="shared" si="13"/>
        <v>1885.06</v>
      </c>
      <c r="O148" s="60">
        <f t="shared" si="14"/>
        <v>-0.1530196978840328</v>
      </c>
      <c r="P148" s="63">
        <f t="shared" si="15"/>
        <v>0.85811281863812738</v>
      </c>
      <c r="R148" s="59">
        <f t="shared" si="18"/>
        <v>13.81851681252879</v>
      </c>
      <c r="S148" s="59">
        <f t="shared" si="19"/>
        <v>2.6260094907660005</v>
      </c>
    </row>
    <row r="149" spans="1:19" x14ac:dyDescent="0.3">
      <c r="A149" s="60">
        <f>[1]Data!A148</f>
        <v>1882.08</v>
      </c>
      <c r="B149" s="59">
        <f>[1]Data!B148</f>
        <v>6.18</v>
      </c>
      <c r="C149" s="59">
        <f>[1]Data!C148</f>
        <v>0.32</v>
      </c>
      <c r="D149" s="59">
        <f>[1]Data!D148</f>
        <v>0.43330000000000002</v>
      </c>
      <c r="E149" s="59">
        <f>[1]Data!E148</f>
        <v>10.56116033</v>
      </c>
      <c r="F149" s="59">
        <f t="shared" si="16"/>
        <v>182.76512236226984</v>
      </c>
      <c r="G149" s="59">
        <f t="shared" si="17"/>
        <v>12.814260116435522</v>
      </c>
      <c r="H149" s="59">
        <f t="shared" si="8"/>
        <v>135.05432566614542</v>
      </c>
      <c r="I149" s="59">
        <f t="shared" si="9"/>
        <v>11.631661218153358</v>
      </c>
      <c r="J149" s="59">
        <f t="shared" si="10"/>
        <v>15.712727437163581</v>
      </c>
      <c r="K149" s="59">
        <f t="shared" si="11"/>
        <v>2.7544710487305286</v>
      </c>
      <c r="L149" s="59">
        <f t="shared" si="12"/>
        <v>-5.0267071176938405E-2</v>
      </c>
      <c r="M149" s="60"/>
      <c r="N149" s="60">
        <f t="shared" si="13"/>
        <v>1885.09</v>
      </c>
      <c r="O149" s="60">
        <f t="shared" si="14"/>
        <v>-7.5023935021114152E-2</v>
      </c>
      <c r="P149" s="63">
        <f t="shared" si="15"/>
        <v>0.92772128103436224</v>
      </c>
      <c r="R149" s="59">
        <f t="shared" si="18"/>
        <v>14.262635587352872</v>
      </c>
      <c r="S149" s="59">
        <f t="shared" si="19"/>
        <v>2.6576432217058725</v>
      </c>
    </row>
    <row r="150" spans="1:19" x14ac:dyDescent="0.3">
      <c r="A150" s="60">
        <f>[1]Data!A149</f>
        <v>1882.09</v>
      </c>
      <c r="B150" s="59">
        <f>[1]Data!B149</f>
        <v>6.24</v>
      </c>
      <c r="C150" s="59">
        <f>[1]Data!C149</f>
        <v>0.32</v>
      </c>
      <c r="D150" s="59">
        <f>[1]Data!D149</f>
        <v>0.4325</v>
      </c>
      <c r="E150" s="59">
        <f>[1]Data!E149</f>
        <v>10.275745450000001</v>
      </c>
      <c r="F150" s="59">
        <f t="shared" si="16"/>
        <v>189.66523543068109</v>
      </c>
      <c r="G150" s="59">
        <f t="shared" si="17"/>
        <v>13.145867680091275</v>
      </c>
      <c r="H150" s="59">
        <f t="shared" si="8"/>
        <v>135.55878921262584</v>
      </c>
      <c r="I150" s="59">
        <f t="shared" si="9"/>
        <v>11.65701116709036</v>
      </c>
      <c r="J150" s="59">
        <f t="shared" si="10"/>
        <v>16.27048586571976</v>
      </c>
      <c r="K150" s="59">
        <f t="shared" si="11"/>
        <v>2.7893527834599126</v>
      </c>
      <c r="L150" s="59">
        <f t="shared" si="12"/>
        <v>-1.5385336447554465E-2</v>
      </c>
      <c r="M150" s="60"/>
      <c r="N150" s="60">
        <f t="shared" si="13"/>
        <v>1885.12</v>
      </c>
      <c r="O150" s="60">
        <f t="shared" si="14"/>
        <v>7.4440959966270981E-4</v>
      </c>
      <c r="P150" s="63">
        <f t="shared" si="15"/>
        <v>1.0007446867412535</v>
      </c>
      <c r="R150" s="59">
        <f t="shared" si="18"/>
        <v>14.427745664739884</v>
      </c>
      <c r="S150" s="59">
        <f t="shared" si="19"/>
        <v>2.6691531349915394</v>
      </c>
    </row>
    <row r="151" spans="1:19" x14ac:dyDescent="0.3">
      <c r="A151" s="60">
        <f>[1]Data!A150</f>
        <v>1882.1</v>
      </c>
      <c r="B151" s="59">
        <f>[1]Data!B150</f>
        <v>6.07</v>
      </c>
      <c r="C151" s="59">
        <f>[1]Data!C150</f>
        <v>0.32</v>
      </c>
      <c r="D151" s="59">
        <f>[1]Data!D150</f>
        <v>0.43169999999999997</v>
      </c>
      <c r="E151" s="59">
        <f>[1]Data!E150</f>
        <v>10.180580170000001</v>
      </c>
      <c r="F151" s="59">
        <f t="shared" si="16"/>
        <v>186.22271111686555</v>
      </c>
      <c r="G151" s="59">
        <f t="shared" si="17"/>
        <v>13.244208301342809</v>
      </c>
      <c r="H151" s="59">
        <f t="shared" si="8"/>
        <v>135.99704920549772</v>
      </c>
      <c r="I151" s="59">
        <f t="shared" si="9"/>
        <v>11.680411778773353</v>
      </c>
      <c r="J151" s="59">
        <f t="shared" si="10"/>
        <v>15.943163190127034</v>
      </c>
      <c r="K151" s="59">
        <f t="shared" si="11"/>
        <v>2.7690300972209911</v>
      </c>
      <c r="L151" s="59">
        <f t="shared" si="12"/>
        <v>-3.5708022686475882E-2</v>
      </c>
      <c r="M151" s="60"/>
      <c r="N151" s="60">
        <f t="shared" si="13"/>
        <v>1886.03</v>
      </c>
      <c r="O151" s="60">
        <f t="shared" si="14"/>
        <v>3.19291160550077E-2</v>
      </c>
      <c r="P151" s="63">
        <f t="shared" si="15"/>
        <v>1.032444318984967</v>
      </c>
      <c r="R151" s="59">
        <f t="shared" si="18"/>
        <v>14.060690294185779</v>
      </c>
      <c r="S151" s="59">
        <f t="shared" si="19"/>
        <v>2.6433829814921124</v>
      </c>
    </row>
    <row r="152" spans="1:19" x14ac:dyDescent="0.3">
      <c r="A152" s="60">
        <f>[1]Data!A151</f>
        <v>1882.11</v>
      </c>
      <c r="B152" s="59">
        <f>[1]Data!B151</f>
        <v>5.81</v>
      </c>
      <c r="C152" s="59">
        <f>[1]Data!C151</f>
        <v>0.32</v>
      </c>
      <c r="D152" s="59">
        <f>[1]Data!D151</f>
        <v>0.43080000000000002</v>
      </c>
      <c r="E152" s="59">
        <f>[1]Data!E151</f>
        <v>10.08541488</v>
      </c>
      <c r="F152" s="59">
        <f t="shared" si="16"/>
        <v>179.92803881559306</v>
      </c>
      <c r="G152" s="59">
        <f t="shared" si="17"/>
        <v>13.341307938340361</v>
      </c>
      <c r="H152" s="59">
        <f t="shared" si="8"/>
        <v>136.49094517319597</v>
      </c>
      <c r="I152" s="59">
        <f t="shared" si="9"/>
        <v>11.706869553766163</v>
      </c>
      <c r="J152" s="59">
        <f t="shared" si="10"/>
        <v>15.369440821838596</v>
      </c>
      <c r="K152" s="59">
        <f t="shared" si="11"/>
        <v>2.7323811757461178</v>
      </c>
      <c r="L152" s="59">
        <f t="shared" si="12"/>
        <v>-7.235694416134919E-2</v>
      </c>
      <c r="M152" s="60"/>
      <c r="N152" s="60">
        <f t="shared" si="13"/>
        <v>1886.06</v>
      </c>
      <c r="O152" s="60">
        <f t="shared" si="14"/>
        <v>8.766517265562479E-2</v>
      </c>
      <c r="P152" s="63">
        <f t="shared" si="15"/>
        <v>1.0916225557494179</v>
      </c>
      <c r="R152" s="59">
        <f t="shared" si="18"/>
        <v>13.486536675951717</v>
      </c>
      <c r="S152" s="59">
        <f t="shared" si="19"/>
        <v>2.6016919045637232</v>
      </c>
    </row>
    <row r="153" spans="1:19" x14ac:dyDescent="0.3">
      <c r="A153" s="60">
        <f>[1]Data!A152</f>
        <v>1882.12</v>
      </c>
      <c r="B153" s="59">
        <f>[1]Data!B152</f>
        <v>5.84</v>
      </c>
      <c r="C153" s="59">
        <f>[1]Data!C152</f>
        <v>0.32</v>
      </c>
      <c r="D153" s="59">
        <f>[1]Data!D152</f>
        <v>0.43</v>
      </c>
      <c r="E153" s="59">
        <f>[1]Data!E152</f>
        <v>9.9903305790000001</v>
      </c>
      <c r="F153" s="59">
        <f t="shared" si="16"/>
        <v>182.57843077126466</v>
      </c>
      <c r="G153" s="59">
        <f t="shared" si="17"/>
        <v>13.443274868432159</v>
      </c>
      <c r="H153" s="59">
        <f t="shared" si="8"/>
        <v>136.93716410099711</v>
      </c>
      <c r="I153" s="59">
        <f t="shared" si="9"/>
        <v>11.732133924384092</v>
      </c>
      <c r="J153" s="59">
        <f t="shared" si="10"/>
        <v>15.562252523540774</v>
      </c>
      <c r="K153" s="59">
        <f t="shared" si="11"/>
        <v>2.7448482719966889</v>
      </c>
      <c r="L153" s="59">
        <f t="shared" si="12"/>
        <v>-5.9889847910778116E-2</v>
      </c>
      <c r="M153" s="60"/>
      <c r="N153" s="60">
        <f t="shared" si="13"/>
        <v>1886.09</v>
      </c>
      <c r="O153" s="60">
        <f t="shared" si="14"/>
        <v>0.10366625412412667</v>
      </c>
      <c r="P153" s="63">
        <f t="shared" si="15"/>
        <v>1.1092301921301631</v>
      </c>
      <c r="R153" s="59">
        <f t="shared" si="18"/>
        <v>13.581395348837209</v>
      </c>
      <c r="S153" s="59">
        <f t="shared" si="19"/>
        <v>2.6087008671346648</v>
      </c>
    </row>
    <row r="154" spans="1:19" x14ac:dyDescent="0.3">
      <c r="A154" s="60">
        <f>[1]Data!A153</f>
        <v>1883.01</v>
      </c>
      <c r="B154" s="59">
        <f>[1]Data!B153</f>
        <v>5.81</v>
      </c>
      <c r="C154" s="59">
        <f>[1]Data!C153</f>
        <v>0.32079999999999997</v>
      </c>
      <c r="D154" s="59">
        <f>[1]Data!D153</f>
        <v>0.42749999999999999</v>
      </c>
      <c r="E154" s="59">
        <f>[1]Data!E153</f>
        <v>9.9903305790000001</v>
      </c>
      <c r="F154" s="59">
        <f t="shared" si="16"/>
        <v>181.64052787346705</v>
      </c>
      <c r="G154" s="59">
        <f t="shared" si="17"/>
        <v>13.365116293615692</v>
      </c>
      <c r="H154" s="59">
        <f t="shared" si="8"/>
        <v>137.33947762264467</v>
      </c>
      <c r="I154" s="59">
        <f t="shared" si="9"/>
        <v>11.756313571852409</v>
      </c>
      <c r="J154" s="59">
        <f t="shared" si="10"/>
        <v>15.450466403716932</v>
      </c>
      <c r="K154" s="59">
        <f t="shared" si="11"/>
        <v>2.7376391908309512</v>
      </c>
      <c r="L154" s="59">
        <f t="shared" si="12"/>
        <v>-6.7098929076515823E-2</v>
      </c>
      <c r="M154" s="60"/>
      <c r="N154" s="60">
        <f t="shared" si="13"/>
        <v>1886.12</v>
      </c>
      <c r="O154" s="60">
        <f t="shared" si="14"/>
        <v>0.10372683078222389</v>
      </c>
      <c r="P154" s="63">
        <f t="shared" si="15"/>
        <v>1.1092973876234813</v>
      </c>
      <c r="R154" s="59">
        <f t="shared" si="18"/>
        <v>13.5906432748538</v>
      </c>
      <c r="S154" s="59">
        <f t="shared" si="19"/>
        <v>2.6093815614691418</v>
      </c>
    </row>
    <row r="155" spans="1:19" x14ac:dyDescent="0.3">
      <c r="A155" s="60">
        <f>[1]Data!A154</f>
        <v>1883.02</v>
      </c>
      <c r="B155" s="59">
        <f>[1]Data!B154</f>
        <v>5.68</v>
      </c>
      <c r="C155" s="59">
        <f>[1]Data!C154</f>
        <v>0.32169999999999999</v>
      </c>
      <c r="D155" s="59">
        <f>[1]Data!D154</f>
        <v>0.42499999999999999</v>
      </c>
      <c r="E155" s="59">
        <f>[1]Data!E154</f>
        <v>10.08541488</v>
      </c>
      <c r="F155" s="59">
        <f t="shared" si="16"/>
        <v>175.90211023624246</v>
      </c>
      <c r="G155" s="59">
        <f t="shared" si="17"/>
        <v>13.161689586338563</v>
      </c>
      <c r="H155" s="59">
        <f t="shared" si="8"/>
        <v>137.78366603330952</v>
      </c>
      <c r="I155" s="59">
        <f t="shared" si="9"/>
        <v>11.780613337069264</v>
      </c>
      <c r="J155" s="59">
        <f t="shared" si="10"/>
        <v>14.93148999999373</v>
      </c>
      <c r="K155" s="59">
        <f t="shared" si="11"/>
        <v>2.7034724056333745</v>
      </c>
      <c r="L155" s="59">
        <f t="shared" si="12"/>
        <v>-0.10126571427409248</v>
      </c>
      <c r="M155" s="60"/>
      <c r="N155" s="60">
        <f t="shared" si="13"/>
        <v>1887.03</v>
      </c>
      <c r="O155" s="60">
        <f t="shared" si="14"/>
        <v>6.2077607975666638E-2</v>
      </c>
      <c r="P155" s="63">
        <f t="shared" si="15"/>
        <v>1.0640449198959978</v>
      </c>
      <c r="R155" s="59">
        <f t="shared" si="18"/>
        <v>13.364705882352942</v>
      </c>
      <c r="S155" s="59">
        <f t="shared" si="19"/>
        <v>2.5926173427907804</v>
      </c>
    </row>
    <row r="156" spans="1:19" x14ac:dyDescent="0.3">
      <c r="A156" s="60">
        <f>[1]Data!A155</f>
        <v>1883.03</v>
      </c>
      <c r="B156" s="59">
        <f>[1]Data!B155</f>
        <v>5.75</v>
      </c>
      <c r="C156" s="59">
        <f>[1]Data!C155</f>
        <v>0.32250000000000001</v>
      </c>
      <c r="D156" s="59">
        <f>[1]Data!D155</f>
        <v>0.42249999999999999</v>
      </c>
      <c r="E156" s="59">
        <f>[1]Data!E155</f>
        <v>9.9903305790000001</v>
      </c>
      <c r="F156" s="59">
        <f t="shared" si="16"/>
        <v>179.76472207787188</v>
      </c>
      <c r="G156" s="59">
        <f t="shared" si="17"/>
        <v>13.208799143982759</v>
      </c>
      <c r="H156" s="59">
        <f t="shared" si="8"/>
        <v>138.2727355660553</v>
      </c>
      <c r="I156" s="59">
        <f t="shared" si="9"/>
        <v>11.804751060635361</v>
      </c>
      <c r="J156" s="59">
        <f t="shared" si="10"/>
        <v>15.228167129870547</v>
      </c>
      <c r="K156" s="59">
        <f t="shared" si="11"/>
        <v>2.7231468136288282</v>
      </c>
      <c r="L156" s="59">
        <f t="shared" si="12"/>
        <v>-8.1591306278638864E-2</v>
      </c>
      <c r="M156" s="60"/>
      <c r="N156" s="60">
        <f t="shared" si="13"/>
        <v>1887.06</v>
      </c>
      <c r="O156" s="60">
        <f t="shared" si="14"/>
        <v>7.3749422841113077E-2</v>
      </c>
      <c r="P156" s="63">
        <f t="shared" si="15"/>
        <v>1.0765370161091692</v>
      </c>
      <c r="R156" s="59">
        <f t="shared" si="18"/>
        <v>13.609467455621303</v>
      </c>
      <c r="S156" s="59">
        <f t="shared" si="19"/>
        <v>2.6107656869941676</v>
      </c>
    </row>
    <row r="157" spans="1:19" x14ac:dyDescent="0.3">
      <c r="A157" s="60">
        <f>[1]Data!A156</f>
        <v>1883.04</v>
      </c>
      <c r="B157" s="59">
        <f>[1]Data!B156</f>
        <v>5.87</v>
      </c>
      <c r="C157" s="59">
        <f>[1]Data!C156</f>
        <v>0.32329999999999998</v>
      </c>
      <c r="D157" s="59">
        <f>[1]Data!D156</f>
        <v>0.42</v>
      </c>
      <c r="E157" s="59">
        <f>[1]Data!E156</f>
        <v>9.8951652889999995</v>
      </c>
      <c r="F157" s="59">
        <f t="shared" si="16"/>
        <v>185.28127489068768</v>
      </c>
      <c r="G157" s="59">
        <f t="shared" si="17"/>
        <v>13.256922564580721</v>
      </c>
      <c r="H157" s="59">
        <f t="shared" si="8"/>
        <v>138.77073708623521</v>
      </c>
      <c r="I157" s="59">
        <f t="shared" si="9"/>
        <v>11.828735045419306</v>
      </c>
      <c r="J157" s="59">
        <f t="shared" si="10"/>
        <v>15.663659231460944</v>
      </c>
      <c r="K157" s="59">
        <f t="shared" si="11"/>
        <v>2.7513433306652102</v>
      </c>
      <c r="L157" s="59">
        <f t="shared" si="12"/>
        <v>-5.3394789242256824E-2</v>
      </c>
      <c r="M157" s="60"/>
      <c r="N157" s="60">
        <f t="shared" si="13"/>
        <v>1887.09</v>
      </c>
      <c r="O157" s="60">
        <f t="shared" si="14"/>
        <v>1.2748864821798378E-2</v>
      </c>
      <c r="P157" s="63">
        <f t="shared" si="15"/>
        <v>1.0128304780555</v>
      </c>
      <c r="R157" s="59">
        <f t="shared" si="18"/>
        <v>13.976190476190476</v>
      </c>
      <c r="S157" s="59">
        <f t="shared" si="19"/>
        <v>2.6373552015447284</v>
      </c>
    </row>
    <row r="158" spans="1:19" x14ac:dyDescent="0.3">
      <c r="A158" s="60">
        <f>[1]Data!A157</f>
        <v>1883.05</v>
      </c>
      <c r="B158" s="59">
        <f>[1]Data!B157</f>
        <v>5.77</v>
      </c>
      <c r="C158" s="59">
        <f>[1]Data!C157</f>
        <v>0.32419999999999999</v>
      </c>
      <c r="D158" s="59">
        <f>[1]Data!D157</f>
        <v>0.41749999999999998</v>
      </c>
      <c r="E158" s="59">
        <f>[1]Data!E157</f>
        <v>9.8000000000000007</v>
      </c>
      <c r="F158" s="59">
        <f t="shared" si="16"/>
        <v>183.89343265306118</v>
      </c>
      <c r="G158" s="59">
        <f t="shared" si="17"/>
        <v>13.305980612244896</v>
      </c>
      <c r="H158" s="59">
        <f t="shared" si="8"/>
        <v>139.2870904124151</v>
      </c>
      <c r="I158" s="59">
        <f t="shared" si="9"/>
        <v>11.850418241098248</v>
      </c>
      <c r="J158" s="59">
        <f t="shared" si="10"/>
        <v>15.517885437604495</v>
      </c>
      <c r="K158" s="59">
        <f t="shared" si="11"/>
        <v>2.7419932578954986</v>
      </c>
      <c r="L158" s="59">
        <f t="shared" si="12"/>
        <v>-6.2744862011968383E-2</v>
      </c>
      <c r="M158" s="60"/>
      <c r="N158" s="60">
        <f t="shared" si="13"/>
        <v>1887.12</v>
      </c>
      <c r="O158" s="60">
        <f t="shared" si="14"/>
        <v>-6.3633094414631053E-2</v>
      </c>
      <c r="P158" s="63">
        <f t="shared" si="15"/>
        <v>0.93834922194886361</v>
      </c>
      <c r="R158" s="59">
        <f t="shared" si="18"/>
        <v>13.820359281437126</v>
      </c>
      <c r="S158" s="59">
        <f t="shared" si="19"/>
        <v>2.6261428152112352</v>
      </c>
    </row>
    <row r="159" spans="1:19" x14ac:dyDescent="0.3">
      <c r="A159" s="60">
        <f>[1]Data!A158</f>
        <v>1883.06</v>
      </c>
      <c r="B159" s="59">
        <f>[1]Data!B158</f>
        <v>5.82</v>
      </c>
      <c r="C159" s="59">
        <f>[1]Data!C158</f>
        <v>0.32500000000000001</v>
      </c>
      <c r="D159" s="59">
        <f>[1]Data!D158</f>
        <v>0.41499999999999998</v>
      </c>
      <c r="E159" s="59">
        <f>[1]Data!E158</f>
        <v>9.5145851239999999</v>
      </c>
      <c r="F159" s="59">
        <f t="shared" si="16"/>
        <v>191.05113006081294</v>
      </c>
      <c r="G159" s="59">
        <f t="shared" si="17"/>
        <v>13.623061679594048</v>
      </c>
      <c r="H159" s="59">
        <f t="shared" si="8"/>
        <v>139.79234147939272</v>
      </c>
      <c r="I159" s="59">
        <f t="shared" si="9"/>
        <v>11.870960348024632</v>
      </c>
      <c r="J159" s="59">
        <f t="shared" si="10"/>
        <v>16.09399108915434</v>
      </c>
      <c r="K159" s="59">
        <f t="shared" si="11"/>
        <v>2.7784459780487749</v>
      </c>
      <c r="L159" s="59">
        <f t="shared" si="12"/>
        <v>-2.6292141858692109E-2</v>
      </c>
      <c r="M159" s="60"/>
      <c r="N159" s="60">
        <f t="shared" si="13"/>
        <v>1888.03</v>
      </c>
      <c r="O159" s="60">
        <f t="shared" si="14"/>
        <v>-0.10585841117432482</v>
      </c>
      <c r="P159" s="63">
        <f t="shared" si="15"/>
        <v>0.89955200557161485</v>
      </c>
      <c r="R159" s="59">
        <f t="shared" si="18"/>
        <v>14.024096385542171</v>
      </c>
      <c r="S159" s="59">
        <f t="shared" si="19"/>
        <v>2.6407770204947854</v>
      </c>
    </row>
    <row r="160" spans="1:19" x14ac:dyDescent="0.3">
      <c r="A160" s="60">
        <f>[1]Data!A159</f>
        <v>1883.07</v>
      </c>
      <c r="B160" s="59">
        <f>[1]Data!B159</f>
        <v>5.73</v>
      </c>
      <c r="C160" s="59">
        <f>[1]Data!C159</f>
        <v>0.32579999999999998</v>
      </c>
      <c r="D160" s="59">
        <f>[1]Data!D159</f>
        <v>0.41249999999999998</v>
      </c>
      <c r="E160" s="59">
        <f>[1]Data!E159</f>
        <v>9.3242545450000005</v>
      </c>
      <c r="F160" s="59">
        <f t="shared" si="16"/>
        <v>191.93624019623974</v>
      </c>
      <c r="G160" s="59">
        <f t="shared" si="17"/>
        <v>13.817399490566995</v>
      </c>
      <c r="H160" s="59">
        <f t="shared" si="8"/>
        <v>140.24792183303924</v>
      </c>
      <c r="I160" s="59">
        <f t="shared" si="9"/>
        <v>11.892386585570774</v>
      </c>
      <c r="J160" s="59">
        <f t="shared" si="10"/>
        <v>16.139421537903846</v>
      </c>
      <c r="K160" s="59">
        <f t="shared" si="11"/>
        <v>2.7812648219209524</v>
      </c>
      <c r="L160" s="59">
        <f t="shared" si="12"/>
        <v>-2.3473297986514652E-2</v>
      </c>
      <c r="M160" s="60"/>
      <c r="N160" s="60">
        <f t="shared" si="13"/>
        <v>1888.06</v>
      </c>
      <c r="O160" s="60">
        <f t="shared" si="14"/>
        <v>-8.7289672811897479E-2</v>
      </c>
      <c r="P160" s="63">
        <f t="shared" si="15"/>
        <v>0.9164115976568874</v>
      </c>
      <c r="R160" s="59">
        <f t="shared" si="18"/>
        <v>13.890909090909092</v>
      </c>
      <c r="S160" s="59">
        <f t="shared" si="19"/>
        <v>2.6312346039340495</v>
      </c>
    </row>
    <row r="161" spans="1:19" x14ac:dyDescent="0.3">
      <c r="A161" s="60">
        <f>[1]Data!A160</f>
        <v>1883.08</v>
      </c>
      <c r="B161" s="59">
        <f>[1]Data!B160</f>
        <v>5.47</v>
      </c>
      <c r="C161" s="59">
        <f>[1]Data!C160</f>
        <v>0.32669999999999999</v>
      </c>
      <c r="D161" s="59">
        <f>[1]Data!D160</f>
        <v>0.41</v>
      </c>
      <c r="E161" s="59">
        <f>[1]Data!E160</f>
        <v>9.3242545450000005</v>
      </c>
      <c r="F161" s="59">
        <f t="shared" si="16"/>
        <v>183.22709142642776</v>
      </c>
      <c r="G161" s="59">
        <f t="shared" si="17"/>
        <v>13.733657675472649</v>
      </c>
      <c r="H161" s="59">
        <f t="shared" si="8"/>
        <v>140.72960412331594</v>
      </c>
      <c r="I161" s="59">
        <f t="shared" si="9"/>
        <v>11.912694906629824</v>
      </c>
      <c r="J161" s="59">
        <f t="shared" si="10"/>
        <v>15.380826325406487</v>
      </c>
      <c r="K161" s="59">
        <f t="shared" si="11"/>
        <v>2.7331216899038422</v>
      </c>
      <c r="L161" s="59">
        <f t="shared" si="12"/>
        <v>-7.1616430003624831E-2</v>
      </c>
      <c r="M161" s="60"/>
      <c r="N161" s="60">
        <f t="shared" si="13"/>
        <v>1888.09</v>
      </c>
      <c r="O161" s="60">
        <f t="shared" si="14"/>
        <v>-2.8089901526927363E-2</v>
      </c>
      <c r="P161" s="63">
        <f t="shared" si="15"/>
        <v>0.972300951531747</v>
      </c>
      <c r="R161" s="59">
        <f t="shared" si="18"/>
        <v>13.341463414634147</v>
      </c>
      <c r="S161" s="59">
        <f t="shared" si="19"/>
        <v>2.5908767357176736</v>
      </c>
    </row>
    <row r="162" spans="1:19" x14ac:dyDescent="0.3">
      <c r="A162" s="60">
        <f>[1]Data!A161</f>
        <v>1883.09</v>
      </c>
      <c r="B162" s="59">
        <f>[1]Data!B161</f>
        <v>5.53</v>
      </c>
      <c r="C162" s="59">
        <f>[1]Data!C161</f>
        <v>0.32750000000000001</v>
      </c>
      <c r="D162" s="59">
        <f>[1]Data!D161</f>
        <v>0.40749999999999997</v>
      </c>
      <c r="E162" s="59">
        <f>[1]Data!E161</f>
        <v>9.229089256</v>
      </c>
      <c r="F162" s="59">
        <f t="shared" si="16"/>
        <v>187.14695590110566</v>
      </c>
      <c r="G162" s="59">
        <f t="shared" si="17"/>
        <v>13.790666280235181</v>
      </c>
      <c r="H162" s="59">
        <f t="shared" si="8"/>
        <v>141.27368748867136</v>
      </c>
      <c r="I162" s="59">
        <f t="shared" si="9"/>
        <v>11.932898912656119</v>
      </c>
      <c r="J162" s="59">
        <f t="shared" si="10"/>
        <v>15.683276735263066</v>
      </c>
      <c r="K162" s="59">
        <f t="shared" si="11"/>
        <v>2.752594968553137</v>
      </c>
      <c r="L162" s="59">
        <f t="shared" si="12"/>
        <v>-5.2143151354330008E-2</v>
      </c>
      <c r="M162" s="60"/>
      <c r="N162" s="60">
        <f t="shared" si="13"/>
        <v>1888.12</v>
      </c>
      <c r="O162" s="60">
        <f t="shared" si="14"/>
        <v>-9.3718234385722354E-2</v>
      </c>
      <c r="P162" s="63">
        <f t="shared" si="15"/>
        <v>0.91053928476035162</v>
      </c>
      <c r="R162" s="59">
        <f t="shared" si="18"/>
        <v>13.570552147239265</v>
      </c>
      <c r="S162" s="59">
        <f t="shared" si="19"/>
        <v>2.6079021618354634</v>
      </c>
    </row>
    <row r="163" spans="1:19" x14ac:dyDescent="0.3">
      <c r="A163" s="60">
        <f>[1]Data!A162</f>
        <v>1883.1</v>
      </c>
      <c r="B163" s="59">
        <f>[1]Data!B162</f>
        <v>5.38</v>
      </c>
      <c r="C163" s="59">
        <f>[1]Data!C162</f>
        <v>0.32829999999999998</v>
      </c>
      <c r="D163" s="59">
        <f>[1]Data!D162</f>
        <v>0.40500000000000003</v>
      </c>
      <c r="E163" s="59">
        <f>[1]Data!E162</f>
        <v>9.229089256</v>
      </c>
      <c r="F163" s="59">
        <f t="shared" si="16"/>
        <v>182.07063702494546</v>
      </c>
      <c r="G163" s="59">
        <f t="shared" si="17"/>
        <v>13.706060965632512</v>
      </c>
      <c r="H163" s="59">
        <f t="shared" si="8"/>
        <v>141.9292797124231</v>
      </c>
      <c r="I163" s="59">
        <f t="shared" si="9"/>
        <v>11.949686091193579</v>
      </c>
      <c r="J163" s="59">
        <f t="shared" si="10"/>
        <v>15.236436809760546</v>
      </c>
      <c r="K163" s="59">
        <f t="shared" si="11"/>
        <v>2.7236897177879964</v>
      </c>
      <c r="L163" s="59">
        <f t="shared" si="12"/>
        <v>-8.1048402119470619E-2</v>
      </c>
      <c r="M163" s="60"/>
      <c r="N163" s="60">
        <f t="shared" si="13"/>
        <v>1889.03</v>
      </c>
      <c r="O163" s="60">
        <f t="shared" si="14"/>
        <v>-2.1434349166693956E-2</v>
      </c>
      <c r="P163" s="63">
        <f t="shared" si="15"/>
        <v>0.97879373398414837</v>
      </c>
      <c r="R163" s="59">
        <f t="shared" si="18"/>
        <v>13.283950617283949</v>
      </c>
      <c r="S163" s="59">
        <f t="shared" si="19"/>
        <v>2.5865565860492907</v>
      </c>
    </row>
    <row r="164" spans="1:19" x14ac:dyDescent="0.3">
      <c r="A164" s="60">
        <f>[1]Data!A163</f>
        <v>1883.11</v>
      </c>
      <c r="B164" s="59">
        <f>[1]Data!B163</f>
        <v>5.46</v>
      </c>
      <c r="C164" s="59">
        <f>[1]Data!C163</f>
        <v>0.32919999999999999</v>
      </c>
      <c r="D164" s="59">
        <f>[1]Data!D163</f>
        <v>0.40250000000000002</v>
      </c>
      <c r="E164" s="59">
        <f>[1]Data!E163</f>
        <v>9.1340049590000003</v>
      </c>
      <c r="F164" s="59">
        <f t="shared" si="16"/>
        <v>186.70153209405541</v>
      </c>
      <c r="G164" s="59">
        <f t="shared" si="17"/>
        <v>13.763253968472036</v>
      </c>
      <c r="H164" s="59">
        <f t="shared" si="8"/>
        <v>142.55536832755527</v>
      </c>
      <c r="I164" s="59">
        <f t="shared" si="9"/>
        <v>11.963225122028279</v>
      </c>
      <c r="J164" s="59">
        <f t="shared" si="10"/>
        <v>15.606287618066784</v>
      </c>
      <c r="K164" s="59">
        <f t="shared" si="11"/>
        <v>2.7476738854918539</v>
      </c>
      <c r="L164" s="59">
        <f t="shared" si="12"/>
        <v>-5.7064234415613146E-2</v>
      </c>
      <c r="M164" s="60"/>
      <c r="N164" s="60">
        <f t="shared" si="13"/>
        <v>1889.06</v>
      </c>
      <c r="O164" s="60">
        <f t="shared" si="14"/>
        <v>4.8359444810138985E-2</v>
      </c>
      <c r="P164" s="63">
        <f t="shared" si="15"/>
        <v>1.0495478420563225</v>
      </c>
      <c r="R164" s="59">
        <f t="shared" si="18"/>
        <v>13.565217391304348</v>
      </c>
      <c r="S164" s="59">
        <f t="shared" si="19"/>
        <v>2.6075089718803328</v>
      </c>
    </row>
    <row r="165" spans="1:19" x14ac:dyDescent="0.3">
      <c r="A165" s="60">
        <f>[1]Data!A164</f>
        <v>1883.12</v>
      </c>
      <c r="B165" s="59">
        <f>[1]Data!B164</f>
        <v>5.34</v>
      </c>
      <c r="C165" s="59">
        <f>[1]Data!C164</f>
        <v>0.33</v>
      </c>
      <c r="D165" s="59">
        <f>[1]Data!D164</f>
        <v>0.4</v>
      </c>
      <c r="E165" s="59">
        <f>[1]Data!E164</f>
        <v>9.229089256</v>
      </c>
      <c r="F165" s="59">
        <f t="shared" si="16"/>
        <v>180.71695199130275</v>
      </c>
      <c r="G165" s="59">
        <f t="shared" si="17"/>
        <v>13.536850336427172</v>
      </c>
      <c r="H165" s="59">
        <f t="shared" si="8"/>
        <v>143.06995259378462</v>
      </c>
      <c r="I165" s="59">
        <f t="shared" si="9"/>
        <v>11.976947008674856</v>
      </c>
      <c r="J165" s="59">
        <f t="shared" si="10"/>
        <v>15.088732701281067</v>
      </c>
      <c r="K165" s="59">
        <f t="shared" si="11"/>
        <v>2.713948286567863</v>
      </c>
      <c r="L165" s="59">
        <f t="shared" si="12"/>
        <v>-9.0789833339603998E-2</v>
      </c>
      <c r="M165" s="60"/>
      <c r="N165" s="60">
        <f t="shared" si="13"/>
        <v>1889.09</v>
      </c>
      <c r="O165" s="60">
        <f t="shared" si="14"/>
        <v>5.5907277145699652E-2</v>
      </c>
      <c r="P165" s="63">
        <f t="shared" si="15"/>
        <v>1.057499624806896</v>
      </c>
      <c r="R165" s="59">
        <f t="shared" si="18"/>
        <v>13.35</v>
      </c>
      <c r="S165" s="59">
        <f t="shared" si="19"/>
        <v>2.5915163848462583</v>
      </c>
    </row>
    <row r="166" spans="1:19" x14ac:dyDescent="0.3">
      <c r="A166" s="60">
        <f>[1]Data!A165</f>
        <v>1884.01</v>
      </c>
      <c r="B166" s="59">
        <f>[1]Data!B165</f>
        <v>5.18</v>
      </c>
      <c r="C166" s="59">
        <f>[1]Data!C165</f>
        <v>0.32829999999999998</v>
      </c>
      <c r="D166" s="59">
        <f>[1]Data!D165</f>
        <v>0.39250000000000002</v>
      </c>
      <c r="E166" s="59">
        <f>[1]Data!E165</f>
        <v>9.229089256</v>
      </c>
      <c r="F166" s="59">
        <f t="shared" si="16"/>
        <v>175.30221185673187</v>
      </c>
      <c r="G166" s="59">
        <f t="shared" si="17"/>
        <v>13.283034392619163</v>
      </c>
      <c r="H166" s="59">
        <f t="shared" si="8"/>
        <v>143.57368967134954</v>
      </c>
      <c r="I166" s="59">
        <f t="shared" si="9"/>
        <v>11.990342185399443</v>
      </c>
      <c r="J166" s="59">
        <f t="shared" si="10"/>
        <v>14.620284321009301</v>
      </c>
      <c r="K166" s="59">
        <f t="shared" si="11"/>
        <v>2.6824099015339913</v>
      </c>
      <c r="L166" s="59">
        <f t="shared" si="12"/>
        <v>-0.12232821837347574</v>
      </c>
      <c r="M166" s="60"/>
      <c r="N166" s="60">
        <f t="shared" si="13"/>
        <v>1889.12</v>
      </c>
      <c r="O166" s="60">
        <f t="shared" si="14"/>
        <v>1.143188274432072E-2</v>
      </c>
      <c r="P166" s="63">
        <f t="shared" si="15"/>
        <v>1.0114974764306701</v>
      </c>
      <c r="R166" s="59">
        <f t="shared" si="18"/>
        <v>13.197452229299362</v>
      </c>
      <c r="S166" s="59">
        <f t="shared" si="19"/>
        <v>2.5800237980310654</v>
      </c>
    </row>
    <row r="167" spans="1:19" x14ac:dyDescent="0.3">
      <c r="A167" s="60">
        <f>[1]Data!A166</f>
        <v>1884.02</v>
      </c>
      <c r="B167" s="59">
        <f>[1]Data!B166</f>
        <v>5.32</v>
      </c>
      <c r="C167" s="59">
        <f>[1]Data!C166</f>
        <v>0.32669999999999999</v>
      </c>
      <c r="D167" s="59">
        <f>[1]Data!D166</f>
        <v>0.38500000000000001</v>
      </c>
      <c r="E167" s="59">
        <f>[1]Data!E166</f>
        <v>9.229089256</v>
      </c>
      <c r="F167" s="59">
        <f t="shared" si="16"/>
        <v>180.0401094744814</v>
      </c>
      <c r="G167" s="59">
        <f t="shared" si="17"/>
        <v>13.029218448811154</v>
      </c>
      <c r="H167" s="59">
        <f t="shared" si="8"/>
        <v>144.03947457031518</v>
      </c>
      <c r="I167" s="59">
        <f t="shared" si="9"/>
        <v>12.001822575019936</v>
      </c>
      <c r="J167" s="59">
        <f t="shared" si="10"/>
        <v>15.001064075818695</v>
      </c>
      <c r="K167" s="59">
        <f t="shared" si="11"/>
        <v>2.7081211369741145</v>
      </c>
      <c r="L167" s="59">
        <f t="shared" si="12"/>
        <v>-9.6616982933352524E-2</v>
      </c>
      <c r="M167" s="60"/>
      <c r="N167" s="60">
        <f t="shared" si="13"/>
        <v>1890.03</v>
      </c>
      <c r="O167" s="60">
        <f t="shared" si="14"/>
        <v>2.8922372149600584E-2</v>
      </c>
      <c r="P167" s="63">
        <f t="shared" si="15"/>
        <v>1.0293446855583324</v>
      </c>
      <c r="R167" s="59">
        <f t="shared" si="18"/>
        <v>13.818181818181818</v>
      </c>
      <c r="S167" s="59">
        <f t="shared" si="19"/>
        <v>2.6259852480479058</v>
      </c>
    </row>
    <row r="168" spans="1:19" x14ac:dyDescent="0.3">
      <c r="A168" s="60">
        <f>[1]Data!A167</f>
        <v>1884.03</v>
      </c>
      <c r="B168" s="59">
        <f>[1]Data!B167</f>
        <v>5.3</v>
      </c>
      <c r="C168" s="59">
        <f>[1]Data!C167</f>
        <v>0.32500000000000001</v>
      </c>
      <c r="D168" s="59">
        <f>[1]Data!D167</f>
        <v>0.3775</v>
      </c>
      <c r="E168" s="59">
        <f>[1]Data!E167</f>
        <v>9.229089256</v>
      </c>
      <c r="F168" s="59">
        <f t="shared" si="16"/>
        <v>179.36326695766004</v>
      </c>
      <c r="G168" s="59">
        <f t="shared" si="17"/>
        <v>12.775402505003143</v>
      </c>
      <c r="H168" s="59">
        <f t="shared" si="8"/>
        <v>144.49384907292981</v>
      </c>
      <c r="I168" s="59">
        <f t="shared" si="9"/>
        <v>12.011344658947252</v>
      </c>
      <c r="J168" s="59">
        <f t="shared" si="10"/>
        <v>14.932821599124818</v>
      </c>
      <c r="K168" s="59">
        <f t="shared" si="11"/>
        <v>2.7035615822499226</v>
      </c>
      <c r="L168" s="59">
        <f t="shared" si="12"/>
        <v>-0.10117653765754442</v>
      </c>
      <c r="M168" s="60"/>
      <c r="N168" s="60">
        <f t="shared" si="13"/>
        <v>1890.06</v>
      </c>
      <c r="O168" s="60">
        <f t="shared" si="14"/>
        <v>7.5666704393597239E-2</v>
      </c>
      <c r="P168" s="63">
        <f t="shared" si="15"/>
        <v>1.0786030205939841</v>
      </c>
      <c r="R168" s="59">
        <f t="shared" si="18"/>
        <v>14.039735099337747</v>
      </c>
      <c r="S168" s="59">
        <f t="shared" si="19"/>
        <v>2.6418915308511339</v>
      </c>
    </row>
    <row r="169" spans="1:19" x14ac:dyDescent="0.3">
      <c r="A169" s="60">
        <f>[1]Data!A168</f>
        <v>1884.04</v>
      </c>
      <c r="B169" s="59">
        <f>[1]Data!B168</f>
        <v>5.0599999999999996</v>
      </c>
      <c r="C169" s="59">
        <f>[1]Data!C168</f>
        <v>0.32329999999999998</v>
      </c>
      <c r="D169" s="59">
        <f>[1]Data!D168</f>
        <v>0.37</v>
      </c>
      <c r="E169" s="59">
        <f>[1]Data!E168</f>
        <v>9.0388396689999997</v>
      </c>
      <c r="F169" s="59">
        <f t="shared" si="16"/>
        <v>174.84544232156352</v>
      </c>
      <c r="G169" s="59">
        <f t="shared" si="17"/>
        <v>12.785141039323817</v>
      </c>
      <c r="H169" s="59">
        <f t="shared" si="8"/>
        <v>144.88875569481721</v>
      </c>
      <c r="I169" s="59">
        <f t="shared" si="9"/>
        <v>12.019397943080634</v>
      </c>
      <c r="J169" s="59">
        <f t="shared" si="10"/>
        <v>14.546938469760802</v>
      </c>
      <c r="K169" s="59">
        <f t="shared" si="11"/>
        <v>2.6773805570278459</v>
      </c>
      <c r="L169" s="59">
        <f t="shared" si="12"/>
        <v>-0.12735756287962108</v>
      </c>
      <c r="M169" s="60"/>
      <c r="N169" s="60">
        <f t="shared" si="13"/>
        <v>1890.09</v>
      </c>
      <c r="O169" s="60">
        <f t="shared" si="14"/>
        <v>-1.325916162057128E-2</v>
      </c>
      <c r="P169" s="63">
        <f t="shared" si="15"/>
        <v>0.98682835384197953</v>
      </c>
      <c r="R169" s="59">
        <f t="shared" si="18"/>
        <v>13.675675675675675</v>
      </c>
      <c r="S169" s="59">
        <f t="shared" si="19"/>
        <v>2.6156187566432409</v>
      </c>
    </row>
    <row r="170" spans="1:19" x14ac:dyDescent="0.3">
      <c r="A170" s="60">
        <f>[1]Data!A169</f>
        <v>1884.05</v>
      </c>
      <c r="B170" s="59">
        <f>[1]Data!B169</f>
        <v>4.6500000000000004</v>
      </c>
      <c r="C170" s="59">
        <f>[1]Data!C169</f>
        <v>0.32169999999999999</v>
      </c>
      <c r="D170" s="59">
        <f>[1]Data!D169</f>
        <v>0.36249999999999999</v>
      </c>
      <c r="E170" s="59">
        <f>[1]Data!E169</f>
        <v>8.8485090910000004</v>
      </c>
      <c r="F170" s="59">
        <f t="shared" si="16"/>
        <v>164.13429483586208</v>
      </c>
      <c r="G170" s="59">
        <f t="shared" si="17"/>
        <v>12.795415457634409</v>
      </c>
      <c r="H170" s="59">
        <f t="shared" si="8"/>
        <v>145.25697206849384</v>
      </c>
      <c r="I170" s="59">
        <f t="shared" si="9"/>
        <v>12.0267508861249</v>
      </c>
      <c r="J170" s="59">
        <f t="shared" si="10"/>
        <v>13.647434489162123</v>
      </c>
      <c r="K170" s="59">
        <f t="shared" si="11"/>
        <v>2.6135515544543133</v>
      </c>
      <c r="L170" s="59">
        <f t="shared" si="12"/>
        <v>-0.19118656545315371</v>
      </c>
      <c r="M170" s="60"/>
      <c r="N170" s="60">
        <f t="shared" si="13"/>
        <v>1890.12</v>
      </c>
      <c r="O170" s="60">
        <f t="shared" si="14"/>
        <v>-0.12650706197665951</v>
      </c>
      <c r="P170" s="63">
        <f t="shared" si="15"/>
        <v>0.88116792673421118</v>
      </c>
      <c r="R170" s="59">
        <f t="shared" si="18"/>
        <v>12.827586206896553</v>
      </c>
      <c r="S170" s="59">
        <f t="shared" si="19"/>
        <v>2.5515980242866725</v>
      </c>
    </row>
    <row r="171" spans="1:19" x14ac:dyDescent="0.3">
      <c r="A171" s="60">
        <f>[1]Data!A170</f>
        <v>1884.06</v>
      </c>
      <c r="B171" s="59">
        <f>[1]Data!B170</f>
        <v>4.46</v>
      </c>
      <c r="C171" s="59">
        <f>[1]Data!C170</f>
        <v>0.32</v>
      </c>
      <c r="D171" s="59">
        <f>[1]Data!D170</f>
        <v>0.35499999999999998</v>
      </c>
      <c r="E171" s="59">
        <f>[1]Data!E170</f>
        <v>8.8485090910000004</v>
      </c>
      <c r="F171" s="59">
        <f t="shared" si="16"/>
        <v>157.42773225117094</v>
      </c>
      <c r="G171" s="59">
        <f t="shared" si="17"/>
        <v>12.53068272402818</v>
      </c>
      <c r="H171" s="59">
        <f t="shared" si="8"/>
        <v>145.61574367082571</v>
      </c>
      <c r="I171" s="59">
        <f t="shared" si="9"/>
        <v>12.029615392850419</v>
      </c>
      <c r="J171" s="59">
        <f t="shared" si="10"/>
        <v>13.086680422446026</v>
      </c>
      <c r="K171" s="59">
        <f t="shared" si="11"/>
        <v>2.5715949513089975</v>
      </c>
      <c r="L171" s="59">
        <f t="shared" si="12"/>
        <v>-0.23314316859846951</v>
      </c>
      <c r="M171" s="60"/>
      <c r="N171" s="60">
        <f t="shared" si="13"/>
        <v>1891.03</v>
      </c>
      <c r="O171" s="60">
        <f t="shared" si="14"/>
        <v>-8.6440604331226023E-2</v>
      </c>
      <c r="P171" s="63">
        <f t="shared" si="15"/>
        <v>0.91719002428177043</v>
      </c>
      <c r="R171" s="59">
        <f t="shared" si="18"/>
        <v>12.563380281690142</v>
      </c>
      <c r="S171" s="59">
        <f t="shared" si="19"/>
        <v>2.5307862555386942</v>
      </c>
    </row>
    <row r="172" spans="1:19" x14ac:dyDescent="0.3">
      <c r="A172" s="60">
        <f>[1]Data!A171</f>
        <v>1884.07</v>
      </c>
      <c r="B172" s="59">
        <f>[1]Data!B171</f>
        <v>4.46</v>
      </c>
      <c r="C172" s="59">
        <f>[1]Data!C171</f>
        <v>0.31830000000000003</v>
      </c>
      <c r="D172" s="59">
        <f>[1]Data!D171</f>
        <v>0.34749999999999998</v>
      </c>
      <c r="E172" s="59">
        <f>[1]Data!E171</f>
        <v>8.7534247930000006</v>
      </c>
      <c r="F172" s="59">
        <f t="shared" si="16"/>
        <v>159.13779497071414</v>
      </c>
      <c r="G172" s="59">
        <f t="shared" si="17"/>
        <v>12.399189182135236</v>
      </c>
      <c r="H172" s="59">
        <f t="shared" si="8"/>
        <v>146.05857339013704</v>
      </c>
      <c r="I172" s="59">
        <f t="shared" si="9"/>
        <v>12.032228368230205</v>
      </c>
      <c r="J172" s="59">
        <f t="shared" si="10"/>
        <v>13.225961983143558</v>
      </c>
      <c r="K172" s="59">
        <f t="shared" si="11"/>
        <v>2.5821817148451607</v>
      </c>
      <c r="L172" s="59">
        <f t="shared" si="12"/>
        <v>-0.22255640506230634</v>
      </c>
      <c r="M172" s="60"/>
      <c r="N172" s="60">
        <f t="shared" si="13"/>
        <v>1891.06</v>
      </c>
      <c r="O172" s="60">
        <f t="shared" si="14"/>
        <v>-4.8312165748113589E-2</v>
      </c>
      <c r="P172" s="63">
        <f t="shared" si="15"/>
        <v>0.95283629779120793</v>
      </c>
      <c r="R172" s="59">
        <f t="shared" si="18"/>
        <v>12.83453237410072</v>
      </c>
      <c r="S172" s="59">
        <f t="shared" si="19"/>
        <v>2.5521393800092631</v>
      </c>
    </row>
    <row r="173" spans="1:19" x14ac:dyDescent="0.3">
      <c r="A173" s="60">
        <f>[1]Data!A172</f>
        <v>1884.08</v>
      </c>
      <c r="B173" s="59">
        <f>[1]Data!B172</f>
        <v>4.74</v>
      </c>
      <c r="C173" s="59">
        <f>[1]Data!C172</f>
        <v>0.31669999999999998</v>
      </c>
      <c r="D173" s="59">
        <f>[1]Data!D172</f>
        <v>0.34</v>
      </c>
      <c r="E173" s="59">
        <f>[1]Data!E172</f>
        <v>8.7534247930000006</v>
      </c>
      <c r="F173" s="59">
        <f t="shared" si="16"/>
        <v>169.12850855631953</v>
      </c>
      <c r="G173" s="59">
        <f t="shared" si="17"/>
        <v>12.131580782520809</v>
      </c>
      <c r="H173" s="59">
        <f t="shared" si="8"/>
        <v>146.46461649951792</v>
      </c>
      <c r="I173" s="59">
        <f t="shared" si="9"/>
        <v>12.031848329212833</v>
      </c>
      <c r="J173" s="59">
        <f t="shared" si="10"/>
        <v>14.056735418255105</v>
      </c>
      <c r="K173" s="59">
        <f t="shared" si="11"/>
        <v>2.6431016701091141</v>
      </c>
      <c r="L173" s="59">
        <f t="shared" si="12"/>
        <v>-0.1616364497983529</v>
      </c>
      <c r="M173" s="60"/>
      <c r="N173" s="60">
        <f t="shared" si="13"/>
        <v>1891.09</v>
      </c>
      <c r="O173" s="60">
        <f t="shared" si="14"/>
        <v>7.312067647190057E-2</v>
      </c>
      <c r="P173" s="63">
        <f t="shared" si="15"/>
        <v>1.0758603601137593</v>
      </c>
      <c r="R173" s="59">
        <f t="shared" si="18"/>
        <v>13.941176470588236</v>
      </c>
      <c r="S173" s="59">
        <f t="shared" si="19"/>
        <v>2.6348467970789153</v>
      </c>
    </row>
    <row r="174" spans="1:19" x14ac:dyDescent="0.3">
      <c r="A174" s="60">
        <f>[1]Data!A173</f>
        <v>1884.09</v>
      </c>
      <c r="B174" s="59">
        <f>[1]Data!B173</f>
        <v>4.59</v>
      </c>
      <c r="C174" s="59">
        <f>[1]Data!C173</f>
        <v>0.315</v>
      </c>
      <c r="D174" s="59">
        <f>[1]Data!D173</f>
        <v>0.33250000000000002</v>
      </c>
      <c r="E174" s="59">
        <f>[1]Data!E173</f>
        <v>8.6582595040000001</v>
      </c>
      <c r="F174" s="59">
        <f t="shared" si="16"/>
        <v>165.57645094117288</v>
      </c>
      <c r="G174" s="59">
        <f t="shared" si="17"/>
        <v>11.994372535498909</v>
      </c>
      <c r="H174" s="59">
        <f t="shared" si="8"/>
        <v>146.82601994116462</v>
      </c>
      <c r="I174" s="59">
        <f t="shared" si="9"/>
        <v>12.030327928445416</v>
      </c>
      <c r="J174" s="59">
        <f t="shared" si="10"/>
        <v>13.763253331579715</v>
      </c>
      <c r="K174" s="59">
        <f t="shared" si="11"/>
        <v>2.6220022385401727</v>
      </c>
      <c r="L174" s="59">
        <f t="shared" si="12"/>
        <v>-0.18273588136729435</v>
      </c>
      <c r="M174" s="60"/>
      <c r="N174" s="60">
        <f t="shared" si="13"/>
        <v>1891.12</v>
      </c>
      <c r="O174" s="60">
        <f t="shared" si="14"/>
        <v>0.10003070336942255</v>
      </c>
      <c r="P174" s="63">
        <f t="shared" si="15"/>
        <v>1.1052048510675463</v>
      </c>
      <c r="R174" s="59">
        <f t="shared" si="18"/>
        <v>13.804511278195488</v>
      </c>
      <c r="S174" s="59">
        <f t="shared" si="19"/>
        <v>2.6249954429586819</v>
      </c>
    </row>
    <row r="175" spans="1:19" x14ac:dyDescent="0.3">
      <c r="A175" s="60">
        <f>[1]Data!A174</f>
        <v>1884.1</v>
      </c>
      <c r="B175" s="59">
        <f>[1]Data!B174</f>
        <v>4.4400000000000004</v>
      </c>
      <c r="C175" s="59">
        <f>[1]Data!C174</f>
        <v>0.31330000000000002</v>
      </c>
      <c r="D175" s="59">
        <f>[1]Data!D174</f>
        <v>0.32500000000000001</v>
      </c>
      <c r="E175" s="59">
        <f>[1]Data!E174</f>
        <v>8.5630942149999996</v>
      </c>
      <c r="F175" s="59">
        <f t="shared" si="16"/>
        <v>161.94544228776772</v>
      </c>
      <c r="G175" s="59">
        <f t="shared" si="17"/>
        <v>11.854114581874891</v>
      </c>
      <c r="H175" s="59">
        <f t="shared" si="8"/>
        <v>147.17363422059444</v>
      </c>
      <c r="I175" s="59">
        <f t="shared" si="9"/>
        <v>12.025998674480533</v>
      </c>
      <c r="J175" s="59">
        <f t="shared" si="10"/>
        <v>13.46627807563458</v>
      </c>
      <c r="K175" s="59">
        <f t="shared" si="11"/>
        <v>2.6001886401129495</v>
      </c>
      <c r="L175" s="59">
        <f t="shared" si="12"/>
        <v>-0.20454947979451754</v>
      </c>
      <c r="M175" s="60"/>
      <c r="N175" s="60">
        <f t="shared" si="13"/>
        <v>1892.03</v>
      </c>
      <c r="O175" s="60">
        <f t="shared" si="14"/>
        <v>0.18031613309898598</v>
      </c>
      <c r="P175" s="63">
        <f t="shared" si="15"/>
        <v>1.1975959029883116</v>
      </c>
      <c r="R175" s="59">
        <f t="shared" si="18"/>
        <v>13.661538461538463</v>
      </c>
      <c r="S175" s="59">
        <f t="shared" si="19"/>
        <v>2.6145844730965329</v>
      </c>
    </row>
    <row r="176" spans="1:19" x14ac:dyDescent="0.3">
      <c r="A176" s="60">
        <f>[1]Data!A175</f>
        <v>1884.11</v>
      </c>
      <c r="B176" s="59">
        <f>[1]Data!B175</f>
        <v>4.3499999999999996</v>
      </c>
      <c r="C176" s="59">
        <f>[1]Data!C175</f>
        <v>0.31169999999999998</v>
      </c>
      <c r="D176" s="59">
        <f>[1]Data!D175</f>
        <v>0.3175</v>
      </c>
      <c r="E176" s="59">
        <f>[1]Data!E175</f>
        <v>8.3728446279999993</v>
      </c>
      <c r="F176" s="59">
        <f t="shared" si="16"/>
        <v>162.26793406108337</v>
      </c>
      <c r="G176" s="59">
        <f t="shared" si="17"/>
        <v>11.843694037791716</v>
      </c>
      <c r="H176" s="59">
        <f t="shared" si="8"/>
        <v>147.51245613235548</v>
      </c>
      <c r="I176" s="59">
        <f t="shared" si="9"/>
        <v>12.020758904185415</v>
      </c>
      <c r="J176" s="59">
        <f t="shared" si="10"/>
        <v>13.498975842913257</v>
      </c>
      <c r="K176" s="59">
        <f t="shared" si="11"/>
        <v>2.6026138190786972</v>
      </c>
      <c r="L176" s="59">
        <f t="shared" si="12"/>
        <v>-0.20212430082876987</v>
      </c>
      <c r="M176" s="60"/>
      <c r="N176" s="60">
        <f t="shared" si="13"/>
        <v>1892.06</v>
      </c>
      <c r="O176" s="60">
        <f t="shared" si="14"/>
        <v>0.18194127737158627</v>
      </c>
      <c r="P176" s="63">
        <f t="shared" si="15"/>
        <v>1.1995437514496239</v>
      </c>
      <c r="R176" s="59">
        <f t="shared" si="18"/>
        <v>13.700787401574802</v>
      </c>
      <c r="S176" s="59">
        <f t="shared" si="19"/>
        <v>2.6174533057499834</v>
      </c>
    </row>
    <row r="177" spans="1:19" x14ac:dyDescent="0.3">
      <c r="A177" s="60">
        <f>[1]Data!A176</f>
        <v>1884.12</v>
      </c>
      <c r="B177" s="59">
        <f>[1]Data!B176</f>
        <v>4.34</v>
      </c>
      <c r="C177" s="59">
        <f>[1]Data!C176</f>
        <v>0.31</v>
      </c>
      <c r="D177" s="59">
        <f>[1]Data!D176</f>
        <v>0.31</v>
      </c>
      <c r="E177" s="59">
        <f>[1]Data!E176</f>
        <v>8.2776793390000005</v>
      </c>
      <c r="F177" s="59">
        <f t="shared" si="16"/>
        <v>163.75614764557383</v>
      </c>
      <c r="G177" s="59">
        <f t="shared" si="17"/>
        <v>11.696867688969558</v>
      </c>
      <c r="H177" s="59">
        <f t="shared" si="8"/>
        <v>147.83162305289542</v>
      </c>
      <c r="I177" s="59">
        <f t="shared" si="9"/>
        <v>12.014272419266343</v>
      </c>
      <c r="J177" s="59">
        <f t="shared" si="10"/>
        <v>13.630134387744612</v>
      </c>
      <c r="K177" s="59">
        <f t="shared" si="11"/>
        <v>2.6122831053623008</v>
      </c>
      <c r="L177" s="59">
        <f t="shared" si="12"/>
        <v>-0.19245501454516623</v>
      </c>
      <c r="M177" s="60"/>
      <c r="N177" s="60">
        <f t="shared" si="13"/>
        <v>1892.09</v>
      </c>
      <c r="O177" s="60">
        <f t="shared" si="14"/>
        <v>0.12699836877925996</v>
      </c>
      <c r="P177" s="63">
        <f t="shared" si="15"/>
        <v>1.1354151656672091</v>
      </c>
      <c r="R177" s="59">
        <f t="shared" si="18"/>
        <v>14</v>
      </c>
      <c r="S177" s="59">
        <f t="shared" si="19"/>
        <v>2.6390573296152584</v>
      </c>
    </row>
    <row r="178" spans="1:19" x14ac:dyDescent="0.3">
      <c r="A178" s="60">
        <f>[1]Data!A177</f>
        <v>1885.01</v>
      </c>
      <c r="B178" s="59">
        <f>[1]Data!B177</f>
        <v>4.24</v>
      </c>
      <c r="C178" s="59">
        <f>[1]Data!C177</f>
        <v>0.30420000000000003</v>
      </c>
      <c r="D178" s="59">
        <f>[1]Data!D177</f>
        <v>0.30669999999999997</v>
      </c>
      <c r="E178" s="59">
        <f>[1]Data!E177</f>
        <v>8.2776793390000005</v>
      </c>
      <c r="F178" s="59">
        <f t="shared" si="16"/>
        <v>159.98296452009978</v>
      </c>
      <c r="G178" s="59">
        <f t="shared" si="17"/>
        <v>11.572352645828914</v>
      </c>
      <c r="H178" s="59">
        <f t="shared" si="8"/>
        <v>148.17446258964722</v>
      </c>
      <c r="I178" s="59">
        <f t="shared" si="9"/>
        <v>12.008540547267229</v>
      </c>
      <c r="J178" s="59">
        <f t="shared" si="10"/>
        <v>13.322431971677602</v>
      </c>
      <c r="K178" s="59">
        <f t="shared" si="11"/>
        <v>2.5894492289027364</v>
      </c>
      <c r="L178" s="59">
        <f t="shared" si="12"/>
        <v>-0.21528889100473059</v>
      </c>
      <c r="M178" s="60"/>
      <c r="N178" s="60">
        <f t="shared" si="13"/>
        <v>1892.12</v>
      </c>
      <c r="O178" s="60">
        <f t="shared" si="14"/>
        <v>9.0753759783403609E-2</v>
      </c>
      <c r="P178" s="63">
        <f t="shared" si="15"/>
        <v>1.094999339184058</v>
      </c>
      <c r="R178" s="59">
        <f t="shared" si="18"/>
        <v>13.824584284316924</v>
      </c>
      <c r="S178" s="59">
        <f t="shared" si="19"/>
        <v>2.6264484771057979</v>
      </c>
    </row>
    <row r="179" spans="1:19" x14ac:dyDescent="0.3">
      <c r="A179" s="60">
        <f>[1]Data!A178</f>
        <v>1885.02</v>
      </c>
      <c r="B179" s="59">
        <f>[1]Data!B178</f>
        <v>4.37</v>
      </c>
      <c r="C179" s="59">
        <f>[1]Data!C178</f>
        <v>0.29830000000000001</v>
      </c>
      <c r="D179" s="59">
        <f>[1]Data!D178</f>
        <v>0.30330000000000001</v>
      </c>
      <c r="E179" s="59">
        <f>[1]Data!E178</f>
        <v>8.3728446279999993</v>
      </c>
      <c r="F179" s="59">
        <f t="shared" si="16"/>
        <v>163.01399352803088</v>
      </c>
      <c r="G179" s="59">
        <f t="shared" si="17"/>
        <v>11.313991816258985</v>
      </c>
      <c r="H179" s="59">
        <f t="shared" si="8"/>
        <v>148.55183678346756</v>
      </c>
      <c r="I179" s="59">
        <f t="shared" si="9"/>
        <v>12.002430608102303</v>
      </c>
      <c r="J179" s="59">
        <f t="shared" si="10"/>
        <v>13.581748468346689</v>
      </c>
      <c r="K179" s="59">
        <f t="shared" si="11"/>
        <v>2.6087268670345196</v>
      </c>
      <c r="L179" s="59">
        <f t="shared" si="12"/>
        <v>-0.19601125287294741</v>
      </c>
      <c r="M179" s="60"/>
      <c r="N179" s="60">
        <f t="shared" si="13"/>
        <v>1893.03</v>
      </c>
      <c r="O179" s="60">
        <f t="shared" si="14"/>
        <v>2.7870768995768458E-2</v>
      </c>
      <c r="P179" s="63">
        <f t="shared" si="15"/>
        <v>1.0282627924014494</v>
      </c>
      <c r="R179" s="59">
        <f t="shared" si="18"/>
        <v>14.408176722716782</v>
      </c>
      <c r="S179" s="59">
        <f t="shared" si="19"/>
        <v>2.6677958733951002</v>
      </c>
    </row>
    <row r="180" spans="1:19" x14ac:dyDescent="0.3">
      <c r="A180" s="60">
        <f>[1]Data!A179</f>
        <v>1885.03</v>
      </c>
      <c r="B180" s="59">
        <f>[1]Data!B179</f>
        <v>4.38</v>
      </c>
      <c r="C180" s="59">
        <f>[1]Data!C179</f>
        <v>0.29249999999999998</v>
      </c>
      <c r="D180" s="59">
        <f>[1]Data!D179</f>
        <v>0.3</v>
      </c>
      <c r="E180" s="59">
        <f>[1]Data!E179</f>
        <v>8.18251405</v>
      </c>
      <c r="F180" s="59">
        <f t="shared" si="16"/>
        <v>167.1875112759507</v>
      </c>
      <c r="G180" s="59">
        <f t="shared" si="17"/>
        <v>11.451199402462375</v>
      </c>
      <c r="H180" s="59">
        <f t="shared" si="8"/>
        <v>148.89693480980466</v>
      </c>
      <c r="I180" s="59">
        <f t="shared" si="9"/>
        <v>11.99941872981514</v>
      </c>
      <c r="J180" s="59">
        <f t="shared" si="10"/>
        <v>13.932967507879138</v>
      </c>
      <c r="K180" s="59">
        <f t="shared" si="11"/>
        <v>2.6342577951025485</v>
      </c>
      <c r="L180" s="59">
        <f t="shared" si="12"/>
        <v>-0.17048032480491848</v>
      </c>
      <c r="M180" s="60"/>
      <c r="N180" s="60">
        <f t="shared" si="13"/>
        <v>1893.06</v>
      </c>
      <c r="O180" s="60">
        <f t="shared" si="14"/>
        <v>-6.3410342277741449E-2</v>
      </c>
      <c r="P180" s="63">
        <f t="shared" si="15"/>
        <v>0.93855826452467728</v>
      </c>
      <c r="R180" s="59">
        <f t="shared" si="18"/>
        <v>14.6</v>
      </c>
      <c r="S180" s="59">
        <f t="shared" si="19"/>
        <v>2.6810215287142909</v>
      </c>
    </row>
    <row r="181" spans="1:19" x14ac:dyDescent="0.3">
      <c r="A181" s="60">
        <f>[1]Data!A180</f>
        <v>1885.04</v>
      </c>
      <c r="B181" s="59">
        <f>[1]Data!B180</f>
        <v>4.37</v>
      </c>
      <c r="C181" s="59">
        <f>[1]Data!C180</f>
        <v>0.28670000000000001</v>
      </c>
      <c r="D181" s="59">
        <f>[1]Data!D180</f>
        <v>0.29670000000000002</v>
      </c>
      <c r="E181" s="59">
        <f>[1]Data!E180</f>
        <v>8.2776793390000005</v>
      </c>
      <c r="F181" s="59">
        <f t="shared" si="16"/>
        <v>164.88810258321604</v>
      </c>
      <c r="G181" s="59">
        <f t="shared" si="17"/>
        <v>11.195034333281511</v>
      </c>
      <c r="H181" s="59">
        <f t="shared" si="8"/>
        <v>149.25145396010552</v>
      </c>
      <c r="I181" s="59">
        <f t="shared" si="9"/>
        <v>11.996894059140363</v>
      </c>
      <c r="J181" s="59">
        <f t="shared" si="10"/>
        <v>13.744232613072779</v>
      </c>
      <c r="K181" s="59">
        <f t="shared" si="11"/>
        <v>2.6206192897983858</v>
      </c>
      <c r="L181" s="59">
        <f t="shared" si="12"/>
        <v>-0.18411883010908126</v>
      </c>
      <c r="M181" s="60"/>
      <c r="N181" s="60">
        <f t="shared" si="13"/>
        <v>1893.09</v>
      </c>
      <c r="O181" s="60">
        <f t="shared" si="14"/>
        <v>-8.9409478035504364E-2</v>
      </c>
      <c r="P181" s="63">
        <f t="shared" si="15"/>
        <v>0.9144710410928405</v>
      </c>
      <c r="R181" s="59">
        <f t="shared" si="18"/>
        <v>14.728682170542635</v>
      </c>
      <c r="S181" s="59">
        <f t="shared" si="19"/>
        <v>2.6897967607928597</v>
      </c>
    </row>
    <row r="182" spans="1:19" x14ac:dyDescent="0.3">
      <c r="A182" s="60">
        <f>[1]Data!A181</f>
        <v>1885.05</v>
      </c>
      <c r="B182" s="59">
        <f>[1]Data!B181</f>
        <v>4.32</v>
      </c>
      <c r="C182" s="59">
        <f>[1]Data!C181</f>
        <v>0.28079999999999999</v>
      </c>
      <c r="D182" s="59">
        <f>[1]Data!D181</f>
        <v>0.29330000000000001</v>
      </c>
      <c r="E182" s="59">
        <f>[1]Data!E181</f>
        <v>8.0873811569999994</v>
      </c>
      <c r="F182" s="59">
        <f t="shared" si="16"/>
        <v>166.83697896841937</v>
      </c>
      <c r="G182" s="59">
        <f t="shared" si="17"/>
        <v>11.327149521166065</v>
      </c>
      <c r="H182" s="59">
        <f t="shared" si="8"/>
        <v>149.64855622086191</v>
      </c>
      <c r="I182" s="59">
        <f t="shared" si="9"/>
        <v>11.995041500800168</v>
      </c>
      <c r="J182" s="59">
        <f t="shared" si="10"/>
        <v>13.908828823751046</v>
      </c>
      <c r="K182" s="59">
        <f t="shared" si="11"/>
        <v>2.6325238056796856</v>
      </c>
      <c r="L182" s="59">
        <f t="shared" si="12"/>
        <v>-0.17221431422778144</v>
      </c>
      <c r="M182" s="60"/>
      <c r="N182" s="60">
        <f t="shared" si="13"/>
        <v>1893.12</v>
      </c>
      <c r="O182" s="60">
        <f t="shared" si="14"/>
        <v>-4.97968809394842E-2</v>
      </c>
      <c r="P182" s="63">
        <f t="shared" si="15"/>
        <v>0.95142265695168615</v>
      </c>
      <c r="R182" s="59">
        <f t="shared" si="18"/>
        <v>14.728946471189909</v>
      </c>
      <c r="S182" s="59">
        <f t="shared" si="19"/>
        <v>2.6898147052547507</v>
      </c>
    </row>
    <row r="183" spans="1:19" x14ac:dyDescent="0.3">
      <c r="A183" s="60">
        <f>[1]Data!A182</f>
        <v>1885.06</v>
      </c>
      <c r="B183" s="59">
        <f>[1]Data!B182</f>
        <v>4.3</v>
      </c>
      <c r="C183" s="59">
        <f>[1]Data!C182</f>
        <v>0.27500000000000002</v>
      </c>
      <c r="D183" s="59">
        <f>[1]Data!D182</f>
        <v>0.28999999999999998</v>
      </c>
      <c r="E183" s="59">
        <f>[1]Data!E182</f>
        <v>7.8970910740000004</v>
      </c>
      <c r="F183" s="59">
        <f t="shared" si="16"/>
        <v>170.06611515748108</v>
      </c>
      <c r="G183" s="59">
        <f t="shared" si="17"/>
        <v>11.469575208295234</v>
      </c>
      <c r="H183" s="59">
        <f t="shared" si="8"/>
        <v>150.08138104909241</v>
      </c>
      <c r="I183" s="59">
        <f t="shared" si="9"/>
        <v>11.994747577708482</v>
      </c>
      <c r="J183" s="59">
        <f t="shared" si="10"/>
        <v>14.178382167336204</v>
      </c>
      <c r="K183" s="59">
        <f t="shared" si="11"/>
        <v>2.6517184220234342</v>
      </c>
      <c r="L183" s="59">
        <f t="shared" si="12"/>
        <v>-0.1530196978840328</v>
      </c>
      <c r="M183" s="60"/>
      <c r="N183" s="60">
        <f t="shared" si="13"/>
        <v>1894.03</v>
      </c>
      <c r="O183" s="60">
        <f t="shared" si="14"/>
        <v>4.6137838495084793E-2</v>
      </c>
      <c r="P183" s="63">
        <f t="shared" si="15"/>
        <v>1.0472187480653616</v>
      </c>
      <c r="R183" s="59">
        <f t="shared" si="18"/>
        <v>14.827586206896552</v>
      </c>
      <c r="S183" s="59">
        <f t="shared" si="19"/>
        <v>2.6964893787011341</v>
      </c>
    </row>
    <row r="184" spans="1:19" x14ac:dyDescent="0.3">
      <c r="A184" s="60">
        <f>[1]Data!A183</f>
        <v>1885.07</v>
      </c>
      <c r="B184" s="59">
        <f>[1]Data!B183</f>
        <v>4.46</v>
      </c>
      <c r="C184" s="59">
        <f>[1]Data!C183</f>
        <v>0.26919999999999999</v>
      </c>
      <c r="D184" s="59">
        <f>[1]Data!D183</f>
        <v>0.28670000000000001</v>
      </c>
      <c r="E184" s="59">
        <f>[1]Data!E183</f>
        <v>7.9922320659999997</v>
      </c>
      <c r="F184" s="59">
        <f t="shared" si="16"/>
        <v>174.29432835490442</v>
      </c>
      <c r="G184" s="59">
        <f t="shared" si="17"/>
        <v>11.204077116446433</v>
      </c>
      <c r="H184" s="59">
        <f t="shared" si="8"/>
        <v>150.5804778236062</v>
      </c>
      <c r="I184" s="59">
        <f t="shared" si="9"/>
        <v>11.994156949014556</v>
      </c>
      <c r="J184" s="59">
        <f t="shared" si="10"/>
        <v>14.531603104395304</v>
      </c>
      <c r="K184" s="59">
        <f t="shared" si="11"/>
        <v>2.6763258021497092</v>
      </c>
      <c r="L184" s="59">
        <f t="shared" si="12"/>
        <v>-0.12841231775775785</v>
      </c>
      <c r="M184" s="60"/>
      <c r="N184" s="60">
        <f t="shared" si="13"/>
        <v>1894.06</v>
      </c>
      <c r="O184" s="60">
        <f t="shared" si="14"/>
        <v>1.2759138197375286E-2</v>
      </c>
      <c r="P184" s="63">
        <f t="shared" si="15"/>
        <v>1.0128408832968452</v>
      </c>
      <c r="R184" s="59">
        <f t="shared" si="18"/>
        <v>15.55633065922567</v>
      </c>
      <c r="S184" s="59">
        <f t="shared" si="19"/>
        <v>2.7444676721247854</v>
      </c>
    </row>
    <row r="185" spans="1:19" x14ac:dyDescent="0.3">
      <c r="A185" s="60">
        <f>[1]Data!A184</f>
        <v>1885.08</v>
      </c>
      <c r="B185" s="59">
        <f>[1]Data!B184</f>
        <v>4.71</v>
      </c>
      <c r="C185" s="59">
        <f>[1]Data!C184</f>
        <v>0.26329999999999998</v>
      </c>
      <c r="D185" s="59">
        <f>[1]Data!D184</f>
        <v>0.2833</v>
      </c>
      <c r="E185" s="59">
        <f>[1]Data!E184</f>
        <v>7.9922320659999997</v>
      </c>
      <c r="F185" s="59">
        <f t="shared" si="16"/>
        <v>184.06418980977571</v>
      </c>
      <c r="G185" s="59">
        <f t="shared" si="17"/>
        <v>11.071207000660182</v>
      </c>
      <c r="H185" s="59">
        <f t="shared" si="8"/>
        <v>151.08512337488881</v>
      </c>
      <c r="I185" s="59">
        <f t="shared" si="9"/>
        <v>11.995336340426695</v>
      </c>
      <c r="J185" s="59">
        <f t="shared" si="10"/>
        <v>15.344646001249869</v>
      </c>
      <c r="K185" s="59">
        <f t="shared" si="11"/>
        <v>2.7307666184833352</v>
      </c>
      <c r="L185" s="59">
        <f t="shared" si="12"/>
        <v>-7.397150142413178E-2</v>
      </c>
      <c r="M185" s="60"/>
      <c r="N185" s="60">
        <f t="shared" si="13"/>
        <v>1894.09</v>
      </c>
      <c r="O185" s="60">
        <f t="shared" si="14"/>
        <v>9.5655884777419153E-3</v>
      </c>
      <c r="P185" s="63">
        <f t="shared" si="15"/>
        <v>1.0096114849447146</v>
      </c>
      <c r="R185" s="59">
        <f t="shared" si="18"/>
        <v>16.62548535121779</v>
      </c>
      <c r="S185" s="59">
        <f t="shared" si="19"/>
        <v>2.8109367801739924</v>
      </c>
    </row>
    <row r="186" spans="1:19" x14ac:dyDescent="0.3">
      <c r="A186" s="60">
        <f>[1]Data!A185</f>
        <v>1885.09</v>
      </c>
      <c r="B186" s="59">
        <f>[1]Data!B185</f>
        <v>4.6500000000000004</v>
      </c>
      <c r="C186" s="59">
        <f>[1]Data!C185</f>
        <v>0.25750000000000001</v>
      </c>
      <c r="D186" s="59">
        <f>[1]Data!D185</f>
        <v>0.28000000000000003</v>
      </c>
      <c r="E186" s="59">
        <f>[1]Data!E185</f>
        <v>7.8970910740000004</v>
      </c>
      <c r="F186" s="59">
        <f t="shared" si="16"/>
        <v>183.90870592611327</v>
      </c>
      <c r="G186" s="59">
        <f t="shared" si="17"/>
        <v>11.074072614905745</v>
      </c>
      <c r="H186" s="59">
        <f t="shared" si="8"/>
        <v>151.66294773706034</v>
      </c>
      <c r="I186" s="59">
        <f t="shared" si="9"/>
        <v>11.997823833662094</v>
      </c>
      <c r="J186" s="59">
        <f t="shared" si="10"/>
        <v>15.328505275275312</v>
      </c>
      <c r="K186" s="59">
        <f t="shared" si="11"/>
        <v>2.7297141848863529</v>
      </c>
      <c r="L186" s="59">
        <f t="shared" si="12"/>
        <v>-7.5023935021114152E-2</v>
      </c>
      <c r="M186" s="60"/>
      <c r="N186" s="60">
        <f t="shared" si="13"/>
        <v>1894.12</v>
      </c>
      <c r="O186" s="60">
        <f t="shared" si="14"/>
        <v>2.1062468527807354E-2</v>
      </c>
      <c r="P186" s="63">
        <f t="shared" si="15"/>
        <v>1.0212858478682665</v>
      </c>
      <c r="R186" s="59">
        <f t="shared" si="18"/>
        <v>16.607142857142858</v>
      </c>
      <c r="S186" s="59">
        <f t="shared" si="19"/>
        <v>2.8098328954121525</v>
      </c>
    </row>
    <row r="187" spans="1:19" x14ac:dyDescent="0.3">
      <c r="A187" s="60">
        <f>[1]Data!A186</f>
        <v>1885.1</v>
      </c>
      <c r="B187" s="59">
        <f>[1]Data!B186</f>
        <v>4.92</v>
      </c>
      <c r="C187" s="59">
        <f>[1]Data!C186</f>
        <v>0.25169999999999998</v>
      </c>
      <c r="D187" s="59">
        <f>[1]Data!D186</f>
        <v>0.2767</v>
      </c>
      <c r="E187" s="59">
        <f>[1]Data!E186</f>
        <v>7.8970910740000004</v>
      </c>
      <c r="F187" s="59">
        <f t="shared" si="16"/>
        <v>194.58727594762951</v>
      </c>
      <c r="G187" s="59">
        <f t="shared" si="17"/>
        <v>10.943556759087214</v>
      </c>
      <c r="H187" s="59">
        <f t="shared" si="8"/>
        <v>152.32753849929341</v>
      </c>
      <c r="I187" s="59">
        <f t="shared" si="9"/>
        <v>12.001305760039582</v>
      </c>
      <c r="J187" s="59">
        <f t="shared" si="10"/>
        <v>16.213842046716401</v>
      </c>
      <c r="K187" s="59">
        <f t="shared" si="11"/>
        <v>2.785865324734198</v>
      </c>
      <c r="L187" s="59">
        <f t="shared" si="12"/>
        <v>-1.8872795173269008E-2</v>
      </c>
      <c r="M187" s="60"/>
      <c r="N187" s="60">
        <f t="shared" si="13"/>
        <v>1895.03</v>
      </c>
      <c r="O187" s="60">
        <f t="shared" si="14"/>
        <v>3.1196892787255237E-3</v>
      </c>
      <c r="P187" s="63">
        <f t="shared" si="15"/>
        <v>1.0031245605736483</v>
      </c>
      <c r="R187" s="59">
        <f t="shared" si="18"/>
        <v>17.780990242139502</v>
      </c>
      <c r="S187" s="59">
        <f t="shared" si="19"/>
        <v>2.8781299226934736</v>
      </c>
    </row>
    <row r="188" spans="1:19" x14ac:dyDescent="0.3">
      <c r="A188" s="60">
        <f>[1]Data!A187</f>
        <v>1885.11</v>
      </c>
      <c r="B188" s="59">
        <f>[1]Data!B187</f>
        <v>5.24</v>
      </c>
      <c r="C188" s="59">
        <f>[1]Data!C187</f>
        <v>0.24579999999999999</v>
      </c>
      <c r="D188" s="59">
        <f>[1]Data!D187</f>
        <v>0.27329999999999999</v>
      </c>
      <c r="E188" s="59">
        <f>[1]Data!E187</f>
        <v>7.9922320659999997</v>
      </c>
      <c r="F188" s="59">
        <f t="shared" si="16"/>
        <v>204.77629609410295</v>
      </c>
      <c r="G188" s="59">
        <f t="shared" si="17"/>
        <v>10.68041254246533</v>
      </c>
      <c r="H188" s="59">
        <f t="shared" si="8"/>
        <v>152.92434414698135</v>
      </c>
      <c r="I188" s="59">
        <f t="shared" si="9"/>
        <v>12.00375096713945</v>
      </c>
      <c r="J188" s="59">
        <f t="shared" si="10"/>
        <v>17.059358916615555</v>
      </c>
      <c r="K188" s="59">
        <f t="shared" si="11"/>
        <v>2.836698963198931</v>
      </c>
      <c r="L188" s="59">
        <f t="shared" si="12"/>
        <v>3.1960843291463981E-2</v>
      </c>
      <c r="M188" s="60"/>
      <c r="N188" s="60">
        <f t="shared" si="13"/>
        <v>1895.06</v>
      </c>
      <c r="O188" s="60">
        <f t="shared" si="14"/>
        <v>5.4122359280398324E-2</v>
      </c>
      <c r="P188" s="63">
        <f t="shared" si="15"/>
        <v>1.0556137583930423</v>
      </c>
      <c r="R188" s="59">
        <f t="shared" si="18"/>
        <v>19.173069886571536</v>
      </c>
      <c r="S188" s="59">
        <f t="shared" si="19"/>
        <v>2.9535066843810656</v>
      </c>
    </row>
    <row r="189" spans="1:19" x14ac:dyDescent="0.3">
      <c r="A189" s="60">
        <f>[1]Data!A188</f>
        <v>1885.12</v>
      </c>
      <c r="B189" s="59">
        <f>[1]Data!B188</f>
        <v>5.2</v>
      </c>
      <c r="C189" s="59">
        <f>[1]Data!C188</f>
        <v>0.24</v>
      </c>
      <c r="D189" s="59">
        <f>[1]Data!D188</f>
        <v>0.27</v>
      </c>
      <c r="E189" s="59">
        <f>[1]Data!E188</f>
        <v>8.18251405</v>
      </c>
      <c r="F189" s="59">
        <f t="shared" si="16"/>
        <v>198.48745630934786</v>
      </c>
      <c r="G189" s="59">
        <f t="shared" si="17"/>
        <v>10.306079462216138</v>
      </c>
      <c r="H189" s="59">
        <f t="shared" si="8"/>
        <v>153.54235546661315</v>
      </c>
      <c r="I189" s="59">
        <f t="shared" si="9"/>
        <v>12.004041397654442</v>
      </c>
      <c r="J189" s="59">
        <f t="shared" si="10"/>
        <v>16.535052632202</v>
      </c>
      <c r="K189" s="59">
        <f t="shared" si="11"/>
        <v>2.8054825295071297</v>
      </c>
      <c r="L189" s="59">
        <f t="shared" si="12"/>
        <v>7.4440959966270981E-4</v>
      </c>
      <c r="M189" s="60"/>
      <c r="N189" s="60">
        <f t="shared" si="13"/>
        <v>1895.09</v>
      </c>
      <c r="O189" s="60">
        <f t="shared" si="14"/>
        <v>0.10942700553904139</v>
      </c>
      <c r="P189" s="63">
        <f t="shared" si="15"/>
        <v>1.1156386325223018</v>
      </c>
      <c r="R189" s="59">
        <f t="shared" si="18"/>
        <v>19.25925925925926</v>
      </c>
      <c r="S189" s="59">
        <f t="shared" si="19"/>
        <v>2.9579919455711439</v>
      </c>
    </row>
    <row r="190" spans="1:19" x14ac:dyDescent="0.3">
      <c r="A190" s="60">
        <f>[1]Data!A189</f>
        <v>1886.01</v>
      </c>
      <c r="B190" s="59">
        <f>[1]Data!B189</f>
        <v>5.2</v>
      </c>
      <c r="C190" s="59">
        <f>[1]Data!C189</f>
        <v>0.23830000000000001</v>
      </c>
      <c r="D190" s="59">
        <f>[1]Data!D189</f>
        <v>0.27500000000000002</v>
      </c>
      <c r="E190" s="59">
        <f>[1]Data!E189</f>
        <v>7.9922320659999997</v>
      </c>
      <c r="F190" s="59">
        <f t="shared" si="16"/>
        <v>203.21311826132353</v>
      </c>
      <c r="G190" s="59">
        <f t="shared" si="17"/>
        <v>10.746847600358455</v>
      </c>
      <c r="H190" s="59">
        <f t="shared" si="8"/>
        <v>154.15003106572641</v>
      </c>
      <c r="I190" s="59">
        <f t="shared" si="9"/>
        <v>12.009527782352206</v>
      </c>
      <c r="J190" s="59">
        <f t="shared" si="10"/>
        <v>16.920991561378599</v>
      </c>
      <c r="K190" s="59">
        <f t="shared" si="11"/>
        <v>2.8285549553793503</v>
      </c>
      <c r="L190" s="59">
        <f t="shared" si="12"/>
        <v>2.3816835471883291E-2</v>
      </c>
      <c r="M190" s="60"/>
      <c r="N190" s="60">
        <f t="shared" si="13"/>
        <v>1895.12</v>
      </c>
      <c r="O190" s="60">
        <f t="shared" si="14"/>
        <v>1.2826421770271601E-2</v>
      </c>
      <c r="P190" s="63">
        <f t="shared" si="15"/>
        <v>1.0129090331429058</v>
      </c>
      <c r="R190" s="59">
        <f t="shared" si="18"/>
        <v>18.909090909090907</v>
      </c>
      <c r="S190" s="59">
        <f t="shared" si="19"/>
        <v>2.9396428069029472</v>
      </c>
    </row>
    <row r="191" spans="1:19" x14ac:dyDescent="0.3">
      <c r="A191" s="60">
        <f>[1]Data!A190</f>
        <v>1886.02</v>
      </c>
      <c r="B191" s="59">
        <f>[1]Data!B190</f>
        <v>5.3</v>
      </c>
      <c r="C191" s="59">
        <f>[1]Data!C190</f>
        <v>0.23669999999999999</v>
      </c>
      <c r="D191" s="59">
        <f>[1]Data!D190</f>
        <v>0.28000000000000003</v>
      </c>
      <c r="E191" s="59">
        <f>[1]Data!E190</f>
        <v>7.9922320659999997</v>
      </c>
      <c r="F191" s="59">
        <f t="shared" si="16"/>
        <v>207.12106284327206</v>
      </c>
      <c r="G191" s="59">
        <f t="shared" si="17"/>
        <v>10.942244829455882</v>
      </c>
      <c r="H191" s="59">
        <f t="shared" si="8"/>
        <v>154.73151470924617</v>
      </c>
      <c r="I191" s="59">
        <f t="shared" si="9"/>
        <v>12.018709477314539</v>
      </c>
      <c r="J191" s="59">
        <f t="shared" si="10"/>
        <v>17.233219858938732</v>
      </c>
      <c r="K191" s="59">
        <f t="shared" si="11"/>
        <v>2.8468389082369008</v>
      </c>
      <c r="L191" s="59">
        <f t="shared" si="12"/>
        <v>4.2100788329433758E-2</v>
      </c>
      <c r="M191" s="60"/>
      <c r="N191" s="60">
        <f t="shared" si="13"/>
        <v>1896.03</v>
      </c>
      <c r="O191" s="60">
        <f t="shared" si="14"/>
        <v>5.4002738067837619E-2</v>
      </c>
      <c r="P191" s="63">
        <f t="shared" si="15"/>
        <v>1.0554874921474788</v>
      </c>
      <c r="R191" s="59">
        <f t="shared" si="18"/>
        <v>18.928571428571427</v>
      </c>
      <c r="S191" s="59">
        <f t="shared" si="19"/>
        <v>2.9406724963709636</v>
      </c>
    </row>
    <row r="192" spans="1:19" x14ac:dyDescent="0.3">
      <c r="A192" s="60">
        <f>[1]Data!A191</f>
        <v>1886.03</v>
      </c>
      <c r="B192" s="59">
        <f>[1]Data!B191</f>
        <v>5.19</v>
      </c>
      <c r="C192" s="59">
        <f>[1]Data!C191</f>
        <v>0.23499999999999999</v>
      </c>
      <c r="D192" s="59">
        <f>[1]Data!D191</f>
        <v>0.28499999999999998</v>
      </c>
      <c r="E192" s="59">
        <f>[1]Data!E191</f>
        <v>7.8970910740000004</v>
      </c>
      <c r="F192" s="59">
        <f t="shared" si="16"/>
        <v>205.2658459691458</v>
      </c>
      <c r="G192" s="59">
        <f t="shared" si="17"/>
        <v>11.271823911600489</v>
      </c>
      <c r="H192" s="59">
        <f t="shared" si="8"/>
        <v>155.31616399529952</v>
      </c>
      <c r="I192" s="59">
        <f t="shared" si="9"/>
        <v>12.03282958016425</v>
      </c>
      <c r="J192" s="59">
        <f t="shared" si="10"/>
        <v>17.058817678887454</v>
      </c>
      <c r="K192" s="59">
        <f t="shared" si="11"/>
        <v>2.8366672359624747</v>
      </c>
      <c r="L192" s="59">
        <f t="shared" si="12"/>
        <v>3.19291160550077E-2</v>
      </c>
      <c r="M192" s="60"/>
      <c r="N192" s="60">
        <f t="shared" si="13"/>
        <v>1896.06</v>
      </c>
      <c r="O192" s="60">
        <f t="shared" si="14"/>
        <v>8.5987364764350538E-2</v>
      </c>
      <c r="P192" s="63">
        <f t="shared" si="15"/>
        <v>1.0897925584323511</v>
      </c>
      <c r="R192" s="59">
        <f t="shared" si="18"/>
        <v>18.210526315789476</v>
      </c>
      <c r="S192" s="59">
        <f t="shared" si="19"/>
        <v>2.901999795891284</v>
      </c>
    </row>
    <row r="193" spans="1:19" x14ac:dyDescent="0.3">
      <c r="A193" s="60">
        <f>[1]Data!A192</f>
        <v>1886.04</v>
      </c>
      <c r="B193" s="59">
        <f>[1]Data!B192</f>
        <v>5.12</v>
      </c>
      <c r="C193" s="59">
        <f>[1]Data!C192</f>
        <v>0.23330000000000001</v>
      </c>
      <c r="D193" s="59">
        <f>[1]Data!D192</f>
        <v>0.28999999999999998</v>
      </c>
      <c r="E193" s="59">
        <f>[1]Data!E192</f>
        <v>7.8019419829999999</v>
      </c>
      <c r="F193" s="59">
        <f t="shared" si="16"/>
        <v>204.96689715002205</v>
      </c>
      <c r="G193" s="59">
        <f t="shared" si="17"/>
        <v>11.609453158887966</v>
      </c>
      <c r="H193" s="59">
        <f t="shared" ref="H193:H256" si="20">GEOMEAN(F74:F194)</f>
        <v>155.94759098406291</v>
      </c>
      <c r="I193" s="59">
        <f t="shared" ref="I193:I256" si="21">GEOMEAN(G74:G193)</f>
        <v>12.051043979163595</v>
      </c>
      <c r="J193" s="59">
        <f t="shared" ref="J193:J256" si="22">F193/I193</f>
        <v>17.008227461820933</v>
      </c>
      <c r="K193" s="59">
        <f t="shared" ref="K193:K256" si="23">LN(J193)</f>
        <v>2.833697195323718</v>
      </c>
      <c r="L193" s="59">
        <f t="shared" ref="L193:L256" si="24">K193-$K$1854</f>
        <v>2.8959075416250979E-2</v>
      </c>
      <c r="M193" s="60"/>
      <c r="N193" s="60">
        <f t="shared" si="13"/>
        <v>1896.09</v>
      </c>
      <c r="O193" s="60">
        <f t="shared" si="14"/>
        <v>1.4704254944067685E-2</v>
      </c>
      <c r="P193" s="63">
        <f t="shared" si="15"/>
        <v>1.0148128943347727</v>
      </c>
      <c r="R193" s="59">
        <f t="shared" si="18"/>
        <v>17.655172413793107</v>
      </c>
      <c r="S193" s="59">
        <f t="shared" si="19"/>
        <v>2.871028795053034</v>
      </c>
    </row>
    <row r="194" spans="1:19" x14ac:dyDescent="0.3">
      <c r="A194" s="60">
        <f>[1]Data!A193</f>
        <v>1886.05</v>
      </c>
      <c r="B194" s="59">
        <f>[1]Data!B193</f>
        <v>5.0199999999999996</v>
      </c>
      <c r="C194" s="59">
        <f>[1]Data!C193</f>
        <v>0.23169999999999999</v>
      </c>
      <c r="D194" s="59">
        <f>[1]Data!D193</f>
        <v>0.29499999999999998</v>
      </c>
      <c r="E194" s="59">
        <f>[1]Data!E193</f>
        <v>7.6116519010000001</v>
      </c>
      <c r="F194" s="59">
        <f t="shared" si="16"/>
        <v>205.98769628364275</v>
      </c>
      <c r="G194" s="59">
        <f t="shared" si="17"/>
        <v>12.104854662086574</v>
      </c>
      <c r="H194" s="59">
        <f t="shared" si="20"/>
        <v>156.65782499787727</v>
      </c>
      <c r="I194" s="59">
        <f t="shared" si="21"/>
        <v>12.071875890590505</v>
      </c>
      <c r="J194" s="59">
        <f t="shared" si="22"/>
        <v>17.063437211461153</v>
      </c>
      <c r="K194" s="59">
        <f t="shared" si="23"/>
        <v>2.8369379995809267</v>
      </c>
      <c r="L194" s="59">
        <f t="shared" si="24"/>
        <v>3.2199879673459719E-2</v>
      </c>
      <c r="M194" s="60"/>
      <c r="N194" s="60">
        <f t="shared" si="13"/>
        <v>1896.12</v>
      </c>
      <c r="O194" s="60">
        <f t="shared" si="14"/>
        <v>1.3439668789873682E-2</v>
      </c>
      <c r="P194" s="63">
        <f t="shared" si="15"/>
        <v>1.0135303870908643</v>
      </c>
      <c r="R194" s="59">
        <f t="shared" si="18"/>
        <v>17.016949152542374</v>
      </c>
      <c r="S194" s="59">
        <f t="shared" si="19"/>
        <v>2.834209856345955</v>
      </c>
    </row>
    <row r="195" spans="1:19" x14ac:dyDescent="0.3">
      <c r="A195" s="60">
        <f>[1]Data!A194</f>
        <v>1886.06</v>
      </c>
      <c r="B195" s="59">
        <f>[1]Data!B194</f>
        <v>5.25</v>
      </c>
      <c r="C195" s="59">
        <f>[1]Data!C194</f>
        <v>0.23</v>
      </c>
      <c r="D195" s="59">
        <f>[1]Data!D194</f>
        <v>0.3</v>
      </c>
      <c r="E195" s="59">
        <f>[1]Data!E194</f>
        <v>7.5165028100000004</v>
      </c>
      <c r="F195" s="59">
        <f t="shared" si="16"/>
        <v>218.15238302292337</v>
      </c>
      <c r="G195" s="59">
        <f t="shared" si="17"/>
        <v>12.465850458452763</v>
      </c>
      <c r="H195" s="59">
        <f t="shared" si="20"/>
        <v>157.34766669805552</v>
      </c>
      <c r="I195" s="59">
        <f t="shared" si="21"/>
        <v>12.094980486744909</v>
      </c>
      <c r="J195" s="59">
        <f t="shared" si="22"/>
        <v>18.036604793368639</v>
      </c>
      <c r="K195" s="59">
        <f t="shared" si="23"/>
        <v>2.8924032925630918</v>
      </c>
      <c r="L195" s="59">
        <f t="shared" si="24"/>
        <v>8.766517265562479E-2</v>
      </c>
      <c r="M195" s="60"/>
      <c r="N195" s="60">
        <f t="shared" ref="N195:N258" si="25">INDEX($A$130:$A$2900,(ROW()-ROW($A$130))*3)</f>
        <v>1897.03</v>
      </c>
      <c r="O195" s="60">
        <f t="shared" ref="O195:O258" si="26">INDEX($L$130:$L$2900,(ROW()-ROW($L$130))*3)</f>
        <v>3.9589766360875078E-2</v>
      </c>
      <c r="P195" s="63">
        <f t="shared" ref="P195:P258" si="27">EXP(O195)</f>
        <v>1.0403838861687513</v>
      </c>
      <c r="R195" s="59">
        <f t="shared" si="18"/>
        <v>17.5</v>
      </c>
      <c r="S195" s="59">
        <f t="shared" si="19"/>
        <v>2.8622008809294686</v>
      </c>
    </row>
    <row r="196" spans="1:19" x14ac:dyDescent="0.3">
      <c r="A196" s="60">
        <f>[1]Data!A195</f>
        <v>1886.07</v>
      </c>
      <c r="B196" s="59">
        <f>[1]Data!B195</f>
        <v>5.33</v>
      </c>
      <c r="C196" s="59">
        <f>[1]Data!C195</f>
        <v>0.2283</v>
      </c>
      <c r="D196" s="59">
        <f>[1]Data!D195</f>
        <v>0.30499999999999999</v>
      </c>
      <c r="E196" s="59">
        <f>[1]Data!E195</f>
        <v>7.6116519010000001</v>
      </c>
      <c r="F196" s="59">
        <f t="shared" si="16"/>
        <v>218.70805203024221</v>
      </c>
      <c r="G196" s="59">
        <f t="shared" si="17"/>
        <v>12.515188718428492</v>
      </c>
      <c r="H196" s="59">
        <f t="shared" si="20"/>
        <v>158.04991925858425</v>
      </c>
      <c r="I196" s="59">
        <f t="shared" si="21"/>
        <v>12.120665272927502</v>
      </c>
      <c r="J196" s="59">
        <f t="shared" si="22"/>
        <v>18.044228357559263</v>
      </c>
      <c r="K196" s="59">
        <f t="shared" si="23"/>
        <v>2.8928258750612388</v>
      </c>
      <c r="L196" s="59">
        <f t="shared" si="24"/>
        <v>8.8087755153771763E-2</v>
      </c>
      <c r="M196" s="60"/>
      <c r="N196" s="60">
        <f t="shared" si="25"/>
        <v>1897.06</v>
      </c>
      <c r="O196" s="60">
        <f t="shared" si="26"/>
        <v>8.9967543341014089E-2</v>
      </c>
      <c r="P196" s="63">
        <f t="shared" si="27"/>
        <v>1.0941387710399273</v>
      </c>
      <c r="R196" s="59">
        <f t="shared" si="18"/>
        <v>17.475409836065573</v>
      </c>
      <c r="S196" s="59">
        <f t="shared" si="19"/>
        <v>2.8607947405524787</v>
      </c>
    </row>
    <row r="197" spans="1:19" x14ac:dyDescent="0.3">
      <c r="A197" s="60">
        <f>[1]Data!A196</f>
        <v>1886.08</v>
      </c>
      <c r="B197" s="59">
        <f>[1]Data!B196</f>
        <v>5.37</v>
      </c>
      <c r="C197" s="59">
        <f>[1]Data!C196</f>
        <v>0.22670000000000001</v>
      </c>
      <c r="D197" s="59">
        <f>[1]Data!D196</f>
        <v>0.31</v>
      </c>
      <c r="E197" s="59">
        <f>[1]Data!E196</f>
        <v>7.7067928930000003</v>
      </c>
      <c r="F197" s="59">
        <f t="shared" si="16"/>
        <v>217.62915693808301</v>
      </c>
      <c r="G197" s="59">
        <f t="shared" si="17"/>
        <v>12.563321908902372</v>
      </c>
      <c r="H197" s="59">
        <f t="shared" si="20"/>
        <v>158.85698913561788</v>
      </c>
      <c r="I197" s="59">
        <f t="shared" si="21"/>
        <v>12.149899365572816</v>
      </c>
      <c r="J197" s="59">
        <f t="shared" si="22"/>
        <v>17.912013127840645</v>
      </c>
      <c r="K197" s="59">
        <f t="shared" si="23"/>
        <v>2.8854716122037694</v>
      </c>
      <c r="L197" s="59">
        <f t="shared" si="24"/>
        <v>8.0733492296302334E-2</v>
      </c>
      <c r="M197" s="60"/>
      <c r="N197" s="60">
        <f t="shared" si="25"/>
        <v>1897.09</v>
      </c>
      <c r="O197" s="60">
        <f t="shared" si="26"/>
        <v>0.17179301967313743</v>
      </c>
      <c r="P197" s="63">
        <f t="shared" si="27"/>
        <v>1.1874320327065919</v>
      </c>
      <c r="R197" s="59">
        <f t="shared" si="18"/>
        <v>17.322580645161292</v>
      </c>
      <c r="S197" s="59">
        <f t="shared" si="19"/>
        <v>2.8520108900237187</v>
      </c>
    </row>
    <row r="198" spans="1:19" x14ac:dyDescent="0.3">
      <c r="A198" s="60">
        <f>[1]Data!A197</f>
        <v>1886.09</v>
      </c>
      <c r="B198" s="59">
        <f>[1]Data!B197</f>
        <v>5.51</v>
      </c>
      <c r="C198" s="59">
        <f>[1]Data!C197</f>
        <v>0.22500000000000001</v>
      </c>
      <c r="D198" s="59">
        <f>[1]Data!D197</f>
        <v>0.315</v>
      </c>
      <c r="E198" s="59">
        <f>[1]Data!E197</f>
        <v>7.7067928930000003</v>
      </c>
      <c r="F198" s="59">
        <f t="shared" si="16"/>
        <v>223.30291521952282</v>
      </c>
      <c r="G198" s="59">
        <f t="shared" si="17"/>
        <v>12.765956133239508</v>
      </c>
      <c r="H198" s="59">
        <f t="shared" si="20"/>
        <v>159.7967691087905</v>
      </c>
      <c r="I198" s="59">
        <f t="shared" si="21"/>
        <v>12.184014916962168</v>
      </c>
      <c r="J198" s="59">
        <f t="shared" si="22"/>
        <v>18.327531338512081</v>
      </c>
      <c r="K198" s="59">
        <f t="shared" si="23"/>
        <v>2.9084043740315937</v>
      </c>
      <c r="L198" s="59">
        <f t="shared" si="24"/>
        <v>0.10366625412412667</v>
      </c>
      <c r="M198" s="60"/>
      <c r="N198" s="60">
        <f t="shared" si="25"/>
        <v>1897.12</v>
      </c>
      <c r="O198" s="60">
        <f t="shared" si="26"/>
        <v>0.13799509241790098</v>
      </c>
      <c r="P198" s="63">
        <f t="shared" si="27"/>
        <v>1.147969916503742</v>
      </c>
      <c r="R198" s="59">
        <f t="shared" si="18"/>
        <v>17.49206349206349</v>
      </c>
      <c r="S198" s="59">
        <f t="shared" si="19"/>
        <v>2.8617472633213272</v>
      </c>
    </row>
    <row r="199" spans="1:19" x14ac:dyDescent="0.3">
      <c r="A199" s="60">
        <f>[1]Data!A198</f>
        <v>1886.1</v>
      </c>
      <c r="B199" s="59">
        <f>[1]Data!B198</f>
        <v>5.65</v>
      </c>
      <c r="C199" s="59">
        <f>[1]Data!C198</f>
        <v>0.2233</v>
      </c>
      <c r="D199" s="59">
        <f>[1]Data!D198</f>
        <v>0.32</v>
      </c>
      <c r="E199" s="59">
        <f>[1]Data!E198</f>
        <v>7.7067928930000003</v>
      </c>
      <c r="F199" s="59">
        <f t="shared" si="16"/>
        <v>228.97667350096259</v>
      </c>
      <c r="G199" s="59">
        <f t="shared" si="17"/>
        <v>12.968590357576643</v>
      </c>
      <c r="H199" s="59">
        <f t="shared" si="20"/>
        <v>160.80622793454779</v>
      </c>
      <c r="I199" s="59">
        <f t="shared" si="21"/>
        <v>12.223998697842834</v>
      </c>
      <c r="J199" s="59">
        <f t="shared" si="22"/>
        <v>18.731732484671326</v>
      </c>
      <c r="K199" s="59">
        <f t="shared" si="23"/>
        <v>2.9302190100251759</v>
      </c>
      <c r="L199" s="59">
        <f t="shared" si="24"/>
        <v>0.12548089011770891</v>
      </c>
      <c r="M199" s="60"/>
      <c r="N199" s="60">
        <f t="shared" si="25"/>
        <v>1898.03</v>
      </c>
      <c r="O199" s="60">
        <f t="shared" si="26"/>
        <v>9.925565753270682E-2</v>
      </c>
      <c r="P199" s="63">
        <f t="shared" si="27"/>
        <v>1.1043485985093608</v>
      </c>
      <c r="R199" s="59">
        <f t="shared" si="18"/>
        <v>17.65625</v>
      </c>
      <c r="S199" s="59">
        <f t="shared" si="19"/>
        <v>2.8710898283467143</v>
      </c>
    </row>
    <row r="200" spans="1:19" x14ac:dyDescent="0.3">
      <c r="A200" s="60">
        <f>[1]Data!A199</f>
        <v>1886.11</v>
      </c>
      <c r="B200" s="59">
        <f>[1]Data!B199</f>
        <v>5.79</v>
      </c>
      <c r="C200" s="59">
        <f>[1]Data!C199</f>
        <v>0.22170000000000001</v>
      </c>
      <c r="D200" s="59">
        <f>[1]Data!D199</f>
        <v>0.32500000000000001</v>
      </c>
      <c r="E200" s="59">
        <f>[1]Data!E199</f>
        <v>7.7067928930000003</v>
      </c>
      <c r="F200" s="59">
        <f t="shared" si="16"/>
        <v>234.65043178240236</v>
      </c>
      <c r="G200" s="59">
        <f t="shared" si="17"/>
        <v>13.171224581913778</v>
      </c>
      <c r="H200" s="59">
        <f t="shared" si="20"/>
        <v>161.80841068455234</v>
      </c>
      <c r="I200" s="59">
        <f t="shared" si="21"/>
        <v>12.26895033502726</v>
      </c>
      <c r="J200" s="59">
        <f t="shared" si="22"/>
        <v>19.125550709296355</v>
      </c>
      <c r="K200" s="59">
        <f t="shared" si="23"/>
        <v>2.9510251745553497</v>
      </c>
      <c r="L200" s="59">
        <f t="shared" si="24"/>
        <v>0.14628705464788272</v>
      </c>
      <c r="M200" s="60"/>
      <c r="N200" s="60">
        <f t="shared" si="25"/>
        <v>1898.06</v>
      </c>
      <c r="O200" s="60">
        <f t="shared" si="26"/>
        <v>0.17917303294107256</v>
      </c>
      <c r="P200" s="63">
        <f t="shared" si="27"/>
        <v>1.1962277130605323</v>
      </c>
      <c r="R200" s="59">
        <f t="shared" si="18"/>
        <v>17.815384615384616</v>
      </c>
      <c r="S200" s="59">
        <f t="shared" si="19"/>
        <v>2.8800623882373033</v>
      </c>
    </row>
    <row r="201" spans="1:19" x14ac:dyDescent="0.3">
      <c r="A201" s="60">
        <f>[1]Data!A200</f>
        <v>1886.12</v>
      </c>
      <c r="B201" s="59">
        <f>[1]Data!B200</f>
        <v>5.64</v>
      </c>
      <c r="C201" s="59">
        <f>[1]Data!C200</f>
        <v>0.22</v>
      </c>
      <c r="D201" s="59">
        <f>[1]Data!D200</f>
        <v>0.33</v>
      </c>
      <c r="E201" s="59">
        <f>[1]Data!E200</f>
        <v>7.8019419829999999</v>
      </c>
      <c r="F201" s="59">
        <f t="shared" si="16"/>
        <v>225.78384764182113</v>
      </c>
      <c r="G201" s="59">
        <f t="shared" si="17"/>
        <v>13.210757042872515</v>
      </c>
      <c r="H201" s="59">
        <f t="shared" si="20"/>
        <v>162.80155355809285</v>
      </c>
      <c r="I201" s="59">
        <f t="shared" si="21"/>
        <v>12.318635099028009</v>
      </c>
      <c r="J201" s="59">
        <f t="shared" si="22"/>
        <v>18.32864159273915</v>
      </c>
      <c r="K201" s="59">
        <f t="shared" si="23"/>
        <v>2.9084649506896909</v>
      </c>
      <c r="L201" s="59">
        <f t="shared" si="24"/>
        <v>0.10372683078222389</v>
      </c>
      <c r="M201" s="60"/>
      <c r="N201" s="60">
        <f t="shared" si="25"/>
        <v>1898.09</v>
      </c>
      <c r="O201" s="60">
        <f t="shared" si="26"/>
        <v>0.22381829224291039</v>
      </c>
      <c r="P201" s="63">
        <f t="shared" si="27"/>
        <v>1.2508437107719605</v>
      </c>
      <c r="R201" s="59">
        <f t="shared" si="18"/>
        <v>17.09090909090909</v>
      </c>
      <c r="S201" s="59">
        <f t="shared" si="19"/>
        <v>2.8385466900315786</v>
      </c>
    </row>
    <row r="202" spans="1:19" x14ac:dyDescent="0.3">
      <c r="A202" s="60">
        <f>[1]Data!A201</f>
        <v>1887.01</v>
      </c>
      <c r="B202" s="59">
        <f>[1]Data!B201</f>
        <v>5.58</v>
      </c>
      <c r="C202" s="59">
        <f>[1]Data!C201</f>
        <v>0.2225</v>
      </c>
      <c r="D202" s="59">
        <f>[1]Data!D201</f>
        <v>0.33250000000000002</v>
      </c>
      <c r="E202" s="59">
        <f>[1]Data!E201</f>
        <v>7.9922320659999997</v>
      </c>
      <c r="F202" s="59">
        <f t="shared" si="16"/>
        <v>218.06330767272794</v>
      </c>
      <c r="G202" s="59">
        <f t="shared" si="17"/>
        <v>12.993915734978861</v>
      </c>
      <c r="H202" s="59">
        <f t="shared" si="20"/>
        <v>163.81016893535633</v>
      </c>
      <c r="I202" s="59">
        <f t="shared" si="21"/>
        <v>12.367999248764574</v>
      </c>
      <c r="J202" s="59">
        <f t="shared" si="22"/>
        <v>17.63125169129599</v>
      </c>
      <c r="K202" s="59">
        <f t="shared" si="23"/>
        <v>2.8696729916942045</v>
      </c>
      <c r="L202" s="59">
        <f t="shared" si="24"/>
        <v>6.4934871786737514E-2</v>
      </c>
      <c r="M202" s="60"/>
      <c r="N202" s="60">
        <f t="shared" si="25"/>
        <v>1898.12</v>
      </c>
      <c r="O202" s="60">
        <f t="shared" si="26"/>
        <v>0.26952624118509894</v>
      </c>
      <c r="P202" s="63">
        <f t="shared" si="27"/>
        <v>1.3093439905133597</v>
      </c>
      <c r="R202" s="59">
        <f t="shared" si="18"/>
        <v>16.781954887218046</v>
      </c>
      <c r="S202" s="59">
        <f t="shared" si="19"/>
        <v>2.8203041952794479</v>
      </c>
    </row>
    <row r="203" spans="1:19" x14ac:dyDescent="0.3">
      <c r="A203" s="60">
        <f>[1]Data!A202</f>
        <v>1887.02</v>
      </c>
      <c r="B203" s="59">
        <f>[1]Data!B202</f>
        <v>5.54</v>
      </c>
      <c r="C203" s="59">
        <f>[1]Data!C202</f>
        <v>0.22500000000000001</v>
      </c>
      <c r="D203" s="59">
        <f>[1]Data!D202</f>
        <v>0.33500000000000002</v>
      </c>
      <c r="E203" s="59">
        <f>[1]Data!E202</f>
        <v>8.0873811569999994</v>
      </c>
      <c r="F203" s="59">
        <f t="shared" ref="F203:F266" si="28">B203*$E$1848/E203</f>
        <v>213.95297765857484</v>
      </c>
      <c r="G203" s="59">
        <f t="shared" ref="G203:G266" si="29">D203*$E$1848/E203</f>
        <v>12.937589804264002</v>
      </c>
      <c r="H203" s="59">
        <f t="shared" si="20"/>
        <v>164.90370497455262</v>
      </c>
      <c r="I203" s="59">
        <f t="shared" si="21"/>
        <v>12.413791074581667</v>
      </c>
      <c r="J203" s="59">
        <f t="shared" si="22"/>
        <v>17.235103794896503</v>
      </c>
      <c r="K203" s="59">
        <f t="shared" si="23"/>
        <v>2.8469482222829545</v>
      </c>
      <c r="L203" s="59">
        <f t="shared" si="24"/>
        <v>4.2210102375487502E-2</v>
      </c>
      <c r="M203" s="60"/>
      <c r="N203" s="60">
        <f t="shared" si="25"/>
        <v>1899.03</v>
      </c>
      <c r="O203" s="60">
        <f t="shared" si="26"/>
        <v>0.35465533197034071</v>
      </c>
      <c r="P203" s="63">
        <f t="shared" si="27"/>
        <v>1.4256891801080136</v>
      </c>
      <c r="R203" s="59">
        <f t="shared" ref="R203:R266" si="30">B203/D203</f>
        <v>16.53731343283582</v>
      </c>
      <c r="S203" s="59">
        <f t="shared" ref="S203:S266" si="31">LN(R203)</f>
        <v>2.8056192479162632</v>
      </c>
    </row>
    <row r="204" spans="1:19" x14ac:dyDescent="0.3">
      <c r="A204" s="60">
        <f>[1]Data!A203</f>
        <v>1887.03</v>
      </c>
      <c r="B204" s="59">
        <f>[1]Data!B203</f>
        <v>5.67</v>
      </c>
      <c r="C204" s="59">
        <f>[1]Data!C203</f>
        <v>0.22750000000000001</v>
      </c>
      <c r="D204" s="59">
        <f>[1]Data!D203</f>
        <v>0.33750000000000002</v>
      </c>
      <c r="E204" s="59">
        <f>[1]Data!E203</f>
        <v>8.0873811569999994</v>
      </c>
      <c r="F204" s="59">
        <f t="shared" si="28"/>
        <v>218.97353489605044</v>
      </c>
      <c r="G204" s="59">
        <f t="shared" si="29"/>
        <v>13.034138981907764</v>
      </c>
      <c r="H204" s="59">
        <f t="shared" si="20"/>
        <v>166.04465636998091</v>
      </c>
      <c r="I204" s="59">
        <f t="shared" si="21"/>
        <v>12.455161924688074</v>
      </c>
      <c r="J204" s="59">
        <f t="shared" si="22"/>
        <v>17.580946455783181</v>
      </c>
      <c r="K204" s="59">
        <f t="shared" si="23"/>
        <v>2.8668157278831337</v>
      </c>
      <c r="L204" s="59">
        <f t="shared" si="24"/>
        <v>6.2077607975666638E-2</v>
      </c>
      <c r="M204" s="60"/>
      <c r="N204" s="60">
        <f t="shared" si="25"/>
        <v>1899.06</v>
      </c>
      <c r="O204" s="60">
        <f t="shared" si="26"/>
        <v>0.26317392118228478</v>
      </c>
      <c r="P204" s="63">
        <f t="shared" si="27"/>
        <v>1.3010529799478516</v>
      </c>
      <c r="R204" s="59">
        <f t="shared" si="30"/>
        <v>16.799999999999997</v>
      </c>
      <c r="S204" s="59">
        <f t="shared" si="31"/>
        <v>2.8213788864092129</v>
      </c>
    </row>
    <row r="205" spans="1:19" x14ac:dyDescent="0.3">
      <c r="A205" s="60">
        <f>[1]Data!A204</f>
        <v>1887.04</v>
      </c>
      <c r="B205" s="59">
        <f>[1]Data!B204</f>
        <v>5.8</v>
      </c>
      <c r="C205" s="59">
        <f>[1]Data!C204</f>
        <v>0.23</v>
      </c>
      <c r="D205" s="59">
        <f>[1]Data!D204</f>
        <v>0.34</v>
      </c>
      <c r="E205" s="59">
        <f>[1]Data!E204</f>
        <v>8.0873811569999994</v>
      </c>
      <c r="F205" s="59">
        <f t="shared" si="28"/>
        <v>223.99409213352601</v>
      </c>
      <c r="G205" s="59">
        <f t="shared" si="29"/>
        <v>13.130688159551525</v>
      </c>
      <c r="H205" s="59">
        <f t="shared" si="20"/>
        <v>167.35948698512829</v>
      </c>
      <c r="I205" s="59">
        <f t="shared" si="21"/>
        <v>12.49969962085869</v>
      </c>
      <c r="J205" s="59">
        <f t="shared" si="22"/>
        <v>17.919957993209625</v>
      </c>
      <c r="K205" s="59">
        <f t="shared" si="23"/>
        <v>2.8859150634151098</v>
      </c>
      <c r="L205" s="59">
        <f t="shared" si="24"/>
        <v>8.1176943507642818E-2</v>
      </c>
      <c r="M205" s="60"/>
      <c r="N205" s="60">
        <f t="shared" si="25"/>
        <v>1899.09</v>
      </c>
      <c r="O205" s="60">
        <f t="shared" si="26"/>
        <v>0.23550941072224774</v>
      </c>
      <c r="P205" s="63">
        <f t="shared" si="27"/>
        <v>1.2655532909716813</v>
      </c>
      <c r="R205" s="59">
        <f t="shared" si="30"/>
        <v>17.058823529411764</v>
      </c>
      <c r="S205" s="59">
        <f t="shared" si="31"/>
        <v>2.8366675789243034</v>
      </c>
    </row>
    <row r="206" spans="1:19" x14ac:dyDescent="0.3">
      <c r="A206" s="60">
        <f>[1]Data!A205</f>
        <v>1887.05</v>
      </c>
      <c r="B206" s="59">
        <f>[1]Data!B205</f>
        <v>5.9</v>
      </c>
      <c r="C206" s="59">
        <f>[1]Data!C205</f>
        <v>0.23250000000000001</v>
      </c>
      <c r="D206" s="59">
        <f>[1]Data!D205</f>
        <v>0.34250000000000003</v>
      </c>
      <c r="E206" s="59">
        <f>[1]Data!E205</f>
        <v>8.0873811569999994</v>
      </c>
      <c r="F206" s="59">
        <f t="shared" si="28"/>
        <v>227.85605923927645</v>
      </c>
      <c r="G206" s="59">
        <f t="shared" si="29"/>
        <v>13.227237337195287</v>
      </c>
      <c r="H206" s="59">
        <f t="shared" si="20"/>
        <v>168.68559389419954</v>
      </c>
      <c r="I206" s="59">
        <f t="shared" si="21"/>
        <v>12.546464800312936</v>
      </c>
      <c r="J206" s="59">
        <f t="shared" si="22"/>
        <v>18.160977045389966</v>
      </c>
      <c r="K206" s="59">
        <f t="shared" si="23"/>
        <v>2.8992751737847873</v>
      </c>
      <c r="L206" s="59">
        <f t="shared" si="24"/>
        <v>9.4537053877320254E-2</v>
      </c>
      <c r="M206" s="60"/>
      <c r="N206" s="60">
        <f t="shared" si="25"/>
        <v>1899.12</v>
      </c>
      <c r="O206" s="60">
        <f t="shared" si="26"/>
        <v>0.13093088791224528</v>
      </c>
      <c r="P206" s="63">
        <f t="shared" si="27"/>
        <v>1.1398889984811051</v>
      </c>
      <c r="R206" s="59">
        <f t="shared" si="30"/>
        <v>17.226277372262775</v>
      </c>
      <c r="S206" s="59">
        <f t="shared" si="31"/>
        <v>2.8464359721915309</v>
      </c>
    </row>
    <row r="207" spans="1:19" x14ac:dyDescent="0.3">
      <c r="A207" s="60">
        <f>[1]Data!A206</f>
        <v>1887.06</v>
      </c>
      <c r="B207" s="59">
        <f>[1]Data!B206</f>
        <v>5.73</v>
      </c>
      <c r="C207" s="59">
        <f>[1]Data!C206</f>
        <v>0.23499999999999999</v>
      </c>
      <c r="D207" s="59">
        <f>[1]Data!D206</f>
        <v>0.34499999999999997</v>
      </c>
      <c r="E207" s="59">
        <f>[1]Data!E206</f>
        <v>7.9922320659999997</v>
      </c>
      <c r="F207" s="59">
        <f t="shared" si="28"/>
        <v>223.92522454565074</v>
      </c>
      <c r="G207" s="59">
        <f t="shared" si="29"/>
        <v>13.482408807722425</v>
      </c>
      <c r="H207" s="59">
        <f t="shared" si="20"/>
        <v>170.0310385841683</v>
      </c>
      <c r="I207" s="59">
        <f t="shared" si="21"/>
        <v>12.589015328372509</v>
      </c>
      <c r="J207" s="59">
        <f t="shared" si="22"/>
        <v>17.787350218009426</v>
      </c>
      <c r="K207" s="59">
        <f t="shared" si="23"/>
        <v>2.8784875427485801</v>
      </c>
      <c r="L207" s="59">
        <f t="shared" si="24"/>
        <v>7.3749422841113077E-2</v>
      </c>
      <c r="M207" s="60"/>
      <c r="N207" s="60">
        <f t="shared" si="25"/>
        <v>1900.03</v>
      </c>
      <c r="O207" s="60">
        <f t="shared" si="26"/>
        <v>0.14727872389299757</v>
      </c>
      <c r="P207" s="63">
        <f t="shared" si="27"/>
        <v>1.1586768689546079</v>
      </c>
      <c r="R207" s="59">
        <f t="shared" si="30"/>
        <v>16.608695652173914</v>
      </c>
      <c r="S207" s="59">
        <f t="shared" si="31"/>
        <v>2.8099263926774256</v>
      </c>
    </row>
    <row r="208" spans="1:19" x14ac:dyDescent="0.3">
      <c r="A208" s="60">
        <f>[1]Data!A207</f>
        <v>1887.07</v>
      </c>
      <c r="B208" s="59">
        <f>[1]Data!B207</f>
        <v>5.59</v>
      </c>
      <c r="C208" s="59">
        <f>[1]Data!C207</f>
        <v>0.23749999999999999</v>
      </c>
      <c r="D208" s="59">
        <f>[1]Data!D207</f>
        <v>0.34749999999999998</v>
      </c>
      <c r="E208" s="59">
        <f>[1]Data!E207</f>
        <v>7.8970910740000004</v>
      </c>
      <c r="F208" s="59">
        <f t="shared" si="28"/>
        <v>221.08594970472541</v>
      </c>
      <c r="G208" s="59">
        <f t="shared" si="29"/>
        <v>13.743715120284806</v>
      </c>
      <c r="H208" s="59">
        <f t="shared" si="20"/>
        <v>171.28672763406479</v>
      </c>
      <c r="I208" s="59">
        <f t="shared" si="21"/>
        <v>12.634104372483382</v>
      </c>
      <c r="J208" s="59">
        <f t="shared" si="22"/>
        <v>17.499139091033832</v>
      </c>
      <c r="K208" s="59">
        <f t="shared" si="23"/>
        <v>2.8621516849212978</v>
      </c>
      <c r="L208" s="59">
        <f t="shared" si="24"/>
        <v>5.741356501383077E-2</v>
      </c>
      <c r="M208" s="60"/>
      <c r="N208" s="60">
        <f t="shared" si="25"/>
        <v>1900.06</v>
      </c>
      <c r="O208" s="60">
        <f t="shared" si="26"/>
        <v>0.10602510775846685</v>
      </c>
      <c r="P208" s="63">
        <f t="shared" si="27"/>
        <v>1.1118497922121133</v>
      </c>
      <c r="R208" s="59">
        <f t="shared" si="30"/>
        <v>16.086330935251798</v>
      </c>
      <c r="S208" s="59">
        <f t="shared" si="31"/>
        <v>2.777969901144298</v>
      </c>
    </row>
    <row r="209" spans="1:19" x14ac:dyDescent="0.3">
      <c r="A209" s="60">
        <f>[1]Data!A208</f>
        <v>1887.08</v>
      </c>
      <c r="B209" s="59">
        <f>[1]Data!B208</f>
        <v>5.45</v>
      </c>
      <c r="C209" s="59">
        <f>[1]Data!C208</f>
        <v>0.24</v>
      </c>
      <c r="D209" s="59">
        <f>[1]Data!D208</f>
        <v>0.35</v>
      </c>
      <c r="E209" s="59">
        <f>[1]Data!E208</f>
        <v>7.9922320659999997</v>
      </c>
      <c r="F209" s="59">
        <f t="shared" si="28"/>
        <v>212.98297971619485</v>
      </c>
      <c r="G209" s="59">
        <f t="shared" si="29"/>
        <v>13.677806036819852</v>
      </c>
      <c r="H209" s="59">
        <f t="shared" si="20"/>
        <v>172.39935018483726</v>
      </c>
      <c r="I209" s="59">
        <f t="shared" si="21"/>
        <v>12.674244380256303</v>
      </c>
      <c r="J209" s="59">
        <f t="shared" si="22"/>
        <v>16.804392697995922</v>
      </c>
      <c r="K209" s="59">
        <f t="shared" si="23"/>
        <v>2.8216403223506639</v>
      </c>
      <c r="L209" s="59">
        <f t="shared" si="24"/>
        <v>1.6902202443196845E-2</v>
      </c>
      <c r="M209" s="60"/>
      <c r="N209" s="60">
        <f t="shared" si="25"/>
        <v>1900.09</v>
      </c>
      <c r="O209" s="60">
        <f t="shared" si="26"/>
        <v>7.0650651066825887E-2</v>
      </c>
      <c r="P209" s="63">
        <f t="shared" si="27"/>
        <v>1.0732062369172333</v>
      </c>
      <c r="R209" s="59">
        <f t="shared" si="30"/>
        <v>15.571428571428573</v>
      </c>
      <c r="S209" s="59">
        <f t="shared" si="31"/>
        <v>2.7454377331738304</v>
      </c>
    </row>
    <row r="210" spans="1:19" x14ac:dyDescent="0.3">
      <c r="A210" s="60">
        <f>[1]Data!A209</f>
        <v>1887.09</v>
      </c>
      <c r="B210" s="59">
        <f>[1]Data!B209</f>
        <v>5.38</v>
      </c>
      <c r="C210" s="59">
        <f>[1]Data!C209</f>
        <v>0.24249999999999999</v>
      </c>
      <c r="D210" s="59">
        <f>[1]Data!D209</f>
        <v>0.35249999999999998</v>
      </c>
      <c r="E210" s="59">
        <f>[1]Data!E209</f>
        <v>7.8970910740000004</v>
      </c>
      <c r="F210" s="59">
        <f t="shared" si="28"/>
        <v>212.78039524354608</v>
      </c>
      <c r="G210" s="59">
        <f t="shared" si="29"/>
        <v>13.941466416979551</v>
      </c>
      <c r="H210" s="59">
        <f t="shared" si="20"/>
        <v>173.35265090425946</v>
      </c>
      <c r="I210" s="59">
        <f t="shared" si="21"/>
        <v>12.714888642583961</v>
      </c>
      <c r="J210" s="59">
        <f t="shared" si="22"/>
        <v>16.734743120825645</v>
      </c>
      <c r="K210" s="59">
        <f t="shared" si="23"/>
        <v>2.8174869847292654</v>
      </c>
      <c r="L210" s="59">
        <f t="shared" si="24"/>
        <v>1.2748864821798378E-2</v>
      </c>
      <c r="M210" s="60"/>
      <c r="N210" s="60">
        <f t="shared" si="25"/>
        <v>1900.12</v>
      </c>
      <c r="O210" s="60">
        <f t="shared" si="26"/>
        <v>0.2512115866094442</v>
      </c>
      <c r="P210" s="63">
        <f t="shared" si="27"/>
        <v>1.2855820675070078</v>
      </c>
      <c r="R210" s="59">
        <f t="shared" si="30"/>
        <v>15.26241134751773</v>
      </c>
      <c r="S210" s="59">
        <f t="shared" si="31"/>
        <v>2.7253930309035068</v>
      </c>
    </row>
    <row r="211" spans="1:19" x14ac:dyDescent="0.3">
      <c r="A211" s="60">
        <f>[1]Data!A210</f>
        <v>1887.1</v>
      </c>
      <c r="B211" s="59">
        <f>[1]Data!B210</f>
        <v>5.2</v>
      </c>
      <c r="C211" s="59">
        <f>[1]Data!C210</f>
        <v>0.245</v>
      </c>
      <c r="D211" s="59">
        <f>[1]Data!D210</f>
        <v>0.35499999999999998</v>
      </c>
      <c r="E211" s="59">
        <f>[1]Data!E210</f>
        <v>7.9922320659999997</v>
      </c>
      <c r="F211" s="59">
        <f t="shared" si="28"/>
        <v>203.21311826132353</v>
      </c>
      <c r="G211" s="59">
        <f t="shared" si="29"/>
        <v>13.873203265917279</v>
      </c>
      <c r="H211" s="59">
        <f t="shared" si="20"/>
        <v>174.29082322628526</v>
      </c>
      <c r="I211" s="59">
        <f t="shared" si="21"/>
        <v>12.754530739786748</v>
      </c>
      <c r="J211" s="59">
        <f t="shared" si="22"/>
        <v>15.932622093842802</v>
      </c>
      <c r="K211" s="59">
        <f t="shared" si="23"/>
        <v>2.7683687113712261</v>
      </c>
      <c r="L211" s="59">
        <f t="shared" si="24"/>
        <v>-3.6369408536240933E-2</v>
      </c>
      <c r="M211" s="60"/>
      <c r="N211" s="60">
        <f t="shared" si="25"/>
        <v>1901.03</v>
      </c>
      <c r="O211" s="60">
        <f t="shared" si="26"/>
        <v>0.32740343063033084</v>
      </c>
      <c r="P211" s="63">
        <f t="shared" si="27"/>
        <v>1.3873610682448829</v>
      </c>
      <c r="R211" s="59">
        <f t="shared" si="30"/>
        <v>14.647887323943664</v>
      </c>
      <c r="S211" s="59">
        <f t="shared" si="31"/>
        <v>2.6842961150941029</v>
      </c>
    </row>
    <row r="212" spans="1:19" x14ac:dyDescent="0.3">
      <c r="A212" s="60">
        <f>[1]Data!A211</f>
        <v>1887.11</v>
      </c>
      <c r="B212" s="59">
        <f>[1]Data!B211</f>
        <v>5.3</v>
      </c>
      <c r="C212" s="59">
        <f>[1]Data!C211</f>
        <v>0.2475</v>
      </c>
      <c r="D212" s="59">
        <f>[1]Data!D211</f>
        <v>0.35749999999999998</v>
      </c>
      <c r="E212" s="59">
        <f>[1]Data!E211</f>
        <v>8.0873811569999994</v>
      </c>
      <c r="F212" s="59">
        <f t="shared" si="28"/>
        <v>204.68425660477376</v>
      </c>
      <c r="G212" s="59">
        <f t="shared" si="29"/>
        <v>13.806532403057853</v>
      </c>
      <c r="H212" s="59">
        <f t="shared" si="20"/>
        <v>175.18554780074663</v>
      </c>
      <c r="I212" s="59">
        <f t="shared" si="21"/>
        <v>12.791098922096117</v>
      </c>
      <c r="J212" s="59">
        <f t="shared" si="22"/>
        <v>16.0020853447697</v>
      </c>
      <c r="K212" s="59">
        <f t="shared" si="23"/>
        <v>2.7727190477951433</v>
      </c>
      <c r="L212" s="59">
        <f t="shared" si="24"/>
        <v>-3.2019072112323688E-2</v>
      </c>
      <c r="M212" s="60"/>
      <c r="N212" s="60">
        <f t="shared" si="25"/>
        <v>1901.06</v>
      </c>
      <c r="O212" s="60">
        <f t="shared" si="26"/>
        <v>0.45108640405673484</v>
      </c>
      <c r="P212" s="63">
        <f t="shared" si="27"/>
        <v>1.5700169320648369</v>
      </c>
      <c r="R212" s="59">
        <f t="shared" si="30"/>
        <v>14.825174825174825</v>
      </c>
      <c r="S212" s="59">
        <f t="shared" si="31"/>
        <v>2.6963267374061508</v>
      </c>
    </row>
    <row r="213" spans="1:19" x14ac:dyDescent="0.3">
      <c r="A213" s="60">
        <f>[1]Data!A212</f>
        <v>1887.12</v>
      </c>
      <c r="B213" s="59">
        <f>[1]Data!B212</f>
        <v>5.27</v>
      </c>
      <c r="C213" s="59">
        <f>[1]Data!C212</f>
        <v>0.25</v>
      </c>
      <c r="D213" s="59">
        <f>[1]Data!D212</f>
        <v>0.36</v>
      </c>
      <c r="E213" s="59">
        <f>[1]Data!E212</f>
        <v>8.2776793390000005</v>
      </c>
      <c r="F213" s="59">
        <f t="shared" si="28"/>
        <v>198.84675071248247</v>
      </c>
      <c r="G213" s="59">
        <f t="shared" si="29"/>
        <v>13.583459251706582</v>
      </c>
      <c r="H213" s="59">
        <f t="shared" si="20"/>
        <v>176.08370510706786</v>
      </c>
      <c r="I213" s="59">
        <f t="shared" si="21"/>
        <v>12.825423418922387</v>
      </c>
      <c r="J213" s="59">
        <f t="shared" si="22"/>
        <v>15.504108068596608</v>
      </c>
      <c r="K213" s="59">
        <f t="shared" si="23"/>
        <v>2.741105025492836</v>
      </c>
      <c r="L213" s="59">
        <f t="shared" si="24"/>
        <v>-6.3633094414631053E-2</v>
      </c>
      <c r="M213" s="60"/>
      <c r="N213" s="60">
        <f t="shared" si="25"/>
        <v>1901.09</v>
      </c>
      <c r="O213" s="60">
        <f t="shared" si="26"/>
        <v>0.34272852779351526</v>
      </c>
      <c r="P213" s="63">
        <f t="shared" si="27"/>
        <v>1.4087862636945099</v>
      </c>
      <c r="R213" s="59">
        <f t="shared" si="30"/>
        <v>14.638888888888888</v>
      </c>
      <c r="S213" s="59">
        <f t="shared" si="31"/>
        <v>2.6836816100852521</v>
      </c>
    </row>
    <row r="214" spans="1:19" x14ac:dyDescent="0.3">
      <c r="A214" s="60">
        <f>[1]Data!A213</f>
        <v>1888.01</v>
      </c>
      <c r="B214" s="59">
        <f>[1]Data!B213</f>
        <v>5.31</v>
      </c>
      <c r="C214" s="59">
        <f>[1]Data!C213</f>
        <v>0.24829999999999999</v>
      </c>
      <c r="D214" s="59">
        <f>[1]Data!D213</f>
        <v>0.35170000000000001</v>
      </c>
      <c r="E214" s="59">
        <f>[1]Data!E213</f>
        <v>8.3728446279999993</v>
      </c>
      <c r="F214" s="59">
        <f t="shared" si="28"/>
        <v>198.07878847456382</v>
      </c>
      <c r="G214" s="59">
        <f t="shared" si="29"/>
        <v>13.119455726271958</v>
      </c>
      <c r="H214" s="59">
        <f t="shared" si="20"/>
        <v>176.95034187278691</v>
      </c>
      <c r="I214" s="59">
        <f t="shared" si="21"/>
        <v>12.852567145314817</v>
      </c>
      <c r="J214" s="59">
        <f t="shared" si="22"/>
        <v>15.4116128112795</v>
      </c>
      <c r="K214" s="59">
        <f t="shared" si="23"/>
        <v>2.7351213038996387</v>
      </c>
      <c r="L214" s="59">
        <f t="shared" si="24"/>
        <v>-6.9616816007828319E-2</v>
      </c>
      <c r="M214" s="60"/>
      <c r="N214" s="60">
        <f t="shared" si="25"/>
        <v>1901.12</v>
      </c>
      <c r="O214" s="60">
        <f t="shared" si="26"/>
        <v>0.30362276757715367</v>
      </c>
      <c r="P214" s="63">
        <f t="shared" si="27"/>
        <v>1.3547579010782176</v>
      </c>
      <c r="R214" s="59">
        <f t="shared" si="30"/>
        <v>15.098094967301677</v>
      </c>
      <c r="S214" s="59">
        <f t="shared" si="31"/>
        <v>2.7145685747560475</v>
      </c>
    </row>
    <row r="215" spans="1:19" x14ac:dyDescent="0.3">
      <c r="A215" s="60">
        <f>[1]Data!A214</f>
        <v>1888.02</v>
      </c>
      <c r="B215" s="59">
        <f>[1]Data!B214</f>
        <v>5.28</v>
      </c>
      <c r="C215" s="59">
        <f>[1]Data!C214</f>
        <v>0.2467</v>
      </c>
      <c r="D215" s="59">
        <f>[1]Data!D214</f>
        <v>0.34329999999999999</v>
      </c>
      <c r="E215" s="59">
        <f>[1]Data!E214</f>
        <v>8.2776793390000005</v>
      </c>
      <c r="F215" s="59">
        <f t="shared" si="28"/>
        <v>199.22406902502993</v>
      </c>
      <c r="G215" s="59">
        <f t="shared" si="29"/>
        <v>12.953337669752417</v>
      </c>
      <c r="H215" s="59">
        <f t="shared" si="20"/>
        <v>177.78127963157678</v>
      </c>
      <c r="I215" s="59">
        <f t="shared" si="21"/>
        <v>12.876968724915953</v>
      </c>
      <c r="J215" s="59">
        <f t="shared" si="22"/>
        <v>15.471348364739486</v>
      </c>
      <c r="K215" s="59">
        <f t="shared" si="23"/>
        <v>2.7389898207569972</v>
      </c>
      <c r="L215" s="59">
        <f t="shared" si="24"/>
        <v>-6.5748299150469869E-2</v>
      </c>
      <c r="M215" s="60"/>
      <c r="N215" s="60">
        <f t="shared" si="25"/>
        <v>1902.03</v>
      </c>
      <c r="O215" s="60">
        <f t="shared" si="26"/>
        <v>0.33832186046023738</v>
      </c>
      <c r="P215" s="63">
        <f t="shared" si="27"/>
        <v>1.4025918696276376</v>
      </c>
      <c r="R215" s="59">
        <f t="shared" si="30"/>
        <v>15.380133993591611</v>
      </c>
      <c r="S215" s="59">
        <f t="shared" si="31"/>
        <v>2.733076676236661</v>
      </c>
    </row>
    <row r="216" spans="1:19" x14ac:dyDescent="0.3">
      <c r="A216" s="60">
        <f>[1]Data!A215</f>
        <v>1888.03</v>
      </c>
      <c r="B216" s="59">
        <f>[1]Data!B215</f>
        <v>5.08</v>
      </c>
      <c r="C216" s="59">
        <f>[1]Data!C215</f>
        <v>0.245</v>
      </c>
      <c r="D216" s="59">
        <f>[1]Data!D215</f>
        <v>0.33500000000000002</v>
      </c>
      <c r="E216" s="59">
        <f>[1]Data!E215</f>
        <v>8.2776793390000005</v>
      </c>
      <c r="F216" s="59">
        <f t="shared" si="28"/>
        <v>191.67770277408178</v>
      </c>
      <c r="G216" s="59">
        <f t="shared" si="29"/>
        <v>12.640163470338072</v>
      </c>
      <c r="H216" s="59">
        <f t="shared" si="20"/>
        <v>178.58031502064597</v>
      </c>
      <c r="I216" s="59">
        <f t="shared" si="21"/>
        <v>12.896237748527883</v>
      </c>
      <c r="J216" s="59">
        <f t="shared" si="22"/>
        <v>14.863071425304792</v>
      </c>
      <c r="K216" s="59">
        <f t="shared" si="23"/>
        <v>2.6988797087331422</v>
      </c>
      <c r="L216" s="59">
        <f t="shared" si="24"/>
        <v>-0.10585841117432482</v>
      </c>
      <c r="M216" s="60"/>
      <c r="N216" s="60">
        <f t="shared" si="25"/>
        <v>1902.06</v>
      </c>
      <c r="O216" s="60">
        <f t="shared" si="26"/>
        <v>0.32026011642807717</v>
      </c>
      <c r="P216" s="63">
        <f t="shared" si="27"/>
        <v>1.3774860244836771</v>
      </c>
      <c r="R216" s="59">
        <f t="shared" si="30"/>
        <v>15.164179104477611</v>
      </c>
      <c r="S216" s="59">
        <f t="shared" si="31"/>
        <v>2.7189360087474612</v>
      </c>
    </row>
    <row r="217" spans="1:19" x14ac:dyDescent="0.3">
      <c r="A217" s="60">
        <f>[1]Data!A216</f>
        <v>1888.04</v>
      </c>
      <c r="B217" s="59">
        <f>[1]Data!B216</f>
        <v>5.0999999999999996</v>
      </c>
      <c r="C217" s="59">
        <f>[1]Data!C216</f>
        <v>0.24329999999999999</v>
      </c>
      <c r="D217" s="59">
        <f>[1]Data!D216</f>
        <v>0.32669999999999999</v>
      </c>
      <c r="E217" s="59">
        <f>[1]Data!E216</f>
        <v>8.18251405</v>
      </c>
      <c r="F217" s="59">
        <f t="shared" si="28"/>
        <v>194.67038984186036</v>
      </c>
      <c r="G217" s="59">
        <f t="shared" si="29"/>
        <v>12.470356149281526</v>
      </c>
      <c r="H217" s="59">
        <f t="shared" si="20"/>
        <v>179.36401127582343</v>
      </c>
      <c r="I217" s="59">
        <f t="shared" si="21"/>
        <v>12.912644607682312</v>
      </c>
      <c r="J217" s="59">
        <f t="shared" si="22"/>
        <v>15.075950415768602</v>
      </c>
      <c r="K217" s="59">
        <f t="shared" si="23"/>
        <v>2.7131007864480745</v>
      </c>
      <c r="L217" s="59">
        <f t="shared" si="24"/>
        <v>-9.1637333459392512E-2</v>
      </c>
      <c r="M217" s="60"/>
      <c r="N217" s="60">
        <f t="shared" si="25"/>
        <v>1902.09</v>
      </c>
      <c r="O217" s="60">
        <f t="shared" si="26"/>
        <v>0.36182472464480542</v>
      </c>
      <c r="P217" s="63">
        <f t="shared" si="27"/>
        <v>1.435947233740438</v>
      </c>
      <c r="R217" s="59">
        <f t="shared" si="30"/>
        <v>15.610651974288338</v>
      </c>
      <c r="S217" s="59">
        <f t="shared" si="31"/>
        <v>2.7479535001053925</v>
      </c>
    </row>
    <row r="218" spans="1:19" x14ac:dyDescent="0.3">
      <c r="A218" s="60">
        <f>[1]Data!A217</f>
        <v>1888.05</v>
      </c>
      <c r="B218" s="59">
        <f>[1]Data!B217</f>
        <v>5.17</v>
      </c>
      <c r="C218" s="59">
        <f>[1]Data!C217</f>
        <v>0.2417</v>
      </c>
      <c r="D218" s="59">
        <f>[1]Data!D217</f>
        <v>0.31830000000000003</v>
      </c>
      <c r="E218" s="59">
        <f>[1]Data!E217</f>
        <v>8.0873811569999994</v>
      </c>
      <c r="F218" s="59">
        <f t="shared" si="28"/>
        <v>199.66369936729816</v>
      </c>
      <c r="G218" s="59">
        <f t="shared" si="29"/>
        <v>12.292641297603677</v>
      </c>
      <c r="H218" s="59">
        <f t="shared" si="20"/>
        <v>180.06870141845832</v>
      </c>
      <c r="I218" s="59">
        <f t="shared" si="21"/>
        <v>12.923675164078126</v>
      </c>
      <c r="J218" s="59">
        <f t="shared" si="22"/>
        <v>15.449452019830352</v>
      </c>
      <c r="K218" s="59">
        <f t="shared" si="23"/>
        <v>2.7375735347426056</v>
      </c>
      <c r="L218" s="59">
        <f t="shared" si="24"/>
        <v>-6.7164585164861457E-2</v>
      </c>
      <c r="M218" s="60"/>
      <c r="N218" s="60">
        <f t="shared" si="25"/>
        <v>1902.12</v>
      </c>
      <c r="O218" s="60">
        <f t="shared" si="26"/>
        <v>0.21203603668117843</v>
      </c>
      <c r="P218" s="63">
        <f t="shared" si="27"/>
        <v>1.2361924325483942</v>
      </c>
      <c r="R218" s="59">
        <f t="shared" si="30"/>
        <v>16.242538485705307</v>
      </c>
      <c r="S218" s="59">
        <f t="shared" si="31"/>
        <v>2.7876336332144276</v>
      </c>
    </row>
    <row r="219" spans="1:19" x14ac:dyDescent="0.3">
      <c r="A219" s="60">
        <f>[1]Data!A218</f>
        <v>1888.06</v>
      </c>
      <c r="B219" s="59">
        <f>[1]Data!B218</f>
        <v>5.01</v>
      </c>
      <c r="C219" s="59">
        <f>[1]Data!C218</f>
        <v>0.24</v>
      </c>
      <c r="D219" s="59">
        <f>[1]Data!D218</f>
        <v>0.31</v>
      </c>
      <c r="E219" s="59">
        <f>[1]Data!E218</f>
        <v>7.9922320659999997</v>
      </c>
      <c r="F219" s="59">
        <f t="shared" si="28"/>
        <v>195.78802355562132</v>
      </c>
      <c r="G219" s="59">
        <f t="shared" si="29"/>
        <v>12.114628204040441</v>
      </c>
      <c r="H219" s="59">
        <f t="shared" si="20"/>
        <v>180.73220087174721</v>
      </c>
      <c r="I219" s="59">
        <f t="shared" si="21"/>
        <v>12.930438614027652</v>
      </c>
      <c r="J219" s="59">
        <f t="shared" si="22"/>
        <v>15.141638222791583</v>
      </c>
      <c r="K219" s="59">
        <f t="shared" si="23"/>
        <v>2.7174484470955695</v>
      </c>
      <c r="L219" s="59">
        <f t="shared" si="24"/>
        <v>-8.7289672811897479E-2</v>
      </c>
      <c r="M219" s="60"/>
      <c r="N219" s="60">
        <f t="shared" si="25"/>
        <v>1903.03</v>
      </c>
      <c r="O219" s="60">
        <f t="shared" si="26"/>
        <v>0.22633637590254851</v>
      </c>
      <c r="P219" s="63">
        <f t="shared" si="27"/>
        <v>1.2539974088522188</v>
      </c>
      <c r="R219" s="59">
        <f t="shared" si="30"/>
        <v>16.161290322580644</v>
      </c>
      <c r="S219" s="59">
        <f t="shared" si="31"/>
        <v>2.7826188965997183</v>
      </c>
    </row>
    <row r="220" spans="1:19" x14ac:dyDescent="0.3">
      <c r="A220" s="60">
        <f>[1]Data!A219</f>
        <v>1888.07</v>
      </c>
      <c r="B220" s="59">
        <f>[1]Data!B219</f>
        <v>5.14</v>
      </c>
      <c r="C220" s="59">
        <f>[1]Data!C219</f>
        <v>0.23830000000000001</v>
      </c>
      <c r="D220" s="59">
        <f>[1]Data!D219</f>
        <v>0.30170000000000002</v>
      </c>
      <c r="E220" s="59">
        <f>[1]Data!E219</f>
        <v>8.0873811569999994</v>
      </c>
      <c r="F220" s="59">
        <f t="shared" si="28"/>
        <v>198.50510923557303</v>
      </c>
      <c r="G220" s="59">
        <f t="shared" si="29"/>
        <v>11.651554758049103</v>
      </c>
      <c r="H220" s="59">
        <f t="shared" si="20"/>
        <v>181.41635671330488</v>
      </c>
      <c r="I220" s="59">
        <f t="shared" si="21"/>
        <v>12.933939233355312</v>
      </c>
      <c r="J220" s="59">
        <f t="shared" si="22"/>
        <v>15.347614184211455</v>
      </c>
      <c r="K220" s="59">
        <f t="shared" si="23"/>
        <v>2.7309600342143958</v>
      </c>
      <c r="L220" s="59">
        <f t="shared" si="24"/>
        <v>-7.3778085693071205E-2</v>
      </c>
      <c r="M220" s="60"/>
      <c r="N220" s="60">
        <f t="shared" si="25"/>
        <v>1903.06</v>
      </c>
      <c r="O220" s="60">
        <f t="shared" si="26"/>
        <v>0.11843933105927507</v>
      </c>
      <c r="P220" s="63">
        <f t="shared" si="27"/>
        <v>1.1257385746633211</v>
      </c>
      <c r="R220" s="59">
        <f t="shared" si="30"/>
        <v>17.036791514749748</v>
      </c>
      <c r="S220" s="59">
        <f t="shared" si="31"/>
        <v>2.8353752122841951</v>
      </c>
    </row>
    <row r="221" spans="1:19" x14ac:dyDescent="0.3">
      <c r="A221" s="60">
        <f>[1]Data!A220</f>
        <v>1888.08</v>
      </c>
      <c r="B221" s="59">
        <f>[1]Data!B220</f>
        <v>5.25</v>
      </c>
      <c r="C221" s="59">
        <f>[1]Data!C220</f>
        <v>0.23669999999999999</v>
      </c>
      <c r="D221" s="59">
        <f>[1]Data!D220</f>
        <v>0.29330000000000001</v>
      </c>
      <c r="E221" s="59">
        <f>[1]Data!E220</f>
        <v>8.0873811569999994</v>
      </c>
      <c r="F221" s="59">
        <f t="shared" si="28"/>
        <v>202.75327305189853</v>
      </c>
      <c r="G221" s="59">
        <f t="shared" si="29"/>
        <v>11.327149521166065</v>
      </c>
      <c r="H221" s="59">
        <f t="shared" si="20"/>
        <v>182.16977638090469</v>
      </c>
      <c r="I221" s="59">
        <f t="shared" si="21"/>
        <v>12.935284706603651</v>
      </c>
      <c r="J221" s="59">
        <f t="shared" si="22"/>
        <v>15.674434513868105</v>
      </c>
      <c r="K221" s="59">
        <f t="shared" si="23"/>
        <v>2.7520310101979453</v>
      </c>
      <c r="L221" s="59">
        <f t="shared" si="24"/>
        <v>-5.2707109709521749E-2</v>
      </c>
      <c r="M221" s="60"/>
      <c r="N221" s="60">
        <f t="shared" si="25"/>
        <v>1903.09</v>
      </c>
      <c r="O221" s="60">
        <f t="shared" si="26"/>
        <v>-9.7625316056149103E-3</v>
      </c>
      <c r="P221" s="63">
        <f t="shared" si="27"/>
        <v>0.99028496721082759</v>
      </c>
      <c r="R221" s="59">
        <f t="shared" si="30"/>
        <v>17.899761336515514</v>
      </c>
      <c r="S221" s="59">
        <f t="shared" si="31"/>
        <v>2.8847873796022641</v>
      </c>
    </row>
    <row r="222" spans="1:19" x14ac:dyDescent="0.3">
      <c r="A222" s="60">
        <f>[1]Data!A221</f>
        <v>1888.09</v>
      </c>
      <c r="B222" s="59">
        <f>[1]Data!B221</f>
        <v>5.38</v>
      </c>
      <c r="C222" s="59">
        <f>[1]Data!C221</f>
        <v>0.23499999999999999</v>
      </c>
      <c r="D222" s="59">
        <f>[1]Data!D221</f>
        <v>0.28499999999999998</v>
      </c>
      <c r="E222" s="59">
        <f>[1]Data!E221</f>
        <v>8.0873811569999994</v>
      </c>
      <c r="F222" s="59">
        <f t="shared" si="28"/>
        <v>207.7738302893741</v>
      </c>
      <c r="G222" s="59">
        <f t="shared" si="29"/>
        <v>11.006606251388778</v>
      </c>
      <c r="H222" s="59">
        <f t="shared" si="20"/>
        <v>182.86983359153146</v>
      </c>
      <c r="I222" s="59">
        <f t="shared" si="21"/>
        <v>12.933255182389445</v>
      </c>
      <c r="J222" s="59">
        <f t="shared" si="22"/>
        <v>16.065083952900672</v>
      </c>
      <c r="K222" s="59">
        <f t="shared" si="23"/>
        <v>2.7766482183805397</v>
      </c>
      <c r="L222" s="59">
        <f t="shared" si="24"/>
        <v>-2.8089901526927363E-2</v>
      </c>
      <c r="M222" s="60"/>
      <c r="N222" s="60">
        <f t="shared" si="25"/>
        <v>1903.12</v>
      </c>
      <c r="O222" s="60">
        <f t="shared" si="26"/>
        <v>1.4615664470593703E-2</v>
      </c>
      <c r="P222" s="63">
        <f t="shared" si="27"/>
        <v>1.0147229955621222</v>
      </c>
      <c r="R222" s="59">
        <f t="shared" si="30"/>
        <v>18.87719298245614</v>
      </c>
      <c r="S222" s="59">
        <f t="shared" si="31"/>
        <v>2.9379544728871796</v>
      </c>
    </row>
    <row r="223" spans="1:19" x14ac:dyDescent="0.3">
      <c r="A223" s="60">
        <f>[1]Data!A222</f>
        <v>1888.1</v>
      </c>
      <c r="B223" s="59">
        <f>[1]Data!B222</f>
        <v>5.35</v>
      </c>
      <c r="C223" s="59">
        <f>[1]Data!C222</f>
        <v>0.23330000000000001</v>
      </c>
      <c r="D223" s="59">
        <f>[1]Data!D222</f>
        <v>0.2767</v>
      </c>
      <c r="E223" s="59">
        <f>[1]Data!E222</f>
        <v>8.18251405</v>
      </c>
      <c r="F223" s="59">
        <f t="shared" si="28"/>
        <v>204.21305601057904</v>
      </c>
      <c r="G223" s="59">
        <f t="shared" si="29"/>
        <v>10.5618229155378</v>
      </c>
      <c r="H223" s="59">
        <f t="shared" si="20"/>
        <v>183.52391008805211</v>
      </c>
      <c r="I223" s="59">
        <f t="shared" si="21"/>
        <v>12.925297974378742</v>
      </c>
      <c r="J223" s="59">
        <f t="shared" si="22"/>
        <v>15.799485351547155</v>
      </c>
      <c r="K223" s="59">
        <f t="shared" si="23"/>
        <v>2.7599773668155305</v>
      </c>
      <c r="L223" s="59">
        <f t="shared" si="24"/>
        <v>-4.47607530919365E-2</v>
      </c>
      <c r="M223" s="60"/>
      <c r="N223" s="60">
        <f t="shared" si="25"/>
        <v>1904.03</v>
      </c>
      <c r="O223" s="60">
        <f t="shared" si="26"/>
        <v>-4.7533606593697986E-2</v>
      </c>
      <c r="P223" s="63">
        <f t="shared" si="27"/>
        <v>0.95357842607140886</v>
      </c>
      <c r="R223" s="59">
        <f t="shared" si="30"/>
        <v>19.335019877123237</v>
      </c>
      <c r="S223" s="59">
        <f t="shared" si="31"/>
        <v>2.961917953097172</v>
      </c>
    </row>
    <row r="224" spans="1:19" x14ac:dyDescent="0.3">
      <c r="A224" s="60">
        <f>[1]Data!A223</f>
        <v>1888.11</v>
      </c>
      <c r="B224" s="59">
        <f>[1]Data!B223</f>
        <v>5.24</v>
      </c>
      <c r="C224" s="59">
        <f>[1]Data!C223</f>
        <v>0.23169999999999999</v>
      </c>
      <c r="D224" s="59">
        <f>[1]Data!D223</f>
        <v>0.26829999999999998</v>
      </c>
      <c r="E224" s="59">
        <f>[1]Data!E223</f>
        <v>8.2776793390000005</v>
      </c>
      <c r="F224" s="59">
        <f t="shared" si="28"/>
        <v>197.7147957748403</v>
      </c>
      <c r="G224" s="59">
        <f t="shared" si="29"/>
        <v>10.123450325646878</v>
      </c>
      <c r="H224" s="59">
        <f t="shared" si="20"/>
        <v>184.13819315418286</v>
      </c>
      <c r="I224" s="59">
        <f t="shared" si="21"/>
        <v>12.911254568375599</v>
      </c>
      <c r="J224" s="59">
        <f t="shared" si="22"/>
        <v>15.313368249985281</v>
      </c>
      <c r="K224" s="59">
        <f t="shared" si="23"/>
        <v>2.7287261887373009</v>
      </c>
      <c r="L224" s="59">
        <f t="shared" si="24"/>
        <v>-7.6011931170166136E-2</v>
      </c>
      <c r="M224" s="60"/>
      <c r="N224" s="60">
        <f t="shared" si="25"/>
        <v>1904.06</v>
      </c>
      <c r="O224" s="60">
        <f t="shared" si="26"/>
        <v>-2.4202915395821201E-2</v>
      </c>
      <c r="P224" s="63">
        <f t="shared" si="27"/>
        <v>0.97608762645443481</v>
      </c>
      <c r="R224" s="59">
        <f t="shared" si="30"/>
        <v>19.530376444278794</v>
      </c>
      <c r="S224" s="59">
        <f t="shared" si="31"/>
        <v>2.9719710198835094</v>
      </c>
    </row>
    <row r="225" spans="1:19" x14ac:dyDescent="0.3">
      <c r="A225" s="60">
        <f>[1]Data!A224</f>
        <v>1888.12</v>
      </c>
      <c r="B225" s="59">
        <f>[1]Data!B224</f>
        <v>5.14</v>
      </c>
      <c r="C225" s="59">
        <f>[1]Data!C224</f>
        <v>0.23</v>
      </c>
      <c r="D225" s="59">
        <f>[1]Data!D224</f>
        <v>0.26</v>
      </c>
      <c r="E225" s="59">
        <f>[1]Data!E224</f>
        <v>8.2776793390000005</v>
      </c>
      <c r="F225" s="59">
        <f t="shared" si="28"/>
        <v>193.94161264936622</v>
      </c>
      <c r="G225" s="59">
        <f t="shared" si="29"/>
        <v>9.8102761262325338</v>
      </c>
      <c r="H225" s="59">
        <f t="shared" si="20"/>
        <v>184.81126084927223</v>
      </c>
      <c r="I225" s="59">
        <f t="shared" si="21"/>
        <v>12.891101440405512</v>
      </c>
      <c r="J225" s="59">
        <f t="shared" si="22"/>
        <v>15.044611474507601</v>
      </c>
      <c r="K225" s="59">
        <f t="shared" si="23"/>
        <v>2.7110198855217447</v>
      </c>
      <c r="L225" s="59">
        <f t="shared" si="24"/>
        <v>-9.3718234385722354E-2</v>
      </c>
      <c r="M225" s="60"/>
      <c r="N225" s="60">
        <f t="shared" si="25"/>
        <v>1904.09</v>
      </c>
      <c r="O225" s="60">
        <f t="shared" si="26"/>
        <v>5.0786271281949791E-2</v>
      </c>
      <c r="P225" s="63">
        <f t="shared" si="27"/>
        <v>1.0520980056935718</v>
      </c>
      <c r="R225" s="59">
        <f t="shared" si="30"/>
        <v>19.769230769230766</v>
      </c>
      <c r="S225" s="59">
        <f t="shared" si="31"/>
        <v>2.9841267274336829</v>
      </c>
    </row>
    <row r="226" spans="1:19" x14ac:dyDescent="0.3">
      <c r="A226" s="60">
        <f>[1]Data!A225</f>
        <v>1889.01</v>
      </c>
      <c r="B226" s="59">
        <f>[1]Data!B225</f>
        <v>5.24</v>
      </c>
      <c r="C226" s="59">
        <f>[1]Data!C225</f>
        <v>0.22919999999999999</v>
      </c>
      <c r="D226" s="59">
        <f>[1]Data!D225</f>
        <v>0.26329999999999998</v>
      </c>
      <c r="E226" s="59">
        <f>[1]Data!E225</f>
        <v>7.9922320659999997</v>
      </c>
      <c r="F226" s="59">
        <f t="shared" si="28"/>
        <v>204.77629609410295</v>
      </c>
      <c r="G226" s="59">
        <f t="shared" si="29"/>
        <v>10.289618084270478</v>
      </c>
      <c r="H226" s="59">
        <f t="shared" si="20"/>
        <v>185.48362412344767</v>
      </c>
      <c r="I226" s="59">
        <f t="shared" si="21"/>
        <v>12.875349288319592</v>
      </c>
      <c r="J226" s="59">
        <f t="shared" si="22"/>
        <v>15.90452355959572</v>
      </c>
      <c r="K226" s="59">
        <f t="shared" si="23"/>
        <v>2.7666035693670676</v>
      </c>
      <c r="L226" s="59">
        <f t="shared" si="24"/>
        <v>-3.8134550540399381E-2</v>
      </c>
      <c r="M226" s="60"/>
      <c r="N226" s="60">
        <f t="shared" si="25"/>
        <v>1904.12</v>
      </c>
      <c r="O226" s="60">
        <f t="shared" si="26"/>
        <v>0.12669869986382798</v>
      </c>
      <c r="P226" s="63">
        <f t="shared" si="27"/>
        <v>1.1350749680118255</v>
      </c>
      <c r="R226" s="59">
        <f t="shared" si="30"/>
        <v>19.90125332320547</v>
      </c>
      <c r="S226" s="59">
        <f t="shared" si="31"/>
        <v>2.990782710812824</v>
      </c>
    </row>
    <row r="227" spans="1:19" x14ac:dyDescent="0.3">
      <c r="A227" s="60">
        <f>[1]Data!A226</f>
        <v>1889.02</v>
      </c>
      <c r="B227" s="59">
        <f>[1]Data!B226</f>
        <v>5.3</v>
      </c>
      <c r="C227" s="59">
        <f>[1]Data!C226</f>
        <v>0.2283</v>
      </c>
      <c r="D227" s="59">
        <f>[1]Data!D226</f>
        <v>0.26669999999999999</v>
      </c>
      <c r="E227" s="59">
        <f>[1]Data!E226</f>
        <v>7.8970910740000004</v>
      </c>
      <c r="F227" s="59">
        <f t="shared" si="28"/>
        <v>209.61637449643015</v>
      </c>
      <c r="G227" s="59">
        <f t="shared" si="29"/>
        <v>10.548054165697721</v>
      </c>
      <c r="H227" s="59">
        <f t="shared" si="20"/>
        <v>186.1075325093145</v>
      </c>
      <c r="I227" s="59">
        <f t="shared" si="21"/>
        <v>12.861516175985546</v>
      </c>
      <c r="J227" s="59">
        <f t="shared" si="22"/>
        <v>16.29795209431191</v>
      </c>
      <c r="K227" s="59">
        <f t="shared" si="23"/>
        <v>2.791039461533781</v>
      </c>
      <c r="L227" s="59">
        <f t="shared" si="24"/>
        <v>-1.3698658373686001E-2</v>
      </c>
      <c r="M227" s="60"/>
      <c r="N227" s="60">
        <f t="shared" si="25"/>
        <v>1905.03</v>
      </c>
      <c r="O227" s="60">
        <f t="shared" si="26"/>
        <v>0.20957711090168596</v>
      </c>
      <c r="P227" s="63">
        <f t="shared" si="27"/>
        <v>1.2331564612513348</v>
      </c>
      <c r="R227" s="59">
        <f t="shared" si="30"/>
        <v>19.872515935508062</v>
      </c>
      <c r="S227" s="59">
        <f t="shared" si="31"/>
        <v>2.9893376683522446</v>
      </c>
    </row>
    <row r="228" spans="1:19" x14ac:dyDescent="0.3">
      <c r="A228" s="60">
        <f>[1]Data!A227</f>
        <v>1889.03</v>
      </c>
      <c r="B228" s="59">
        <f>[1]Data!B227</f>
        <v>5.19</v>
      </c>
      <c r="C228" s="59">
        <f>[1]Data!C227</f>
        <v>0.22750000000000001</v>
      </c>
      <c r="D228" s="59">
        <f>[1]Data!D227</f>
        <v>0.27</v>
      </c>
      <c r="E228" s="59">
        <f>[1]Data!E227</f>
        <v>7.8019419829999999</v>
      </c>
      <c r="F228" s="59">
        <f t="shared" si="28"/>
        <v>207.76917894699503</v>
      </c>
      <c r="G228" s="59">
        <f t="shared" si="29"/>
        <v>10.808801216895693</v>
      </c>
      <c r="H228" s="59">
        <f t="shared" si="20"/>
        <v>186.73808451749446</v>
      </c>
      <c r="I228" s="59">
        <f t="shared" si="21"/>
        <v>12.847175428507843</v>
      </c>
      <c r="J228" s="59">
        <f t="shared" si="22"/>
        <v>16.172362563521617</v>
      </c>
      <c r="K228" s="59">
        <f t="shared" si="23"/>
        <v>2.7833037707407731</v>
      </c>
      <c r="L228" s="59">
        <f t="shared" si="24"/>
        <v>-2.1434349166693956E-2</v>
      </c>
      <c r="M228" s="60"/>
      <c r="N228" s="60">
        <f t="shared" si="25"/>
        <v>1905.06</v>
      </c>
      <c r="O228" s="60">
        <f t="shared" si="26"/>
        <v>0.14820533042846229</v>
      </c>
      <c r="P228" s="63">
        <f t="shared" si="27"/>
        <v>1.1597510040873356</v>
      </c>
      <c r="R228" s="59">
        <f t="shared" si="30"/>
        <v>19.222222222222221</v>
      </c>
      <c r="S228" s="59">
        <f t="shared" si="31"/>
        <v>2.9560670171615597</v>
      </c>
    </row>
    <row r="229" spans="1:19" x14ac:dyDescent="0.3">
      <c r="A229" s="60">
        <f>[1]Data!A228</f>
        <v>1889.04</v>
      </c>
      <c r="B229" s="59">
        <f>[1]Data!B228</f>
        <v>5.18</v>
      </c>
      <c r="C229" s="59">
        <f>[1]Data!C228</f>
        <v>0.22670000000000001</v>
      </c>
      <c r="D229" s="59">
        <f>[1]Data!D228</f>
        <v>0.27329999999999999</v>
      </c>
      <c r="E229" s="59">
        <f>[1]Data!E228</f>
        <v>7.8019419829999999</v>
      </c>
      <c r="F229" s="59">
        <f t="shared" si="28"/>
        <v>207.36885297599883</v>
      </c>
      <c r="G229" s="59">
        <f t="shared" si="29"/>
        <v>10.940908787324419</v>
      </c>
      <c r="H229" s="59">
        <f t="shared" si="20"/>
        <v>187.382309193732</v>
      </c>
      <c r="I229" s="59">
        <f t="shared" si="21"/>
        <v>12.831036019644458</v>
      </c>
      <c r="J229" s="59">
        <f t="shared" si="22"/>
        <v>16.161505014756006</v>
      </c>
      <c r="K229" s="59">
        <f t="shared" si="23"/>
        <v>2.7826321808576626</v>
      </c>
      <c r="L229" s="59">
        <f t="shared" si="24"/>
        <v>-2.2105939049804402E-2</v>
      </c>
      <c r="M229" s="60"/>
      <c r="N229" s="60">
        <f t="shared" si="25"/>
        <v>1905.09</v>
      </c>
      <c r="O229" s="60">
        <f t="shared" si="26"/>
        <v>0.19811313607380132</v>
      </c>
      <c r="P229" s="63">
        <f t="shared" si="27"/>
        <v>1.2191003102425053</v>
      </c>
      <c r="R229" s="59">
        <f t="shared" si="30"/>
        <v>18.953530918404685</v>
      </c>
      <c r="S229" s="59">
        <f t="shared" si="31"/>
        <v>2.9419902423195063</v>
      </c>
    </row>
    <row r="230" spans="1:19" x14ac:dyDescent="0.3">
      <c r="A230" s="60">
        <f>[1]Data!A229</f>
        <v>1889.05</v>
      </c>
      <c r="B230" s="59">
        <f>[1]Data!B229</f>
        <v>5.32</v>
      </c>
      <c r="C230" s="59">
        <f>[1]Data!C229</f>
        <v>0.2258</v>
      </c>
      <c r="D230" s="59">
        <f>[1]Data!D229</f>
        <v>0.2767</v>
      </c>
      <c r="E230" s="59">
        <f>[1]Data!E229</f>
        <v>7.6116519010000001</v>
      </c>
      <c r="F230" s="59">
        <f t="shared" si="28"/>
        <v>218.29771797390029</v>
      </c>
      <c r="G230" s="59">
        <f t="shared" si="29"/>
        <v>11.353943338980867</v>
      </c>
      <c r="H230" s="59">
        <f t="shared" si="20"/>
        <v>187.98629163556299</v>
      </c>
      <c r="I230" s="59">
        <f t="shared" si="21"/>
        <v>12.817000476035815</v>
      </c>
      <c r="J230" s="59">
        <f t="shared" si="22"/>
        <v>17.031888106897991</v>
      </c>
      <c r="K230" s="59">
        <f t="shared" si="23"/>
        <v>2.8350873579886917</v>
      </c>
      <c r="L230" s="59">
        <f t="shared" si="24"/>
        <v>3.0349238081224694E-2</v>
      </c>
      <c r="M230" s="60"/>
      <c r="N230" s="60">
        <f t="shared" si="25"/>
        <v>1905.12</v>
      </c>
      <c r="O230" s="60">
        <f t="shared" si="26"/>
        <v>0.18871207900271436</v>
      </c>
      <c r="P230" s="63">
        <f t="shared" si="27"/>
        <v>1.2076931821946877</v>
      </c>
      <c r="R230" s="59">
        <f t="shared" si="30"/>
        <v>19.226599204915072</v>
      </c>
      <c r="S230" s="59">
        <f t="shared" si="31"/>
        <v>2.9562946955428098</v>
      </c>
    </row>
    <row r="231" spans="1:19" x14ac:dyDescent="0.3">
      <c r="A231" s="60">
        <f>[1]Data!A230</f>
        <v>1889.06</v>
      </c>
      <c r="B231" s="59">
        <f>[1]Data!B230</f>
        <v>5.41</v>
      </c>
      <c r="C231" s="59">
        <f>[1]Data!C230</f>
        <v>0.22500000000000001</v>
      </c>
      <c r="D231" s="59">
        <f>[1]Data!D230</f>
        <v>0.28000000000000003</v>
      </c>
      <c r="E231" s="59">
        <f>[1]Data!E230</f>
        <v>7.6116519010000001</v>
      </c>
      <c r="F231" s="59">
        <f t="shared" si="28"/>
        <v>221.99072448097755</v>
      </c>
      <c r="G231" s="59">
        <f t="shared" si="29"/>
        <v>11.4893535775737</v>
      </c>
      <c r="H231" s="59">
        <f t="shared" si="20"/>
        <v>188.53409346806555</v>
      </c>
      <c r="I231" s="59">
        <f t="shared" si="21"/>
        <v>12.801188711052522</v>
      </c>
      <c r="J231" s="59">
        <f t="shared" si="22"/>
        <v>17.341414886674642</v>
      </c>
      <c r="K231" s="59">
        <f t="shared" si="23"/>
        <v>2.853097564717606</v>
      </c>
      <c r="L231" s="59">
        <f t="shared" si="24"/>
        <v>4.8359444810138985E-2</v>
      </c>
      <c r="M231" s="60"/>
      <c r="N231" s="60">
        <f t="shared" si="25"/>
        <v>1906.03</v>
      </c>
      <c r="O231" s="60">
        <f t="shared" si="26"/>
        <v>0.17117431184102561</v>
      </c>
      <c r="P231" s="63">
        <f t="shared" si="27"/>
        <v>1.186697586435115</v>
      </c>
      <c r="R231" s="59">
        <f t="shared" si="30"/>
        <v>19.321428571428569</v>
      </c>
      <c r="S231" s="59">
        <f t="shared" si="31"/>
        <v>2.9612147686712773</v>
      </c>
    </row>
    <row r="232" spans="1:19" x14ac:dyDescent="0.3">
      <c r="A232" s="60">
        <f>[1]Data!A231</f>
        <v>1889.07</v>
      </c>
      <c r="B232" s="59">
        <f>[1]Data!B231</f>
        <v>5.3</v>
      </c>
      <c r="C232" s="59">
        <f>[1]Data!C231</f>
        <v>0.22420000000000001</v>
      </c>
      <c r="D232" s="59">
        <f>[1]Data!D231</f>
        <v>0.2833</v>
      </c>
      <c r="E232" s="59">
        <f>[1]Data!E231</f>
        <v>7.6116519010000001</v>
      </c>
      <c r="F232" s="59">
        <f t="shared" si="28"/>
        <v>217.47704986121644</v>
      </c>
      <c r="G232" s="59">
        <f t="shared" si="29"/>
        <v>11.624763816166531</v>
      </c>
      <c r="H232" s="59">
        <f t="shared" si="20"/>
        <v>189.09101589089954</v>
      </c>
      <c r="I232" s="59">
        <f t="shared" si="21"/>
        <v>12.786114525899812</v>
      </c>
      <c r="J232" s="59">
        <f t="shared" si="22"/>
        <v>17.008845761602601</v>
      </c>
      <c r="K232" s="59">
        <f t="shared" si="23"/>
        <v>2.8337335476446643</v>
      </c>
      <c r="L232" s="59">
        <f t="shared" si="24"/>
        <v>2.8995427737197321E-2</v>
      </c>
      <c r="M232" s="60"/>
      <c r="N232" s="60">
        <f t="shared" si="25"/>
        <v>1906.06</v>
      </c>
      <c r="O232" s="60">
        <f t="shared" si="26"/>
        <v>0.11197944275318061</v>
      </c>
      <c r="P232" s="63">
        <f t="shared" si="27"/>
        <v>1.1184898673364387</v>
      </c>
      <c r="R232" s="59">
        <f t="shared" si="30"/>
        <v>18.708083303918109</v>
      </c>
      <c r="S232" s="59">
        <f t="shared" si="31"/>
        <v>2.9289556927037426</v>
      </c>
    </row>
    <row r="233" spans="1:19" x14ac:dyDescent="0.3">
      <c r="A233" s="60">
        <f>[1]Data!A232</f>
        <v>1889.08</v>
      </c>
      <c r="B233" s="59">
        <f>[1]Data!B232</f>
        <v>5.37</v>
      </c>
      <c r="C233" s="59">
        <f>[1]Data!C232</f>
        <v>0.2233</v>
      </c>
      <c r="D233" s="59">
        <f>[1]Data!D232</f>
        <v>0.28670000000000001</v>
      </c>
      <c r="E233" s="59">
        <f>[1]Data!E232</f>
        <v>7.6116519010000001</v>
      </c>
      <c r="F233" s="59">
        <f t="shared" si="28"/>
        <v>220.34938825560985</v>
      </c>
      <c r="G233" s="59">
        <f t="shared" si="29"/>
        <v>11.764277395322784</v>
      </c>
      <c r="H233" s="59">
        <f t="shared" si="20"/>
        <v>189.65600963087644</v>
      </c>
      <c r="I233" s="59">
        <f t="shared" si="21"/>
        <v>12.770552701182066</v>
      </c>
      <c r="J233" s="59">
        <f t="shared" si="22"/>
        <v>17.254491125917667</v>
      </c>
      <c r="K233" s="59">
        <f t="shared" si="23"/>
        <v>2.8480724647165165</v>
      </c>
      <c r="L233" s="59">
        <f t="shared" si="24"/>
        <v>4.3334344809049519E-2</v>
      </c>
      <c r="M233" s="60"/>
      <c r="N233" s="60">
        <f t="shared" si="25"/>
        <v>1906.09</v>
      </c>
      <c r="O233" s="60">
        <f t="shared" si="26"/>
        <v>0.16531338011191465</v>
      </c>
      <c r="P233" s="63">
        <f t="shared" si="27"/>
        <v>1.1797627749773596</v>
      </c>
      <c r="R233" s="59">
        <f t="shared" si="30"/>
        <v>18.730380188350193</v>
      </c>
      <c r="S233" s="59">
        <f t="shared" si="31"/>
        <v>2.9301468146135861</v>
      </c>
    </row>
    <row r="234" spans="1:19" x14ac:dyDescent="0.3">
      <c r="A234" s="60">
        <f>[1]Data!A233</f>
        <v>1889.09</v>
      </c>
      <c r="B234" s="59">
        <f>[1]Data!B233</f>
        <v>5.5</v>
      </c>
      <c r="C234" s="59">
        <f>[1]Data!C233</f>
        <v>0.2225</v>
      </c>
      <c r="D234" s="59">
        <f>[1]Data!D233</f>
        <v>0.28999999999999998</v>
      </c>
      <c r="E234" s="59">
        <f>[1]Data!E233</f>
        <v>7.7067928930000003</v>
      </c>
      <c r="F234" s="59">
        <f t="shared" si="28"/>
        <v>222.89764677084855</v>
      </c>
      <c r="G234" s="59">
        <f t="shared" si="29"/>
        <v>11.752785011553831</v>
      </c>
      <c r="H234" s="59">
        <f t="shared" si="20"/>
        <v>190.19085194714572</v>
      </c>
      <c r="I234" s="59">
        <f t="shared" si="21"/>
        <v>12.756836014863788</v>
      </c>
      <c r="J234" s="59">
        <f t="shared" si="22"/>
        <v>17.472800192080275</v>
      </c>
      <c r="K234" s="59">
        <f t="shared" si="23"/>
        <v>2.8606453970531667</v>
      </c>
      <c r="L234" s="59">
        <f t="shared" si="24"/>
        <v>5.5907277145699652E-2</v>
      </c>
      <c r="M234" s="60"/>
      <c r="N234" s="60">
        <f t="shared" si="25"/>
        <v>1906.12</v>
      </c>
      <c r="O234" s="60">
        <f t="shared" si="26"/>
        <v>7.853190960740708E-2</v>
      </c>
      <c r="P234" s="63">
        <f t="shared" si="27"/>
        <v>1.0816978711659797</v>
      </c>
      <c r="R234" s="59">
        <f t="shared" si="30"/>
        <v>18.965517241379313</v>
      </c>
      <c r="S234" s="59">
        <f t="shared" si="31"/>
        <v>2.9426224482400429</v>
      </c>
    </row>
    <row r="235" spans="1:19" x14ac:dyDescent="0.3">
      <c r="A235" s="60">
        <f>[1]Data!A234</f>
        <v>1889.1</v>
      </c>
      <c r="B235" s="59">
        <f>[1]Data!B234</f>
        <v>5.4</v>
      </c>
      <c r="C235" s="59">
        <f>[1]Data!C234</f>
        <v>0.22170000000000001</v>
      </c>
      <c r="D235" s="59">
        <f>[1]Data!D234</f>
        <v>0.29330000000000001</v>
      </c>
      <c r="E235" s="59">
        <f>[1]Data!E234</f>
        <v>7.7067928930000003</v>
      </c>
      <c r="F235" s="59">
        <f t="shared" si="28"/>
        <v>218.84496228410586</v>
      </c>
      <c r="G235" s="59">
        <f t="shared" si="29"/>
        <v>11.886523599616341</v>
      </c>
      <c r="H235" s="59">
        <f t="shared" si="20"/>
        <v>190.63563635234462</v>
      </c>
      <c r="I235" s="59">
        <f t="shared" si="21"/>
        <v>12.748455670051168</v>
      </c>
      <c r="J235" s="59">
        <f t="shared" si="22"/>
        <v>17.166390027791302</v>
      </c>
      <c r="K235" s="59">
        <f t="shared" si="23"/>
        <v>2.8429534039857911</v>
      </c>
      <c r="L235" s="59">
        <f t="shared" si="24"/>
        <v>3.8215284078324085E-2</v>
      </c>
      <c r="M235" s="60"/>
      <c r="N235" s="60">
        <f t="shared" si="25"/>
        <v>1907.03</v>
      </c>
      <c r="O235" s="60">
        <f t="shared" si="26"/>
        <v>-0.10727044087286863</v>
      </c>
      <c r="P235" s="63">
        <f t="shared" si="27"/>
        <v>0.89828270777834995</v>
      </c>
      <c r="R235" s="59">
        <f t="shared" si="30"/>
        <v>18.411183088987386</v>
      </c>
      <c r="S235" s="59">
        <f t="shared" si="31"/>
        <v>2.9129582565689605</v>
      </c>
    </row>
    <row r="236" spans="1:19" x14ac:dyDescent="0.3">
      <c r="A236" s="60">
        <f>[1]Data!A235</f>
        <v>1889.11</v>
      </c>
      <c r="B236" s="59">
        <f>[1]Data!B235</f>
        <v>5.35</v>
      </c>
      <c r="C236" s="59">
        <f>[1]Data!C235</f>
        <v>0.2208</v>
      </c>
      <c r="D236" s="59">
        <f>[1]Data!D235</f>
        <v>0.29670000000000002</v>
      </c>
      <c r="E236" s="59">
        <f>[1]Data!E235</f>
        <v>7.7067928930000003</v>
      </c>
      <c r="F236" s="59">
        <f t="shared" si="28"/>
        <v>216.81862004073446</v>
      </c>
      <c r="G236" s="59">
        <f t="shared" si="29"/>
        <v>12.024314872165593</v>
      </c>
      <c r="H236" s="59">
        <f t="shared" si="20"/>
        <v>191.0528676789844</v>
      </c>
      <c r="I236" s="59">
        <f t="shared" si="21"/>
        <v>12.745120523702791</v>
      </c>
      <c r="J236" s="59">
        <f t="shared" si="22"/>
        <v>17.011892483676803</v>
      </c>
      <c r="K236" s="59">
        <f t="shared" si="23"/>
        <v>2.8339126573430122</v>
      </c>
      <c r="L236" s="59">
        <f t="shared" si="24"/>
        <v>2.9174537435545211E-2</v>
      </c>
      <c r="M236" s="60"/>
      <c r="N236" s="60">
        <f t="shared" si="25"/>
        <v>1907.06</v>
      </c>
      <c r="O236" s="60">
        <f t="shared" si="26"/>
        <v>-0.21878286106792233</v>
      </c>
      <c r="P236" s="63">
        <f t="shared" si="27"/>
        <v>0.80349616951302671</v>
      </c>
      <c r="R236" s="59">
        <f t="shared" si="30"/>
        <v>18.03168183350185</v>
      </c>
      <c r="S236" s="59">
        <f t="shared" si="31"/>
        <v>2.892130312593276</v>
      </c>
    </row>
    <row r="237" spans="1:19" x14ac:dyDescent="0.3">
      <c r="A237" s="60">
        <f>[1]Data!A236</f>
        <v>1889.12</v>
      </c>
      <c r="B237" s="59">
        <f>[1]Data!B236</f>
        <v>5.32</v>
      </c>
      <c r="C237" s="59">
        <f>[1]Data!C236</f>
        <v>0.22</v>
      </c>
      <c r="D237" s="59">
        <f>[1]Data!D236</f>
        <v>0.3</v>
      </c>
      <c r="E237" s="59">
        <f>[1]Data!E236</f>
        <v>7.8019419829999999</v>
      </c>
      <c r="F237" s="59">
        <f t="shared" si="28"/>
        <v>212.97341656994479</v>
      </c>
      <c r="G237" s="59">
        <f t="shared" si="29"/>
        <v>12.009779129884103</v>
      </c>
      <c r="H237" s="59">
        <f t="shared" si="20"/>
        <v>191.57831136324864</v>
      </c>
      <c r="I237" s="59">
        <f t="shared" si="21"/>
        <v>12.7431943220727</v>
      </c>
      <c r="J237" s="59">
        <f t="shared" si="22"/>
        <v>16.712718270414349</v>
      </c>
      <c r="K237" s="59">
        <f t="shared" si="23"/>
        <v>2.8161700026517877</v>
      </c>
      <c r="L237" s="59">
        <f t="shared" si="24"/>
        <v>1.143188274432072E-2</v>
      </c>
      <c r="M237" s="60"/>
      <c r="N237" s="60">
        <f t="shared" si="25"/>
        <v>1907.09</v>
      </c>
      <c r="O237" s="60">
        <f t="shared" si="26"/>
        <v>-0.28413416484362219</v>
      </c>
      <c r="P237" s="63">
        <f t="shared" si="27"/>
        <v>0.75266565666169927</v>
      </c>
      <c r="R237" s="59">
        <f t="shared" si="30"/>
        <v>17.733333333333334</v>
      </c>
      <c r="S237" s="59">
        <f t="shared" si="31"/>
        <v>2.875446107679489</v>
      </c>
    </row>
    <row r="238" spans="1:19" x14ac:dyDescent="0.3">
      <c r="A238" s="60">
        <f>[1]Data!A237</f>
        <v>1890.01</v>
      </c>
      <c r="B238" s="59">
        <f>[1]Data!B237</f>
        <v>5.38</v>
      </c>
      <c r="C238" s="59">
        <f>[1]Data!C237</f>
        <v>0.22</v>
      </c>
      <c r="D238" s="59">
        <f>[1]Data!D237</f>
        <v>0.29920000000000002</v>
      </c>
      <c r="E238" s="59">
        <f>[1]Data!E237</f>
        <v>7.6116519010000001</v>
      </c>
      <c r="F238" s="59">
        <f t="shared" si="28"/>
        <v>220.75972231195178</v>
      </c>
      <c r="G238" s="59">
        <f t="shared" si="29"/>
        <v>12.277194965750184</v>
      </c>
      <c r="H238" s="59">
        <f t="shared" si="20"/>
        <v>192.07327135309117</v>
      </c>
      <c r="I238" s="59">
        <f t="shared" si="21"/>
        <v>12.744145462951041</v>
      </c>
      <c r="J238" s="59">
        <f t="shared" si="22"/>
        <v>17.322442132642806</v>
      </c>
      <c r="K238" s="59">
        <f t="shared" si="23"/>
        <v>2.8520028939245745</v>
      </c>
      <c r="L238" s="59">
        <f t="shared" si="24"/>
        <v>4.7264774017107491E-2</v>
      </c>
      <c r="M238" s="60"/>
      <c r="N238" s="60">
        <f t="shared" si="25"/>
        <v>1907.12</v>
      </c>
      <c r="O238" s="60">
        <f t="shared" si="26"/>
        <v>-0.36927267727435398</v>
      </c>
      <c r="P238" s="63">
        <f t="shared" si="27"/>
        <v>0.6912369001563724</v>
      </c>
      <c r="R238" s="59">
        <f t="shared" si="30"/>
        <v>17.981283422459892</v>
      </c>
      <c r="S238" s="59">
        <f t="shared" si="31"/>
        <v>2.8893314070555078</v>
      </c>
    </row>
    <row r="239" spans="1:19" x14ac:dyDescent="0.3">
      <c r="A239" s="60">
        <f>[1]Data!A238</f>
        <v>1890.02</v>
      </c>
      <c r="B239" s="59">
        <f>[1]Data!B238</f>
        <v>5.32</v>
      </c>
      <c r="C239" s="59">
        <f>[1]Data!C238</f>
        <v>0.22</v>
      </c>
      <c r="D239" s="59">
        <f>[1]Data!D238</f>
        <v>0.29830000000000001</v>
      </c>
      <c r="E239" s="59">
        <f>[1]Data!E238</f>
        <v>7.6116519010000001</v>
      </c>
      <c r="F239" s="59">
        <f t="shared" si="28"/>
        <v>218.29771797390029</v>
      </c>
      <c r="G239" s="59">
        <f t="shared" si="29"/>
        <v>12.24026490067941</v>
      </c>
      <c r="H239" s="59">
        <f t="shared" si="20"/>
        <v>192.52971691180335</v>
      </c>
      <c r="I239" s="59">
        <f t="shared" si="21"/>
        <v>12.742322295528259</v>
      </c>
      <c r="J239" s="59">
        <f t="shared" si="22"/>
        <v>17.131705894027561</v>
      </c>
      <c r="K239" s="59">
        <f t="shared" si="23"/>
        <v>2.8409308925515759</v>
      </c>
      <c r="L239" s="59">
        <f t="shared" si="24"/>
        <v>3.6192772644108917E-2</v>
      </c>
      <c r="M239" s="60"/>
      <c r="N239" s="60">
        <f t="shared" si="25"/>
        <v>1908.03</v>
      </c>
      <c r="O239" s="60">
        <f t="shared" si="26"/>
        <v>-0.31435004774035091</v>
      </c>
      <c r="P239" s="63">
        <f t="shared" si="27"/>
        <v>0.73026335637561013</v>
      </c>
      <c r="R239" s="59">
        <f t="shared" si="30"/>
        <v>17.834394904458598</v>
      </c>
      <c r="S239" s="59">
        <f t="shared" si="31"/>
        <v>2.881128890814987</v>
      </c>
    </row>
    <row r="240" spans="1:19" x14ac:dyDescent="0.3">
      <c r="A240" s="60">
        <f>[1]Data!A239</f>
        <v>1890.03</v>
      </c>
      <c r="B240" s="59">
        <f>[1]Data!B239</f>
        <v>5.28</v>
      </c>
      <c r="C240" s="59">
        <f>[1]Data!C239</f>
        <v>0.22</v>
      </c>
      <c r="D240" s="59">
        <f>[1]Data!D239</f>
        <v>0.29749999999999999</v>
      </c>
      <c r="E240" s="59">
        <f>[1]Data!E239</f>
        <v>7.6116519010000001</v>
      </c>
      <c r="F240" s="59">
        <f t="shared" si="28"/>
        <v>216.65638174853262</v>
      </c>
      <c r="G240" s="59">
        <f t="shared" si="29"/>
        <v>12.207438176172055</v>
      </c>
      <c r="H240" s="59">
        <f t="shared" si="20"/>
        <v>193.00486200047709</v>
      </c>
      <c r="I240" s="59">
        <f t="shared" si="21"/>
        <v>12.738795643330425</v>
      </c>
      <c r="J240" s="59">
        <f t="shared" si="22"/>
        <v>17.007603215769155</v>
      </c>
      <c r="K240" s="59">
        <f t="shared" si="23"/>
        <v>2.8336604920570676</v>
      </c>
      <c r="L240" s="59">
        <f t="shared" si="24"/>
        <v>2.8922372149600584E-2</v>
      </c>
      <c r="M240" s="60"/>
      <c r="N240" s="60">
        <f t="shared" si="25"/>
        <v>1908.06</v>
      </c>
      <c r="O240" s="60">
        <f t="shared" si="26"/>
        <v>-0.2298180856995522</v>
      </c>
      <c r="P240" s="63">
        <f t="shared" si="27"/>
        <v>0.79467815267528874</v>
      </c>
      <c r="R240" s="59">
        <f t="shared" si="30"/>
        <v>17.747899159663866</v>
      </c>
      <c r="S240" s="59">
        <f t="shared" si="31"/>
        <v>2.8762671517146225</v>
      </c>
    </row>
    <row r="241" spans="1:19" x14ac:dyDescent="0.3">
      <c r="A241" s="60">
        <f>[1]Data!A240</f>
        <v>1890.04</v>
      </c>
      <c r="B241" s="59">
        <f>[1]Data!B240</f>
        <v>5.39</v>
      </c>
      <c r="C241" s="59">
        <f>[1]Data!C240</f>
        <v>0.22</v>
      </c>
      <c r="D241" s="59">
        <f>[1]Data!D240</f>
        <v>0.29670000000000002</v>
      </c>
      <c r="E241" s="59">
        <f>[1]Data!E240</f>
        <v>7.6116519010000001</v>
      </c>
      <c r="F241" s="59">
        <f t="shared" si="28"/>
        <v>221.1700563682937</v>
      </c>
      <c r="G241" s="59">
        <f t="shared" si="29"/>
        <v>12.174611451664703</v>
      </c>
      <c r="H241" s="59">
        <f t="shared" si="20"/>
        <v>193.50324741520794</v>
      </c>
      <c r="I241" s="59">
        <f t="shared" si="21"/>
        <v>12.728534321396721</v>
      </c>
      <c r="J241" s="59">
        <f t="shared" si="22"/>
        <v>17.375924893136037</v>
      </c>
      <c r="K241" s="59">
        <f t="shared" si="23"/>
        <v>2.8550856212937505</v>
      </c>
      <c r="L241" s="59">
        <f t="shared" si="24"/>
        <v>5.0347501386283522E-2</v>
      </c>
      <c r="M241" s="60"/>
      <c r="N241" s="60">
        <f t="shared" si="25"/>
        <v>1908.09</v>
      </c>
      <c r="O241" s="60">
        <f t="shared" si="26"/>
        <v>-0.18156765282915766</v>
      </c>
      <c r="P241" s="63">
        <f t="shared" si="27"/>
        <v>0.83396182351818393</v>
      </c>
      <c r="R241" s="59">
        <f t="shared" si="30"/>
        <v>18.166498146275696</v>
      </c>
      <c r="S241" s="59">
        <f t="shared" si="31"/>
        <v>2.8995791366062664</v>
      </c>
    </row>
    <row r="242" spans="1:19" x14ac:dyDescent="0.3">
      <c r="A242" s="60">
        <f>[1]Data!A241</f>
        <v>1890.05</v>
      </c>
      <c r="B242" s="59">
        <f>[1]Data!B241</f>
        <v>5.62</v>
      </c>
      <c r="C242" s="59">
        <f>[1]Data!C241</f>
        <v>0.22</v>
      </c>
      <c r="D242" s="59">
        <f>[1]Data!D241</f>
        <v>0.29580000000000001</v>
      </c>
      <c r="E242" s="59">
        <f>[1]Data!E241</f>
        <v>7.7067928930000003</v>
      </c>
      <c r="F242" s="59">
        <f t="shared" si="28"/>
        <v>227.76086815493977</v>
      </c>
      <c r="G242" s="59">
        <f t="shared" si="29"/>
        <v>11.98784071178491</v>
      </c>
      <c r="H242" s="59">
        <f t="shared" si="20"/>
        <v>194.07582915691549</v>
      </c>
      <c r="I242" s="59">
        <f t="shared" si="21"/>
        <v>12.711191338282804</v>
      </c>
      <c r="J242" s="59">
        <f t="shared" si="22"/>
        <v>17.918137025361521</v>
      </c>
      <c r="K242" s="59">
        <f t="shared" si="23"/>
        <v>2.8858134415041947</v>
      </c>
      <c r="L242" s="59">
        <f t="shared" si="24"/>
        <v>8.1075321596727701E-2</v>
      </c>
      <c r="M242" s="60"/>
      <c r="N242" s="60">
        <f t="shared" si="25"/>
        <v>1908.12</v>
      </c>
      <c r="O242" s="60">
        <f t="shared" si="26"/>
        <v>-0.11947121484497547</v>
      </c>
      <c r="P242" s="63">
        <f t="shared" si="27"/>
        <v>0.88738955109721063</v>
      </c>
      <c r="R242" s="59">
        <f t="shared" si="30"/>
        <v>18.999323867478026</v>
      </c>
      <c r="S242" s="59">
        <f t="shared" si="31"/>
        <v>2.9444033926110373</v>
      </c>
    </row>
    <row r="243" spans="1:19" x14ac:dyDescent="0.3">
      <c r="A243" s="60">
        <f>[1]Data!A242</f>
        <v>1890.06</v>
      </c>
      <c r="B243" s="59">
        <f>[1]Data!B242</f>
        <v>5.58</v>
      </c>
      <c r="C243" s="59">
        <f>[1]Data!C242</f>
        <v>0.22</v>
      </c>
      <c r="D243" s="59">
        <f>[1]Data!D242</f>
        <v>0.29499999999999998</v>
      </c>
      <c r="E243" s="59">
        <f>[1]Data!E242</f>
        <v>7.7067928930000003</v>
      </c>
      <c r="F243" s="59">
        <f t="shared" si="28"/>
        <v>226.13979436024272</v>
      </c>
      <c r="G243" s="59">
        <f t="shared" si="29"/>
        <v>11.955419235890966</v>
      </c>
      <c r="H243" s="59">
        <f t="shared" si="20"/>
        <v>194.5989695843237</v>
      </c>
      <c r="I243" s="59">
        <f t="shared" si="21"/>
        <v>12.68916580118765</v>
      </c>
      <c r="J243" s="59">
        <f t="shared" si="22"/>
        <v>17.821486290223824</v>
      </c>
      <c r="K243" s="59">
        <f t="shared" si="23"/>
        <v>2.8804048243010643</v>
      </c>
      <c r="L243" s="59">
        <f t="shared" si="24"/>
        <v>7.5666704393597239E-2</v>
      </c>
      <c r="M243" s="60"/>
      <c r="N243" s="60">
        <f t="shared" si="25"/>
        <v>1909.03</v>
      </c>
      <c r="O243" s="60">
        <f t="shared" si="26"/>
        <v>-0.13738750351643736</v>
      </c>
      <c r="P243" s="63">
        <f t="shared" si="27"/>
        <v>0.87163240006187692</v>
      </c>
      <c r="R243" s="59">
        <f t="shared" si="30"/>
        <v>18.915254237288138</v>
      </c>
      <c r="S243" s="59">
        <f t="shared" si="31"/>
        <v>2.9399686990355369</v>
      </c>
    </row>
    <row r="244" spans="1:19" x14ac:dyDescent="0.3">
      <c r="A244" s="60">
        <f>[1]Data!A243</f>
        <v>1890.07</v>
      </c>
      <c r="B244" s="59">
        <f>[1]Data!B243</f>
        <v>5.54</v>
      </c>
      <c r="C244" s="59">
        <f>[1]Data!C243</f>
        <v>0.22</v>
      </c>
      <c r="D244" s="59">
        <f>[1]Data!D243</f>
        <v>0.29420000000000002</v>
      </c>
      <c r="E244" s="59">
        <f>[1]Data!E243</f>
        <v>7.7067928930000003</v>
      </c>
      <c r="F244" s="59">
        <f t="shared" si="28"/>
        <v>224.51872056554561</v>
      </c>
      <c r="G244" s="59">
        <f t="shared" si="29"/>
        <v>11.922997759997026</v>
      </c>
      <c r="H244" s="59">
        <f t="shared" si="20"/>
        <v>194.95424116254733</v>
      </c>
      <c r="I244" s="59">
        <f t="shared" si="21"/>
        <v>12.664682773472968</v>
      </c>
      <c r="J244" s="59">
        <f t="shared" si="22"/>
        <v>17.727938755466912</v>
      </c>
      <c r="K244" s="59">
        <f t="shared" si="23"/>
        <v>2.8751418558808211</v>
      </c>
      <c r="L244" s="59">
        <f t="shared" si="24"/>
        <v>7.0403735973354031E-2</v>
      </c>
      <c r="M244" s="60"/>
      <c r="N244" s="60">
        <f t="shared" si="25"/>
        <v>1909.06</v>
      </c>
      <c r="O244" s="60">
        <f t="shared" si="26"/>
        <v>-8.9705792119305183E-2</v>
      </c>
      <c r="P244" s="63">
        <f t="shared" si="27"/>
        <v>0.9142001105863814</v>
      </c>
      <c r="R244" s="59">
        <f t="shared" si="30"/>
        <v>18.830727396329028</v>
      </c>
      <c r="S244" s="59">
        <f t="shared" si="31"/>
        <v>2.9354899715739924</v>
      </c>
    </row>
    <row r="245" spans="1:19" x14ac:dyDescent="0.3">
      <c r="A245" s="60">
        <f>[1]Data!A244</f>
        <v>1890.08</v>
      </c>
      <c r="B245" s="59">
        <f>[1]Data!B244</f>
        <v>5.41</v>
      </c>
      <c r="C245" s="59">
        <f>[1]Data!C244</f>
        <v>0.22</v>
      </c>
      <c r="D245" s="59">
        <f>[1]Data!D244</f>
        <v>0.29330000000000001</v>
      </c>
      <c r="E245" s="59">
        <f>[1]Data!E244</f>
        <v>7.9922320659999997</v>
      </c>
      <c r="F245" s="59">
        <f t="shared" si="28"/>
        <v>211.41980188341543</v>
      </c>
      <c r="G245" s="59">
        <f t="shared" si="29"/>
        <v>11.462001458855037</v>
      </c>
      <c r="H245" s="59">
        <f t="shared" si="20"/>
        <v>195.20703179539402</v>
      </c>
      <c r="I245" s="59">
        <f t="shared" si="21"/>
        <v>12.633958864973751</v>
      </c>
      <c r="J245" s="59">
        <f t="shared" si="22"/>
        <v>16.7342480803506</v>
      </c>
      <c r="K245" s="59">
        <f t="shared" si="23"/>
        <v>2.8174574026918444</v>
      </c>
      <c r="L245" s="59">
        <f t="shared" si="24"/>
        <v>1.2719282784377395E-2</v>
      </c>
      <c r="M245" s="60"/>
      <c r="N245" s="60">
        <f t="shared" si="25"/>
        <v>1909.09</v>
      </c>
      <c r="O245" s="60">
        <f t="shared" si="26"/>
        <v>-7.6153038137789952E-2</v>
      </c>
      <c r="P245" s="63">
        <f t="shared" si="27"/>
        <v>0.92667437918583218</v>
      </c>
      <c r="R245" s="59">
        <f t="shared" si="30"/>
        <v>18.445277872485509</v>
      </c>
      <c r="S245" s="59">
        <f t="shared" si="31"/>
        <v>2.9148083958571216</v>
      </c>
    </row>
    <row r="246" spans="1:19" x14ac:dyDescent="0.3">
      <c r="A246" s="60">
        <f>[1]Data!A245</f>
        <v>1890.09</v>
      </c>
      <c r="B246" s="59">
        <f>[1]Data!B245</f>
        <v>5.32</v>
      </c>
      <c r="C246" s="59">
        <f>[1]Data!C245</f>
        <v>0.22</v>
      </c>
      <c r="D246" s="59">
        <f>[1]Data!D245</f>
        <v>0.29249999999999998</v>
      </c>
      <c r="E246" s="59">
        <f>[1]Data!E245</f>
        <v>8.0873811569999994</v>
      </c>
      <c r="F246" s="59">
        <f t="shared" si="28"/>
        <v>205.45665002592386</v>
      </c>
      <c r="G246" s="59">
        <f t="shared" si="29"/>
        <v>11.29625378432006</v>
      </c>
      <c r="H246" s="59">
        <f t="shared" si="20"/>
        <v>195.40527601642083</v>
      </c>
      <c r="I246" s="59">
        <f t="shared" si="21"/>
        <v>12.600747084465599</v>
      </c>
      <c r="J246" s="59">
        <f t="shared" si="22"/>
        <v>16.305116565605392</v>
      </c>
      <c r="K246" s="59">
        <f t="shared" si="23"/>
        <v>2.7914789582868957</v>
      </c>
      <c r="L246" s="59">
        <f t="shared" si="24"/>
        <v>-1.325916162057128E-2</v>
      </c>
      <c r="M246" s="60"/>
      <c r="N246" s="60">
        <f t="shared" si="25"/>
        <v>1909.12</v>
      </c>
      <c r="O246" s="60">
        <f t="shared" si="26"/>
        <v>-0.10988327452611113</v>
      </c>
      <c r="P246" s="63">
        <f t="shared" si="27"/>
        <v>0.89593870806353071</v>
      </c>
      <c r="R246" s="59">
        <f t="shared" si="30"/>
        <v>18.188034188034191</v>
      </c>
      <c r="S246" s="59">
        <f t="shared" si="31"/>
        <v>2.900763915663779</v>
      </c>
    </row>
    <row r="247" spans="1:19" x14ac:dyDescent="0.3">
      <c r="A247" s="60">
        <f>[1]Data!A246</f>
        <v>1890.1</v>
      </c>
      <c r="B247" s="59">
        <f>[1]Data!B246</f>
        <v>5.08</v>
      </c>
      <c r="C247" s="59">
        <f>[1]Data!C246</f>
        <v>0.22</v>
      </c>
      <c r="D247" s="59">
        <f>[1]Data!D246</f>
        <v>0.29170000000000001</v>
      </c>
      <c r="E247" s="59">
        <f>[1]Data!E246</f>
        <v>8.0873811569999994</v>
      </c>
      <c r="F247" s="59">
        <f t="shared" si="28"/>
        <v>196.18792897212276</v>
      </c>
      <c r="G247" s="59">
        <f t="shared" si="29"/>
        <v>11.265358047474058</v>
      </c>
      <c r="H247" s="59">
        <f t="shared" si="20"/>
        <v>195.47385950319156</v>
      </c>
      <c r="I247" s="59">
        <f t="shared" si="21"/>
        <v>12.565273163654965</v>
      </c>
      <c r="J247" s="59">
        <f t="shared" si="22"/>
        <v>15.613502899371586</v>
      </c>
      <c r="K247" s="59">
        <f t="shared" si="23"/>
        <v>2.7481361103379327</v>
      </c>
      <c r="L247" s="59">
        <f t="shared" si="24"/>
        <v>-5.6602009569534317E-2</v>
      </c>
      <c r="M247" s="60"/>
      <c r="N247" s="60">
        <f t="shared" si="25"/>
        <v>1910.03</v>
      </c>
      <c r="O247" s="60">
        <f t="shared" si="26"/>
        <v>-0.15864802166093162</v>
      </c>
      <c r="P247" s="63">
        <f t="shared" si="27"/>
        <v>0.85329664805531957</v>
      </c>
      <c r="R247" s="59">
        <f t="shared" si="30"/>
        <v>17.415152553993828</v>
      </c>
      <c r="S247" s="59">
        <f t="shared" si="31"/>
        <v>2.8573406636988516</v>
      </c>
    </row>
    <row r="248" spans="1:19" x14ac:dyDescent="0.3">
      <c r="A248" s="60">
        <f>[1]Data!A247</f>
        <v>1890.11</v>
      </c>
      <c r="B248" s="59">
        <f>[1]Data!B247</f>
        <v>4.71</v>
      </c>
      <c r="C248" s="59">
        <f>[1]Data!C247</f>
        <v>0.22</v>
      </c>
      <c r="D248" s="59">
        <f>[1]Data!D247</f>
        <v>0.2908</v>
      </c>
      <c r="E248" s="59">
        <f>[1]Data!E247</f>
        <v>7.8970910740000004</v>
      </c>
      <c r="F248" s="59">
        <f t="shared" si="28"/>
        <v>186.28172148645018</v>
      </c>
      <c r="G248" s="59">
        <f t="shared" si="29"/>
        <v>11.501215415766396</v>
      </c>
      <c r="H248" s="59">
        <f t="shared" si="20"/>
        <v>195.43797413429223</v>
      </c>
      <c r="I248" s="59">
        <f t="shared" si="21"/>
        <v>12.531127794059575</v>
      </c>
      <c r="J248" s="59">
        <f t="shared" si="22"/>
        <v>14.865519253163924</v>
      </c>
      <c r="K248" s="59">
        <f t="shared" si="23"/>
        <v>2.6990443870989043</v>
      </c>
      <c r="L248" s="59">
        <f t="shared" si="24"/>
        <v>-0.10569373280856276</v>
      </c>
      <c r="M248" s="60"/>
      <c r="N248" s="60">
        <f t="shared" si="25"/>
        <v>1910.06</v>
      </c>
      <c r="O248" s="60">
        <f t="shared" si="26"/>
        <v>-0.23482025688087926</v>
      </c>
      <c r="P248" s="63">
        <f t="shared" si="27"/>
        <v>0.79071296207061792</v>
      </c>
      <c r="R248" s="59">
        <f t="shared" si="30"/>
        <v>16.196698762035762</v>
      </c>
      <c r="S248" s="59">
        <f t="shared" si="31"/>
        <v>2.784807441351099</v>
      </c>
    </row>
    <row r="249" spans="1:19" x14ac:dyDescent="0.3">
      <c r="A249" s="60">
        <f>[1]Data!A248</f>
        <v>1890.12</v>
      </c>
      <c r="B249" s="59">
        <f>[1]Data!B248</f>
        <v>4.5999999999999996</v>
      </c>
      <c r="C249" s="59">
        <f>[1]Data!C248</f>
        <v>0.22</v>
      </c>
      <c r="D249" s="59">
        <f>[1]Data!D248</f>
        <v>0.28999999999999998</v>
      </c>
      <c r="E249" s="59">
        <f>[1]Data!E248</f>
        <v>7.8970910740000004</v>
      </c>
      <c r="F249" s="59">
        <f t="shared" si="28"/>
        <v>181.93119295916577</v>
      </c>
      <c r="G249" s="59">
        <f t="shared" si="29"/>
        <v>11.469575208295234</v>
      </c>
      <c r="H249" s="59">
        <f t="shared" si="20"/>
        <v>195.45515590074817</v>
      </c>
      <c r="I249" s="59">
        <f t="shared" si="21"/>
        <v>12.495861343925958</v>
      </c>
      <c r="J249" s="59">
        <f t="shared" si="22"/>
        <v>14.55931591683351</v>
      </c>
      <c r="K249" s="59">
        <f t="shared" si="23"/>
        <v>2.6782310579308075</v>
      </c>
      <c r="L249" s="59">
        <f t="shared" si="24"/>
        <v>-0.12650706197665951</v>
      </c>
      <c r="M249" s="60"/>
      <c r="N249" s="60">
        <f t="shared" si="25"/>
        <v>1910.09</v>
      </c>
      <c r="O249" s="60">
        <f t="shared" si="26"/>
        <v>-0.24151812638747705</v>
      </c>
      <c r="P249" s="63">
        <f t="shared" si="27"/>
        <v>0.78543456656865918</v>
      </c>
      <c r="R249" s="59">
        <f t="shared" si="30"/>
        <v>15.862068965517242</v>
      </c>
      <c r="S249" s="59">
        <f t="shared" si="31"/>
        <v>2.7639306594966668</v>
      </c>
    </row>
    <row r="250" spans="1:19" x14ac:dyDescent="0.3">
      <c r="A250" s="60">
        <f>[1]Data!A249</f>
        <v>1891.01</v>
      </c>
      <c r="B250" s="59">
        <f>[1]Data!B249</f>
        <v>4.84</v>
      </c>
      <c r="C250" s="59">
        <f>[1]Data!C249</f>
        <v>0.22</v>
      </c>
      <c r="D250" s="59">
        <f>[1]Data!D249</f>
        <v>0.29420000000000002</v>
      </c>
      <c r="E250" s="59">
        <f>[1]Data!E249</f>
        <v>7.8019419829999999</v>
      </c>
      <c r="F250" s="59">
        <f t="shared" si="28"/>
        <v>193.7577699621302</v>
      </c>
      <c r="G250" s="59">
        <f t="shared" si="29"/>
        <v>11.777590066706345</v>
      </c>
      <c r="H250" s="59">
        <f t="shared" si="20"/>
        <v>195.36242416585335</v>
      </c>
      <c r="I250" s="59">
        <f t="shared" si="21"/>
        <v>12.463296277421041</v>
      </c>
      <c r="J250" s="59">
        <f t="shared" si="22"/>
        <v>15.546270075690073</v>
      </c>
      <c r="K250" s="59">
        <f t="shared" si="23"/>
        <v>2.7438207433375617</v>
      </c>
      <c r="L250" s="59">
        <f t="shared" si="24"/>
        <v>-6.0917376569905368E-2</v>
      </c>
      <c r="M250" s="60"/>
      <c r="N250" s="60">
        <f t="shared" si="25"/>
        <v>1910.12</v>
      </c>
      <c r="O250" s="60">
        <f t="shared" si="26"/>
        <v>-0.18145054905769831</v>
      </c>
      <c r="P250" s="63">
        <f t="shared" si="27"/>
        <v>0.83405948931137575</v>
      </c>
      <c r="R250" s="59">
        <f t="shared" si="30"/>
        <v>16.451393609789257</v>
      </c>
      <c r="S250" s="59">
        <f t="shared" si="31"/>
        <v>2.8004101915433401</v>
      </c>
    </row>
    <row r="251" spans="1:19" x14ac:dyDescent="0.3">
      <c r="A251" s="60">
        <f>[1]Data!A250</f>
        <v>1891.02</v>
      </c>
      <c r="B251" s="59">
        <f>[1]Data!B250</f>
        <v>4.9000000000000004</v>
      </c>
      <c r="C251" s="59">
        <f>[1]Data!C250</f>
        <v>0.22</v>
      </c>
      <c r="D251" s="59">
        <f>[1]Data!D250</f>
        <v>0.29830000000000001</v>
      </c>
      <c r="E251" s="59">
        <f>[1]Data!E250</f>
        <v>7.8970910740000004</v>
      </c>
      <c r="F251" s="59">
        <f t="shared" si="28"/>
        <v>193.79627076085055</v>
      </c>
      <c r="G251" s="59">
        <f t="shared" si="29"/>
        <v>11.797842360808513</v>
      </c>
      <c r="H251" s="59">
        <f t="shared" si="20"/>
        <v>195.24194058357219</v>
      </c>
      <c r="I251" s="59">
        <f t="shared" si="21"/>
        <v>12.432913539182485</v>
      </c>
      <c r="J251" s="59">
        <f t="shared" si="22"/>
        <v>15.587357713869652</v>
      </c>
      <c r="K251" s="59">
        <f t="shared" si="23"/>
        <v>2.7464601827444222</v>
      </c>
      <c r="L251" s="59">
        <f t="shared" si="24"/>
        <v>-5.8277937163044857E-2</v>
      </c>
      <c r="M251" s="60"/>
      <c r="N251" s="60">
        <f t="shared" si="25"/>
        <v>1911.03</v>
      </c>
      <c r="O251" s="60">
        <f t="shared" si="26"/>
        <v>-0.1364391366924349</v>
      </c>
      <c r="P251" s="63">
        <f t="shared" si="27"/>
        <v>0.87245941940969229</v>
      </c>
      <c r="R251" s="59">
        <f t="shared" si="30"/>
        <v>16.426416359369764</v>
      </c>
      <c r="S251" s="59">
        <f t="shared" si="31"/>
        <v>2.7988907925780153</v>
      </c>
    </row>
    <row r="252" spans="1:19" x14ac:dyDescent="0.3">
      <c r="A252" s="60">
        <f>[1]Data!A251</f>
        <v>1891.03</v>
      </c>
      <c r="B252" s="59">
        <f>[1]Data!B251</f>
        <v>4.8099999999999996</v>
      </c>
      <c r="C252" s="59">
        <f>[1]Data!C251</f>
        <v>0.22</v>
      </c>
      <c r="D252" s="59">
        <f>[1]Data!D251</f>
        <v>0.30249999999999999</v>
      </c>
      <c r="E252" s="59">
        <f>[1]Data!E251</f>
        <v>7.9922320659999997</v>
      </c>
      <c r="F252" s="59">
        <f t="shared" si="28"/>
        <v>187.97213439172424</v>
      </c>
      <c r="G252" s="59">
        <f t="shared" si="29"/>
        <v>11.821532360394301</v>
      </c>
      <c r="H252" s="59">
        <f t="shared" si="20"/>
        <v>195.13702315873749</v>
      </c>
      <c r="I252" s="59">
        <f t="shared" si="21"/>
        <v>12.403717362066885</v>
      </c>
      <c r="J252" s="59">
        <f t="shared" si="22"/>
        <v>15.154499970031695</v>
      </c>
      <c r="K252" s="59">
        <f t="shared" si="23"/>
        <v>2.718297515576241</v>
      </c>
      <c r="L252" s="59">
        <f t="shared" si="24"/>
        <v>-8.6440604331226023E-2</v>
      </c>
      <c r="M252" s="60"/>
      <c r="N252" s="60">
        <f t="shared" si="25"/>
        <v>1911.06</v>
      </c>
      <c r="O252" s="60">
        <f t="shared" si="26"/>
        <v>-7.164575881074331E-2</v>
      </c>
      <c r="P252" s="63">
        <f t="shared" si="27"/>
        <v>0.93086058657395432</v>
      </c>
      <c r="R252" s="59">
        <f t="shared" si="30"/>
        <v>15.900826446280991</v>
      </c>
      <c r="S252" s="59">
        <f t="shared" si="31"/>
        <v>2.7663710856289105</v>
      </c>
    </row>
    <row r="253" spans="1:19" x14ac:dyDescent="0.3">
      <c r="A253" s="60">
        <f>[1]Data!A252</f>
        <v>1891.04</v>
      </c>
      <c r="B253" s="59">
        <f>[1]Data!B252</f>
        <v>4.97</v>
      </c>
      <c r="C253" s="59">
        <f>[1]Data!C252</f>
        <v>0.22</v>
      </c>
      <c r="D253" s="59">
        <f>[1]Data!D252</f>
        <v>0.30669999999999997</v>
      </c>
      <c r="E253" s="59">
        <f>[1]Data!E252</f>
        <v>8.0873811569999994</v>
      </c>
      <c r="F253" s="59">
        <f t="shared" si="28"/>
        <v>191.93976515579726</v>
      </c>
      <c r="G253" s="59">
        <f t="shared" si="29"/>
        <v>11.844653113336625</v>
      </c>
      <c r="H253" s="59">
        <f t="shared" si="20"/>
        <v>195.06594400394007</v>
      </c>
      <c r="I253" s="59">
        <f t="shared" si="21"/>
        <v>12.376727904833515</v>
      </c>
      <c r="J253" s="59">
        <f t="shared" si="22"/>
        <v>15.508118674955966</v>
      </c>
      <c r="K253" s="59">
        <f t="shared" si="23"/>
        <v>2.7413636722784975</v>
      </c>
      <c r="L253" s="59">
        <f t="shared" si="24"/>
        <v>-6.3374447628969488E-2</v>
      </c>
      <c r="M253" s="60"/>
      <c r="N253" s="60">
        <f t="shared" si="25"/>
        <v>1911.09</v>
      </c>
      <c r="O253" s="60">
        <f t="shared" si="26"/>
        <v>-0.23602396327595665</v>
      </c>
      <c r="P253" s="63">
        <f t="shared" si="27"/>
        <v>0.78976174842732749</v>
      </c>
      <c r="R253" s="59">
        <f t="shared" si="30"/>
        <v>16.204760352135636</v>
      </c>
      <c r="S253" s="59">
        <f t="shared" si="31"/>
        <v>2.7853050479704686</v>
      </c>
    </row>
    <row r="254" spans="1:19" x14ac:dyDescent="0.3">
      <c r="A254" s="60">
        <f>[1]Data!A253</f>
        <v>1891.05</v>
      </c>
      <c r="B254" s="59">
        <f>[1]Data!B253</f>
        <v>4.95</v>
      </c>
      <c r="C254" s="59">
        <f>[1]Data!C253</f>
        <v>0.22</v>
      </c>
      <c r="D254" s="59">
        <f>[1]Data!D253</f>
        <v>0.31080000000000002</v>
      </c>
      <c r="E254" s="59">
        <f>[1]Data!E253</f>
        <v>7.9922320659999997</v>
      </c>
      <c r="F254" s="59">
        <f t="shared" si="28"/>
        <v>193.44325680645221</v>
      </c>
      <c r="G254" s="59">
        <f t="shared" si="29"/>
        <v>12.145891760696029</v>
      </c>
      <c r="H254" s="59">
        <f t="shared" si="20"/>
        <v>194.9138675981624</v>
      </c>
      <c r="I254" s="59">
        <f t="shared" si="21"/>
        <v>12.352254084572495</v>
      </c>
      <c r="J254" s="59">
        <f t="shared" si="22"/>
        <v>15.660563285210886</v>
      </c>
      <c r="K254" s="59">
        <f t="shared" si="23"/>
        <v>2.7511456595971739</v>
      </c>
      <c r="L254" s="59">
        <f t="shared" si="24"/>
        <v>-5.3592460310293077E-2</v>
      </c>
      <c r="M254" s="60"/>
      <c r="N254" s="60">
        <f t="shared" si="25"/>
        <v>1911.12</v>
      </c>
      <c r="O254" s="60">
        <f t="shared" si="26"/>
        <v>-0.16676032304028254</v>
      </c>
      <c r="P254" s="63">
        <f t="shared" si="27"/>
        <v>0.84640245019427696</v>
      </c>
      <c r="R254" s="59">
        <f t="shared" si="30"/>
        <v>15.926640926640927</v>
      </c>
      <c r="S254" s="59">
        <f t="shared" si="31"/>
        <v>2.7679932370692435</v>
      </c>
    </row>
    <row r="255" spans="1:19" x14ac:dyDescent="0.3">
      <c r="A255" s="60">
        <f>[1]Data!A254</f>
        <v>1891.06</v>
      </c>
      <c r="B255" s="59">
        <f>[1]Data!B254</f>
        <v>4.8499999999999996</v>
      </c>
      <c r="C255" s="59">
        <f>[1]Data!C254</f>
        <v>0.22</v>
      </c>
      <c r="D255" s="59">
        <f>[1]Data!D254</f>
        <v>0.315</v>
      </c>
      <c r="E255" s="59">
        <f>[1]Data!E254</f>
        <v>7.8019419829999999</v>
      </c>
      <c r="F255" s="59">
        <f t="shared" si="28"/>
        <v>194.15809593312633</v>
      </c>
      <c r="G255" s="59">
        <f t="shared" si="29"/>
        <v>12.610268086378309</v>
      </c>
      <c r="H255" s="59">
        <f t="shared" si="20"/>
        <v>194.73520115208703</v>
      </c>
      <c r="I255" s="59">
        <f t="shared" si="21"/>
        <v>12.332607865393509</v>
      </c>
      <c r="J255" s="59">
        <f t="shared" si="22"/>
        <v>15.743474377220144</v>
      </c>
      <c r="K255" s="59">
        <f t="shared" si="23"/>
        <v>2.7564259541593534</v>
      </c>
      <c r="L255" s="59">
        <f t="shared" si="24"/>
        <v>-4.8312165748113589E-2</v>
      </c>
      <c r="M255" s="60"/>
      <c r="N255" s="60">
        <f t="shared" si="25"/>
        <v>1912.03</v>
      </c>
      <c r="O255" s="60">
        <f t="shared" si="26"/>
        <v>-0.18722493992487843</v>
      </c>
      <c r="P255" s="63">
        <f t="shared" si="27"/>
        <v>0.82925718235616175</v>
      </c>
      <c r="R255" s="59">
        <f t="shared" si="30"/>
        <v>15.396825396825395</v>
      </c>
      <c r="S255" s="59">
        <f t="shared" si="31"/>
        <v>2.7341613451058957</v>
      </c>
    </row>
    <row r="256" spans="1:19" x14ac:dyDescent="0.3">
      <c r="A256" s="60">
        <f>[1]Data!A255</f>
        <v>1891.07</v>
      </c>
      <c r="B256" s="59">
        <f>[1]Data!B255</f>
        <v>4.7699999999999996</v>
      </c>
      <c r="C256" s="59">
        <f>[1]Data!C255</f>
        <v>0.22</v>
      </c>
      <c r="D256" s="59">
        <f>[1]Data!D255</f>
        <v>0.31919999999999998</v>
      </c>
      <c r="E256" s="59">
        <f>[1]Data!E255</f>
        <v>7.7067928930000003</v>
      </c>
      <c r="F256" s="59">
        <f t="shared" si="28"/>
        <v>193.31305001762681</v>
      </c>
      <c r="G256" s="59">
        <f t="shared" si="29"/>
        <v>12.936168881682701</v>
      </c>
      <c r="H256" s="59">
        <f t="shared" si="20"/>
        <v>194.68298671339502</v>
      </c>
      <c r="I256" s="59">
        <f t="shared" si="21"/>
        <v>12.317563194631846</v>
      </c>
      <c r="J256" s="59">
        <f t="shared" si="22"/>
        <v>15.694098496841903</v>
      </c>
      <c r="K256" s="59">
        <f t="shared" si="23"/>
        <v>2.7532847497682877</v>
      </c>
      <c r="L256" s="59">
        <f t="shared" si="24"/>
        <v>-5.1453370139179277E-2</v>
      </c>
      <c r="M256" s="60"/>
      <c r="N256" s="60">
        <f t="shared" si="25"/>
        <v>1912.06</v>
      </c>
      <c r="O256" s="60">
        <f t="shared" si="26"/>
        <v>-0.17651928629425662</v>
      </c>
      <c r="P256" s="63">
        <f t="shared" si="27"/>
        <v>0.83818261356277168</v>
      </c>
      <c r="R256" s="59">
        <f t="shared" si="30"/>
        <v>14.943609022556391</v>
      </c>
      <c r="S256" s="59">
        <f t="shared" si="31"/>
        <v>2.704283718306733</v>
      </c>
    </row>
    <row r="257" spans="1:19" x14ac:dyDescent="0.3">
      <c r="A257" s="60">
        <f>[1]Data!A256</f>
        <v>1891.08</v>
      </c>
      <c r="B257" s="59">
        <f>[1]Data!B256</f>
        <v>4.93</v>
      </c>
      <c r="C257" s="59">
        <f>[1]Data!C256</f>
        <v>0.22</v>
      </c>
      <c r="D257" s="59">
        <f>[1]Data!D256</f>
        <v>0.32329999999999998</v>
      </c>
      <c r="E257" s="59">
        <f>[1]Data!E256</f>
        <v>7.7067928930000003</v>
      </c>
      <c r="F257" s="59">
        <f t="shared" si="28"/>
        <v>199.79734519641514</v>
      </c>
      <c r="G257" s="59">
        <f t="shared" si="29"/>
        <v>13.102328945639151</v>
      </c>
      <c r="H257" s="59">
        <f t="shared" ref="H257:H320" si="32">GEOMEAN(F138:F258)</f>
        <v>194.8463703077318</v>
      </c>
      <c r="I257" s="59">
        <f t="shared" ref="I257:I320" si="33">GEOMEAN(G138:G257)</f>
        <v>12.30677303858727</v>
      </c>
      <c r="J257" s="59">
        <f t="shared" ref="J257:J320" si="34">F257/I257</f>
        <v>16.234746880434098</v>
      </c>
      <c r="K257" s="59">
        <f t="shared" ref="K257:K320" si="35">LN(J257)</f>
        <v>2.7871538144529238</v>
      </c>
      <c r="L257" s="59">
        <f t="shared" ref="L257:L320" si="36">K257-$K$1854</f>
        <v>-1.7584305454543259E-2</v>
      </c>
      <c r="M257" s="60"/>
      <c r="N257" s="60">
        <f t="shared" si="25"/>
        <v>1912.09</v>
      </c>
      <c r="O257" s="60">
        <f t="shared" si="26"/>
        <v>-0.16603278730707061</v>
      </c>
      <c r="P257" s="63">
        <f t="shared" si="27"/>
        <v>0.8470184622797019</v>
      </c>
      <c r="R257" s="59">
        <f t="shared" si="30"/>
        <v>15.248994741725951</v>
      </c>
      <c r="S257" s="59">
        <f t="shared" si="31"/>
        <v>2.7245135823053483</v>
      </c>
    </row>
    <row r="258" spans="1:19" x14ac:dyDescent="0.3">
      <c r="A258" s="60">
        <f>[1]Data!A257</f>
        <v>1891.09</v>
      </c>
      <c r="B258" s="59">
        <f>[1]Data!B257</f>
        <v>5.33</v>
      </c>
      <c r="C258" s="59">
        <f>[1]Data!C257</f>
        <v>0.22</v>
      </c>
      <c r="D258" s="59">
        <f>[1]Data!D257</f>
        <v>0.32750000000000001</v>
      </c>
      <c r="E258" s="59">
        <f>[1]Data!E257</f>
        <v>7.6116519010000001</v>
      </c>
      <c r="F258" s="59">
        <f t="shared" si="28"/>
        <v>218.70805203024221</v>
      </c>
      <c r="G258" s="59">
        <f t="shared" si="29"/>
        <v>13.43844034519781</v>
      </c>
      <c r="H258" s="59">
        <f t="shared" si="32"/>
        <v>195.05835529439193</v>
      </c>
      <c r="I258" s="59">
        <f t="shared" si="33"/>
        <v>12.303440618232701</v>
      </c>
      <c r="J258" s="59">
        <f t="shared" si="34"/>
        <v>17.776170001270589</v>
      </c>
      <c r="K258" s="59">
        <f t="shared" si="35"/>
        <v>2.8778587963793676</v>
      </c>
      <c r="L258" s="59">
        <f t="shared" si="36"/>
        <v>7.312067647190057E-2</v>
      </c>
      <c r="M258" s="60"/>
      <c r="N258" s="60">
        <f t="shared" si="25"/>
        <v>1912.12</v>
      </c>
      <c r="O258" s="60">
        <f t="shared" si="26"/>
        <v>-0.20571855627418323</v>
      </c>
      <c r="P258" s="63">
        <f t="shared" si="27"/>
        <v>0.81406215673121807</v>
      </c>
      <c r="R258" s="59">
        <f t="shared" si="30"/>
        <v>16.274809160305342</v>
      </c>
      <c r="S258" s="59">
        <f t="shared" si="31"/>
        <v>2.7896184620845834</v>
      </c>
    </row>
    <row r="259" spans="1:19" x14ac:dyDescent="0.3">
      <c r="A259" s="60">
        <f>[1]Data!A258</f>
        <v>1891.1</v>
      </c>
      <c r="B259" s="59">
        <f>[1]Data!B258</f>
        <v>5.33</v>
      </c>
      <c r="C259" s="59">
        <f>[1]Data!C258</f>
        <v>0.22</v>
      </c>
      <c r="D259" s="59">
        <f>[1]Data!D258</f>
        <v>0.33169999999999999</v>
      </c>
      <c r="E259" s="59">
        <f>[1]Data!E258</f>
        <v>7.6116519010000001</v>
      </c>
      <c r="F259" s="59">
        <f t="shared" si="28"/>
        <v>218.70805203024221</v>
      </c>
      <c r="G259" s="59">
        <f t="shared" si="29"/>
        <v>13.610780648861414</v>
      </c>
      <c r="H259" s="59">
        <f t="shared" si="32"/>
        <v>195.30751405896109</v>
      </c>
      <c r="I259" s="59">
        <f t="shared" si="33"/>
        <v>12.303325210894004</v>
      </c>
      <c r="J259" s="59">
        <f t="shared" si="34"/>
        <v>17.776336744849004</v>
      </c>
      <c r="K259" s="59">
        <f t="shared" si="35"/>
        <v>2.8778681765099785</v>
      </c>
      <c r="L259" s="59">
        <f t="shared" si="36"/>
        <v>7.3130056602511484E-2</v>
      </c>
      <c r="M259" s="60"/>
      <c r="N259" s="60">
        <f t="shared" ref="N259:N322" si="37">INDEX($A$130:$A$2900,(ROW()-ROW($A$130))*3)</f>
        <v>1913.03</v>
      </c>
      <c r="O259" s="60">
        <f t="shared" ref="O259:O322" si="38">INDEX($L$130:$L$2900,(ROW()-ROW($L$130))*3)</f>
        <v>-0.27881380716852577</v>
      </c>
      <c r="P259" s="63">
        <f t="shared" ref="P259:P322" si="39">EXP(O259)</f>
        <v>0.75668077863633998</v>
      </c>
      <c r="R259" s="59">
        <f t="shared" si="30"/>
        <v>16.068736810370819</v>
      </c>
      <c r="S259" s="59">
        <f t="shared" si="31"/>
        <v>2.7768755712068836</v>
      </c>
    </row>
    <row r="260" spans="1:19" x14ac:dyDescent="0.3">
      <c r="A260" s="60">
        <f>[1]Data!A259</f>
        <v>1891.11</v>
      </c>
      <c r="B260" s="59">
        <f>[1]Data!B259</f>
        <v>5.25</v>
      </c>
      <c r="C260" s="59">
        <f>[1]Data!C259</f>
        <v>0.22</v>
      </c>
      <c r="D260" s="59">
        <f>[1]Data!D259</f>
        <v>0.33579999999999999</v>
      </c>
      <c r="E260" s="59">
        <f>[1]Data!E259</f>
        <v>7.5165028100000004</v>
      </c>
      <c r="F260" s="59">
        <f t="shared" si="28"/>
        <v>218.15238302292337</v>
      </c>
      <c r="G260" s="59">
        <f t="shared" si="29"/>
        <v>13.953441946494793</v>
      </c>
      <c r="H260" s="59">
        <f t="shared" si="32"/>
        <v>195.57999657639223</v>
      </c>
      <c r="I260" s="59">
        <f t="shared" si="33"/>
        <v>12.305747344077817</v>
      </c>
      <c r="J260" s="59">
        <f t="shared" si="34"/>
        <v>17.72768259604403</v>
      </c>
      <c r="K260" s="59">
        <f t="shared" si="35"/>
        <v>2.8751274063005785</v>
      </c>
      <c r="L260" s="59">
        <f t="shared" si="36"/>
        <v>7.0389286393111483E-2</v>
      </c>
      <c r="M260" s="60"/>
      <c r="N260" s="60">
        <f t="shared" si="37"/>
        <v>1913.06</v>
      </c>
      <c r="O260" s="60">
        <f t="shared" si="38"/>
        <v>-0.35828461141844725</v>
      </c>
      <c r="P260" s="63">
        <f t="shared" si="39"/>
        <v>0.69887413913810248</v>
      </c>
      <c r="R260" s="59">
        <f t="shared" si="30"/>
        <v>15.634306134603932</v>
      </c>
      <c r="S260" s="59">
        <f t="shared" si="31"/>
        <v>2.7494676109422289</v>
      </c>
    </row>
    <row r="261" spans="1:19" x14ac:dyDescent="0.3">
      <c r="A261" s="60">
        <f>[1]Data!A260</f>
        <v>1891.12</v>
      </c>
      <c r="B261" s="59">
        <f>[1]Data!B260</f>
        <v>5.41</v>
      </c>
      <c r="C261" s="59">
        <f>[1]Data!C260</f>
        <v>0.22</v>
      </c>
      <c r="D261" s="59">
        <f>[1]Data!D260</f>
        <v>0.34</v>
      </c>
      <c r="E261" s="59">
        <f>[1]Data!E260</f>
        <v>7.5165028100000004</v>
      </c>
      <c r="F261" s="59">
        <f t="shared" si="28"/>
        <v>224.80083660076485</v>
      </c>
      <c r="G261" s="59">
        <f t="shared" si="29"/>
        <v>14.127963852913133</v>
      </c>
      <c r="H261" s="59">
        <f t="shared" si="32"/>
        <v>195.97181226728301</v>
      </c>
      <c r="I261" s="59">
        <f t="shared" si="33"/>
        <v>12.3104194836059</v>
      </c>
      <c r="J261" s="59">
        <f t="shared" si="34"/>
        <v>18.261021641069004</v>
      </c>
      <c r="K261" s="59">
        <f t="shared" si="35"/>
        <v>2.9047688232768896</v>
      </c>
      <c r="L261" s="59">
        <f t="shared" si="36"/>
        <v>0.10003070336942255</v>
      </c>
      <c r="M261" s="60"/>
      <c r="N261" s="60">
        <f t="shared" si="37"/>
        <v>1913.09</v>
      </c>
      <c r="O261" s="60">
        <f t="shared" si="38"/>
        <v>-0.32818389735439002</v>
      </c>
      <c r="P261" s="63">
        <f t="shared" si="39"/>
        <v>0.72023055903173416</v>
      </c>
      <c r="R261" s="59">
        <f t="shared" si="30"/>
        <v>15.911764705882351</v>
      </c>
      <c r="S261" s="59">
        <f t="shared" si="31"/>
        <v>2.76705875423032</v>
      </c>
    </row>
    <row r="262" spans="1:19" x14ac:dyDescent="0.3">
      <c r="A262" s="60">
        <f>[1]Data!A261</f>
        <v>1892.01</v>
      </c>
      <c r="B262" s="59">
        <f>[1]Data!B261</f>
        <v>5.51</v>
      </c>
      <c r="C262" s="59">
        <f>[1]Data!C261</f>
        <v>0.22170000000000001</v>
      </c>
      <c r="D262" s="59">
        <f>[1]Data!D261</f>
        <v>0.34250000000000003</v>
      </c>
      <c r="E262" s="59">
        <f>[1]Data!E261</f>
        <v>7.3262127269999997</v>
      </c>
      <c r="F262" s="59">
        <f t="shared" si="28"/>
        <v>234.90299614937732</v>
      </c>
      <c r="G262" s="59">
        <f t="shared" si="29"/>
        <v>14.601502029248953</v>
      </c>
      <c r="H262" s="59">
        <f t="shared" si="32"/>
        <v>196.39184341678219</v>
      </c>
      <c r="I262" s="59">
        <f t="shared" si="33"/>
        <v>12.318664075891506</v>
      </c>
      <c r="J262" s="59">
        <f t="shared" si="34"/>
        <v>19.068869375949543</v>
      </c>
      <c r="K262" s="59">
        <f t="shared" si="35"/>
        <v>2.9480571297555862</v>
      </c>
      <c r="L262" s="59">
        <f t="shared" si="36"/>
        <v>0.14331900984811918</v>
      </c>
      <c r="M262" s="60"/>
      <c r="N262" s="60">
        <f t="shared" si="37"/>
        <v>1913.12</v>
      </c>
      <c r="O262" s="60">
        <f t="shared" si="38"/>
        <v>-0.3862144698285519</v>
      </c>
      <c r="P262" s="63">
        <f t="shared" si="39"/>
        <v>0.67962475104491304</v>
      </c>
      <c r="R262" s="59">
        <f t="shared" si="30"/>
        <v>16.087591240875909</v>
      </c>
      <c r="S262" s="59">
        <f t="shared" si="31"/>
        <v>2.7780482444446801</v>
      </c>
    </row>
    <row r="263" spans="1:19" x14ac:dyDescent="0.3">
      <c r="A263" s="60">
        <f>[1]Data!A262</f>
        <v>1892.02</v>
      </c>
      <c r="B263" s="59">
        <f>[1]Data!B262</f>
        <v>5.52</v>
      </c>
      <c r="C263" s="59">
        <f>[1]Data!C262</f>
        <v>0.2233</v>
      </c>
      <c r="D263" s="59">
        <f>[1]Data!D262</f>
        <v>0.34499999999999997</v>
      </c>
      <c r="E263" s="59">
        <f>[1]Data!E262</f>
        <v>7.3262127269999997</v>
      </c>
      <c r="F263" s="59">
        <f t="shared" si="28"/>
        <v>235.32931737650864</v>
      </c>
      <c r="G263" s="59">
        <f t="shared" si="29"/>
        <v>14.70808233603179</v>
      </c>
      <c r="H263" s="59">
        <f t="shared" si="32"/>
        <v>196.92444736872025</v>
      </c>
      <c r="I263" s="59">
        <f t="shared" si="33"/>
        <v>12.328827922158343</v>
      </c>
      <c r="J263" s="59">
        <f t="shared" si="34"/>
        <v>19.087728278983942</v>
      </c>
      <c r="K263" s="59">
        <f t="shared" si="35"/>
        <v>2.9490456300794667</v>
      </c>
      <c r="L263" s="59">
        <f t="shared" si="36"/>
        <v>0.14430751017199972</v>
      </c>
      <c r="M263" s="60"/>
      <c r="N263" s="60">
        <f t="shared" si="37"/>
        <v>1914.03</v>
      </c>
      <c r="O263" s="60">
        <f t="shared" si="38"/>
        <v>-0.3415552243706439</v>
      </c>
      <c r="P263" s="63">
        <f t="shared" si="39"/>
        <v>0.71066422055185174</v>
      </c>
      <c r="R263" s="59">
        <f t="shared" si="30"/>
        <v>16</v>
      </c>
      <c r="S263" s="59">
        <f t="shared" si="31"/>
        <v>2.7725887222397811</v>
      </c>
    </row>
    <row r="264" spans="1:19" x14ac:dyDescent="0.3">
      <c r="A264" s="60">
        <f>[1]Data!A263</f>
        <v>1892.03</v>
      </c>
      <c r="B264" s="59">
        <f>[1]Data!B263</f>
        <v>5.58</v>
      </c>
      <c r="C264" s="59">
        <f>[1]Data!C263</f>
        <v>0.22500000000000001</v>
      </c>
      <c r="D264" s="59">
        <f>[1]Data!D263</f>
        <v>0.34749999999999998</v>
      </c>
      <c r="E264" s="59">
        <f>[1]Data!E263</f>
        <v>7.135922645</v>
      </c>
      <c r="F264" s="59">
        <f t="shared" si="28"/>
        <v>244.23086497737674</v>
      </c>
      <c r="G264" s="59">
        <f t="shared" si="29"/>
        <v>15.209717845813334</v>
      </c>
      <c r="H264" s="59">
        <f t="shared" si="32"/>
        <v>197.48029633085912</v>
      </c>
      <c r="I264" s="59">
        <f t="shared" si="33"/>
        <v>12.342637024001339</v>
      </c>
      <c r="J264" s="59">
        <f t="shared" si="34"/>
        <v>19.787575742724055</v>
      </c>
      <c r="K264" s="59">
        <f t="shared" si="35"/>
        <v>2.985054253006453</v>
      </c>
      <c r="L264" s="59">
        <f t="shared" si="36"/>
        <v>0.18031613309898598</v>
      </c>
      <c r="M264" s="60"/>
      <c r="N264" s="60">
        <f t="shared" si="37"/>
        <v>1914.06</v>
      </c>
      <c r="O264" s="60">
        <f t="shared" si="38"/>
        <v>-0.36310906114120467</v>
      </c>
      <c r="P264" s="63">
        <f t="shared" si="39"/>
        <v>0.69551057618546896</v>
      </c>
      <c r="R264" s="59">
        <f t="shared" si="30"/>
        <v>16.057553956834532</v>
      </c>
      <c r="S264" s="59">
        <f t="shared" si="31"/>
        <v>2.7761793903705096</v>
      </c>
    </row>
    <row r="265" spans="1:19" x14ac:dyDescent="0.3">
      <c r="A265" s="60">
        <f>[1]Data!A264</f>
        <v>1892.04</v>
      </c>
      <c r="B265" s="59">
        <f>[1]Data!B264</f>
        <v>5.57</v>
      </c>
      <c r="C265" s="59">
        <f>[1]Data!C264</f>
        <v>0.22670000000000001</v>
      </c>
      <c r="D265" s="59">
        <f>[1]Data!D264</f>
        <v>0.35</v>
      </c>
      <c r="E265" s="59">
        <f>[1]Data!E264</f>
        <v>7.0407735540000003</v>
      </c>
      <c r="F265" s="59">
        <f t="shared" si="28"/>
        <v>247.08779889841065</v>
      </c>
      <c r="G265" s="59">
        <f t="shared" si="29"/>
        <v>15.526163306004259</v>
      </c>
      <c r="H265" s="59">
        <f t="shared" si="32"/>
        <v>198.05280258447809</v>
      </c>
      <c r="I265" s="59">
        <f t="shared" si="33"/>
        <v>12.359720089999941</v>
      </c>
      <c r="J265" s="59">
        <f t="shared" si="34"/>
        <v>19.991374974448295</v>
      </c>
      <c r="K265" s="59">
        <f t="shared" si="35"/>
        <v>2.9953009292608304</v>
      </c>
      <c r="L265" s="59">
        <f t="shared" si="36"/>
        <v>0.19056280935336334</v>
      </c>
      <c r="M265" s="60"/>
      <c r="N265" s="60">
        <f t="shared" si="37"/>
        <v>1914.09</v>
      </c>
      <c r="O265" s="60">
        <f t="shared" si="38"/>
        <v>-0.44707358838327504</v>
      </c>
      <c r="P265" s="63">
        <f t="shared" si="39"/>
        <v>0.63949684700416021</v>
      </c>
      <c r="R265" s="59">
        <f t="shared" si="30"/>
        <v>15.914285714285716</v>
      </c>
      <c r="S265" s="59">
        <f t="shared" si="31"/>
        <v>2.7672171784378703</v>
      </c>
    </row>
    <row r="266" spans="1:19" x14ac:dyDescent="0.3">
      <c r="A266" s="60">
        <f>[1]Data!A265</f>
        <v>1892.05</v>
      </c>
      <c r="B266" s="59">
        <f>[1]Data!B265</f>
        <v>5.57</v>
      </c>
      <c r="C266" s="59">
        <f>[1]Data!C265</f>
        <v>0.2283</v>
      </c>
      <c r="D266" s="59">
        <f>[1]Data!D265</f>
        <v>0.35249999999999998</v>
      </c>
      <c r="E266" s="59">
        <f>[1]Data!E265</f>
        <v>7.0407735540000003</v>
      </c>
      <c r="F266" s="59">
        <f t="shared" si="28"/>
        <v>247.08779889841065</v>
      </c>
      <c r="G266" s="59">
        <f t="shared" si="29"/>
        <v>15.637064472475716</v>
      </c>
      <c r="H266" s="59">
        <f t="shared" si="32"/>
        <v>198.65308841070004</v>
      </c>
      <c r="I266" s="59">
        <f t="shared" si="33"/>
        <v>12.378715142248833</v>
      </c>
      <c r="J266" s="59">
        <f t="shared" si="34"/>
        <v>19.960698348659342</v>
      </c>
      <c r="K266" s="59">
        <f t="shared" si="35"/>
        <v>2.9937652576790557</v>
      </c>
      <c r="L266" s="59">
        <f t="shared" si="36"/>
        <v>0.18902713777158864</v>
      </c>
      <c r="M266" s="60"/>
      <c r="N266" s="60">
        <f t="shared" si="37"/>
        <v>1914.12</v>
      </c>
      <c r="O266" s="60">
        <f t="shared" si="38"/>
        <v>-0.47821367717485774</v>
      </c>
      <c r="P266" s="63">
        <f t="shared" si="39"/>
        <v>0.61988972654405228</v>
      </c>
      <c r="R266" s="59">
        <f t="shared" si="30"/>
        <v>15.801418439716313</v>
      </c>
      <c r="S266" s="59">
        <f t="shared" si="31"/>
        <v>2.7600997106690066</v>
      </c>
    </row>
    <row r="267" spans="1:19" x14ac:dyDescent="0.3">
      <c r="A267" s="60">
        <f>[1]Data!A266</f>
        <v>1892.06</v>
      </c>
      <c r="B267" s="59">
        <f>[1]Data!B266</f>
        <v>5.54</v>
      </c>
      <c r="C267" s="59">
        <f>[1]Data!C266</f>
        <v>0.23</v>
      </c>
      <c r="D267" s="59">
        <f>[1]Data!D266</f>
        <v>0.35499999999999998</v>
      </c>
      <c r="E267" s="59">
        <f>[1]Data!E266</f>
        <v>7.0407735540000003</v>
      </c>
      <c r="F267" s="59">
        <f t="shared" ref="F267:F330" si="40">B267*$E$1848/E267</f>
        <v>245.75698490075311</v>
      </c>
      <c r="G267" s="59">
        <f t="shared" ref="G267:G330" si="41">D267*$E$1848/E267</f>
        <v>15.747965638947177</v>
      </c>
      <c r="H267" s="59">
        <f t="shared" si="32"/>
        <v>199.23485798298302</v>
      </c>
      <c r="I267" s="59">
        <f t="shared" si="33"/>
        <v>12.399594669519498</v>
      </c>
      <c r="J267" s="59">
        <f t="shared" si="34"/>
        <v>19.81975955269484</v>
      </c>
      <c r="K267" s="59">
        <f t="shared" si="35"/>
        <v>2.9866793972790533</v>
      </c>
      <c r="L267" s="59">
        <f t="shared" si="36"/>
        <v>0.18194127737158627</v>
      </c>
      <c r="M267" s="60"/>
      <c r="N267" s="60">
        <f t="shared" si="37"/>
        <v>1915.03</v>
      </c>
      <c r="O267" s="60">
        <f t="shared" si="38"/>
        <v>-0.42718410360964532</v>
      </c>
      <c r="P267" s="63">
        <f t="shared" si="39"/>
        <v>0.65234344238943998</v>
      </c>
      <c r="R267" s="59">
        <f t="shared" ref="R267:R330" si="42">B267/D267</f>
        <v>15.605633802816902</v>
      </c>
      <c r="S267" s="59">
        <f t="shared" ref="S267:S330" si="43">LN(R267)</f>
        <v>2.7476319902659139</v>
      </c>
    </row>
    <row r="268" spans="1:19" x14ac:dyDescent="0.3">
      <c r="A268" s="60">
        <f>[1]Data!A267</f>
        <v>1892.07</v>
      </c>
      <c r="B268" s="59">
        <f>[1]Data!B267</f>
        <v>5.54</v>
      </c>
      <c r="C268" s="59">
        <f>[1]Data!C267</f>
        <v>0.23169999999999999</v>
      </c>
      <c r="D268" s="59">
        <f>[1]Data!D267</f>
        <v>0.35749999999999998</v>
      </c>
      <c r="E268" s="59">
        <f>[1]Data!E267</f>
        <v>7.2310717359999996</v>
      </c>
      <c r="F268" s="59">
        <f t="shared" si="40"/>
        <v>239.2894640203304</v>
      </c>
      <c r="G268" s="59">
        <f t="shared" si="41"/>
        <v>15.441513246799298</v>
      </c>
      <c r="H268" s="59">
        <f t="shared" si="32"/>
        <v>199.71499047719226</v>
      </c>
      <c r="I268" s="59">
        <f t="shared" si="33"/>
        <v>12.417729334220514</v>
      </c>
      <c r="J268" s="59">
        <f t="shared" si="34"/>
        <v>19.269985484455809</v>
      </c>
      <c r="K268" s="59">
        <f t="shared" si="35"/>
        <v>2.9585487291543675</v>
      </c>
      <c r="L268" s="59">
        <f t="shared" si="36"/>
        <v>0.15381060924690049</v>
      </c>
      <c r="M268" s="60"/>
      <c r="N268" s="60">
        <f t="shared" si="37"/>
        <v>1915.06</v>
      </c>
      <c r="O268" s="60">
        <f t="shared" si="38"/>
        <v>-0.38640306431654592</v>
      </c>
      <c r="P268" s="63">
        <f t="shared" si="39"/>
        <v>0.67949658964860804</v>
      </c>
      <c r="R268" s="59">
        <f t="shared" si="42"/>
        <v>15.496503496503497</v>
      </c>
      <c r="S268" s="59">
        <f t="shared" si="43"/>
        <v>2.7406144176072673</v>
      </c>
    </row>
    <row r="269" spans="1:19" x14ac:dyDescent="0.3">
      <c r="A269" s="60">
        <f>[1]Data!A268</f>
        <v>1892.08</v>
      </c>
      <c r="B269" s="59">
        <f>[1]Data!B268</f>
        <v>5.62</v>
      </c>
      <c r="C269" s="59">
        <f>[1]Data!C268</f>
        <v>0.23330000000000001</v>
      </c>
      <c r="D269" s="59">
        <f>[1]Data!D268</f>
        <v>0.36</v>
      </c>
      <c r="E269" s="59">
        <f>[1]Data!E268</f>
        <v>7.3262127269999997</v>
      </c>
      <c r="F269" s="59">
        <f t="shared" si="40"/>
        <v>239.59252964782223</v>
      </c>
      <c r="G269" s="59">
        <f t="shared" si="41"/>
        <v>15.347564176728824</v>
      </c>
      <c r="H269" s="59">
        <f t="shared" si="32"/>
        <v>200.12062733979121</v>
      </c>
      <c r="I269" s="59">
        <f t="shared" si="33"/>
        <v>12.436411168423165</v>
      </c>
      <c r="J269" s="59">
        <f t="shared" si="34"/>
        <v>19.265407552314034</v>
      </c>
      <c r="K269" s="59">
        <f t="shared" si="35"/>
        <v>2.9583111329186709</v>
      </c>
      <c r="L269" s="59">
        <f t="shared" si="36"/>
        <v>0.15357301301120385</v>
      </c>
      <c r="M269" s="60"/>
      <c r="N269" s="60">
        <f t="shared" si="37"/>
        <v>1915.09</v>
      </c>
      <c r="O269" s="60">
        <f t="shared" si="38"/>
        <v>-0.31272689683076393</v>
      </c>
      <c r="P269" s="63">
        <f t="shared" si="39"/>
        <v>0.7314496465102529</v>
      </c>
      <c r="R269" s="59">
        <f t="shared" si="42"/>
        <v>15.611111111111112</v>
      </c>
      <c r="S269" s="59">
        <f t="shared" si="43"/>
        <v>2.7479829114375813</v>
      </c>
    </row>
    <row r="270" spans="1:19" x14ac:dyDescent="0.3">
      <c r="A270" s="60">
        <f>[1]Data!A269</f>
        <v>1892.09</v>
      </c>
      <c r="B270" s="59">
        <f>[1]Data!B269</f>
        <v>5.48</v>
      </c>
      <c r="C270" s="59">
        <f>[1]Data!C269</f>
        <v>0.23499999999999999</v>
      </c>
      <c r="D270" s="59">
        <f>[1]Data!D269</f>
        <v>0.36249999999999999</v>
      </c>
      <c r="E270" s="59">
        <f>[1]Data!E269</f>
        <v>7.3262127269999997</v>
      </c>
      <c r="F270" s="59">
        <f t="shared" si="40"/>
        <v>233.62403246798326</v>
      </c>
      <c r="G270" s="59">
        <f t="shared" si="41"/>
        <v>15.454144483511666</v>
      </c>
      <c r="H270" s="59">
        <f t="shared" si="32"/>
        <v>200.49861100093727</v>
      </c>
      <c r="I270" s="59">
        <f t="shared" si="33"/>
        <v>12.453187767156351</v>
      </c>
      <c r="J270" s="59">
        <f t="shared" si="34"/>
        <v>18.760179067092846</v>
      </c>
      <c r="K270" s="59">
        <f t="shared" si="35"/>
        <v>2.931736488686727</v>
      </c>
      <c r="L270" s="59">
        <f t="shared" si="36"/>
        <v>0.12699836877925996</v>
      </c>
      <c r="M270" s="60"/>
      <c r="N270" s="60">
        <f t="shared" si="37"/>
        <v>1915.12</v>
      </c>
      <c r="O270" s="60">
        <f t="shared" si="38"/>
        <v>-0.24327617673368351</v>
      </c>
      <c r="P270" s="63">
        <f t="shared" si="39"/>
        <v>0.78405494613340998</v>
      </c>
      <c r="R270" s="59">
        <f t="shared" si="42"/>
        <v>15.117241379310347</v>
      </c>
      <c r="S270" s="59">
        <f t="shared" si="43"/>
        <v>2.715835905647332</v>
      </c>
    </row>
    <row r="271" spans="1:19" x14ac:dyDescent="0.3">
      <c r="A271" s="60">
        <f>[1]Data!A270</f>
        <v>1892.1</v>
      </c>
      <c r="B271" s="59">
        <f>[1]Data!B270</f>
        <v>5.59</v>
      </c>
      <c r="C271" s="59">
        <f>[1]Data!C270</f>
        <v>0.23669999999999999</v>
      </c>
      <c r="D271" s="59">
        <f>[1]Data!D270</f>
        <v>0.36499999999999999</v>
      </c>
      <c r="E271" s="59">
        <f>[1]Data!E270</f>
        <v>7.3262127269999997</v>
      </c>
      <c r="F271" s="59">
        <f t="shared" si="40"/>
        <v>238.31356596642817</v>
      </c>
      <c r="G271" s="59">
        <f t="shared" si="41"/>
        <v>15.560724790294504</v>
      </c>
      <c r="H271" s="59">
        <f t="shared" si="32"/>
        <v>200.85919850783972</v>
      </c>
      <c r="I271" s="59">
        <f t="shared" si="33"/>
        <v>12.469926725498789</v>
      </c>
      <c r="J271" s="59">
        <f t="shared" si="34"/>
        <v>19.11106385886929</v>
      </c>
      <c r="K271" s="59">
        <f t="shared" si="35"/>
        <v>2.9502674269731517</v>
      </c>
      <c r="L271" s="59">
        <f t="shared" si="36"/>
        <v>0.14552930706568468</v>
      </c>
      <c r="M271" s="60"/>
      <c r="N271" s="60">
        <f t="shared" si="37"/>
        <v>1916.03</v>
      </c>
      <c r="O271" s="60">
        <f t="shared" si="38"/>
        <v>-0.29967380572016555</v>
      </c>
      <c r="P271" s="63">
        <f t="shared" si="39"/>
        <v>0.7410599107645196</v>
      </c>
      <c r="R271" s="59">
        <f t="shared" si="42"/>
        <v>15.315068493150685</v>
      </c>
      <c r="S271" s="59">
        <f t="shared" si="43"/>
        <v>2.7288372125666531</v>
      </c>
    </row>
    <row r="272" spans="1:19" x14ac:dyDescent="0.3">
      <c r="A272" s="60">
        <f>[1]Data!A271</f>
        <v>1892.11</v>
      </c>
      <c r="B272" s="59">
        <f>[1]Data!B271</f>
        <v>5.57</v>
      </c>
      <c r="C272" s="59">
        <f>[1]Data!C271</f>
        <v>0.23830000000000001</v>
      </c>
      <c r="D272" s="59">
        <f>[1]Data!D271</f>
        <v>0.36749999999999999</v>
      </c>
      <c r="E272" s="59">
        <f>[1]Data!E271</f>
        <v>7.5165028100000004</v>
      </c>
      <c r="F272" s="59">
        <f t="shared" si="40"/>
        <v>231.44929017860636</v>
      </c>
      <c r="G272" s="59">
        <f t="shared" si="41"/>
        <v>15.270666811604636</v>
      </c>
      <c r="H272" s="59">
        <f t="shared" si="32"/>
        <v>201.23868931470432</v>
      </c>
      <c r="I272" s="59">
        <f t="shared" si="33"/>
        <v>12.483970434671459</v>
      </c>
      <c r="J272" s="59">
        <f t="shared" si="34"/>
        <v>18.539717903833488</v>
      </c>
      <c r="K272" s="59">
        <f t="shared" si="35"/>
        <v>2.9199153444789898</v>
      </c>
      <c r="L272" s="59">
        <f t="shared" si="36"/>
        <v>0.1151772245715228</v>
      </c>
      <c r="M272" s="60"/>
      <c r="N272" s="60">
        <f t="shared" si="37"/>
        <v>1916.06</v>
      </c>
      <c r="O272" s="60">
        <f t="shared" si="38"/>
        <v>-0.31382351586614021</v>
      </c>
      <c r="P272" s="63">
        <f t="shared" si="39"/>
        <v>0.73064796455465708</v>
      </c>
      <c r="R272" s="59">
        <f t="shared" si="42"/>
        <v>15.156462585034015</v>
      </c>
      <c r="S272" s="59">
        <f t="shared" si="43"/>
        <v>2.7184270142684386</v>
      </c>
    </row>
    <row r="273" spans="1:19" x14ac:dyDescent="0.3">
      <c r="A273" s="60">
        <f>[1]Data!A272</f>
        <v>1892.12</v>
      </c>
      <c r="B273" s="59">
        <f>[1]Data!B272</f>
        <v>5.51</v>
      </c>
      <c r="C273" s="59">
        <f>[1]Data!C272</f>
        <v>0.24</v>
      </c>
      <c r="D273" s="59">
        <f>[1]Data!D272</f>
        <v>0.37</v>
      </c>
      <c r="E273" s="59">
        <f>[1]Data!E272</f>
        <v>7.6116519010000001</v>
      </c>
      <c r="F273" s="59">
        <f t="shared" si="40"/>
        <v>226.09406504439673</v>
      </c>
      <c r="G273" s="59">
        <f t="shared" si="41"/>
        <v>15.182360084650959</v>
      </c>
      <c r="H273" s="59">
        <f t="shared" si="32"/>
        <v>201.56316633362385</v>
      </c>
      <c r="I273" s="59">
        <f t="shared" si="33"/>
        <v>12.496633024661016</v>
      </c>
      <c r="J273" s="59">
        <f t="shared" si="34"/>
        <v>18.09239853632733</v>
      </c>
      <c r="K273" s="59">
        <f t="shared" si="35"/>
        <v>2.8954918796908706</v>
      </c>
      <c r="L273" s="59">
        <f t="shared" si="36"/>
        <v>9.0753759783403609E-2</v>
      </c>
      <c r="M273" s="60"/>
      <c r="N273" s="60">
        <f t="shared" si="37"/>
        <v>1916.09</v>
      </c>
      <c r="O273" s="60">
        <f t="shared" si="38"/>
        <v>-0.31579151381438431</v>
      </c>
      <c r="P273" s="63">
        <f t="shared" si="39"/>
        <v>0.72921146483740507</v>
      </c>
      <c r="R273" s="59">
        <f t="shared" si="42"/>
        <v>14.891891891891891</v>
      </c>
      <c r="S273" s="59">
        <f t="shared" si="43"/>
        <v>2.7008168965086901</v>
      </c>
    </row>
    <row r="274" spans="1:19" x14ac:dyDescent="0.3">
      <c r="A274" s="60">
        <f>[1]Data!A273</f>
        <v>1893.01</v>
      </c>
      <c r="B274" s="59">
        <f>[1]Data!B273</f>
        <v>5.61</v>
      </c>
      <c r="C274" s="59">
        <f>[1]Data!C273</f>
        <v>0.24079999999999999</v>
      </c>
      <c r="D274" s="59">
        <f>[1]Data!D273</f>
        <v>0.36080000000000001</v>
      </c>
      <c r="E274" s="59">
        <f>[1]Data!E273</f>
        <v>7.8970910740000004</v>
      </c>
      <c r="F274" s="59">
        <f t="shared" si="40"/>
        <v>221.8769548915044</v>
      </c>
      <c r="G274" s="59">
        <f t="shared" si="41"/>
        <v>14.26973356949283</v>
      </c>
      <c r="H274" s="59">
        <f t="shared" si="32"/>
        <v>201.84677290463071</v>
      </c>
      <c r="I274" s="59">
        <f t="shared" si="33"/>
        <v>12.50345520583239</v>
      </c>
      <c r="J274" s="59">
        <f t="shared" si="34"/>
        <v>17.745251311654012</v>
      </c>
      <c r="K274" s="59">
        <f t="shared" si="35"/>
        <v>2.8761179483906232</v>
      </c>
      <c r="L274" s="59">
        <f t="shared" si="36"/>
        <v>7.137982848315616E-2</v>
      </c>
      <c r="M274" s="60"/>
      <c r="N274" s="60">
        <f t="shared" si="37"/>
        <v>1916.12</v>
      </c>
      <c r="O274" s="60">
        <f t="shared" si="38"/>
        <v>-0.3578836495610993</v>
      </c>
      <c r="P274" s="63">
        <f t="shared" si="39"/>
        <v>0.69915441719763438</v>
      </c>
      <c r="R274" s="59">
        <f t="shared" si="42"/>
        <v>15.548780487804878</v>
      </c>
      <c r="S274" s="59">
        <f t="shared" si="43"/>
        <v>2.7439822103282734</v>
      </c>
    </row>
    <row r="275" spans="1:19" x14ac:dyDescent="0.3">
      <c r="A275" s="60">
        <f>[1]Data!A274</f>
        <v>1893.02</v>
      </c>
      <c r="B275" s="59">
        <f>[1]Data!B274</f>
        <v>5.51</v>
      </c>
      <c r="C275" s="59">
        <f>[1]Data!C274</f>
        <v>0.2417</v>
      </c>
      <c r="D275" s="59">
        <f>[1]Data!D274</f>
        <v>0.35170000000000001</v>
      </c>
      <c r="E275" s="59">
        <f>[1]Data!E274</f>
        <v>7.9922320659999997</v>
      </c>
      <c r="F275" s="59">
        <f t="shared" si="40"/>
        <v>215.32774646536396</v>
      </c>
      <c r="G275" s="59">
        <f t="shared" si="41"/>
        <v>13.744241094712978</v>
      </c>
      <c r="H275" s="59">
        <f t="shared" si="32"/>
        <v>202.16289911709856</v>
      </c>
      <c r="I275" s="59">
        <f t="shared" si="33"/>
        <v>12.507968684095117</v>
      </c>
      <c r="J275" s="59">
        <f t="shared" si="34"/>
        <v>17.215245089250217</v>
      </c>
      <c r="K275" s="59">
        <f t="shared" si="35"/>
        <v>2.8457953336482027</v>
      </c>
      <c r="L275" s="59">
        <f t="shared" si="36"/>
        <v>4.1057213740735676E-2</v>
      </c>
      <c r="M275" s="60"/>
      <c r="N275" s="60">
        <f t="shared" si="37"/>
        <v>1917.03</v>
      </c>
      <c r="O275" s="60">
        <f t="shared" si="38"/>
        <v>-0.45329569148724547</v>
      </c>
      <c r="P275" s="63">
        <f t="shared" si="39"/>
        <v>0.63553018497479097</v>
      </c>
      <c r="R275" s="59">
        <f t="shared" si="42"/>
        <v>15.666761444412851</v>
      </c>
      <c r="S275" s="59">
        <f t="shared" si="43"/>
        <v>2.7515413626670235</v>
      </c>
    </row>
    <row r="276" spans="1:19" x14ac:dyDescent="0.3">
      <c r="A276" s="60">
        <f>[1]Data!A275</f>
        <v>1893.03</v>
      </c>
      <c r="B276" s="59">
        <f>[1]Data!B275</f>
        <v>5.31</v>
      </c>
      <c r="C276" s="59">
        <f>[1]Data!C275</f>
        <v>0.24249999999999999</v>
      </c>
      <c r="D276" s="59">
        <f>[1]Data!D275</f>
        <v>0.34250000000000003</v>
      </c>
      <c r="E276" s="59">
        <f>[1]Data!E275</f>
        <v>7.8019419829999999</v>
      </c>
      <c r="F276" s="59">
        <f t="shared" si="40"/>
        <v>212.57309059894862</v>
      </c>
      <c r="G276" s="59">
        <f t="shared" si="41"/>
        <v>13.711164506617687</v>
      </c>
      <c r="H276" s="59">
        <f t="shared" si="32"/>
        <v>202.46370638831982</v>
      </c>
      <c r="I276" s="59">
        <f t="shared" si="33"/>
        <v>12.511860020015586</v>
      </c>
      <c r="J276" s="59">
        <f t="shared" si="34"/>
        <v>16.989727367384965</v>
      </c>
      <c r="K276" s="59">
        <f t="shared" si="35"/>
        <v>2.8326088889032355</v>
      </c>
      <c r="L276" s="59">
        <f t="shared" si="36"/>
        <v>2.7870768995768458E-2</v>
      </c>
      <c r="M276" s="60"/>
      <c r="N276" s="60">
        <f t="shared" si="37"/>
        <v>1917.06</v>
      </c>
      <c r="O276" s="60">
        <f t="shared" si="38"/>
        <v>-0.57138683845134253</v>
      </c>
      <c r="P276" s="63">
        <f t="shared" si="39"/>
        <v>0.56474168986806073</v>
      </c>
      <c r="R276" s="59">
        <f t="shared" si="42"/>
        <v>15.503649635036494</v>
      </c>
      <c r="S276" s="59">
        <f t="shared" si="43"/>
        <v>2.7410754565337045</v>
      </c>
    </row>
    <row r="277" spans="1:19" x14ac:dyDescent="0.3">
      <c r="A277" s="60">
        <f>[1]Data!A276</f>
        <v>1893.04</v>
      </c>
      <c r="B277" s="59">
        <f>[1]Data!B276</f>
        <v>5.31</v>
      </c>
      <c r="C277" s="59">
        <f>[1]Data!C276</f>
        <v>0.24329999999999999</v>
      </c>
      <c r="D277" s="59">
        <f>[1]Data!D276</f>
        <v>0.33329999999999999</v>
      </c>
      <c r="E277" s="59">
        <f>[1]Data!E276</f>
        <v>7.7067928930000003</v>
      </c>
      <c r="F277" s="59">
        <f t="shared" si="40"/>
        <v>215.1975462460374</v>
      </c>
      <c r="G277" s="59">
        <f t="shared" si="41"/>
        <v>13.507597394313422</v>
      </c>
      <c r="H277" s="59">
        <f t="shared" si="32"/>
        <v>202.57990729212329</v>
      </c>
      <c r="I277" s="59">
        <f t="shared" si="33"/>
        <v>12.513813317964585</v>
      </c>
      <c r="J277" s="59">
        <f t="shared" si="34"/>
        <v>17.196800110251289</v>
      </c>
      <c r="K277" s="59">
        <f t="shared" si="35"/>
        <v>2.8447233264101319</v>
      </c>
      <c r="L277" s="59">
        <f t="shared" si="36"/>
        <v>3.9985206502664905E-2</v>
      </c>
      <c r="M277" s="60"/>
      <c r="N277" s="60">
        <f t="shared" si="37"/>
        <v>1917.09</v>
      </c>
      <c r="O277" s="60">
        <f t="shared" si="38"/>
        <v>-0.7098086423545511</v>
      </c>
      <c r="P277" s="63">
        <f t="shared" si="39"/>
        <v>0.49173828633901584</v>
      </c>
      <c r="R277" s="59">
        <f t="shared" si="42"/>
        <v>15.931593159315931</v>
      </c>
      <c r="S277" s="59">
        <f t="shared" si="43"/>
        <v>2.7683041289222903</v>
      </c>
    </row>
    <row r="278" spans="1:19" x14ac:dyDescent="0.3">
      <c r="A278" s="60">
        <f>[1]Data!A277</f>
        <v>1893.05</v>
      </c>
      <c r="B278" s="59">
        <f>[1]Data!B277</f>
        <v>4.84</v>
      </c>
      <c r="C278" s="59">
        <f>[1]Data!C277</f>
        <v>0.2442</v>
      </c>
      <c r="D278" s="59">
        <f>[1]Data!D277</f>
        <v>0.32419999999999999</v>
      </c>
      <c r="E278" s="59">
        <f>[1]Data!E277</f>
        <v>7.6116519010000001</v>
      </c>
      <c r="F278" s="59">
        <f t="shared" si="40"/>
        <v>198.60168326948823</v>
      </c>
      <c r="G278" s="59">
        <f t="shared" si="41"/>
        <v>13.303030106604975</v>
      </c>
      <c r="H278" s="59">
        <f t="shared" si="32"/>
        <v>202.66962415882881</v>
      </c>
      <c r="I278" s="59">
        <f t="shared" si="33"/>
        <v>12.513790191686551</v>
      </c>
      <c r="J278" s="59">
        <f t="shared" si="34"/>
        <v>15.870625943643187</v>
      </c>
      <c r="K278" s="59">
        <f t="shared" si="35"/>
        <v>2.7644699757039946</v>
      </c>
      <c r="L278" s="59">
        <f t="shared" si="36"/>
        <v>-4.0268144203472467E-2</v>
      </c>
      <c r="M278" s="60"/>
      <c r="N278" s="60">
        <f t="shared" si="37"/>
        <v>1917.12</v>
      </c>
      <c r="O278" s="60">
        <f t="shared" si="38"/>
        <v>-0.92325160826948172</v>
      </c>
      <c r="P278" s="63">
        <f t="shared" si="39"/>
        <v>0.39722531775558839</v>
      </c>
      <c r="R278" s="59">
        <f t="shared" si="42"/>
        <v>14.929056138186304</v>
      </c>
      <c r="S278" s="59">
        <f t="shared" si="43"/>
        <v>2.7033093904091015</v>
      </c>
    </row>
    <row r="279" spans="1:19" x14ac:dyDescent="0.3">
      <c r="A279" s="60">
        <f>[1]Data!A278</f>
        <v>1893.06</v>
      </c>
      <c r="B279" s="59">
        <f>[1]Data!B278</f>
        <v>4.6100000000000003</v>
      </c>
      <c r="C279" s="59">
        <f>[1]Data!C278</f>
        <v>0.245</v>
      </c>
      <c r="D279" s="59">
        <f>[1]Data!D278</f>
        <v>0.315</v>
      </c>
      <c r="E279" s="59">
        <f>[1]Data!E278</f>
        <v>7.4213618180000003</v>
      </c>
      <c r="F279" s="59">
        <f t="shared" si="40"/>
        <v>194.01432719635662</v>
      </c>
      <c r="G279" s="59">
        <f t="shared" si="41"/>
        <v>13.256944266128489</v>
      </c>
      <c r="H279" s="59">
        <f t="shared" si="32"/>
        <v>202.57492691949048</v>
      </c>
      <c r="I279" s="59">
        <f t="shared" si="33"/>
        <v>12.510949617041602</v>
      </c>
      <c r="J279" s="59">
        <f t="shared" si="34"/>
        <v>15.507562026473428</v>
      </c>
      <c r="K279" s="59">
        <f t="shared" si="35"/>
        <v>2.7413277776297256</v>
      </c>
      <c r="L279" s="59">
        <f t="shared" si="36"/>
        <v>-6.3410342277741449E-2</v>
      </c>
      <c r="M279" s="60"/>
      <c r="N279" s="60">
        <f t="shared" si="37"/>
        <v>1918.03</v>
      </c>
      <c r="O279" s="60">
        <f t="shared" si="38"/>
        <v>-0.88055954839718398</v>
      </c>
      <c r="P279" s="63">
        <f t="shared" si="39"/>
        <v>0.41455088548916652</v>
      </c>
      <c r="R279" s="59">
        <f t="shared" si="42"/>
        <v>14.634920634920636</v>
      </c>
      <c r="S279" s="59">
        <f t="shared" si="43"/>
        <v>2.6834104971650614</v>
      </c>
    </row>
    <row r="280" spans="1:19" x14ac:dyDescent="0.3">
      <c r="A280" s="60">
        <f>[1]Data!A279</f>
        <v>1893.07</v>
      </c>
      <c r="B280" s="59">
        <f>[1]Data!B279</f>
        <v>4.18</v>
      </c>
      <c r="C280" s="59">
        <f>[1]Data!C279</f>
        <v>0.24579999999999999</v>
      </c>
      <c r="D280" s="59">
        <f>[1]Data!D279</f>
        <v>0.30580000000000002</v>
      </c>
      <c r="E280" s="59">
        <f>[1]Data!E279</f>
        <v>7.2310717359999996</v>
      </c>
      <c r="F280" s="59">
        <f t="shared" si="40"/>
        <v>180.54692411642256</v>
      </c>
      <c r="G280" s="59">
        <f t="shared" si="41"/>
        <v>13.208432869569862</v>
      </c>
      <c r="H280" s="59">
        <f t="shared" si="32"/>
        <v>202.49941474386711</v>
      </c>
      <c r="I280" s="59">
        <f t="shared" si="33"/>
        <v>12.506251266765068</v>
      </c>
      <c r="J280" s="59">
        <f t="shared" si="34"/>
        <v>14.436534199198428</v>
      </c>
      <c r="K280" s="59">
        <f t="shared" si="35"/>
        <v>2.6697620907508068</v>
      </c>
      <c r="L280" s="59">
        <f t="shared" si="36"/>
        <v>-0.13497602915666018</v>
      </c>
      <c r="M280" s="60"/>
      <c r="N280" s="60">
        <f t="shared" si="37"/>
        <v>1918.06</v>
      </c>
      <c r="O280" s="60">
        <f t="shared" si="38"/>
        <v>-0.90880555083841608</v>
      </c>
      <c r="P280" s="63">
        <f t="shared" si="39"/>
        <v>0.40300530601233625</v>
      </c>
      <c r="R280" s="59">
        <f t="shared" si="42"/>
        <v>13.669064748201437</v>
      </c>
      <c r="S280" s="59">
        <f t="shared" si="43"/>
        <v>2.6151352320238401</v>
      </c>
    </row>
    <row r="281" spans="1:19" x14ac:dyDescent="0.3">
      <c r="A281" s="60">
        <f>[1]Data!A280</f>
        <v>1893.08</v>
      </c>
      <c r="B281" s="59">
        <f>[1]Data!B280</f>
        <v>4.08</v>
      </c>
      <c r="C281" s="59">
        <f>[1]Data!C280</f>
        <v>0.2467</v>
      </c>
      <c r="D281" s="59">
        <f>[1]Data!D280</f>
        <v>0.29670000000000002</v>
      </c>
      <c r="E281" s="59">
        <f>[1]Data!E280</f>
        <v>6.9456325620000001</v>
      </c>
      <c r="F281" s="59">
        <f t="shared" si="40"/>
        <v>183.46990697029619</v>
      </c>
      <c r="G281" s="59">
        <f t="shared" si="41"/>
        <v>13.342039558354628</v>
      </c>
      <c r="H281" s="59">
        <f t="shared" si="32"/>
        <v>202.54915228688051</v>
      </c>
      <c r="I281" s="59">
        <f t="shared" si="33"/>
        <v>12.50323661630326</v>
      </c>
      <c r="J281" s="59">
        <f t="shared" si="34"/>
        <v>14.673793082589953</v>
      </c>
      <c r="K281" s="59">
        <f t="shared" si="35"/>
        <v>2.6860631192376299</v>
      </c>
      <c r="L281" s="59">
        <f t="shared" si="36"/>
        <v>-0.11867500066983716</v>
      </c>
      <c r="M281" s="60"/>
      <c r="N281" s="60">
        <f t="shared" si="37"/>
        <v>1918.09</v>
      </c>
      <c r="O281" s="60">
        <f t="shared" si="38"/>
        <v>-0.96306759371981099</v>
      </c>
      <c r="P281" s="63">
        <f t="shared" si="39"/>
        <v>0.38172012585817133</v>
      </c>
      <c r="R281" s="59">
        <f t="shared" si="42"/>
        <v>13.751263902932255</v>
      </c>
      <c r="S281" s="59">
        <f t="shared" si="43"/>
        <v>2.6211307401014312</v>
      </c>
    </row>
    <row r="282" spans="1:19" x14ac:dyDescent="0.3">
      <c r="A282" s="60">
        <f>[1]Data!A281</f>
        <v>1893.09</v>
      </c>
      <c r="B282" s="59">
        <f>[1]Data!B281</f>
        <v>4.37</v>
      </c>
      <c r="C282" s="59">
        <f>[1]Data!C281</f>
        <v>0.2475</v>
      </c>
      <c r="D282" s="59">
        <f>[1]Data!D281</f>
        <v>0.28749999999999998</v>
      </c>
      <c r="E282" s="59">
        <f>[1]Data!E281</f>
        <v>7.2310717359999996</v>
      </c>
      <c r="F282" s="59">
        <f t="shared" si="40"/>
        <v>188.75360248535088</v>
      </c>
      <c r="G282" s="59">
        <f t="shared" si="41"/>
        <v>12.418000163509925</v>
      </c>
      <c r="H282" s="59">
        <f t="shared" si="32"/>
        <v>202.59065610035378</v>
      </c>
      <c r="I282" s="59">
        <f t="shared" si="33"/>
        <v>12.49231720925237</v>
      </c>
      <c r="J282" s="59">
        <f t="shared" si="34"/>
        <v>15.109574895004387</v>
      </c>
      <c r="K282" s="59">
        <f t="shared" si="35"/>
        <v>2.7153286418719627</v>
      </c>
      <c r="L282" s="59">
        <f t="shared" si="36"/>
        <v>-8.9409478035504364E-2</v>
      </c>
      <c r="M282" s="60"/>
      <c r="N282" s="60">
        <f t="shared" si="37"/>
        <v>1918.12</v>
      </c>
      <c r="O282" s="60">
        <f t="shared" si="38"/>
        <v>-0.96484988805256644</v>
      </c>
      <c r="P282" s="63">
        <f t="shared" si="39"/>
        <v>0.38104039416206525</v>
      </c>
      <c r="R282" s="59">
        <f t="shared" si="42"/>
        <v>15.200000000000001</v>
      </c>
      <c r="S282" s="59">
        <f t="shared" si="43"/>
        <v>2.7212954278522306</v>
      </c>
    </row>
    <row r="283" spans="1:19" x14ac:dyDescent="0.3">
      <c r="A283" s="60">
        <f>[1]Data!A282</f>
        <v>1893.1</v>
      </c>
      <c r="B283" s="59">
        <f>[1]Data!B282</f>
        <v>4.5</v>
      </c>
      <c r="C283" s="59">
        <f>[1]Data!C282</f>
        <v>0.24829999999999999</v>
      </c>
      <c r="D283" s="59">
        <f>[1]Data!D282</f>
        <v>0.27829999999999999</v>
      </c>
      <c r="E283" s="59">
        <f>[1]Data!E282</f>
        <v>7.3262127269999997</v>
      </c>
      <c r="F283" s="59">
        <f t="shared" si="40"/>
        <v>191.8445522091103</v>
      </c>
      <c r="G283" s="59">
        <f t="shared" si="41"/>
        <v>11.864519751065647</v>
      </c>
      <c r="H283" s="59">
        <f t="shared" si="32"/>
        <v>202.74817486093278</v>
      </c>
      <c r="I283" s="59">
        <f t="shared" si="33"/>
        <v>12.477305710111338</v>
      </c>
      <c r="J283" s="59">
        <f t="shared" si="34"/>
        <v>15.375479022978785</v>
      </c>
      <c r="K283" s="59">
        <f t="shared" si="35"/>
        <v>2.7327739691733446</v>
      </c>
      <c r="L283" s="59">
        <f t="shared" si="36"/>
        <v>-7.1964150734122434E-2</v>
      </c>
      <c r="M283" s="60"/>
      <c r="N283" s="60">
        <f t="shared" si="37"/>
        <v>1919.03</v>
      </c>
      <c r="O283" s="60">
        <f t="shared" si="38"/>
        <v>-0.92823023764694113</v>
      </c>
      <c r="P283" s="63">
        <f t="shared" si="39"/>
        <v>0.39525259492184728</v>
      </c>
      <c r="R283" s="59">
        <f t="shared" si="42"/>
        <v>16.169601149838304</v>
      </c>
      <c r="S283" s="59">
        <f t="shared" si="43"/>
        <v>2.7831330072265659</v>
      </c>
    </row>
    <row r="284" spans="1:19" x14ac:dyDescent="0.3">
      <c r="A284" s="60">
        <f>[1]Data!A283</f>
        <v>1893.11</v>
      </c>
      <c r="B284" s="59">
        <f>[1]Data!B283</f>
        <v>4.57</v>
      </c>
      <c r="C284" s="59">
        <f>[1]Data!C283</f>
        <v>0.2492</v>
      </c>
      <c r="D284" s="59">
        <f>[1]Data!D283</f>
        <v>0.26919999999999999</v>
      </c>
      <c r="E284" s="59">
        <f>[1]Data!E283</f>
        <v>7.135922645</v>
      </c>
      <c r="F284" s="59">
        <f t="shared" si="40"/>
        <v>200.02420303702718</v>
      </c>
      <c r="G284" s="59">
        <f t="shared" si="41"/>
        <v>11.78260732113079</v>
      </c>
      <c r="H284" s="59">
        <f t="shared" si="32"/>
        <v>202.82646101033362</v>
      </c>
      <c r="I284" s="59">
        <f t="shared" si="33"/>
        <v>12.461160362754448</v>
      </c>
      <c r="J284" s="59">
        <f t="shared" si="34"/>
        <v>16.051811967277605</v>
      </c>
      <c r="K284" s="59">
        <f t="shared" si="35"/>
        <v>2.7758217383613295</v>
      </c>
      <c r="L284" s="59">
        <f t="shared" si="36"/>
        <v>-2.8916381546137515E-2</v>
      </c>
      <c r="M284" s="60"/>
      <c r="N284" s="60">
        <f t="shared" si="37"/>
        <v>1919.06</v>
      </c>
      <c r="O284" s="60">
        <f t="shared" si="38"/>
        <v>-0.82722527248521804</v>
      </c>
      <c r="P284" s="63">
        <f t="shared" si="39"/>
        <v>0.43726088442403649</v>
      </c>
      <c r="R284" s="59">
        <f t="shared" si="42"/>
        <v>16.976225854383358</v>
      </c>
      <c r="S284" s="59">
        <f t="shared" si="43"/>
        <v>2.8318138861176778</v>
      </c>
    </row>
    <row r="285" spans="1:19" x14ac:dyDescent="0.3">
      <c r="A285" s="60">
        <f>[1]Data!A284</f>
        <v>1893.12</v>
      </c>
      <c r="B285" s="59">
        <f>[1]Data!B284</f>
        <v>4.41</v>
      </c>
      <c r="C285" s="59">
        <f>[1]Data!C284</f>
        <v>0.25</v>
      </c>
      <c r="D285" s="59">
        <f>[1]Data!D284</f>
        <v>0.26</v>
      </c>
      <c r="E285" s="59">
        <f>[1]Data!E284</f>
        <v>7.0407735540000003</v>
      </c>
      <c r="F285" s="59">
        <f t="shared" si="40"/>
        <v>195.62965765565366</v>
      </c>
      <c r="G285" s="59">
        <f t="shared" si="41"/>
        <v>11.533721313031736</v>
      </c>
      <c r="H285" s="59">
        <f t="shared" si="32"/>
        <v>202.97078881818516</v>
      </c>
      <c r="I285" s="59">
        <f t="shared" si="33"/>
        <v>12.444541974258756</v>
      </c>
      <c r="J285" s="59">
        <f t="shared" si="34"/>
        <v>15.720117145356497</v>
      </c>
      <c r="K285" s="59">
        <f t="shared" si="35"/>
        <v>2.7549412389679828</v>
      </c>
      <c r="L285" s="59">
        <f t="shared" si="36"/>
        <v>-4.97968809394842E-2</v>
      </c>
      <c r="M285" s="60"/>
      <c r="N285" s="60">
        <f t="shared" si="37"/>
        <v>1919.09</v>
      </c>
      <c r="O285" s="60">
        <f t="shared" si="38"/>
        <v>-0.89327915693384674</v>
      </c>
      <c r="P285" s="63">
        <f t="shared" si="39"/>
        <v>0.40931135354595227</v>
      </c>
      <c r="R285" s="59">
        <f t="shared" si="42"/>
        <v>16.96153846153846</v>
      </c>
      <c r="S285" s="59">
        <f t="shared" si="43"/>
        <v>2.8309483374253639</v>
      </c>
    </row>
    <row r="286" spans="1:19" x14ac:dyDescent="0.3">
      <c r="A286" s="60">
        <f>[1]Data!A285</f>
        <v>1894.01</v>
      </c>
      <c r="B286" s="59">
        <f>[1]Data!B285</f>
        <v>4.32</v>
      </c>
      <c r="C286" s="59">
        <f>[1]Data!C285</f>
        <v>0.2467</v>
      </c>
      <c r="D286" s="59">
        <f>[1]Data!D285</f>
        <v>0.25169999999999998</v>
      </c>
      <c r="E286" s="59">
        <f>[1]Data!E285</f>
        <v>6.8504834710000004</v>
      </c>
      <c r="F286" s="59">
        <f t="shared" si="40"/>
        <v>196.9604401954771</v>
      </c>
      <c r="G286" s="59">
        <f t="shared" si="41"/>
        <v>11.47568120305592</v>
      </c>
      <c r="H286" s="59">
        <f t="shared" si="32"/>
        <v>203.21293869203831</v>
      </c>
      <c r="I286" s="59">
        <f t="shared" si="33"/>
        <v>12.429383651114048</v>
      </c>
      <c r="J286" s="59">
        <f t="shared" si="34"/>
        <v>15.846356160856255</v>
      </c>
      <c r="K286" s="59">
        <f t="shared" si="35"/>
        <v>2.7629395786792177</v>
      </c>
      <c r="L286" s="59">
        <f t="shared" si="36"/>
        <v>-4.1798541228249331E-2</v>
      </c>
      <c r="M286" s="60"/>
      <c r="N286" s="60">
        <f t="shared" si="37"/>
        <v>1919.12</v>
      </c>
      <c r="O286" s="60">
        <f t="shared" si="38"/>
        <v>-0.95332395976695405</v>
      </c>
      <c r="P286" s="63">
        <f t="shared" si="39"/>
        <v>0.38545764598148929</v>
      </c>
      <c r="R286" s="59">
        <f t="shared" si="42"/>
        <v>17.163289630512516</v>
      </c>
      <c r="S286" s="59">
        <f t="shared" si="43"/>
        <v>2.8427727790968857</v>
      </c>
    </row>
    <row r="287" spans="1:19" x14ac:dyDescent="0.3">
      <c r="A287" s="60">
        <f>[1]Data!A286</f>
        <v>1894.02</v>
      </c>
      <c r="B287" s="59">
        <f>[1]Data!B286</f>
        <v>4.38</v>
      </c>
      <c r="C287" s="59">
        <f>[1]Data!C286</f>
        <v>0.24329999999999999</v>
      </c>
      <c r="D287" s="59">
        <f>[1]Data!D286</f>
        <v>0.24329999999999999</v>
      </c>
      <c r="E287" s="59">
        <f>[1]Data!E286</f>
        <v>6.7553424790000003</v>
      </c>
      <c r="F287" s="59">
        <f t="shared" si="40"/>
        <v>202.50848336004844</v>
      </c>
      <c r="G287" s="59">
        <f t="shared" si="41"/>
        <v>11.248930137328717</v>
      </c>
      <c r="H287" s="59">
        <f t="shared" si="32"/>
        <v>203.50776700546047</v>
      </c>
      <c r="I287" s="59">
        <f t="shared" si="33"/>
        <v>12.414175111275528</v>
      </c>
      <c r="J287" s="59">
        <f t="shared" si="34"/>
        <v>16.312681394039171</v>
      </c>
      <c r="K287" s="59">
        <f t="shared" si="35"/>
        <v>2.7919428049621846</v>
      </c>
      <c r="L287" s="59">
        <f t="shared" si="36"/>
        <v>-1.279531494528241E-2</v>
      </c>
      <c r="M287" s="60"/>
      <c r="N287" s="60">
        <f t="shared" si="37"/>
        <v>1920.03</v>
      </c>
      <c r="O287" s="60">
        <f t="shared" si="38"/>
        <v>-1.0110294455966806</v>
      </c>
      <c r="P287" s="63">
        <f t="shared" si="39"/>
        <v>0.36384422887259976</v>
      </c>
      <c r="R287" s="59">
        <f t="shared" si="42"/>
        <v>18.002466091245378</v>
      </c>
      <c r="S287" s="59">
        <f t="shared" si="43"/>
        <v>2.890508753581015</v>
      </c>
    </row>
    <row r="288" spans="1:19" x14ac:dyDescent="0.3">
      <c r="A288" s="60">
        <f>[1]Data!A287</f>
        <v>1894.03</v>
      </c>
      <c r="B288" s="59">
        <f>[1]Data!B287</f>
        <v>4.51</v>
      </c>
      <c r="C288" s="59">
        <f>[1]Data!C287</f>
        <v>0.24</v>
      </c>
      <c r="D288" s="59">
        <f>[1]Data!D287</f>
        <v>0.23499999999999999</v>
      </c>
      <c r="E288" s="59">
        <f>[1]Data!E287</f>
        <v>6.5650523969999997</v>
      </c>
      <c r="F288" s="59">
        <f t="shared" si="40"/>
        <v>214.56299734084209</v>
      </c>
      <c r="G288" s="59">
        <f t="shared" si="41"/>
        <v>11.180111834833234</v>
      </c>
      <c r="H288" s="59">
        <f t="shared" si="32"/>
        <v>203.83162913785293</v>
      </c>
      <c r="I288" s="59">
        <f t="shared" si="33"/>
        <v>12.400383886774248</v>
      </c>
      <c r="J288" s="59">
        <f t="shared" si="34"/>
        <v>17.302931852753879</v>
      </c>
      <c r="K288" s="59">
        <f t="shared" si="35"/>
        <v>2.8508759584025518</v>
      </c>
      <c r="L288" s="59">
        <f t="shared" si="36"/>
        <v>4.6137838495084793E-2</v>
      </c>
      <c r="M288" s="60"/>
      <c r="N288" s="60">
        <f t="shared" si="37"/>
        <v>1920.06</v>
      </c>
      <c r="O288" s="60">
        <f t="shared" si="38"/>
        <v>-1.1465847794868524</v>
      </c>
      <c r="P288" s="63">
        <f t="shared" si="39"/>
        <v>0.31772000245608784</v>
      </c>
      <c r="R288" s="59">
        <f t="shared" si="42"/>
        <v>19.191489361702128</v>
      </c>
      <c r="S288" s="59">
        <f t="shared" si="43"/>
        <v>2.9544669183525651</v>
      </c>
    </row>
    <row r="289" spans="1:19" x14ac:dyDescent="0.3">
      <c r="A289" s="60">
        <f>[1]Data!A288</f>
        <v>1894.04</v>
      </c>
      <c r="B289" s="59">
        <f>[1]Data!B288</f>
        <v>4.57</v>
      </c>
      <c r="C289" s="59">
        <f>[1]Data!C288</f>
        <v>0.23669999999999999</v>
      </c>
      <c r="D289" s="59">
        <f>[1]Data!D288</f>
        <v>0.22670000000000001</v>
      </c>
      <c r="E289" s="59">
        <f>[1]Data!E288</f>
        <v>6.5650523969999997</v>
      </c>
      <c r="F289" s="59">
        <f t="shared" si="40"/>
        <v>217.41749397952293</v>
      </c>
      <c r="G289" s="59">
        <f t="shared" si="41"/>
        <v>10.785239799815722</v>
      </c>
      <c r="H289" s="59">
        <f t="shared" si="32"/>
        <v>204.13508952799938</v>
      </c>
      <c r="I289" s="59">
        <f t="shared" si="33"/>
        <v>12.38281826584709</v>
      </c>
      <c r="J289" s="59">
        <f t="shared" si="34"/>
        <v>17.557997647367532</v>
      </c>
      <c r="K289" s="59">
        <f t="shared" si="35"/>
        <v>2.8655095525119552</v>
      </c>
      <c r="L289" s="59">
        <f t="shared" si="36"/>
        <v>6.077143260448814E-2</v>
      </c>
      <c r="M289" s="60"/>
      <c r="N289" s="60">
        <f t="shared" si="37"/>
        <v>1920.09</v>
      </c>
      <c r="O289" s="60">
        <f t="shared" si="38"/>
        <v>-1.0938821117127928</v>
      </c>
      <c r="P289" s="63">
        <f t="shared" si="39"/>
        <v>0.33491379396749754</v>
      </c>
      <c r="R289" s="59">
        <f t="shared" si="42"/>
        <v>20.15880017644464</v>
      </c>
      <c r="S289" s="59">
        <f t="shared" si="43"/>
        <v>3.003640926374767</v>
      </c>
    </row>
    <row r="290" spans="1:19" x14ac:dyDescent="0.3">
      <c r="A290" s="60">
        <f>[1]Data!A289</f>
        <v>1894.05</v>
      </c>
      <c r="B290" s="59">
        <f>[1]Data!B289</f>
        <v>4.4000000000000004</v>
      </c>
      <c r="C290" s="59">
        <f>[1]Data!C289</f>
        <v>0.23330000000000001</v>
      </c>
      <c r="D290" s="59">
        <f>[1]Data!D289</f>
        <v>0.21829999999999999</v>
      </c>
      <c r="E290" s="59">
        <f>[1]Data!E289</f>
        <v>6.5650523969999997</v>
      </c>
      <c r="F290" s="59">
        <f t="shared" si="40"/>
        <v>209.3297535032606</v>
      </c>
      <c r="G290" s="59">
        <f t="shared" si="41"/>
        <v>10.385610270400404</v>
      </c>
      <c r="H290" s="59">
        <f t="shared" si="32"/>
        <v>204.52263138311656</v>
      </c>
      <c r="I290" s="59">
        <f t="shared" si="33"/>
        <v>12.361304728682891</v>
      </c>
      <c r="J290" s="59">
        <f t="shared" si="34"/>
        <v>16.934276607350082</v>
      </c>
      <c r="K290" s="59">
        <f t="shared" si="35"/>
        <v>2.8293397695233211</v>
      </c>
      <c r="L290" s="59">
        <f t="shared" si="36"/>
        <v>2.4601649615854093E-2</v>
      </c>
      <c r="M290" s="60"/>
      <c r="N290" s="60">
        <f t="shared" si="37"/>
        <v>1920.12</v>
      </c>
      <c r="O290" s="60">
        <f t="shared" si="38"/>
        <v>-1.1918425934832022</v>
      </c>
      <c r="P290" s="63">
        <f t="shared" si="39"/>
        <v>0.30366122406955942</v>
      </c>
      <c r="R290" s="59">
        <f t="shared" si="42"/>
        <v>20.155748969308295</v>
      </c>
      <c r="S290" s="59">
        <f t="shared" si="43"/>
        <v>3.0034895563504547</v>
      </c>
    </row>
    <row r="291" spans="1:19" x14ac:dyDescent="0.3">
      <c r="A291" s="60">
        <f>[1]Data!A290</f>
        <v>1894.06</v>
      </c>
      <c r="B291" s="59">
        <f>[1]Data!B290</f>
        <v>4.34</v>
      </c>
      <c r="C291" s="59">
        <f>[1]Data!C290</f>
        <v>0.23</v>
      </c>
      <c r="D291" s="59">
        <f>[1]Data!D290</f>
        <v>0.21</v>
      </c>
      <c r="E291" s="59">
        <f>[1]Data!E290</f>
        <v>6.5650523969999997</v>
      </c>
      <c r="F291" s="59">
        <f t="shared" si="40"/>
        <v>206.47525686457976</v>
      </c>
      <c r="G291" s="59">
        <f t="shared" si="41"/>
        <v>9.9907382353828922</v>
      </c>
      <c r="H291" s="59">
        <f t="shared" si="32"/>
        <v>204.946073832661</v>
      </c>
      <c r="I291" s="59">
        <f t="shared" si="33"/>
        <v>12.337992533668945</v>
      </c>
      <c r="J291" s="59">
        <f t="shared" si="34"/>
        <v>16.734915044010023</v>
      </c>
      <c r="K291" s="59">
        <f t="shared" si="35"/>
        <v>2.8174972581048423</v>
      </c>
      <c r="L291" s="59">
        <f t="shared" si="36"/>
        <v>1.2759138197375286E-2</v>
      </c>
      <c r="M291" s="60"/>
      <c r="N291" s="60">
        <f t="shared" si="37"/>
        <v>1921.03</v>
      </c>
      <c r="O291" s="60">
        <f t="shared" si="38"/>
        <v>-1.105602803621297</v>
      </c>
      <c r="P291" s="63">
        <f t="shared" si="39"/>
        <v>0.33101128728707729</v>
      </c>
      <c r="R291" s="59">
        <f t="shared" si="42"/>
        <v>20.666666666666668</v>
      </c>
      <c r="S291" s="59">
        <f t="shared" si="43"/>
        <v>3.0285220963769821</v>
      </c>
    </row>
    <row r="292" spans="1:19" x14ac:dyDescent="0.3">
      <c r="A292" s="60">
        <f>[1]Data!A291</f>
        <v>1894.07</v>
      </c>
      <c r="B292" s="59">
        <f>[1]Data!B291</f>
        <v>4.25</v>
      </c>
      <c r="C292" s="59">
        <f>[1]Data!C291</f>
        <v>0.22670000000000001</v>
      </c>
      <c r="D292" s="59">
        <f>[1]Data!D291</f>
        <v>0.20169999999999999</v>
      </c>
      <c r="E292" s="59">
        <f>[1]Data!E291</f>
        <v>6.5650523969999997</v>
      </c>
      <c r="F292" s="59">
        <f t="shared" si="40"/>
        <v>202.19351190655854</v>
      </c>
      <c r="G292" s="59">
        <f t="shared" si="41"/>
        <v>9.5958662003653767</v>
      </c>
      <c r="H292" s="59">
        <f t="shared" si="32"/>
        <v>205.36628318701833</v>
      </c>
      <c r="I292" s="59">
        <f t="shared" si="33"/>
        <v>12.311668894947982</v>
      </c>
      <c r="J292" s="59">
        <f t="shared" si="34"/>
        <v>16.422916635577117</v>
      </c>
      <c r="K292" s="59">
        <f t="shared" si="35"/>
        <v>2.7986777152649127</v>
      </c>
      <c r="L292" s="59">
        <f t="shared" si="36"/>
        <v>-6.0604046425543068E-3</v>
      </c>
      <c r="M292" s="60"/>
      <c r="N292" s="60">
        <f t="shared" si="37"/>
        <v>1921.06</v>
      </c>
      <c r="O292" s="60">
        <f t="shared" si="38"/>
        <v>-1.0946238799261705</v>
      </c>
      <c r="P292" s="63">
        <f t="shared" si="39"/>
        <v>0.33466545767628086</v>
      </c>
      <c r="R292" s="59">
        <f t="shared" si="42"/>
        <v>21.070897372335153</v>
      </c>
      <c r="S292" s="59">
        <f t="shared" si="43"/>
        <v>3.0478928169582966</v>
      </c>
    </row>
    <row r="293" spans="1:19" x14ac:dyDescent="0.3">
      <c r="A293" s="60">
        <f>[1]Data!A292</f>
        <v>1894.08</v>
      </c>
      <c r="B293" s="59">
        <f>[1]Data!B292</f>
        <v>4.41</v>
      </c>
      <c r="C293" s="59">
        <f>[1]Data!C292</f>
        <v>0.2233</v>
      </c>
      <c r="D293" s="59">
        <f>[1]Data!D292</f>
        <v>0.1933</v>
      </c>
      <c r="E293" s="59">
        <f>[1]Data!E292</f>
        <v>6.7553424790000003</v>
      </c>
      <c r="F293" s="59">
        <f t="shared" si="40"/>
        <v>203.89552776662413</v>
      </c>
      <c r="G293" s="59">
        <f t="shared" si="41"/>
        <v>8.9371894597025943</v>
      </c>
      <c r="H293" s="59">
        <f t="shared" si="32"/>
        <v>205.68682252060597</v>
      </c>
      <c r="I293" s="59">
        <f t="shared" si="33"/>
        <v>12.280356002060067</v>
      </c>
      <c r="J293" s="59">
        <f t="shared" si="34"/>
        <v>16.603389000483375</v>
      </c>
      <c r="K293" s="59">
        <f t="shared" si="35"/>
        <v>2.8096068311809885</v>
      </c>
      <c r="L293" s="59">
        <f t="shared" si="36"/>
        <v>4.8687112735215088E-3</v>
      </c>
      <c r="M293" s="60"/>
      <c r="N293" s="60">
        <f t="shared" si="37"/>
        <v>1921.09</v>
      </c>
      <c r="O293" s="60">
        <f t="shared" si="38"/>
        <v>-1.0549904740482803</v>
      </c>
      <c r="P293" s="63">
        <f t="shared" si="39"/>
        <v>0.34819574418624744</v>
      </c>
      <c r="R293" s="59">
        <f t="shared" si="42"/>
        <v>22.814278323848939</v>
      </c>
      <c r="S293" s="59">
        <f t="shared" si="43"/>
        <v>3.1273865822266065</v>
      </c>
    </row>
    <row r="294" spans="1:19" x14ac:dyDescent="0.3">
      <c r="A294" s="60">
        <f>[1]Data!A293</f>
        <v>1894.09</v>
      </c>
      <c r="B294" s="59">
        <f>[1]Data!B293</f>
        <v>4.4800000000000004</v>
      </c>
      <c r="C294" s="59">
        <f>[1]Data!C293</f>
        <v>0.22</v>
      </c>
      <c r="D294" s="59">
        <f>[1]Data!D293</f>
        <v>0.185</v>
      </c>
      <c r="E294" s="59">
        <f>[1]Data!E293</f>
        <v>6.8504834710000004</v>
      </c>
      <c r="F294" s="59">
        <f t="shared" si="40"/>
        <v>204.25527131382813</v>
      </c>
      <c r="G294" s="59">
        <f t="shared" si="41"/>
        <v>8.4346484805933475</v>
      </c>
      <c r="H294" s="59">
        <f t="shared" si="32"/>
        <v>206.03791053437644</v>
      </c>
      <c r="I294" s="59">
        <f t="shared" si="33"/>
        <v>12.244377268977873</v>
      </c>
      <c r="J294" s="59">
        <f t="shared" si="34"/>
        <v>16.681556507681734</v>
      </c>
      <c r="K294" s="59">
        <f t="shared" si="35"/>
        <v>2.8143037083852089</v>
      </c>
      <c r="L294" s="59">
        <f t="shared" si="36"/>
        <v>9.5655884777419153E-3</v>
      </c>
      <c r="M294" s="60"/>
      <c r="N294" s="60">
        <f t="shared" si="37"/>
        <v>1921.12</v>
      </c>
      <c r="O294" s="60">
        <f t="shared" si="38"/>
        <v>-0.91176338246421507</v>
      </c>
      <c r="P294" s="63">
        <f t="shared" si="39"/>
        <v>0.40181504533595996</v>
      </c>
      <c r="R294" s="59">
        <f t="shared" si="42"/>
        <v>24.216216216216218</v>
      </c>
      <c r="S294" s="59">
        <f t="shared" si="43"/>
        <v>3.187022500330706</v>
      </c>
    </row>
    <row r="295" spans="1:19" x14ac:dyDescent="0.3">
      <c r="A295" s="60">
        <f>[1]Data!A294</f>
        <v>1894.1</v>
      </c>
      <c r="B295" s="59">
        <f>[1]Data!B294</f>
        <v>4.34</v>
      </c>
      <c r="C295" s="59">
        <f>[1]Data!C294</f>
        <v>0.2167</v>
      </c>
      <c r="D295" s="59">
        <f>[1]Data!D294</f>
        <v>0.1767</v>
      </c>
      <c r="E295" s="59">
        <f>[1]Data!E294</f>
        <v>6.6601933879999997</v>
      </c>
      <c r="F295" s="59">
        <f t="shared" si="40"/>
        <v>203.52575383806558</v>
      </c>
      <c r="G295" s="59">
        <f t="shared" si="41"/>
        <v>8.2864056919783842</v>
      </c>
      <c r="H295" s="59">
        <f t="shared" si="32"/>
        <v>206.42742265056643</v>
      </c>
      <c r="I295" s="59">
        <f t="shared" si="33"/>
        <v>12.207896670834558</v>
      </c>
      <c r="J295" s="59">
        <f t="shared" si="34"/>
        <v>16.671647813361787</v>
      </c>
      <c r="K295" s="59">
        <f t="shared" si="35"/>
        <v>2.8137095409093598</v>
      </c>
      <c r="L295" s="59">
        <f t="shared" si="36"/>
        <v>8.9714210018927432E-3</v>
      </c>
      <c r="M295" s="60"/>
      <c r="N295" s="60">
        <f t="shared" si="37"/>
        <v>1922.03</v>
      </c>
      <c r="O295" s="60">
        <f t="shared" si="38"/>
        <v>-0.79094703652763698</v>
      </c>
      <c r="P295" s="63">
        <f t="shared" si="39"/>
        <v>0.45341519114086126</v>
      </c>
      <c r="R295" s="59">
        <f t="shared" si="42"/>
        <v>24.561403508771928</v>
      </c>
      <c r="S295" s="59">
        <f t="shared" si="43"/>
        <v>3.2011762477687999</v>
      </c>
    </row>
    <row r="296" spans="1:19" x14ac:dyDescent="0.3">
      <c r="A296" s="60">
        <f>[1]Data!A295</f>
        <v>1894.11</v>
      </c>
      <c r="B296" s="59">
        <f>[1]Data!B295</f>
        <v>4.34</v>
      </c>
      <c r="C296" s="59">
        <f>[1]Data!C295</f>
        <v>0.21329999999999999</v>
      </c>
      <c r="D296" s="59">
        <f>[1]Data!D295</f>
        <v>0.16830000000000001</v>
      </c>
      <c r="E296" s="59">
        <f>[1]Data!E295</f>
        <v>6.6601933879999997</v>
      </c>
      <c r="F296" s="59">
        <f t="shared" si="40"/>
        <v>203.52575383806558</v>
      </c>
      <c r="G296" s="59">
        <f t="shared" si="41"/>
        <v>7.8924848780982577</v>
      </c>
      <c r="H296" s="59">
        <f t="shared" si="32"/>
        <v>206.82303705704464</v>
      </c>
      <c r="I296" s="59">
        <f t="shared" si="33"/>
        <v>12.166674785093109</v>
      </c>
      <c r="J296" s="59">
        <f t="shared" si="34"/>
        <v>16.728132988927264</v>
      </c>
      <c r="K296" s="59">
        <f t="shared" si="35"/>
        <v>2.8170919121740745</v>
      </c>
      <c r="L296" s="59">
        <f t="shared" si="36"/>
        <v>1.2353792266607488E-2</v>
      </c>
      <c r="M296" s="60"/>
      <c r="N296" s="60">
        <f t="shared" si="37"/>
        <v>1922.06</v>
      </c>
      <c r="O296" s="60">
        <f t="shared" si="38"/>
        <v>-0.68121314085407247</v>
      </c>
      <c r="P296" s="63">
        <f t="shared" si="39"/>
        <v>0.50600276724090987</v>
      </c>
      <c r="R296" s="59">
        <f t="shared" si="42"/>
        <v>25.787284610814019</v>
      </c>
      <c r="S296" s="59">
        <f t="shared" si="43"/>
        <v>3.2498815258976901</v>
      </c>
    </row>
    <row r="297" spans="1:19" x14ac:dyDescent="0.3">
      <c r="A297" s="60">
        <f>[1]Data!A296</f>
        <v>1894.12</v>
      </c>
      <c r="B297" s="59">
        <f>[1]Data!B296</f>
        <v>4.3</v>
      </c>
      <c r="C297" s="59">
        <f>[1]Data!C296</f>
        <v>0.21</v>
      </c>
      <c r="D297" s="59">
        <f>[1]Data!D296</f>
        <v>0.16</v>
      </c>
      <c r="E297" s="59">
        <f>[1]Data!E296</f>
        <v>6.5650523969999997</v>
      </c>
      <c r="F297" s="59">
        <f t="shared" si="40"/>
        <v>204.57225910545918</v>
      </c>
      <c r="G297" s="59">
        <f t="shared" si="41"/>
        <v>7.6119910364822037</v>
      </c>
      <c r="H297" s="59">
        <f t="shared" si="32"/>
        <v>207.18374773656279</v>
      </c>
      <c r="I297" s="59">
        <f t="shared" si="33"/>
        <v>12.123196335155312</v>
      </c>
      <c r="J297" s="59">
        <f t="shared" si="34"/>
        <v>16.874449068537533</v>
      </c>
      <c r="K297" s="59">
        <f t="shared" si="35"/>
        <v>2.8258005884352744</v>
      </c>
      <c r="L297" s="59">
        <f t="shared" si="36"/>
        <v>2.1062468527807354E-2</v>
      </c>
      <c r="M297" s="60"/>
      <c r="N297" s="60">
        <f t="shared" si="37"/>
        <v>1922.09</v>
      </c>
      <c r="O297" s="60">
        <f t="shared" si="38"/>
        <v>-0.58757321693272679</v>
      </c>
      <c r="P297" s="63">
        <f t="shared" si="39"/>
        <v>0.55567415041723944</v>
      </c>
      <c r="R297" s="59">
        <f t="shared" si="42"/>
        <v>26.875</v>
      </c>
      <c r="S297" s="59">
        <f t="shared" si="43"/>
        <v>3.2911964864478267</v>
      </c>
    </row>
    <row r="298" spans="1:19" x14ac:dyDescent="0.3">
      <c r="A298" s="60">
        <f>[1]Data!A297</f>
        <v>1895.01</v>
      </c>
      <c r="B298" s="59">
        <f>[1]Data!B297</f>
        <v>4.25</v>
      </c>
      <c r="C298" s="59">
        <f>[1]Data!C297</f>
        <v>0.20830000000000001</v>
      </c>
      <c r="D298" s="59">
        <f>[1]Data!D297</f>
        <v>0.16750000000000001</v>
      </c>
      <c r="E298" s="59">
        <f>[1]Data!E297</f>
        <v>6.5650523969999997</v>
      </c>
      <c r="F298" s="59">
        <f t="shared" si="40"/>
        <v>202.19351190655854</v>
      </c>
      <c r="G298" s="59">
        <f t="shared" si="41"/>
        <v>7.9688031163173063</v>
      </c>
      <c r="H298" s="59">
        <f t="shared" si="32"/>
        <v>207.56068456546774</v>
      </c>
      <c r="I298" s="59">
        <f t="shared" si="33"/>
        <v>12.085563389237615</v>
      </c>
      <c r="J298" s="59">
        <f t="shared" si="34"/>
        <v>16.73016849893941</v>
      </c>
      <c r="K298" s="59">
        <f t="shared" si="35"/>
        <v>2.8172135866120551</v>
      </c>
      <c r="L298" s="59">
        <f t="shared" si="36"/>
        <v>1.2475466704588101E-2</v>
      </c>
      <c r="M298" s="60"/>
      <c r="N298" s="60">
        <f t="shared" si="37"/>
        <v>1922.12</v>
      </c>
      <c r="O298" s="60">
        <f t="shared" si="38"/>
        <v>-0.62203280760430602</v>
      </c>
      <c r="P298" s="63">
        <f t="shared" si="39"/>
        <v>0.53685201077419864</v>
      </c>
      <c r="R298" s="59">
        <f t="shared" si="42"/>
        <v>25.373134328358208</v>
      </c>
      <c r="S298" s="59">
        <f t="shared" si="43"/>
        <v>3.2336909106533414</v>
      </c>
    </row>
    <row r="299" spans="1:19" x14ac:dyDescent="0.3">
      <c r="A299" s="60">
        <f>[1]Data!A298</f>
        <v>1895.02</v>
      </c>
      <c r="B299" s="59">
        <f>[1]Data!B298</f>
        <v>4.1900000000000004</v>
      </c>
      <c r="C299" s="59">
        <f>[1]Data!C298</f>
        <v>0.20669999999999999</v>
      </c>
      <c r="D299" s="59">
        <f>[1]Data!D298</f>
        <v>0.17499999999999999</v>
      </c>
      <c r="E299" s="59">
        <f>[1]Data!E298</f>
        <v>6.5650523969999997</v>
      </c>
      <c r="F299" s="59">
        <f t="shared" si="40"/>
        <v>199.3390152678777</v>
      </c>
      <c r="G299" s="59">
        <f t="shared" si="41"/>
        <v>8.325615196152409</v>
      </c>
      <c r="H299" s="59">
        <f t="shared" si="32"/>
        <v>207.90605567365787</v>
      </c>
      <c r="I299" s="59">
        <f t="shared" si="33"/>
        <v>12.054713817253509</v>
      </c>
      <c r="J299" s="59">
        <f t="shared" si="34"/>
        <v>16.53618810780646</v>
      </c>
      <c r="K299" s="59">
        <f t="shared" si="35"/>
        <v>2.8055511979682759</v>
      </c>
      <c r="L299" s="59">
        <f t="shared" si="36"/>
        <v>8.1307806080888056E-4</v>
      </c>
      <c r="M299" s="60"/>
      <c r="N299" s="60">
        <f t="shared" si="37"/>
        <v>1923.03</v>
      </c>
      <c r="O299" s="60">
        <f t="shared" si="38"/>
        <v>-0.53294820698296608</v>
      </c>
      <c r="P299" s="63">
        <f t="shared" si="39"/>
        <v>0.58687219593945406</v>
      </c>
      <c r="R299" s="59">
        <f t="shared" si="42"/>
        <v>23.942857142857147</v>
      </c>
      <c r="S299" s="59">
        <f t="shared" si="43"/>
        <v>3.1756700389926693</v>
      </c>
    </row>
    <row r="300" spans="1:19" x14ac:dyDescent="0.3">
      <c r="A300" s="60">
        <f>[1]Data!A299</f>
        <v>1895.03</v>
      </c>
      <c r="B300" s="59">
        <f>[1]Data!B299</f>
        <v>4.1900000000000004</v>
      </c>
      <c r="C300" s="59">
        <f>[1]Data!C299</f>
        <v>0.20499999999999999</v>
      </c>
      <c r="D300" s="59">
        <f>[1]Data!D299</f>
        <v>0.1825</v>
      </c>
      <c r="E300" s="59">
        <f>[1]Data!E299</f>
        <v>6.5650523969999997</v>
      </c>
      <c r="F300" s="59">
        <f t="shared" si="40"/>
        <v>199.3390152678777</v>
      </c>
      <c r="G300" s="59">
        <f t="shared" si="41"/>
        <v>8.6824272759875125</v>
      </c>
      <c r="H300" s="59">
        <f t="shared" si="32"/>
        <v>208.20764262056147</v>
      </c>
      <c r="I300" s="59">
        <f t="shared" si="33"/>
        <v>12.02694032277479</v>
      </c>
      <c r="J300" s="59">
        <f t="shared" si="34"/>
        <v>16.574374688664562</v>
      </c>
      <c r="K300" s="59">
        <f t="shared" si="35"/>
        <v>2.8078578091861925</v>
      </c>
      <c r="L300" s="59">
        <f t="shared" si="36"/>
        <v>3.1196892787255237E-3</v>
      </c>
      <c r="M300" s="60"/>
      <c r="N300" s="60">
        <f t="shared" si="37"/>
        <v>1923.06</v>
      </c>
      <c r="O300" s="60">
        <f t="shared" si="38"/>
        <v>-0.65858941220358735</v>
      </c>
      <c r="P300" s="63">
        <f t="shared" si="39"/>
        <v>0.51758091312307608</v>
      </c>
      <c r="R300" s="59">
        <f t="shared" si="42"/>
        <v>22.958904109589042</v>
      </c>
      <c r="S300" s="59">
        <f t="shared" si="43"/>
        <v>3.1337058398936373</v>
      </c>
    </row>
    <row r="301" spans="1:19" x14ac:dyDescent="0.3">
      <c r="A301" s="60">
        <f>[1]Data!A300</f>
        <v>1895.04</v>
      </c>
      <c r="B301" s="59">
        <f>[1]Data!B300</f>
        <v>4.37</v>
      </c>
      <c r="C301" s="59">
        <f>[1]Data!C300</f>
        <v>0.20330000000000001</v>
      </c>
      <c r="D301" s="59">
        <f>[1]Data!D300</f>
        <v>0.19</v>
      </c>
      <c r="E301" s="59">
        <f>[1]Data!E300</f>
        <v>6.8504834710000004</v>
      </c>
      <c r="F301" s="59">
        <f t="shared" si="40"/>
        <v>199.24007491996178</v>
      </c>
      <c r="G301" s="59">
        <f t="shared" si="41"/>
        <v>8.662611953041818</v>
      </c>
      <c r="H301" s="59">
        <f t="shared" si="32"/>
        <v>208.60191411675993</v>
      </c>
      <c r="I301" s="59">
        <f t="shared" si="33"/>
        <v>12.001264790876236</v>
      </c>
      <c r="J301" s="59">
        <f t="shared" si="34"/>
        <v>16.601589781722904</v>
      </c>
      <c r="K301" s="59">
        <f t="shared" si="35"/>
        <v>2.8094984607601527</v>
      </c>
      <c r="L301" s="59">
        <f t="shared" si="36"/>
        <v>4.7603408526857294E-3</v>
      </c>
      <c r="M301" s="60"/>
      <c r="N301" s="60">
        <f t="shared" si="37"/>
        <v>1923.09</v>
      </c>
      <c r="O301" s="60">
        <f t="shared" si="38"/>
        <v>-0.68718853563263549</v>
      </c>
      <c r="P301" s="63">
        <f t="shared" si="39"/>
        <v>0.50298821648265579</v>
      </c>
      <c r="R301" s="59">
        <f t="shared" si="42"/>
        <v>23</v>
      </c>
      <c r="S301" s="59">
        <f t="shared" si="43"/>
        <v>3.1354942159291497</v>
      </c>
    </row>
    <row r="302" spans="1:19" x14ac:dyDescent="0.3">
      <c r="A302" s="60">
        <f>[1]Data!A301</f>
        <v>1895.05</v>
      </c>
      <c r="B302" s="59">
        <f>[1]Data!B301</f>
        <v>4.6100000000000003</v>
      </c>
      <c r="C302" s="59">
        <f>[1]Data!C301</f>
        <v>0.20169999999999999</v>
      </c>
      <c r="D302" s="59">
        <f>[1]Data!D301</f>
        <v>0.19750000000000001</v>
      </c>
      <c r="E302" s="59">
        <f>[1]Data!E301</f>
        <v>6.9456325620000001</v>
      </c>
      <c r="F302" s="59">
        <f t="shared" si="40"/>
        <v>207.3030076306533</v>
      </c>
      <c r="G302" s="59">
        <f t="shared" si="41"/>
        <v>8.8812026045670329</v>
      </c>
      <c r="H302" s="59">
        <f t="shared" si="32"/>
        <v>208.98653372288672</v>
      </c>
      <c r="I302" s="59">
        <f t="shared" si="33"/>
        <v>11.97696032233169</v>
      </c>
      <c r="J302" s="59">
        <f t="shared" si="34"/>
        <v>17.308482457283059</v>
      </c>
      <c r="K302" s="59">
        <f t="shared" si="35"/>
        <v>2.8511966967882785</v>
      </c>
      <c r="L302" s="59">
        <f t="shared" si="36"/>
        <v>4.6458576880811453E-2</v>
      </c>
      <c r="M302" s="60"/>
      <c r="N302" s="60">
        <f t="shared" si="37"/>
        <v>1923.12</v>
      </c>
      <c r="O302" s="60">
        <f t="shared" si="38"/>
        <v>-0.64163874316248393</v>
      </c>
      <c r="P302" s="63">
        <f t="shared" si="39"/>
        <v>0.52642903481833048</v>
      </c>
      <c r="R302" s="59">
        <f t="shared" si="42"/>
        <v>23.341772151898734</v>
      </c>
      <c r="S302" s="59">
        <f t="shared" si="43"/>
        <v>3.1502445516495174</v>
      </c>
    </row>
    <row r="303" spans="1:19" x14ac:dyDescent="0.3">
      <c r="A303" s="60">
        <f>[1]Data!A302</f>
        <v>1895.06</v>
      </c>
      <c r="B303" s="59">
        <f>[1]Data!B302</f>
        <v>4.7</v>
      </c>
      <c r="C303" s="59">
        <f>[1]Data!C302</f>
        <v>0.2</v>
      </c>
      <c r="D303" s="59">
        <f>[1]Data!D302</f>
        <v>0.20499999999999999</v>
      </c>
      <c r="E303" s="59">
        <f>[1]Data!E302</f>
        <v>7.0407735540000003</v>
      </c>
      <c r="F303" s="59">
        <f t="shared" si="40"/>
        <v>208.49419296634289</v>
      </c>
      <c r="G303" s="59">
        <f t="shared" si="41"/>
        <v>9.0938956506596362</v>
      </c>
      <c r="H303" s="59">
        <f t="shared" si="32"/>
        <v>209.3695804677439</v>
      </c>
      <c r="I303" s="59">
        <f t="shared" si="33"/>
        <v>11.953817819806712</v>
      </c>
      <c r="J303" s="59">
        <f t="shared" si="34"/>
        <v>17.441640495882524</v>
      </c>
      <c r="K303" s="59">
        <f t="shared" si="35"/>
        <v>2.8588604791878653</v>
      </c>
      <c r="L303" s="59">
        <f t="shared" si="36"/>
        <v>5.4122359280398324E-2</v>
      </c>
      <c r="M303" s="60"/>
      <c r="N303" s="60">
        <f t="shared" si="37"/>
        <v>1924.03</v>
      </c>
      <c r="O303" s="60">
        <f t="shared" si="38"/>
        <v>-0.61046597783126355</v>
      </c>
      <c r="P303" s="63">
        <f t="shared" si="39"/>
        <v>0.54309773859608923</v>
      </c>
      <c r="R303" s="59">
        <f t="shared" si="42"/>
        <v>22.926829268292686</v>
      </c>
      <c r="S303" s="59">
        <f t="shared" si="43"/>
        <v>3.1323078085597418</v>
      </c>
    </row>
    <row r="304" spans="1:19" x14ac:dyDescent="0.3">
      <c r="A304" s="60">
        <f>[1]Data!A303</f>
        <v>1895.07</v>
      </c>
      <c r="B304" s="59">
        <f>[1]Data!B303</f>
        <v>4.72</v>
      </c>
      <c r="C304" s="59">
        <f>[1]Data!C303</f>
        <v>0.1983</v>
      </c>
      <c r="D304" s="59">
        <f>[1]Data!D303</f>
        <v>0.21249999999999999</v>
      </c>
      <c r="E304" s="59">
        <f>[1]Data!E303</f>
        <v>6.9456325620000001</v>
      </c>
      <c r="F304" s="59">
        <f t="shared" si="40"/>
        <v>212.24950022053869</v>
      </c>
      <c r="G304" s="59">
        <f t="shared" si="41"/>
        <v>9.5557243213695919</v>
      </c>
      <c r="H304" s="59">
        <f t="shared" si="32"/>
        <v>209.76018937262654</v>
      </c>
      <c r="I304" s="59">
        <f t="shared" si="33"/>
        <v>11.937975834761088</v>
      </c>
      <c r="J304" s="59">
        <f t="shared" si="34"/>
        <v>17.779354151690356</v>
      </c>
      <c r="K304" s="59">
        <f t="shared" si="35"/>
        <v>2.8780379049991462</v>
      </c>
      <c r="L304" s="59">
        <f t="shared" si="36"/>
        <v>7.3299785091679226E-2</v>
      </c>
      <c r="M304" s="60"/>
      <c r="N304" s="60">
        <f t="shared" si="37"/>
        <v>1924.06</v>
      </c>
      <c r="O304" s="60">
        <f t="shared" si="38"/>
        <v>-0.61147666309182469</v>
      </c>
      <c r="P304" s="63">
        <f t="shared" si="39"/>
        <v>0.54254911500623493</v>
      </c>
      <c r="R304" s="59">
        <f t="shared" si="42"/>
        <v>22.211764705882352</v>
      </c>
      <c r="S304" s="59">
        <f t="shared" si="43"/>
        <v>3.1006220902151296</v>
      </c>
    </row>
    <row r="305" spans="1:19" x14ac:dyDescent="0.3">
      <c r="A305" s="60">
        <f>[1]Data!A304</f>
        <v>1895.08</v>
      </c>
      <c r="B305" s="59">
        <f>[1]Data!B304</f>
        <v>4.79</v>
      </c>
      <c r="C305" s="59">
        <f>[1]Data!C304</f>
        <v>0.19670000000000001</v>
      </c>
      <c r="D305" s="59">
        <f>[1]Data!D304</f>
        <v>0.22</v>
      </c>
      <c r="E305" s="59">
        <f>[1]Data!E304</f>
        <v>6.8504834710000004</v>
      </c>
      <c r="F305" s="59">
        <f t="shared" si="40"/>
        <v>218.38900660563317</v>
      </c>
      <c r="G305" s="59">
        <f t="shared" si="41"/>
        <v>10.030392787732628</v>
      </c>
      <c r="H305" s="59">
        <f t="shared" si="32"/>
        <v>210.06766441774144</v>
      </c>
      <c r="I305" s="59">
        <f t="shared" si="33"/>
        <v>11.928158102181216</v>
      </c>
      <c r="J305" s="59">
        <f t="shared" si="34"/>
        <v>18.308694832414901</v>
      </c>
      <c r="K305" s="59">
        <f t="shared" si="35"/>
        <v>2.9073760744644326</v>
      </c>
      <c r="L305" s="59">
        <f t="shared" si="36"/>
        <v>0.10263795455696556</v>
      </c>
      <c r="M305" s="60"/>
      <c r="N305" s="60">
        <f t="shared" si="37"/>
        <v>1924.09</v>
      </c>
      <c r="O305" s="60">
        <f t="shared" si="38"/>
        <v>-0.54820592407103019</v>
      </c>
      <c r="P305" s="63">
        <f t="shared" si="39"/>
        <v>0.5779858312196513</v>
      </c>
      <c r="R305" s="59">
        <f t="shared" si="42"/>
        <v>21.772727272727273</v>
      </c>
      <c r="S305" s="59">
        <f t="shared" si="43"/>
        <v>3.0806581440525993</v>
      </c>
    </row>
    <row r="306" spans="1:19" x14ac:dyDescent="0.3">
      <c r="A306" s="60">
        <f>[1]Data!A305</f>
        <v>1895.09</v>
      </c>
      <c r="B306" s="59">
        <f>[1]Data!B305</f>
        <v>4.82</v>
      </c>
      <c r="C306" s="59">
        <f>[1]Data!C305</f>
        <v>0.19500000000000001</v>
      </c>
      <c r="D306" s="59">
        <f>[1]Data!D305</f>
        <v>0.22750000000000001</v>
      </c>
      <c r="E306" s="59">
        <f>[1]Data!E305</f>
        <v>6.8504834710000004</v>
      </c>
      <c r="F306" s="59">
        <f t="shared" si="40"/>
        <v>219.75678744032402</v>
      </c>
      <c r="G306" s="59">
        <f t="shared" si="41"/>
        <v>10.372337996405335</v>
      </c>
      <c r="H306" s="59">
        <f t="shared" si="32"/>
        <v>210.35162571248557</v>
      </c>
      <c r="I306" s="59">
        <f t="shared" si="33"/>
        <v>11.921652656928249</v>
      </c>
      <c r="J306" s="59">
        <f t="shared" si="34"/>
        <v>18.4334163864951</v>
      </c>
      <c r="K306" s="59">
        <f t="shared" si="35"/>
        <v>2.9141651254465084</v>
      </c>
      <c r="L306" s="59">
        <f t="shared" si="36"/>
        <v>0.10942700553904139</v>
      </c>
      <c r="M306" s="60"/>
      <c r="N306" s="60">
        <f t="shared" si="37"/>
        <v>1924.12</v>
      </c>
      <c r="O306" s="60">
        <f t="shared" si="38"/>
        <v>-0.46693462886489945</v>
      </c>
      <c r="P306" s="63">
        <f t="shared" si="39"/>
        <v>0.62692107161493849</v>
      </c>
      <c r="R306" s="59">
        <f t="shared" si="42"/>
        <v>21.186813186813186</v>
      </c>
      <c r="S306" s="59">
        <f t="shared" si="43"/>
        <v>3.0533789686536408</v>
      </c>
    </row>
    <row r="307" spans="1:19" x14ac:dyDescent="0.3">
      <c r="A307" s="60">
        <f>[1]Data!A306</f>
        <v>1895.1</v>
      </c>
      <c r="B307" s="59">
        <f>[1]Data!B306</f>
        <v>4.75</v>
      </c>
      <c r="C307" s="59">
        <f>[1]Data!C306</f>
        <v>0.1933</v>
      </c>
      <c r="D307" s="59">
        <f>[1]Data!D306</f>
        <v>0.23499999999999999</v>
      </c>
      <c r="E307" s="59">
        <f>[1]Data!E306</f>
        <v>6.8504834710000004</v>
      </c>
      <c r="F307" s="59">
        <f t="shared" si="40"/>
        <v>216.56529882604542</v>
      </c>
      <c r="G307" s="59">
        <f t="shared" si="41"/>
        <v>10.714283205078035</v>
      </c>
      <c r="H307" s="59">
        <f t="shared" si="32"/>
        <v>210.47812980642613</v>
      </c>
      <c r="I307" s="59">
        <f t="shared" si="33"/>
        <v>11.919549353414274</v>
      </c>
      <c r="J307" s="59">
        <f t="shared" si="34"/>
        <v>18.168916659924879</v>
      </c>
      <c r="K307" s="59">
        <f t="shared" si="35"/>
        <v>2.8997122581718604</v>
      </c>
      <c r="L307" s="59">
        <f t="shared" si="36"/>
        <v>9.4974138264393382E-2</v>
      </c>
      <c r="M307" s="60"/>
      <c r="N307" s="60">
        <f t="shared" si="37"/>
        <v>1925.03</v>
      </c>
      <c r="O307" s="60">
        <f t="shared" si="38"/>
        <v>-0.44410790992515015</v>
      </c>
      <c r="P307" s="63">
        <f t="shared" si="39"/>
        <v>0.64139620407642639</v>
      </c>
      <c r="R307" s="59">
        <f t="shared" si="42"/>
        <v>20.212765957446809</v>
      </c>
      <c r="S307" s="59">
        <f t="shared" si="43"/>
        <v>3.0063143828845278</v>
      </c>
    </row>
    <row r="308" spans="1:19" x14ac:dyDescent="0.3">
      <c r="A308" s="60">
        <f>[1]Data!A307</f>
        <v>1895.11</v>
      </c>
      <c r="B308" s="59">
        <f>[1]Data!B307</f>
        <v>4.59</v>
      </c>
      <c r="C308" s="59">
        <f>[1]Data!C307</f>
        <v>0.19170000000000001</v>
      </c>
      <c r="D308" s="59">
        <f>[1]Data!D307</f>
        <v>0.24249999999999999</v>
      </c>
      <c r="E308" s="59">
        <f>[1]Data!E307</f>
        <v>6.8504834710000004</v>
      </c>
      <c r="F308" s="59">
        <f t="shared" si="40"/>
        <v>209.27046770769439</v>
      </c>
      <c r="G308" s="59">
        <f t="shared" si="41"/>
        <v>11.056228413750741</v>
      </c>
      <c r="H308" s="59">
        <f t="shared" si="32"/>
        <v>210.4347693632769</v>
      </c>
      <c r="I308" s="59">
        <f t="shared" si="33"/>
        <v>11.92298491020064</v>
      </c>
      <c r="J308" s="59">
        <f t="shared" si="34"/>
        <v>17.551852097762389</v>
      </c>
      <c r="K308" s="59">
        <f t="shared" si="35"/>
        <v>2.8651594769797315</v>
      </c>
      <c r="L308" s="59">
        <f t="shared" si="36"/>
        <v>6.0421357072264481E-2</v>
      </c>
      <c r="M308" s="60"/>
      <c r="N308" s="60">
        <f t="shared" si="37"/>
        <v>1925.06</v>
      </c>
      <c r="O308" s="60">
        <f t="shared" si="38"/>
        <v>-0.41487398960225041</v>
      </c>
      <c r="P308" s="63">
        <f t="shared" si="39"/>
        <v>0.66042349568927117</v>
      </c>
      <c r="R308" s="59">
        <f t="shared" si="42"/>
        <v>18.927835051546392</v>
      </c>
      <c r="S308" s="59">
        <f t="shared" si="43"/>
        <v>2.9406335926770528</v>
      </c>
    </row>
    <row r="309" spans="1:19" x14ac:dyDescent="0.3">
      <c r="A309" s="60">
        <f>[1]Data!A308</f>
        <v>1895.12</v>
      </c>
      <c r="B309" s="59">
        <f>[1]Data!B308</f>
        <v>4.32</v>
      </c>
      <c r="C309" s="59">
        <f>[1]Data!C308</f>
        <v>0.19</v>
      </c>
      <c r="D309" s="59">
        <f>[1]Data!D308</f>
        <v>0.25</v>
      </c>
      <c r="E309" s="59">
        <f>[1]Data!E308</f>
        <v>6.7553424790000003</v>
      </c>
      <c r="F309" s="59">
        <f t="shared" si="40"/>
        <v>199.73439454689711</v>
      </c>
      <c r="G309" s="59">
        <f t="shared" si="41"/>
        <v>11.558703388130619</v>
      </c>
      <c r="H309" s="59">
        <f t="shared" si="32"/>
        <v>210.45008491919882</v>
      </c>
      <c r="I309" s="59">
        <f t="shared" si="33"/>
        <v>11.934387215594798</v>
      </c>
      <c r="J309" s="59">
        <f t="shared" si="34"/>
        <v>16.736041066767292</v>
      </c>
      <c r="K309" s="59">
        <f t="shared" si="35"/>
        <v>2.8175645416777386</v>
      </c>
      <c r="L309" s="59">
        <f t="shared" si="36"/>
        <v>1.2826421770271601E-2</v>
      </c>
      <c r="M309" s="60"/>
      <c r="N309" s="60">
        <f t="shared" si="37"/>
        <v>1925.09</v>
      </c>
      <c r="O309" s="60">
        <f t="shared" si="38"/>
        <v>-0.35876006740373345</v>
      </c>
      <c r="P309" s="63">
        <f t="shared" si="39"/>
        <v>0.69854193422635247</v>
      </c>
      <c r="R309" s="59">
        <f t="shared" si="42"/>
        <v>17.28</v>
      </c>
      <c r="S309" s="59">
        <f t="shared" si="43"/>
        <v>2.8495497633759097</v>
      </c>
    </row>
    <row r="310" spans="1:19" x14ac:dyDescent="0.3">
      <c r="A310" s="60">
        <f>[1]Data!A309</f>
        <v>1896.01</v>
      </c>
      <c r="B310" s="59">
        <f>[1]Data!B309</f>
        <v>4.2699999999999996</v>
      </c>
      <c r="C310" s="59">
        <f>[1]Data!C309</f>
        <v>0.18920000000000001</v>
      </c>
      <c r="D310" s="59">
        <f>[1]Data!D309</f>
        <v>0.2467</v>
      </c>
      <c r="E310" s="59">
        <f>[1]Data!E309</f>
        <v>6.6601933879999997</v>
      </c>
      <c r="F310" s="59">
        <f t="shared" si="40"/>
        <v>200.24308038906452</v>
      </c>
      <c r="G310" s="59">
        <f t="shared" si="41"/>
        <v>11.569079140979442</v>
      </c>
      <c r="H310" s="59">
        <f t="shared" si="32"/>
        <v>210.52132834583645</v>
      </c>
      <c r="I310" s="59">
        <f t="shared" si="33"/>
        <v>11.941721506566717</v>
      </c>
      <c r="J310" s="59">
        <f t="shared" si="34"/>
        <v>16.768359593627387</v>
      </c>
      <c r="K310" s="59">
        <f t="shared" si="35"/>
        <v>2.8194937531393269</v>
      </c>
      <c r="L310" s="59">
        <f t="shared" si="36"/>
        <v>1.475563323185991E-2</v>
      </c>
      <c r="M310" s="60"/>
      <c r="N310" s="60">
        <f t="shared" si="37"/>
        <v>1925.12</v>
      </c>
      <c r="O310" s="60">
        <f t="shared" si="38"/>
        <v>-0.28594727066818804</v>
      </c>
      <c r="P310" s="63">
        <f t="shared" si="39"/>
        <v>0.75130223056705725</v>
      </c>
      <c r="R310" s="59">
        <f t="shared" si="42"/>
        <v>17.308471828131331</v>
      </c>
      <c r="S310" s="59">
        <f t="shared" si="43"/>
        <v>2.851196082687359</v>
      </c>
    </row>
    <row r="311" spans="1:19" x14ac:dyDescent="0.3">
      <c r="A311" s="60">
        <f>[1]Data!A310</f>
        <v>1896.02</v>
      </c>
      <c r="B311" s="59">
        <f>[1]Data!B310</f>
        <v>4.45</v>
      </c>
      <c r="C311" s="59">
        <f>[1]Data!C310</f>
        <v>0.1883</v>
      </c>
      <c r="D311" s="59">
        <f>[1]Data!D310</f>
        <v>0.24329999999999999</v>
      </c>
      <c r="E311" s="59">
        <f>[1]Data!E310</f>
        <v>6.5650523969999997</v>
      </c>
      <c r="F311" s="59">
        <f t="shared" si="40"/>
        <v>211.7085007021613</v>
      </c>
      <c r="G311" s="59">
        <f t="shared" si="41"/>
        <v>11.574983869850749</v>
      </c>
      <c r="H311" s="59">
        <f t="shared" si="32"/>
        <v>210.53185727322509</v>
      </c>
      <c r="I311" s="59">
        <f t="shared" si="33"/>
        <v>11.947317039530967</v>
      </c>
      <c r="J311" s="59">
        <f t="shared" si="34"/>
        <v>17.72017098078722</v>
      </c>
      <c r="K311" s="59">
        <f t="shared" si="35"/>
        <v>2.8747035941590076</v>
      </c>
      <c r="L311" s="59">
        <f t="shared" si="36"/>
        <v>6.9965474251540538E-2</v>
      </c>
      <c r="M311" s="60"/>
      <c r="N311" s="60">
        <f t="shared" si="37"/>
        <v>1926.03</v>
      </c>
      <c r="O311" s="60">
        <f t="shared" si="38"/>
        <v>-0.32634111934195031</v>
      </c>
      <c r="P311" s="63">
        <f t="shared" si="39"/>
        <v>0.72155900771188197</v>
      </c>
      <c r="R311" s="59">
        <f t="shared" si="42"/>
        <v>18.290176736539255</v>
      </c>
      <c r="S311" s="59">
        <f t="shared" si="43"/>
        <v>2.9063641253708092</v>
      </c>
    </row>
    <row r="312" spans="1:19" x14ac:dyDescent="0.3">
      <c r="A312" s="60">
        <f>[1]Data!A311</f>
        <v>1896.03</v>
      </c>
      <c r="B312" s="59">
        <f>[1]Data!B311</f>
        <v>4.38</v>
      </c>
      <c r="C312" s="59">
        <f>[1]Data!C311</f>
        <v>0.1875</v>
      </c>
      <c r="D312" s="59">
        <f>[1]Data!D311</f>
        <v>0.24</v>
      </c>
      <c r="E312" s="59">
        <f>[1]Data!E311</f>
        <v>6.5650523969999997</v>
      </c>
      <c r="F312" s="59">
        <f t="shared" si="40"/>
        <v>208.37825462370031</v>
      </c>
      <c r="G312" s="59">
        <f t="shared" si="41"/>
        <v>11.417986554723303</v>
      </c>
      <c r="H312" s="59">
        <f t="shared" si="32"/>
        <v>210.59927185447566</v>
      </c>
      <c r="I312" s="59">
        <f t="shared" si="33"/>
        <v>11.948599824845253</v>
      </c>
      <c r="J312" s="59">
        <f t="shared" si="34"/>
        <v>17.439554230480645</v>
      </c>
      <c r="K312" s="59">
        <f t="shared" si="35"/>
        <v>2.8587408579753046</v>
      </c>
      <c r="L312" s="59">
        <f t="shared" si="36"/>
        <v>5.4002738067837619E-2</v>
      </c>
      <c r="M312" s="60"/>
      <c r="N312" s="60">
        <f t="shared" si="37"/>
        <v>1926.06</v>
      </c>
      <c r="O312" s="60">
        <f t="shared" si="38"/>
        <v>-0.28489908098459704</v>
      </c>
      <c r="P312" s="63">
        <f t="shared" si="39"/>
        <v>0.75209015068712648</v>
      </c>
      <c r="R312" s="59">
        <f t="shared" si="42"/>
        <v>18.25</v>
      </c>
      <c r="S312" s="59">
        <f t="shared" si="43"/>
        <v>2.9041650800285006</v>
      </c>
    </row>
    <row r="313" spans="1:19" x14ac:dyDescent="0.3">
      <c r="A313" s="60">
        <f>[1]Data!A312</f>
        <v>1896.04</v>
      </c>
      <c r="B313" s="59">
        <f>[1]Data!B312</f>
        <v>4.42</v>
      </c>
      <c r="C313" s="59">
        <f>[1]Data!C312</f>
        <v>0.1867</v>
      </c>
      <c r="D313" s="59">
        <f>[1]Data!D312</f>
        <v>0.23669999999999999</v>
      </c>
      <c r="E313" s="59">
        <f>[1]Data!E312</f>
        <v>6.469903306</v>
      </c>
      <c r="F313" s="59">
        <f t="shared" si="40"/>
        <v>213.3737360061869</v>
      </c>
      <c r="G313" s="59">
        <f t="shared" si="41"/>
        <v>11.426598034539465</v>
      </c>
      <c r="H313" s="59">
        <f t="shared" si="32"/>
        <v>210.68714530772866</v>
      </c>
      <c r="I313" s="59">
        <f t="shared" si="33"/>
        <v>11.94701914010753</v>
      </c>
      <c r="J313" s="59">
        <f t="shared" si="34"/>
        <v>17.859997837441014</v>
      </c>
      <c r="K313" s="59">
        <f t="shared" si="35"/>
        <v>2.8825634543644161</v>
      </c>
      <c r="L313" s="59">
        <f t="shared" si="36"/>
        <v>7.7825334456949058E-2</v>
      </c>
      <c r="M313" s="60"/>
      <c r="N313" s="60">
        <f t="shared" si="37"/>
        <v>1926.09</v>
      </c>
      <c r="O313" s="60">
        <f t="shared" si="38"/>
        <v>-0.16522507049018742</v>
      </c>
      <c r="P313" s="63">
        <f t="shared" si="39"/>
        <v>0.84770288971045815</v>
      </c>
      <c r="R313" s="59">
        <f t="shared" si="42"/>
        <v>18.673426277989016</v>
      </c>
      <c r="S313" s="59">
        <f t="shared" si="43"/>
        <v>2.9271014585518054</v>
      </c>
    </row>
    <row r="314" spans="1:19" x14ac:dyDescent="0.3">
      <c r="A314" s="60">
        <f>[1]Data!A313</f>
        <v>1896.05</v>
      </c>
      <c r="B314" s="59">
        <f>[1]Data!B313</f>
        <v>4.4000000000000004</v>
      </c>
      <c r="C314" s="59">
        <f>[1]Data!C313</f>
        <v>0.18579999999999999</v>
      </c>
      <c r="D314" s="59">
        <f>[1]Data!D313</f>
        <v>0.23330000000000001</v>
      </c>
      <c r="E314" s="59">
        <f>[1]Data!E313</f>
        <v>6.3747542150000003</v>
      </c>
      <c r="F314" s="59">
        <f t="shared" si="40"/>
        <v>215.57863309715071</v>
      </c>
      <c r="G314" s="59">
        <f t="shared" si="41"/>
        <v>11.43056706853756</v>
      </c>
      <c r="H314" s="59">
        <f t="shared" si="32"/>
        <v>210.76063273242855</v>
      </c>
      <c r="I314" s="59">
        <f t="shared" si="33"/>
        <v>11.941314258325598</v>
      </c>
      <c r="J314" s="59">
        <f t="shared" si="34"/>
        <v>18.053174753930225</v>
      </c>
      <c r="K314" s="59">
        <f t="shared" si="35"/>
        <v>2.8933215559569816</v>
      </c>
      <c r="L314" s="59">
        <f t="shared" si="36"/>
        <v>8.8583436049514575E-2</v>
      </c>
      <c r="M314" s="60"/>
      <c r="N314" s="60">
        <f t="shared" si="37"/>
        <v>1926.12</v>
      </c>
      <c r="O314" s="60">
        <f t="shared" si="38"/>
        <v>-0.1487752469862742</v>
      </c>
      <c r="P314" s="63">
        <f t="shared" si="39"/>
        <v>0.86176277691631065</v>
      </c>
      <c r="R314" s="59">
        <f t="shared" si="42"/>
        <v>18.859837119588512</v>
      </c>
      <c r="S314" s="59">
        <f t="shared" si="43"/>
        <v>2.9370346408789683</v>
      </c>
    </row>
    <row r="315" spans="1:19" x14ac:dyDescent="0.3">
      <c r="A315" s="60">
        <f>[1]Data!A314</f>
        <v>1896.06</v>
      </c>
      <c r="B315" s="59">
        <f>[1]Data!B314</f>
        <v>4.32</v>
      </c>
      <c r="C315" s="59">
        <f>[1]Data!C314</f>
        <v>0.185</v>
      </c>
      <c r="D315" s="59">
        <f>[1]Data!D314</f>
        <v>0.23</v>
      </c>
      <c r="E315" s="59">
        <f>[1]Data!E314</f>
        <v>6.2796132230000001</v>
      </c>
      <c r="F315" s="59">
        <f t="shared" si="40"/>
        <v>214.86581929251409</v>
      </c>
      <c r="G315" s="59">
        <f t="shared" si="41"/>
        <v>11.439615378999592</v>
      </c>
      <c r="H315" s="59">
        <f t="shared" si="32"/>
        <v>210.61751949001103</v>
      </c>
      <c r="I315" s="59">
        <f t="shared" si="33"/>
        <v>11.932768274431185</v>
      </c>
      <c r="J315" s="59">
        <f t="shared" si="34"/>
        <v>18.006368208198225</v>
      </c>
      <c r="K315" s="59">
        <f t="shared" si="35"/>
        <v>2.8907254846718176</v>
      </c>
      <c r="L315" s="59">
        <f t="shared" si="36"/>
        <v>8.5987364764350538E-2</v>
      </c>
      <c r="M315" s="60"/>
      <c r="N315" s="60">
        <f t="shared" si="37"/>
        <v>1927.03</v>
      </c>
      <c r="O315" s="60">
        <f t="shared" si="38"/>
        <v>-8.36343831841595E-2</v>
      </c>
      <c r="P315" s="63">
        <f t="shared" si="39"/>
        <v>0.91976747708364059</v>
      </c>
      <c r="R315" s="59">
        <f t="shared" si="42"/>
        <v>18.782608695652176</v>
      </c>
      <c r="S315" s="59">
        <f t="shared" si="43"/>
        <v>2.9329313723149606</v>
      </c>
    </row>
    <row r="316" spans="1:19" x14ac:dyDescent="0.3">
      <c r="A316" s="60">
        <f>[1]Data!A315</f>
        <v>1896.07</v>
      </c>
      <c r="B316" s="59">
        <f>[1]Data!B315</f>
        <v>4.04</v>
      </c>
      <c r="C316" s="59">
        <f>[1]Data!C315</f>
        <v>0.1842</v>
      </c>
      <c r="D316" s="59">
        <f>[1]Data!D315</f>
        <v>0.22670000000000001</v>
      </c>
      <c r="E316" s="59">
        <f>[1]Data!E315</f>
        <v>6.2796132230000001</v>
      </c>
      <c r="F316" s="59">
        <f t="shared" si="40"/>
        <v>200.93933100503631</v>
      </c>
      <c r="G316" s="59">
        <f t="shared" si="41"/>
        <v>11.275481767040032</v>
      </c>
      <c r="H316" s="59">
        <f t="shared" si="32"/>
        <v>210.36814601455768</v>
      </c>
      <c r="I316" s="59">
        <f t="shared" si="33"/>
        <v>11.922399984933246</v>
      </c>
      <c r="J316" s="59">
        <f t="shared" si="34"/>
        <v>16.853933038563575</v>
      </c>
      <c r="K316" s="59">
        <f t="shared" si="35"/>
        <v>2.8245840443129335</v>
      </c>
      <c r="L316" s="59">
        <f t="shared" si="36"/>
        <v>1.9845924405466508E-2</v>
      </c>
      <c r="M316" s="60"/>
      <c r="N316" s="60">
        <f t="shared" si="37"/>
        <v>1927.06</v>
      </c>
      <c r="O316" s="60">
        <f t="shared" si="38"/>
        <v>-1.7534217479492575E-2</v>
      </c>
      <c r="P316" s="63">
        <f t="shared" si="39"/>
        <v>0.98261861235760661</v>
      </c>
      <c r="R316" s="59">
        <f t="shared" si="42"/>
        <v>17.820908689898545</v>
      </c>
      <c r="S316" s="59">
        <f t="shared" si="43"/>
        <v>2.8803724134417124</v>
      </c>
    </row>
    <row r="317" spans="1:19" x14ac:dyDescent="0.3">
      <c r="A317" s="60">
        <f>[1]Data!A316</f>
        <v>1896.08</v>
      </c>
      <c r="B317" s="59">
        <f>[1]Data!B316</f>
        <v>3.81</v>
      </c>
      <c r="C317" s="59">
        <f>[1]Data!C316</f>
        <v>0.18329999999999999</v>
      </c>
      <c r="D317" s="59">
        <f>[1]Data!D316</f>
        <v>0.2233</v>
      </c>
      <c r="E317" s="59">
        <f>[1]Data!E316</f>
        <v>6.2796132230000001</v>
      </c>
      <c r="F317" s="59">
        <f t="shared" si="40"/>
        <v>189.49971562603676</v>
      </c>
      <c r="G317" s="59">
        <f t="shared" si="41"/>
        <v>11.106374409263516</v>
      </c>
      <c r="H317" s="59">
        <f t="shared" si="32"/>
        <v>210.21652190583987</v>
      </c>
      <c r="I317" s="59">
        <f t="shared" si="33"/>
        <v>11.910159742746275</v>
      </c>
      <c r="J317" s="59">
        <f t="shared" si="34"/>
        <v>15.910761880540607</v>
      </c>
      <c r="K317" s="59">
        <f t="shared" si="35"/>
        <v>2.7669957281007416</v>
      </c>
      <c r="L317" s="59">
        <f t="shared" si="36"/>
        <v>-3.774239180672545E-2</v>
      </c>
      <c r="M317" s="60"/>
      <c r="N317" s="60">
        <f t="shared" si="37"/>
        <v>1927.09</v>
      </c>
      <c r="O317" s="60">
        <f t="shared" si="38"/>
        <v>0.13986144038265547</v>
      </c>
      <c r="P317" s="63">
        <f t="shared" si="39"/>
        <v>1.1501144284012259</v>
      </c>
      <c r="R317" s="59">
        <f t="shared" si="42"/>
        <v>17.062248096730855</v>
      </c>
      <c r="S317" s="59">
        <f t="shared" si="43"/>
        <v>2.8368683092746343</v>
      </c>
    </row>
    <row r="318" spans="1:19" x14ac:dyDescent="0.3">
      <c r="A318" s="60">
        <f>[1]Data!A317</f>
        <v>1896.09</v>
      </c>
      <c r="B318" s="59">
        <f>[1]Data!B317</f>
        <v>4.01</v>
      </c>
      <c r="C318" s="59">
        <f>[1]Data!C317</f>
        <v>0.1825</v>
      </c>
      <c r="D318" s="59">
        <f>[1]Data!D317</f>
        <v>0.22</v>
      </c>
      <c r="E318" s="59">
        <f>[1]Data!E317</f>
        <v>6.2796132230000001</v>
      </c>
      <c r="F318" s="59">
        <f t="shared" si="40"/>
        <v>199.44720725994941</v>
      </c>
      <c r="G318" s="59">
        <f t="shared" si="41"/>
        <v>10.942240797303956</v>
      </c>
      <c r="H318" s="59">
        <f t="shared" si="32"/>
        <v>210.00704103442251</v>
      </c>
      <c r="I318" s="59">
        <f t="shared" si="33"/>
        <v>11.894869838968178</v>
      </c>
      <c r="J318" s="59">
        <f t="shared" si="34"/>
        <v>16.76749808615396</v>
      </c>
      <c r="K318" s="59">
        <f t="shared" si="35"/>
        <v>2.8194423748515347</v>
      </c>
      <c r="L318" s="59">
        <f t="shared" si="36"/>
        <v>1.4704254944067685E-2</v>
      </c>
      <c r="M318" s="60"/>
      <c r="N318" s="60">
        <f t="shared" si="37"/>
        <v>1927.12</v>
      </c>
      <c r="O318" s="60">
        <f t="shared" si="38"/>
        <v>0.17994363394688051</v>
      </c>
      <c r="P318" s="63">
        <f t="shared" si="39"/>
        <v>1.197149882606148</v>
      </c>
      <c r="R318" s="59">
        <f t="shared" si="42"/>
        <v>18.227272727272727</v>
      </c>
      <c r="S318" s="59">
        <f t="shared" si="43"/>
        <v>2.9029189739482533</v>
      </c>
    </row>
    <row r="319" spans="1:19" x14ac:dyDescent="0.3">
      <c r="A319" s="60">
        <f>[1]Data!A318</f>
        <v>1896.1</v>
      </c>
      <c r="B319" s="59">
        <f>[1]Data!B318</f>
        <v>4.0999999999999996</v>
      </c>
      <c r="C319" s="59">
        <f>[1]Data!C318</f>
        <v>0.1817</v>
      </c>
      <c r="D319" s="59">
        <f>[1]Data!D318</f>
        <v>0.2167</v>
      </c>
      <c r="E319" s="59">
        <f>[1]Data!E318</f>
        <v>6.469903306</v>
      </c>
      <c r="F319" s="59">
        <f t="shared" si="40"/>
        <v>197.92586371614621</v>
      </c>
      <c r="G319" s="59">
        <f t="shared" si="41"/>
        <v>10.461106016411925</v>
      </c>
      <c r="H319" s="59">
        <f t="shared" si="32"/>
        <v>209.81854767050319</v>
      </c>
      <c r="I319" s="59">
        <f t="shared" si="33"/>
        <v>11.87359052473159</v>
      </c>
      <c r="J319" s="59">
        <f t="shared" si="34"/>
        <v>16.669419692710893</v>
      </c>
      <c r="K319" s="59">
        <f t="shared" si="35"/>
        <v>2.8135758846817178</v>
      </c>
      <c r="L319" s="59">
        <f t="shared" si="36"/>
        <v>8.8377647742508003E-3</v>
      </c>
      <c r="M319" s="60"/>
      <c r="N319" s="60">
        <f t="shared" si="37"/>
        <v>1928.03</v>
      </c>
      <c r="O319" s="60">
        <f t="shared" si="38"/>
        <v>0.2424756419780314</v>
      </c>
      <c r="P319" s="63">
        <f t="shared" si="39"/>
        <v>1.2744002069171185</v>
      </c>
      <c r="R319" s="59">
        <f t="shared" si="42"/>
        <v>18.920166128287953</v>
      </c>
      <c r="S319" s="59">
        <f t="shared" si="43"/>
        <v>2.9402283441500856</v>
      </c>
    </row>
    <row r="320" spans="1:19" x14ac:dyDescent="0.3">
      <c r="A320" s="60">
        <f>[1]Data!A319</f>
        <v>1896.11</v>
      </c>
      <c r="B320" s="59">
        <f>[1]Data!B319</f>
        <v>4.38</v>
      </c>
      <c r="C320" s="59">
        <f>[1]Data!C319</f>
        <v>0.18079999999999999</v>
      </c>
      <c r="D320" s="59">
        <f>[1]Data!D319</f>
        <v>0.21329999999999999</v>
      </c>
      <c r="E320" s="59">
        <f>[1]Data!E319</f>
        <v>6.6601933879999997</v>
      </c>
      <c r="F320" s="59">
        <f t="shared" si="40"/>
        <v>205.40156723749476</v>
      </c>
      <c r="G320" s="59">
        <f t="shared" si="41"/>
        <v>10.002774952456081</v>
      </c>
      <c r="H320" s="59">
        <f t="shared" si="32"/>
        <v>209.52337337241033</v>
      </c>
      <c r="I320" s="59">
        <f t="shared" si="33"/>
        <v>11.846394393438986</v>
      </c>
      <c r="J320" s="59">
        <f t="shared" si="34"/>
        <v>17.338741258796389</v>
      </c>
      <c r="K320" s="59">
        <f t="shared" si="35"/>
        <v>2.8529433769525721</v>
      </c>
      <c r="L320" s="59">
        <f t="shared" si="36"/>
        <v>4.8205257045105032E-2</v>
      </c>
      <c r="M320" s="60"/>
      <c r="N320" s="60">
        <f t="shared" si="37"/>
        <v>1928.06</v>
      </c>
      <c r="O320" s="60">
        <f t="shared" si="38"/>
        <v>0.28670266953215329</v>
      </c>
      <c r="P320" s="63">
        <f t="shared" si="39"/>
        <v>1.3320281020518285</v>
      </c>
      <c r="R320" s="59">
        <f t="shared" si="42"/>
        <v>20.534458509142056</v>
      </c>
      <c r="S320" s="59">
        <f t="shared" si="43"/>
        <v>3.0221043778931871</v>
      </c>
    </row>
    <row r="321" spans="1:19" x14ac:dyDescent="0.3">
      <c r="A321" s="60">
        <f>[1]Data!A320</f>
        <v>1896.12</v>
      </c>
      <c r="B321" s="59">
        <f>[1]Data!B320</f>
        <v>4.22</v>
      </c>
      <c r="C321" s="59">
        <f>[1]Data!C320</f>
        <v>0.18</v>
      </c>
      <c r="D321" s="59">
        <f>[1]Data!D320</f>
        <v>0.21</v>
      </c>
      <c r="E321" s="59">
        <f>[1]Data!E320</f>
        <v>6.6601933879999997</v>
      </c>
      <c r="F321" s="59">
        <f t="shared" si="40"/>
        <v>197.89831363977802</v>
      </c>
      <c r="G321" s="59">
        <f t="shared" si="41"/>
        <v>9.8480203470031729</v>
      </c>
      <c r="H321" s="59">
        <f t="shared" ref="H321:H384" si="44">GEOMEAN(F202:F322)</f>
        <v>209.34537592853849</v>
      </c>
      <c r="I321" s="59">
        <f t="shared" ref="I321:I384" si="45">GEOMEAN(G202:G321)</f>
        <v>11.817429791438064</v>
      </c>
      <c r="J321" s="59">
        <f t="shared" ref="J321:J384" si="46">F321/I321</f>
        <v>16.746307541692257</v>
      </c>
      <c r="K321" s="59">
        <f t="shared" ref="K321:K384" si="47">LN(J321)</f>
        <v>2.8181777886973407</v>
      </c>
      <c r="L321" s="59">
        <f t="shared" ref="L321:L384" si="48">K321-$K$1854</f>
        <v>1.3439668789873682E-2</v>
      </c>
      <c r="M321" s="60"/>
      <c r="N321" s="60">
        <f t="shared" si="37"/>
        <v>1928.09</v>
      </c>
      <c r="O321" s="60">
        <f t="shared" si="38"/>
        <v>0.38060434220133166</v>
      </c>
      <c r="P321" s="63">
        <f t="shared" si="39"/>
        <v>1.4631685768105103</v>
      </c>
      <c r="R321" s="59">
        <f t="shared" si="42"/>
        <v>20.095238095238095</v>
      </c>
      <c r="S321" s="59">
        <f t="shared" si="43"/>
        <v>3.0004828763125886</v>
      </c>
    </row>
    <row r="322" spans="1:19" x14ac:dyDescent="0.3">
      <c r="A322" s="60">
        <f>[1]Data!A321</f>
        <v>1897.01</v>
      </c>
      <c r="B322" s="59">
        <f>[1]Data!B321</f>
        <v>4.22</v>
      </c>
      <c r="C322" s="59">
        <f>[1]Data!C321</f>
        <v>0.18</v>
      </c>
      <c r="D322" s="59">
        <f>[1]Data!D321</f>
        <v>0.21829999999999999</v>
      </c>
      <c r="E322" s="59">
        <f>[1]Data!E321</f>
        <v>6.469903306</v>
      </c>
      <c r="F322" s="59">
        <f t="shared" si="40"/>
        <v>203.71881582491147</v>
      </c>
      <c r="G322" s="59">
        <f t="shared" si="41"/>
        <v>10.538345377862127</v>
      </c>
      <c r="H322" s="59">
        <f t="shared" si="44"/>
        <v>209.21121537480514</v>
      </c>
      <c r="I322" s="59">
        <f t="shared" si="45"/>
        <v>11.796820392743067</v>
      </c>
      <c r="J322" s="59">
        <f t="shared" si="46"/>
        <v>17.268959689360969</v>
      </c>
      <c r="K322" s="59">
        <f t="shared" si="47"/>
        <v>2.8489106523222572</v>
      </c>
      <c r="L322" s="59">
        <f t="shared" si="48"/>
        <v>4.4172532414790133E-2</v>
      </c>
      <c r="M322" s="60"/>
      <c r="N322" s="60">
        <f t="shared" si="37"/>
        <v>1928.12</v>
      </c>
      <c r="O322" s="60">
        <f t="shared" si="38"/>
        <v>0.47569741060169912</v>
      </c>
      <c r="P322" s="63">
        <f t="shared" si="39"/>
        <v>1.6091360347799333</v>
      </c>
      <c r="R322" s="59">
        <f t="shared" si="42"/>
        <v>19.331195602382042</v>
      </c>
      <c r="S322" s="59">
        <f t="shared" si="43"/>
        <v>2.9617201434741594</v>
      </c>
    </row>
    <row r="323" spans="1:19" x14ac:dyDescent="0.3">
      <c r="A323" s="60">
        <f>[1]Data!A322</f>
        <v>1897.02</v>
      </c>
      <c r="B323" s="59">
        <f>[1]Data!B322</f>
        <v>4.18</v>
      </c>
      <c r="C323" s="59">
        <f>[1]Data!C322</f>
        <v>0.18</v>
      </c>
      <c r="D323" s="59">
        <f>[1]Data!D322</f>
        <v>0.22670000000000001</v>
      </c>
      <c r="E323" s="59">
        <f>[1]Data!E322</f>
        <v>6.469903306</v>
      </c>
      <c r="F323" s="59">
        <f t="shared" si="40"/>
        <v>201.7878317886564</v>
      </c>
      <c r="G323" s="59">
        <f t="shared" si="41"/>
        <v>10.943852025475696</v>
      </c>
      <c r="H323" s="59">
        <f t="shared" si="44"/>
        <v>209.11415357943204</v>
      </c>
      <c r="I323" s="59">
        <f t="shared" si="45"/>
        <v>11.780379309424628</v>
      </c>
      <c r="J323" s="59">
        <f t="shared" si="46"/>
        <v>17.129145546885795</v>
      </c>
      <c r="K323" s="59">
        <f t="shared" si="47"/>
        <v>2.8407814305832444</v>
      </c>
      <c r="L323" s="59">
        <f t="shared" si="48"/>
        <v>3.6043310675777374E-2</v>
      </c>
      <c r="M323" s="60"/>
      <c r="N323" s="60">
        <f t="shared" ref="N323:N386" si="49">INDEX($A$130:$A$2900,(ROW()-ROW($A$130))*3)</f>
        <v>1929.03</v>
      </c>
      <c r="O323" s="60">
        <f t="shared" ref="O323:O386" si="50">INDEX($L$130:$L$2900,(ROW()-ROW($L$130))*3)</f>
        <v>0.56730420209666921</v>
      </c>
      <c r="P323" s="63">
        <f t="shared" ref="P323:P386" si="51">EXP(O323)</f>
        <v>1.7635065803409375</v>
      </c>
      <c r="R323" s="59">
        <f t="shared" si="42"/>
        <v>18.438464931627699</v>
      </c>
      <c r="S323" s="59">
        <f t="shared" si="43"/>
        <v>2.9144389680053187</v>
      </c>
    </row>
    <row r="324" spans="1:19" x14ac:dyDescent="0.3">
      <c r="A324" s="60">
        <f>[1]Data!A323</f>
        <v>1897.03</v>
      </c>
      <c r="B324" s="59">
        <f>[1]Data!B323</f>
        <v>4.1900000000000004</v>
      </c>
      <c r="C324" s="59">
        <f>[1]Data!C323</f>
        <v>0.18</v>
      </c>
      <c r="D324" s="59">
        <f>[1]Data!D323</f>
        <v>0.23499999999999999</v>
      </c>
      <c r="E324" s="59">
        <f>[1]Data!E323</f>
        <v>6.469903306</v>
      </c>
      <c r="F324" s="59">
        <f t="shared" si="40"/>
        <v>202.27057779772019</v>
      </c>
      <c r="G324" s="59">
        <f t="shared" si="41"/>
        <v>11.344531212998625</v>
      </c>
      <c r="H324" s="59">
        <f t="shared" si="44"/>
        <v>208.94822995780783</v>
      </c>
      <c r="I324" s="59">
        <f t="shared" si="45"/>
        <v>11.766757665570806</v>
      </c>
      <c r="J324" s="59">
        <f t="shared" si="46"/>
        <v>17.190001149556949</v>
      </c>
      <c r="K324" s="59">
        <f t="shared" si="47"/>
        <v>2.8443278862683421</v>
      </c>
      <c r="L324" s="59">
        <f t="shared" si="48"/>
        <v>3.9589766360875078E-2</v>
      </c>
      <c r="M324" s="60"/>
      <c r="N324" s="60">
        <f t="shared" si="49"/>
        <v>1929.06</v>
      </c>
      <c r="O324" s="60">
        <f t="shared" si="50"/>
        <v>0.5789821906072663</v>
      </c>
      <c r="P324" s="63">
        <f t="shared" si="51"/>
        <v>1.7842215088564084</v>
      </c>
      <c r="R324" s="59">
        <f t="shared" si="42"/>
        <v>17.829787234042556</v>
      </c>
      <c r="S324" s="59">
        <f t="shared" si="43"/>
        <v>2.8808704987720244</v>
      </c>
    </row>
    <row r="325" spans="1:19" x14ac:dyDescent="0.3">
      <c r="A325" s="60">
        <f>[1]Data!A324</f>
        <v>1897.04</v>
      </c>
      <c r="B325" s="59">
        <f>[1]Data!B324</f>
        <v>4.0599999999999996</v>
      </c>
      <c r="C325" s="59">
        <f>[1]Data!C324</f>
        <v>0.18</v>
      </c>
      <c r="D325" s="59">
        <f>[1]Data!D324</f>
        <v>0.24329999999999999</v>
      </c>
      <c r="E325" s="59">
        <f>[1]Data!E324</f>
        <v>6.3747542150000003</v>
      </c>
      <c r="F325" s="59">
        <f t="shared" si="40"/>
        <v>198.92028417600724</v>
      </c>
      <c r="G325" s="59">
        <f t="shared" si="41"/>
        <v>11.920518507394718</v>
      </c>
      <c r="H325" s="59">
        <f t="shared" si="44"/>
        <v>208.77774882501572</v>
      </c>
      <c r="I325" s="59">
        <f t="shared" si="45"/>
        <v>11.757280327283958</v>
      </c>
      <c r="J325" s="59">
        <f t="shared" si="46"/>
        <v>16.918902895799178</v>
      </c>
      <c r="K325" s="59">
        <f t="shared" si="47"/>
        <v>2.8284315114020222</v>
      </c>
      <c r="L325" s="59">
        <f t="shared" si="48"/>
        <v>2.3693391494555183E-2</v>
      </c>
      <c r="M325" s="60"/>
      <c r="N325" s="60">
        <f t="shared" si="49"/>
        <v>1929.09</v>
      </c>
      <c r="O325" s="60">
        <f t="shared" si="50"/>
        <v>0.73468516331706946</v>
      </c>
      <c r="P325" s="63">
        <f t="shared" si="51"/>
        <v>2.0848255096200656</v>
      </c>
      <c r="R325" s="59">
        <f t="shared" si="42"/>
        <v>16.6872174270448</v>
      </c>
      <c r="S325" s="59">
        <f t="shared" si="43"/>
        <v>2.8146430028063012</v>
      </c>
    </row>
    <row r="326" spans="1:19" x14ac:dyDescent="0.3">
      <c r="A326" s="60">
        <f>[1]Data!A325</f>
        <v>1897.05</v>
      </c>
      <c r="B326" s="59">
        <f>[1]Data!B325</f>
        <v>4.08</v>
      </c>
      <c r="C326" s="59">
        <f>[1]Data!C325</f>
        <v>0.18</v>
      </c>
      <c r="D326" s="59">
        <f>[1]Data!D325</f>
        <v>0.25169999999999998</v>
      </c>
      <c r="E326" s="59">
        <f>[1]Data!E325</f>
        <v>6.2796132230000001</v>
      </c>
      <c r="F326" s="59">
        <f t="shared" si="40"/>
        <v>202.92882933181886</v>
      </c>
      <c r="G326" s="59">
        <f t="shared" si="41"/>
        <v>12.518918221279117</v>
      </c>
      <c r="H326" s="59">
        <f t="shared" si="44"/>
        <v>208.65641357078545</v>
      </c>
      <c r="I326" s="59">
        <f t="shared" si="45"/>
        <v>11.751889167369542</v>
      </c>
      <c r="J326" s="59">
        <f t="shared" si="46"/>
        <v>17.267762352224512</v>
      </c>
      <c r="K326" s="59">
        <f t="shared" si="47"/>
        <v>2.8488413152765761</v>
      </c>
      <c r="L326" s="59">
        <f t="shared" si="48"/>
        <v>4.4103195369109116E-2</v>
      </c>
      <c r="M326" s="60"/>
      <c r="N326" s="60">
        <f t="shared" si="49"/>
        <v>1929.12</v>
      </c>
      <c r="O326" s="60">
        <f t="shared" si="50"/>
        <v>0.34524574986475853</v>
      </c>
      <c r="P326" s="63">
        <f t="shared" si="51"/>
        <v>1.4123369586401016</v>
      </c>
      <c r="R326" s="59">
        <f t="shared" si="42"/>
        <v>16.209773539928488</v>
      </c>
      <c r="S326" s="59">
        <f t="shared" si="43"/>
        <v>2.7856143652569374</v>
      </c>
    </row>
    <row r="327" spans="1:19" x14ac:dyDescent="0.3">
      <c r="A327" s="60">
        <f>[1]Data!A326</f>
        <v>1897.06</v>
      </c>
      <c r="B327" s="59">
        <f>[1]Data!B326</f>
        <v>4.2699999999999996</v>
      </c>
      <c r="C327" s="59">
        <f>[1]Data!C326</f>
        <v>0.18</v>
      </c>
      <c r="D327" s="59">
        <f>[1]Data!D326</f>
        <v>0.26</v>
      </c>
      <c r="E327" s="59">
        <f>[1]Data!E326</f>
        <v>6.2796132230000001</v>
      </c>
      <c r="F327" s="59">
        <f t="shared" si="40"/>
        <v>212.37894638403591</v>
      </c>
      <c r="G327" s="59">
        <f t="shared" si="41"/>
        <v>12.931739124086496</v>
      </c>
      <c r="H327" s="59">
        <f t="shared" si="44"/>
        <v>208.6401957754191</v>
      </c>
      <c r="I327" s="59">
        <f t="shared" si="45"/>
        <v>11.747805987896356</v>
      </c>
      <c r="J327" s="59">
        <f t="shared" si="46"/>
        <v>18.078179585434739</v>
      </c>
      <c r="K327" s="59">
        <f t="shared" si="47"/>
        <v>2.8947056632484811</v>
      </c>
      <c r="L327" s="59">
        <f t="shared" si="48"/>
        <v>8.9967543341014089E-2</v>
      </c>
      <c r="M327" s="60"/>
      <c r="N327" s="60">
        <f t="shared" si="49"/>
        <v>1930.03</v>
      </c>
      <c r="O327" s="60">
        <f t="shared" si="50"/>
        <v>0.45898550154610085</v>
      </c>
      <c r="P327" s="63">
        <f t="shared" si="51"/>
        <v>1.5824677592803564</v>
      </c>
      <c r="R327" s="59">
        <f t="shared" si="42"/>
        <v>16.42307692307692</v>
      </c>
      <c r="S327" s="59">
        <f t="shared" si="43"/>
        <v>2.7986874752071422</v>
      </c>
    </row>
    <row r="328" spans="1:19" x14ac:dyDescent="0.3">
      <c r="A328" s="60">
        <f>[1]Data!A327</f>
        <v>1897.07</v>
      </c>
      <c r="B328" s="59">
        <f>[1]Data!B327</f>
        <v>4.46</v>
      </c>
      <c r="C328" s="59">
        <f>[1]Data!C327</f>
        <v>0.18</v>
      </c>
      <c r="D328" s="59">
        <f>[1]Data!D327</f>
        <v>0.26829999999999998</v>
      </c>
      <c r="E328" s="59">
        <f>[1]Data!E327</f>
        <v>6.2796132230000001</v>
      </c>
      <c r="F328" s="59">
        <f t="shared" si="40"/>
        <v>221.82906343625297</v>
      </c>
      <c r="G328" s="59">
        <f t="shared" si="41"/>
        <v>13.344560026893872</v>
      </c>
      <c r="H328" s="59">
        <f t="shared" si="44"/>
        <v>208.67796016285118</v>
      </c>
      <c r="I328" s="59">
        <f t="shared" si="45"/>
        <v>11.744921000350976</v>
      </c>
      <c r="J328" s="59">
        <f t="shared" si="46"/>
        <v>18.887233335126222</v>
      </c>
      <c r="K328" s="59">
        <f t="shared" si="47"/>
        <v>2.938486208908917</v>
      </c>
      <c r="L328" s="59">
        <f t="shared" si="48"/>
        <v>0.13374808900144997</v>
      </c>
      <c r="M328" s="60"/>
      <c r="N328" s="60">
        <f t="shared" si="49"/>
        <v>1930.06</v>
      </c>
      <c r="O328" s="60">
        <f t="shared" si="50"/>
        <v>0.34272291928075216</v>
      </c>
      <c r="P328" s="63">
        <f t="shared" si="51"/>
        <v>1.4087783625209265</v>
      </c>
      <c r="R328" s="59">
        <f t="shared" si="42"/>
        <v>16.623183004099889</v>
      </c>
      <c r="S328" s="59">
        <f t="shared" si="43"/>
        <v>2.8107982875825313</v>
      </c>
    </row>
    <row r="329" spans="1:19" x14ac:dyDescent="0.3">
      <c r="A329" s="60">
        <f>[1]Data!A328</f>
        <v>1897.08</v>
      </c>
      <c r="B329" s="59">
        <f>[1]Data!B328</f>
        <v>4.75</v>
      </c>
      <c r="C329" s="59">
        <f>[1]Data!C328</f>
        <v>0.18</v>
      </c>
      <c r="D329" s="59">
        <f>[1]Data!D328</f>
        <v>0.2767</v>
      </c>
      <c r="E329" s="59">
        <f>[1]Data!E328</f>
        <v>6.5650523969999997</v>
      </c>
      <c r="F329" s="59">
        <f t="shared" si="40"/>
        <v>225.9809838955654</v>
      </c>
      <c r="G329" s="59">
        <f t="shared" si="41"/>
        <v>13.16398699871641</v>
      </c>
      <c r="H329" s="59">
        <f t="shared" si="44"/>
        <v>208.81243811179266</v>
      </c>
      <c r="I329" s="59">
        <f t="shared" si="45"/>
        <v>11.741174021104479</v>
      </c>
      <c r="J329" s="59">
        <f t="shared" si="46"/>
        <v>19.246881401244032</v>
      </c>
      <c r="K329" s="59">
        <f t="shared" si="47"/>
        <v>2.9573490424793647</v>
      </c>
      <c r="L329" s="59">
        <f t="shared" si="48"/>
        <v>0.15261092257189768</v>
      </c>
      <c r="M329" s="60"/>
      <c r="N329" s="60">
        <f t="shared" si="49"/>
        <v>1930.09</v>
      </c>
      <c r="O329" s="60">
        <f t="shared" si="50"/>
        <v>0.30609531757236397</v>
      </c>
      <c r="P329" s="63">
        <f t="shared" si="51"/>
        <v>1.3581117522937949</v>
      </c>
      <c r="R329" s="59">
        <f t="shared" si="42"/>
        <v>17.166606432959885</v>
      </c>
      <c r="S329" s="59">
        <f t="shared" si="43"/>
        <v>2.8429660102358065</v>
      </c>
    </row>
    <row r="330" spans="1:19" x14ac:dyDescent="0.3">
      <c r="A330" s="60">
        <f>[1]Data!A329</f>
        <v>1897.09</v>
      </c>
      <c r="B330" s="59">
        <f>[1]Data!B329</f>
        <v>4.9800000000000004</v>
      </c>
      <c r="C330" s="59">
        <f>[1]Data!C329</f>
        <v>0.18</v>
      </c>
      <c r="D330" s="59">
        <f>[1]Data!D329</f>
        <v>0.28499999999999998</v>
      </c>
      <c r="E330" s="59">
        <f>[1]Data!E329</f>
        <v>6.7553424790000003</v>
      </c>
      <c r="F330" s="59">
        <f t="shared" si="40"/>
        <v>230.24937149156193</v>
      </c>
      <c r="G330" s="59">
        <f t="shared" si="41"/>
        <v>13.176921862468905</v>
      </c>
      <c r="H330" s="59">
        <f t="shared" si="44"/>
        <v>208.91675217551472</v>
      </c>
      <c r="I330" s="59">
        <f t="shared" si="45"/>
        <v>11.735656903431543</v>
      </c>
      <c r="J330" s="59">
        <f t="shared" si="46"/>
        <v>19.619640671689737</v>
      </c>
      <c r="K330" s="59">
        <f t="shared" si="47"/>
        <v>2.9765311395806044</v>
      </c>
      <c r="L330" s="59">
        <f t="shared" si="48"/>
        <v>0.17179301967313743</v>
      </c>
      <c r="M330" s="60"/>
      <c r="N330" s="60">
        <f t="shared" si="49"/>
        <v>1930.12</v>
      </c>
      <c r="O330" s="60">
        <f t="shared" si="50"/>
        <v>3.3689976168512992E-2</v>
      </c>
      <c r="P330" s="63">
        <f t="shared" si="51"/>
        <v>1.0342639105586389</v>
      </c>
      <c r="R330" s="59">
        <f t="shared" si="42"/>
        <v>17.473684210526319</v>
      </c>
      <c r="S330" s="59">
        <f t="shared" si="43"/>
        <v>2.8606959897500484</v>
      </c>
    </row>
    <row r="331" spans="1:19" x14ac:dyDescent="0.3">
      <c r="A331" s="60">
        <f>[1]Data!A330</f>
        <v>1897.1</v>
      </c>
      <c r="B331" s="59">
        <f>[1]Data!B330</f>
        <v>4.82</v>
      </c>
      <c r="C331" s="59">
        <f>[1]Data!C330</f>
        <v>0.18</v>
      </c>
      <c r="D331" s="59">
        <f>[1]Data!D330</f>
        <v>0.29330000000000001</v>
      </c>
      <c r="E331" s="59">
        <f>[1]Data!E330</f>
        <v>6.6601933879999997</v>
      </c>
      <c r="F331" s="59">
        <f t="shared" ref="F331:F394" si="52">B331*$E$1848/E331</f>
        <v>226.03551463121573</v>
      </c>
      <c r="G331" s="59">
        <f t="shared" ref="G331:G394" si="53">D331*$E$1848/E331</f>
        <v>13.754401751314433</v>
      </c>
      <c r="H331" s="59">
        <f t="shared" si="44"/>
        <v>209.03856395511417</v>
      </c>
      <c r="I331" s="59">
        <f t="shared" si="45"/>
        <v>11.734815853059587</v>
      </c>
      <c r="J331" s="59">
        <f t="shared" si="46"/>
        <v>19.261956681858123</v>
      </c>
      <c r="K331" s="59">
        <f t="shared" si="47"/>
        <v>2.9581319942449653</v>
      </c>
      <c r="L331" s="59">
        <f t="shared" si="48"/>
        <v>0.15339387433749829</v>
      </c>
      <c r="M331" s="60"/>
      <c r="N331" s="60">
        <f t="shared" si="49"/>
        <v>1931.03</v>
      </c>
      <c r="O331" s="60">
        <f t="shared" si="50"/>
        <v>0.17748057099408099</v>
      </c>
      <c r="P331" s="63">
        <f t="shared" si="51"/>
        <v>1.1942048554638547</v>
      </c>
      <c r="R331" s="59">
        <f t="shared" ref="R331:R394" si="54">B331/D331</f>
        <v>16.433685646096148</v>
      </c>
      <c r="S331" s="59">
        <f t="shared" ref="S331:S394" si="55">LN(R331)</f>
        <v>2.7993332310612407</v>
      </c>
    </row>
    <row r="332" spans="1:19" x14ac:dyDescent="0.3">
      <c r="A332" s="60">
        <f>[1]Data!A331</f>
        <v>1897.11</v>
      </c>
      <c r="B332" s="59">
        <f>[1]Data!B331</f>
        <v>4.6500000000000004</v>
      </c>
      <c r="C332" s="59">
        <f>[1]Data!C331</f>
        <v>0.18</v>
      </c>
      <c r="D332" s="59">
        <f>[1]Data!D331</f>
        <v>0.30170000000000002</v>
      </c>
      <c r="E332" s="59">
        <f>[1]Data!E331</f>
        <v>6.6601933879999997</v>
      </c>
      <c r="F332" s="59">
        <f t="shared" si="52"/>
        <v>218.06330768364171</v>
      </c>
      <c r="G332" s="59">
        <f t="shared" si="53"/>
        <v>14.14832256519456</v>
      </c>
      <c r="H332" s="59">
        <f t="shared" si="44"/>
        <v>209.18475934040333</v>
      </c>
      <c r="I332" s="59">
        <f t="shared" si="45"/>
        <v>11.737207478900638</v>
      </c>
      <c r="J332" s="59">
        <f t="shared" si="46"/>
        <v>18.578806592253112</v>
      </c>
      <c r="K332" s="59">
        <f t="shared" si="47"/>
        <v>2.9220215005506396</v>
      </c>
      <c r="L332" s="59">
        <f t="shared" si="48"/>
        <v>0.11728338064317256</v>
      </c>
      <c r="M332" s="60"/>
      <c r="N332" s="60">
        <f t="shared" si="49"/>
        <v>1931.06</v>
      </c>
      <c r="O332" s="60">
        <f t="shared" si="50"/>
        <v>-3.6280220335107582E-2</v>
      </c>
      <c r="P332" s="63">
        <f t="shared" si="51"/>
        <v>0.96437001952672285</v>
      </c>
      <c r="R332" s="59">
        <f t="shared" si="54"/>
        <v>15.41266158435532</v>
      </c>
      <c r="S332" s="59">
        <f t="shared" si="55"/>
        <v>2.7351893524163864</v>
      </c>
    </row>
    <row r="333" spans="1:19" x14ac:dyDescent="0.3">
      <c r="A333" s="60">
        <f>[1]Data!A332</f>
        <v>1897.12</v>
      </c>
      <c r="B333" s="59">
        <f>[1]Data!B332</f>
        <v>4.75</v>
      </c>
      <c r="C333" s="59">
        <f>[1]Data!C332</f>
        <v>0.18</v>
      </c>
      <c r="D333" s="59">
        <f>[1]Data!D332</f>
        <v>0.31</v>
      </c>
      <c r="E333" s="59">
        <f>[1]Data!E332</f>
        <v>6.6601933879999997</v>
      </c>
      <c r="F333" s="59">
        <f t="shared" si="52"/>
        <v>222.75284118221464</v>
      </c>
      <c r="G333" s="59">
        <f t="shared" si="53"/>
        <v>14.537553845576113</v>
      </c>
      <c r="H333" s="59">
        <f t="shared" si="44"/>
        <v>209.42784694777276</v>
      </c>
      <c r="I333" s="59">
        <f t="shared" si="45"/>
        <v>11.743848939060126</v>
      </c>
      <c r="J333" s="59">
        <f t="shared" si="46"/>
        <v>18.96761805589453</v>
      </c>
      <c r="K333" s="59">
        <f t="shared" si="47"/>
        <v>2.942733212325368</v>
      </c>
      <c r="L333" s="59">
        <f t="shared" si="48"/>
        <v>0.13799509241790098</v>
      </c>
      <c r="M333" s="60"/>
      <c r="N333" s="60">
        <f t="shared" si="49"/>
        <v>1931.09</v>
      </c>
      <c r="O333" s="60">
        <f t="shared" si="50"/>
        <v>-0.20426045978708363</v>
      </c>
      <c r="P333" s="63">
        <f t="shared" si="51"/>
        <v>0.81525000368951572</v>
      </c>
      <c r="R333" s="59">
        <f t="shared" si="54"/>
        <v>15.32258064516129</v>
      </c>
      <c r="S333" s="59">
        <f t="shared" si="55"/>
        <v>2.729327599549495</v>
      </c>
    </row>
    <row r="334" spans="1:19" x14ac:dyDescent="0.3">
      <c r="A334" s="60">
        <f>[1]Data!A333</f>
        <v>1898.01</v>
      </c>
      <c r="B334" s="59">
        <f>[1]Data!B333</f>
        <v>4.88</v>
      </c>
      <c r="C334" s="59">
        <f>[1]Data!C333</f>
        <v>0.1817</v>
      </c>
      <c r="D334" s="59">
        <f>[1]Data!D333</f>
        <v>0.31330000000000002</v>
      </c>
      <c r="E334" s="59">
        <f>[1]Data!E333</f>
        <v>6.6601933879999997</v>
      </c>
      <c r="F334" s="59">
        <f t="shared" si="52"/>
        <v>228.84923473035946</v>
      </c>
      <c r="G334" s="59">
        <f t="shared" si="53"/>
        <v>14.692308451029023</v>
      </c>
      <c r="H334" s="59">
        <f t="shared" si="44"/>
        <v>209.64978856972044</v>
      </c>
      <c r="I334" s="59">
        <f t="shared" si="45"/>
        <v>11.754935255727013</v>
      </c>
      <c r="J334" s="59">
        <f t="shared" si="46"/>
        <v>19.468353483177541</v>
      </c>
      <c r="K334" s="59">
        <f t="shared" si="47"/>
        <v>2.9687902489451372</v>
      </c>
      <c r="L334" s="59">
        <f t="shared" si="48"/>
        <v>0.16405212903767019</v>
      </c>
      <c r="M334" s="60"/>
      <c r="N334" s="60">
        <f t="shared" si="49"/>
        <v>1931.12</v>
      </c>
      <c r="O334" s="60">
        <f t="shared" si="50"/>
        <v>-0.53553736836544852</v>
      </c>
      <c r="P334" s="63">
        <f t="shared" si="51"/>
        <v>0.58535465454083668</v>
      </c>
      <c r="R334" s="59">
        <f t="shared" si="54"/>
        <v>15.576125119693582</v>
      </c>
      <c r="S334" s="59">
        <f t="shared" si="55"/>
        <v>2.7457393008890465</v>
      </c>
    </row>
    <row r="335" spans="1:19" x14ac:dyDescent="0.3">
      <c r="A335" s="60">
        <f>[1]Data!A334</f>
        <v>1898.02</v>
      </c>
      <c r="B335" s="59">
        <f>[1]Data!B334</f>
        <v>4.87</v>
      </c>
      <c r="C335" s="59">
        <f>[1]Data!C334</f>
        <v>0.18329999999999999</v>
      </c>
      <c r="D335" s="59">
        <f>[1]Data!D334</f>
        <v>0.31669999999999998</v>
      </c>
      <c r="E335" s="59">
        <f>[1]Data!E334</f>
        <v>6.7553424790000003</v>
      </c>
      <c r="F335" s="59">
        <f t="shared" si="52"/>
        <v>225.16354200078445</v>
      </c>
      <c r="G335" s="59">
        <f t="shared" si="53"/>
        <v>14.642565452083867</v>
      </c>
      <c r="H335" s="59">
        <f t="shared" si="44"/>
        <v>209.78180571296463</v>
      </c>
      <c r="I335" s="59">
        <f t="shared" si="45"/>
        <v>11.766948982465767</v>
      </c>
      <c r="J335" s="59">
        <f t="shared" si="46"/>
        <v>19.135252675634646</v>
      </c>
      <c r="K335" s="59">
        <f t="shared" si="47"/>
        <v>2.9515323236838524</v>
      </c>
      <c r="L335" s="59">
        <f t="shared" si="48"/>
        <v>0.14679420377638541</v>
      </c>
      <c r="M335" s="60"/>
      <c r="N335" s="60">
        <f t="shared" si="49"/>
        <v>1932.03</v>
      </c>
      <c r="O335" s="60">
        <f t="shared" si="50"/>
        <v>-0.5315798981781521</v>
      </c>
      <c r="P335" s="63">
        <f t="shared" si="51"/>
        <v>0.58767576797442866</v>
      </c>
      <c r="R335" s="59">
        <f t="shared" si="54"/>
        <v>15.37732870224187</v>
      </c>
      <c r="S335" s="59">
        <f t="shared" si="55"/>
        <v>2.7328942625320414</v>
      </c>
    </row>
    <row r="336" spans="1:19" x14ac:dyDescent="0.3">
      <c r="A336" s="60">
        <f>[1]Data!A335</f>
        <v>1898.03</v>
      </c>
      <c r="B336" s="59">
        <f>[1]Data!B335</f>
        <v>4.6500000000000004</v>
      </c>
      <c r="C336" s="59">
        <f>[1]Data!C335</f>
        <v>0.185</v>
      </c>
      <c r="D336" s="59">
        <f>[1]Data!D335</f>
        <v>0.32</v>
      </c>
      <c r="E336" s="59">
        <f>[1]Data!E335</f>
        <v>6.7553424790000003</v>
      </c>
      <c r="F336" s="59">
        <f t="shared" si="52"/>
        <v>214.99188301922953</v>
      </c>
      <c r="G336" s="59">
        <f t="shared" si="53"/>
        <v>14.795140336807194</v>
      </c>
      <c r="H336" s="59">
        <f t="shared" si="44"/>
        <v>209.95079304720656</v>
      </c>
      <c r="I336" s="59">
        <f t="shared" si="45"/>
        <v>11.782395333691124</v>
      </c>
      <c r="J336" s="59">
        <f t="shared" si="46"/>
        <v>18.24687399551701</v>
      </c>
      <c r="K336" s="59">
        <f t="shared" si="47"/>
        <v>2.9039937774401738</v>
      </c>
      <c r="L336" s="59">
        <f t="shared" si="48"/>
        <v>9.925565753270682E-2</v>
      </c>
      <c r="M336" s="60"/>
      <c r="N336" s="60">
        <f t="shared" si="49"/>
        <v>1932.06</v>
      </c>
      <c r="O336" s="60">
        <f t="shared" si="50"/>
        <v>-1.0601628267666872</v>
      </c>
      <c r="P336" s="63">
        <f t="shared" si="51"/>
        <v>0.34639940264312669</v>
      </c>
      <c r="R336" s="59">
        <f t="shared" si="54"/>
        <v>14.53125</v>
      </c>
      <c r="S336" s="59">
        <f t="shared" si="55"/>
        <v>2.6763015027876298</v>
      </c>
    </row>
    <row r="337" spans="1:19" x14ac:dyDescent="0.3">
      <c r="A337" s="60">
        <f>[1]Data!A336</f>
        <v>1898.04</v>
      </c>
      <c r="B337" s="59">
        <f>[1]Data!B336</f>
        <v>4.57</v>
      </c>
      <c r="C337" s="59">
        <f>[1]Data!C336</f>
        <v>0.1867</v>
      </c>
      <c r="D337" s="59">
        <f>[1]Data!D336</f>
        <v>0.32329999999999998</v>
      </c>
      <c r="E337" s="59">
        <f>[1]Data!E336</f>
        <v>6.7553424790000003</v>
      </c>
      <c r="F337" s="59">
        <f t="shared" si="52"/>
        <v>211.29309793502773</v>
      </c>
      <c r="G337" s="59">
        <f t="shared" si="53"/>
        <v>14.947715221530515</v>
      </c>
      <c r="H337" s="59">
        <f t="shared" si="44"/>
        <v>210.08524897850958</v>
      </c>
      <c r="I337" s="59">
        <f t="shared" si="45"/>
        <v>11.800200597074067</v>
      </c>
      <c r="J337" s="59">
        <f t="shared" si="46"/>
        <v>17.905890344560682</v>
      </c>
      <c r="K337" s="59">
        <f t="shared" si="47"/>
        <v>2.8851297282437369</v>
      </c>
      <c r="L337" s="59">
        <f t="shared" si="48"/>
        <v>8.0391608336269904E-2</v>
      </c>
      <c r="M337" s="60"/>
      <c r="N337" s="60">
        <f t="shared" si="49"/>
        <v>1932.09</v>
      </c>
      <c r="O337" s="60">
        <f t="shared" si="50"/>
        <v>-0.49767860423605281</v>
      </c>
      <c r="P337" s="63">
        <f t="shared" si="51"/>
        <v>0.60794029294206975</v>
      </c>
      <c r="R337" s="59">
        <f t="shared" si="54"/>
        <v>14.135477884317973</v>
      </c>
      <c r="S337" s="59">
        <f t="shared" si="55"/>
        <v>2.6486877991568631</v>
      </c>
    </row>
    <row r="338" spans="1:19" x14ac:dyDescent="0.3">
      <c r="A338" s="60">
        <f>[1]Data!A337</f>
        <v>1898.05</v>
      </c>
      <c r="B338" s="59">
        <f>[1]Data!B337</f>
        <v>4.87</v>
      </c>
      <c r="C338" s="59">
        <f>[1]Data!C337</f>
        <v>0.1883</v>
      </c>
      <c r="D338" s="59">
        <f>[1]Data!D337</f>
        <v>0.32669999999999999</v>
      </c>
      <c r="E338" s="59">
        <f>[1]Data!E337</f>
        <v>7.2310717359999996</v>
      </c>
      <c r="F338" s="59">
        <f t="shared" si="52"/>
        <v>210.35012450884639</v>
      </c>
      <c r="G338" s="59">
        <f t="shared" si="53"/>
        <v>14.111167490151974</v>
      </c>
      <c r="H338" s="59">
        <f t="shared" si="44"/>
        <v>210.36056291962765</v>
      </c>
      <c r="I338" s="59">
        <f t="shared" si="45"/>
        <v>11.813775255842435</v>
      </c>
      <c r="J338" s="59">
        <f t="shared" si="46"/>
        <v>17.805495699168556</v>
      </c>
      <c r="K338" s="59">
        <f t="shared" si="47"/>
        <v>2.879507156789749</v>
      </c>
      <c r="L338" s="59">
        <f t="shared" si="48"/>
        <v>7.4769036882281981E-2</v>
      </c>
      <c r="M338" s="60"/>
      <c r="N338" s="60">
        <f t="shared" si="49"/>
        <v>1932.12</v>
      </c>
      <c r="O338" s="60">
        <f t="shared" si="50"/>
        <v>-0.66185996307859307</v>
      </c>
      <c r="P338" s="63">
        <f t="shared" si="51"/>
        <v>0.51589090355234768</v>
      </c>
      <c r="R338" s="59">
        <f t="shared" si="54"/>
        <v>14.906642179369452</v>
      </c>
      <c r="S338" s="59">
        <f t="shared" si="55"/>
        <v>2.701806897469611</v>
      </c>
    </row>
    <row r="339" spans="1:19" x14ac:dyDescent="0.3">
      <c r="A339" s="60">
        <f>[1]Data!A338</f>
        <v>1898.06</v>
      </c>
      <c r="B339" s="59">
        <f>[1]Data!B338</f>
        <v>5.0599999999999996</v>
      </c>
      <c r="C339" s="59">
        <f>[1]Data!C338</f>
        <v>0.19</v>
      </c>
      <c r="D339" s="59">
        <f>[1]Data!D338</f>
        <v>0.33</v>
      </c>
      <c r="E339" s="59">
        <f>[1]Data!E338</f>
        <v>6.7553424790000003</v>
      </c>
      <c r="F339" s="59">
        <f t="shared" si="52"/>
        <v>233.9481565757637</v>
      </c>
      <c r="G339" s="59">
        <f t="shared" si="53"/>
        <v>15.257488472332419</v>
      </c>
      <c r="H339" s="59">
        <f t="shared" si="44"/>
        <v>210.70193126413506</v>
      </c>
      <c r="I339" s="59">
        <f t="shared" si="45"/>
        <v>11.836504820067141</v>
      </c>
      <c r="J339" s="59">
        <f t="shared" si="46"/>
        <v>19.764969484837895</v>
      </c>
      <c r="K339" s="59">
        <f t="shared" si="47"/>
        <v>2.9839111528485396</v>
      </c>
      <c r="L339" s="59">
        <f t="shared" si="48"/>
        <v>0.17917303294107256</v>
      </c>
      <c r="M339" s="60"/>
      <c r="N339" s="60">
        <f t="shared" si="49"/>
        <v>1933.03</v>
      </c>
      <c r="O339" s="60">
        <f t="shared" si="50"/>
        <v>-0.70596346939348953</v>
      </c>
      <c r="P339" s="63">
        <f t="shared" si="51"/>
        <v>0.49363274502804233</v>
      </c>
      <c r="R339" s="59">
        <f t="shared" si="54"/>
        <v>15.333333333333332</v>
      </c>
      <c r="S339" s="59">
        <f t="shared" si="55"/>
        <v>2.7300291078209851</v>
      </c>
    </row>
    <row r="340" spans="1:19" x14ac:dyDescent="0.3">
      <c r="A340" s="60">
        <f>[1]Data!A339</f>
        <v>1898.07</v>
      </c>
      <c r="B340" s="59">
        <f>[1]Data!B339</f>
        <v>5.08</v>
      </c>
      <c r="C340" s="59">
        <f>[1]Data!C339</f>
        <v>0.19170000000000001</v>
      </c>
      <c r="D340" s="59">
        <f>[1]Data!D339</f>
        <v>0.33329999999999999</v>
      </c>
      <c r="E340" s="59">
        <f>[1]Data!E339</f>
        <v>6.6601933879999997</v>
      </c>
      <c r="F340" s="59">
        <f t="shared" si="52"/>
        <v>238.22830172750534</v>
      </c>
      <c r="G340" s="59">
        <f t="shared" si="53"/>
        <v>15.630215150743608</v>
      </c>
      <c r="H340" s="59">
        <f t="shared" si="44"/>
        <v>211.0838629489653</v>
      </c>
      <c r="I340" s="59">
        <f t="shared" si="45"/>
        <v>11.865516700403392</v>
      </c>
      <c r="J340" s="59">
        <f t="shared" si="46"/>
        <v>20.077364327455399</v>
      </c>
      <c r="K340" s="59">
        <f t="shared" si="47"/>
        <v>2.9995930276155067</v>
      </c>
      <c r="L340" s="59">
        <f t="shared" si="48"/>
        <v>0.1948549077080397</v>
      </c>
      <c r="M340" s="60"/>
      <c r="N340" s="60">
        <f t="shared" si="49"/>
        <v>1933.06</v>
      </c>
      <c r="O340" s="60">
        <f t="shared" si="50"/>
        <v>-0.19343516136191186</v>
      </c>
      <c r="P340" s="63">
        <f t="shared" si="51"/>
        <v>0.82412326949323167</v>
      </c>
      <c r="R340" s="59">
        <f t="shared" si="54"/>
        <v>15.241524152415243</v>
      </c>
      <c r="S340" s="59">
        <f t="shared" si="55"/>
        <v>2.7240235552588339</v>
      </c>
    </row>
    <row r="341" spans="1:19" x14ac:dyDescent="0.3">
      <c r="A341" s="60">
        <f>[1]Data!A340</f>
        <v>1898.08</v>
      </c>
      <c r="B341" s="59">
        <f>[1]Data!B340</f>
        <v>5.27</v>
      </c>
      <c r="C341" s="59">
        <f>[1]Data!C340</f>
        <v>0.1933</v>
      </c>
      <c r="D341" s="59">
        <f>[1]Data!D340</f>
        <v>0.3367</v>
      </c>
      <c r="E341" s="59">
        <f>[1]Data!E340</f>
        <v>6.6601933879999997</v>
      </c>
      <c r="F341" s="59">
        <f t="shared" si="52"/>
        <v>247.13841537479391</v>
      </c>
      <c r="G341" s="59">
        <f t="shared" si="53"/>
        <v>15.789659289695088</v>
      </c>
      <c r="H341" s="59">
        <f t="shared" si="44"/>
        <v>211.42616477460641</v>
      </c>
      <c r="I341" s="59">
        <f t="shared" si="45"/>
        <v>11.898405233839057</v>
      </c>
      <c r="J341" s="59">
        <f t="shared" si="46"/>
        <v>20.770717631295025</v>
      </c>
      <c r="K341" s="59">
        <f t="shared" si="47"/>
        <v>3.0335441886293668</v>
      </c>
      <c r="L341" s="59">
        <f t="shared" si="48"/>
        <v>0.22880606872189979</v>
      </c>
      <c r="M341" s="60"/>
      <c r="N341" s="60">
        <f t="shared" si="49"/>
        <v>1933.09</v>
      </c>
      <c r="O341" s="60">
        <f t="shared" si="50"/>
        <v>-0.20256848435023533</v>
      </c>
      <c r="P341" s="63">
        <f t="shared" si="51"/>
        <v>0.81663055427013354</v>
      </c>
      <c r="R341" s="59">
        <f t="shared" si="54"/>
        <v>15.651915651915651</v>
      </c>
      <c r="S341" s="59">
        <f t="shared" si="55"/>
        <v>2.7505933153683793</v>
      </c>
    </row>
    <row r="342" spans="1:19" x14ac:dyDescent="0.3">
      <c r="A342" s="60">
        <f>[1]Data!A341</f>
        <v>1898.09</v>
      </c>
      <c r="B342" s="59">
        <f>[1]Data!B341</f>
        <v>5.26</v>
      </c>
      <c r="C342" s="59">
        <f>[1]Data!C341</f>
        <v>0.19500000000000001</v>
      </c>
      <c r="D342" s="59">
        <f>[1]Data!D341</f>
        <v>0.34</v>
      </c>
      <c r="E342" s="59">
        <f>[1]Data!E341</f>
        <v>6.6601933879999997</v>
      </c>
      <c r="F342" s="59">
        <f t="shared" si="52"/>
        <v>246.66946202493662</v>
      </c>
      <c r="G342" s="59">
        <f t="shared" si="53"/>
        <v>15.944413895147996</v>
      </c>
      <c r="H342" s="59">
        <f t="shared" si="44"/>
        <v>211.68923898830678</v>
      </c>
      <c r="I342" s="59">
        <f t="shared" si="45"/>
        <v>11.935209557264907</v>
      </c>
      <c r="J342" s="59">
        <f t="shared" si="46"/>
        <v>20.667375871485227</v>
      </c>
      <c r="K342" s="59">
        <f t="shared" si="47"/>
        <v>3.0285564121503774</v>
      </c>
      <c r="L342" s="59">
        <f t="shared" si="48"/>
        <v>0.22381829224291039</v>
      </c>
      <c r="M342" s="60"/>
      <c r="N342" s="60">
        <f t="shared" si="49"/>
        <v>1933.12</v>
      </c>
      <c r="O342" s="60">
        <f t="shared" si="50"/>
        <v>-0.24918294636720706</v>
      </c>
      <c r="P342" s="63">
        <f t="shared" si="51"/>
        <v>0.77943736510585326</v>
      </c>
      <c r="R342" s="59">
        <f t="shared" si="54"/>
        <v>15.470588235294116</v>
      </c>
      <c r="S342" s="59">
        <f t="shared" si="55"/>
        <v>2.7389406881215486</v>
      </c>
    </row>
    <row r="343" spans="1:19" x14ac:dyDescent="0.3">
      <c r="A343" s="60">
        <f>[1]Data!A342</f>
        <v>1898.1</v>
      </c>
      <c r="B343" s="59">
        <f>[1]Data!B342</f>
        <v>5.15</v>
      </c>
      <c r="C343" s="59">
        <f>[1]Data!C342</f>
        <v>0.19670000000000001</v>
      </c>
      <c r="D343" s="59">
        <f>[1]Data!D342</f>
        <v>0.34329999999999999</v>
      </c>
      <c r="E343" s="59">
        <f>[1]Data!E342</f>
        <v>6.6601933879999997</v>
      </c>
      <c r="F343" s="59">
        <f t="shared" si="52"/>
        <v>241.51097517650641</v>
      </c>
      <c r="G343" s="59">
        <f t="shared" si="53"/>
        <v>16.0991685006009</v>
      </c>
      <c r="H343" s="59">
        <f t="shared" si="44"/>
        <v>212.03982684912313</v>
      </c>
      <c r="I343" s="59">
        <f t="shared" si="45"/>
        <v>11.977207862919627</v>
      </c>
      <c r="J343" s="59">
        <f t="shared" si="46"/>
        <v>20.164213391019366</v>
      </c>
      <c r="K343" s="59">
        <f t="shared" si="47"/>
        <v>3.0039094189366233</v>
      </c>
      <c r="L343" s="59">
        <f t="shared" si="48"/>
        <v>0.19917129902915631</v>
      </c>
      <c r="M343" s="60"/>
      <c r="N343" s="60">
        <f t="shared" si="49"/>
        <v>1934.03</v>
      </c>
      <c r="O343" s="60">
        <f t="shared" si="50"/>
        <v>-0.16948943512407411</v>
      </c>
      <c r="P343" s="63">
        <f t="shared" si="51"/>
        <v>0.84409567219930148</v>
      </c>
      <c r="R343" s="59">
        <f t="shared" si="54"/>
        <v>15.001456452082728</v>
      </c>
      <c r="S343" s="59">
        <f t="shared" si="55"/>
        <v>2.7081472931941355</v>
      </c>
    </row>
    <row r="344" spans="1:19" x14ac:dyDescent="0.3">
      <c r="A344" s="60">
        <f>[1]Data!A343</f>
        <v>1898.11</v>
      </c>
      <c r="B344" s="59">
        <f>[1]Data!B343</f>
        <v>5.32</v>
      </c>
      <c r="C344" s="59">
        <f>[1]Data!C343</f>
        <v>0.1983</v>
      </c>
      <c r="D344" s="59">
        <f>[1]Data!D343</f>
        <v>0.34670000000000001</v>
      </c>
      <c r="E344" s="59">
        <f>[1]Data!E343</f>
        <v>6.6601933879999997</v>
      </c>
      <c r="F344" s="59">
        <f t="shared" si="52"/>
        <v>249.4831821240804</v>
      </c>
      <c r="G344" s="59">
        <f t="shared" si="53"/>
        <v>16.258612639552382</v>
      </c>
      <c r="H344" s="59">
        <f t="shared" si="44"/>
        <v>212.52854172552992</v>
      </c>
      <c r="I344" s="59">
        <f t="shared" si="45"/>
        <v>12.024588169799493</v>
      </c>
      <c r="J344" s="59">
        <f t="shared" si="46"/>
        <v>20.747752738066577</v>
      </c>
      <c r="K344" s="59">
        <f t="shared" si="47"/>
        <v>3.032437939031722</v>
      </c>
      <c r="L344" s="59">
        <f t="shared" si="48"/>
        <v>0.22769981912425497</v>
      </c>
      <c r="M344" s="60"/>
      <c r="N344" s="60">
        <f t="shared" si="49"/>
        <v>1934.06</v>
      </c>
      <c r="O344" s="60">
        <f t="shared" si="50"/>
        <v>-0.24213575573179025</v>
      </c>
      <c r="P344" s="63">
        <f t="shared" si="51"/>
        <v>0.78494960890976517</v>
      </c>
      <c r="R344" s="59">
        <f t="shared" si="54"/>
        <v>15.344678396308048</v>
      </c>
      <c r="S344" s="59">
        <f t="shared" si="55"/>
        <v>2.7307687296447125</v>
      </c>
    </row>
    <row r="345" spans="1:19" x14ac:dyDescent="0.3">
      <c r="A345" s="60">
        <f>[1]Data!A344</f>
        <v>1898.12</v>
      </c>
      <c r="B345" s="59">
        <f>[1]Data!B344</f>
        <v>5.65</v>
      </c>
      <c r="C345" s="59">
        <f>[1]Data!C344</f>
        <v>0.2</v>
      </c>
      <c r="D345" s="59">
        <f>[1]Data!D344</f>
        <v>0.35</v>
      </c>
      <c r="E345" s="59">
        <f>[1]Data!E344</f>
        <v>6.7553424790000003</v>
      </c>
      <c r="F345" s="59">
        <f t="shared" si="52"/>
        <v>261.22669657175197</v>
      </c>
      <c r="G345" s="59">
        <f t="shared" si="53"/>
        <v>16.182184743382866</v>
      </c>
      <c r="H345" s="59">
        <f t="shared" si="44"/>
        <v>213.18149703421835</v>
      </c>
      <c r="I345" s="59">
        <f t="shared" si="45"/>
        <v>12.074843496262242</v>
      </c>
      <c r="J345" s="59">
        <f t="shared" si="46"/>
        <v>21.633961272675251</v>
      </c>
      <c r="K345" s="59">
        <f t="shared" si="47"/>
        <v>3.074264361092566</v>
      </c>
      <c r="L345" s="59">
        <f t="shared" si="48"/>
        <v>0.26952624118509894</v>
      </c>
      <c r="M345" s="60"/>
      <c r="N345" s="60">
        <f t="shared" si="49"/>
        <v>1934.09</v>
      </c>
      <c r="O345" s="60">
        <f t="shared" si="50"/>
        <v>-0.35831040409872594</v>
      </c>
      <c r="P345" s="63">
        <f t="shared" si="51"/>
        <v>0.69885611353334198</v>
      </c>
      <c r="R345" s="59">
        <f t="shared" si="54"/>
        <v>16.142857142857146</v>
      </c>
      <c r="S345" s="59">
        <f t="shared" si="55"/>
        <v>2.7814776696570274</v>
      </c>
    </row>
    <row r="346" spans="1:19" x14ac:dyDescent="0.3">
      <c r="A346" s="60">
        <f>[1]Data!A345</f>
        <v>1899.01</v>
      </c>
      <c r="B346" s="59">
        <f>[1]Data!B345</f>
        <v>6.08</v>
      </c>
      <c r="C346" s="59">
        <f>[1]Data!C345</f>
        <v>0.20080000000000001</v>
      </c>
      <c r="D346" s="59">
        <f>[1]Data!D345</f>
        <v>0.36080000000000001</v>
      </c>
      <c r="E346" s="59">
        <f>[1]Data!E345</f>
        <v>6.7553424790000003</v>
      </c>
      <c r="F346" s="59">
        <f t="shared" si="52"/>
        <v>281.10766639933667</v>
      </c>
      <c r="G346" s="59">
        <f t="shared" si="53"/>
        <v>16.681520729750108</v>
      </c>
      <c r="H346" s="59">
        <f t="shared" si="44"/>
        <v>213.75693065458222</v>
      </c>
      <c r="I346" s="59">
        <f t="shared" si="45"/>
        <v>12.123559466716559</v>
      </c>
      <c r="J346" s="59">
        <f t="shared" si="46"/>
        <v>23.186892197054522</v>
      </c>
      <c r="K346" s="59">
        <f t="shared" si="47"/>
        <v>3.1435871274981491</v>
      </c>
      <c r="L346" s="59">
        <f t="shared" si="48"/>
        <v>0.33884900759068204</v>
      </c>
      <c r="M346" s="60"/>
      <c r="N346" s="60">
        <f t="shared" si="49"/>
        <v>1934.12</v>
      </c>
      <c r="O346" s="60">
        <f t="shared" si="50"/>
        <v>-0.29141341208536398</v>
      </c>
      <c r="P346" s="63">
        <f t="shared" si="51"/>
        <v>0.74720670987278237</v>
      </c>
      <c r="R346" s="59">
        <f t="shared" si="54"/>
        <v>16.851441241685144</v>
      </c>
      <c r="S346" s="59">
        <f t="shared" si="55"/>
        <v>2.8244361867717442</v>
      </c>
    </row>
    <row r="347" spans="1:19" x14ac:dyDescent="0.3">
      <c r="A347" s="60">
        <f>[1]Data!A346</f>
        <v>1899.02</v>
      </c>
      <c r="B347" s="59">
        <f>[1]Data!B346</f>
        <v>6.31</v>
      </c>
      <c r="C347" s="59">
        <f>[1]Data!C346</f>
        <v>0.20169999999999999</v>
      </c>
      <c r="D347" s="59">
        <f>[1]Data!D346</f>
        <v>0.37169999999999997</v>
      </c>
      <c r="E347" s="59">
        <f>[1]Data!E346</f>
        <v>6.9456325620000001</v>
      </c>
      <c r="F347" s="59">
        <f t="shared" si="52"/>
        <v>283.74880220161003</v>
      </c>
      <c r="G347" s="59">
        <f t="shared" si="53"/>
        <v>16.714648142367423</v>
      </c>
      <c r="H347" s="59">
        <f t="shared" si="44"/>
        <v>214.31762413576601</v>
      </c>
      <c r="I347" s="59">
        <f t="shared" si="45"/>
        <v>12.170157194137808</v>
      </c>
      <c r="J347" s="59">
        <f t="shared" si="46"/>
        <v>23.31513041904568</v>
      </c>
      <c r="K347" s="59">
        <f t="shared" si="47"/>
        <v>3.149102524027426</v>
      </c>
      <c r="L347" s="59">
        <f t="shared" si="48"/>
        <v>0.34436440411995894</v>
      </c>
      <c r="M347" s="60"/>
      <c r="N347" s="60">
        <f t="shared" si="49"/>
        <v>1935.03</v>
      </c>
      <c r="O347" s="60">
        <f t="shared" si="50"/>
        <v>-0.40521214973557429</v>
      </c>
      <c r="P347" s="63">
        <f t="shared" si="51"/>
        <v>0.66683532691283809</v>
      </c>
      <c r="R347" s="59">
        <f t="shared" si="54"/>
        <v>16.976055959106805</v>
      </c>
      <c r="S347" s="59">
        <f t="shared" si="55"/>
        <v>2.8318038782320523</v>
      </c>
    </row>
    <row r="348" spans="1:19" x14ac:dyDescent="0.3">
      <c r="A348" s="60">
        <f>[1]Data!A347</f>
        <v>1899.03</v>
      </c>
      <c r="B348" s="59">
        <f>[1]Data!B347</f>
        <v>6.4</v>
      </c>
      <c r="C348" s="59">
        <f>[1]Data!C347</f>
        <v>0.20250000000000001</v>
      </c>
      <c r="D348" s="59">
        <f>[1]Data!D347</f>
        <v>0.38250000000000001</v>
      </c>
      <c r="E348" s="59">
        <f>[1]Data!E347</f>
        <v>6.9456325620000001</v>
      </c>
      <c r="F348" s="59">
        <f t="shared" si="52"/>
        <v>287.79593250242539</v>
      </c>
      <c r="G348" s="59">
        <f t="shared" si="53"/>
        <v>17.200303778465265</v>
      </c>
      <c r="H348" s="59">
        <f t="shared" si="44"/>
        <v>214.89340762995977</v>
      </c>
      <c r="I348" s="59">
        <f t="shared" si="45"/>
        <v>12.217363888563391</v>
      </c>
      <c r="J348" s="59">
        <f t="shared" si="46"/>
        <v>23.556303563310383</v>
      </c>
      <c r="K348" s="59">
        <f t="shared" si="47"/>
        <v>3.1593934518778077</v>
      </c>
      <c r="L348" s="59">
        <f t="shared" si="48"/>
        <v>0.35465533197034071</v>
      </c>
      <c r="M348" s="60"/>
      <c r="N348" s="60">
        <f t="shared" si="49"/>
        <v>1935.06</v>
      </c>
      <c r="O348" s="60">
        <f t="shared" si="50"/>
        <v>-0.21823436477976177</v>
      </c>
      <c r="P348" s="63">
        <f t="shared" si="51"/>
        <v>0.8039370050668363</v>
      </c>
      <c r="R348" s="59">
        <f t="shared" si="54"/>
        <v>16.732026143790851</v>
      </c>
      <c r="S348" s="59">
        <f t="shared" si="55"/>
        <v>2.8173246160811729</v>
      </c>
    </row>
    <row r="349" spans="1:19" x14ac:dyDescent="0.3">
      <c r="A349" s="60">
        <f>[1]Data!A348</f>
        <v>1899.04</v>
      </c>
      <c r="B349" s="59">
        <f>[1]Data!B348</f>
        <v>6.48</v>
      </c>
      <c r="C349" s="59">
        <f>[1]Data!C348</f>
        <v>0.20330000000000001</v>
      </c>
      <c r="D349" s="59">
        <f>[1]Data!D348</f>
        <v>0.39329999999999998</v>
      </c>
      <c r="E349" s="59">
        <f>[1]Data!E348</f>
        <v>7.0407735540000003</v>
      </c>
      <c r="F349" s="59">
        <f t="shared" si="52"/>
        <v>287.45582349402173</v>
      </c>
      <c r="G349" s="59">
        <f t="shared" si="53"/>
        <v>17.446971509289927</v>
      </c>
      <c r="H349" s="59">
        <f t="shared" si="44"/>
        <v>215.39839656258934</v>
      </c>
      <c r="I349" s="59">
        <f t="shared" si="45"/>
        <v>12.264967397714138</v>
      </c>
      <c r="J349" s="59">
        <f t="shared" si="46"/>
        <v>23.437145340279976</v>
      </c>
      <c r="K349" s="59">
        <f t="shared" si="47"/>
        <v>3.1543221714680829</v>
      </c>
      <c r="L349" s="59">
        <f t="shared" si="48"/>
        <v>0.34958405156061589</v>
      </c>
      <c r="M349" s="60"/>
      <c r="N349" s="60">
        <f t="shared" si="49"/>
        <v>1935.09</v>
      </c>
      <c r="O349" s="60">
        <f t="shared" si="50"/>
        <v>-7.76187921606728E-2</v>
      </c>
      <c r="P349" s="63">
        <f t="shared" si="51"/>
        <v>0.92531709745022284</v>
      </c>
      <c r="R349" s="59">
        <f t="shared" si="54"/>
        <v>16.475972540045767</v>
      </c>
      <c r="S349" s="59">
        <f t="shared" si="55"/>
        <v>2.8019031099085567</v>
      </c>
    </row>
    <row r="350" spans="1:19" x14ac:dyDescent="0.3">
      <c r="A350" s="60">
        <f>[1]Data!A349</f>
        <v>1899.05</v>
      </c>
      <c r="B350" s="59">
        <f>[1]Data!B349</f>
        <v>6.21</v>
      </c>
      <c r="C350" s="59">
        <f>[1]Data!C349</f>
        <v>0.20419999999999999</v>
      </c>
      <c r="D350" s="59">
        <f>[1]Data!D349</f>
        <v>0.4042</v>
      </c>
      <c r="E350" s="59">
        <f>[1]Data!E349</f>
        <v>7.0407735540000003</v>
      </c>
      <c r="F350" s="59">
        <f t="shared" si="52"/>
        <v>275.47849751510415</v>
      </c>
      <c r="G350" s="59">
        <f t="shared" si="53"/>
        <v>17.930500595105489</v>
      </c>
      <c r="H350" s="59">
        <f t="shared" si="44"/>
        <v>215.7483450491886</v>
      </c>
      <c r="I350" s="59">
        <f t="shared" si="45"/>
        <v>12.311759185175911</v>
      </c>
      <c r="J350" s="59">
        <f t="shared" si="46"/>
        <v>22.375234389476738</v>
      </c>
      <c r="K350" s="59">
        <f t="shared" si="47"/>
        <v>3.1079547396133917</v>
      </c>
      <c r="L350" s="59">
        <f t="shared" si="48"/>
        <v>0.30321661970592473</v>
      </c>
      <c r="M350" s="60"/>
      <c r="N350" s="60">
        <f t="shared" si="49"/>
        <v>1935.12</v>
      </c>
      <c r="O350" s="60">
        <f t="shared" si="50"/>
        <v>3.6643003286771503E-2</v>
      </c>
      <c r="P350" s="63">
        <f t="shared" si="51"/>
        <v>1.0373226339577608</v>
      </c>
      <c r="R350" s="59">
        <f t="shared" si="54"/>
        <v>15.363681345868383</v>
      </c>
      <c r="S350" s="59">
        <f t="shared" si="55"/>
        <v>2.7320063699580039</v>
      </c>
    </row>
    <row r="351" spans="1:19" x14ac:dyDescent="0.3">
      <c r="A351" s="60">
        <f>[1]Data!A350</f>
        <v>1899.06</v>
      </c>
      <c r="B351" s="59">
        <f>[1]Data!B350</f>
        <v>6.07</v>
      </c>
      <c r="C351" s="59">
        <f>[1]Data!C350</f>
        <v>0.20499999999999999</v>
      </c>
      <c r="D351" s="59">
        <f>[1]Data!D350</f>
        <v>0.41499999999999998</v>
      </c>
      <c r="E351" s="59">
        <f>[1]Data!E350</f>
        <v>7.135922645</v>
      </c>
      <c r="F351" s="59">
        <f t="shared" si="52"/>
        <v>265.677661364279</v>
      </c>
      <c r="G351" s="59">
        <f t="shared" si="53"/>
        <v>18.164123470539664</v>
      </c>
      <c r="H351" s="59">
        <f t="shared" si="44"/>
        <v>216.10598789203794</v>
      </c>
      <c r="I351" s="59">
        <f t="shared" si="45"/>
        <v>12.358841693092012</v>
      </c>
      <c r="J351" s="59">
        <f t="shared" si="46"/>
        <v>21.496970991446538</v>
      </c>
      <c r="K351" s="59">
        <f t="shared" si="47"/>
        <v>3.0679120410897518</v>
      </c>
      <c r="L351" s="59">
        <f t="shared" si="48"/>
        <v>0.26317392118228478</v>
      </c>
      <c r="M351" s="60"/>
      <c r="N351" s="60">
        <f t="shared" si="49"/>
        <v>1936.03</v>
      </c>
      <c r="O351" s="60">
        <f t="shared" si="50"/>
        <v>0.17980815675829787</v>
      </c>
      <c r="P351" s="63">
        <f t="shared" si="51"/>
        <v>1.1969877070915298</v>
      </c>
      <c r="R351" s="59">
        <f t="shared" si="54"/>
        <v>14.626506024096386</v>
      </c>
      <c r="S351" s="59">
        <f t="shared" si="55"/>
        <v>2.6828353638228455</v>
      </c>
    </row>
    <row r="352" spans="1:19" x14ac:dyDescent="0.3">
      <c r="A352" s="60">
        <f>[1]Data!A351</f>
        <v>1899.07</v>
      </c>
      <c r="B352" s="59">
        <f>[1]Data!B351</f>
        <v>6.28</v>
      </c>
      <c r="C352" s="59">
        <f>[1]Data!C351</f>
        <v>0.20580000000000001</v>
      </c>
      <c r="D352" s="59">
        <f>[1]Data!D351</f>
        <v>0.42580000000000001</v>
      </c>
      <c r="E352" s="59">
        <f>[1]Data!E351</f>
        <v>7.2310717359999996</v>
      </c>
      <c r="F352" s="59">
        <f t="shared" si="52"/>
        <v>271.25231661510378</v>
      </c>
      <c r="G352" s="59">
        <f t="shared" si="53"/>
        <v>18.39159815520879</v>
      </c>
      <c r="H352" s="59">
        <f t="shared" si="44"/>
        <v>216.52260415694548</v>
      </c>
      <c r="I352" s="59">
        <f t="shared" si="45"/>
        <v>12.406179592238848</v>
      </c>
      <c r="J352" s="59">
        <f t="shared" si="46"/>
        <v>21.864290662436957</v>
      </c>
      <c r="K352" s="59">
        <f t="shared" si="47"/>
        <v>3.0848547426481292</v>
      </c>
      <c r="L352" s="59">
        <f t="shared" si="48"/>
        <v>0.28011662274066218</v>
      </c>
      <c r="M352" s="60"/>
      <c r="N352" s="60">
        <f t="shared" si="49"/>
        <v>1936.06</v>
      </c>
      <c r="O352" s="60">
        <f t="shared" si="50"/>
        <v>0.1641169675322085</v>
      </c>
      <c r="P352" s="63">
        <f t="shared" si="51"/>
        <v>1.1783521359736984</v>
      </c>
      <c r="R352" s="59">
        <f t="shared" si="54"/>
        <v>14.74870831376233</v>
      </c>
      <c r="S352" s="59">
        <f t="shared" si="55"/>
        <v>2.6911555070028652</v>
      </c>
    </row>
    <row r="353" spans="1:19" x14ac:dyDescent="0.3">
      <c r="A353" s="60">
        <f>[1]Data!A352</f>
        <v>1899.08</v>
      </c>
      <c r="B353" s="59">
        <f>[1]Data!B352</f>
        <v>6.44</v>
      </c>
      <c r="C353" s="59">
        <f>[1]Data!C352</f>
        <v>0.20669999999999999</v>
      </c>
      <c r="D353" s="59">
        <f>[1]Data!D352</f>
        <v>0.43669999999999998</v>
      </c>
      <c r="E353" s="59">
        <f>[1]Data!E352</f>
        <v>7.3262127269999997</v>
      </c>
      <c r="F353" s="59">
        <f t="shared" si="52"/>
        <v>274.55087027259344</v>
      </c>
      <c r="G353" s="59">
        <f t="shared" si="53"/>
        <v>18.617447988826328</v>
      </c>
      <c r="H353" s="59">
        <f t="shared" si="44"/>
        <v>216.82840587673044</v>
      </c>
      <c r="I353" s="59">
        <f t="shared" si="45"/>
        <v>12.453727380031044</v>
      </c>
      <c r="J353" s="59">
        <f t="shared" si="46"/>
        <v>22.045678526159374</v>
      </c>
      <c r="K353" s="59">
        <f t="shared" si="47"/>
        <v>3.0931165974770529</v>
      </c>
      <c r="L353" s="59">
        <f t="shared" si="48"/>
        <v>0.2883784775695859</v>
      </c>
      <c r="M353" s="60"/>
      <c r="N353" s="60">
        <f t="shared" si="49"/>
        <v>1936.09</v>
      </c>
      <c r="O353" s="60">
        <f t="shared" si="50"/>
        <v>0.24020618822001083</v>
      </c>
      <c r="P353" s="63">
        <f t="shared" si="51"/>
        <v>1.2715112939454347</v>
      </c>
      <c r="R353" s="59">
        <f t="shared" si="54"/>
        <v>14.746965880467142</v>
      </c>
      <c r="S353" s="59">
        <f t="shared" si="55"/>
        <v>2.6910373586068843</v>
      </c>
    </row>
    <row r="354" spans="1:19" x14ac:dyDescent="0.3">
      <c r="A354" s="60">
        <f>[1]Data!A353</f>
        <v>1899.09</v>
      </c>
      <c r="B354" s="59">
        <f>[1]Data!B353</f>
        <v>6.37</v>
      </c>
      <c r="C354" s="59">
        <f>[1]Data!C353</f>
        <v>0.20749999999999999</v>
      </c>
      <c r="D354" s="59">
        <f>[1]Data!D353</f>
        <v>0.44750000000000001</v>
      </c>
      <c r="E354" s="59">
        <f>[1]Data!E353</f>
        <v>7.6116519010000001</v>
      </c>
      <c r="F354" s="59">
        <f t="shared" si="52"/>
        <v>261.38279388980163</v>
      </c>
      <c r="G354" s="59">
        <f t="shared" si="53"/>
        <v>18.362449021300826</v>
      </c>
      <c r="H354" s="59">
        <f t="shared" si="44"/>
        <v>217.08324947135543</v>
      </c>
      <c r="I354" s="59">
        <f t="shared" si="45"/>
        <v>12.500122515224103</v>
      </c>
      <c r="J354" s="59">
        <f t="shared" si="46"/>
        <v>20.910418563614819</v>
      </c>
      <c r="K354" s="59">
        <f t="shared" si="47"/>
        <v>3.0402475306297148</v>
      </c>
      <c r="L354" s="59">
        <f t="shared" si="48"/>
        <v>0.23550941072224774</v>
      </c>
      <c r="M354" s="60"/>
      <c r="N354" s="60">
        <f t="shared" si="49"/>
        <v>1936.12</v>
      </c>
      <c r="O354" s="60">
        <f t="shared" si="50"/>
        <v>0.3009895772097364</v>
      </c>
      <c r="P354" s="63">
        <f t="shared" si="51"/>
        <v>1.3511952582398403</v>
      </c>
      <c r="R354" s="59">
        <f t="shared" si="54"/>
        <v>14.23463687150838</v>
      </c>
      <c r="S354" s="59">
        <f t="shared" si="55"/>
        <v>2.6556782108512991</v>
      </c>
    </row>
    <row r="355" spans="1:19" x14ac:dyDescent="0.3">
      <c r="A355" s="60">
        <f>[1]Data!A354</f>
        <v>1899.1</v>
      </c>
      <c r="B355" s="59">
        <f>[1]Data!B354</f>
        <v>6.34</v>
      </c>
      <c r="C355" s="59">
        <f>[1]Data!C354</f>
        <v>0.20830000000000001</v>
      </c>
      <c r="D355" s="59">
        <f>[1]Data!D354</f>
        <v>0.45829999999999999</v>
      </c>
      <c r="E355" s="59">
        <f>[1]Data!E354</f>
        <v>7.7067928930000003</v>
      </c>
      <c r="F355" s="59">
        <f t="shared" si="52"/>
        <v>256.94019645948725</v>
      </c>
      <c r="G355" s="59">
        <f t="shared" si="53"/>
        <v>18.573453002741797</v>
      </c>
      <c r="H355" s="59">
        <f t="shared" si="44"/>
        <v>217.38299490868707</v>
      </c>
      <c r="I355" s="59">
        <f t="shared" si="45"/>
        <v>12.546702042777355</v>
      </c>
      <c r="J355" s="59">
        <f t="shared" si="46"/>
        <v>20.478703932193692</v>
      </c>
      <c r="K355" s="59">
        <f t="shared" si="47"/>
        <v>3.0193855136079</v>
      </c>
      <c r="L355" s="59">
        <f t="shared" si="48"/>
        <v>0.21464739370043295</v>
      </c>
      <c r="M355" s="60"/>
      <c r="N355" s="60">
        <f t="shared" si="49"/>
        <v>1937.03</v>
      </c>
      <c r="O355" s="60">
        <f t="shared" si="50"/>
        <v>0.34324836497375211</v>
      </c>
      <c r="P355" s="63">
        <f t="shared" si="51"/>
        <v>1.4095187935550177</v>
      </c>
      <c r="R355" s="59">
        <f t="shared" si="54"/>
        <v>13.833733362426358</v>
      </c>
      <c r="S355" s="59">
        <f t="shared" si="55"/>
        <v>2.6271100559161931</v>
      </c>
    </row>
    <row r="356" spans="1:19" x14ac:dyDescent="0.3">
      <c r="A356" s="60">
        <f>[1]Data!A355</f>
        <v>1899.11</v>
      </c>
      <c r="B356" s="59">
        <f>[1]Data!B355</f>
        <v>6.46</v>
      </c>
      <c r="C356" s="59">
        <f>[1]Data!C355</f>
        <v>0.2092</v>
      </c>
      <c r="D356" s="59">
        <f>[1]Data!D355</f>
        <v>0.46920000000000001</v>
      </c>
      <c r="E356" s="59">
        <f>[1]Data!E355</f>
        <v>7.8019419829999999</v>
      </c>
      <c r="F356" s="59">
        <f t="shared" si="52"/>
        <v>258.61057726350435</v>
      </c>
      <c r="G356" s="59">
        <f t="shared" si="53"/>
        <v>18.783294559138742</v>
      </c>
      <c r="H356" s="59">
        <f t="shared" si="44"/>
        <v>217.55121443874225</v>
      </c>
      <c r="I356" s="59">
        <f t="shared" si="45"/>
        <v>12.593424605183026</v>
      </c>
      <c r="J356" s="59">
        <f t="shared" si="46"/>
        <v>20.535365507891239</v>
      </c>
      <c r="K356" s="59">
        <f t="shared" si="47"/>
        <v>3.0221485465143605</v>
      </c>
      <c r="L356" s="59">
        <f t="shared" si="48"/>
        <v>0.21741042660689347</v>
      </c>
      <c r="M356" s="60"/>
      <c r="N356" s="60">
        <f t="shared" si="49"/>
        <v>1937.06</v>
      </c>
      <c r="O356" s="60">
        <f t="shared" si="50"/>
        <v>0.17967064113813924</v>
      </c>
      <c r="P356" s="63">
        <f t="shared" si="51"/>
        <v>1.1968231139019936</v>
      </c>
      <c r="R356" s="59">
        <f t="shared" si="54"/>
        <v>13.768115942028984</v>
      </c>
      <c r="S356" s="59">
        <f t="shared" si="55"/>
        <v>2.622355479997327</v>
      </c>
    </row>
    <row r="357" spans="1:19" x14ac:dyDescent="0.3">
      <c r="A357" s="60">
        <f>[1]Data!A356</f>
        <v>1899.12</v>
      </c>
      <c r="B357" s="59">
        <f>[1]Data!B356</f>
        <v>6.02</v>
      </c>
      <c r="C357" s="59">
        <f>[1]Data!C356</f>
        <v>0.21</v>
      </c>
      <c r="D357" s="59">
        <f>[1]Data!D356</f>
        <v>0.48</v>
      </c>
      <c r="E357" s="59">
        <f>[1]Data!E356</f>
        <v>7.8970910740000004</v>
      </c>
      <c r="F357" s="59">
        <f t="shared" si="52"/>
        <v>238.09256122047347</v>
      </c>
      <c r="G357" s="59">
        <f t="shared" si="53"/>
        <v>18.98412448269556</v>
      </c>
      <c r="H357" s="59">
        <f t="shared" si="44"/>
        <v>217.77552222152949</v>
      </c>
      <c r="I357" s="59">
        <f t="shared" si="45"/>
        <v>12.641568901064579</v>
      </c>
      <c r="J357" s="59">
        <f t="shared" si="46"/>
        <v>18.834099080884105</v>
      </c>
      <c r="K357" s="59">
        <f t="shared" si="47"/>
        <v>2.9356690078197123</v>
      </c>
      <c r="L357" s="59">
        <f t="shared" si="48"/>
        <v>0.13093088791224528</v>
      </c>
      <c r="M357" s="60"/>
      <c r="N357" s="60">
        <f t="shared" si="49"/>
        <v>1937.09</v>
      </c>
      <c r="O357" s="60">
        <f t="shared" si="50"/>
        <v>7.5819848801520262E-2</v>
      </c>
      <c r="P357" s="63">
        <f t="shared" si="51"/>
        <v>1.0787682152639542</v>
      </c>
      <c r="R357" s="59">
        <f t="shared" si="54"/>
        <v>12.541666666666666</v>
      </c>
      <c r="S357" s="59">
        <f t="shared" si="55"/>
        <v>2.5290564344009301</v>
      </c>
    </row>
    <row r="358" spans="1:19" x14ac:dyDescent="0.3">
      <c r="A358" s="60">
        <f>[1]Data!A357</f>
        <v>1900.01</v>
      </c>
      <c r="B358" s="59">
        <f>[1]Data!B357</f>
        <v>6.1</v>
      </c>
      <c r="C358" s="59">
        <f>[1]Data!C357</f>
        <v>0.2175</v>
      </c>
      <c r="D358" s="59">
        <f>[1]Data!D357</f>
        <v>0.48</v>
      </c>
      <c r="E358" s="59">
        <f>[1]Data!E357</f>
        <v>7.8970910740000004</v>
      </c>
      <c r="F358" s="59">
        <f t="shared" si="52"/>
        <v>241.25658196758943</v>
      </c>
      <c r="G358" s="59">
        <f t="shared" si="53"/>
        <v>18.98412448269556</v>
      </c>
      <c r="H358" s="59">
        <f t="shared" si="44"/>
        <v>217.94599854889009</v>
      </c>
      <c r="I358" s="59">
        <f t="shared" si="45"/>
        <v>12.687568633087757</v>
      </c>
      <c r="J358" s="59">
        <f t="shared" si="46"/>
        <v>19.015194238115829</v>
      </c>
      <c r="K358" s="59">
        <f t="shared" si="47"/>
        <v>2.9452383563223088</v>
      </c>
      <c r="L358" s="59">
        <f t="shared" si="48"/>
        <v>0.14050023641484177</v>
      </c>
      <c r="M358" s="60"/>
      <c r="N358" s="60">
        <f t="shared" si="49"/>
        <v>1937.12</v>
      </c>
      <c r="O358" s="60">
        <f t="shared" si="50"/>
        <v>-0.18113029735127473</v>
      </c>
      <c r="P358" s="63">
        <f t="shared" si="51"/>
        <v>0.83432664106170518</v>
      </c>
      <c r="R358" s="59">
        <f t="shared" si="54"/>
        <v>12.708333333333334</v>
      </c>
      <c r="S358" s="59">
        <f t="shared" si="55"/>
        <v>2.5422579462594661</v>
      </c>
    </row>
    <row r="359" spans="1:19" x14ac:dyDescent="0.3">
      <c r="A359" s="60">
        <f>[1]Data!A358</f>
        <v>1900.02</v>
      </c>
      <c r="B359" s="59">
        <f>[1]Data!B358</f>
        <v>6.21</v>
      </c>
      <c r="C359" s="59">
        <f>[1]Data!C358</f>
        <v>0.22500000000000001</v>
      </c>
      <c r="D359" s="59">
        <f>[1]Data!D358</f>
        <v>0.48</v>
      </c>
      <c r="E359" s="59">
        <f>[1]Data!E358</f>
        <v>7.9922320659999997</v>
      </c>
      <c r="F359" s="59">
        <f t="shared" si="52"/>
        <v>242.68335853900365</v>
      </c>
      <c r="G359" s="59">
        <f t="shared" si="53"/>
        <v>18.758133993352939</v>
      </c>
      <c r="H359" s="59">
        <f t="shared" si="44"/>
        <v>218.15128325888853</v>
      </c>
      <c r="I359" s="59">
        <f t="shared" si="45"/>
        <v>12.732784673667947</v>
      </c>
      <c r="J359" s="59">
        <f t="shared" si="46"/>
        <v>19.0597237571201</v>
      </c>
      <c r="K359" s="59">
        <f t="shared" si="47"/>
        <v>2.947577404790497</v>
      </c>
      <c r="L359" s="59">
        <f t="shared" si="48"/>
        <v>0.14283928488302999</v>
      </c>
      <c r="M359" s="60"/>
      <c r="N359" s="60">
        <f t="shared" si="49"/>
        <v>1938.03</v>
      </c>
      <c r="O359" s="60">
        <f t="shared" si="50"/>
        <v>-0.22848947274514764</v>
      </c>
      <c r="P359" s="63">
        <f t="shared" si="51"/>
        <v>0.79573467406210063</v>
      </c>
      <c r="R359" s="59">
        <f t="shared" si="54"/>
        <v>12.9375</v>
      </c>
      <c r="S359" s="59">
        <f t="shared" si="55"/>
        <v>2.5601300710255877</v>
      </c>
    </row>
    <row r="360" spans="1:19" x14ac:dyDescent="0.3">
      <c r="A360" s="60">
        <f>[1]Data!A359</f>
        <v>1900.03</v>
      </c>
      <c r="B360" s="59">
        <f>[1]Data!B359</f>
        <v>6.26</v>
      </c>
      <c r="C360" s="59">
        <f>[1]Data!C359</f>
        <v>0.23250000000000001</v>
      </c>
      <c r="D360" s="59">
        <f>[1]Data!D359</f>
        <v>0.48</v>
      </c>
      <c r="E360" s="59">
        <f>[1]Data!E359</f>
        <v>7.9922320659999997</v>
      </c>
      <c r="F360" s="59">
        <f t="shared" si="52"/>
        <v>244.63733082997794</v>
      </c>
      <c r="G360" s="59">
        <f t="shared" si="53"/>
        <v>18.758133993352939</v>
      </c>
      <c r="H360" s="59">
        <f t="shared" si="44"/>
        <v>218.39329996237004</v>
      </c>
      <c r="I360" s="59">
        <f t="shared" si="45"/>
        <v>12.778447819721201</v>
      </c>
      <c r="J360" s="59">
        <f t="shared" si="46"/>
        <v>19.144526336948754</v>
      </c>
      <c r="K360" s="59">
        <f t="shared" si="47"/>
        <v>2.9520168438004646</v>
      </c>
      <c r="L360" s="59">
        <f t="shared" si="48"/>
        <v>0.14727872389299757</v>
      </c>
      <c r="M360" s="60"/>
      <c r="N360" s="60">
        <f t="shared" si="49"/>
        <v>1938.06</v>
      </c>
      <c r="O360" s="60">
        <f t="shared" si="50"/>
        <v>-0.23352089593051195</v>
      </c>
      <c r="P360" s="63">
        <f t="shared" si="51"/>
        <v>0.79174105140139983</v>
      </c>
      <c r="R360" s="59">
        <f t="shared" si="54"/>
        <v>13.041666666666666</v>
      </c>
      <c r="S360" s="59">
        <f t="shared" si="55"/>
        <v>2.5681493601922076</v>
      </c>
    </row>
    <row r="361" spans="1:19" x14ac:dyDescent="0.3">
      <c r="A361" s="60">
        <f>[1]Data!A360</f>
        <v>1900.04</v>
      </c>
      <c r="B361" s="59">
        <f>[1]Data!B360</f>
        <v>6.34</v>
      </c>
      <c r="C361" s="59">
        <f>[1]Data!C360</f>
        <v>0.24</v>
      </c>
      <c r="D361" s="59">
        <f>[1]Data!D360</f>
        <v>0.48</v>
      </c>
      <c r="E361" s="59">
        <f>[1]Data!E360</f>
        <v>7.9922320659999997</v>
      </c>
      <c r="F361" s="59">
        <f t="shared" si="52"/>
        <v>247.76368649553677</v>
      </c>
      <c r="G361" s="59">
        <f t="shared" si="53"/>
        <v>18.758133993352939</v>
      </c>
      <c r="H361" s="59">
        <f t="shared" si="44"/>
        <v>218.55429559015894</v>
      </c>
      <c r="I361" s="59">
        <f t="shared" si="45"/>
        <v>12.824562494958149</v>
      </c>
      <c r="J361" s="59">
        <f t="shared" si="46"/>
        <v>19.31946501823689</v>
      </c>
      <c r="K361" s="59">
        <f t="shared" si="47"/>
        <v>2.9611131378335322</v>
      </c>
      <c r="L361" s="59">
        <f t="shared" si="48"/>
        <v>0.15637501792606523</v>
      </c>
      <c r="M361" s="60"/>
      <c r="N361" s="60">
        <f t="shared" si="49"/>
        <v>1938.09</v>
      </c>
      <c r="O361" s="60">
        <f t="shared" si="50"/>
        <v>-8.1532669491467313E-2</v>
      </c>
      <c r="P361" s="63">
        <f t="shared" si="51"/>
        <v>0.92170259780686281</v>
      </c>
      <c r="R361" s="59">
        <f t="shared" si="54"/>
        <v>13.208333333333334</v>
      </c>
      <c r="S361" s="59">
        <f t="shared" si="55"/>
        <v>2.580847943529335</v>
      </c>
    </row>
    <row r="362" spans="1:19" x14ac:dyDescent="0.3">
      <c r="A362" s="60">
        <f>[1]Data!A361</f>
        <v>1900.05</v>
      </c>
      <c r="B362" s="59">
        <f>[1]Data!B361</f>
        <v>6.04</v>
      </c>
      <c r="C362" s="59">
        <f>[1]Data!C361</f>
        <v>0.2475</v>
      </c>
      <c r="D362" s="59">
        <f>[1]Data!D361</f>
        <v>0.48</v>
      </c>
      <c r="E362" s="59">
        <f>[1]Data!E361</f>
        <v>7.8019419829999999</v>
      </c>
      <c r="F362" s="59">
        <f t="shared" si="52"/>
        <v>241.7968864816666</v>
      </c>
      <c r="G362" s="59">
        <f t="shared" si="53"/>
        <v>19.215646607814563</v>
      </c>
      <c r="H362" s="59">
        <f t="shared" si="44"/>
        <v>218.6298416219708</v>
      </c>
      <c r="I362" s="59">
        <f t="shared" si="45"/>
        <v>12.875087085633853</v>
      </c>
      <c r="J362" s="59">
        <f t="shared" si="46"/>
        <v>18.780213669503325</v>
      </c>
      <c r="K362" s="59">
        <f t="shared" si="47"/>
        <v>2.9328038512182331</v>
      </c>
      <c r="L362" s="59">
        <f t="shared" si="48"/>
        <v>0.12806573131076604</v>
      </c>
      <c r="M362" s="60"/>
      <c r="N362" s="60">
        <f t="shared" si="49"/>
        <v>1938.12</v>
      </c>
      <c r="O362" s="60">
        <f t="shared" si="50"/>
        <v>1.6503772254558235E-2</v>
      </c>
      <c r="P362" s="63">
        <f t="shared" si="51"/>
        <v>1.0166407118063814</v>
      </c>
      <c r="R362" s="59">
        <f t="shared" si="54"/>
        <v>12.583333333333334</v>
      </c>
      <c r="S362" s="59">
        <f t="shared" si="55"/>
        <v>2.5323731870269239</v>
      </c>
    </row>
    <row r="363" spans="1:19" x14ac:dyDescent="0.3">
      <c r="A363" s="60">
        <f>[1]Data!A362</f>
        <v>1900.06</v>
      </c>
      <c r="B363" s="59">
        <f>[1]Data!B362</f>
        <v>5.86</v>
      </c>
      <c r="C363" s="59">
        <f>[1]Data!C362</f>
        <v>0.255</v>
      </c>
      <c r="D363" s="59">
        <f>[1]Data!D362</f>
        <v>0.48</v>
      </c>
      <c r="E363" s="59">
        <f>[1]Data!E362</f>
        <v>7.7067928930000003</v>
      </c>
      <c r="F363" s="59">
        <f t="shared" si="52"/>
        <v>237.48731092312229</v>
      </c>
      <c r="G363" s="59">
        <f t="shared" si="53"/>
        <v>19.45288553636496</v>
      </c>
      <c r="H363" s="59">
        <f t="shared" si="44"/>
        <v>218.69614581825871</v>
      </c>
      <c r="I363" s="59">
        <f t="shared" si="45"/>
        <v>12.927424263184522</v>
      </c>
      <c r="J363" s="59">
        <f t="shared" si="46"/>
        <v>18.370814331471475</v>
      </c>
      <c r="K363" s="59">
        <f t="shared" si="47"/>
        <v>2.9107632276659339</v>
      </c>
      <c r="L363" s="59">
        <f t="shared" si="48"/>
        <v>0.10602510775846685</v>
      </c>
      <c r="M363" s="60"/>
      <c r="N363" s="60">
        <f t="shared" si="49"/>
        <v>1939.03</v>
      </c>
      <c r="O363" s="60">
        <f t="shared" si="50"/>
        <v>1.2819320678994384E-2</v>
      </c>
      <c r="P363" s="63">
        <f t="shared" si="51"/>
        <v>1.012901840408944</v>
      </c>
      <c r="R363" s="59">
        <f t="shared" si="54"/>
        <v>12.208333333333334</v>
      </c>
      <c r="S363" s="59">
        <f t="shared" si="55"/>
        <v>2.5021187786691219</v>
      </c>
    </row>
    <row r="364" spans="1:19" x14ac:dyDescent="0.3">
      <c r="A364" s="60">
        <f>[1]Data!A363</f>
        <v>1900.07</v>
      </c>
      <c r="B364" s="59">
        <f>[1]Data!B363</f>
        <v>5.86</v>
      </c>
      <c r="C364" s="59">
        <f>[1]Data!C363</f>
        <v>0.26250000000000001</v>
      </c>
      <c r="D364" s="59">
        <f>[1]Data!D363</f>
        <v>0.48</v>
      </c>
      <c r="E364" s="59">
        <f>[1]Data!E363</f>
        <v>7.8019419829999999</v>
      </c>
      <c r="F364" s="59">
        <f t="shared" si="52"/>
        <v>234.59101900373619</v>
      </c>
      <c r="G364" s="59">
        <f t="shared" si="53"/>
        <v>19.215646607814563</v>
      </c>
      <c r="H364" s="59">
        <f t="shared" si="44"/>
        <v>218.82218478039263</v>
      </c>
      <c r="I364" s="59">
        <f t="shared" si="45"/>
        <v>12.978940702626105</v>
      </c>
      <c r="J364" s="59">
        <f t="shared" si="46"/>
        <v>18.074743107214445</v>
      </c>
      <c r="K364" s="59">
        <f t="shared" si="47"/>
        <v>2.8945155553415849</v>
      </c>
      <c r="L364" s="59">
        <f t="shared" si="48"/>
        <v>8.9777435434117869E-2</v>
      </c>
      <c r="M364" s="60"/>
      <c r="N364" s="60">
        <f t="shared" si="49"/>
        <v>1939.06</v>
      </c>
      <c r="O364" s="60">
        <f t="shared" si="50"/>
        <v>-4.8670509534269879E-2</v>
      </c>
      <c r="P364" s="63">
        <f t="shared" si="51"/>
        <v>0.95249491599434621</v>
      </c>
      <c r="R364" s="59">
        <f t="shared" si="54"/>
        <v>12.208333333333334</v>
      </c>
      <c r="S364" s="59">
        <f t="shared" si="55"/>
        <v>2.5021187786691219</v>
      </c>
    </row>
    <row r="365" spans="1:19" x14ac:dyDescent="0.3">
      <c r="A365" s="60">
        <f>[1]Data!A364</f>
        <v>1900.08</v>
      </c>
      <c r="B365" s="59">
        <f>[1]Data!B364</f>
        <v>5.94</v>
      </c>
      <c r="C365" s="59">
        <f>[1]Data!C364</f>
        <v>0.27</v>
      </c>
      <c r="D365" s="59">
        <f>[1]Data!D364</f>
        <v>0.48</v>
      </c>
      <c r="E365" s="59">
        <f>[1]Data!E364</f>
        <v>7.7067928930000003</v>
      </c>
      <c r="F365" s="59">
        <f t="shared" si="52"/>
        <v>240.72945851251643</v>
      </c>
      <c r="G365" s="59">
        <f t="shared" si="53"/>
        <v>19.45288553636496</v>
      </c>
      <c r="H365" s="59">
        <f t="shared" si="44"/>
        <v>218.99171323868765</v>
      </c>
      <c r="I365" s="59">
        <f t="shared" si="45"/>
        <v>13.036277942721721</v>
      </c>
      <c r="J365" s="59">
        <f t="shared" si="46"/>
        <v>18.466118900672718</v>
      </c>
      <c r="K365" s="59">
        <f t="shared" si="47"/>
        <v>2.9159376422267456</v>
      </c>
      <c r="L365" s="59">
        <f t="shared" si="48"/>
        <v>0.11119952231927854</v>
      </c>
      <c r="M365" s="60"/>
      <c r="N365" s="60">
        <f t="shared" si="49"/>
        <v>1939.09</v>
      </c>
      <c r="O365" s="60">
        <f t="shared" si="50"/>
        <v>5.1679606634493336E-2</v>
      </c>
      <c r="P365" s="63">
        <f t="shared" si="51"/>
        <v>1.0530383019738194</v>
      </c>
      <c r="R365" s="59">
        <f t="shared" si="54"/>
        <v>12.375000000000002</v>
      </c>
      <c r="S365" s="59">
        <f t="shared" si="55"/>
        <v>2.515678308454754</v>
      </c>
    </row>
    <row r="366" spans="1:19" x14ac:dyDescent="0.3">
      <c r="A366" s="60">
        <f>[1]Data!A365</f>
        <v>1900.09</v>
      </c>
      <c r="B366" s="59">
        <f>[1]Data!B365</f>
        <v>5.8</v>
      </c>
      <c r="C366" s="59">
        <f>[1]Data!C365</f>
        <v>0.27750000000000002</v>
      </c>
      <c r="D366" s="59">
        <f>[1]Data!D365</f>
        <v>0.48</v>
      </c>
      <c r="E366" s="59">
        <f>[1]Data!E365</f>
        <v>7.8019419829999999</v>
      </c>
      <c r="F366" s="59">
        <f t="shared" si="52"/>
        <v>232.18906317775935</v>
      </c>
      <c r="G366" s="59">
        <f t="shared" si="53"/>
        <v>19.215646607814563</v>
      </c>
      <c r="H366" s="59">
        <f t="shared" si="44"/>
        <v>219.29988339237042</v>
      </c>
      <c r="I366" s="59">
        <f t="shared" si="45"/>
        <v>13.094118976426261</v>
      </c>
      <c r="J366" s="59">
        <f t="shared" si="46"/>
        <v>17.732316591576446</v>
      </c>
      <c r="K366" s="59">
        <f t="shared" si="47"/>
        <v>2.8753887709742929</v>
      </c>
      <c r="L366" s="59">
        <f t="shared" si="48"/>
        <v>7.0650651066825887E-2</v>
      </c>
      <c r="M366" s="60"/>
      <c r="N366" s="60">
        <f t="shared" si="49"/>
        <v>1939.12</v>
      </c>
      <c r="O366" s="60">
        <f t="shared" si="50"/>
        <v>3.6829017384256257E-2</v>
      </c>
      <c r="P366" s="63">
        <f t="shared" si="51"/>
        <v>1.0375156085387569</v>
      </c>
      <c r="R366" s="59">
        <f t="shared" si="54"/>
        <v>12.083333333333334</v>
      </c>
      <c r="S366" s="59">
        <f t="shared" si="55"/>
        <v>2.4918270926325743</v>
      </c>
    </row>
    <row r="367" spans="1:19" x14ac:dyDescent="0.3">
      <c r="A367" s="60">
        <f>[1]Data!A366</f>
        <v>1900.1</v>
      </c>
      <c r="B367" s="59">
        <f>[1]Data!B366</f>
        <v>6.01</v>
      </c>
      <c r="C367" s="59">
        <f>[1]Data!C366</f>
        <v>0.28499999999999998</v>
      </c>
      <c r="D367" s="59">
        <f>[1]Data!D366</f>
        <v>0.48</v>
      </c>
      <c r="E367" s="59">
        <f>[1]Data!E366</f>
        <v>7.7067928930000003</v>
      </c>
      <c r="F367" s="59">
        <f t="shared" si="52"/>
        <v>243.5663376532363</v>
      </c>
      <c r="G367" s="59">
        <f t="shared" si="53"/>
        <v>19.45288553636496</v>
      </c>
      <c r="H367" s="59">
        <f t="shared" si="44"/>
        <v>219.82903725994956</v>
      </c>
      <c r="I367" s="59">
        <f t="shared" si="45"/>
        <v>13.153861799305107</v>
      </c>
      <c r="J367" s="59">
        <f t="shared" si="46"/>
        <v>18.516717095667179</v>
      </c>
      <c r="K367" s="59">
        <f t="shared" si="47"/>
        <v>2.9186739508521922</v>
      </c>
      <c r="L367" s="59">
        <f t="shared" si="48"/>
        <v>0.11393583094472515</v>
      </c>
      <c r="M367" s="60"/>
      <c r="N367" s="60">
        <f t="shared" si="49"/>
        <v>1940.03</v>
      </c>
      <c r="O367" s="60">
        <f t="shared" si="50"/>
        <v>2.5180906209226528E-2</v>
      </c>
      <c r="P367" s="63">
        <f t="shared" si="51"/>
        <v>1.0255006231749304</v>
      </c>
      <c r="R367" s="59">
        <f t="shared" si="54"/>
        <v>12.520833333333334</v>
      </c>
      <c r="S367" s="59">
        <f t="shared" si="55"/>
        <v>2.5273939236273169</v>
      </c>
    </row>
    <row r="368" spans="1:19" x14ac:dyDescent="0.3">
      <c r="A368" s="60">
        <f>[1]Data!A367</f>
        <v>1900.11</v>
      </c>
      <c r="B368" s="59">
        <f>[1]Data!B367</f>
        <v>6.48</v>
      </c>
      <c r="C368" s="59">
        <f>[1]Data!C367</f>
        <v>0.29249999999999998</v>
      </c>
      <c r="D368" s="59">
        <f>[1]Data!D367</f>
        <v>0.48</v>
      </c>
      <c r="E368" s="59">
        <f>[1]Data!E367</f>
        <v>7.7067928930000003</v>
      </c>
      <c r="F368" s="59">
        <f t="shared" si="52"/>
        <v>262.613954740927</v>
      </c>
      <c r="G368" s="59">
        <f t="shared" si="53"/>
        <v>19.45288553636496</v>
      </c>
      <c r="H368" s="59">
        <f t="shared" si="44"/>
        <v>220.58299727307565</v>
      </c>
      <c r="I368" s="59">
        <f t="shared" si="45"/>
        <v>13.211595764070264</v>
      </c>
      <c r="J368" s="59">
        <f t="shared" si="46"/>
        <v>19.877534813403962</v>
      </c>
      <c r="K368" s="59">
        <f t="shared" si="47"/>
        <v>2.9895901901894755</v>
      </c>
      <c r="L368" s="59">
        <f t="shared" si="48"/>
        <v>0.18485207028200845</v>
      </c>
      <c r="M368" s="60"/>
      <c r="N368" s="60">
        <f t="shared" si="49"/>
        <v>1940.06</v>
      </c>
      <c r="O368" s="60">
        <f t="shared" si="50"/>
        <v>-0.20809301990025686</v>
      </c>
      <c r="P368" s="63">
        <f t="shared" si="51"/>
        <v>0.81213148880817987</v>
      </c>
      <c r="R368" s="59">
        <f t="shared" si="54"/>
        <v>13.500000000000002</v>
      </c>
      <c r="S368" s="59">
        <f t="shared" si="55"/>
        <v>2.6026896854443837</v>
      </c>
    </row>
    <row r="369" spans="1:19" x14ac:dyDescent="0.3">
      <c r="A369" s="60">
        <f>[1]Data!A368</f>
        <v>1900.12</v>
      </c>
      <c r="B369" s="59">
        <f>[1]Data!B368</f>
        <v>6.87</v>
      </c>
      <c r="C369" s="59">
        <f>[1]Data!C368</f>
        <v>0.3</v>
      </c>
      <c r="D369" s="59">
        <f>[1]Data!D368</f>
        <v>0.48</v>
      </c>
      <c r="E369" s="59">
        <f>[1]Data!E368</f>
        <v>7.6116519010000001</v>
      </c>
      <c r="F369" s="59">
        <f t="shared" si="52"/>
        <v>281.89949670689754</v>
      </c>
      <c r="G369" s="59">
        <f t="shared" si="53"/>
        <v>19.696034704412053</v>
      </c>
      <c r="H369" s="59">
        <f t="shared" si="44"/>
        <v>221.41255348551019</v>
      </c>
      <c r="I369" s="59">
        <f t="shared" si="45"/>
        <v>13.271261478249313</v>
      </c>
      <c r="J369" s="59">
        <f t="shared" si="46"/>
        <v>21.241348998278081</v>
      </c>
      <c r="K369" s="59">
        <f t="shared" si="47"/>
        <v>3.0559497065169112</v>
      </c>
      <c r="L369" s="59">
        <f t="shared" si="48"/>
        <v>0.2512115866094442</v>
      </c>
      <c r="M369" s="60"/>
      <c r="N369" s="60">
        <f t="shared" si="49"/>
        <v>1940.09</v>
      </c>
      <c r="O369" s="60">
        <f t="shared" si="50"/>
        <v>-0.10795277535350989</v>
      </c>
      <c r="P369" s="63">
        <f t="shared" si="51"/>
        <v>0.89766998757730165</v>
      </c>
      <c r="R369" s="59">
        <f t="shared" si="54"/>
        <v>14.3125</v>
      </c>
      <c r="S369" s="59">
        <f t="shared" si="55"/>
        <v>2.6611332813144584</v>
      </c>
    </row>
    <row r="370" spans="1:19" x14ac:dyDescent="0.3">
      <c r="A370" s="60">
        <f>[1]Data!A369</f>
        <v>1901.01</v>
      </c>
      <c r="B370" s="59">
        <f>[1]Data!B369</f>
        <v>7.07</v>
      </c>
      <c r="C370" s="59">
        <f>[1]Data!C369</f>
        <v>0.30170000000000002</v>
      </c>
      <c r="D370" s="59">
        <f>[1]Data!D369</f>
        <v>0.48170000000000002</v>
      </c>
      <c r="E370" s="59">
        <f>[1]Data!E369</f>
        <v>7.7067928930000003</v>
      </c>
      <c r="F370" s="59">
        <f t="shared" si="52"/>
        <v>286.52479321270897</v>
      </c>
      <c r="G370" s="59">
        <f t="shared" si="53"/>
        <v>19.521781172639589</v>
      </c>
      <c r="H370" s="59">
        <f t="shared" si="44"/>
        <v>222.19854942335647</v>
      </c>
      <c r="I370" s="59">
        <f t="shared" si="45"/>
        <v>13.327265952237564</v>
      </c>
      <c r="J370" s="59">
        <f t="shared" si="46"/>
        <v>21.499142752876725</v>
      </c>
      <c r="K370" s="59">
        <f t="shared" si="47"/>
        <v>3.0680130623794875</v>
      </c>
      <c r="L370" s="59">
        <f t="shared" si="48"/>
        <v>0.26327494247202043</v>
      </c>
      <c r="M370" s="60"/>
      <c r="N370" s="60">
        <f t="shared" si="49"/>
        <v>1940.12</v>
      </c>
      <c r="O370" s="60">
        <f t="shared" si="50"/>
        <v>-0.12921735578218518</v>
      </c>
      <c r="P370" s="63">
        <f t="shared" si="51"/>
        <v>0.87878293623319648</v>
      </c>
      <c r="R370" s="59">
        <f t="shared" si="54"/>
        <v>14.677184969898278</v>
      </c>
      <c r="S370" s="59">
        <f t="shared" si="55"/>
        <v>2.6862942452544436</v>
      </c>
    </row>
    <row r="371" spans="1:19" x14ac:dyDescent="0.3">
      <c r="A371" s="60">
        <f>[1]Data!A370</f>
        <v>1901.02</v>
      </c>
      <c r="B371" s="59">
        <f>[1]Data!B370</f>
        <v>7.25</v>
      </c>
      <c r="C371" s="59">
        <f>[1]Data!C370</f>
        <v>0.30330000000000001</v>
      </c>
      <c r="D371" s="59">
        <f>[1]Data!D370</f>
        <v>0.48330000000000001</v>
      </c>
      <c r="E371" s="59">
        <f>[1]Data!E370</f>
        <v>7.6116519010000001</v>
      </c>
      <c r="F371" s="59">
        <f t="shared" si="52"/>
        <v>297.49219084789047</v>
      </c>
      <c r="G371" s="59">
        <f t="shared" si="53"/>
        <v>19.83144494300489</v>
      </c>
      <c r="H371" s="59">
        <f t="shared" si="44"/>
        <v>223.05191047120795</v>
      </c>
      <c r="I371" s="59">
        <f t="shared" si="45"/>
        <v>13.38507048349663</v>
      </c>
      <c r="J371" s="59">
        <f t="shared" si="46"/>
        <v>22.225672342531851</v>
      </c>
      <c r="K371" s="59">
        <f t="shared" si="47"/>
        <v>3.1012480325748761</v>
      </c>
      <c r="L371" s="59">
        <f t="shared" si="48"/>
        <v>0.29650991266740911</v>
      </c>
      <c r="M371" s="60"/>
      <c r="N371" s="60">
        <f t="shared" si="49"/>
        <v>1941.03</v>
      </c>
      <c r="O371" s="60">
        <f t="shared" si="50"/>
        <v>-0.19936551937601577</v>
      </c>
      <c r="P371" s="63">
        <f t="shared" si="51"/>
        <v>0.81925038670837269</v>
      </c>
      <c r="R371" s="59">
        <f t="shared" si="54"/>
        <v>15.00103455410718</v>
      </c>
      <c r="S371" s="59">
        <f t="shared" si="55"/>
        <v>2.708119168997682</v>
      </c>
    </row>
    <row r="372" spans="1:19" x14ac:dyDescent="0.3">
      <c r="A372" s="60">
        <f>[1]Data!A371</f>
        <v>1901.03</v>
      </c>
      <c r="B372" s="59">
        <f>[1]Data!B371</f>
        <v>7.51</v>
      </c>
      <c r="C372" s="59">
        <f>[1]Data!C371</f>
        <v>0.30499999999999999</v>
      </c>
      <c r="D372" s="59">
        <f>[1]Data!D371</f>
        <v>0.48499999999999999</v>
      </c>
      <c r="E372" s="59">
        <f>[1]Data!E371</f>
        <v>7.6116519010000001</v>
      </c>
      <c r="F372" s="59">
        <f t="shared" si="52"/>
        <v>308.16087631278026</v>
      </c>
      <c r="G372" s="59">
        <f t="shared" si="53"/>
        <v>19.901201732583015</v>
      </c>
      <c r="H372" s="59">
        <f t="shared" si="44"/>
        <v>224.13747386706459</v>
      </c>
      <c r="I372" s="59">
        <f t="shared" si="45"/>
        <v>13.443294368491385</v>
      </c>
      <c r="J372" s="59">
        <f t="shared" si="46"/>
        <v>22.923017815860138</v>
      </c>
      <c r="K372" s="59">
        <f t="shared" si="47"/>
        <v>3.1321415505377979</v>
      </c>
      <c r="L372" s="59">
        <f t="shared" si="48"/>
        <v>0.32740343063033084</v>
      </c>
      <c r="M372" s="60"/>
      <c r="N372" s="60">
        <f t="shared" si="49"/>
        <v>1941.06</v>
      </c>
      <c r="O372" s="60">
        <f t="shared" si="50"/>
        <v>-0.26154738218320484</v>
      </c>
      <c r="P372" s="63">
        <f t="shared" si="51"/>
        <v>0.76985939694114491</v>
      </c>
      <c r="R372" s="59">
        <f t="shared" si="54"/>
        <v>15.484536082474227</v>
      </c>
      <c r="S372" s="59">
        <f t="shared" si="55"/>
        <v>2.7398418538206974</v>
      </c>
    </row>
    <row r="373" spans="1:19" x14ac:dyDescent="0.3">
      <c r="A373" s="60">
        <f>[1]Data!A372</f>
        <v>1901.04</v>
      </c>
      <c r="B373" s="59">
        <f>[1]Data!B372</f>
        <v>8.14</v>
      </c>
      <c r="C373" s="59">
        <f>[1]Data!C372</f>
        <v>0.30669999999999997</v>
      </c>
      <c r="D373" s="59">
        <f>[1]Data!D372</f>
        <v>0.48670000000000002</v>
      </c>
      <c r="E373" s="59">
        <f>[1]Data!E372</f>
        <v>7.5165028100000004</v>
      </c>
      <c r="F373" s="59">
        <f t="shared" si="52"/>
        <v>338.24007577268503</v>
      </c>
      <c r="G373" s="59">
        <f t="shared" si="53"/>
        <v>20.223764727096537</v>
      </c>
      <c r="H373" s="59">
        <f t="shared" si="44"/>
        <v>225.09328141487649</v>
      </c>
      <c r="I373" s="59">
        <f t="shared" si="45"/>
        <v>13.503360814751407</v>
      </c>
      <c r="J373" s="59">
        <f t="shared" si="46"/>
        <v>25.048584601485519</v>
      </c>
      <c r="K373" s="59">
        <f t="shared" si="47"/>
        <v>3.2208173229998129</v>
      </c>
      <c r="L373" s="59">
        <f t="shared" si="48"/>
        <v>0.41607920309234592</v>
      </c>
      <c r="M373" s="60"/>
      <c r="N373" s="60">
        <f t="shared" si="49"/>
        <v>1941.09</v>
      </c>
      <c r="O373" s="60">
        <f t="shared" si="50"/>
        <v>-0.25217836932681736</v>
      </c>
      <c r="P373" s="63">
        <f t="shared" si="51"/>
        <v>0.77710611381176975</v>
      </c>
      <c r="R373" s="59">
        <f t="shared" si="54"/>
        <v>16.724881857407027</v>
      </c>
      <c r="S373" s="59">
        <f t="shared" si="55"/>
        <v>2.8168975421571774</v>
      </c>
    </row>
    <row r="374" spans="1:19" x14ac:dyDescent="0.3">
      <c r="A374" s="60">
        <f>[1]Data!A373</f>
        <v>1901.05</v>
      </c>
      <c r="B374" s="59">
        <f>[1]Data!B373</f>
        <v>7.73</v>
      </c>
      <c r="C374" s="59">
        <f>[1]Data!C373</f>
        <v>0.30830000000000002</v>
      </c>
      <c r="D374" s="59">
        <f>[1]Data!D373</f>
        <v>0.48830000000000001</v>
      </c>
      <c r="E374" s="59">
        <f>[1]Data!E373</f>
        <v>7.5165028100000004</v>
      </c>
      <c r="F374" s="59">
        <f t="shared" si="52"/>
        <v>321.20341347946624</v>
      </c>
      <c r="G374" s="59">
        <f t="shared" si="53"/>
        <v>20.290249262874951</v>
      </c>
      <c r="H374" s="59">
        <f t="shared" si="44"/>
        <v>226.21604660742668</v>
      </c>
      <c r="I374" s="59">
        <f t="shared" si="45"/>
        <v>13.561228139126031</v>
      </c>
      <c r="J374" s="59">
        <f t="shared" si="46"/>
        <v>23.685422159719419</v>
      </c>
      <c r="K374" s="59">
        <f t="shared" si="47"/>
        <v>3.1648597601442265</v>
      </c>
      <c r="L374" s="59">
        <f t="shared" si="48"/>
        <v>0.36012164023675952</v>
      </c>
      <c r="M374" s="60"/>
      <c r="N374" s="60">
        <f t="shared" si="49"/>
        <v>1941.12</v>
      </c>
      <c r="O374" s="60">
        <f t="shared" si="50"/>
        <v>-0.44842243957047678</v>
      </c>
      <c r="P374" s="63">
        <f t="shared" si="51"/>
        <v>0.63863484241152013</v>
      </c>
      <c r="R374" s="59">
        <f t="shared" si="54"/>
        <v>15.830432111406923</v>
      </c>
      <c r="S374" s="59">
        <f t="shared" si="55"/>
        <v>2.7619341705138529</v>
      </c>
    </row>
    <row r="375" spans="1:19" x14ac:dyDescent="0.3">
      <c r="A375" s="60">
        <f>[1]Data!A374</f>
        <v>1901.06</v>
      </c>
      <c r="B375" s="59">
        <f>[1]Data!B374</f>
        <v>8.5</v>
      </c>
      <c r="C375" s="59">
        <f>[1]Data!C374</f>
        <v>0.31</v>
      </c>
      <c r="D375" s="59">
        <f>[1]Data!D374</f>
        <v>0.49</v>
      </c>
      <c r="E375" s="59">
        <f>[1]Data!E374</f>
        <v>7.5165028100000004</v>
      </c>
      <c r="F375" s="59">
        <f t="shared" si="52"/>
        <v>353.19909632282832</v>
      </c>
      <c r="G375" s="59">
        <f t="shared" si="53"/>
        <v>20.360889082139515</v>
      </c>
      <c r="H375" s="59">
        <f t="shared" si="44"/>
        <v>227.18348505497815</v>
      </c>
      <c r="I375" s="59">
        <f t="shared" si="45"/>
        <v>13.61548007464647</v>
      </c>
      <c r="J375" s="59">
        <f t="shared" si="46"/>
        <v>25.940994690339572</v>
      </c>
      <c r="K375" s="59">
        <f t="shared" si="47"/>
        <v>3.2558245239642019</v>
      </c>
      <c r="L375" s="59">
        <f t="shared" si="48"/>
        <v>0.45108640405673484</v>
      </c>
      <c r="M375" s="60"/>
      <c r="N375" s="60">
        <f t="shared" si="49"/>
        <v>1942.03</v>
      </c>
      <c r="O375" s="60">
        <f t="shared" si="50"/>
        <v>-0.56151697062341777</v>
      </c>
      <c r="P375" s="63">
        <f t="shared" si="51"/>
        <v>0.57034321338003025</v>
      </c>
      <c r="R375" s="59">
        <f t="shared" si="54"/>
        <v>17.346938775510203</v>
      </c>
      <c r="S375" s="59">
        <f t="shared" si="55"/>
        <v>2.8534160513737357</v>
      </c>
    </row>
    <row r="376" spans="1:19" x14ac:dyDescent="0.3">
      <c r="A376" s="60">
        <f>[1]Data!A375</f>
        <v>1901.07</v>
      </c>
      <c r="B376" s="59">
        <f>[1]Data!B375</f>
        <v>7.93</v>
      </c>
      <c r="C376" s="59">
        <f>[1]Data!C375</f>
        <v>0.31169999999999998</v>
      </c>
      <c r="D376" s="59">
        <f>[1]Data!D375</f>
        <v>0.49170000000000003</v>
      </c>
      <c r="E376" s="59">
        <f>[1]Data!E375</f>
        <v>7.6116519010000001</v>
      </c>
      <c r="F376" s="59">
        <f t="shared" si="52"/>
        <v>325.39490667914083</v>
      </c>
      <c r="G376" s="59">
        <f t="shared" si="53"/>
        <v>20.176125550332099</v>
      </c>
      <c r="H376" s="59">
        <f t="shared" si="44"/>
        <v>228.16583906909071</v>
      </c>
      <c r="I376" s="59">
        <f t="shared" si="45"/>
        <v>13.666004510687511</v>
      </c>
      <c r="J376" s="59">
        <f t="shared" si="46"/>
        <v>23.810537046483883</v>
      </c>
      <c r="K376" s="59">
        <f t="shared" si="47"/>
        <v>3.170128215745613</v>
      </c>
      <c r="L376" s="59">
        <f t="shared" si="48"/>
        <v>0.36539009583814597</v>
      </c>
      <c r="M376" s="60"/>
      <c r="N376" s="60">
        <f t="shared" si="49"/>
        <v>1942.06</v>
      </c>
      <c r="O376" s="60">
        <f t="shared" si="50"/>
        <v>-0.57377511087606425</v>
      </c>
      <c r="P376" s="63">
        <f t="shared" si="51"/>
        <v>0.5633945421812212</v>
      </c>
      <c r="R376" s="59">
        <f t="shared" si="54"/>
        <v>16.12772015456579</v>
      </c>
      <c r="S376" s="59">
        <f t="shared" si="55"/>
        <v>2.780539540211</v>
      </c>
    </row>
    <row r="377" spans="1:19" x14ac:dyDescent="0.3">
      <c r="A377" s="60">
        <f>[1]Data!A376</f>
        <v>1901.08</v>
      </c>
      <c r="B377" s="59">
        <f>[1]Data!B376</f>
        <v>8.0399999999999991</v>
      </c>
      <c r="C377" s="59">
        <f>[1]Data!C376</f>
        <v>0.31330000000000002</v>
      </c>
      <c r="D377" s="59">
        <f>[1]Data!D376</f>
        <v>0.49330000000000002</v>
      </c>
      <c r="E377" s="59">
        <f>[1]Data!E376</f>
        <v>7.7067928930000003</v>
      </c>
      <c r="F377" s="59">
        <f t="shared" si="52"/>
        <v>325.83583273411307</v>
      </c>
      <c r="G377" s="59">
        <f t="shared" si="53"/>
        <v>19.99189257310174</v>
      </c>
      <c r="H377" s="59">
        <f t="shared" si="44"/>
        <v>229.0572945980127</v>
      </c>
      <c r="I377" s="59">
        <f t="shared" si="45"/>
        <v>13.71420924649869</v>
      </c>
      <c r="J377" s="59">
        <f t="shared" si="46"/>
        <v>23.758995278367994</v>
      </c>
      <c r="K377" s="59">
        <f t="shared" si="47"/>
        <v>3.1679612073363814</v>
      </c>
      <c r="L377" s="59">
        <f t="shared" si="48"/>
        <v>0.3632230874289144</v>
      </c>
      <c r="M377" s="60"/>
      <c r="N377" s="60">
        <f t="shared" si="49"/>
        <v>1942.09</v>
      </c>
      <c r="O377" s="60">
        <f t="shared" si="50"/>
        <v>-0.5571829693218735</v>
      </c>
      <c r="P377" s="63">
        <f t="shared" si="51"/>
        <v>0.57282044589601633</v>
      </c>
      <c r="R377" s="59">
        <f t="shared" si="54"/>
        <v>16.298398540441919</v>
      </c>
      <c r="S377" s="59">
        <f t="shared" si="55"/>
        <v>2.7910668539333194</v>
      </c>
    </row>
    <row r="378" spans="1:19" x14ac:dyDescent="0.3">
      <c r="A378" s="60">
        <f>[1]Data!A377</f>
        <v>1901.09</v>
      </c>
      <c r="B378" s="59">
        <f>[1]Data!B377</f>
        <v>8</v>
      </c>
      <c r="C378" s="59">
        <f>[1]Data!C377</f>
        <v>0.315</v>
      </c>
      <c r="D378" s="59">
        <f>[1]Data!D377</f>
        <v>0.495</v>
      </c>
      <c r="E378" s="59">
        <f>[1]Data!E377</f>
        <v>7.8019419829999999</v>
      </c>
      <c r="F378" s="59">
        <f t="shared" si="52"/>
        <v>320.26077679690945</v>
      </c>
      <c r="G378" s="59">
        <f t="shared" si="53"/>
        <v>19.816135564308773</v>
      </c>
      <c r="H378" s="59">
        <f t="shared" si="44"/>
        <v>229.75894938436818</v>
      </c>
      <c r="I378" s="59">
        <f t="shared" si="45"/>
        <v>13.758666874761767</v>
      </c>
      <c r="J378" s="59">
        <f t="shared" si="46"/>
        <v>23.277020928850334</v>
      </c>
      <c r="K378" s="59">
        <f t="shared" si="47"/>
        <v>3.1474666477009823</v>
      </c>
      <c r="L378" s="59">
        <f t="shared" si="48"/>
        <v>0.34272852779351526</v>
      </c>
      <c r="M378" s="60"/>
      <c r="N378" s="60">
        <f t="shared" si="49"/>
        <v>1942.12</v>
      </c>
      <c r="O378" s="60">
        <f t="shared" si="50"/>
        <v>-0.5040326586077355</v>
      </c>
      <c r="P378" s="63">
        <f t="shared" si="51"/>
        <v>0.60408965380666413</v>
      </c>
      <c r="R378" s="59">
        <f t="shared" si="54"/>
        <v>16.161616161616163</v>
      </c>
      <c r="S378" s="59">
        <f t="shared" si="55"/>
        <v>2.7826390580932827</v>
      </c>
    </row>
    <row r="379" spans="1:19" x14ac:dyDescent="0.3">
      <c r="A379" s="60">
        <f>[1]Data!A378</f>
        <v>1901.1</v>
      </c>
      <c r="B379" s="59">
        <f>[1]Data!B378</f>
        <v>7.91</v>
      </c>
      <c r="C379" s="59">
        <f>[1]Data!C378</f>
        <v>0.31669999999999998</v>
      </c>
      <c r="D379" s="59">
        <f>[1]Data!D378</f>
        <v>0.49669999999999997</v>
      </c>
      <c r="E379" s="59">
        <f>[1]Data!E378</f>
        <v>7.8019419829999999</v>
      </c>
      <c r="F379" s="59">
        <f t="shared" si="52"/>
        <v>316.65784305794421</v>
      </c>
      <c r="G379" s="59">
        <f t="shared" si="53"/>
        <v>19.884190979378115</v>
      </c>
      <c r="H379" s="59">
        <f t="shared" si="44"/>
        <v>230.48016703250957</v>
      </c>
      <c r="I379" s="59">
        <f t="shared" si="45"/>
        <v>13.802197250479578</v>
      </c>
      <c r="J379" s="59">
        <f t="shared" si="46"/>
        <v>22.942567571764087</v>
      </c>
      <c r="K379" s="59">
        <f t="shared" si="47"/>
        <v>3.1329940309726449</v>
      </c>
      <c r="L379" s="59">
        <f t="shared" si="48"/>
        <v>0.32825591106517793</v>
      </c>
      <c r="M379" s="60"/>
      <c r="N379" s="60">
        <f t="shared" si="49"/>
        <v>1943.03</v>
      </c>
      <c r="O379" s="60">
        <f t="shared" si="50"/>
        <v>-0.38692331158931781</v>
      </c>
      <c r="P379" s="63">
        <f t="shared" si="51"/>
        <v>0.67914317534037172</v>
      </c>
      <c r="R379" s="59">
        <f t="shared" si="54"/>
        <v>15.925105697604188</v>
      </c>
      <c r="S379" s="59">
        <f t="shared" si="55"/>
        <v>2.7678968386483946</v>
      </c>
    </row>
    <row r="380" spans="1:19" x14ac:dyDescent="0.3">
      <c r="A380" s="60">
        <f>[1]Data!A379</f>
        <v>1901.11</v>
      </c>
      <c r="B380" s="59">
        <f>[1]Data!B379</f>
        <v>8.08</v>
      </c>
      <c r="C380" s="59">
        <f>[1]Data!C379</f>
        <v>0.31830000000000003</v>
      </c>
      <c r="D380" s="59">
        <f>[1]Data!D379</f>
        <v>0.49830000000000002</v>
      </c>
      <c r="E380" s="59">
        <f>[1]Data!E379</f>
        <v>7.8970910740000004</v>
      </c>
      <c r="F380" s="59">
        <f t="shared" si="52"/>
        <v>319.56609545870862</v>
      </c>
      <c r="G380" s="59">
        <f t="shared" si="53"/>
        <v>19.707894228598331</v>
      </c>
      <c r="H380" s="59">
        <f t="shared" si="44"/>
        <v>231.15463932974376</v>
      </c>
      <c r="I380" s="59">
        <f t="shared" si="45"/>
        <v>13.841969469149493</v>
      </c>
      <c r="J380" s="59">
        <f t="shared" si="46"/>
        <v>23.086750492474831</v>
      </c>
      <c r="K380" s="59">
        <f t="shared" si="47"/>
        <v>3.1392588812182072</v>
      </c>
      <c r="L380" s="59">
        <f t="shared" si="48"/>
        <v>0.33452076131074016</v>
      </c>
      <c r="M380" s="60"/>
      <c r="N380" s="60">
        <f t="shared" si="49"/>
        <v>1943.06</v>
      </c>
      <c r="O380" s="60">
        <f t="shared" si="50"/>
        <v>-0.33084231182080259</v>
      </c>
      <c r="P380" s="63">
        <f t="shared" si="51"/>
        <v>0.71831843043572341</v>
      </c>
      <c r="R380" s="59">
        <f t="shared" si="54"/>
        <v>16.215131446919525</v>
      </c>
      <c r="S380" s="59">
        <f t="shared" si="55"/>
        <v>2.7859448462277823</v>
      </c>
    </row>
    <row r="381" spans="1:19" x14ac:dyDescent="0.3">
      <c r="A381" s="60">
        <f>[1]Data!A380</f>
        <v>1901.12</v>
      </c>
      <c r="B381" s="59">
        <f>[1]Data!B380</f>
        <v>7.95</v>
      </c>
      <c r="C381" s="59">
        <f>[1]Data!C380</f>
        <v>0.32</v>
      </c>
      <c r="D381" s="59">
        <f>[1]Data!D380</f>
        <v>0.5</v>
      </c>
      <c r="E381" s="59">
        <f>[1]Data!E380</f>
        <v>7.9922320659999997</v>
      </c>
      <c r="F381" s="59">
        <f t="shared" si="52"/>
        <v>310.68159426490809</v>
      </c>
      <c r="G381" s="59">
        <f t="shared" si="53"/>
        <v>19.539722909742647</v>
      </c>
      <c r="H381" s="59">
        <f t="shared" si="44"/>
        <v>231.83704949092248</v>
      </c>
      <c r="I381" s="59">
        <f t="shared" si="45"/>
        <v>13.879427219040283</v>
      </c>
      <c r="J381" s="59">
        <f t="shared" si="46"/>
        <v>22.384323889007771</v>
      </c>
      <c r="K381" s="59">
        <f t="shared" si="47"/>
        <v>3.1083608874846207</v>
      </c>
      <c r="L381" s="59">
        <f t="shared" si="48"/>
        <v>0.30362276757715367</v>
      </c>
      <c r="M381" s="60"/>
      <c r="N381" s="60">
        <f t="shared" si="49"/>
        <v>1943.09</v>
      </c>
      <c r="O381" s="60">
        <f t="shared" si="50"/>
        <v>-0.35049953808531109</v>
      </c>
      <c r="P381" s="63">
        <f t="shared" si="51"/>
        <v>0.70433615908832881</v>
      </c>
      <c r="R381" s="59">
        <f t="shared" si="54"/>
        <v>15.9</v>
      </c>
      <c r="S381" s="59">
        <f t="shared" si="55"/>
        <v>2.7663191092261861</v>
      </c>
    </row>
    <row r="382" spans="1:19" x14ac:dyDescent="0.3">
      <c r="A382" s="60">
        <f>[1]Data!A381</f>
        <v>1902.01</v>
      </c>
      <c r="B382" s="59">
        <f>[1]Data!B381</f>
        <v>8.1199999999999992</v>
      </c>
      <c r="C382" s="59">
        <f>[1]Data!C381</f>
        <v>0.32079999999999997</v>
      </c>
      <c r="D382" s="59">
        <f>[1]Data!D381</f>
        <v>0.51080000000000003</v>
      </c>
      <c r="E382" s="59">
        <f>[1]Data!E381</f>
        <v>7.8970910740000004</v>
      </c>
      <c r="F382" s="59">
        <f t="shared" si="52"/>
        <v>321.14810583226659</v>
      </c>
      <c r="G382" s="59">
        <f t="shared" si="53"/>
        <v>20.202272470335192</v>
      </c>
      <c r="H382" s="59">
        <f t="shared" si="44"/>
        <v>232.45350708326364</v>
      </c>
      <c r="I382" s="59">
        <f t="shared" si="45"/>
        <v>13.917030092348417</v>
      </c>
      <c r="J382" s="59">
        <f t="shared" si="46"/>
        <v>23.075907984767081</v>
      </c>
      <c r="K382" s="59">
        <f t="shared" si="47"/>
        <v>3.1387891289004335</v>
      </c>
      <c r="L382" s="59">
        <f t="shared" si="48"/>
        <v>0.33405100899296647</v>
      </c>
      <c r="M382" s="60"/>
      <c r="N382" s="60">
        <f t="shared" si="49"/>
        <v>1943.12</v>
      </c>
      <c r="O382" s="60">
        <f t="shared" si="50"/>
        <v>-0.40737275585049826</v>
      </c>
      <c r="P382" s="63">
        <f t="shared" si="51"/>
        <v>0.66539611377409713</v>
      </c>
      <c r="R382" s="59">
        <f t="shared" si="54"/>
        <v>15.896632732967891</v>
      </c>
      <c r="S382" s="59">
        <f t="shared" si="55"/>
        <v>2.7661073089973391</v>
      </c>
    </row>
    <row r="383" spans="1:19" x14ac:dyDescent="0.3">
      <c r="A383" s="60">
        <f>[1]Data!A382</f>
        <v>1902.02</v>
      </c>
      <c r="B383" s="59">
        <f>[1]Data!B382</f>
        <v>8.19</v>
      </c>
      <c r="C383" s="59">
        <f>[1]Data!C382</f>
        <v>0.32169999999999999</v>
      </c>
      <c r="D383" s="59">
        <f>[1]Data!D382</f>
        <v>0.52170000000000005</v>
      </c>
      <c r="E383" s="59">
        <f>[1]Data!E382</f>
        <v>7.8970910740000004</v>
      </c>
      <c r="F383" s="59">
        <f t="shared" si="52"/>
        <v>323.916623985993</v>
      </c>
      <c r="G383" s="59">
        <f t="shared" si="53"/>
        <v>20.633370297129744</v>
      </c>
      <c r="H383" s="59">
        <f t="shared" si="44"/>
        <v>233.07046164045298</v>
      </c>
      <c r="I383" s="59">
        <f t="shared" si="45"/>
        <v>13.956344592668138</v>
      </c>
      <c r="J383" s="59">
        <f t="shared" si="46"/>
        <v>23.209273877929338</v>
      </c>
      <c r="K383" s="59">
        <f t="shared" si="47"/>
        <v>3.144551934916711</v>
      </c>
      <c r="L383" s="59">
        <f t="shared" si="48"/>
        <v>0.33981381500924401</v>
      </c>
      <c r="M383" s="60"/>
      <c r="N383" s="60">
        <f t="shared" si="49"/>
        <v>1944.03</v>
      </c>
      <c r="O383" s="60">
        <f t="shared" si="50"/>
        <v>-0.36632438931968725</v>
      </c>
      <c r="P383" s="63">
        <f t="shared" si="51"/>
        <v>0.69327787279203079</v>
      </c>
      <c r="R383" s="59">
        <f t="shared" si="54"/>
        <v>15.698677400805058</v>
      </c>
      <c r="S383" s="59">
        <f t="shared" si="55"/>
        <v>2.7535764668187679</v>
      </c>
    </row>
    <row r="384" spans="1:19" x14ac:dyDescent="0.3">
      <c r="A384" s="60">
        <f>[1]Data!A383</f>
        <v>1902.03</v>
      </c>
      <c r="B384" s="59">
        <f>[1]Data!B383</f>
        <v>8.1999999999999993</v>
      </c>
      <c r="C384" s="59">
        <f>[1]Data!C383</f>
        <v>0.32250000000000001</v>
      </c>
      <c r="D384" s="59">
        <f>[1]Data!D383</f>
        <v>0.53249999999999997</v>
      </c>
      <c r="E384" s="59">
        <f>[1]Data!E383</f>
        <v>7.8970910740000004</v>
      </c>
      <c r="F384" s="59">
        <f t="shared" si="52"/>
        <v>324.31212657938249</v>
      </c>
      <c r="G384" s="59">
        <f t="shared" si="53"/>
        <v>21.060513097990388</v>
      </c>
      <c r="H384" s="59">
        <f t="shared" si="44"/>
        <v>233.65906734201351</v>
      </c>
      <c r="I384" s="59">
        <f t="shared" si="45"/>
        <v>13.994248521844039</v>
      </c>
      <c r="J384" s="59">
        <f t="shared" si="46"/>
        <v>23.174672514437201</v>
      </c>
      <c r="K384" s="59">
        <f t="shared" si="47"/>
        <v>3.1430599803677044</v>
      </c>
      <c r="L384" s="59">
        <f t="shared" si="48"/>
        <v>0.33832186046023738</v>
      </c>
      <c r="M384" s="60"/>
      <c r="N384" s="60">
        <f t="shared" si="49"/>
        <v>1944.06</v>
      </c>
      <c r="O384" s="60">
        <f t="shared" si="50"/>
        <v>-0.34224997487648645</v>
      </c>
      <c r="P384" s="63">
        <f t="shared" si="51"/>
        <v>0.71017065769651355</v>
      </c>
      <c r="R384" s="59">
        <f t="shared" si="54"/>
        <v>15.39906103286385</v>
      </c>
      <c r="S384" s="59">
        <f t="shared" si="55"/>
        <v>2.7343065356687641</v>
      </c>
    </row>
    <row r="385" spans="1:19" x14ac:dyDescent="0.3">
      <c r="A385" s="60">
        <f>[1]Data!A384</f>
        <v>1902.04</v>
      </c>
      <c r="B385" s="59">
        <f>[1]Data!B384</f>
        <v>8.48</v>
      </c>
      <c r="C385" s="59">
        <f>[1]Data!C384</f>
        <v>0.32329999999999998</v>
      </c>
      <c r="D385" s="59">
        <f>[1]Data!D384</f>
        <v>0.54330000000000001</v>
      </c>
      <c r="E385" s="59">
        <f>[1]Data!E384</f>
        <v>7.9922320659999997</v>
      </c>
      <c r="F385" s="59">
        <f t="shared" si="52"/>
        <v>331.39370054923535</v>
      </c>
      <c r="G385" s="59">
        <f t="shared" si="53"/>
        <v>21.23186291372636</v>
      </c>
      <c r="H385" s="59">
        <f t="shared" ref="H385:H448" si="56">GEOMEAN(F266:F386)</f>
        <v>234.19916728530566</v>
      </c>
      <c r="I385" s="59">
        <f t="shared" ref="I385:I448" si="57">GEOMEAN(G266:G385)</f>
        <v>14.030795080599011</v>
      </c>
      <c r="J385" s="59">
        <f t="shared" ref="J385:J448" si="58">F385/I385</f>
        <v>23.619025054928482</v>
      </c>
      <c r="K385" s="59">
        <f t="shared" ref="K385:K448" si="59">LN(J385)</f>
        <v>3.1620525336653591</v>
      </c>
      <c r="L385" s="59">
        <f t="shared" ref="L385:L448" si="60">K385-$K$1854</f>
        <v>0.35731441375789208</v>
      </c>
      <c r="M385" s="60"/>
      <c r="N385" s="60">
        <f t="shared" si="49"/>
        <v>1944.09</v>
      </c>
      <c r="O385" s="60">
        <f t="shared" si="50"/>
        <v>-0.36287116880151027</v>
      </c>
      <c r="P385" s="63">
        <f t="shared" si="51"/>
        <v>0.69567605250571396</v>
      </c>
      <c r="R385" s="59">
        <f t="shared" si="54"/>
        <v>15.608319528805449</v>
      </c>
      <c r="S385" s="59">
        <f t="shared" si="55"/>
        <v>2.7478040752284714</v>
      </c>
    </row>
    <row r="386" spans="1:19" x14ac:dyDescent="0.3">
      <c r="A386" s="60">
        <f>[1]Data!A385</f>
        <v>1902.05</v>
      </c>
      <c r="B386" s="59">
        <f>[1]Data!B385</f>
        <v>8.4600000000000009</v>
      </c>
      <c r="C386" s="59">
        <f>[1]Data!C385</f>
        <v>0.32419999999999999</v>
      </c>
      <c r="D386" s="59">
        <f>[1]Data!D385</f>
        <v>0.55420000000000003</v>
      </c>
      <c r="E386" s="59">
        <f>[1]Data!E385</f>
        <v>8.0873811569999994</v>
      </c>
      <c r="F386" s="59">
        <f t="shared" si="52"/>
        <v>326.722417146488</v>
      </c>
      <c r="G386" s="59">
        <f t="shared" si="53"/>
        <v>21.403021700068983</v>
      </c>
      <c r="H386" s="59">
        <f t="shared" si="56"/>
        <v>234.70633104961806</v>
      </c>
      <c r="I386" s="59">
        <f t="shared" si="57"/>
        <v>14.067543951082405</v>
      </c>
      <c r="J386" s="59">
        <f t="shared" si="58"/>
        <v>23.225263648197018</v>
      </c>
      <c r="K386" s="59">
        <f t="shared" si="59"/>
        <v>3.1452406365492274</v>
      </c>
      <c r="L386" s="59">
        <f t="shared" si="60"/>
        <v>0.34050251664176034</v>
      </c>
      <c r="M386" s="60"/>
      <c r="N386" s="60">
        <f t="shared" si="49"/>
        <v>1944.12</v>
      </c>
      <c r="O386" s="60">
        <f t="shared" si="50"/>
        <v>-0.33867111423492968</v>
      </c>
      <c r="P386" s="63">
        <f t="shared" si="51"/>
        <v>0.71271681296191791</v>
      </c>
      <c r="R386" s="59">
        <f t="shared" si="54"/>
        <v>15.26524720317575</v>
      </c>
      <c r="S386" s="59">
        <f t="shared" si="55"/>
        <v>2.7255788201713909</v>
      </c>
    </row>
    <row r="387" spans="1:19" x14ac:dyDescent="0.3">
      <c r="A387" s="60">
        <f>[1]Data!A386</f>
        <v>1902.06</v>
      </c>
      <c r="B387" s="59">
        <f>[1]Data!B386</f>
        <v>8.41</v>
      </c>
      <c r="C387" s="59">
        <f>[1]Data!C386</f>
        <v>0.32500000000000001</v>
      </c>
      <c r="D387" s="59">
        <f>[1]Data!D386</f>
        <v>0.56499999999999995</v>
      </c>
      <c r="E387" s="59">
        <f>[1]Data!E386</f>
        <v>8.18251405</v>
      </c>
      <c r="F387" s="59">
        <f t="shared" si="52"/>
        <v>321.01528991569529</v>
      </c>
      <c r="G387" s="59">
        <f t="shared" si="53"/>
        <v>21.566425541304138</v>
      </c>
      <c r="H387" s="59">
        <f t="shared" si="56"/>
        <v>235.26852616759746</v>
      </c>
      <c r="I387" s="59">
        <f t="shared" si="57"/>
        <v>14.104452360624151</v>
      </c>
      <c r="J387" s="59">
        <f t="shared" si="58"/>
        <v>22.759854952744135</v>
      </c>
      <c r="K387" s="59">
        <f t="shared" si="59"/>
        <v>3.1249982363355442</v>
      </c>
      <c r="L387" s="59">
        <f t="shared" si="60"/>
        <v>0.32026011642807717</v>
      </c>
      <c r="M387" s="60"/>
      <c r="N387" s="60">
        <f t="shared" ref="N387:N450" si="61">INDEX($A$130:$A$2900,(ROW()-ROW($A$130))*3)</f>
        <v>1945.03</v>
      </c>
      <c r="O387" s="60">
        <f t="shared" ref="O387:O450" si="62">INDEX($L$130:$L$2900,(ROW()-ROW($L$130))*3)</f>
        <v>-0.28024595642511985</v>
      </c>
      <c r="P387" s="63">
        <f t="shared" ref="P387:P450" si="63">EXP(O387)</f>
        <v>0.75559787444704285</v>
      </c>
      <c r="R387" s="59">
        <f t="shared" si="54"/>
        <v>14.884955752212392</v>
      </c>
      <c r="S387" s="59">
        <f t="shared" si="55"/>
        <v>2.7003510218205529</v>
      </c>
    </row>
    <row r="388" spans="1:19" x14ac:dyDescent="0.3">
      <c r="A388" s="60">
        <f>[1]Data!A387</f>
        <v>1902.07</v>
      </c>
      <c r="B388" s="59">
        <f>[1]Data!B387</f>
        <v>8.6</v>
      </c>
      <c r="C388" s="59">
        <f>[1]Data!C387</f>
        <v>0.32579999999999998</v>
      </c>
      <c r="D388" s="59">
        <f>[1]Data!D387</f>
        <v>0.57579999999999998</v>
      </c>
      <c r="E388" s="59">
        <f>[1]Data!E387</f>
        <v>8.18251405</v>
      </c>
      <c r="F388" s="59">
        <f t="shared" si="52"/>
        <v>328.26771620392145</v>
      </c>
      <c r="G388" s="59">
        <f t="shared" si="53"/>
        <v>21.978668719792786</v>
      </c>
      <c r="H388" s="59">
        <f t="shared" si="56"/>
        <v>235.9583137709723</v>
      </c>
      <c r="I388" s="59">
        <f t="shared" si="57"/>
        <v>14.146005556222988</v>
      </c>
      <c r="J388" s="59">
        <f t="shared" si="58"/>
        <v>23.205682685421593</v>
      </c>
      <c r="K388" s="59">
        <f t="shared" si="59"/>
        <v>3.1443971920156804</v>
      </c>
      <c r="L388" s="59">
        <f t="shared" si="60"/>
        <v>0.33965907210821333</v>
      </c>
      <c r="M388" s="60"/>
      <c r="N388" s="60">
        <f t="shared" si="61"/>
        <v>1945.06</v>
      </c>
      <c r="O388" s="60">
        <f t="shared" si="62"/>
        <v>-0.21613962445583157</v>
      </c>
      <c r="P388" s="63">
        <f t="shared" si="63"/>
        <v>0.80562280937394604</v>
      </c>
      <c r="R388" s="59">
        <f t="shared" si="54"/>
        <v>14.935741576936437</v>
      </c>
      <c r="S388" s="59">
        <f t="shared" si="55"/>
        <v>2.7037571040635235</v>
      </c>
    </row>
    <row r="389" spans="1:19" x14ac:dyDescent="0.3">
      <c r="A389" s="60">
        <f>[1]Data!A388</f>
        <v>1902.08</v>
      </c>
      <c r="B389" s="59">
        <f>[1]Data!B388</f>
        <v>8.83</v>
      </c>
      <c r="C389" s="59">
        <f>[1]Data!C388</f>
        <v>0.32669999999999999</v>
      </c>
      <c r="D389" s="59">
        <f>[1]Data!D388</f>
        <v>0.5867</v>
      </c>
      <c r="E389" s="59">
        <f>[1]Data!E388</f>
        <v>8.0873811569999994</v>
      </c>
      <c r="F389" s="59">
        <f t="shared" si="52"/>
        <v>341.01169543776462</v>
      </c>
      <c r="G389" s="59">
        <f t="shared" si="53"/>
        <v>22.65816100943788</v>
      </c>
      <c r="H389" s="59">
        <f t="shared" si="56"/>
        <v>236.62920217428572</v>
      </c>
      <c r="I389" s="59">
        <f t="shared" si="57"/>
        <v>14.192003219151653</v>
      </c>
      <c r="J389" s="59">
        <f t="shared" si="58"/>
        <v>24.028439831353779</v>
      </c>
      <c r="K389" s="59">
        <f t="shared" si="59"/>
        <v>3.1792381217710131</v>
      </c>
      <c r="L389" s="59">
        <f t="shared" si="60"/>
        <v>0.37450000186354604</v>
      </c>
      <c r="M389" s="60"/>
      <c r="N389" s="60">
        <f t="shared" si="61"/>
        <v>1945.09</v>
      </c>
      <c r="O389" s="60">
        <f t="shared" si="62"/>
        <v>-0.16682572848310384</v>
      </c>
      <c r="P389" s="63">
        <f t="shared" si="63"/>
        <v>0.84634709267757813</v>
      </c>
      <c r="R389" s="59">
        <f t="shared" si="54"/>
        <v>15.050281234020794</v>
      </c>
      <c r="S389" s="59">
        <f t="shared" si="55"/>
        <v>2.7113966776661913</v>
      </c>
    </row>
    <row r="390" spans="1:19" x14ac:dyDescent="0.3">
      <c r="A390" s="60">
        <f>[1]Data!A389</f>
        <v>1902.09</v>
      </c>
      <c r="B390" s="59">
        <f>[1]Data!B389</f>
        <v>8.85</v>
      </c>
      <c r="C390" s="59">
        <f>[1]Data!C389</f>
        <v>0.32750000000000001</v>
      </c>
      <c r="D390" s="59">
        <f>[1]Data!D389</f>
        <v>0.59750000000000003</v>
      </c>
      <c r="E390" s="59">
        <f>[1]Data!E389</f>
        <v>8.18251405</v>
      </c>
      <c r="F390" s="59">
        <f t="shared" si="52"/>
        <v>337.81038237264011</v>
      </c>
      <c r="G390" s="59">
        <f t="shared" si="53"/>
        <v>22.806972143237566</v>
      </c>
      <c r="H390" s="59">
        <f t="shared" si="56"/>
        <v>237.15619287264073</v>
      </c>
      <c r="I390" s="59">
        <f t="shared" si="57"/>
        <v>14.238106044061992</v>
      </c>
      <c r="J390" s="59">
        <f t="shared" si="58"/>
        <v>23.725794802148148</v>
      </c>
      <c r="K390" s="59">
        <f t="shared" si="59"/>
        <v>3.1665628445522724</v>
      </c>
      <c r="L390" s="59">
        <f t="shared" si="60"/>
        <v>0.36182472464480542</v>
      </c>
      <c r="M390" s="60"/>
      <c r="N390" s="60">
        <f t="shared" si="61"/>
        <v>1945.12</v>
      </c>
      <c r="O390" s="60">
        <f t="shared" si="62"/>
        <v>-8.1645618405479237E-2</v>
      </c>
      <c r="P390" s="63">
        <f t="shared" si="63"/>
        <v>0.92159849837846797</v>
      </c>
      <c r="R390" s="59">
        <f t="shared" si="54"/>
        <v>14.811715481171547</v>
      </c>
      <c r="S390" s="59">
        <f t="shared" si="55"/>
        <v>2.6954184541963095</v>
      </c>
    </row>
    <row r="391" spans="1:19" x14ac:dyDescent="0.3">
      <c r="A391" s="60">
        <f>[1]Data!A390</f>
        <v>1902.1</v>
      </c>
      <c r="B391" s="59">
        <f>[1]Data!B390</f>
        <v>8.57</v>
      </c>
      <c r="C391" s="59">
        <f>[1]Data!C390</f>
        <v>0.32829999999999998</v>
      </c>
      <c r="D391" s="59">
        <f>[1]Data!D390</f>
        <v>0.60829999999999995</v>
      </c>
      <c r="E391" s="59">
        <f>[1]Data!E390</f>
        <v>8.7534247930000006</v>
      </c>
      <c r="F391" s="59">
        <f t="shared" si="52"/>
        <v>305.78719795942158</v>
      </c>
      <c r="G391" s="59">
        <f t="shared" si="53"/>
        <v>21.704825264727667</v>
      </c>
      <c r="H391" s="59">
        <f t="shared" si="56"/>
        <v>237.63332438944281</v>
      </c>
      <c r="I391" s="59">
        <f t="shared" si="57"/>
        <v>14.277646019969465</v>
      </c>
      <c r="J391" s="59">
        <f t="shared" si="58"/>
        <v>21.417199833343084</v>
      </c>
      <c r="K391" s="59">
        <f t="shared" si="59"/>
        <v>3.064194329739435</v>
      </c>
      <c r="L391" s="59">
        <f t="shared" si="60"/>
        <v>0.25945620983196793</v>
      </c>
      <c r="M391" s="60"/>
      <c r="N391" s="60">
        <f t="shared" si="61"/>
        <v>1946.03</v>
      </c>
      <c r="O391" s="60">
        <f t="shared" si="62"/>
        <v>-7.2795733577788901E-2</v>
      </c>
      <c r="P391" s="63">
        <f t="shared" si="63"/>
        <v>0.92979073565643811</v>
      </c>
      <c r="R391" s="59">
        <f t="shared" si="54"/>
        <v>14.088443202367255</v>
      </c>
      <c r="S391" s="59">
        <f t="shared" si="55"/>
        <v>2.6453548302651662</v>
      </c>
    </row>
    <row r="392" spans="1:19" x14ac:dyDescent="0.3">
      <c r="A392" s="60">
        <f>[1]Data!A391</f>
        <v>1902.11</v>
      </c>
      <c r="B392" s="59">
        <f>[1]Data!B391</f>
        <v>8.24</v>
      </c>
      <c r="C392" s="59">
        <f>[1]Data!C391</f>
        <v>0.32919999999999999</v>
      </c>
      <c r="D392" s="59">
        <f>[1]Data!D391</f>
        <v>0.61919999999999997</v>
      </c>
      <c r="E392" s="59">
        <f>[1]Data!E391</f>
        <v>8.4679289260000008</v>
      </c>
      <c r="F392" s="59">
        <f t="shared" si="52"/>
        <v>303.92504501283054</v>
      </c>
      <c r="G392" s="59">
        <f t="shared" si="53"/>
        <v>22.838639304847653</v>
      </c>
      <c r="H392" s="59">
        <f t="shared" si="56"/>
        <v>238.10103090484384</v>
      </c>
      <c r="I392" s="59">
        <f t="shared" si="57"/>
        <v>14.325618419233983</v>
      </c>
      <c r="J392" s="59">
        <f t="shared" si="58"/>
        <v>21.2154921427177</v>
      </c>
      <c r="K392" s="59">
        <f t="shared" si="59"/>
        <v>3.0547316762507744</v>
      </c>
      <c r="L392" s="59">
        <f t="shared" si="60"/>
        <v>0.24999355634330733</v>
      </c>
      <c r="M392" s="60"/>
      <c r="N392" s="60">
        <f t="shared" si="61"/>
        <v>1946.06</v>
      </c>
      <c r="O392" s="60">
        <f t="shared" si="62"/>
        <v>-2.9051237543520347E-2</v>
      </c>
      <c r="P392" s="63">
        <f t="shared" si="63"/>
        <v>0.97136669274833154</v>
      </c>
      <c r="R392" s="59">
        <f t="shared" si="54"/>
        <v>13.307493540051681</v>
      </c>
      <c r="S392" s="59">
        <f t="shared" si="55"/>
        <v>2.5883273006280003</v>
      </c>
    </row>
    <row r="393" spans="1:19" x14ac:dyDescent="0.3">
      <c r="A393" s="60">
        <f>[1]Data!A392</f>
        <v>1902.12</v>
      </c>
      <c r="B393" s="59">
        <f>[1]Data!B392</f>
        <v>8.0500000000000007</v>
      </c>
      <c r="C393" s="59">
        <f>[1]Data!C392</f>
        <v>0.33</v>
      </c>
      <c r="D393" s="59">
        <f>[1]Data!D392</f>
        <v>0.63</v>
      </c>
      <c r="E393" s="59">
        <f>[1]Data!E392</f>
        <v>8.5630942149999996</v>
      </c>
      <c r="F393" s="59">
        <f t="shared" si="52"/>
        <v>293.61729964336268</v>
      </c>
      <c r="G393" s="59">
        <f t="shared" si="53"/>
        <v>22.978745189480552</v>
      </c>
      <c r="H393" s="59">
        <f t="shared" si="56"/>
        <v>238.6919998951991</v>
      </c>
      <c r="I393" s="59">
        <f t="shared" si="57"/>
        <v>14.375179318080614</v>
      </c>
      <c r="J393" s="59">
        <f t="shared" si="58"/>
        <v>20.425296488236555</v>
      </c>
      <c r="K393" s="59">
        <f t="shared" si="59"/>
        <v>3.0167741565886455</v>
      </c>
      <c r="L393" s="59">
        <f t="shared" si="60"/>
        <v>0.21203603668117843</v>
      </c>
      <c r="M393" s="60"/>
      <c r="N393" s="60">
        <f t="shared" si="61"/>
        <v>1946.09</v>
      </c>
      <c r="O393" s="60">
        <f t="shared" si="62"/>
        <v>-0.31367477026606672</v>
      </c>
      <c r="P393" s="63">
        <f t="shared" si="63"/>
        <v>0.73075665330787376</v>
      </c>
      <c r="R393" s="59">
        <f t="shared" si="54"/>
        <v>12.777777777777779</v>
      </c>
      <c r="S393" s="59">
        <f t="shared" si="55"/>
        <v>2.5477075510270306</v>
      </c>
    </row>
    <row r="394" spans="1:19" x14ac:dyDescent="0.3">
      <c r="A394" s="60">
        <f>[1]Data!A393</f>
        <v>1903.01</v>
      </c>
      <c r="B394" s="59">
        <f>[1]Data!B393</f>
        <v>8.4600000000000009</v>
      </c>
      <c r="C394" s="59">
        <f>[1]Data!C393</f>
        <v>0.33169999999999999</v>
      </c>
      <c r="D394" s="59">
        <f>[1]Data!D393</f>
        <v>0.62170000000000003</v>
      </c>
      <c r="E394" s="59">
        <f>[1]Data!E393</f>
        <v>8.6582595040000001</v>
      </c>
      <c r="F394" s="59">
        <f t="shared" si="52"/>
        <v>305.18012526412264</v>
      </c>
      <c r="G394" s="59">
        <f t="shared" si="53"/>
        <v>22.426771143818559</v>
      </c>
      <c r="H394" s="59">
        <f t="shared" si="56"/>
        <v>239.30994843342111</v>
      </c>
      <c r="I394" s="59">
        <f t="shared" si="57"/>
        <v>14.429441714038555</v>
      </c>
      <c r="J394" s="59">
        <f t="shared" si="58"/>
        <v>21.149822100685274</v>
      </c>
      <c r="K394" s="59">
        <f t="shared" si="59"/>
        <v>3.0516314941417946</v>
      </c>
      <c r="L394" s="59">
        <f t="shared" si="60"/>
        <v>0.24689337423432756</v>
      </c>
      <c r="M394" s="60"/>
      <c r="N394" s="60">
        <f t="shared" si="61"/>
        <v>1946.12</v>
      </c>
      <c r="O394" s="60">
        <f t="shared" si="62"/>
        <v>-0.35340415277177639</v>
      </c>
      <c r="P394" s="63">
        <f t="shared" si="63"/>
        <v>0.70229330222871278</v>
      </c>
      <c r="R394" s="59">
        <f t="shared" si="54"/>
        <v>13.60784944506997</v>
      </c>
      <c r="S394" s="59">
        <f t="shared" si="55"/>
        <v>2.6106467913249771</v>
      </c>
    </row>
    <row r="395" spans="1:19" x14ac:dyDescent="0.3">
      <c r="A395" s="60">
        <f>[1]Data!A394</f>
        <v>1903.02</v>
      </c>
      <c r="B395" s="59">
        <f>[1]Data!B394</f>
        <v>8.41</v>
      </c>
      <c r="C395" s="59">
        <f>[1]Data!C394</f>
        <v>0.33329999999999999</v>
      </c>
      <c r="D395" s="59">
        <f>[1]Data!D394</f>
        <v>0.61329999999999996</v>
      </c>
      <c r="E395" s="59">
        <f>[1]Data!E394</f>
        <v>8.6582595040000001</v>
      </c>
      <c r="F395" s="59">
        <f t="shared" ref="F395:F458" si="64">B395*$E$1848/E395</f>
        <v>303.37646022119043</v>
      </c>
      <c r="G395" s="59">
        <f t="shared" ref="G395:G458" si="65">D395*$E$1848/E395</f>
        <v>22.123755416605956</v>
      </c>
      <c r="H395" s="59">
        <f t="shared" si="56"/>
        <v>239.97600424800572</v>
      </c>
      <c r="I395" s="59">
        <f t="shared" si="57"/>
        <v>14.486796036148878</v>
      </c>
      <c r="J395" s="59">
        <f t="shared" si="58"/>
        <v>20.941584285729959</v>
      </c>
      <c r="K395" s="59">
        <f t="shared" si="59"/>
        <v>3.0417368609247579</v>
      </c>
      <c r="L395" s="59">
        <f t="shared" si="60"/>
        <v>0.2369987410172909</v>
      </c>
      <c r="M395" s="60"/>
      <c r="N395" s="60">
        <f t="shared" si="61"/>
        <v>1947.03</v>
      </c>
      <c r="O395" s="60">
        <f t="shared" si="62"/>
        <v>-0.36182736806035853</v>
      </c>
      <c r="P395" s="63">
        <f t="shared" si="63"/>
        <v>0.69640257879329592</v>
      </c>
      <c r="R395" s="59">
        <f t="shared" ref="R395:R458" si="66">B395/D395</f>
        <v>13.712701777270505</v>
      </c>
      <c r="S395" s="59">
        <f t="shared" ref="S395:S458" si="67">LN(R395)</f>
        <v>2.6183225403350558</v>
      </c>
    </row>
    <row r="396" spans="1:19" x14ac:dyDescent="0.3">
      <c r="A396" s="60">
        <f>[1]Data!A395</f>
        <v>1903.03</v>
      </c>
      <c r="B396" s="59">
        <f>[1]Data!B395</f>
        <v>8.08</v>
      </c>
      <c r="C396" s="59">
        <f>[1]Data!C395</f>
        <v>0.33500000000000002</v>
      </c>
      <c r="D396" s="59">
        <f>[1]Data!D395</f>
        <v>0.60499999999999998</v>
      </c>
      <c r="E396" s="59">
        <f>[1]Data!E395</f>
        <v>8.3728446279999993</v>
      </c>
      <c r="F396" s="59">
        <f t="shared" si="64"/>
        <v>301.40802464679393</v>
      </c>
      <c r="G396" s="59">
        <f t="shared" si="65"/>
        <v>22.568298875162171</v>
      </c>
      <c r="H396" s="59">
        <f t="shared" si="56"/>
        <v>240.58659642628297</v>
      </c>
      <c r="I396" s="59">
        <f t="shared" si="57"/>
        <v>14.547081868000744</v>
      </c>
      <c r="J396" s="59">
        <f t="shared" si="58"/>
        <v>20.719483631270545</v>
      </c>
      <c r="K396" s="59">
        <f t="shared" si="59"/>
        <v>3.0310744958100155</v>
      </c>
      <c r="L396" s="59">
        <f t="shared" si="60"/>
        <v>0.22633637590254851</v>
      </c>
      <c r="M396" s="60"/>
      <c r="N396" s="60">
        <f t="shared" si="61"/>
        <v>1947.06</v>
      </c>
      <c r="O396" s="60">
        <f t="shared" si="62"/>
        <v>-0.38174670783976339</v>
      </c>
      <c r="P396" s="63">
        <f t="shared" si="63"/>
        <v>0.68266794574700562</v>
      </c>
      <c r="R396" s="59">
        <f t="shared" si="66"/>
        <v>13.355371900826446</v>
      </c>
      <c r="S396" s="59">
        <f t="shared" si="67"/>
        <v>2.5919186934842995</v>
      </c>
    </row>
    <row r="397" spans="1:19" x14ac:dyDescent="0.3">
      <c r="A397" s="60">
        <f>[1]Data!A396</f>
        <v>1903.04</v>
      </c>
      <c r="B397" s="59">
        <f>[1]Data!B396</f>
        <v>7.75</v>
      </c>
      <c r="C397" s="59">
        <f>[1]Data!C396</f>
        <v>0.3367</v>
      </c>
      <c r="D397" s="59">
        <f>[1]Data!D396</f>
        <v>0.59670000000000001</v>
      </c>
      <c r="E397" s="59">
        <f>[1]Data!E396</f>
        <v>8.3728446279999993</v>
      </c>
      <c r="F397" s="59">
        <f t="shared" si="64"/>
        <v>289.09804344216002</v>
      </c>
      <c r="G397" s="59">
        <f t="shared" si="65"/>
        <v>22.258684196378955</v>
      </c>
      <c r="H397" s="59">
        <f t="shared" si="56"/>
        <v>241.18115945113522</v>
      </c>
      <c r="I397" s="59">
        <f t="shared" si="57"/>
        <v>14.60775785326482</v>
      </c>
      <c r="J397" s="59">
        <f t="shared" si="58"/>
        <v>19.790719859006074</v>
      </c>
      <c r="K397" s="59">
        <f t="shared" si="59"/>
        <v>2.9852131338395376</v>
      </c>
      <c r="L397" s="59">
        <f t="shared" si="60"/>
        <v>0.18047501393207055</v>
      </c>
      <c r="M397" s="60"/>
      <c r="N397" s="60">
        <f t="shared" si="61"/>
        <v>1947.09</v>
      </c>
      <c r="O397" s="60">
        <f t="shared" si="62"/>
        <v>-0.40621148061497925</v>
      </c>
      <c r="P397" s="63">
        <f t="shared" si="63"/>
        <v>0.66616927063990694</v>
      </c>
      <c r="R397" s="59">
        <f t="shared" si="66"/>
        <v>12.988101223395342</v>
      </c>
      <c r="S397" s="59">
        <f t="shared" si="67"/>
        <v>2.5640336478193566</v>
      </c>
    </row>
    <row r="398" spans="1:19" x14ac:dyDescent="0.3">
      <c r="A398" s="60">
        <f>[1]Data!A397</f>
        <v>1903.05</v>
      </c>
      <c r="B398" s="59">
        <f>[1]Data!B397</f>
        <v>7.6</v>
      </c>
      <c r="C398" s="59">
        <f>[1]Data!C397</f>
        <v>0.33829999999999999</v>
      </c>
      <c r="D398" s="59">
        <f>[1]Data!D397</f>
        <v>0.58830000000000005</v>
      </c>
      <c r="E398" s="59">
        <f>[1]Data!E397</f>
        <v>8.18251405</v>
      </c>
      <c r="F398" s="59">
        <f t="shared" si="64"/>
        <v>290.09705152904684</v>
      </c>
      <c r="G398" s="59">
        <f t="shared" si="65"/>
        <v>22.455802028228721</v>
      </c>
      <c r="H398" s="59">
        <f t="shared" si="56"/>
        <v>241.82396591572058</v>
      </c>
      <c r="I398" s="59">
        <f t="shared" si="57"/>
        <v>14.671630394128309</v>
      </c>
      <c r="J398" s="59">
        <f t="shared" si="58"/>
        <v>19.772652645689995</v>
      </c>
      <c r="K398" s="59">
        <f t="shared" si="59"/>
        <v>2.9842998034822799</v>
      </c>
      <c r="L398" s="59">
        <f t="shared" si="60"/>
        <v>0.17956168357481284</v>
      </c>
      <c r="M398" s="60"/>
      <c r="N398" s="60">
        <f t="shared" si="61"/>
        <v>1947.12</v>
      </c>
      <c r="O398" s="60">
        <f t="shared" si="62"/>
        <v>-0.4216205423107251</v>
      </c>
      <c r="P398" s="63">
        <f t="shared" si="63"/>
        <v>0.65598290993174235</v>
      </c>
      <c r="R398" s="59">
        <f t="shared" si="66"/>
        <v>12.918578956314803</v>
      </c>
      <c r="S398" s="59">
        <f t="shared" si="67"/>
        <v>2.558666504404012</v>
      </c>
    </row>
    <row r="399" spans="1:19" x14ac:dyDescent="0.3">
      <c r="A399" s="60">
        <f>[1]Data!A398</f>
        <v>1903.06</v>
      </c>
      <c r="B399" s="59">
        <f>[1]Data!B398</f>
        <v>7.18</v>
      </c>
      <c r="C399" s="59">
        <f>[1]Data!C398</f>
        <v>0.34</v>
      </c>
      <c r="D399" s="59">
        <f>[1]Data!D398</f>
        <v>0.57999999999999996</v>
      </c>
      <c r="E399" s="59">
        <f>[1]Data!E398</f>
        <v>8.18251405</v>
      </c>
      <c r="F399" s="59">
        <f t="shared" si="64"/>
        <v>274.06537236559956</v>
      </c>
      <c r="G399" s="59">
        <f t="shared" si="65"/>
        <v>22.138985511427261</v>
      </c>
      <c r="H399" s="59">
        <f t="shared" si="56"/>
        <v>242.42103554696828</v>
      </c>
      <c r="I399" s="59">
        <f t="shared" si="57"/>
        <v>14.734463597569825</v>
      </c>
      <c r="J399" s="59">
        <f t="shared" si="58"/>
        <v>18.600295188947463</v>
      </c>
      <c r="K399" s="59">
        <f t="shared" si="59"/>
        <v>2.9231774509667421</v>
      </c>
      <c r="L399" s="59">
        <f t="shared" si="60"/>
        <v>0.11843933105927507</v>
      </c>
      <c r="M399" s="60"/>
      <c r="N399" s="60">
        <f t="shared" si="61"/>
        <v>1948.03</v>
      </c>
      <c r="O399" s="60">
        <f t="shared" si="62"/>
        <v>-0.47102530914379903</v>
      </c>
      <c r="P399" s="63">
        <f t="shared" si="63"/>
        <v>0.62436177614946597</v>
      </c>
      <c r="R399" s="59">
        <f t="shared" si="66"/>
        <v>12.379310344827587</v>
      </c>
      <c r="S399" s="59">
        <f t="shared" si="67"/>
        <v>2.5160265585018049</v>
      </c>
    </row>
    <row r="400" spans="1:19" x14ac:dyDescent="0.3">
      <c r="A400" s="60">
        <f>[1]Data!A399</f>
        <v>1903.07</v>
      </c>
      <c r="B400" s="59">
        <f>[1]Data!B399</f>
        <v>6.85</v>
      </c>
      <c r="C400" s="59">
        <f>[1]Data!C399</f>
        <v>0.3417</v>
      </c>
      <c r="D400" s="59">
        <f>[1]Data!D399</f>
        <v>0.57169999999999999</v>
      </c>
      <c r="E400" s="59">
        <f>[1]Data!E399</f>
        <v>8.18251405</v>
      </c>
      <c r="F400" s="59">
        <f t="shared" si="64"/>
        <v>261.46905302289088</v>
      </c>
      <c r="G400" s="59">
        <f t="shared" si="65"/>
        <v>21.822168994625802</v>
      </c>
      <c r="H400" s="59">
        <f t="shared" si="56"/>
        <v>243.09851820439863</v>
      </c>
      <c r="I400" s="59">
        <f t="shared" si="57"/>
        <v>14.796240620979091</v>
      </c>
      <c r="J400" s="59">
        <f t="shared" si="58"/>
        <v>17.671316635129784</v>
      </c>
      <c r="K400" s="59">
        <f t="shared" si="59"/>
        <v>2.8719427960135158</v>
      </c>
      <c r="L400" s="59">
        <f t="shared" si="60"/>
        <v>6.7204676106048744E-2</v>
      </c>
      <c r="M400" s="60"/>
      <c r="N400" s="60">
        <f t="shared" si="61"/>
        <v>1948.06</v>
      </c>
      <c r="O400" s="60">
        <f t="shared" si="62"/>
        <v>-0.3443619328757257</v>
      </c>
      <c r="P400" s="63">
        <f t="shared" si="63"/>
        <v>0.70867238979151181</v>
      </c>
      <c r="R400" s="59">
        <f t="shared" si="66"/>
        <v>11.981808640895574</v>
      </c>
      <c r="S400" s="59">
        <f t="shared" si="67"/>
        <v>2.4833895529863454</v>
      </c>
    </row>
    <row r="401" spans="1:19" x14ac:dyDescent="0.3">
      <c r="A401" s="60">
        <f>[1]Data!A400</f>
        <v>1903.08</v>
      </c>
      <c r="B401" s="59">
        <f>[1]Data!B400</f>
        <v>6.63</v>
      </c>
      <c r="C401" s="59">
        <f>[1]Data!C400</f>
        <v>0.34329999999999999</v>
      </c>
      <c r="D401" s="59">
        <f>[1]Data!D400</f>
        <v>0.56330000000000002</v>
      </c>
      <c r="E401" s="59">
        <f>[1]Data!E400</f>
        <v>8.18251405</v>
      </c>
      <c r="F401" s="59">
        <f t="shared" si="64"/>
        <v>253.07150679441853</v>
      </c>
      <c r="G401" s="59">
        <f t="shared" si="65"/>
        <v>21.501535411356858</v>
      </c>
      <c r="H401" s="59">
        <f t="shared" si="56"/>
        <v>243.67304821766027</v>
      </c>
      <c r="I401" s="59">
        <f t="shared" si="57"/>
        <v>14.855198034190012</v>
      </c>
      <c r="J401" s="59">
        <f t="shared" si="58"/>
        <v>17.035889135369402</v>
      </c>
      <c r="K401" s="59">
        <f t="shared" si="59"/>
        <v>2.8353222443718771</v>
      </c>
      <c r="L401" s="59">
        <f t="shared" si="60"/>
        <v>3.0584124464410056E-2</v>
      </c>
      <c r="M401" s="60"/>
      <c r="N401" s="60">
        <f t="shared" si="61"/>
        <v>1948.09</v>
      </c>
      <c r="O401" s="60">
        <f t="shared" si="62"/>
        <v>-0.43951534879501697</v>
      </c>
      <c r="P401" s="63">
        <f t="shared" si="63"/>
        <v>0.64434862976071705</v>
      </c>
      <c r="R401" s="59">
        <f t="shared" si="66"/>
        <v>11.769927214628083</v>
      </c>
      <c r="S401" s="59">
        <f t="shared" si="67"/>
        <v>2.4655477372792398</v>
      </c>
    </row>
    <row r="402" spans="1:19" x14ac:dyDescent="0.3">
      <c r="A402" s="60">
        <f>[1]Data!A401</f>
        <v>1903.09</v>
      </c>
      <c r="B402" s="59">
        <f>[1]Data!B401</f>
        <v>6.47</v>
      </c>
      <c r="C402" s="59">
        <f>[1]Data!C401</f>
        <v>0.34499999999999997</v>
      </c>
      <c r="D402" s="59">
        <f>[1]Data!D401</f>
        <v>0.55500000000000005</v>
      </c>
      <c r="E402" s="59">
        <f>[1]Data!E401</f>
        <v>8.2776793390000005</v>
      </c>
      <c r="F402" s="59">
        <f t="shared" si="64"/>
        <v>244.12494821817111</v>
      </c>
      <c r="G402" s="59">
        <f t="shared" si="65"/>
        <v>20.941166346380985</v>
      </c>
      <c r="H402" s="59">
        <f t="shared" si="56"/>
        <v>244.14838165410552</v>
      </c>
      <c r="I402" s="59">
        <f t="shared" si="57"/>
        <v>14.920029750620179</v>
      </c>
      <c r="J402" s="59">
        <f t="shared" si="58"/>
        <v>16.362229318478644</v>
      </c>
      <c r="K402" s="59">
        <f t="shared" si="59"/>
        <v>2.7949755883018521</v>
      </c>
      <c r="L402" s="59">
        <f t="shared" si="60"/>
        <v>-9.7625316056149103E-3</v>
      </c>
      <c r="M402" s="60"/>
      <c r="N402" s="60">
        <f t="shared" si="61"/>
        <v>1948.12</v>
      </c>
      <c r="O402" s="60">
        <f t="shared" si="62"/>
        <v>-0.47748624769577352</v>
      </c>
      <c r="P402" s="63">
        <f t="shared" si="63"/>
        <v>0.62034081665315211</v>
      </c>
      <c r="R402" s="59">
        <f t="shared" si="66"/>
        <v>11.657657657657657</v>
      </c>
      <c r="S402" s="59">
        <f t="shared" si="67"/>
        <v>2.4559632737485115</v>
      </c>
    </row>
    <row r="403" spans="1:19" x14ac:dyDescent="0.3">
      <c r="A403" s="60">
        <f>[1]Data!A402</f>
        <v>1903.1</v>
      </c>
      <c r="B403" s="59">
        <f>[1]Data!B402</f>
        <v>6.26</v>
      </c>
      <c r="C403" s="59">
        <f>[1]Data!C402</f>
        <v>0.34670000000000001</v>
      </c>
      <c r="D403" s="59">
        <f>[1]Data!D402</f>
        <v>0.54669999999999996</v>
      </c>
      <c r="E403" s="59">
        <f>[1]Data!E402</f>
        <v>8.18251405</v>
      </c>
      <c r="F403" s="59">
        <f t="shared" si="64"/>
        <v>238.94836086471491</v>
      </c>
      <c r="G403" s="59">
        <f t="shared" si="65"/>
        <v>20.867902377753936</v>
      </c>
      <c r="H403" s="59">
        <f t="shared" si="56"/>
        <v>244.62189552551379</v>
      </c>
      <c r="I403" s="59">
        <f t="shared" si="57"/>
        <v>14.990401361913641</v>
      </c>
      <c r="J403" s="59">
        <f t="shared" si="58"/>
        <v>15.940090935244399</v>
      </c>
      <c r="K403" s="59">
        <f t="shared" si="59"/>
        <v>2.7688373781917437</v>
      </c>
      <c r="L403" s="59">
        <f t="shared" si="60"/>
        <v>-3.5900741715723328E-2</v>
      </c>
      <c r="M403" s="60"/>
      <c r="N403" s="60">
        <f t="shared" si="61"/>
        <v>1949.03</v>
      </c>
      <c r="O403" s="60">
        <f t="shared" si="62"/>
        <v>-0.50087656988699836</v>
      </c>
      <c r="P403" s="63">
        <f t="shared" si="63"/>
        <v>0.60599922615414359</v>
      </c>
      <c r="R403" s="59">
        <f t="shared" si="66"/>
        <v>11.45052130967624</v>
      </c>
      <c r="S403" s="59">
        <f t="shared" si="67"/>
        <v>2.4380352581931906</v>
      </c>
    </row>
    <row r="404" spans="1:19" x14ac:dyDescent="0.3">
      <c r="A404" s="60">
        <f>[1]Data!A403</f>
        <v>1903.11</v>
      </c>
      <c r="B404" s="59">
        <f>[1]Data!B403</f>
        <v>6.28</v>
      </c>
      <c r="C404" s="59">
        <f>[1]Data!C403</f>
        <v>0.3483</v>
      </c>
      <c r="D404" s="59">
        <f>[1]Data!D403</f>
        <v>0.5383</v>
      </c>
      <c r="E404" s="59">
        <f>[1]Data!E403</f>
        <v>8.0873811569999994</v>
      </c>
      <c r="F404" s="59">
        <f t="shared" si="64"/>
        <v>242.53153424112816</v>
      </c>
      <c r="G404" s="59">
        <f t="shared" si="65"/>
        <v>20.788968930254665</v>
      </c>
      <c r="H404" s="59">
        <f t="shared" si="56"/>
        <v>245.10319641713969</v>
      </c>
      <c r="I404" s="59">
        <f t="shared" si="57"/>
        <v>15.061498768125846</v>
      </c>
      <c r="J404" s="59">
        <f t="shared" si="58"/>
        <v>16.102749000942033</v>
      </c>
      <c r="K404" s="59">
        <f t="shared" si="59"/>
        <v>2.778990002815207</v>
      </c>
      <c r="L404" s="59">
        <f t="shared" si="60"/>
        <v>-2.5748117092259992E-2</v>
      </c>
      <c r="M404" s="60"/>
      <c r="N404" s="60">
        <f t="shared" si="61"/>
        <v>1949.06</v>
      </c>
      <c r="O404" s="60">
        <f t="shared" si="62"/>
        <v>-0.58573066829111031</v>
      </c>
      <c r="P404" s="63">
        <f t="shared" si="63"/>
        <v>0.55669895090070953</v>
      </c>
      <c r="R404" s="59">
        <f t="shared" si="66"/>
        <v>11.666357049972135</v>
      </c>
      <c r="S404" s="59">
        <f t="shared" si="67"/>
        <v>2.4567092338953329</v>
      </c>
    </row>
    <row r="405" spans="1:19" x14ac:dyDescent="0.3">
      <c r="A405" s="60">
        <f>[1]Data!A404</f>
        <v>1903.12</v>
      </c>
      <c r="B405" s="59">
        <f>[1]Data!B404</f>
        <v>6.57</v>
      </c>
      <c r="C405" s="59">
        <f>[1]Data!C404</f>
        <v>0.35</v>
      </c>
      <c r="D405" s="59">
        <f>[1]Data!D404</f>
        <v>0.53</v>
      </c>
      <c r="E405" s="59">
        <f>[1]Data!E404</f>
        <v>8.0873811569999994</v>
      </c>
      <c r="F405" s="59">
        <f t="shared" si="64"/>
        <v>253.73123884780446</v>
      </c>
      <c r="G405" s="59">
        <f t="shared" si="65"/>
        <v>20.468425660477379</v>
      </c>
      <c r="H405" s="59">
        <f t="shared" si="56"/>
        <v>245.61703036432021</v>
      </c>
      <c r="I405" s="59">
        <f t="shared" si="57"/>
        <v>15.13366613851805</v>
      </c>
      <c r="J405" s="59">
        <f t="shared" si="58"/>
        <v>16.766012711355536</v>
      </c>
      <c r="K405" s="59">
        <f t="shared" si="59"/>
        <v>2.8193537843780607</v>
      </c>
      <c r="L405" s="59">
        <f t="shared" si="60"/>
        <v>1.4615664470593703E-2</v>
      </c>
      <c r="M405" s="60"/>
      <c r="N405" s="60">
        <f t="shared" si="61"/>
        <v>1949.09</v>
      </c>
      <c r="O405" s="60">
        <f t="shared" si="62"/>
        <v>-0.49661076279612315</v>
      </c>
      <c r="P405" s="63">
        <f t="shared" si="63"/>
        <v>0.60858982351598712</v>
      </c>
      <c r="R405" s="59">
        <f t="shared" si="66"/>
        <v>12.39622641509434</v>
      </c>
      <c r="S405" s="59">
        <f t="shared" si="67"/>
        <v>2.5173921049324886</v>
      </c>
    </row>
    <row r="406" spans="1:19" x14ac:dyDescent="0.3">
      <c r="A406" s="60">
        <f>[1]Data!A405</f>
        <v>1904.01</v>
      </c>
      <c r="B406" s="59">
        <f>[1]Data!B405</f>
        <v>6.68</v>
      </c>
      <c r="C406" s="59">
        <f>[1]Data!C405</f>
        <v>0.34670000000000001</v>
      </c>
      <c r="D406" s="59">
        <f>[1]Data!D405</f>
        <v>0.52669999999999995</v>
      </c>
      <c r="E406" s="59">
        <f>[1]Data!E405</f>
        <v>8.2776793390000005</v>
      </c>
      <c r="F406" s="59">
        <f t="shared" si="64"/>
        <v>252.04863278166661</v>
      </c>
      <c r="G406" s="59">
        <f t="shared" si="65"/>
        <v>19.873355521871826</v>
      </c>
      <c r="H406" s="59">
        <f t="shared" si="56"/>
        <v>246.0163911016657</v>
      </c>
      <c r="I406" s="59">
        <f t="shared" si="57"/>
        <v>15.203080259671477</v>
      </c>
      <c r="J406" s="59">
        <f t="shared" si="58"/>
        <v>16.578787224472176</v>
      </c>
      <c r="K406" s="59">
        <f t="shared" si="59"/>
        <v>2.808124000136258</v>
      </c>
      <c r="L406" s="59">
        <f t="shared" si="60"/>
        <v>3.3858802287909384E-3</v>
      </c>
      <c r="M406" s="60"/>
      <c r="N406" s="60">
        <f t="shared" si="61"/>
        <v>1949.12</v>
      </c>
      <c r="O406" s="60">
        <f t="shared" si="62"/>
        <v>-0.43001168657609812</v>
      </c>
      <c r="P406" s="63">
        <f t="shared" si="63"/>
        <v>0.65050149254370038</v>
      </c>
      <c r="R406" s="59">
        <f t="shared" si="66"/>
        <v>12.682741598632999</v>
      </c>
      <c r="S406" s="59">
        <f t="shared" si="67"/>
        <v>2.540242140041348</v>
      </c>
    </row>
    <row r="407" spans="1:19" x14ac:dyDescent="0.3">
      <c r="A407" s="60">
        <f>[1]Data!A406</f>
        <v>1904.02</v>
      </c>
      <c r="B407" s="59">
        <f>[1]Data!B406</f>
        <v>6.5</v>
      </c>
      <c r="C407" s="59">
        <f>[1]Data!C406</f>
        <v>0.34329999999999999</v>
      </c>
      <c r="D407" s="59">
        <f>[1]Data!D406</f>
        <v>0.52329999999999999</v>
      </c>
      <c r="E407" s="59">
        <f>[1]Data!E406</f>
        <v>8.4679289260000008</v>
      </c>
      <c r="F407" s="59">
        <f t="shared" si="64"/>
        <v>239.74669812905321</v>
      </c>
      <c r="G407" s="59">
        <f t="shared" si="65"/>
        <v>19.301453404759005</v>
      </c>
      <c r="H407" s="59">
        <f t="shared" si="56"/>
        <v>246.37655362588555</v>
      </c>
      <c r="I407" s="59">
        <f t="shared" si="57"/>
        <v>15.271636495232393</v>
      </c>
      <c r="J407" s="59">
        <f t="shared" si="58"/>
        <v>15.698821681874044</v>
      </c>
      <c r="K407" s="59">
        <f t="shared" si="59"/>
        <v>2.7535856574277782</v>
      </c>
      <c r="L407" s="59">
        <f t="shared" si="60"/>
        <v>-5.1152462479688854E-2</v>
      </c>
      <c r="M407" s="60"/>
      <c r="N407" s="60">
        <f t="shared" si="61"/>
        <v>1950.03</v>
      </c>
      <c r="O407" s="60">
        <f t="shared" si="62"/>
        <v>-0.39158126235133617</v>
      </c>
      <c r="P407" s="63">
        <f t="shared" si="63"/>
        <v>0.67598711596015915</v>
      </c>
      <c r="R407" s="59">
        <f t="shared" si="66"/>
        <v>12.421173323141602</v>
      </c>
      <c r="S407" s="59">
        <f t="shared" si="67"/>
        <v>2.5194025425055666</v>
      </c>
    </row>
    <row r="408" spans="1:19" x14ac:dyDescent="0.3">
      <c r="A408" s="60">
        <f>[1]Data!A407</f>
        <v>1904.03</v>
      </c>
      <c r="B408" s="59">
        <f>[1]Data!B407</f>
        <v>6.48</v>
      </c>
      <c r="C408" s="59">
        <f>[1]Data!C407</f>
        <v>0.34</v>
      </c>
      <c r="D408" s="59">
        <f>[1]Data!D407</f>
        <v>0.52</v>
      </c>
      <c r="E408" s="59">
        <f>[1]Data!E407</f>
        <v>8.3728446279999993</v>
      </c>
      <c r="F408" s="59">
        <f t="shared" si="64"/>
        <v>241.72326729099316</v>
      </c>
      <c r="G408" s="59">
        <f t="shared" si="65"/>
        <v>19.397546140635253</v>
      </c>
      <c r="H408" s="59">
        <f t="shared" si="56"/>
        <v>246.69238796192505</v>
      </c>
      <c r="I408" s="59">
        <f t="shared" si="57"/>
        <v>15.341921286427869</v>
      </c>
      <c r="J408" s="59">
        <f t="shared" si="58"/>
        <v>15.755736376045162</v>
      </c>
      <c r="K408" s="59">
        <f t="shared" si="59"/>
        <v>2.757204513313769</v>
      </c>
      <c r="L408" s="59">
        <f t="shared" si="60"/>
        <v>-4.7533606593697986E-2</v>
      </c>
      <c r="M408" s="60"/>
      <c r="N408" s="60">
        <f t="shared" si="61"/>
        <v>1950.06</v>
      </c>
      <c r="O408" s="60">
        <f t="shared" si="62"/>
        <v>-0.33201266026879361</v>
      </c>
      <c r="P408" s="63">
        <f t="shared" si="63"/>
        <v>0.71747823932957999</v>
      </c>
      <c r="R408" s="59">
        <f t="shared" si="66"/>
        <v>12.461538461538462</v>
      </c>
      <c r="S408" s="59">
        <f t="shared" si="67"/>
        <v>2.5226469777708473</v>
      </c>
    </row>
    <row r="409" spans="1:19" x14ac:dyDescent="0.3">
      <c r="A409" s="60">
        <f>[1]Data!A408</f>
        <v>1904.04</v>
      </c>
      <c r="B409" s="59">
        <f>[1]Data!B408</f>
        <v>6.64</v>
      </c>
      <c r="C409" s="59">
        <f>[1]Data!C408</f>
        <v>0.3367</v>
      </c>
      <c r="D409" s="59">
        <f>[1]Data!D408</f>
        <v>0.51670000000000005</v>
      </c>
      <c r="E409" s="59">
        <f>[1]Data!E408</f>
        <v>8.2776793390000005</v>
      </c>
      <c r="F409" s="59">
        <f t="shared" si="64"/>
        <v>250.53935953147698</v>
      </c>
      <c r="G409" s="59">
        <f t="shared" si="65"/>
        <v>19.496037209324424</v>
      </c>
      <c r="H409" s="59">
        <f t="shared" si="56"/>
        <v>246.98562551914335</v>
      </c>
      <c r="I409" s="59">
        <f t="shared" si="57"/>
        <v>15.417799302357418</v>
      </c>
      <c r="J409" s="59">
        <f t="shared" si="58"/>
        <v>16.250007839521487</v>
      </c>
      <c r="K409" s="59">
        <f t="shared" si="59"/>
        <v>2.7880933912077217</v>
      </c>
      <c r="L409" s="59">
        <f t="shared" si="60"/>
        <v>-1.6644728699745315E-2</v>
      </c>
      <c r="M409" s="60"/>
      <c r="N409" s="60">
        <f t="shared" si="61"/>
        <v>1950.09</v>
      </c>
      <c r="O409" s="60">
        <f t="shared" si="62"/>
        <v>-0.34802074644894754</v>
      </c>
      <c r="P409" s="63">
        <f t="shared" si="63"/>
        <v>0.70608422732205389</v>
      </c>
      <c r="R409" s="59">
        <f t="shared" si="66"/>
        <v>12.850783820398682</v>
      </c>
      <c r="S409" s="59">
        <f t="shared" si="67"/>
        <v>2.5534048071773405</v>
      </c>
    </row>
    <row r="410" spans="1:19" x14ac:dyDescent="0.3">
      <c r="A410" s="60">
        <f>[1]Data!A409</f>
        <v>1904.05</v>
      </c>
      <c r="B410" s="59">
        <f>[1]Data!B409</f>
        <v>6.5</v>
      </c>
      <c r="C410" s="59">
        <f>[1]Data!C409</f>
        <v>0.33329999999999999</v>
      </c>
      <c r="D410" s="59">
        <f>[1]Data!D409</f>
        <v>0.51329999999999998</v>
      </c>
      <c r="E410" s="59">
        <f>[1]Data!E409</f>
        <v>8.0873811569999994</v>
      </c>
      <c r="F410" s="59">
        <f t="shared" si="64"/>
        <v>251.02786187377913</v>
      </c>
      <c r="G410" s="59">
        <f t="shared" si="65"/>
        <v>19.823477153817048</v>
      </c>
      <c r="H410" s="59">
        <f t="shared" si="56"/>
        <v>247.35983768952477</v>
      </c>
      <c r="I410" s="59">
        <f t="shared" si="57"/>
        <v>15.501079840104985</v>
      </c>
      <c r="J410" s="59">
        <f t="shared" si="58"/>
        <v>16.194217723097605</v>
      </c>
      <c r="K410" s="59">
        <f t="shared" si="59"/>
        <v>2.7846542478504368</v>
      </c>
      <c r="L410" s="59">
        <f t="shared" si="60"/>
        <v>-2.0083872057030216E-2</v>
      </c>
      <c r="M410" s="60"/>
      <c r="N410" s="60">
        <f t="shared" si="61"/>
        <v>1950.12</v>
      </c>
      <c r="O410" s="60">
        <f t="shared" si="62"/>
        <v>-0.34788228347008721</v>
      </c>
      <c r="P410" s="63">
        <f t="shared" si="63"/>
        <v>0.70618200061632974</v>
      </c>
      <c r="R410" s="59">
        <f t="shared" si="66"/>
        <v>12.663159945451003</v>
      </c>
      <c r="S410" s="59">
        <f t="shared" si="67"/>
        <v>2.5386969863174711</v>
      </c>
    </row>
    <row r="411" spans="1:19" x14ac:dyDescent="0.3">
      <c r="A411" s="60">
        <f>[1]Data!A410</f>
        <v>1904.06</v>
      </c>
      <c r="B411" s="59">
        <f>[1]Data!B410</f>
        <v>6.51</v>
      </c>
      <c r="C411" s="59">
        <f>[1]Data!C410</f>
        <v>0.33</v>
      </c>
      <c r="D411" s="59">
        <f>[1]Data!D410</f>
        <v>0.51</v>
      </c>
      <c r="E411" s="59">
        <f>[1]Data!E410</f>
        <v>8.0873811569999994</v>
      </c>
      <c r="F411" s="59">
        <f t="shared" si="64"/>
        <v>251.41405858435417</v>
      </c>
      <c r="G411" s="59">
        <f t="shared" si="65"/>
        <v>19.696032239327288</v>
      </c>
      <c r="H411" s="59">
        <f t="shared" si="56"/>
        <v>247.84595420718097</v>
      </c>
      <c r="I411" s="59">
        <f t="shared" si="57"/>
        <v>15.589007388084703</v>
      </c>
      <c r="J411" s="59">
        <f t="shared" si="58"/>
        <v>16.127650229771518</v>
      </c>
      <c r="K411" s="59">
        <f t="shared" si="59"/>
        <v>2.7805352045116458</v>
      </c>
      <c r="L411" s="59">
        <f t="shared" si="60"/>
        <v>-2.4202915395821201E-2</v>
      </c>
      <c r="M411" s="60"/>
      <c r="N411" s="60">
        <f t="shared" si="61"/>
        <v>1951.03</v>
      </c>
      <c r="O411" s="60">
        <f t="shared" si="62"/>
        <v>-0.29822811194708754</v>
      </c>
      <c r="P411" s="63">
        <f t="shared" si="63"/>
        <v>0.74213203125521798</v>
      </c>
      <c r="R411" s="59">
        <f t="shared" si="66"/>
        <v>12.76470588235294</v>
      </c>
      <c r="S411" s="59">
        <f t="shared" si="67"/>
        <v>2.5466840094842436</v>
      </c>
    </row>
    <row r="412" spans="1:19" x14ac:dyDescent="0.3">
      <c r="A412" s="60">
        <f>[1]Data!A411</f>
        <v>1904.07</v>
      </c>
      <c r="B412" s="59">
        <f>[1]Data!B411</f>
        <v>6.78</v>
      </c>
      <c r="C412" s="59">
        <f>[1]Data!C411</f>
        <v>0.32669999999999999</v>
      </c>
      <c r="D412" s="59">
        <f>[1]Data!D411</f>
        <v>0.50670000000000004</v>
      </c>
      <c r="E412" s="59">
        <f>[1]Data!E411</f>
        <v>8.0873811569999994</v>
      </c>
      <c r="F412" s="59">
        <f t="shared" si="64"/>
        <v>261.84136976988037</v>
      </c>
      <c r="G412" s="59">
        <f t="shared" si="65"/>
        <v>19.568587324837523</v>
      </c>
      <c r="H412" s="59">
        <f t="shared" si="56"/>
        <v>248.42051519673115</v>
      </c>
      <c r="I412" s="59">
        <f t="shared" si="57"/>
        <v>15.681854629261533</v>
      </c>
      <c r="J412" s="59">
        <f t="shared" si="58"/>
        <v>16.697092018778051</v>
      </c>
      <c r="K412" s="59">
        <f t="shared" si="59"/>
        <v>2.8152345736481212</v>
      </c>
      <c r="L412" s="59">
        <f t="shared" si="60"/>
        <v>1.0496453740654221E-2</v>
      </c>
      <c r="M412" s="60"/>
      <c r="N412" s="60">
        <f t="shared" si="61"/>
        <v>1951.06</v>
      </c>
      <c r="O412" s="60">
        <f t="shared" si="62"/>
        <v>-0.3146984051803452</v>
      </c>
      <c r="P412" s="63">
        <f t="shared" si="63"/>
        <v>0.73000900800690693</v>
      </c>
      <c r="R412" s="59">
        <f t="shared" si="66"/>
        <v>13.380698638247484</v>
      </c>
      <c r="S412" s="59">
        <f t="shared" si="67"/>
        <v>2.593813268452577</v>
      </c>
    </row>
    <row r="413" spans="1:19" x14ac:dyDescent="0.3">
      <c r="A413" s="60">
        <f>[1]Data!A412</f>
        <v>1904.08</v>
      </c>
      <c r="B413" s="59">
        <f>[1]Data!B412</f>
        <v>7.01</v>
      </c>
      <c r="C413" s="59">
        <f>[1]Data!C412</f>
        <v>0.32329999999999998</v>
      </c>
      <c r="D413" s="59">
        <f>[1]Data!D412</f>
        <v>0.50329999999999997</v>
      </c>
      <c r="E413" s="59">
        <f>[1]Data!E412</f>
        <v>8.18251405</v>
      </c>
      <c r="F413" s="59">
        <f t="shared" si="64"/>
        <v>267.57635937087082</v>
      </c>
      <c r="G413" s="59">
        <f t="shared" si="65"/>
        <v>19.21129553086438</v>
      </c>
      <c r="H413" s="59">
        <f t="shared" si="56"/>
        <v>249.0444153485027</v>
      </c>
      <c r="I413" s="59">
        <f t="shared" si="57"/>
        <v>15.782182254751769</v>
      </c>
      <c r="J413" s="59">
        <f t="shared" si="58"/>
        <v>16.954332110206607</v>
      </c>
      <c r="K413" s="59">
        <f t="shared" si="59"/>
        <v>2.8305233828941185</v>
      </c>
      <c r="L413" s="59">
        <f t="shared" si="60"/>
        <v>2.5785262986651514E-2</v>
      </c>
      <c r="M413" s="60"/>
      <c r="N413" s="60">
        <f t="shared" si="61"/>
        <v>1951.09</v>
      </c>
      <c r="O413" s="60">
        <f t="shared" si="62"/>
        <v>-0.2427868891292424</v>
      </c>
      <c r="P413" s="63">
        <f t="shared" si="63"/>
        <v>0.78443866836736476</v>
      </c>
      <c r="R413" s="59">
        <f t="shared" si="66"/>
        <v>13.928074706934234</v>
      </c>
      <c r="S413" s="59">
        <f t="shared" si="67"/>
        <v>2.6339065662463215</v>
      </c>
    </row>
    <row r="414" spans="1:19" x14ac:dyDescent="0.3">
      <c r="A414" s="60">
        <f>[1]Data!A413</f>
        <v>1904.09</v>
      </c>
      <c r="B414" s="59">
        <f>[1]Data!B413</f>
        <v>7.32</v>
      </c>
      <c r="C414" s="59">
        <f>[1]Data!C413</f>
        <v>0.32</v>
      </c>
      <c r="D414" s="59">
        <f>[1]Data!D413</f>
        <v>0.5</v>
      </c>
      <c r="E414" s="59">
        <f>[1]Data!E413</f>
        <v>8.2776793390000005</v>
      </c>
      <c r="F414" s="59">
        <f t="shared" si="64"/>
        <v>276.19700478470054</v>
      </c>
      <c r="G414" s="59">
        <f t="shared" si="65"/>
        <v>18.865915627370256</v>
      </c>
      <c r="H414" s="59">
        <f t="shared" si="56"/>
        <v>249.78405451424607</v>
      </c>
      <c r="I414" s="59">
        <f t="shared" si="57"/>
        <v>15.888411473595045</v>
      </c>
      <c r="J414" s="59">
        <f t="shared" si="58"/>
        <v>17.383550598731183</v>
      </c>
      <c r="K414" s="59">
        <f t="shared" si="59"/>
        <v>2.8555243911894168</v>
      </c>
      <c r="L414" s="59">
        <f t="shared" si="60"/>
        <v>5.0786271281949791E-2</v>
      </c>
      <c r="M414" s="60"/>
      <c r="N414" s="60">
        <f t="shared" si="61"/>
        <v>1951.12</v>
      </c>
      <c r="O414" s="60">
        <f t="shared" si="62"/>
        <v>-0.26615127636544456</v>
      </c>
      <c r="P414" s="63">
        <f t="shared" si="63"/>
        <v>0.76632319214483702</v>
      </c>
      <c r="R414" s="59">
        <f t="shared" si="66"/>
        <v>14.64</v>
      </c>
      <c r="S414" s="59">
        <f t="shared" si="67"/>
        <v>2.6837575085331657</v>
      </c>
    </row>
    <row r="415" spans="1:19" x14ac:dyDescent="0.3">
      <c r="A415" s="60">
        <f>[1]Data!A414</f>
        <v>1904.1</v>
      </c>
      <c r="B415" s="59">
        <f>[1]Data!B414</f>
        <v>7.75</v>
      </c>
      <c r="C415" s="59">
        <f>[1]Data!C414</f>
        <v>0.31669999999999998</v>
      </c>
      <c r="D415" s="59">
        <f>[1]Data!D414</f>
        <v>0.49669999999999997</v>
      </c>
      <c r="E415" s="59">
        <f>[1]Data!E414</f>
        <v>8.2776793390000005</v>
      </c>
      <c r="F415" s="59">
        <f t="shared" si="64"/>
        <v>292.42169222423894</v>
      </c>
      <c r="G415" s="59">
        <f t="shared" si="65"/>
        <v>18.741400584229613</v>
      </c>
      <c r="H415" s="59">
        <f t="shared" si="56"/>
        <v>250.59553120859073</v>
      </c>
      <c r="I415" s="59">
        <f t="shared" si="57"/>
        <v>15.996836670354559</v>
      </c>
      <c r="J415" s="59">
        <f t="shared" si="58"/>
        <v>18.279969862176358</v>
      </c>
      <c r="K415" s="59">
        <f t="shared" si="59"/>
        <v>2.9058059173472026</v>
      </c>
      <c r="L415" s="59">
        <f t="shared" si="60"/>
        <v>0.1010677974397356</v>
      </c>
      <c r="M415" s="60"/>
      <c r="N415" s="60">
        <f t="shared" si="61"/>
        <v>1952.03</v>
      </c>
      <c r="O415" s="60">
        <f t="shared" si="62"/>
        <v>-0.24899529143356691</v>
      </c>
      <c r="P415" s="63">
        <f t="shared" si="63"/>
        <v>0.77958364409743686</v>
      </c>
      <c r="R415" s="59">
        <f t="shared" si="66"/>
        <v>15.602979665794242</v>
      </c>
      <c r="S415" s="59">
        <f t="shared" si="67"/>
        <v>2.7474619002340881</v>
      </c>
    </row>
    <row r="416" spans="1:19" x14ac:dyDescent="0.3">
      <c r="A416" s="60">
        <f>[1]Data!A415</f>
        <v>1904.11</v>
      </c>
      <c r="B416" s="59">
        <f>[1]Data!B415</f>
        <v>8.17</v>
      </c>
      <c r="C416" s="59">
        <f>[1]Data!C415</f>
        <v>0.31330000000000002</v>
      </c>
      <c r="D416" s="59">
        <f>[1]Data!D415</f>
        <v>0.49330000000000002</v>
      </c>
      <c r="E416" s="59">
        <f>[1]Data!E415</f>
        <v>8.4679289260000008</v>
      </c>
      <c r="F416" s="59">
        <f t="shared" si="64"/>
        <v>301.34315749451764</v>
      </c>
      <c r="G416" s="59">
        <f t="shared" si="65"/>
        <v>18.194930182624915</v>
      </c>
      <c r="H416" s="59">
        <f t="shared" si="56"/>
        <v>251.429891327192</v>
      </c>
      <c r="I416" s="59">
        <f t="shared" si="57"/>
        <v>16.108567301604413</v>
      </c>
      <c r="J416" s="59">
        <f t="shared" si="58"/>
        <v>18.707011731856742</v>
      </c>
      <c r="K416" s="59">
        <f t="shared" si="59"/>
        <v>2.9288984125038318</v>
      </c>
      <c r="L416" s="59">
        <f t="shared" si="60"/>
        <v>0.12416029259636474</v>
      </c>
      <c r="M416" s="60"/>
      <c r="N416" s="60">
        <f t="shared" si="61"/>
        <v>1952.06</v>
      </c>
      <c r="O416" s="60">
        <f t="shared" si="62"/>
        <v>-0.24219353710792868</v>
      </c>
      <c r="P416" s="63">
        <f t="shared" si="63"/>
        <v>0.78490425475148851</v>
      </c>
      <c r="R416" s="59">
        <f t="shared" si="66"/>
        <v>16.561929860125684</v>
      </c>
      <c r="S416" s="59">
        <f t="shared" si="67"/>
        <v>2.807106679614356</v>
      </c>
    </row>
    <row r="417" spans="1:19" x14ac:dyDescent="0.3">
      <c r="A417" s="60">
        <f>[1]Data!A416</f>
        <v>1904.12</v>
      </c>
      <c r="B417" s="59">
        <f>[1]Data!B416</f>
        <v>8.25</v>
      </c>
      <c r="C417" s="59">
        <f>[1]Data!C416</f>
        <v>0.31</v>
      </c>
      <c r="D417" s="59">
        <f>[1]Data!D416</f>
        <v>0.49</v>
      </c>
      <c r="E417" s="59">
        <f>[1]Data!E416</f>
        <v>8.4679289260000008</v>
      </c>
      <c r="F417" s="59">
        <f t="shared" si="64"/>
        <v>304.29388608687526</v>
      </c>
      <c r="G417" s="59">
        <f t="shared" si="65"/>
        <v>18.073212628190163</v>
      </c>
      <c r="H417" s="59">
        <f t="shared" si="56"/>
        <v>252.30133773727923</v>
      </c>
      <c r="I417" s="59">
        <f t="shared" si="57"/>
        <v>16.225062995480382</v>
      </c>
      <c r="J417" s="59">
        <f t="shared" si="58"/>
        <v>18.75455806684009</v>
      </c>
      <c r="K417" s="59">
        <f t="shared" si="59"/>
        <v>2.931436819771295</v>
      </c>
      <c r="L417" s="59">
        <f t="shared" si="60"/>
        <v>0.12669869986382798</v>
      </c>
      <c r="M417" s="60"/>
      <c r="N417" s="60">
        <f t="shared" si="61"/>
        <v>1952.09</v>
      </c>
      <c r="O417" s="60">
        <f t="shared" si="62"/>
        <v>-0.24394752813971765</v>
      </c>
      <c r="P417" s="63">
        <f t="shared" si="63"/>
        <v>0.78352874639514614</v>
      </c>
      <c r="R417" s="59">
        <f t="shared" si="66"/>
        <v>16.836734693877553</v>
      </c>
      <c r="S417" s="59">
        <f t="shared" si="67"/>
        <v>2.8235630882240543</v>
      </c>
    </row>
    <row r="418" spans="1:19" x14ac:dyDescent="0.3">
      <c r="A418" s="60">
        <f>[1]Data!A417</f>
        <v>1905.01</v>
      </c>
      <c r="B418" s="59">
        <f>[1]Data!B417</f>
        <v>8.43</v>
      </c>
      <c r="C418" s="59">
        <f>[1]Data!C417</f>
        <v>0.31169999999999998</v>
      </c>
      <c r="D418" s="59">
        <f>[1]Data!D417</f>
        <v>0.505</v>
      </c>
      <c r="E418" s="59">
        <f>[1]Data!E417</f>
        <v>8.4679289260000008</v>
      </c>
      <c r="F418" s="59">
        <f t="shared" si="64"/>
        <v>310.93302541967978</v>
      </c>
      <c r="G418" s="59">
        <f t="shared" si="65"/>
        <v>18.62647423925721</v>
      </c>
      <c r="H418" s="59">
        <f t="shared" si="56"/>
        <v>253.29018002919105</v>
      </c>
      <c r="I418" s="59">
        <f t="shared" si="57"/>
        <v>16.340269108301413</v>
      </c>
      <c r="J418" s="59">
        <f t="shared" si="58"/>
        <v>19.028635535856335</v>
      </c>
      <c r="K418" s="59">
        <f t="shared" si="59"/>
        <v>2.9459449780467595</v>
      </c>
      <c r="L418" s="59">
        <f t="shared" si="60"/>
        <v>0.14120685813929246</v>
      </c>
      <c r="M418" s="60"/>
      <c r="N418" s="60">
        <f t="shared" si="61"/>
        <v>1952.12</v>
      </c>
      <c r="O418" s="60">
        <f t="shared" si="62"/>
        <v>-0.20452286029494049</v>
      </c>
      <c r="P418" s="63">
        <f t="shared" si="63"/>
        <v>0.81503610973868523</v>
      </c>
      <c r="R418" s="59">
        <f t="shared" si="66"/>
        <v>16.693069306930692</v>
      </c>
      <c r="S418" s="59">
        <f t="shared" si="67"/>
        <v>2.8149936217205411</v>
      </c>
    </row>
    <row r="419" spans="1:19" x14ac:dyDescent="0.3">
      <c r="A419" s="60">
        <f>[1]Data!A418</f>
        <v>1905.02</v>
      </c>
      <c r="B419" s="59">
        <f>[1]Data!B418</f>
        <v>8.8000000000000007</v>
      </c>
      <c r="C419" s="59">
        <f>[1]Data!C418</f>
        <v>0.31330000000000002</v>
      </c>
      <c r="D419" s="59">
        <f>[1]Data!D418</f>
        <v>0.52</v>
      </c>
      <c r="E419" s="59">
        <f>[1]Data!E418</f>
        <v>8.4679289260000008</v>
      </c>
      <c r="F419" s="59">
        <f t="shared" si="64"/>
        <v>324.5801451593336</v>
      </c>
      <c r="G419" s="59">
        <f t="shared" si="65"/>
        <v>19.17973585032426</v>
      </c>
      <c r="H419" s="59">
        <f t="shared" si="56"/>
        <v>254.395403139168</v>
      </c>
      <c r="I419" s="59">
        <f t="shared" si="57"/>
        <v>16.454300473096243</v>
      </c>
      <c r="J419" s="59">
        <f t="shared" si="58"/>
        <v>19.726158865886848</v>
      </c>
      <c r="K419" s="59">
        <f t="shared" si="59"/>
        <v>2.9819456161284319</v>
      </c>
      <c r="L419" s="59">
        <f t="shared" si="60"/>
        <v>0.17720749622096488</v>
      </c>
      <c r="M419" s="60"/>
      <c r="N419" s="60">
        <f t="shared" si="61"/>
        <v>1953.03</v>
      </c>
      <c r="O419" s="60">
        <f t="shared" si="62"/>
        <v>-0.21224794923735013</v>
      </c>
      <c r="P419" s="63">
        <f t="shared" si="63"/>
        <v>0.80876414025173915</v>
      </c>
      <c r="R419" s="59">
        <f t="shared" si="66"/>
        <v>16.923076923076923</v>
      </c>
      <c r="S419" s="59">
        <f t="shared" si="67"/>
        <v>2.8286781888908248</v>
      </c>
    </row>
    <row r="420" spans="1:19" x14ac:dyDescent="0.3">
      <c r="A420" s="60">
        <f>[1]Data!A419</f>
        <v>1905.03</v>
      </c>
      <c r="B420" s="59">
        <f>[1]Data!B419</f>
        <v>9.0500000000000007</v>
      </c>
      <c r="C420" s="59">
        <f>[1]Data!C419</f>
        <v>0.315</v>
      </c>
      <c r="D420" s="59">
        <f>[1]Data!D419</f>
        <v>0.53500000000000003</v>
      </c>
      <c r="E420" s="59">
        <f>[1]Data!E419</f>
        <v>8.3728446279999993</v>
      </c>
      <c r="F420" s="59">
        <f t="shared" si="64"/>
        <v>337.59190879374819</v>
      </c>
      <c r="G420" s="59">
        <f t="shared" si="65"/>
        <v>19.957090740845885</v>
      </c>
      <c r="H420" s="59">
        <f t="shared" si="56"/>
        <v>255.47962685848569</v>
      </c>
      <c r="I420" s="59">
        <f t="shared" si="57"/>
        <v>16.568819153584837</v>
      </c>
      <c r="J420" s="59">
        <f t="shared" si="58"/>
        <v>20.375133898465339</v>
      </c>
      <c r="K420" s="59">
        <f t="shared" si="59"/>
        <v>3.014315230809153</v>
      </c>
      <c r="L420" s="59">
        <f t="shared" si="60"/>
        <v>0.20957711090168596</v>
      </c>
      <c r="M420" s="60"/>
      <c r="N420" s="60">
        <f t="shared" si="61"/>
        <v>1953.06</v>
      </c>
      <c r="O420" s="60">
        <f t="shared" si="62"/>
        <v>-0.31145828168928125</v>
      </c>
      <c r="P420" s="63">
        <f t="shared" si="63"/>
        <v>0.73237816344784268</v>
      </c>
      <c r="R420" s="59">
        <f t="shared" si="66"/>
        <v>16.915887850467289</v>
      </c>
      <c r="S420" s="59">
        <f t="shared" si="67"/>
        <v>2.8282532897979653</v>
      </c>
    </row>
    <row r="421" spans="1:19" x14ac:dyDescent="0.3">
      <c r="A421" s="60">
        <f>[1]Data!A420</f>
        <v>1905.04</v>
      </c>
      <c r="B421" s="59">
        <f>[1]Data!B420</f>
        <v>8.94</v>
      </c>
      <c r="C421" s="59">
        <f>[1]Data!C420</f>
        <v>0.31669999999999998</v>
      </c>
      <c r="D421" s="59">
        <f>[1]Data!D420</f>
        <v>0.55000000000000004</v>
      </c>
      <c r="E421" s="59">
        <f>[1]Data!E420</f>
        <v>8.3728446279999993</v>
      </c>
      <c r="F421" s="59">
        <f t="shared" si="64"/>
        <v>333.48858172553685</v>
      </c>
      <c r="G421" s="59">
        <f t="shared" si="65"/>
        <v>20.516635341056517</v>
      </c>
      <c r="H421" s="59">
        <f t="shared" si="56"/>
        <v>256.48676018279207</v>
      </c>
      <c r="I421" s="59">
        <f t="shared" si="57"/>
        <v>16.68829756800563</v>
      </c>
      <c r="J421" s="59">
        <f t="shared" si="58"/>
        <v>19.983379393048004</v>
      </c>
      <c r="K421" s="59">
        <f t="shared" si="59"/>
        <v>2.9949008977092464</v>
      </c>
      <c r="L421" s="59">
        <f t="shared" si="60"/>
        <v>0.19016277780177937</v>
      </c>
      <c r="M421" s="60"/>
      <c r="N421" s="60">
        <f t="shared" si="61"/>
        <v>1953.09</v>
      </c>
      <c r="O421" s="60">
        <f t="shared" si="62"/>
        <v>-0.35427111371594311</v>
      </c>
      <c r="P421" s="63">
        <f t="shared" si="63"/>
        <v>0.70168470521736992</v>
      </c>
      <c r="R421" s="59">
        <f t="shared" si="66"/>
        <v>16.254545454545454</v>
      </c>
      <c r="S421" s="59">
        <f t="shared" si="67"/>
        <v>2.788372589941043</v>
      </c>
    </row>
    <row r="422" spans="1:19" x14ac:dyDescent="0.3">
      <c r="A422" s="60">
        <f>[1]Data!A421</f>
        <v>1905.05</v>
      </c>
      <c r="B422" s="59">
        <f>[1]Data!B421</f>
        <v>8.5</v>
      </c>
      <c r="C422" s="59">
        <f>[1]Data!C421</f>
        <v>0.31830000000000003</v>
      </c>
      <c r="D422" s="59">
        <f>[1]Data!D421</f>
        <v>0.56499999999999995</v>
      </c>
      <c r="E422" s="59">
        <f>[1]Data!E421</f>
        <v>8.2776793390000005</v>
      </c>
      <c r="F422" s="59">
        <f t="shared" si="64"/>
        <v>320.72056566529437</v>
      </c>
      <c r="G422" s="59">
        <f t="shared" si="65"/>
        <v>21.318484658928387</v>
      </c>
      <c r="H422" s="59">
        <f t="shared" si="56"/>
        <v>257.43833759046765</v>
      </c>
      <c r="I422" s="59">
        <f t="shared" si="57"/>
        <v>16.810517108304694</v>
      </c>
      <c r="J422" s="59">
        <f t="shared" si="58"/>
        <v>19.078566328388121</v>
      </c>
      <c r="K422" s="59">
        <f t="shared" si="59"/>
        <v>2.9485655231754007</v>
      </c>
      <c r="L422" s="59">
        <f t="shared" si="60"/>
        <v>0.14382740326793364</v>
      </c>
      <c r="M422" s="60"/>
      <c r="N422" s="60">
        <f t="shared" si="61"/>
        <v>1953.12</v>
      </c>
      <c r="O422" s="60">
        <f t="shared" si="62"/>
        <v>-0.30195471715030031</v>
      </c>
      <c r="P422" s="63">
        <f t="shared" si="63"/>
        <v>0.73937154498203272</v>
      </c>
      <c r="R422" s="59">
        <f t="shared" si="66"/>
        <v>15.044247787610621</v>
      </c>
      <c r="S422" s="59">
        <f t="shared" si="67"/>
        <v>2.7109957113319672</v>
      </c>
    </row>
    <row r="423" spans="1:19" x14ac:dyDescent="0.3">
      <c r="A423" s="60">
        <f>[1]Data!A422</f>
        <v>1905.06</v>
      </c>
      <c r="B423" s="59">
        <f>[1]Data!B422</f>
        <v>8.6</v>
      </c>
      <c r="C423" s="59">
        <f>[1]Data!C422</f>
        <v>0.32</v>
      </c>
      <c r="D423" s="59">
        <f>[1]Data!D422</f>
        <v>0.57999999999999996</v>
      </c>
      <c r="E423" s="59">
        <f>[1]Data!E422</f>
        <v>8.2776793390000005</v>
      </c>
      <c r="F423" s="59">
        <f t="shared" si="64"/>
        <v>324.49374879076839</v>
      </c>
      <c r="G423" s="59">
        <f t="shared" si="65"/>
        <v>21.884462127749497</v>
      </c>
      <c r="H423" s="59">
        <f t="shared" si="56"/>
        <v>258.4472287125401</v>
      </c>
      <c r="I423" s="59">
        <f t="shared" si="57"/>
        <v>16.933989607192714</v>
      </c>
      <c r="J423" s="59">
        <f t="shared" si="58"/>
        <v>19.162274001452065</v>
      </c>
      <c r="K423" s="59">
        <f t="shared" si="59"/>
        <v>2.9529434503359293</v>
      </c>
      <c r="L423" s="59">
        <f t="shared" si="60"/>
        <v>0.14820533042846229</v>
      </c>
      <c r="M423" s="60"/>
      <c r="N423" s="60">
        <f t="shared" si="61"/>
        <v>1954.03</v>
      </c>
      <c r="O423" s="60">
        <f t="shared" si="62"/>
        <v>-0.24832912476503033</v>
      </c>
      <c r="P423" s="63">
        <f t="shared" si="63"/>
        <v>0.78010314975593564</v>
      </c>
      <c r="R423" s="59">
        <f t="shared" si="66"/>
        <v>14.827586206896552</v>
      </c>
      <c r="S423" s="59">
        <f t="shared" si="67"/>
        <v>2.6964893787011341</v>
      </c>
    </row>
    <row r="424" spans="1:19" x14ac:dyDescent="0.3">
      <c r="A424" s="60">
        <f>[1]Data!A423</f>
        <v>1905.07</v>
      </c>
      <c r="B424" s="59">
        <f>[1]Data!B423</f>
        <v>8.8699999999999992</v>
      </c>
      <c r="C424" s="59">
        <f>[1]Data!C423</f>
        <v>0.32169999999999999</v>
      </c>
      <c r="D424" s="59">
        <f>[1]Data!D423</f>
        <v>0.59499999999999997</v>
      </c>
      <c r="E424" s="59">
        <f>[1]Data!E423</f>
        <v>8.2776793390000005</v>
      </c>
      <c r="F424" s="59">
        <f t="shared" si="64"/>
        <v>334.6813432295483</v>
      </c>
      <c r="G424" s="59">
        <f t="shared" si="65"/>
        <v>22.450439596570604</v>
      </c>
      <c r="H424" s="59">
        <f t="shared" si="56"/>
        <v>259.47561249638113</v>
      </c>
      <c r="I424" s="59">
        <f t="shared" si="57"/>
        <v>17.05495714792152</v>
      </c>
      <c r="J424" s="59">
        <f t="shared" si="58"/>
        <v>19.623698865190978</v>
      </c>
      <c r="K424" s="59">
        <f t="shared" si="59"/>
        <v>2.9767379616076588</v>
      </c>
      <c r="L424" s="59">
        <f t="shared" si="60"/>
        <v>0.17199984170019178</v>
      </c>
      <c r="M424" s="60"/>
      <c r="N424" s="60">
        <f t="shared" si="61"/>
        <v>1954.06</v>
      </c>
      <c r="O424" s="60">
        <f t="shared" si="62"/>
        <v>-0.17737597614888312</v>
      </c>
      <c r="P424" s="63">
        <f t="shared" si="63"/>
        <v>0.837464858512041</v>
      </c>
      <c r="R424" s="59">
        <f t="shared" si="66"/>
        <v>14.907563025210083</v>
      </c>
      <c r="S424" s="59">
        <f t="shared" si="67"/>
        <v>2.7018686697579954</v>
      </c>
    </row>
    <row r="425" spans="1:19" x14ac:dyDescent="0.3">
      <c r="A425" s="60">
        <f>[1]Data!A424</f>
        <v>1905.08</v>
      </c>
      <c r="B425" s="59">
        <f>[1]Data!B424</f>
        <v>9.1999999999999993</v>
      </c>
      <c r="C425" s="59">
        <f>[1]Data!C424</f>
        <v>0.32329999999999998</v>
      </c>
      <c r="D425" s="59">
        <f>[1]Data!D424</f>
        <v>0.61</v>
      </c>
      <c r="E425" s="59">
        <f>[1]Data!E424</f>
        <v>8.3728446279999993</v>
      </c>
      <c r="F425" s="59">
        <f t="shared" si="64"/>
        <v>343.18735479585445</v>
      </c>
      <c r="G425" s="59">
        <f t="shared" si="65"/>
        <v>22.754813741899046</v>
      </c>
      <c r="H425" s="59">
        <f t="shared" si="56"/>
        <v>260.47831707608344</v>
      </c>
      <c r="I425" s="59">
        <f t="shared" si="57"/>
        <v>17.171777810696817</v>
      </c>
      <c r="J425" s="59">
        <f t="shared" si="58"/>
        <v>19.985545968459522</v>
      </c>
      <c r="K425" s="59">
        <f t="shared" si="59"/>
        <v>2.9950093107022924</v>
      </c>
      <c r="L425" s="59">
        <f t="shared" si="60"/>
        <v>0.19027119079482535</v>
      </c>
      <c r="M425" s="60"/>
      <c r="N425" s="60">
        <f t="shared" si="61"/>
        <v>1954.09</v>
      </c>
      <c r="O425" s="60">
        <f t="shared" si="62"/>
        <v>-0.10732799460520148</v>
      </c>
      <c r="P425" s="63">
        <f t="shared" si="63"/>
        <v>0.89823100974354897</v>
      </c>
      <c r="R425" s="59">
        <f t="shared" si="66"/>
        <v>15.081967213114753</v>
      </c>
      <c r="S425" s="59">
        <f t="shared" si="67"/>
        <v>2.7134998058697746</v>
      </c>
    </row>
    <row r="426" spans="1:19" x14ac:dyDescent="0.3">
      <c r="A426" s="60">
        <f>[1]Data!A425</f>
        <v>1905.09</v>
      </c>
      <c r="B426" s="59">
        <f>[1]Data!B425</f>
        <v>9.23</v>
      </c>
      <c r="C426" s="59">
        <f>[1]Data!C425</f>
        <v>0.32500000000000001</v>
      </c>
      <c r="D426" s="59">
        <f>[1]Data!D425</f>
        <v>0.625</v>
      </c>
      <c r="E426" s="59">
        <f>[1]Data!E425</f>
        <v>8.2776793390000005</v>
      </c>
      <c r="F426" s="59">
        <f t="shared" si="64"/>
        <v>348.26480248125495</v>
      </c>
      <c r="G426" s="59">
        <f t="shared" si="65"/>
        <v>23.582394534212817</v>
      </c>
      <c r="H426" s="59">
        <f t="shared" si="56"/>
        <v>261.50162927135244</v>
      </c>
      <c r="I426" s="59">
        <f t="shared" si="57"/>
        <v>17.289715779121195</v>
      </c>
      <c r="J426" s="59">
        <f t="shared" si="58"/>
        <v>20.142887652428293</v>
      </c>
      <c r="K426" s="59">
        <f t="shared" si="59"/>
        <v>3.0028512559812683</v>
      </c>
      <c r="L426" s="59">
        <f t="shared" si="60"/>
        <v>0.19811313607380132</v>
      </c>
      <c r="M426" s="60"/>
      <c r="N426" s="60">
        <f t="shared" si="61"/>
        <v>1954.12</v>
      </c>
      <c r="O426" s="60">
        <f t="shared" si="62"/>
        <v>-1.4334767718215957E-2</v>
      </c>
      <c r="P426" s="63">
        <f t="shared" si="63"/>
        <v>0.98576748588755769</v>
      </c>
      <c r="R426" s="59">
        <f t="shared" si="66"/>
        <v>14.768000000000001</v>
      </c>
      <c r="S426" s="59">
        <f t="shared" si="67"/>
        <v>2.6924626777604965</v>
      </c>
    </row>
    <row r="427" spans="1:19" x14ac:dyDescent="0.3">
      <c r="A427" s="60">
        <f>[1]Data!A426</f>
        <v>1905.1</v>
      </c>
      <c r="B427" s="59">
        <f>[1]Data!B426</f>
        <v>9.36</v>
      </c>
      <c r="C427" s="59">
        <f>[1]Data!C426</f>
        <v>0.32669999999999999</v>
      </c>
      <c r="D427" s="59">
        <f>[1]Data!D426</f>
        <v>0.64</v>
      </c>
      <c r="E427" s="59">
        <f>[1]Data!E426</f>
        <v>8.2776793390000005</v>
      </c>
      <c r="F427" s="59">
        <f t="shared" si="64"/>
        <v>353.16994054437117</v>
      </c>
      <c r="G427" s="59">
        <f t="shared" si="65"/>
        <v>24.148372003033927</v>
      </c>
      <c r="H427" s="59">
        <f t="shared" si="56"/>
        <v>262.52427972693141</v>
      </c>
      <c r="I427" s="59">
        <f t="shared" si="57"/>
        <v>17.407198972989917</v>
      </c>
      <c r="J427" s="59">
        <f t="shared" si="58"/>
        <v>20.288728881215835</v>
      </c>
      <c r="K427" s="59">
        <f t="shared" si="59"/>
        <v>3.0100655043255466</v>
      </c>
      <c r="L427" s="59">
        <f t="shared" si="60"/>
        <v>0.20532738441807963</v>
      </c>
      <c r="M427" s="60"/>
      <c r="N427" s="60">
        <f t="shared" si="61"/>
        <v>1955.03</v>
      </c>
      <c r="O427" s="60">
        <f t="shared" si="62"/>
        <v>1.0755282325356053E-2</v>
      </c>
      <c r="P427" s="63">
        <f t="shared" si="63"/>
        <v>1.0108133282878951</v>
      </c>
      <c r="R427" s="59">
        <f t="shared" si="66"/>
        <v>14.624999999999998</v>
      </c>
      <c r="S427" s="59">
        <f t="shared" si="67"/>
        <v>2.6827323931179201</v>
      </c>
    </row>
    <row r="428" spans="1:19" x14ac:dyDescent="0.3">
      <c r="A428" s="60">
        <f>[1]Data!A427</f>
        <v>1905.11</v>
      </c>
      <c r="B428" s="59">
        <f>[1]Data!B427</f>
        <v>9.31</v>
      </c>
      <c r="C428" s="59">
        <f>[1]Data!C427</f>
        <v>0.32829999999999998</v>
      </c>
      <c r="D428" s="59">
        <f>[1]Data!D427</f>
        <v>0.65500000000000003</v>
      </c>
      <c r="E428" s="59">
        <f>[1]Data!E427</f>
        <v>8.3728446279999993</v>
      </c>
      <c r="F428" s="59">
        <f t="shared" si="64"/>
        <v>347.29068186406579</v>
      </c>
      <c r="G428" s="59">
        <f t="shared" si="65"/>
        <v>24.433447542530946</v>
      </c>
      <c r="H428" s="59">
        <f t="shared" si="56"/>
        <v>263.65414119821173</v>
      </c>
      <c r="I428" s="59">
        <f t="shared" si="57"/>
        <v>17.522606494668381</v>
      </c>
      <c r="J428" s="59">
        <f t="shared" si="58"/>
        <v>19.819578894825735</v>
      </c>
      <c r="K428" s="59">
        <f t="shared" si="59"/>
        <v>2.986670282199126</v>
      </c>
      <c r="L428" s="59">
        <f t="shared" si="60"/>
        <v>0.18193216229165898</v>
      </c>
      <c r="M428" s="60"/>
      <c r="N428" s="60">
        <f t="shared" si="61"/>
        <v>1955.06</v>
      </c>
      <c r="O428" s="60">
        <f t="shared" si="62"/>
        <v>7.7874803522993918E-2</v>
      </c>
      <c r="P428" s="63">
        <f t="shared" si="63"/>
        <v>1.0809873143944961</v>
      </c>
      <c r="R428" s="59">
        <f t="shared" si="66"/>
        <v>14.213740458015268</v>
      </c>
      <c r="S428" s="59">
        <f t="shared" si="67"/>
        <v>2.6542091346358609</v>
      </c>
    </row>
    <row r="429" spans="1:19" x14ac:dyDescent="0.3">
      <c r="A429" s="60">
        <f>[1]Data!A428</f>
        <v>1905.12</v>
      </c>
      <c r="B429" s="59">
        <f>[1]Data!B428</f>
        <v>9.5399999999999991</v>
      </c>
      <c r="C429" s="59">
        <f>[1]Data!C428</f>
        <v>0.33</v>
      </c>
      <c r="D429" s="59">
        <f>[1]Data!D428</f>
        <v>0.67</v>
      </c>
      <c r="E429" s="59">
        <f>[1]Data!E428</f>
        <v>8.4679289260000008</v>
      </c>
      <c r="F429" s="59">
        <f t="shared" si="64"/>
        <v>351.87438463864112</v>
      </c>
      <c r="G429" s="59">
        <f t="shared" si="65"/>
        <v>24.712351960994717</v>
      </c>
      <c r="H429" s="59">
        <f t="shared" si="56"/>
        <v>264.96540367052842</v>
      </c>
      <c r="I429" s="59">
        <f t="shared" si="57"/>
        <v>17.633915260205384</v>
      </c>
      <c r="J429" s="59">
        <f t="shared" si="58"/>
        <v>19.95441054617741</v>
      </c>
      <c r="K429" s="59">
        <f t="shared" si="59"/>
        <v>2.9934501989101814</v>
      </c>
      <c r="L429" s="59">
        <f t="shared" si="60"/>
        <v>0.18871207900271436</v>
      </c>
      <c r="M429" s="60"/>
      <c r="N429" s="60">
        <f t="shared" si="61"/>
        <v>1955.09</v>
      </c>
      <c r="O429" s="60">
        <f t="shared" si="62"/>
        <v>0.158266856523956</v>
      </c>
      <c r="P429" s="63">
        <f t="shared" si="63"/>
        <v>1.1714787697518538</v>
      </c>
      <c r="R429" s="59">
        <f t="shared" si="66"/>
        <v>14.238805970149251</v>
      </c>
      <c r="S429" s="59">
        <f t="shared" si="67"/>
        <v>2.6559710520573203</v>
      </c>
    </row>
    <row r="430" spans="1:19" x14ac:dyDescent="0.3">
      <c r="A430" s="60">
        <f>[1]Data!A429</f>
        <v>1906.01</v>
      </c>
      <c r="B430" s="59">
        <f>[1]Data!B429</f>
        <v>9.8699999999999992</v>
      </c>
      <c r="C430" s="59">
        <f>[1]Data!C429</f>
        <v>0.33579999999999999</v>
      </c>
      <c r="D430" s="59">
        <f>[1]Data!D429</f>
        <v>0.67749999999999999</v>
      </c>
      <c r="E430" s="59">
        <f>[1]Data!E429</f>
        <v>8.4679289260000008</v>
      </c>
      <c r="F430" s="59">
        <f t="shared" si="64"/>
        <v>364.04614008211615</v>
      </c>
      <c r="G430" s="59">
        <f t="shared" si="65"/>
        <v>24.988982766528238</v>
      </c>
      <c r="H430" s="59">
        <f t="shared" si="56"/>
        <v>266.2619275156103</v>
      </c>
      <c r="I430" s="59">
        <f t="shared" si="57"/>
        <v>17.747444675196729</v>
      </c>
      <c r="J430" s="59">
        <f t="shared" si="58"/>
        <v>20.512594728124192</v>
      </c>
      <c r="K430" s="59">
        <f t="shared" si="59"/>
        <v>3.0210390744737579</v>
      </c>
      <c r="L430" s="59">
        <f t="shared" si="60"/>
        <v>0.21630095456629084</v>
      </c>
      <c r="M430" s="60"/>
      <c r="N430" s="60">
        <f t="shared" si="61"/>
        <v>1955.12</v>
      </c>
      <c r="O430" s="60">
        <f t="shared" si="62"/>
        <v>0.16227954128253419</v>
      </c>
      <c r="P430" s="63">
        <f t="shared" si="63"/>
        <v>1.1761889887480375</v>
      </c>
      <c r="R430" s="59">
        <f t="shared" si="66"/>
        <v>14.568265682656826</v>
      </c>
      <c r="S430" s="59">
        <f t="shared" si="67"/>
        <v>2.6788455796736712</v>
      </c>
    </row>
    <row r="431" spans="1:19" x14ac:dyDescent="0.3">
      <c r="A431" s="60">
        <f>[1]Data!A430</f>
        <v>1906.02</v>
      </c>
      <c r="B431" s="59">
        <f>[1]Data!B430</f>
        <v>9.8000000000000007</v>
      </c>
      <c r="C431" s="59">
        <f>[1]Data!C430</f>
        <v>0.3417</v>
      </c>
      <c r="D431" s="59">
        <f>[1]Data!D430</f>
        <v>0.68500000000000005</v>
      </c>
      <c r="E431" s="59">
        <f>[1]Data!E430</f>
        <v>8.4679289260000008</v>
      </c>
      <c r="F431" s="59">
        <f t="shared" si="64"/>
        <v>361.46425256380337</v>
      </c>
      <c r="G431" s="59">
        <f t="shared" si="65"/>
        <v>25.265613572061763</v>
      </c>
      <c r="H431" s="59">
        <f t="shared" si="56"/>
        <v>267.3869064572296</v>
      </c>
      <c r="I431" s="59">
        <f t="shared" si="57"/>
        <v>17.86326782987377</v>
      </c>
      <c r="J431" s="59">
        <f t="shared" si="58"/>
        <v>20.235057549733757</v>
      </c>
      <c r="K431" s="59">
        <f t="shared" si="59"/>
        <v>3.0074166223926628</v>
      </c>
      <c r="L431" s="59">
        <f t="shared" si="60"/>
        <v>0.20267850248519581</v>
      </c>
      <c r="M431" s="60"/>
      <c r="N431" s="60">
        <f t="shared" si="61"/>
        <v>1956.03</v>
      </c>
      <c r="O431" s="60">
        <f t="shared" si="62"/>
        <v>0.18305215260230501</v>
      </c>
      <c r="P431" s="63">
        <f t="shared" si="63"/>
        <v>1.2008770353101699</v>
      </c>
      <c r="R431" s="59">
        <f t="shared" si="66"/>
        <v>14.306569343065693</v>
      </c>
      <c r="S431" s="59">
        <f t="shared" si="67"/>
        <v>2.6607188263964381</v>
      </c>
    </row>
    <row r="432" spans="1:19" x14ac:dyDescent="0.3">
      <c r="A432" s="60">
        <f>[1]Data!A431</f>
        <v>1906.03</v>
      </c>
      <c r="B432" s="59">
        <f>[1]Data!B431</f>
        <v>9.56</v>
      </c>
      <c r="C432" s="59">
        <f>[1]Data!C431</f>
        <v>0.34749999999999998</v>
      </c>
      <c r="D432" s="59">
        <f>[1]Data!D431</f>
        <v>0.6925</v>
      </c>
      <c r="E432" s="59">
        <f>[1]Data!E431</f>
        <v>8.4679289260000008</v>
      </c>
      <c r="F432" s="59">
        <f t="shared" si="64"/>
        <v>352.61206678673057</v>
      </c>
      <c r="G432" s="59">
        <f t="shared" si="65"/>
        <v>25.542244377595285</v>
      </c>
      <c r="H432" s="59">
        <f t="shared" si="56"/>
        <v>268.52144022953905</v>
      </c>
      <c r="I432" s="59">
        <f t="shared" si="57"/>
        <v>17.983524981017027</v>
      </c>
      <c r="J432" s="59">
        <f t="shared" si="58"/>
        <v>19.607505600761769</v>
      </c>
      <c r="K432" s="59">
        <f t="shared" si="59"/>
        <v>2.9759124317484926</v>
      </c>
      <c r="L432" s="59">
        <f t="shared" si="60"/>
        <v>0.17117431184102561</v>
      </c>
      <c r="M432" s="60"/>
      <c r="N432" s="60">
        <f t="shared" si="61"/>
        <v>1956.06</v>
      </c>
      <c r="O432" s="60">
        <f t="shared" si="62"/>
        <v>0.1156441731401503</v>
      </c>
      <c r="P432" s="63">
        <f t="shared" si="63"/>
        <v>1.1225963511228181</v>
      </c>
      <c r="R432" s="59">
        <f t="shared" si="66"/>
        <v>13.80505415162455</v>
      </c>
      <c r="S432" s="59">
        <f t="shared" si="67"/>
        <v>2.6250347679839536</v>
      </c>
    </row>
    <row r="433" spans="1:19" x14ac:dyDescent="0.3">
      <c r="A433" s="60">
        <f>[1]Data!A432</f>
        <v>1906.04</v>
      </c>
      <c r="B433" s="59">
        <f>[1]Data!B432</f>
        <v>9.43</v>
      </c>
      <c r="C433" s="59">
        <f>[1]Data!C432</f>
        <v>0.3533</v>
      </c>
      <c r="D433" s="59">
        <f>[1]Data!D432</f>
        <v>0.7</v>
      </c>
      <c r="E433" s="59">
        <f>[1]Data!E432</f>
        <v>8.4679289260000008</v>
      </c>
      <c r="F433" s="59">
        <f t="shared" si="64"/>
        <v>347.8171328241495</v>
      </c>
      <c r="G433" s="59">
        <f t="shared" si="65"/>
        <v>25.818875183128807</v>
      </c>
      <c r="H433" s="59">
        <f t="shared" si="56"/>
        <v>269.52324063432968</v>
      </c>
      <c r="I433" s="59">
        <f t="shared" si="57"/>
        <v>18.106103235939454</v>
      </c>
      <c r="J433" s="59">
        <f t="shared" si="58"/>
        <v>19.209938676023608</v>
      </c>
      <c r="K433" s="59">
        <f t="shared" si="59"/>
        <v>2.9554277844809196</v>
      </c>
      <c r="L433" s="59">
        <f t="shared" si="60"/>
        <v>0.15068966457345256</v>
      </c>
      <c r="M433" s="60"/>
      <c r="N433" s="60">
        <f t="shared" si="61"/>
        <v>1956.09</v>
      </c>
      <c r="O433" s="60">
        <f t="shared" si="62"/>
        <v>9.3483322744275732E-2</v>
      </c>
      <c r="P433" s="63">
        <f t="shared" si="63"/>
        <v>1.0979922916903742</v>
      </c>
      <c r="R433" s="59">
        <f t="shared" si="66"/>
        <v>13.471428571428572</v>
      </c>
      <c r="S433" s="59">
        <f t="shared" si="67"/>
        <v>2.6005710405840987</v>
      </c>
    </row>
    <row r="434" spans="1:19" x14ac:dyDescent="0.3">
      <c r="A434" s="60">
        <f>[1]Data!A433</f>
        <v>1906.05</v>
      </c>
      <c r="B434" s="59">
        <f>[1]Data!B433</f>
        <v>9.18</v>
      </c>
      <c r="C434" s="59">
        <f>[1]Data!C433</f>
        <v>0.35920000000000002</v>
      </c>
      <c r="D434" s="59">
        <f>[1]Data!D433</f>
        <v>0.70750000000000002</v>
      </c>
      <c r="E434" s="59">
        <f>[1]Data!E433</f>
        <v>8.5630942149999996</v>
      </c>
      <c r="F434" s="59">
        <f t="shared" si="64"/>
        <v>334.83314418957377</v>
      </c>
      <c r="G434" s="59">
        <f t="shared" si="65"/>
        <v>25.805495589773795</v>
      </c>
      <c r="H434" s="59">
        <f t="shared" si="56"/>
        <v>270.5348302498814</v>
      </c>
      <c r="I434" s="59">
        <f t="shared" si="57"/>
        <v>18.22938550131158</v>
      </c>
      <c r="J434" s="59">
        <f t="shared" si="58"/>
        <v>18.367769125595757</v>
      </c>
      <c r="K434" s="59">
        <f t="shared" si="59"/>
        <v>2.9105974506763963</v>
      </c>
      <c r="L434" s="59">
        <f t="shared" si="60"/>
        <v>0.10585933076892928</v>
      </c>
      <c r="M434" s="60"/>
      <c r="N434" s="60">
        <f t="shared" si="61"/>
        <v>1956.12</v>
      </c>
      <c r="O434" s="60">
        <f t="shared" si="62"/>
        <v>5.343851499250496E-2</v>
      </c>
      <c r="P434" s="63">
        <f t="shared" si="63"/>
        <v>1.0548921297230875</v>
      </c>
      <c r="R434" s="59">
        <f t="shared" si="66"/>
        <v>12.975265017667844</v>
      </c>
      <c r="S434" s="59">
        <f t="shared" si="67"/>
        <v>2.5630448540971433</v>
      </c>
    </row>
    <row r="435" spans="1:19" x14ac:dyDescent="0.3">
      <c r="A435" s="60">
        <f>[1]Data!A434</f>
        <v>1906.06</v>
      </c>
      <c r="B435" s="59">
        <f>[1]Data!B434</f>
        <v>9.3000000000000007</v>
      </c>
      <c r="C435" s="59">
        <f>[1]Data!C434</f>
        <v>0.36499999999999999</v>
      </c>
      <c r="D435" s="59">
        <f>[1]Data!D434</f>
        <v>0.71499999999999997</v>
      </c>
      <c r="E435" s="59">
        <f>[1]Data!E434</f>
        <v>8.5630942149999996</v>
      </c>
      <c r="F435" s="59">
        <f t="shared" si="64"/>
        <v>339.21004803518917</v>
      </c>
      <c r="G435" s="59">
        <f t="shared" si="65"/>
        <v>26.079052080124754</v>
      </c>
      <c r="H435" s="59">
        <f t="shared" si="56"/>
        <v>271.57505148316568</v>
      </c>
      <c r="I435" s="59">
        <f t="shared" si="57"/>
        <v>18.35499902011485</v>
      </c>
      <c r="J435" s="59">
        <f t="shared" si="58"/>
        <v>18.480526621845971</v>
      </c>
      <c r="K435" s="59">
        <f t="shared" si="59"/>
        <v>2.9167175626606476</v>
      </c>
      <c r="L435" s="59">
        <f t="shared" si="60"/>
        <v>0.11197944275318061</v>
      </c>
      <c r="M435" s="60"/>
      <c r="N435" s="60">
        <f t="shared" si="61"/>
        <v>1957.03</v>
      </c>
      <c r="O435" s="60">
        <f t="shared" si="62"/>
        <v>-2.6980147382732689E-2</v>
      </c>
      <c r="P435" s="63">
        <f t="shared" si="63"/>
        <v>0.9733805654843426</v>
      </c>
      <c r="R435" s="59">
        <f t="shared" si="66"/>
        <v>13.006993006993008</v>
      </c>
      <c r="S435" s="59">
        <f t="shared" si="67"/>
        <v>2.5654871364473397</v>
      </c>
    </row>
    <row r="436" spans="1:19" x14ac:dyDescent="0.3">
      <c r="A436" s="60">
        <f>[1]Data!A435</f>
        <v>1906.07</v>
      </c>
      <c r="B436" s="59">
        <f>[1]Data!B435</f>
        <v>9.06</v>
      </c>
      <c r="C436" s="59">
        <f>[1]Data!C435</f>
        <v>0.37080000000000002</v>
      </c>
      <c r="D436" s="59">
        <f>[1]Data!D435</f>
        <v>0.72250000000000003</v>
      </c>
      <c r="E436" s="59">
        <f>[1]Data!E435</f>
        <v>8.2776793390000005</v>
      </c>
      <c r="F436" s="59">
        <f t="shared" si="64"/>
        <v>341.85039116794906</v>
      </c>
      <c r="G436" s="59">
        <f t="shared" si="65"/>
        <v>27.261248081550022</v>
      </c>
      <c r="H436" s="59">
        <f t="shared" si="56"/>
        <v>272.87992224891866</v>
      </c>
      <c r="I436" s="59">
        <f t="shared" si="57"/>
        <v>18.490534026040432</v>
      </c>
      <c r="J436" s="59">
        <f t="shared" si="58"/>
        <v>18.48785928445967</v>
      </c>
      <c r="K436" s="59">
        <f t="shared" si="59"/>
        <v>2.917114261760708</v>
      </c>
      <c r="L436" s="59">
        <f t="shared" si="60"/>
        <v>0.11237614185324096</v>
      </c>
      <c r="M436" s="60"/>
      <c r="N436" s="60">
        <f t="shared" si="61"/>
        <v>1957.06</v>
      </c>
      <c r="O436" s="60">
        <f t="shared" si="62"/>
        <v>2.2707946706332471E-2</v>
      </c>
      <c r="P436" s="63">
        <f t="shared" si="63"/>
        <v>1.0229677348196193</v>
      </c>
      <c r="R436" s="59">
        <f t="shared" si="66"/>
        <v>12.539792387543253</v>
      </c>
      <c r="S436" s="59">
        <f t="shared" si="67"/>
        <v>2.5289069790504377</v>
      </c>
    </row>
    <row r="437" spans="1:19" x14ac:dyDescent="0.3">
      <c r="A437" s="60">
        <f>[1]Data!A436</f>
        <v>1906.08</v>
      </c>
      <c r="B437" s="59">
        <f>[1]Data!B436</f>
        <v>9.73</v>
      </c>
      <c r="C437" s="59">
        <f>[1]Data!C436</f>
        <v>0.37669999999999998</v>
      </c>
      <c r="D437" s="59">
        <f>[1]Data!D436</f>
        <v>0.73</v>
      </c>
      <c r="E437" s="59">
        <f>[1]Data!E436</f>
        <v>8.4679289260000008</v>
      </c>
      <c r="F437" s="59">
        <f t="shared" si="64"/>
        <v>358.88236504549047</v>
      </c>
      <c r="G437" s="59">
        <f t="shared" si="65"/>
        <v>26.925398405262897</v>
      </c>
      <c r="H437" s="59">
        <f t="shared" si="56"/>
        <v>274.36743233371828</v>
      </c>
      <c r="I437" s="59">
        <f t="shared" si="57"/>
        <v>18.627491309598529</v>
      </c>
      <c r="J437" s="59">
        <f t="shared" si="58"/>
        <v>19.266274726997864</v>
      </c>
      <c r="K437" s="59">
        <f t="shared" si="59"/>
        <v>2.9583561439139183</v>
      </c>
      <c r="L437" s="59">
        <f t="shared" si="60"/>
        <v>0.1536180240064513</v>
      </c>
      <c r="M437" s="60"/>
      <c r="N437" s="60">
        <f t="shared" si="61"/>
        <v>1957.09</v>
      </c>
      <c r="O437" s="60">
        <f t="shared" si="62"/>
        <v>-7.7399051733273883E-2</v>
      </c>
      <c r="P437" s="63">
        <f t="shared" si="63"/>
        <v>0.92552044936619626</v>
      </c>
      <c r="R437" s="59">
        <f t="shared" si="66"/>
        <v>13.328767123287673</v>
      </c>
      <c r="S437" s="59">
        <f t="shared" si="67"/>
        <v>2.589924641037614</v>
      </c>
    </row>
    <row r="438" spans="1:19" x14ac:dyDescent="0.3">
      <c r="A438" s="60">
        <f>[1]Data!A437</f>
        <v>1906.09</v>
      </c>
      <c r="B438" s="59">
        <f>[1]Data!B437</f>
        <v>10.029999999999999</v>
      </c>
      <c r="C438" s="59">
        <f>[1]Data!C437</f>
        <v>0.38250000000000001</v>
      </c>
      <c r="D438" s="59">
        <f>[1]Data!D437</f>
        <v>0.73750000000000004</v>
      </c>
      <c r="E438" s="59">
        <f>[1]Data!E437</f>
        <v>8.5630942149999996</v>
      </c>
      <c r="F438" s="59">
        <f t="shared" si="64"/>
        <v>365.83621309601574</v>
      </c>
      <c r="G438" s="59">
        <f t="shared" si="65"/>
        <v>26.899721551177635</v>
      </c>
      <c r="H438" s="59">
        <f t="shared" si="56"/>
        <v>275.62715868750121</v>
      </c>
      <c r="I438" s="59">
        <f t="shared" si="57"/>
        <v>18.767642212292625</v>
      </c>
      <c r="J438" s="59">
        <f t="shared" si="58"/>
        <v>19.492923456117282</v>
      </c>
      <c r="K438" s="59">
        <f t="shared" si="59"/>
        <v>2.9700515000193817</v>
      </c>
      <c r="L438" s="59">
        <f t="shared" si="60"/>
        <v>0.16531338011191465</v>
      </c>
      <c r="M438" s="60"/>
      <c r="N438" s="60">
        <f t="shared" si="61"/>
        <v>1957.12</v>
      </c>
      <c r="O438" s="60">
        <f t="shared" si="62"/>
        <v>-0.18152867710908938</v>
      </c>
      <c r="P438" s="63">
        <f t="shared" si="63"/>
        <v>0.83399432841421173</v>
      </c>
      <c r="R438" s="59">
        <f t="shared" si="66"/>
        <v>13.599999999999998</v>
      </c>
      <c r="S438" s="59">
        <f t="shared" si="67"/>
        <v>2.610069792742006</v>
      </c>
    </row>
    <row r="439" spans="1:19" x14ac:dyDescent="0.3">
      <c r="A439" s="60">
        <f>[1]Data!A438</f>
        <v>1906.1</v>
      </c>
      <c r="B439" s="59">
        <f>[1]Data!B438</f>
        <v>9.73</v>
      </c>
      <c r="C439" s="59">
        <f>[1]Data!C438</f>
        <v>0.38829999999999998</v>
      </c>
      <c r="D439" s="59">
        <f>[1]Data!D438</f>
        <v>0.745</v>
      </c>
      <c r="E439" s="59">
        <f>[1]Data!E438</f>
        <v>8.7534247930000006</v>
      </c>
      <c r="F439" s="59">
        <f t="shared" si="64"/>
        <v>347.1772970997867</v>
      </c>
      <c r="G439" s="59">
        <f t="shared" si="65"/>
        <v>26.58243436170001</v>
      </c>
      <c r="H439" s="59">
        <f t="shared" si="56"/>
        <v>276.93203092390166</v>
      </c>
      <c r="I439" s="59">
        <f t="shared" si="57"/>
        <v>18.914064177785303</v>
      </c>
      <c r="J439" s="59">
        <f t="shared" si="58"/>
        <v>18.355510155641156</v>
      </c>
      <c r="K439" s="59">
        <f t="shared" si="59"/>
        <v>2.9099298103866458</v>
      </c>
      <c r="L439" s="59">
        <f t="shared" si="60"/>
        <v>0.10519169047917876</v>
      </c>
      <c r="M439" s="60"/>
      <c r="N439" s="60">
        <f t="shared" si="61"/>
        <v>1958.03</v>
      </c>
      <c r="O439" s="60">
        <f t="shared" si="62"/>
        <v>-0.1636791492758034</v>
      </c>
      <c r="P439" s="63">
        <f t="shared" si="63"/>
        <v>0.84901438506420901</v>
      </c>
      <c r="R439" s="59">
        <f t="shared" si="66"/>
        <v>13.060402684563758</v>
      </c>
      <c r="S439" s="59">
        <f t="shared" si="67"/>
        <v>2.5695849568004911</v>
      </c>
    </row>
    <row r="440" spans="1:19" x14ac:dyDescent="0.3">
      <c r="A440" s="60">
        <f>[1]Data!A439</f>
        <v>1906.11</v>
      </c>
      <c r="B440" s="59">
        <f>[1]Data!B439</f>
        <v>9.93</v>
      </c>
      <c r="C440" s="59">
        <f>[1]Data!C439</f>
        <v>0.39419999999999999</v>
      </c>
      <c r="D440" s="59">
        <f>[1]Data!D439</f>
        <v>0.75249999999999995</v>
      </c>
      <c r="E440" s="59">
        <f>[1]Data!E439</f>
        <v>8.8485090910000004</v>
      </c>
      <c r="F440" s="59">
        <f t="shared" si="64"/>
        <v>350.50613929464743</v>
      </c>
      <c r="G440" s="59">
        <f t="shared" si="65"/>
        <v>26.561517605158322</v>
      </c>
      <c r="H440" s="59">
        <f t="shared" si="56"/>
        <v>278.11232178388457</v>
      </c>
      <c r="I440" s="59">
        <f t="shared" si="57"/>
        <v>19.068621346904553</v>
      </c>
      <c r="J440" s="59">
        <f t="shared" si="58"/>
        <v>18.381304705677938</v>
      </c>
      <c r="K440" s="59">
        <f t="shared" si="59"/>
        <v>2.9113340994831893</v>
      </c>
      <c r="L440" s="59">
        <f t="shared" si="60"/>
        <v>0.10659597957572231</v>
      </c>
      <c r="M440" s="60"/>
      <c r="N440" s="60">
        <f t="shared" si="61"/>
        <v>1958.06</v>
      </c>
      <c r="O440" s="60">
        <f t="shared" si="62"/>
        <v>-0.11425853992192492</v>
      </c>
      <c r="P440" s="63">
        <f t="shared" si="63"/>
        <v>0.89202730139813857</v>
      </c>
      <c r="R440" s="59">
        <f t="shared" si="66"/>
        <v>13.196013289036545</v>
      </c>
      <c r="S440" s="59">
        <f t="shared" si="67"/>
        <v>2.5799147604161874</v>
      </c>
    </row>
    <row r="441" spans="1:19" x14ac:dyDescent="0.3">
      <c r="A441" s="60">
        <f>[1]Data!A440</f>
        <v>1906.12</v>
      </c>
      <c r="B441" s="59">
        <f>[1]Data!B440</f>
        <v>9.84</v>
      </c>
      <c r="C441" s="59">
        <f>[1]Data!C440</f>
        <v>0.4</v>
      </c>
      <c r="D441" s="59">
        <f>[1]Data!D440</f>
        <v>0.76</v>
      </c>
      <c r="E441" s="59">
        <f>[1]Data!E440</f>
        <v>8.9436743799999991</v>
      </c>
      <c r="F441" s="59">
        <f t="shared" si="64"/>
        <v>343.63358385147296</v>
      </c>
      <c r="G441" s="59">
        <f t="shared" si="65"/>
        <v>26.540805256821081</v>
      </c>
      <c r="H441" s="59">
        <f t="shared" si="56"/>
        <v>279.34160276528451</v>
      </c>
      <c r="I441" s="59">
        <f t="shared" si="57"/>
        <v>19.226814571021698</v>
      </c>
      <c r="J441" s="59">
        <f t="shared" si="58"/>
        <v>17.872621727438471</v>
      </c>
      <c r="K441" s="59">
        <f t="shared" si="59"/>
        <v>2.8832700295148741</v>
      </c>
      <c r="L441" s="59">
        <f t="shared" si="60"/>
        <v>7.853190960740708E-2</v>
      </c>
      <c r="M441" s="60"/>
      <c r="N441" s="60">
        <f t="shared" si="61"/>
        <v>1958.09</v>
      </c>
      <c r="O441" s="60">
        <f t="shared" si="62"/>
        <v>-2.9424541511731572E-2</v>
      </c>
      <c r="P441" s="63">
        <f t="shared" si="63"/>
        <v>0.97100414538173596</v>
      </c>
      <c r="R441" s="59">
        <f t="shared" si="66"/>
        <v>12.947368421052632</v>
      </c>
      <c r="S441" s="59">
        <f t="shared" si="67"/>
        <v>2.5608925567659222</v>
      </c>
    </row>
    <row r="442" spans="1:19" x14ac:dyDescent="0.3">
      <c r="A442" s="60">
        <f>[1]Data!A441</f>
        <v>1907.01</v>
      </c>
      <c r="B442" s="59">
        <f>[1]Data!B441</f>
        <v>9.56</v>
      </c>
      <c r="C442" s="59">
        <f>[1]Data!C441</f>
        <v>0.40329999999999999</v>
      </c>
      <c r="D442" s="59">
        <f>[1]Data!D441</f>
        <v>0.75170000000000003</v>
      </c>
      <c r="E442" s="59">
        <f>[1]Data!E441</f>
        <v>8.8485090910000004</v>
      </c>
      <c r="F442" s="59">
        <f t="shared" si="64"/>
        <v>337.44599110340675</v>
      </c>
      <c r="G442" s="59">
        <f t="shared" si="65"/>
        <v>26.533279446906995</v>
      </c>
      <c r="H442" s="59">
        <f t="shared" si="56"/>
        <v>280.38588483365584</v>
      </c>
      <c r="I442" s="59">
        <f t="shared" si="57"/>
        <v>19.375332257034469</v>
      </c>
      <c r="J442" s="59">
        <f t="shared" si="58"/>
        <v>17.416268615517165</v>
      </c>
      <c r="K442" s="59">
        <f t="shared" si="59"/>
        <v>2.8574047473041855</v>
      </c>
      <c r="L442" s="59">
        <f t="shared" si="60"/>
        <v>5.2666627396718457E-2</v>
      </c>
      <c r="M442" s="60"/>
      <c r="N442" s="60">
        <f t="shared" si="61"/>
        <v>1958.12</v>
      </c>
      <c r="O442" s="60">
        <f t="shared" si="62"/>
        <v>5.6886907735600012E-2</v>
      </c>
      <c r="P442" s="63">
        <f t="shared" si="63"/>
        <v>1.0585360913824571</v>
      </c>
      <c r="R442" s="59">
        <f t="shared" si="66"/>
        <v>12.717839563655714</v>
      </c>
      <c r="S442" s="59">
        <f t="shared" si="67"/>
        <v>2.5430056978620237</v>
      </c>
    </row>
    <row r="443" spans="1:19" x14ac:dyDescent="0.3">
      <c r="A443" s="60">
        <f>[1]Data!A442</f>
        <v>1907.02</v>
      </c>
      <c r="B443" s="59">
        <f>[1]Data!B442</f>
        <v>9.26</v>
      </c>
      <c r="C443" s="59">
        <f>[1]Data!C442</f>
        <v>0.40670000000000001</v>
      </c>
      <c r="D443" s="59">
        <f>[1]Data!D442</f>
        <v>0.74329999999999996</v>
      </c>
      <c r="E443" s="59">
        <f>[1]Data!E442</f>
        <v>9.0388396689999997</v>
      </c>
      <c r="F443" s="59">
        <f t="shared" si="64"/>
        <v>319.97407033550957</v>
      </c>
      <c r="G443" s="59">
        <f t="shared" si="65"/>
        <v>25.684311714944304</v>
      </c>
      <c r="H443" s="59">
        <f t="shared" si="56"/>
        <v>281.24031011675953</v>
      </c>
      <c r="I443" s="59">
        <f t="shared" si="57"/>
        <v>19.513565913538439</v>
      </c>
      <c r="J443" s="59">
        <f t="shared" si="58"/>
        <v>16.397519128654633</v>
      </c>
      <c r="K443" s="59">
        <f t="shared" si="59"/>
        <v>2.7971300507442822</v>
      </c>
      <c r="L443" s="59">
        <f t="shared" si="60"/>
        <v>-7.6080691631847941E-3</v>
      </c>
      <c r="M443" s="60"/>
      <c r="N443" s="60">
        <f t="shared" si="61"/>
        <v>1959.03</v>
      </c>
      <c r="O443" s="60">
        <f t="shared" si="62"/>
        <v>0.10400477313959078</v>
      </c>
      <c r="P443" s="63">
        <f t="shared" si="63"/>
        <v>1.1096057512060837</v>
      </c>
      <c r="R443" s="59">
        <f t="shared" si="66"/>
        <v>12.457957755953181</v>
      </c>
      <c r="S443" s="59">
        <f t="shared" si="67"/>
        <v>2.5223595959089771</v>
      </c>
    </row>
    <row r="444" spans="1:19" x14ac:dyDescent="0.3">
      <c r="A444" s="60">
        <f>[1]Data!A443</f>
        <v>1907.03</v>
      </c>
      <c r="B444" s="59">
        <f>[1]Data!B443</f>
        <v>8.35</v>
      </c>
      <c r="C444" s="59">
        <f>[1]Data!C443</f>
        <v>0.41</v>
      </c>
      <c r="D444" s="59">
        <f>[1]Data!D443</f>
        <v>0.73499999999999999</v>
      </c>
      <c r="E444" s="59">
        <f>[1]Data!E443</f>
        <v>8.9436743799999991</v>
      </c>
      <c r="F444" s="59">
        <f t="shared" si="64"/>
        <v>291.59963670323157</v>
      </c>
      <c r="G444" s="59">
        <f t="shared" si="65"/>
        <v>25.667752452320389</v>
      </c>
      <c r="H444" s="59">
        <f t="shared" si="56"/>
        <v>282.10290998754181</v>
      </c>
      <c r="I444" s="59">
        <f t="shared" si="57"/>
        <v>19.6467921421543</v>
      </c>
      <c r="J444" s="59">
        <f t="shared" si="58"/>
        <v>14.842099137272047</v>
      </c>
      <c r="K444" s="59">
        <f t="shared" si="59"/>
        <v>2.6974676790345984</v>
      </c>
      <c r="L444" s="59">
        <f t="shared" si="60"/>
        <v>-0.10727044087286863</v>
      </c>
      <c r="M444" s="60"/>
      <c r="N444" s="60">
        <f t="shared" si="61"/>
        <v>1959.06</v>
      </c>
      <c r="O444" s="60">
        <f t="shared" si="62"/>
        <v>0.11684249929589496</v>
      </c>
      <c r="P444" s="63">
        <f t="shared" si="63"/>
        <v>1.1239423940308488</v>
      </c>
      <c r="R444" s="59">
        <f t="shared" si="66"/>
        <v>11.360544217687075</v>
      </c>
      <c r="S444" s="59">
        <f t="shared" si="67"/>
        <v>2.4301463186320644</v>
      </c>
    </row>
    <row r="445" spans="1:19" x14ac:dyDescent="0.3">
      <c r="A445" s="60">
        <f>[1]Data!A444</f>
        <v>1907.04</v>
      </c>
      <c r="B445" s="59">
        <f>[1]Data!B444</f>
        <v>8.39</v>
      </c>
      <c r="C445" s="59">
        <f>[1]Data!C444</f>
        <v>0.4133</v>
      </c>
      <c r="D445" s="59">
        <f>[1]Data!D444</f>
        <v>0.72670000000000001</v>
      </c>
      <c r="E445" s="59">
        <f>[1]Data!E444</f>
        <v>8.9436743799999991</v>
      </c>
      <c r="F445" s="59">
        <f t="shared" si="64"/>
        <v>292.99652119043276</v>
      </c>
      <c r="G445" s="59">
        <f t="shared" si="65"/>
        <v>25.377898921226159</v>
      </c>
      <c r="H445" s="59">
        <f t="shared" si="56"/>
        <v>282.8757217514945</v>
      </c>
      <c r="I445" s="59">
        <f t="shared" si="57"/>
        <v>19.77089462584749</v>
      </c>
      <c r="J445" s="59">
        <f t="shared" si="58"/>
        <v>14.819588427090375</v>
      </c>
      <c r="K445" s="59">
        <f t="shared" si="59"/>
        <v>2.6959498480309154</v>
      </c>
      <c r="L445" s="59">
        <f t="shared" si="60"/>
        <v>-0.1087882718765516</v>
      </c>
      <c r="M445" s="60"/>
      <c r="N445" s="60">
        <f t="shared" si="61"/>
        <v>1959.09</v>
      </c>
      <c r="O445" s="60">
        <f t="shared" si="62"/>
        <v>9.9049114246669845E-2</v>
      </c>
      <c r="P445" s="63">
        <f t="shared" si="63"/>
        <v>1.1041205262750995</v>
      </c>
      <c r="R445" s="59">
        <f t="shared" si="66"/>
        <v>11.545341956790974</v>
      </c>
      <c r="S445" s="59">
        <f t="shared" si="67"/>
        <v>2.4462820618386618</v>
      </c>
    </row>
    <row r="446" spans="1:19" x14ac:dyDescent="0.3">
      <c r="A446" s="60">
        <f>[1]Data!A445</f>
        <v>1907.05</v>
      </c>
      <c r="B446" s="59">
        <f>[1]Data!B445</f>
        <v>8.1</v>
      </c>
      <c r="C446" s="59">
        <f>[1]Data!C445</f>
        <v>0.41670000000000001</v>
      </c>
      <c r="D446" s="59">
        <f>[1]Data!D445</f>
        <v>0.71830000000000005</v>
      </c>
      <c r="E446" s="59">
        <f>[1]Data!E445</f>
        <v>9.1340049590000003</v>
      </c>
      <c r="F446" s="59">
        <f t="shared" si="64"/>
        <v>276.97480035931295</v>
      </c>
      <c r="G446" s="59">
        <f t="shared" si="65"/>
        <v>24.561851740505499</v>
      </c>
      <c r="H446" s="59">
        <f t="shared" si="56"/>
        <v>283.50316132098163</v>
      </c>
      <c r="I446" s="59">
        <f t="shared" si="57"/>
        <v>19.882245893118423</v>
      </c>
      <c r="J446" s="59">
        <f t="shared" si="58"/>
        <v>13.930760229415458</v>
      </c>
      <c r="K446" s="59">
        <f t="shared" si="59"/>
        <v>2.6340993612785386</v>
      </c>
      <c r="L446" s="59">
        <f t="shared" si="60"/>
        <v>-0.17063875862892841</v>
      </c>
      <c r="M446" s="60"/>
      <c r="N446" s="60">
        <f t="shared" si="61"/>
        <v>1959.12</v>
      </c>
      <c r="O446" s="60">
        <f t="shared" si="62"/>
        <v>0.12632567333587463</v>
      </c>
      <c r="P446" s="63">
        <f t="shared" si="63"/>
        <v>1.1346516338998773</v>
      </c>
      <c r="R446" s="59">
        <f t="shared" si="66"/>
        <v>11.276625365446192</v>
      </c>
      <c r="S446" s="59">
        <f t="shared" si="67"/>
        <v>2.4227320315797742</v>
      </c>
    </row>
    <row r="447" spans="1:19" x14ac:dyDescent="0.3">
      <c r="A447" s="60">
        <f>[1]Data!A446</f>
        <v>1907.06</v>
      </c>
      <c r="B447" s="59">
        <f>[1]Data!B446</f>
        <v>7.84</v>
      </c>
      <c r="C447" s="59">
        <f>[1]Data!C446</f>
        <v>0.42</v>
      </c>
      <c r="D447" s="59">
        <f>[1]Data!D446</f>
        <v>0.71</v>
      </c>
      <c r="E447" s="59">
        <f>[1]Data!E446</f>
        <v>9.229089256</v>
      </c>
      <c r="F447" s="59">
        <f t="shared" si="64"/>
        <v>265.32226659397259</v>
      </c>
      <c r="G447" s="59">
        <f t="shared" si="65"/>
        <v>24.027909347158229</v>
      </c>
      <c r="H447" s="59">
        <f t="shared" si="56"/>
        <v>284.11328865673642</v>
      </c>
      <c r="I447" s="59">
        <f t="shared" si="57"/>
        <v>19.985158611320475</v>
      </c>
      <c r="J447" s="59">
        <f t="shared" si="58"/>
        <v>13.275965017544687</v>
      </c>
      <c r="K447" s="59">
        <f t="shared" si="59"/>
        <v>2.5859552588395447</v>
      </c>
      <c r="L447" s="59">
        <f t="shared" si="60"/>
        <v>-0.21878286106792233</v>
      </c>
      <c r="M447" s="60"/>
      <c r="N447" s="60">
        <f t="shared" si="61"/>
        <v>1960.03</v>
      </c>
      <c r="O447" s="60">
        <f t="shared" si="62"/>
        <v>5.1879283238749796E-2</v>
      </c>
      <c r="P447" s="63">
        <f t="shared" si="63"/>
        <v>1.0532485900802184</v>
      </c>
      <c r="R447" s="59">
        <f t="shared" si="66"/>
        <v>11.04225352112676</v>
      </c>
      <c r="S447" s="59">
        <f t="shared" si="67"/>
        <v>2.4017291433090926</v>
      </c>
    </row>
    <row r="448" spans="1:19" x14ac:dyDescent="0.3">
      <c r="A448" s="60">
        <f>[1]Data!A447</f>
        <v>1907.07</v>
      </c>
      <c r="B448" s="59">
        <f>[1]Data!B447</f>
        <v>8.14</v>
      </c>
      <c r="C448" s="59">
        <f>[1]Data!C447</f>
        <v>0.42330000000000001</v>
      </c>
      <c r="D448" s="59">
        <f>[1]Data!D447</f>
        <v>0.70169999999999999</v>
      </c>
      <c r="E448" s="59">
        <f>[1]Data!E447</f>
        <v>9.229089256</v>
      </c>
      <c r="F448" s="59">
        <f t="shared" si="64"/>
        <v>275.47490434629299</v>
      </c>
      <c r="G448" s="59">
        <f t="shared" si="65"/>
        <v>23.747019702677367</v>
      </c>
      <c r="H448" s="59">
        <f t="shared" si="56"/>
        <v>284.43913563424456</v>
      </c>
      <c r="I448" s="59">
        <f t="shared" si="57"/>
        <v>20.081376243753109</v>
      </c>
      <c r="J448" s="59">
        <f t="shared" si="58"/>
        <v>13.71792953841933</v>
      </c>
      <c r="K448" s="59">
        <f t="shared" si="59"/>
        <v>2.6187037026314646</v>
      </c>
      <c r="L448" s="59">
        <f t="shared" si="60"/>
        <v>-0.18603441727600245</v>
      </c>
      <c r="M448" s="60"/>
      <c r="N448" s="60">
        <f t="shared" si="61"/>
        <v>1960.06</v>
      </c>
      <c r="O448" s="60">
        <f t="shared" si="62"/>
        <v>8.3370206337139319E-2</v>
      </c>
      <c r="P448" s="63">
        <f t="shared" si="63"/>
        <v>1.08694412767728</v>
      </c>
      <c r="R448" s="59">
        <f t="shared" si="66"/>
        <v>11.600399030924898</v>
      </c>
      <c r="S448" s="59">
        <f t="shared" si="67"/>
        <v>2.4510394967383431</v>
      </c>
    </row>
    <row r="449" spans="1:19" x14ac:dyDescent="0.3">
      <c r="A449" s="60">
        <f>[1]Data!A448</f>
        <v>1907.08</v>
      </c>
      <c r="B449" s="59">
        <f>[1]Data!B448</f>
        <v>7.53</v>
      </c>
      <c r="C449" s="59">
        <f>[1]Data!C448</f>
        <v>0.42670000000000002</v>
      </c>
      <c r="D449" s="59">
        <f>[1]Data!D448</f>
        <v>0.69330000000000003</v>
      </c>
      <c r="E449" s="59">
        <f>[1]Data!E448</f>
        <v>9.229089256</v>
      </c>
      <c r="F449" s="59">
        <f t="shared" si="64"/>
        <v>254.83120758324154</v>
      </c>
      <c r="G449" s="59">
        <f t="shared" si="65"/>
        <v>23.462745845612396</v>
      </c>
      <c r="H449" s="59">
        <f t="shared" ref="H449:H512" si="68">GEOMEAN(F330:F450)</f>
        <v>284.69658611674436</v>
      </c>
      <c r="I449" s="59">
        <f t="shared" ref="I449:I512" si="69">GEOMEAN(G330:G449)</f>
        <v>20.178322927859064</v>
      </c>
      <c r="J449" s="59">
        <f t="shared" ref="J449:J512" si="70">F449/I449</f>
        <v>12.628958734296525</v>
      </c>
      <c r="K449" s="59">
        <f t="shared" ref="K449:K512" si="71">LN(J449)</f>
        <v>2.5359924891233812</v>
      </c>
      <c r="L449" s="59">
        <f t="shared" ref="L449:L512" si="72">K449-$K$1854</f>
        <v>-0.26874563078408586</v>
      </c>
      <c r="M449" s="60"/>
      <c r="N449" s="60">
        <f t="shared" si="61"/>
        <v>1960.09</v>
      </c>
      <c r="O449" s="60">
        <f t="shared" si="62"/>
        <v>3.9467332060430405E-2</v>
      </c>
      <c r="P449" s="63">
        <f t="shared" si="63"/>
        <v>1.0402565152928955</v>
      </c>
      <c r="R449" s="59">
        <f t="shared" si="66"/>
        <v>10.861099091302467</v>
      </c>
      <c r="S449" s="59">
        <f t="shared" si="67"/>
        <v>2.3851875148454944</v>
      </c>
    </row>
    <row r="450" spans="1:19" x14ac:dyDescent="0.3">
      <c r="A450" s="60">
        <f>[1]Data!A449</f>
        <v>1907.09</v>
      </c>
      <c r="B450" s="59">
        <f>[1]Data!B449</f>
        <v>7.45</v>
      </c>
      <c r="C450" s="59">
        <f>[1]Data!C449</f>
        <v>0.43</v>
      </c>
      <c r="D450" s="59">
        <f>[1]Data!D449</f>
        <v>0.68500000000000005</v>
      </c>
      <c r="E450" s="59">
        <f>[1]Data!E449</f>
        <v>9.229089256</v>
      </c>
      <c r="F450" s="59">
        <f t="shared" si="64"/>
        <v>252.12383751595607</v>
      </c>
      <c r="G450" s="59">
        <f t="shared" si="65"/>
        <v>23.181856201131534</v>
      </c>
      <c r="H450" s="59">
        <f t="shared" si="68"/>
        <v>284.61518093789351</v>
      </c>
      <c r="I450" s="59">
        <f t="shared" si="69"/>
        <v>20.273536815245663</v>
      </c>
      <c r="J450" s="59">
        <f t="shared" si="70"/>
        <v>12.436105244663546</v>
      </c>
      <c r="K450" s="59">
        <f t="shared" si="71"/>
        <v>2.5206039550638448</v>
      </c>
      <c r="L450" s="59">
        <f t="shared" si="72"/>
        <v>-0.28413416484362219</v>
      </c>
      <c r="M450" s="60"/>
      <c r="N450" s="60">
        <f t="shared" si="61"/>
        <v>1960.12</v>
      </c>
      <c r="O450" s="60">
        <f t="shared" si="62"/>
        <v>6.9141832076911935E-2</v>
      </c>
      <c r="P450" s="63">
        <f t="shared" si="63"/>
        <v>1.0715881839483643</v>
      </c>
      <c r="R450" s="59">
        <f t="shared" si="66"/>
        <v>10.875912408759124</v>
      </c>
      <c r="S450" s="59">
        <f t="shared" si="67"/>
        <v>2.38655047311138</v>
      </c>
    </row>
    <row r="451" spans="1:19" x14ac:dyDescent="0.3">
      <c r="A451" s="60">
        <f>[1]Data!A450</f>
        <v>1907.1</v>
      </c>
      <c r="B451" s="59">
        <f>[1]Data!B450</f>
        <v>6.64</v>
      </c>
      <c r="C451" s="59">
        <f>[1]Data!C450</f>
        <v>0.43330000000000002</v>
      </c>
      <c r="D451" s="59">
        <f>[1]Data!D450</f>
        <v>0.67669999999999997</v>
      </c>
      <c r="E451" s="59">
        <f>[1]Data!E450</f>
        <v>9.3242545450000005</v>
      </c>
      <c r="F451" s="59">
        <f t="shared" si="64"/>
        <v>222.41826089058142</v>
      </c>
      <c r="G451" s="59">
        <f t="shared" si="65"/>
        <v>22.667234509737419</v>
      </c>
      <c r="H451" s="59">
        <f t="shared" si="68"/>
        <v>284.53288859010905</v>
      </c>
      <c r="I451" s="59">
        <f t="shared" si="69"/>
        <v>20.358111734991535</v>
      </c>
      <c r="J451" s="59">
        <f t="shared" si="70"/>
        <v>10.925289328689987</v>
      </c>
      <c r="K451" s="59">
        <f t="shared" si="71"/>
        <v>2.3910802238062656</v>
      </c>
      <c r="L451" s="59">
        <f t="shared" si="72"/>
        <v>-0.41365789610120141</v>
      </c>
      <c r="M451" s="60"/>
      <c r="N451" s="60">
        <f t="shared" ref="N451:N514" si="73">INDEX($A$130:$A$2900,(ROW()-ROW($A$130))*3)</f>
        <v>1961.03</v>
      </c>
      <c r="O451" s="60">
        <f t="shared" ref="O451:O514" si="74">INDEX($L$130:$L$2900,(ROW()-ROW($L$130))*3)</f>
        <v>0.19148205309789512</v>
      </c>
      <c r="P451" s="63">
        <f t="shared" ref="P451:P514" si="75">EXP(O451)</f>
        <v>1.2110430984730254</v>
      </c>
      <c r="R451" s="59">
        <f t="shared" si="66"/>
        <v>9.8123245160336925</v>
      </c>
      <c r="S451" s="59">
        <f t="shared" si="67"/>
        <v>2.2836391992322995</v>
      </c>
    </row>
    <row r="452" spans="1:19" x14ac:dyDescent="0.3">
      <c r="A452" s="60">
        <f>[1]Data!A451</f>
        <v>1907.11</v>
      </c>
      <c r="B452" s="59">
        <f>[1]Data!B451</f>
        <v>6.25</v>
      </c>
      <c r="C452" s="59">
        <f>[1]Data!C451</f>
        <v>0.43669999999999998</v>
      </c>
      <c r="D452" s="59">
        <f>[1]Data!D451</f>
        <v>0.66830000000000001</v>
      </c>
      <c r="E452" s="59">
        <f>[1]Data!E451</f>
        <v>8.9436743799999991</v>
      </c>
      <c r="F452" s="59">
        <f t="shared" si="64"/>
        <v>218.26320112517337</v>
      </c>
      <c r="G452" s="59">
        <f t="shared" si="65"/>
        <v>23.338447569912539</v>
      </c>
      <c r="H452" s="59">
        <f t="shared" si="68"/>
        <v>284.70307156770872</v>
      </c>
      <c r="I452" s="59">
        <f t="shared" si="69"/>
        <v>20.443200374853163</v>
      </c>
      <c r="J452" s="59">
        <f t="shared" si="70"/>
        <v>10.676567128582043</v>
      </c>
      <c r="K452" s="59">
        <f t="shared" si="71"/>
        <v>2.3680513519543349</v>
      </c>
      <c r="L452" s="59">
        <f t="shared" si="72"/>
        <v>-0.4366867679531321</v>
      </c>
      <c r="M452" s="60"/>
      <c r="N452" s="60">
        <f t="shared" si="73"/>
        <v>1961.06</v>
      </c>
      <c r="O452" s="60">
        <f t="shared" si="74"/>
        <v>0.21561602557139903</v>
      </c>
      <c r="P452" s="63">
        <f t="shared" si="75"/>
        <v>1.2406259189039603</v>
      </c>
      <c r="R452" s="59">
        <f t="shared" si="66"/>
        <v>9.3520873859045341</v>
      </c>
      <c r="S452" s="59">
        <f t="shared" si="67"/>
        <v>2.2355995682134226</v>
      </c>
    </row>
    <row r="453" spans="1:19" x14ac:dyDescent="0.3">
      <c r="A453" s="60">
        <f>[1]Data!A452</f>
        <v>1907.12</v>
      </c>
      <c r="B453" s="59">
        <f>[1]Data!B452</f>
        <v>6.57</v>
      </c>
      <c r="C453" s="59">
        <f>[1]Data!C452</f>
        <v>0.44</v>
      </c>
      <c r="D453" s="59">
        <f>[1]Data!D452</f>
        <v>0.66</v>
      </c>
      <c r="E453" s="59">
        <f>[1]Data!E452</f>
        <v>8.7534247930000006</v>
      </c>
      <c r="F453" s="59">
        <f t="shared" si="64"/>
        <v>234.42495806224034</v>
      </c>
      <c r="G453" s="59">
        <f t="shared" si="65"/>
        <v>23.54953916606981</v>
      </c>
      <c r="H453" s="59">
        <f t="shared" si="68"/>
        <v>284.94726519690334</v>
      </c>
      <c r="I453" s="59">
        <f t="shared" si="69"/>
        <v>20.52554249190478</v>
      </c>
      <c r="J453" s="59">
        <f t="shared" si="70"/>
        <v>11.421133358823374</v>
      </c>
      <c r="K453" s="59">
        <f t="shared" si="71"/>
        <v>2.435465442633113</v>
      </c>
      <c r="L453" s="59">
        <f t="shared" si="72"/>
        <v>-0.36927267727435398</v>
      </c>
      <c r="M453" s="60"/>
      <c r="N453" s="60">
        <f t="shared" si="73"/>
        <v>1961.09</v>
      </c>
      <c r="O453" s="60">
        <f t="shared" si="74"/>
        <v>0.23305895255386577</v>
      </c>
      <c r="P453" s="63">
        <f t="shared" si="75"/>
        <v>1.2624559021331063</v>
      </c>
      <c r="R453" s="59">
        <f t="shared" si="66"/>
        <v>9.954545454545455</v>
      </c>
      <c r="S453" s="59">
        <f t="shared" si="67"/>
        <v>2.2980292764581849</v>
      </c>
    </row>
    <row r="454" spans="1:19" x14ac:dyDescent="0.3">
      <c r="A454" s="60">
        <f>[1]Data!A453</f>
        <v>1908.01</v>
      </c>
      <c r="B454" s="59">
        <f>[1]Data!B453</f>
        <v>6.85</v>
      </c>
      <c r="C454" s="59">
        <f>[1]Data!C453</f>
        <v>0.43669999999999998</v>
      </c>
      <c r="D454" s="59">
        <f>[1]Data!D453</f>
        <v>0.65329999999999999</v>
      </c>
      <c r="E454" s="59">
        <f>[1]Data!E453</f>
        <v>8.6582595040000001</v>
      </c>
      <c r="F454" s="59">
        <f t="shared" si="64"/>
        <v>247.10211088170678</v>
      </c>
      <c r="G454" s="59">
        <f t="shared" si="65"/>
        <v>23.566687450951687</v>
      </c>
      <c r="H454" s="59">
        <f t="shared" si="68"/>
        <v>285.06647662542258</v>
      </c>
      <c r="I454" s="59">
        <f t="shared" si="69"/>
        <v>20.606522862307784</v>
      </c>
      <c r="J454" s="59">
        <f t="shared" si="70"/>
        <v>11.991451082399308</v>
      </c>
      <c r="K454" s="59">
        <f t="shared" si="71"/>
        <v>2.4841939861034938</v>
      </c>
      <c r="L454" s="59">
        <f t="shared" si="72"/>
        <v>-0.32054413380397317</v>
      </c>
      <c r="M454" s="60"/>
      <c r="N454" s="60">
        <f t="shared" si="73"/>
        <v>1961.12</v>
      </c>
      <c r="O454" s="60">
        <f t="shared" si="74"/>
        <v>0.29467629821762076</v>
      </c>
      <c r="P454" s="63">
        <f t="shared" si="75"/>
        <v>1.342691656650717</v>
      </c>
      <c r="R454" s="59">
        <f t="shared" si="66"/>
        <v>10.48522883820603</v>
      </c>
      <c r="S454" s="59">
        <f t="shared" si="67"/>
        <v>2.3499674894095661</v>
      </c>
    </row>
    <row r="455" spans="1:19" x14ac:dyDescent="0.3">
      <c r="A455" s="60">
        <f>[1]Data!A454</f>
        <v>1908.02</v>
      </c>
      <c r="B455" s="59">
        <f>[1]Data!B454</f>
        <v>6.6</v>
      </c>
      <c r="C455" s="59">
        <f>[1]Data!C454</f>
        <v>0.43330000000000002</v>
      </c>
      <c r="D455" s="59">
        <f>[1]Data!D454</f>
        <v>0.64670000000000005</v>
      </c>
      <c r="E455" s="59">
        <f>[1]Data!E454</f>
        <v>8.5630942149999996</v>
      </c>
      <c r="F455" s="59">
        <f t="shared" si="64"/>
        <v>240.72971150884391</v>
      </c>
      <c r="G455" s="59">
        <f t="shared" si="65"/>
        <v>23.587864307995357</v>
      </c>
      <c r="H455" s="59">
        <f t="shared" si="68"/>
        <v>285.3185354987192</v>
      </c>
      <c r="I455" s="59">
        <f t="shared" si="69"/>
        <v>20.68856225922805</v>
      </c>
      <c r="J455" s="59">
        <f t="shared" si="70"/>
        <v>11.635884045130656</v>
      </c>
      <c r="K455" s="59">
        <f t="shared" si="71"/>
        <v>2.454093775400306</v>
      </c>
      <c r="L455" s="59">
        <f t="shared" si="72"/>
        <v>-0.35064434450716098</v>
      </c>
      <c r="M455" s="60"/>
      <c r="N455" s="60">
        <f t="shared" si="73"/>
        <v>1962.03</v>
      </c>
      <c r="O455" s="60">
        <f t="shared" si="74"/>
        <v>0.26631662224820873</v>
      </c>
      <c r="P455" s="63">
        <f t="shared" si="75"/>
        <v>1.3051482322410441</v>
      </c>
      <c r="R455" s="59">
        <f t="shared" si="66"/>
        <v>10.205659502087521</v>
      </c>
      <c r="S455" s="59">
        <f t="shared" si="67"/>
        <v>2.3229424195619699</v>
      </c>
    </row>
    <row r="456" spans="1:19" x14ac:dyDescent="0.3">
      <c r="A456" s="60">
        <f>[1]Data!A455</f>
        <v>1908.03</v>
      </c>
      <c r="B456" s="59">
        <f>[1]Data!B455</f>
        <v>6.87</v>
      </c>
      <c r="C456" s="59">
        <f>[1]Data!C455</f>
        <v>0.43</v>
      </c>
      <c r="D456" s="59">
        <f>[1]Data!D455</f>
        <v>0.64</v>
      </c>
      <c r="E456" s="59">
        <f>[1]Data!E455</f>
        <v>8.5630942149999996</v>
      </c>
      <c r="F456" s="59">
        <f t="shared" si="64"/>
        <v>250.57774516147842</v>
      </c>
      <c r="G456" s="59">
        <f t="shared" si="65"/>
        <v>23.343487176615167</v>
      </c>
      <c r="H456" s="59">
        <f t="shared" si="68"/>
        <v>285.77771078942754</v>
      </c>
      <c r="I456" s="59">
        <f t="shared" si="69"/>
        <v>20.767331688424317</v>
      </c>
      <c r="J456" s="59">
        <f t="shared" si="70"/>
        <v>12.065957674338591</v>
      </c>
      <c r="K456" s="59">
        <f t="shared" si="71"/>
        <v>2.4903880721671161</v>
      </c>
      <c r="L456" s="59">
        <f t="shared" si="72"/>
        <v>-0.31435004774035091</v>
      </c>
      <c r="M456" s="60"/>
      <c r="N456" s="60">
        <f t="shared" si="73"/>
        <v>1962.06</v>
      </c>
      <c r="O456" s="60">
        <f t="shared" si="74"/>
        <v>2.3027570176678669E-2</v>
      </c>
      <c r="P456" s="63">
        <f t="shared" si="75"/>
        <v>1.0232947515754056</v>
      </c>
      <c r="R456" s="59">
        <f t="shared" si="66"/>
        <v>10.734375</v>
      </c>
      <c r="S456" s="59">
        <f t="shared" si="67"/>
        <v>2.3734512088626776</v>
      </c>
    </row>
    <row r="457" spans="1:19" x14ac:dyDescent="0.3">
      <c r="A457" s="60">
        <f>[1]Data!A456</f>
        <v>1908.04</v>
      </c>
      <c r="B457" s="59">
        <f>[1]Data!B456</f>
        <v>7.24</v>
      </c>
      <c r="C457" s="59">
        <f>[1]Data!C456</f>
        <v>0.42670000000000002</v>
      </c>
      <c r="D457" s="59">
        <f>[1]Data!D456</f>
        <v>0.63329999999999997</v>
      </c>
      <c r="E457" s="59">
        <f>[1]Data!E456</f>
        <v>8.6582595040000001</v>
      </c>
      <c r="F457" s="59">
        <f t="shared" si="64"/>
        <v>261.1706982165777</v>
      </c>
      <c r="G457" s="59">
        <f t="shared" si="65"/>
        <v>22.845221433778821</v>
      </c>
      <c r="H457" s="59">
        <f t="shared" si="68"/>
        <v>286.40284046566859</v>
      </c>
      <c r="I457" s="59">
        <f t="shared" si="69"/>
        <v>20.8408712513131</v>
      </c>
      <c r="J457" s="59">
        <f t="shared" si="70"/>
        <v>12.531659308634824</v>
      </c>
      <c r="K457" s="59">
        <f t="shared" si="71"/>
        <v>2.5282581870066201</v>
      </c>
      <c r="L457" s="59">
        <f t="shared" si="72"/>
        <v>-0.27647993290084694</v>
      </c>
      <c r="M457" s="60"/>
      <c r="N457" s="60">
        <f t="shared" si="73"/>
        <v>1962.09</v>
      </c>
      <c r="O457" s="60">
        <f t="shared" si="74"/>
        <v>5.1342455604420856E-2</v>
      </c>
      <c r="P457" s="63">
        <f t="shared" si="75"/>
        <v>1.0526833288687398</v>
      </c>
      <c r="R457" s="59">
        <f t="shared" si="66"/>
        <v>11.432180641086374</v>
      </c>
      <c r="S457" s="59">
        <f t="shared" si="67"/>
        <v>2.4364322418573776</v>
      </c>
    </row>
    <row r="458" spans="1:19" x14ac:dyDescent="0.3">
      <c r="A458" s="60">
        <f>[1]Data!A457</f>
        <v>1908.05</v>
      </c>
      <c r="B458" s="59">
        <f>[1]Data!B457</f>
        <v>7.63</v>
      </c>
      <c r="C458" s="59">
        <f>[1]Data!C457</f>
        <v>0.42330000000000001</v>
      </c>
      <c r="D458" s="59">
        <f>[1]Data!D457</f>
        <v>0.62670000000000003</v>
      </c>
      <c r="E458" s="59">
        <f>[1]Data!E457</f>
        <v>8.6582595040000001</v>
      </c>
      <c r="F458" s="59">
        <f t="shared" si="64"/>
        <v>275.23928555144863</v>
      </c>
      <c r="G458" s="59">
        <f t="shared" si="65"/>
        <v>22.607137648111777</v>
      </c>
      <c r="H458" s="59">
        <f t="shared" si="68"/>
        <v>287.0430551129777</v>
      </c>
      <c r="I458" s="59">
        <f t="shared" si="69"/>
        <v>20.92288457819868</v>
      </c>
      <c r="J458" s="59">
        <f t="shared" si="70"/>
        <v>13.154939727490715</v>
      </c>
      <c r="K458" s="59">
        <f t="shared" si="71"/>
        <v>2.5767973327630762</v>
      </c>
      <c r="L458" s="59">
        <f t="shared" si="72"/>
        <v>-0.22794078714439081</v>
      </c>
      <c r="M458" s="60"/>
      <c r="N458" s="60">
        <f t="shared" si="73"/>
        <v>1962.12</v>
      </c>
      <c r="O458" s="60">
        <f t="shared" si="74"/>
        <v>0.12111167701617731</v>
      </c>
      <c r="P458" s="63">
        <f t="shared" si="75"/>
        <v>1.1287509608681698</v>
      </c>
      <c r="R458" s="59">
        <f t="shared" si="66"/>
        <v>12.174884314664112</v>
      </c>
      <c r="S458" s="59">
        <f t="shared" si="67"/>
        <v>2.499375167047873</v>
      </c>
    </row>
    <row r="459" spans="1:19" x14ac:dyDescent="0.3">
      <c r="A459" s="60">
        <f>[1]Data!A458</f>
        <v>1908.06</v>
      </c>
      <c r="B459" s="59">
        <f>[1]Data!B458</f>
        <v>7.64</v>
      </c>
      <c r="C459" s="59">
        <f>[1]Data!C458</f>
        <v>0.42</v>
      </c>
      <c r="D459" s="59">
        <f>[1]Data!D458</f>
        <v>0.62</v>
      </c>
      <c r="E459" s="59">
        <f>[1]Data!E458</f>
        <v>8.6582595040000001</v>
      </c>
      <c r="F459" s="59">
        <f t="shared" ref="F459:F522" si="76">B459*$E$1848/E459</f>
        <v>275.60001856003504</v>
      </c>
      <c r="G459" s="59">
        <f t="shared" ref="G459:G522" si="77">D459*$E$1848/E459</f>
        <v>22.365446532358867</v>
      </c>
      <c r="H459" s="59">
        <f t="shared" si="68"/>
        <v>287.4915561216921</v>
      </c>
      <c r="I459" s="59">
        <f t="shared" si="69"/>
        <v>20.989673365463172</v>
      </c>
      <c r="J459" s="59">
        <f t="shared" si="70"/>
        <v>13.13026714429548</v>
      </c>
      <c r="K459" s="59">
        <f t="shared" si="71"/>
        <v>2.5749200342079148</v>
      </c>
      <c r="L459" s="59">
        <f t="shared" si="72"/>
        <v>-0.2298180856995522</v>
      </c>
      <c r="M459" s="60"/>
      <c r="N459" s="60">
        <f t="shared" si="73"/>
        <v>1963.03</v>
      </c>
      <c r="O459" s="60">
        <f t="shared" si="74"/>
        <v>0.15787115663156737</v>
      </c>
      <c r="P459" s="63">
        <f t="shared" si="75"/>
        <v>1.1710153074307701</v>
      </c>
      <c r="R459" s="59">
        <f t="shared" ref="R459:R522" si="78">B459/D459</f>
        <v>12.32258064516129</v>
      </c>
      <c r="S459" s="59">
        <f t="shared" ref="S459:S522" si="79">LN(R459)</f>
        <v>2.511433404121429</v>
      </c>
    </row>
    <row r="460" spans="1:19" x14ac:dyDescent="0.3">
      <c r="A460" s="60">
        <f>[1]Data!A459</f>
        <v>1908.07</v>
      </c>
      <c r="B460" s="59">
        <f>[1]Data!B459</f>
        <v>7.92</v>
      </c>
      <c r="C460" s="59">
        <f>[1]Data!C459</f>
        <v>0.41670000000000001</v>
      </c>
      <c r="D460" s="59">
        <f>[1]Data!D459</f>
        <v>0.61329999999999996</v>
      </c>
      <c r="E460" s="59">
        <f>[1]Data!E459</f>
        <v>8.7534247930000006</v>
      </c>
      <c r="F460" s="59">
        <f t="shared" si="76"/>
        <v>282.59446999283767</v>
      </c>
      <c r="G460" s="59">
        <f t="shared" si="77"/>
        <v>21.883230864470622</v>
      </c>
      <c r="H460" s="59">
        <f t="shared" si="68"/>
        <v>287.99764599592544</v>
      </c>
      <c r="I460" s="59">
        <f t="shared" si="69"/>
        <v>21.048617091592071</v>
      </c>
      <c r="J460" s="59">
        <f t="shared" si="70"/>
        <v>13.425797465132321</v>
      </c>
      <c r="K460" s="59">
        <f t="shared" si="71"/>
        <v>2.5971780401303435</v>
      </c>
      <c r="L460" s="59">
        <f t="shared" si="72"/>
        <v>-0.20756007977712354</v>
      </c>
      <c r="M460" s="60"/>
      <c r="N460" s="60">
        <f t="shared" si="73"/>
        <v>1963.06</v>
      </c>
      <c r="O460" s="60">
        <f t="shared" si="74"/>
        <v>0.21276212211214363</v>
      </c>
      <c r="P460" s="63">
        <f t="shared" si="75"/>
        <v>1.2370903398027768</v>
      </c>
      <c r="R460" s="59">
        <f t="shared" si="78"/>
        <v>12.913745312245231</v>
      </c>
      <c r="S460" s="59">
        <f t="shared" si="79"/>
        <v>2.5582922721765335</v>
      </c>
    </row>
    <row r="461" spans="1:19" x14ac:dyDescent="0.3">
      <c r="A461" s="60">
        <f>[1]Data!A460</f>
        <v>1908.08</v>
      </c>
      <c r="B461" s="59">
        <f>[1]Data!B460</f>
        <v>8.26</v>
      </c>
      <c r="C461" s="59">
        <f>[1]Data!C460</f>
        <v>0.4133</v>
      </c>
      <c r="D461" s="59">
        <f>[1]Data!D460</f>
        <v>0.60670000000000002</v>
      </c>
      <c r="E461" s="59">
        <f>[1]Data!E460</f>
        <v>8.7534247930000006</v>
      </c>
      <c r="F461" s="59">
        <f t="shared" si="76"/>
        <v>294.72605077535843</v>
      </c>
      <c r="G461" s="59">
        <f t="shared" si="77"/>
        <v>21.647735472809927</v>
      </c>
      <c r="H461" s="59">
        <f t="shared" si="68"/>
        <v>288.39097648182025</v>
      </c>
      <c r="I461" s="59">
        <f t="shared" si="69"/>
        <v>21.10403824708002</v>
      </c>
      <c r="J461" s="59">
        <f t="shared" si="70"/>
        <v>13.965386497351382</v>
      </c>
      <c r="K461" s="59">
        <f t="shared" si="71"/>
        <v>2.6365818751581931</v>
      </c>
      <c r="L461" s="59">
        <f t="shared" si="72"/>
        <v>-0.16815624474927393</v>
      </c>
      <c r="M461" s="60"/>
      <c r="N461" s="60">
        <f t="shared" si="73"/>
        <v>1963.09</v>
      </c>
      <c r="O461" s="60">
        <f t="shared" si="74"/>
        <v>0.2402906359376229</v>
      </c>
      <c r="P461" s="63">
        <f t="shared" si="75"/>
        <v>1.2716186747060925</v>
      </c>
      <c r="R461" s="59">
        <f t="shared" si="78"/>
        <v>13.614636558430854</v>
      </c>
      <c r="S461" s="59">
        <f t="shared" si="79"/>
        <v>2.6111454315667717</v>
      </c>
    </row>
    <row r="462" spans="1:19" x14ac:dyDescent="0.3">
      <c r="A462" s="60">
        <f>[1]Data!A461</f>
        <v>1908.09</v>
      </c>
      <c r="B462" s="59">
        <f>[1]Data!B461</f>
        <v>8.17</v>
      </c>
      <c r="C462" s="59">
        <f>[1]Data!C461</f>
        <v>0.41</v>
      </c>
      <c r="D462" s="59">
        <f>[1]Data!D461</f>
        <v>0.6</v>
      </c>
      <c r="E462" s="59">
        <f>[1]Data!E461</f>
        <v>8.7534247930000006</v>
      </c>
      <c r="F462" s="59">
        <f t="shared" si="76"/>
        <v>291.51474997998531</v>
      </c>
      <c r="G462" s="59">
        <f t="shared" si="77"/>
        <v>21.408671969154366</v>
      </c>
      <c r="H462" s="59">
        <f t="shared" si="68"/>
        <v>288.79262709358704</v>
      </c>
      <c r="I462" s="59">
        <f t="shared" si="69"/>
        <v>21.155927741863486</v>
      </c>
      <c r="J462" s="59">
        <f t="shared" si="70"/>
        <v>13.779341352312054</v>
      </c>
      <c r="K462" s="59">
        <f t="shared" si="71"/>
        <v>2.6231704670783094</v>
      </c>
      <c r="L462" s="59">
        <f t="shared" si="72"/>
        <v>-0.18156765282915766</v>
      </c>
      <c r="M462" s="60"/>
      <c r="N462" s="60">
        <f t="shared" si="73"/>
        <v>1963.12</v>
      </c>
      <c r="O462" s="60">
        <f t="shared" si="74"/>
        <v>0.24361726681583429</v>
      </c>
      <c r="P462" s="63">
        <f t="shared" si="75"/>
        <v>1.2758559246302814</v>
      </c>
      <c r="R462" s="59">
        <f t="shared" si="78"/>
        <v>13.616666666666667</v>
      </c>
      <c r="S462" s="59">
        <f t="shared" si="79"/>
        <v>2.6112945326379022</v>
      </c>
    </row>
    <row r="463" spans="1:19" x14ac:dyDescent="0.3">
      <c r="A463" s="60">
        <f>[1]Data!A462</f>
        <v>1908.1</v>
      </c>
      <c r="B463" s="59">
        <f>[1]Data!B462</f>
        <v>8.27</v>
      </c>
      <c r="C463" s="59">
        <f>[1]Data!C462</f>
        <v>0.40670000000000001</v>
      </c>
      <c r="D463" s="59">
        <f>[1]Data!D462</f>
        <v>0.59330000000000005</v>
      </c>
      <c r="E463" s="59">
        <f>[1]Data!E462</f>
        <v>8.8485090910000004</v>
      </c>
      <c r="F463" s="59">
        <f t="shared" si="76"/>
        <v>291.91196092313533</v>
      </c>
      <c r="G463" s="59">
        <f t="shared" si="77"/>
        <v>20.942124113143436</v>
      </c>
      <c r="H463" s="59">
        <f t="shared" si="68"/>
        <v>289.3764350458469</v>
      </c>
      <c r="I463" s="59">
        <f t="shared" si="69"/>
        <v>21.202344449836819</v>
      </c>
      <c r="J463" s="59">
        <f t="shared" si="70"/>
        <v>13.767909563670068</v>
      </c>
      <c r="K463" s="59">
        <f t="shared" si="71"/>
        <v>2.6223404902989134</v>
      </c>
      <c r="L463" s="59">
        <f t="shared" si="72"/>
        <v>-0.18239762960855366</v>
      </c>
      <c r="M463" s="60"/>
      <c r="N463" s="60">
        <f t="shared" si="73"/>
        <v>1964.03</v>
      </c>
      <c r="O463" s="60">
        <f t="shared" si="74"/>
        <v>0.29547193981850128</v>
      </c>
      <c r="P463" s="63">
        <f t="shared" si="75"/>
        <v>1.3437603830951337</v>
      </c>
      <c r="R463" s="59">
        <f t="shared" si="78"/>
        <v>13.938985336254843</v>
      </c>
      <c r="S463" s="59">
        <f t="shared" si="79"/>
        <v>2.6346896147531393</v>
      </c>
    </row>
    <row r="464" spans="1:19" x14ac:dyDescent="0.3">
      <c r="A464" s="60">
        <f>[1]Data!A463</f>
        <v>1908.11</v>
      </c>
      <c r="B464" s="59">
        <f>[1]Data!B463</f>
        <v>8.83</v>
      </c>
      <c r="C464" s="59">
        <f>[1]Data!C463</f>
        <v>0.40329999999999999</v>
      </c>
      <c r="D464" s="59">
        <f>[1]Data!D463</f>
        <v>0.5867</v>
      </c>
      <c r="E464" s="59">
        <f>[1]Data!E463</f>
        <v>8.9436743799999991</v>
      </c>
      <c r="F464" s="59">
        <f t="shared" si="76"/>
        <v>308.36225054964495</v>
      </c>
      <c r="G464" s="59">
        <f t="shared" si="77"/>
        <v>20.488803216022273</v>
      </c>
      <c r="H464" s="59">
        <f t="shared" si="68"/>
        <v>289.91190982821087</v>
      </c>
      <c r="I464" s="59">
        <f t="shared" si="69"/>
        <v>21.243243551199907</v>
      </c>
      <c r="J464" s="59">
        <f t="shared" si="70"/>
        <v>14.515780031728129</v>
      </c>
      <c r="K464" s="59">
        <f t="shared" si="71"/>
        <v>2.6752363357314706</v>
      </c>
      <c r="L464" s="59">
        <f t="shared" si="72"/>
        <v>-0.12950178417599645</v>
      </c>
      <c r="M464" s="60"/>
      <c r="N464" s="60">
        <f t="shared" si="73"/>
        <v>1964.06</v>
      </c>
      <c r="O464" s="60">
        <f t="shared" si="74"/>
        <v>0.30138112869030609</v>
      </c>
      <c r="P464" s="63">
        <f t="shared" si="75"/>
        <v>1.3517244243348663</v>
      </c>
      <c r="R464" s="59">
        <f t="shared" si="78"/>
        <v>15.050281234020794</v>
      </c>
      <c r="S464" s="59">
        <f t="shared" si="79"/>
        <v>2.7113966776661913</v>
      </c>
    </row>
    <row r="465" spans="1:19" x14ac:dyDescent="0.3">
      <c r="A465" s="60">
        <f>[1]Data!A464</f>
        <v>1908.12</v>
      </c>
      <c r="B465" s="59">
        <f>[1]Data!B464</f>
        <v>9.0299999999999994</v>
      </c>
      <c r="C465" s="59">
        <f>[1]Data!C464</f>
        <v>0.4</v>
      </c>
      <c r="D465" s="59">
        <f>[1]Data!D464</f>
        <v>0.57999999999999996</v>
      </c>
      <c r="E465" s="59">
        <f>[1]Data!E464</f>
        <v>9.0388396689999997</v>
      </c>
      <c r="F465" s="59">
        <f t="shared" si="76"/>
        <v>312.02655022998397</v>
      </c>
      <c r="G465" s="59">
        <f t="shared" si="77"/>
        <v>20.041572440021117</v>
      </c>
      <c r="H465" s="59">
        <f t="shared" si="68"/>
        <v>290.37134236914687</v>
      </c>
      <c r="I465" s="59">
        <f t="shared" si="69"/>
        <v>21.281143012352235</v>
      </c>
      <c r="J465" s="59">
        <f t="shared" si="70"/>
        <v>14.662114250577334</v>
      </c>
      <c r="K465" s="59">
        <f t="shared" si="71"/>
        <v>2.6852669050624915</v>
      </c>
      <c r="L465" s="59">
        <f t="shared" si="72"/>
        <v>-0.11947121484497547</v>
      </c>
      <c r="M465" s="60"/>
      <c r="N465" s="60">
        <f t="shared" si="73"/>
        <v>1964.09</v>
      </c>
      <c r="O465" s="60">
        <f t="shared" si="74"/>
        <v>0.32750927858742873</v>
      </c>
      <c r="P465" s="63">
        <f t="shared" si="75"/>
        <v>1.387507925351839</v>
      </c>
      <c r="R465" s="59">
        <f t="shared" si="78"/>
        <v>15.568965517241379</v>
      </c>
      <c r="S465" s="59">
        <f t="shared" si="79"/>
        <v>2.7452795428705659</v>
      </c>
    </row>
    <row r="466" spans="1:19" x14ac:dyDescent="0.3">
      <c r="A466" s="60">
        <f>[1]Data!A465</f>
        <v>1909.01</v>
      </c>
      <c r="B466" s="59">
        <f>[1]Data!B465</f>
        <v>9.06</v>
      </c>
      <c r="C466" s="59">
        <f>[1]Data!C465</f>
        <v>0.40329999999999999</v>
      </c>
      <c r="D466" s="59">
        <f>[1]Data!D465</f>
        <v>0.59499999999999997</v>
      </c>
      <c r="E466" s="59">
        <f>[1]Data!E465</f>
        <v>8.9436743799999991</v>
      </c>
      <c r="F466" s="59">
        <f t="shared" si="76"/>
        <v>316.39433635105132</v>
      </c>
      <c r="G466" s="59">
        <f t="shared" si="77"/>
        <v>20.778656747116504</v>
      </c>
      <c r="H466" s="59">
        <f t="shared" si="68"/>
        <v>290.55990468689794</v>
      </c>
      <c r="I466" s="59">
        <f t="shared" si="69"/>
        <v>21.320127562332114</v>
      </c>
      <c r="J466" s="59">
        <f t="shared" si="70"/>
        <v>14.84017088669062</v>
      </c>
      <c r="K466" s="59">
        <f t="shared" si="71"/>
        <v>2.6973377529485822</v>
      </c>
      <c r="L466" s="59">
        <f t="shared" si="72"/>
        <v>-0.10740036695888477</v>
      </c>
      <c r="M466" s="60"/>
      <c r="N466" s="60">
        <f t="shared" si="73"/>
        <v>1964.12</v>
      </c>
      <c r="O466" s="60">
        <f t="shared" si="74"/>
        <v>0.32198912553397108</v>
      </c>
      <c r="P466" s="63">
        <f t="shared" si="75"/>
        <v>1.3798697705287146</v>
      </c>
      <c r="R466" s="59">
        <f t="shared" si="78"/>
        <v>15.226890756302522</v>
      </c>
      <c r="S466" s="59">
        <f t="shared" si="79"/>
        <v>2.7230629934913955</v>
      </c>
    </row>
    <row r="467" spans="1:19" x14ac:dyDescent="0.3">
      <c r="A467" s="60">
        <f>[1]Data!A466</f>
        <v>1909.02</v>
      </c>
      <c r="B467" s="59">
        <f>[1]Data!B466</f>
        <v>8.8000000000000007</v>
      </c>
      <c r="C467" s="59">
        <f>[1]Data!C466</f>
        <v>0.40670000000000001</v>
      </c>
      <c r="D467" s="59">
        <f>[1]Data!D466</f>
        <v>0.61</v>
      </c>
      <c r="E467" s="59">
        <f>[1]Data!E466</f>
        <v>9.0388396689999997</v>
      </c>
      <c r="F467" s="59">
        <f t="shared" si="76"/>
        <v>304.07903012445837</v>
      </c>
      <c r="G467" s="59">
        <f t="shared" si="77"/>
        <v>21.078205497263589</v>
      </c>
      <c r="H467" s="59">
        <f t="shared" si="68"/>
        <v>290.75866401425787</v>
      </c>
      <c r="I467" s="59">
        <f t="shared" si="69"/>
        <v>21.361378179552975</v>
      </c>
      <c r="J467" s="59">
        <f t="shared" si="70"/>
        <v>14.234991186829021</v>
      </c>
      <c r="K467" s="59">
        <f t="shared" si="71"/>
        <v>2.6557031016099653</v>
      </c>
      <c r="L467" s="59">
        <f t="shared" si="72"/>
        <v>-0.14903501829750176</v>
      </c>
      <c r="M467" s="60"/>
      <c r="N467" s="60">
        <f t="shared" si="73"/>
        <v>1965.03</v>
      </c>
      <c r="O467" s="60">
        <f t="shared" si="74"/>
        <v>0.34455720827072334</v>
      </c>
      <c r="P467" s="63">
        <f t="shared" si="75"/>
        <v>1.4113648406095398</v>
      </c>
      <c r="R467" s="59">
        <f t="shared" si="78"/>
        <v>14.426229508196723</v>
      </c>
      <c r="S467" s="59">
        <f t="shared" si="79"/>
        <v>2.669048043298941</v>
      </c>
    </row>
    <row r="468" spans="1:19" x14ac:dyDescent="0.3">
      <c r="A468" s="60">
        <f>[1]Data!A467</f>
        <v>1909.03</v>
      </c>
      <c r="B468" s="59">
        <f>[1]Data!B467</f>
        <v>8.92</v>
      </c>
      <c r="C468" s="59">
        <f>[1]Data!C467</f>
        <v>0.41</v>
      </c>
      <c r="D468" s="59">
        <f>[1]Data!D467</f>
        <v>0.625</v>
      </c>
      <c r="E468" s="59">
        <f>[1]Data!E467</f>
        <v>9.0388396689999997</v>
      </c>
      <c r="F468" s="59">
        <f t="shared" si="76"/>
        <v>308.22556235342824</v>
      </c>
      <c r="G468" s="59">
        <f t="shared" si="77"/>
        <v>21.596522025884823</v>
      </c>
      <c r="H468" s="59">
        <f t="shared" si="68"/>
        <v>290.97890051993869</v>
      </c>
      <c r="I468" s="59">
        <f t="shared" si="69"/>
        <v>21.401932974329529</v>
      </c>
      <c r="J468" s="59">
        <f t="shared" si="70"/>
        <v>14.401762809141038</v>
      </c>
      <c r="K468" s="59">
        <f t="shared" si="71"/>
        <v>2.6673506163910297</v>
      </c>
      <c r="L468" s="59">
        <f t="shared" si="72"/>
        <v>-0.13738750351643736</v>
      </c>
      <c r="M468" s="60"/>
      <c r="N468" s="60">
        <f t="shared" si="73"/>
        <v>1965.06</v>
      </c>
      <c r="O468" s="60">
        <f t="shared" si="74"/>
        <v>0.30769548879887898</v>
      </c>
      <c r="P468" s="63">
        <f t="shared" si="75"/>
        <v>1.3602867033251482</v>
      </c>
      <c r="R468" s="59">
        <f t="shared" si="78"/>
        <v>14.272</v>
      </c>
      <c r="S468" s="59">
        <f t="shared" si="79"/>
        <v>2.6582995758376535</v>
      </c>
    </row>
    <row r="469" spans="1:19" x14ac:dyDescent="0.3">
      <c r="A469" s="60">
        <f>[1]Data!A468</f>
        <v>1909.04</v>
      </c>
      <c r="B469" s="59">
        <f>[1]Data!B468</f>
        <v>9.32</v>
      </c>
      <c r="C469" s="59">
        <f>[1]Data!C468</f>
        <v>0.4133</v>
      </c>
      <c r="D469" s="59">
        <f>[1]Data!D468</f>
        <v>0.64</v>
      </c>
      <c r="E469" s="59">
        <f>[1]Data!E468</f>
        <v>9.229089256</v>
      </c>
      <c r="F469" s="59">
        <f t="shared" si="76"/>
        <v>315.40861283875313</v>
      </c>
      <c r="G469" s="59">
        <f t="shared" si="77"/>
        <v>21.658960538283477</v>
      </c>
      <c r="H469" s="59">
        <f t="shared" si="68"/>
        <v>291.25621219889968</v>
      </c>
      <c r="I469" s="59">
        <f t="shared" si="69"/>
        <v>21.440536379641486</v>
      </c>
      <c r="J469" s="59">
        <f t="shared" si="70"/>
        <v>14.710854581895827</v>
      </c>
      <c r="K469" s="59">
        <f t="shared" si="71"/>
        <v>2.6885856282281111</v>
      </c>
      <c r="L469" s="59">
        <f t="shared" si="72"/>
        <v>-0.11615249167935593</v>
      </c>
      <c r="M469" s="60"/>
      <c r="N469" s="60">
        <f t="shared" si="73"/>
        <v>1965.09</v>
      </c>
      <c r="O469" s="60">
        <f t="shared" si="74"/>
        <v>0.35200303919019627</v>
      </c>
      <c r="P469" s="63">
        <f t="shared" si="75"/>
        <v>1.4219128451755896</v>
      </c>
      <c r="R469" s="59">
        <f t="shared" si="78"/>
        <v>14.5625</v>
      </c>
      <c r="S469" s="59">
        <f t="shared" si="79"/>
        <v>2.6784497313259195</v>
      </c>
    </row>
    <row r="470" spans="1:19" x14ac:dyDescent="0.3">
      <c r="A470" s="60">
        <f>[1]Data!A469</f>
        <v>1909.05</v>
      </c>
      <c r="B470" s="59">
        <f>[1]Data!B469</f>
        <v>9.6300000000000008</v>
      </c>
      <c r="C470" s="59">
        <f>[1]Data!C469</f>
        <v>0.41670000000000001</v>
      </c>
      <c r="D470" s="59">
        <f>[1]Data!D469</f>
        <v>0.65500000000000003</v>
      </c>
      <c r="E470" s="59">
        <f>[1]Data!E469</f>
        <v>9.3242545450000005</v>
      </c>
      <c r="F470" s="59">
        <f t="shared" si="76"/>
        <v>322.57347174341862</v>
      </c>
      <c r="G470" s="59">
        <f t="shared" si="77"/>
        <v>21.940355554718501</v>
      </c>
      <c r="H470" s="59">
        <f t="shared" si="68"/>
        <v>291.6540508862588</v>
      </c>
      <c r="I470" s="59">
        <f t="shared" si="69"/>
        <v>21.476626925487519</v>
      </c>
      <c r="J470" s="59">
        <f t="shared" si="70"/>
        <v>15.019745552342885</v>
      </c>
      <c r="K470" s="59">
        <f t="shared" si="71"/>
        <v>2.7093657056028073</v>
      </c>
      <c r="L470" s="59">
        <f t="shared" si="72"/>
        <v>-9.5372414304659703E-2</v>
      </c>
      <c r="M470" s="60"/>
      <c r="N470" s="60">
        <f t="shared" si="73"/>
        <v>1965.12</v>
      </c>
      <c r="O470" s="60">
        <f t="shared" si="74"/>
        <v>0.36672279226736304</v>
      </c>
      <c r="P470" s="63">
        <f t="shared" si="75"/>
        <v>1.4429978535039294</v>
      </c>
      <c r="R470" s="59">
        <f t="shared" si="78"/>
        <v>14.702290076335878</v>
      </c>
      <c r="S470" s="59">
        <f t="shared" si="79"/>
        <v>2.6880032691569191</v>
      </c>
    </row>
    <row r="471" spans="1:19" x14ac:dyDescent="0.3">
      <c r="A471" s="60">
        <f>[1]Data!A470</f>
        <v>1909.06</v>
      </c>
      <c r="B471" s="59">
        <f>[1]Data!B470</f>
        <v>9.8000000000000007</v>
      </c>
      <c r="C471" s="59">
        <f>[1]Data!C470</f>
        <v>0.42</v>
      </c>
      <c r="D471" s="59">
        <f>[1]Data!D470</f>
        <v>0.67</v>
      </c>
      <c r="E471" s="59">
        <f>[1]Data!E470</f>
        <v>9.4194198349999994</v>
      </c>
      <c r="F471" s="59">
        <f t="shared" si="76"/>
        <v>324.95139335723223</v>
      </c>
      <c r="G471" s="59">
        <f t="shared" si="77"/>
        <v>22.216064647892406</v>
      </c>
      <c r="H471" s="59">
        <f t="shared" si="68"/>
        <v>292.17413182417579</v>
      </c>
      <c r="I471" s="59">
        <f t="shared" si="69"/>
        <v>21.512696257669692</v>
      </c>
      <c r="J471" s="59">
        <f t="shared" si="70"/>
        <v>15.105098378422964</v>
      </c>
      <c r="K471" s="59">
        <f t="shared" si="71"/>
        <v>2.7150323277881618</v>
      </c>
      <c r="L471" s="59">
        <f t="shared" si="72"/>
        <v>-8.9705792119305183E-2</v>
      </c>
      <c r="M471" s="60"/>
      <c r="N471" s="60">
        <f t="shared" si="73"/>
        <v>1966.03</v>
      </c>
      <c r="O471" s="60">
        <f t="shared" si="74"/>
        <v>0.3210148478346353</v>
      </c>
      <c r="P471" s="63">
        <f t="shared" si="75"/>
        <v>1.3785260488686151</v>
      </c>
      <c r="R471" s="59">
        <f t="shared" si="78"/>
        <v>14.626865671641792</v>
      </c>
      <c r="S471" s="59">
        <f t="shared" si="79"/>
        <v>2.6828599522736516</v>
      </c>
    </row>
    <row r="472" spans="1:19" x14ac:dyDescent="0.3">
      <c r="A472" s="60">
        <f>[1]Data!A471</f>
        <v>1909.07</v>
      </c>
      <c r="B472" s="59">
        <f>[1]Data!B471</f>
        <v>9.94</v>
      </c>
      <c r="C472" s="59">
        <f>[1]Data!C471</f>
        <v>0.42330000000000001</v>
      </c>
      <c r="D472" s="59">
        <f>[1]Data!D471</f>
        <v>0.68500000000000005</v>
      </c>
      <c r="E472" s="59">
        <f>[1]Data!E471</f>
        <v>9.4194198349999994</v>
      </c>
      <c r="F472" s="59">
        <f t="shared" si="76"/>
        <v>329.59355611947836</v>
      </c>
      <c r="G472" s="59">
        <f t="shared" si="77"/>
        <v>22.71343922956164</v>
      </c>
      <c r="H472" s="59">
        <f t="shared" si="68"/>
        <v>292.67830444989016</v>
      </c>
      <c r="I472" s="59">
        <f t="shared" si="69"/>
        <v>21.550567310540025</v>
      </c>
      <c r="J472" s="59">
        <f t="shared" si="70"/>
        <v>15.293961934741255</v>
      </c>
      <c r="K472" s="59">
        <f t="shared" si="71"/>
        <v>2.727458105717488</v>
      </c>
      <c r="L472" s="59">
        <f t="shared" si="72"/>
        <v>-7.7280014189978985E-2</v>
      </c>
      <c r="M472" s="60"/>
      <c r="N472" s="60">
        <f t="shared" si="73"/>
        <v>1966.06</v>
      </c>
      <c r="O472" s="60">
        <f t="shared" si="74"/>
        <v>0.27392428241066336</v>
      </c>
      <c r="P472" s="63">
        <f t="shared" si="75"/>
        <v>1.3151152211145081</v>
      </c>
      <c r="R472" s="59">
        <f t="shared" si="78"/>
        <v>14.510948905109487</v>
      </c>
      <c r="S472" s="59">
        <f t="shared" si="79"/>
        <v>2.6749034613883942</v>
      </c>
    </row>
    <row r="473" spans="1:19" x14ac:dyDescent="0.3">
      <c r="A473" s="60">
        <f>[1]Data!A472</f>
        <v>1909.08</v>
      </c>
      <c r="B473" s="59">
        <f>[1]Data!B472</f>
        <v>10.18</v>
      </c>
      <c r="C473" s="59">
        <f>[1]Data!C472</f>
        <v>0.42670000000000002</v>
      </c>
      <c r="D473" s="59">
        <f>[1]Data!D472</f>
        <v>0.7</v>
      </c>
      <c r="E473" s="59">
        <f>[1]Data!E472</f>
        <v>9.5145851239999999</v>
      </c>
      <c r="F473" s="59">
        <f t="shared" si="76"/>
        <v>334.17534433317451</v>
      </c>
      <c r="G473" s="59">
        <f t="shared" si="77"/>
        <v>22.978658254736949</v>
      </c>
      <c r="H473" s="59">
        <f t="shared" si="68"/>
        <v>293.13234921636536</v>
      </c>
      <c r="I473" s="59">
        <f t="shared" si="69"/>
        <v>21.588397778701459</v>
      </c>
      <c r="J473" s="59">
        <f t="shared" si="70"/>
        <v>15.479395356651388</v>
      </c>
      <c r="K473" s="59">
        <f t="shared" si="71"/>
        <v>2.7395098077508901</v>
      </c>
      <c r="L473" s="59">
        <f t="shared" si="72"/>
        <v>-6.5228312156576873E-2</v>
      </c>
      <c r="M473" s="60"/>
      <c r="N473" s="60">
        <f t="shared" si="73"/>
        <v>1966.09</v>
      </c>
      <c r="O473" s="60">
        <f t="shared" si="74"/>
        <v>0.15710987137597154</v>
      </c>
      <c r="P473" s="63">
        <f t="shared" si="75"/>
        <v>1.1701241699910814</v>
      </c>
      <c r="R473" s="59">
        <f t="shared" si="78"/>
        <v>14.542857142857143</v>
      </c>
      <c r="S473" s="59">
        <f t="shared" si="79"/>
        <v>2.677099955061109</v>
      </c>
    </row>
    <row r="474" spans="1:19" x14ac:dyDescent="0.3">
      <c r="A474" s="60">
        <f>[1]Data!A473</f>
        <v>1909.09</v>
      </c>
      <c r="B474" s="59">
        <f>[1]Data!B473</f>
        <v>10.19</v>
      </c>
      <c r="C474" s="59">
        <f>[1]Data!C473</f>
        <v>0.43</v>
      </c>
      <c r="D474" s="59">
        <f>[1]Data!D473</f>
        <v>0.71499999999999997</v>
      </c>
      <c r="E474" s="59">
        <f>[1]Data!E473</f>
        <v>9.6096694209999995</v>
      </c>
      <c r="F474" s="59">
        <f t="shared" si="76"/>
        <v>331.19381537151838</v>
      </c>
      <c r="G474" s="59">
        <f t="shared" si="77"/>
        <v>23.238820214978965</v>
      </c>
      <c r="H474" s="59">
        <f t="shared" si="68"/>
        <v>293.66828461662487</v>
      </c>
      <c r="I474" s="59">
        <f t="shared" si="69"/>
        <v>21.630809565635829</v>
      </c>
      <c r="J474" s="59">
        <f t="shared" si="70"/>
        <v>15.311207579473832</v>
      </c>
      <c r="K474" s="59">
        <f t="shared" si="71"/>
        <v>2.7285850817696771</v>
      </c>
      <c r="L474" s="59">
        <f t="shared" si="72"/>
        <v>-7.6153038137789952E-2</v>
      </c>
      <c r="M474" s="60"/>
      <c r="N474" s="60">
        <f t="shared" si="73"/>
        <v>1966.12</v>
      </c>
      <c r="O474" s="60">
        <f t="shared" si="74"/>
        <v>0.18771393896635624</v>
      </c>
      <c r="P474" s="63">
        <f t="shared" si="75"/>
        <v>1.2064883366802057</v>
      </c>
      <c r="R474" s="59">
        <f t="shared" si="78"/>
        <v>14.251748251748252</v>
      </c>
      <c r="S474" s="59">
        <f t="shared" si="79"/>
        <v>2.656879583522763</v>
      </c>
    </row>
    <row r="475" spans="1:19" x14ac:dyDescent="0.3">
      <c r="A475" s="60">
        <f>[1]Data!A474</f>
        <v>1909.1</v>
      </c>
      <c r="B475" s="59">
        <f>[1]Data!B474</f>
        <v>10.23</v>
      </c>
      <c r="C475" s="59">
        <f>[1]Data!C474</f>
        <v>0.43330000000000002</v>
      </c>
      <c r="D475" s="59">
        <f>[1]Data!D474</f>
        <v>0.73</v>
      </c>
      <c r="E475" s="59">
        <f>[1]Data!E474</f>
        <v>9.8000000000000007</v>
      </c>
      <c r="F475" s="59">
        <f t="shared" si="76"/>
        <v>326.03636326530608</v>
      </c>
      <c r="G475" s="59">
        <f t="shared" si="77"/>
        <v>23.265546938775508</v>
      </c>
      <c r="H475" s="59">
        <f t="shared" si="68"/>
        <v>294.21147100739688</v>
      </c>
      <c r="I475" s="59">
        <f t="shared" si="69"/>
        <v>21.671448775625951</v>
      </c>
      <c r="J475" s="59">
        <f t="shared" si="70"/>
        <v>15.04451163560425</v>
      </c>
      <c r="K475" s="59">
        <f t="shared" si="71"/>
        <v>2.7110132493095169</v>
      </c>
      <c r="L475" s="59">
        <f t="shared" si="72"/>
        <v>-9.3724870597950094E-2</v>
      </c>
      <c r="M475" s="60"/>
      <c r="N475" s="60">
        <f t="shared" si="73"/>
        <v>1967.03</v>
      </c>
      <c r="O475" s="60">
        <f t="shared" si="74"/>
        <v>0.27191121334814428</v>
      </c>
      <c r="P475" s="63">
        <f t="shared" si="75"/>
        <v>1.3124704662794466</v>
      </c>
      <c r="R475" s="59">
        <f t="shared" si="78"/>
        <v>14.013698630136988</v>
      </c>
      <c r="S475" s="59">
        <f t="shared" si="79"/>
        <v>2.6400353248032356</v>
      </c>
    </row>
    <row r="476" spans="1:19" x14ac:dyDescent="0.3">
      <c r="A476" s="60">
        <f>[1]Data!A475</f>
        <v>1909.11</v>
      </c>
      <c r="B476" s="59">
        <f>[1]Data!B475</f>
        <v>10.18</v>
      </c>
      <c r="C476" s="59">
        <f>[1]Data!C475</f>
        <v>0.43669999999999998</v>
      </c>
      <c r="D476" s="59">
        <f>[1]Data!D475</f>
        <v>0.745</v>
      </c>
      <c r="E476" s="59">
        <f>[1]Data!E475</f>
        <v>9.8951652889999995</v>
      </c>
      <c r="F476" s="59">
        <f t="shared" si="76"/>
        <v>321.32255168436126</v>
      </c>
      <c r="G476" s="59">
        <f t="shared" si="77"/>
        <v>23.515255501458661</v>
      </c>
      <c r="H476" s="59">
        <f t="shared" si="68"/>
        <v>294.74510828050416</v>
      </c>
      <c r="I476" s="59">
        <f t="shared" si="69"/>
        <v>21.712063231516488</v>
      </c>
      <c r="J476" s="59">
        <f t="shared" si="70"/>
        <v>14.799263812843932</v>
      </c>
      <c r="K476" s="59">
        <f t="shared" si="71"/>
        <v>2.6945774371574664</v>
      </c>
      <c r="L476" s="59">
        <f t="shared" si="72"/>
        <v>-0.11016068275000057</v>
      </c>
      <c r="M476" s="60"/>
      <c r="N476" s="60">
        <f t="shared" si="73"/>
        <v>1967.06</v>
      </c>
      <c r="O476" s="60">
        <f t="shared" si="74"/>
        <v>0.27802129020229449</v>
      </c>
      <c r="P476" s="63">
        <f t="shared" si="75"/>
        <v>1.3205143109266333</v>
      </c>
      <c r="R476" s="59">
        <f t="shared" si="78"/>
        <v>13.664429530201343</v>
      </c>
      <c r="S476" s="59">
        <f t="shared" si="79"/>
        <v>2.6147960717249541</v>
      </c>
    </row>
    <row r="477" spans="1:19" x14ac:dyDescent="0.3">
      <c r="A477" s="60">
        <f>[1]Data!A476</f>
        <v>1909.12</v>
      </c>
      <c r="B477" s="59">
        <f>[1]Data!B476</f>
        <v>10.3</v>
      </c>
      <c r="C477" s="59">
        <f>[1]Data!C476</f>
        <v>0.44</v>
      </c>
      <c r="D477" s="59">
        <f>[1]Data!D476</f>
        <v>0.76</v>
      </c>
      <c r="E477" s="59">
        <f>[1]Data!E476</f>
        <v>9.9903305790000001</v>
      </c>
      <c r="F477" s="59">
        <f t="shared" si="76"/>
        <v>322.01332824384008</v>
      </c>
      <c r="G477" s="59">
        <f t="shared" si="77"/>
        <v>23.760206744205675</v>
      </c>
      <c r="H477" s="59">
        <f t="shared" si="68"/>
        <v>295.45215986324143</v>
      </c>
      <c r="I477" s="59">
        <f t="shared" si="69"/>
        <v>21.752704428997824</v>
      </c>
      <c r="J477" s="59">
        <f t="shared" si="70"/>
        <v>14.803369819826843</v>
      </c>
      <c r="K477" s="59">
        <f t="shared" si="71"/>
        <v>2.6948548453813559</v>
      </c>
      <c r="L477" s="59">
        <f t="shared" si="72"/>
        <v>-0.10988327452611113</v>
      </c>
      <c r="M477" s="60"/>
      <c r="N477" s="60">
        <f t="shared" si="73"/>
        <v>1967.09</v>
      </c>
      <c r="O477" s="60">
        <f t="shared" si="74"/>
        <v>0.30930658661292032</v>
      </c>
      <c r="P477" s="63">
        <f t="shared" si="75"/>
        <v>1.3624800246124886</v>
      </c>
      <c r="R477" s="59">
        <f t="shared" si="78"/>
        <v>13.55263157894737</v>
      </c>
      <c r="S477" s="59">
        <f t="shared" si="79"/>
        <v>2.6065807409373507</v>
      </c>
    </row>
    <row r="478" spans="1:19" x14ac:dyDescent="0.3">
      <c r="A478" s="60">
        <f>[1]Data!A477</f>
        <v>1910.01</v>
      </c>
      <c r="B478" s="59">
        <f>[1]Data!B477</f>
        <v>10.08</v>
      </c>
      <c r="C478" s="59">
        <f>[1]Data!C477</f>
        <v>0.4425</v>
      </c>
      <c r="D478" s="59">
        <f>[1]Data!D477</f>
        <v>0.75749999999999995</v>
      </c>
      <c r="E478" s="59">
        <f>[1]Data!E477</f>
        <v>9.8951652889999995</v>
      </c>
      <c r="F478" s="59">
        <f t="shared" si="76"/>
        <v>318.16614154993727</v>
      </c>
      <c r="G478" s="59">
        <f t="shared" si="77"/>
        <v>23.909806768261657</v>
      </c>
      <c r="H478" s="59">
        <f t="shared" si="68"/>
        <v>296.03960640814023</v>
      </c>
      <c r="I478" s="59">
        <f t="shared" si="69"/>
        <v>21.794561617013883</v>
      </c>
      <c r="J478" s="59">
        <f t="shared" si="70"/>
        <v>14.598418960698961</v>
      </c>
      <c r="K478" s="59">
        <f t="shared" si="71"/>
        <v>2.6809132324873812</v>
      </c>
      <c r="L478" s="59">
        <f t="shared" si="72"/>
        <v>-0.12382488742008579</v>
      </c>
      <c r="M478" s="60"/>
      <c r="N478" s="60">
        <f t="shared" si="73"/>
        <v>1967.12</v>
      </c>
      <c r="O478" s="60">
        <f t="shared" si="74"/>
        <v>0.28829278011136328</v>
      </c>
      <c r="P478" s="63">
        <f t="shared" si="75"/>
        <v>1.3341478589059639</v>
      </c>
      <c r="R478" s="59">
        <f t="shared" si="78"/>
        <v>13.306930693069308</v>
      </c>
      <c r="S478" s="59">
        <f t="shared" si="79"/>
        <v>2.5882850042418353</v>
      </c>
    </row>
    <row r="479" spans="1:19" x14ac:dyDescent="0.3">
      <c r="A479" s="60">
        <f>[1]Data!A478</f>
        <v>1910.02</v>
      </c>
      <c r="B479" s="59">
        <f>[1]Data!B478</f>
        <v>9.7200000000000006</v>
      </c>
      <c r="C479" s="59">
        <f>[1]Data!C478</f>
        <v>0.44500000000000001</v>
      </c>
      <c r="D479" s="59">
        <f>[1]Data!D478</f>
        <v>0.755</v>
      </c>
      <c r="E479" s="59">
        <f>[1]Data!E478</f>
        <v>9.8951652889999995</v>
      </c>
      <c r="F479" s="59">
        <f t="shared" si="76"/>
        <v>306.80306506601096</v>
      </c>
      <c r="G479" s="59">
        <f t="shared" si="77"/>
        <v>23.830896514901056</v>
      </c>
      <c r="H479" s="59">
        <f t="shared" si="68"/>
        <v>296.62687488923933</v>
      </c>
      <c r="I479" s="59">
        <f t="shared" si="69"/>
        <v>21.83807705860233</v>
      </c>
      <c r="J479" s="59">
        <f t="shared" si="70"/>
        <v>14.048996358182409</v>
      </c>
      <c r="K479" s="59">
        <f t="shared" si="71"/>
        <v>2.6425509596469317</v>
      </c>
      <c r="L479" s="59">
        <f t="shared" si="72"/>
        <v>-0.16218716026053537</v>
      </c>
      <c r="M479" s="60"/>
      <c r="N479" s="60">
        <f t="shared" si="73"/>
        <v>1968.03</v>
      </c>
      <c r="O479" s="60">
        <f t="shared" si="74"/>
        <v>0.20062094221551563</v>
      </c>
      <c r="P479" s="63">
        <f t="shared" si="75"/>
        <v>1.2221614142112671</v>
      </c>
      <c r="R479" s="59">
        <f t="shared" si="78"/>
        <v>12.874172185430464</v>
      </c>
      <c r="S479" s="59">
        <f t="shared" si="79"/>
        <v>2.5552231482054601</v>
      </c>
    </row>
    <row r="480" spans="1:19" x14ac:dyDescent="0.3">
      <c r="A480" s="60">
        <f>[1]Data!A479</f>
        <v>1910.03</v>
      </c>
      <c r="B480" s="59">
        <f>[1]Data!B479</f>
        <v>9.9600000000000009</v>
      </c>
      <c r="C480" s="59">
        <f>[1]Data!C479</f>
        <v>0.44750000000000001</v>
      </c>
      <c r="D480" s="59">
        <f>[1]Data!D479</f>
        <v>0.75249999999999995</v>
      </c>
      <c r="E480" s="59">
        <f>[1]Data!E479</f>
        <v>10.08541488</v>
      </c>
      <c r="F480" s="59">
        <f t="shared" si="76"/>
        <v>308.44806654101671</v>
      </c>
      <c r="G480" s="59">
        <f t="shared" si="77"/>
        <v>23.303932738164161</v>
      </c>
      <c r="H480" s="59">
        <f t="shared" si="68"/>
        <v>297.11264574059646</v>
      </c>
      <c r="I480" s="59">
        <f t="shared" si="69"/>
        <v>21.877602335650284</v>
      </c>
      <c r="J480" s="59">
        <f t="shared" si="70"/>
        <v>14.098805792734897</v>
      </c>
      <c r="K480" s="59">
        <f t="shared" si="71"/>
        <v>2.6460900982465354</v>
      </c>
      <c r="L480" s="59">
        <f t="shared" si="72"/>
        <v>-0.15864802166093162</v>
      </c>
      <c r="M480" s="60"/>
      <c r="N480" s="60">
        <f t="shared" si="73"/>
        <v>1968.06</v>
      </c>
      <c r="O480" s="60">
        <f t="shared" si="74"/>
        <v>0.2987108252391395</v>
      </c>
      <c r="P480" s="63">
        <f t="shared" si="75"/>
        <v>1.3481197249021548</v>
      </c>
      <c r="R480" s="59">
        <f t="shared" si="78"/>
        <v>13.235880398671098</v>
      </c>
      <c r="S480" s="59">
        <f t="shared" si="79"/>
        <v>2.5829313539556131</v>
      </c>
    </row>
    <row r="481" spans="1:19" x14ac:dyDescent="0.3">
      <c r="A481" s="60">
        <f>[1]Data!A480</f>
        <v>1910.04</v>
      </c>
      <c r="B481" s="59">
        <f>[1]Data!B480</f>
        <v>9.7200000000000006</v>
      </c>
      <c r="C481" s="59">
        <f>[1]Data!C480</f>
        <v>0.45</v>
      </c>
      <c r="D481" s="59">
        <f>[1]Data!D480</f>
        <v>0.75</v>
      </c>
      <c r="E481" s="59">
        <f>[1]Data!E480</f>
        <v>10.180580170000001</v>
      </c>
      <c r="F481" s="59">
        <f t="shared" si="76"/>
        <v>298.20177134364633</v>
      </c>
      <c r="G481" s="59">
        <f t="shared" si="77"/>
        <v>23.009395937009746</v>
      </c>
      <c r="H481" s="59">
        <f t="shared" si="68"/>
        <v>297.57355535457725</v>
      </c>
      <c r="I481" s="59">
        <f t="shared" si="69"/>
        <v>21.914876145117233</v>
      </c>
      <c r="J481" s="59">
        <f t="shared" si="70"/>
        <v>13.60727614288103</v>
      </c>
      <c r="K481" s="59">
        <f t="shared" si="71"/>
        <v>2.6106046601808699</v>
      </c>
      <c r="L481" s="59">
        <f t="shared" si="72"/>
        <v>-0.19413345972659712</v>
      </c>
      <c r="M481" s="60"/>
      <c r="N481" s="60">
        <f t="shared" si="73"/>
        <v>1968.09</v>
      </c>
      <c r="O481" s="60">
        <f t="shared" si="74"/>
        <v>0.28332311481878047</v>
      </c>
      <c r="P481" s="63">
        <f t="shared" si="75"/>
        <v>1.3275340384454861</v>
      </c>
      <c r="R481" s="59">
        <f t="shared" si="78"/>
        <v>12.96</v>
      </c>
      <c r="S481" s="59">
        <f t="shared" si="79"/>
        <v>2.5618676909241289</v>
      </c>
    </row>
    <row r="482" spans="1:19" x14ac:dyDescent="0.3">
      <c r="A482" s="60">
        <f>[1]Data!A481</f>
        <v>1910.05</v>
      </c>
      <c r="B482" s="59">
        <f>[1]Data!B481</f>
        <v>9.56</v>
      </c>
      <c r="C482" s="59">
        <f>[1]Data!C481</f>
        <v>0.45250000000000001</v>
      </c>
      <c r="D482" s="59">
        <f>[1]Data!D481</f>
        <v>0.74750000000000005</v>
      </c>
      <c r="E482" s="59">
        <f>[1]Data!E481</f>
        <v>9.9903305790000001</v>
      </c>
      <c r="F482" s="59">
        <f t="shared" si="76"/>
        <v>298.87839009816611</v>
      </c>
      <c r="G482" s="59">
        <f t="shared" si="77"/>
        <v>23.369413870123349</v>
      </c>
      <c r="H482" s="59">
        <f t="shared" si="68"/>
        <v>297.99733791932084</v>
      </c>
      <c r="I482" s="59">
        <f t="shared" si="69"/>
        <v>21.950645398168501</v>
      </c>
      <c r="J482" s="59">
        <f t="shared" si="70"/>
        <v>13.615927216568478</v>
      </c>
      <c r="K482" s="59">
        <f t="shared" si="71"/>
        <v>2.6112402263825714</v>
      </c>
      <c r="L482" s="59">
        <f t="shared" si="72"/>
        <v>-0.19349789352489566</v>
      </c>
      <c r="M482" s="60"/>
      <c r="N482" s="60">
        <f t="shared" si="73"/>
        <v>1968.12</v>
      </c>
      <c r="O482" s="60">
        <f t="shared" si="74"/>
        <v>0.30996751794096644</v>
      </c>
      <c r="P482" s="63">
        <f t="shared" si="75"/>
        <v>1.363380827996389</v>
      </c>
      <c r="R482" s="59">
        <f t="shared" si="78"/>
        <v>12.789297658862877</v>
      </c>
      <c r="S482" s="59">
        <f t="shared" si="79"/>
        <v>2.5486087007806053</v>
      </c>
    </row>
    <row r="483" spans="1:19" x14ac:dyDescent="0.3">
      <c r="A483" s="60">
        <f>[1]Data!A482</f>
        <v>1910.06</v>
      </c>
      <c r="B483" s="59">
        <f>[1]Data!B482</f>
        <v>9.1</v>
      </c>
      <c r="C483" s="59">
        <f>[1]Data!C482</f>
        <v>0.45500000000000002</v>
      </c>
      <c r="D483" s="59">
        <f>[1]Data!D482</f>
        <v>0.745</v>
      </c>
      <c r="E483" s="59">
        <f>[1]Data!E482</f>
        <v>9.8951652889999995</v>
      </c>
      <c r="F483" s="59">
        <f t="shared" si="76"/>
        <v>287.23332223258228</v>
      </c>
      <c r="G483" s="59">
        <f t="shared" si="77"/>
        <v>23.515255501458661</v>
      </c>
      <c r="H483" s="59">
        <f t="shared" si="68"/>
        <v>298.33815798406096</v>
      </c>
      <c r="I483" s="59">
        <f t="shared" si="69"/>
        <v>21.985364718150215</v>
      </c>
      <c r="J483" s="59">
        <f t="shared" si="70"/>
        <v>13.064751297732816</v>
      </c>
      <c r="K483" s="59">
        <f t="shared" si="71"/>
        <v>2.5699178630265878</v>
      </c>
      <c r="L483" s="59">
        <f t="shared" si="72"/>
        <v>-0.23482025688087926</v>
      </c>
      <c r="M483" s="60"/>
      <c r="N483" s="60">
        <f t="shared" si="73"/>
        <v>1969.03</v>
      </c>
      <c r="O483" s="60">
        <f t="shared" si="74"/>
        <v>0.21237246329254011</v>
      </c>
      <c r="P483" s="63">
        <f t="shared" si="75"/>
        <v>1.2366083905452137</v>
      </c>
      <c r="R483" s="59">
        <f t="shared" si="78"/>
        <v>12.214765100671141</v>
      </c>
      <c r="S483" s="59">
        <f t="shared" si="79"/>
        <v>2.5026454741253819</v>
      </c>
    </row>
    <row r="484" spans="1:19" x14ac:dyDescent="0.3">
      <c r="A484" s="60">
        <f>[1]Data!A483</f>
        <v>1910.07</v>
      </c>
      <c r="B484" s="59">
        <f>[1]Data!B483</f>
        <v>8.64</v>
      </c>
      <c r="C484" s="59">
        <f>[1]Data!C483</f>
        <v>0.45750000000000002</v>
      </c>
      <c r="D484" s="59">
        <f>[1]Data!D483</f>
        <v>0.74250000000000005</v>
      </c>
      <c r="E484" s="59">
        <f>[1]Data!E483</f>
        <v>9.8951652889999995</v>
      </c>
      <c r="F484" s="59">
        <f t="shared" si="76"/>
        <v>272.71383561423198</v>
      </c>
      <c r="G484" s="59">
        <f t="shared" si="77"/>
        <v>23.436345248098061</v>
      </c>
      <c r="H484" s="59">
        <f t="shared" si="68"/>
        <v>298.79281179950851</v>
      </c>
      <c r="I484" s="59">
        <f t="shared" si="69"/>
        <v>22.021773861637886</v>
      </c>
      <c r="J484" s="59">
        <f t="shared" si="70"/>
        <v>12.383826903667455</v>
      </c>
      <c r="K484" s="59">
        <f t="shared" si="71"/>
        <v>2.5163913393326527</v>
      </c>
      <c r="L484" s="59">
        <f t="shared" si="72"/>
        <v>-0.28834678057481433</v>
      </c>
      <c r="M484" s="60"/>
      <c r="N484" s="60">
        <f t="shared" si="73"/>
        <v>1969.06</v>
      </c>
      <c r="O484" s="60">
        <f t="shared" si="74"/>
        <v>0.18845684267018781</v>
      </c>
      <c r="P484" s="63">
        <f t="shared" si="75"/>
        <v>1.20738497435064</v>
      </c>
      <c r="R484" s="59">
        <f t="shared" si="78"/>
        <v>11.636363636363637</v>
      </c>
      <c r="S484" s="59">
        <f t="shared" si="79"/>
        <v>2.4541349911212467</v>
      </c>
    </row>
    <row r="485" spans="1:19" x14ac:dyDescent="0.3">
      <c r="A485" s="60">
        <f>[1]Data!A484</f>
        <v>1910.08</v>
      </c>
      <c r="B485" s="59">
        <f>[1]Data!B484</f>
        <v>8.85</v>
      </c>
      <c r="C485" s="59">
        <f>[1]Data!C484</f>
        <v>0.46</v>
      </c>
      <c r="D485" s="59">
        <f>[1]Data!D484</f>
        <v>0.74</v>
      </c>
      <c r="E485" s="59">
        <f>[1]Data!E484</f>
        <v>9.8000000000000007</v>
      </c>
      <c r="F485" s="59">
        <f t="shared" si="76"/>
        <v>282.05491836734689</v>
      </c>
      <c r="G485" s="59">
        <f t="shared" si="77"/>
        <v>23.584253061224487</v>
      </c>
      <c r="H485" s="59">
        <f t="shared" si="68"/>
        <v>299.22512199429923</v>
      </c>
      <c r="I485" s="59">
        <f t="shared" si="69"/>
        <v>22.057144216073045</v>
      </c>
      <c r="J485" s="59">
        <f t="shared" si="70"/>
        <v>12.787463127788476</v>
      </c>
      <c r="K485" s="59">
        <f t="shared" si="71"/>
        <v>2.548465247816186</v>
      </c>
      <c r="L485" s="59">
        <f t="shared" si="72"/>
        <v>-0.25627287209128102</v>
      </c>
      <c r="M485" s="60"/>
      <c r="N485" s="60">
        <f t="shared" si="73"/>
        <v>1969.09</v>
      </c>
      <c r="O485" s="60">
        <f t="shared" si="74"/>
        <v>0.11940878614332018</v>
      </c>
      <c r="P485" s="63">
        <f t="shared" si="75"/>
        <v>1.1268304568276752</v>
      </c>
      <c r="R485" s="59">
        <f t="shared" si="78"/>
        <v>11.95945945945946</v>
      </c>
      <c r="S485" s="59">
        <f t="shared" si="79"/>
        <v>2.4815225518037596</v>
      </c>
    </row>
    <row r="486" spans="1:19" x14ac:dyDescent="0.3">
      <c r="A486" s="60">
        <f>[1]Data!A485</f>
        <v>1910.09</v>
      </c>
      <c r="B486" s="59">
        <f>[1]Data!B485</f>
        <v>8.91</v>
      </c>
      <c r="C486" s="59">
        <f>[1]Data!C485</f>
        <v>0.46250000000000002</v>
      </c>
      <c r="D486" s="59">
        <f>[1]Data!D485</f>
        <v>0.73750000000000004</v>
      </c>
      <c r="E486" s="59">
        <f>[1]Data!E485</f>
        <v>9.7048347110000002</v>
      </c>
      <c r="F486" s="59">
        <f t="shared" si="76"/>
        <v>286.75172765649791</v>
      </c>
      <c r="G486" s="59">
        <f t="shared" si="77"/>
        <v>23.735061632622585</v>
      </c>
      <c r="H486" s="59">
        <f t="shared" si="68"/>
        <v>299.93297964337091</v>
      </c>
      <c r="I486" s="59">
        <f t="shared" si="69"/>
        <v>22.096004215070408</v>
      </c>
      <c r="J486" s="59">
        <f t="shared" si="70"/>
        <v>12.97753769710639</v>
      </c>
      <c r="K486" s="59">
        <f t="shared" si="71"/>
        <v>2.56321999351999</v>
      </c>
      <c r="L486" s="59">
        <f t="shared" si="72"/>
        <v>-0.24151812638747705</v>
      </c>
      <c r="M486" s="60"/>
      <c r="N486" s="60">
        <f t="shared" si="73"/>
        <v>1969.12</v>
      </c>
      <c r="O486" s="60">
        <f t="shared" si="74"/>
        <v>5.9411902215273482E-2</v>
      </c>
      <c r="P486" s="63">
        <f t="shared" si="75"/>
        <v>1.0612122664114694</v>
      </c>
      <c r="R486" s="59">
        <f t="shared" si="78"/>
        <v>12.081355932203389</v>
      </c>
      <c r="S486" s="59">
        <f t="shared" si="79"/>
        <v>2.4916634322508799</v>
      </c>
    </row>
    <row r="487" spans="1:19" x14ac:dyDescent="0.3">
      <c r="A487" s="60">
        <f>[1]Data!A486</f>
        <v>1910.1</v>
      </c>
      <c r="B487" s="59">
        <f>[1]Data!B486</f>
        <v>9.32</v>
      </c>
      <c r="C487" s="59">
        <f>[1]Data!C486</f>
        <v>0.46500000000000002</v>
      </c>
      <c r="D487" s="59">
        <f>[1]Data!D486</f>
        <v>0.73499999999999999</v>
      </c>
      <c r="E487" s="59">
        <f>[1]Data!E486</f>
        <v>9.4194198349999994</v>
      </c>
      <c r="F487" s="59">
        <f t="shared" si="76"/>
        <v>309.03540674381674</v>
      </c>
      <c r="G487" s="59">
        <f t="shared" si="77"/>
        <v>24.371354501792414</v>
      </c>
      <c r="H487" s="59">
        <f t="shared" si="68"/>
        <v>300.57171317966032</v>
      </c>
      <c r="I487" s="59">
        <f t="shared" si="69"/>
        <v>22.137549283566681</v>
      </c>
      <c r="J487" s="59">
        <f t="shared" si="70"/>
        <v>13.959784020592664</v>
      </c>
      <c r="K487" s="59">
        <f t="shared" si="71"/>
        <v>2.6361806259102942</v>
      </c>
      <c r="L487" s="59">
        <f t="shared" si="72"/>
        <v>-0.16855749399717279</v>
      </c>
      <c r="M487" s="60"/>
      <c r="N487" s="60">
        <f t="shared" si="73"/>
        <v>1970.03</v>
      </c>
      <c r="O487" s="60">
        <f t="shared" si="74"/>
        <v>1.2405508116308361E-2</v>
      </c>
      <c r="P487" s="63">
        <f t="shared" si="75"/>
        <v>1.0124827756157331</v>
      </c>
      <c r="R487" s="59">
        <f t="shared" si="78"/>
        <v>12.680272108843537</v>
      </c>
      <c r="S487" s="59">
        <f t="shared" si="79"/>
        <v>2.5400474084668003</v>
      </c>
    </row>
    <row r="488" spans="1:19" x14ac:dyDescent="0.3">
      <c r="A488" s="60">
        <f>[1]Data!A487</f>
        <v>1910.11</v>
      </c>
      <c r="B488" s="59">
        <f>[1]Data!B487</f>
        <v>9.31</v>
      </c>
      <c r="C488" s="59">
        <f>[1]Data!C487</f>
        <v>0.46750000000000003</v>
      </c>
      <c r="D488" s="59">
        <f>[1]Data!D487</f>
        <v>0.73250000000000004</v>
      </c>
      <c r="E488" s="59">
        <f>[1]Data!E487</f>
        <v>9.229089256</v>
      </c>
      <c r="F488" s="59">
        <f t="shared" si="76"/>
        <v>315.0701915803424</v>
      </c>
      <c r="G488" s="59">
        <f t="shared" si="77"/>
        <v>24.789357178582261</v>
      </c>
      <c r="H488" s="59">
        <f t="shared" si="68"/>
        <v>300.95397029596882</v>
      </c>
      <c r="I488" s="59">
        <f t="shared" si="69"/>
        <v>22.182315840653661</v>
      </c>
      <c r="J488" s="59">
        <f t="shared" si="70"/>
        <v>14.203665381182221</v>
      </c>
      <c r="K488" s="59">
        <f t="shared" si="71"/>
        <v>2.6535000567339444</v>
      </c>
      <c r="L488" s="59">
        <f t="shared" si="72"/>
        <v>-0.15123806317352262</v>
      </c>
      <c r="M488" s="60"/>
      <c r="N488" s="60">
        <f t="shared" si="73"/>
        <v>1970.06</v>
      </c>
      <c r="O488" s="60">
        <f t="shared" si="74"/>
        <v>-0.16883918728929936</v>
      </c>
      <c r="P488" s="63">
        <f t="shared" si="75"/>
        <v>0.8446447220723915</v>
      </c>
      <c r="R488" s="59">
        <f t="shared" si="78"/>
        <v>12.709897610921502</v>
      </c>
      <c r="S488" s="59">
        <f t="shared" si="79"/>
        <v>2.5423810293798903</v>
      </c>
    </row>
    <row r="489" spans="1:19" x14ac:dyDescent="0.3">
      <c r="A489" s="60">
        <f>[1]Data!A488</f>
        <v>1910.12</v>
      </c>
      <c r="B489" s="59">
        <f>[1]Data!B488</f>
        <v>9.0500000000000007</v>
      </c>
      <c r="C489" s="59">
        <f>[1]Data!C488</f>
        <v>0.47</v>
      </c>
      <c r="D489" s="59">
        <f>[1]Data!D488</f>
        <v>0.73</v>
      </c>
      <c r="E489" s="59">
        <f>[1]Data!E488</f>
        <v>9.229089256</v>
      </c>
      <c r="F489" s="59">
        <f t="shared" si="76"/>
        <v>306.27123886166476</v>
      </c>
      <c r="G489" s="59">
        <f t="shared" si="77"/>
        <v>24.704751863979588</v>
      </c>
      <c r="H489" s="59">
        <f t="shared" si="68"/>
        <v>301.22006929455239</v>
      </c>
      <c r="I489" s="59">
        <f t="shared" si="69"/>
        <v>22.224238997681301</v>
      </c>
      <c r="J489" s="59">
        <f t="shared" si="70"/>
        <v>13.780955059636401</v>
      </c>
      <c r="K489" s="59">
        <f t="shared" si="71"/>
        <v>2.6232875708497687</v>
      </c>
      <c r="L489" s="59">
        <f t="shared" si="72"/>
        <v>-0.18145054905769831</v>
      </c>
      <c r="M489" s="60"/>
      <c r="N489" s="60">
        <f t="shared" si="73"/>
        <v>1970.09</v>
      </c>
      <c r="O489" s="60">
        <f t="shared" si="74"/>
        <v>-9.6341431781697739E-2</v>
      </c>
      <c r="P489" s="63">
        <f t="shared" si="75"/>
        <v>0.90815389052746232</v>
      </c>
      <c r="R489" s="59">
        <f t="shared" si="78"/>
        <v>12.397260273972604</v>
      </c>
      <c r="S489" s="59">
        <f t="shared" si="79"/>
        <v>2.5174755025515352</v>
      </c>
    </row>
    <row r="490" spans="1:19" x14ac:dyDescent="0.3">
      <c r="A490" s="60">
        <f>[1]Data!A489</f>
        <v>1911.01</v>
      </c>
      <c r="B490" s="59">
        <f>[1]Data!B489</f>
        <v>9.27</v>
      </c>
      <c r="C490" s="59">
        <f>[1]Data!C489</f>
        <v>0.47</v>
      </c>
      <c r="D490" s="59">
        <f>[1]Data!D489</f>
        <v>0.71830000000000005</v>
      </c>
      <c r="E490" s="59">
        <f>[1]Data!E489</f>
        <v>9.229089256</v>
      </c>
      <c r="F490" s="59">
        <f t="shared" si="76"/>
        <v>313.71650654669969</v>
      </c>
      <c r="G490" s="59">
        <f t="shared" si="77"/>
        <v>24.308798991639097</v>
      </c>
      <c r="H490" s="59">
        <f t="shared" si="68"/>
        <v>301.56677441771041</v>
      </c>
      <c r="I490" s="59">
        <f t="shared" si="69"/>
        <v>22.264892331118734</v>
      </c>
      <c r="J490" s="59">
        <f t="shared" si="70"/>
        <v>14.090187452118549</v>
      </c>
      <c r="K490" s="59">
        <f t="shared" si="71"/>
        <v>2.6454786297339838</v>
      </c>
      <c r="L490" s="59">
        <f t="shared" si="72"/>
        <v>-0.15925949017348318</v>
      </c>
      <c r="M490" s="60"/>
      <c r="N490" s="60">
        <f t="shared" si="73"/>
        <v>1970.12</v>
      </c>
      <c r="O490" s="60">
        <f t="shared" si="74"/>
        <v>-2.9453180401841639E-2</v>
      </c>
      <c r="P490" s="63">
        <f t="shared" si="75"/>
        <v>0.97097633729891808</v>
      </c>
      <c r="R490" s="59">
        <f t="shared" si="78"/>
        <v>12.905471251566196</v>
      </c>
      <c r="S490" s="59">
        <f t="shared" si="79"/>
        <v>2.5576513494791446</v>
      </c>
    </row>
    <row r="491" spans="1:19" x14ac:dyDescent="0.3">
      <c r="A491" s="60">
        <f>[1]Data!A490</f>
        <v>1911.02</v>
      </c>
      <c r="B491" s="59">
        <f>[1]Data!B490</f>
        <v>9.43</v>
      </c>
      <c r="C491" s="59">
        <f>[1]Data!C490</f>
        <v>0.47</v>
      </c>
      <c r="D491" s="59">
        <f>[1]Data!D490</f>
        <v>0.70669999999999999</v>
      </c>
      <c r="E491" s="59">
        <f>[1]Data!E490</f>
        <v>8.9436743799999991</v>
      </c>
      <c r="F491" s="59">
        <f t="shared" si="76"/>
        <v>329.31551785766158</v>
      </c>
      <c r="G491" s="59">
        <f t="shared" si="77"/>
        <v>24.679456677625602</v>
      </c>
      <c r="H491" s="59">
        <f t="shared" si="68"/>
        <v>301.76450393852389</v>
      </c>
      <c r="I491" s="59">
        <f t="shared" si="69"/>
        <v>22.305507538323788</v>
      </c>
      <c r="J491" s="59">
        <f t="shared" si="70"/>
        <v>14.763865708585842</v>
      </c>
      <c r="K491" s="59">
        <f t="shared" si="71"/>
        <v>2.692182689257097</v>
      </c>
      <c r="L491" s="59">
        <f t="shared" si="72"/>
        <v>-0.11255543065036999</v>
      </c>
      <c r="M491" s="60"/>
      <c r="N491" s="60">
        <f t="shared" si="73"/>
        <v>1971.03</v>
      </c>
      <c r="O491" s="60">
        <f t="shared" si="74"/>
        <v>6.1141990010612712E-2</v>
      </c>
      <c r="P491" s="63">
        <f t="shared" si="75"/>
        <v>1.0630498459304474</v>
      </c>
      <c r="R491" s="59">
        <f t="shared" si="78"/>
        <v>13.343710202348946</v>
      </c>
      <c r="S491" s="59">
        <f t="shared" si="79"/>
        <v>2.5910451279306947</v>
      </c>
    </row>
    <row r="492" spans="1:19" x14ac:dyDescent="0.3">
      <c r="A492" s="60">
        <f>[1]Data!A491</f>
        <v>1911.03</v>
      </c>
      <c r="B492" s="59">
        <f>[1]Data!B491</f>
        <v>9.32</v>
      </c>
      <c r="C492" s="59">
        <f>[1]Data!C491</f>
        <v>0.47</v>
      </c>
      <c r="D492" s="59">
        <f>[1]Data!D491</f>
        <v>0.69499999999999995</v>
      </c>
      <c r="E492" s="59">
        <f>[1]Data!E491</f>
        <v>9.0388396689999997</v>
      </c>
      <c r="F492" s="59">
        <f t="shared" si="76"/>
        <v>322.04733644999453</v>
      </c>
      <c r="G492" s="59">
        <f t="shared" si="77"/>
        <v>24.015332492783923</v>
      </c>
      <c r="H492" s="59">
        <f t="shared" si="68"/>
        <v>301.94377353563908</v>
      </c>
      <c r="I492" s="59">
        <f t="shared" si="69"/>
        <v>22.340463905917719</v>
      </c>
      <c r="J492" s="59">
        <f t="shared" si="70"/>
        <v>14.415427441714318</v>
      </c>
      <c r="K492" s="59">
        <f t="shared" si="71"/>
        <v>2.6682989832150321</v>
      </c>
      <c r="L492" s="59">
        <f t="shared" si="72"/>
        <v>-0.1364391366924349</v>
      </c>
      <c r="M492" s="60"/>
      <c r="N492" s="60">
        <f t="shared" si="73"/>
        <v>1971.06</v>
      </c>
      <c r="O492" s="60">
        <f t="shared" si="74"/>
        <v>4.1272708568548477E-2</v>
      </c>
      <c r="P492" s="63">
        <f t="shared" si="75"/>
        <v>1.0421362662865954</v>
      </c>
      <c r="R492" s="59">
        <f t="shared" si="78"/>
        <v>13.410071942446045</v>
      </c>
      <c r="S492" s="59">
        <f t="shared" si="79"/>
        <v>2.5960060621148449</v>
      </c>
    </row>
    <row r="493" spans="1:19" x14ac:dyDescent="0.3">
      <c r="A493" s="60">
        <f>[1]Data!A492</f>
        <v>1911.04</v>
      </c>
      <c r="B493" s="59">
        <f>[1]Data!B492</f>
        <v>9.2799999999999994</v>
      </c>
      <c r="C493" s="59">
        <f>[1]Data!C492</f>
        <v>0.47</v>
      </c>
      <c r="D493" s="59">
        <f>[1]Data!D492</f>
        <v>0.68330000000000002</v>
      </c>
      <c r="E493" s="59">
        <f>[1]Data!E492</f>
        <v>8.7534247930000006</v>
      </c>
      <c r="F493" s="59">
        <f t="shared" si="76"/>
        <v>331.12079312292087</v>
      </c>
      <c r="G493" s="59">
        <f t="shared" si="77"/>
        <v>24.380909260871967</v>
      </c>
      <c r="H493" s="59">
        <f t="shared" si="68"/>
        <v>301.94389851912007</v>
      </c>
      <c r="I493" s="59">
        <f t="shared" si="69"/>
        <v>22.375294127066283</v>
      </c>
      <c r="J493" s="59">
        <f t="shared" si="70"/>
        <v>14.798500133340392</v>
      </c>
      <c r="K493" s="59">
        <f t="shared" si="71"/>
        <v>2.694525833292722</v>
      </c>
      <c r="L493" s="59">
        <f t="shared" si="72"/>
        <v>-0.11021228661474503</v>
      </c>
      <c r="M493" s="60"/>
      <c r="N493" s="60">
        <f t="shared" si="73"/>
        <v>1971.09</v>
      </c>
      <c r="O493" s="60">
        <f t="shared" si="74"/>
        <v>2.6534130280736701E-2</v>
      </c>
      <c r="P493" s="63">
        <f t="shared" si="75"/>
        <v>1.0268892946835027</v>
      </c>
      <c r="R493" s="59">
        <f t="shared" si="78"/>
        <v>13.581150300014633</v>
      </c>
      <c r="S493" s="59">
        <f t="shared" si="79"/>
        <v>2.6086828239935134</v>
      </c>
    </row>
    <row r="494" spans="1:19" x14ac:dyDescent="0.3">
      <c r="A494" s="60">
        <f>[1]Data!A493</f>
        <v>1911.05</v>
      </c>
      <c r="B494" s="59">
        <f>[1]Data!B493</f>
        <v>9.48</v>
      </c>
      <c r="C494" s="59">
        <f>[1]Data!C493</f>
        <v>0.47</v>
      </c>
      <c r="D494" s="59">
        <f>[1]Data!D493</f>
        <v>0.67169999999999996</v>
      </c>
      <c r="E494" s="59">
        <f>[1]Data!E493</f>
        <v>8.7534247930000006</v>
      </c>
      <c r="F494" s="59">
        <f t="shared" si="76"/>
        <v>338.25701711263906</v>
      </c>
      <c r="G494" s="59">
        <f t="shared" si="77"/>
        <v>23.967008269468316</v>
      </c>
      <c r="H494" s="59">
        <f t="shared" si="68"/>
        <v>302.12256089447959</v>
      </c>
      <c r="I494" s="59">
        <f t="shared" si="69"/>
        <v>22.406368451819105</v>
      </c>
      <c r="J494" s="59">
        <f t="shared" si="70"/>
        <v>15.096467677928281</v>
      </c>
      <c r="K494" s="59">
        <f t="shared" si="71"/>
        <v>2.7144607878412916</v>
      </c>
      <c r="L494" s="59">
        <f t="shared" si="72"/>
        <v>-9.0277332066175386E-2</v>
      </c>
      <c r="M494" s="60"/>
      <c r="N494" s="60">
        <f t="shared" si="73"/>
        <v>1971.12</v>
      </c>
      <c r="O494" s="60">
        <f t="shared" si="74"/>
        <v>1.0199128664673207E-2</v>
      </c>
      <c r="P494" s="63">
        <f t="shared" si="75"/>
        <v>1.0102513170518901</v>
      </c>
      <c r="R494" s="59">
        <f t="shared" si="78"/>
        <v>14.1134435015632</v>
      </c>
      <c r="S494" s="59">
        <f t="shared" si="79"/>
        <v>2.647127782976249</v>
      </c>
    </row>
    <row r="495" spans="1:19" x14ac:dyDescent="0.3">
      <c r="A495" s="60">
        <f>[1]Data!A494</f>
        <v>1911.06</v>
      </c>
      <c r="B495" s="59">
        <f>[1]Data!B494</f>
        <v>9.67</v>
      </c>
      <c r="C495" s="59">
        <f>[1]Data!C494</f>
        <v>0.47</v>
      </c>
      <c r="D495" s="59">
        <f>[1]Data!D494</f>
        <v>0.66</v>
      </c>
      <c r="E495" s="59">
        <f>[1]Data!E494</f>
        <v>8.7534247930000006</v>
      </c>
      <c r="F495" s="59">
        <f t="shared" si="76"/>
        <v>345.03642990287125</v>
      </c>
      <c r="G495" s="59">
        <f t="shared" si="77"/>
        <v>23.54953916606981</v>
      </c>
      <c r="H495" s="59">
        <f t="shared" si="68"/>
        <v>302.02686826843728</v>
      </c>
      <c r="I495" s="59">
        <f t="shared" si="69"/>
        <v>22.433550854690623</v>
      </c>
      <c r="J495" s="59">
        <f t="shared" si="70"/>
        <v>15.380375230732932</v>
      </c>
      <c r="K495" s="59">
        <f t="shared" si="71"/>
        <v>2.7330923610967237</v>
      </c>
      <c r="L495" s="59">
        <f t="shared" si="72"/>
        <v>-7.164575881074331E-2</v>
      </c>
      <c r="M495" s="60"/>
      <c r="N495" s="60">
        <f t="shared" si="73"/>
        <v>1972.03</v>
      </c>
      <c r="O495" s="60">
        <f t="shared" si="74"/>
        <v>7.9446330938637733E-2</v>
      </c>
      <c r="P495" s="63">
        <f t="shared" si="75"/>
        <v>1.0826874511508897</v>
      </c>
      <c r="R495" s="59">
        <f t="shared" si="78"/>
        <v>14.65151515151515</v>
      </c>
      <c r="S495" s="59">
        <f t="shared" si="79"/>
        <v>2.6845437534268686</v>
      </c>
    </row>
    <row r="496" spans="1:19" x14ac:dyDescent="0.3">
      <c r="A496" s="60">
        <f>[1]Data!A495</f>
        <v>1911.07</v>
      </c>
      <c r="B496" s="59">
        <f>[1]Data!B495</f>
        <v>9.6300000000000008</v>
      </c>
      <c r="C496" s="59">
        <f>[1]Data!C495</f>
        <v>0.47</v>
      </c>
      <c r="D496" s="59">
        <f>[1]Data!D495</f>
        <v>0.64829999999999999</v>
      </c>
      <c r="E496" s="59">
        <f>[1]Data!E495</f>
        <v>8.8485090910000004</v>
      </c>
      <c r="F496" s="59">
        <f t="shared" si="76"/>
        <v>339.91682995039827</v>
      </c>
      <c r="G496" s="59">
        <f t="shared" si="77"/>
        <v>22.883497492922448</v>
      </c>
      <c r="H496" s="59">
        <f t="shared" si="68"/>
        <v>301.93442777763948</v>
      </c>
      <c r="I496" s="59">
        <f t="shared" si="69"/>
        <v>22.457102736802472</v>
      </c>
      <c r="J496" s="59">
        <f t="shared" si="70"/>
        <v>15.136272649870635</v>
      </c>
      <c r="K496" s="59">
        <f t="shared" si="71"/>
        <v>2.7170940254844034</v>
      </c>
      <c r="L496" s="59">
        <f t="shared" si="72"/>
        <v>-8.7644094423063645E-2</v>
      </c>
      <c r="M496" s="60"/>
      <c r="N496" s="60">
        <f t="shared" si="73"/>
        <v>1972.06</v>
      </c>
      <c r="O496" s="60">
        <f t="shared" si="74"/>
        <v>6.94322464926862E-2</v>
      </c>
      <c r="P496" s="63">
        <f t="shared" si="75"/>
        <v>1.0718994337982903</v>
      </c>
      <c r="R496" s="59">
        <f t="shared" si="78"/>
        <v>14.854234150856087</v>
      </c>
      <c r="S496" s="59">
        <f t="shared" si="79"/>
        <v>2.6982849526112211</v>
      </c>
    </row>
    <row r="497" spans="1:19" x14ac:dyDescent="0.3">
      <c r="A497" s="60">
        <f>[1]Data!A496</f>
        <v>1911.08</v>
      </c>
      <c r="B497" s="59">
        <f>[1]Data!B496</f>
        <v>9.17</v>
      </c>
      <c r="C497" s="59">
        <f>[1]Data!C496</f>
        <v>0.47</v>
      </c>
      <c r="D497" s="59">
        <f>[1]Data!D496</f>
        <v>0.63670000000000004</v>
      </c>
      <c r="E497" s="59">
        <f>[1]Data!E496</f>
        <v>9.1340049590000003</v>
      </c>
      <c r="F497" s="59">
        <f t="shared" si="76"/>
        <v>313.56282954258029</v>
      </c>
      <c r="G497" s="59">
        <f t="shared" si="77"/>
        <v>21.7715870850339</v>
      </c>
      <c r="H497" s="59">
        <f t="shared" si="68"/>
        <v>301.67298464650975</v>
      </c>
      <c r="I497" s="59">
        <f t="shared" si="69"/>
        <v>22.473067727727177</v>
      </c>
      <c r="J497" s="59">
        <f t="shared" si="70"/>
        <v>13.952827150327492</v>
      </c>
      <c r="K497" s="59">
        <f t="shared" si="71"/>
        <v>2.6356821508398949</v>
      </c>
      <c r="L497" s="59">
        <f t="shared" si="72"/>
        <v>-0.16905596906757214</v>
      </c>
      <c r="M497" s="60"/>
      <c r="N497" s="60">
        <f t="shared" si="73"/>
        <v>1972.09</v>
      </c>
      <c r="O497" s="60">
        <f t="shared" si="74"/>
        <v>6.7152874073826307E-2</v>
      </c>
      <c r="P497" s="63">
        <f t="shared" si="75"/>
        <v>1.0694589582260852</v>
      </c>
      <c r="R497" s="59">
        <f t="shared" si="78"/>
        <v>14.402387309564944</v>
      </c>
      <c r="S497" s="59">
        <f t="shared" si="79"/>
        <v>2.6673939782275307</v>
      </c>
    </row>
    <row r="498" spans="1:19" x14ac:dyDescent="0.3">
      <c r="A498" s="60">
        <f>[1]Data!A497</f>
        <v>1911.09</v>
      </c>
      <c r="B498" s="59">
        <f>[1]Data!B497</f>
        <v>8.67</v>
      </c>
      <c r="C498" s="59">
        <f>[1]Data!C497</f>
        <v>0.47</v>
      </c>
      <c r="D498" s="59">
        <f>[1]Data!D497</f>
        <v>0.625</v>
      </c>
      <c r="E498" s="59">
        <f>[1]Data!E497</f>
        <v>9.229089256</v>
      </c>
      <c r="F498" s="59">
        <f t="shared" si="76"/>
        <v>293.41123104205894</v>
      </c>
      <c r="G498" s="59">
        <f t="shared" si="77"/>
        <v>21.151328650667455</v>
      </c>
      <c r="H498" s="59">
        <f t="shared" si="68"/>
        <v>301.46908774038985</v>
      </c>
      <c r="I498" s="59">
        <f t="shared" si="69"/>
        <v>22.485282572247883</v>
      </c>
      <c r="J498" s="59">
        <f t="shared" si="70"/>
        <v>13.049034634067587</v>
      </c>
      <c r="K498" s="59">
        <f t="shared" si="71"/>
        <v>2.5687141566315104</v>
      </c>
      <c r="L498" s="59">
        <f t="shared" si="72"/>
        <v>-0.23602396327595665</v>
      </c>
      <c r="M498" s="60"/>
      <c r="N498" s="60">
        <f t="shared" si="73"/>
        <v>1972.12</v>
      </c>
      <c r="O498" s="60">
        <f t="shared" si="74"/>
        <v>0.12350753412790416</v>
      </c>
      <c r="P498" s="63">
        <f t="shared" si="75"/>
        <v>1.1314585290632424</v>
      </c>
      <c r="R498" s="59">
        <f t="shared" si="78"/>
        <v>13.872</v>
      </c>
      <c r="S498" s="59">
        <f t="shared" si="79"/>
        <v>2.6298724200381862</v>
      </c>
    </row>
    <row r="499" spans="1:19" x14ac:dyDescent="0.3">
      <c r="A499" s="60">
        <f>[1]Data!A498</f>
        <v>1911.1</v>
      </c>
      <c r="B499" s="59">
        <f>[1]Data!B498</f>
        <v>8.7200000000000006</v>
      </c>
      <c r="C499" s="59">
        <f>[1]Data!C498</f>
        <v>0.47</v>
      </c>
      <c r="D499" s="59">
        <f>[1]Data!D498</f>
        <v>0.61329999999999996</v>
      </c>
      <c r="E499" s="59">
        <f>[1]Data!E498</f>
        <v>9.229089256</v>
      </c>
      <c r="F499" s="59">
        <f t="shared" si="76"/>
        <v>295.10333733411238</v>
      </c>
      <c r="G499" s="59">
        <f t="shared" si="77"/>
        <v>20.755375778326961</v>
      </c>
      <c r="H499" s="59">
        <f t="shared" si="68"/>
        <v>301.41730154245505</v>
      </c>
      <c r="I499" s="59">
        <f t="shared" si="69"/>
        <v>22.49331880402444</v>
      </c>
      <c r="J499" s="59">
        <f t="shared" si="70"/>
        <v>13.119599642241916</v>
      </c>
      <c r="K499" s="59">
        <f t="shared" si="71"/>
        <v>2.574107267977324</v>
      </c>
      <c r="L499" s="59">
        <f t="shared" si="72"/>
        <v>-0.23063085193014299</v>
      </c>
      <c r="M499" s="60"/>
      <c r="N499" s="60">
        <f t="shared" si="73"/>
        <v>1973.03</v>
      </c>
      <c r="O499" s="60">
        <f t="shared" si="74"/>
        <v>5.4322497406881887E-2</v>
      </c>
      <c r="P499" s="63">
        <f t="shared" si="75"/>
        <v>1.0558250480957947</v>
      </c>
      <c r="R499" s="59">
        <f t="shared" si="78"/>
        <v>14.218164030653842</v>
      </c>
      <c r="S499" s="59">
        <f t="shared" si="79"/>
        <v>2.6545203042710872</v>
      </c>
    </row>
    <row r="500" spans="1:19" x14ac:dyDescent="0.3">
      <c r="A500" s="60">
        <f>[1]Data!A499</f>
        <v>1911.11</v>
      </c>
      <c r="B500" s="59">
        <f>[1]Data!B499</f>
        <v>9.07</v>
      </c>
      <c r="C500" s="59">
        <f>[1]Data!C499</f>
        <v>0.47</v>
      </c>
      <c r="D500" s="59">
        <f>[1]Data!D499</f>
        <v>0.60170000000000001</v>
      </c>
      <c r="E500" s="59">
        <f>[1]Data!E499</f>
        <v>9.1340049590000003</v>
      </c>
      <c r="F500" s="59">
        <f t="shared" si="76"/>
        <v>310.14338756283564</v>
      </c>
      <c r="G500" s="59">
        <f t="shared" si="77"/>
        <v>20.574782392123286</v>
      </c>
      <c r="H500" s="59">
        <f t="shared" si="68"/>
        <v>301.37979984339506</v>
      </c>
      <c r="I500" s="59">
        <f t="shared" si="69"/>
        <v>22.501389147078136</v>
      </c>
      <c r="J500" s="59">
        <f t="shared" si="70"/>
        <v>13.783299579222138</v>
      </c>
      <c r="K500" s="59">
        <f t="shared" si="71"/>
        <v>2.6234576838908876</v>
      </c>
      <c r="L500" s="59">
        <f t="shared" si="72"/>
        <v>-0.18128043601657939</v>
      </c>
      <c r="M500" s="60"/>
      <c r="N500" s="60">
        <f t="shared" si="73"/>
        <v>1973.06</v>
      </c>
      <c r="O500" s="60">
        <f t="shared" si="74"/>
        <v>-4.2782764029970277E-2</v>
      </c>
      <c r="P500" s="63">
        <f t="shared" si="75"/>
        <v>0.95811950548131286</v>
      </c>
      <c r="R500" s="59">
        <f t="shared" si="78"/>
        <v>15.073957121489114</v>
      </c>
      <c r="S500" s="59">
        <f t="shared" si="79"/>
        <v>2.7129685608828762</v>
      </c>
    </row>
    <row r="501" spans="1:19" x14ac:dyDescent="0.3">
      <c r="A501" s="60">
        <f>[1]Data!A500</f>
        <v>1911.12</v>
      </c>
      <c r="B501" s="59">
        <f>[1]Data!B500</f>
        <v>9.11</v>
      </c>
      <c r="C501" s="59">
        <f>[1]Data!C500</f>
        <v>0.47</v>
      </c>
      <c r="D501" s="59">
        <f>[1]Data!D500</f>
        <v>0.59</v>
      </c>
      <c r="E501" s="59">
        <f>[1]Data!E500</f>
        <v>9.0388396689999997</v>
      </c>
      <c r="F501" s="59">
        <f t="shared" si="76"/>
        <v>314.79090504929718</v>
      </c>
      <c r="G501" s="59">
        <f t="shared" si="77"/>
        <v>20.387116792435272</v>
      </c>
      <c r="H501" s="59">
        <f t="shared" si="68"/>
        <v>301.38917438533122</v>
      </c>
      <c r="I501" s="59">
        <f t="shared" si="69"/>
        <v>22.509351116668103</v>
      </c>
      <c r="J501" s="59">
        <f t="shared" si="70"/>
        <v>13.984894696328919</v>
      </c>
      <c r="K501" s="59">
        <f t="shared" si="71"/>
        <v>2.6379777968671845</v>
      </c>
      <c r="L501" s="59">
        <f t="shared" si="72"/>
        <v>-0.16676032304028254</v>
      </c>
      <c r="M501" s="60"/>
      <c r="N501" s="60">
        <f t="shared" si="73"/>
        <v>1973.09</v>
      </c>
      <c r="O501" s="60">
        <f t="shared" si="74"/>
        <v>-6.4405288236406122E-2</v>
      </c>
      <c r="P501" s="63">
        <f t="shared" si="75"/>
        <v>0.9376249141659958</v>
      </c>
      <c r="R501" s="59">
        <f t="shared" si="78"/>
        <v>15.440677966101696</v>
      </c>
      <c r="S501" s="59">
        <f t="shared" si="79"/>
        <v>2.7370054533542389</v>
      </c>
    </row>
    <row r="502" spans="1:19" x14ac:dyDescent="0.3">
      <c r="A502" s="60">
        <f>[1]Data!A501</f>
        <v>1912.01</v>
      </c>
      <c r="B502" s="59">
        <f>[1]Data!B501</f>
        <v>9.1199999999999992</v>
      </c>
      <c r="C502" s="59">
        <f>[1]Data!C501</f>
        <v>0.4708</v>
      </c>
      <c r="D502" s="59">
        <f>[1]Data!D501</f>
        <v>0.59919999999999995</v>
      </c>
      <c r="E502" s="59">
        <f>[1]Data!E501</f>
        <v>9.1340049590000003</v>
      </c>
      <c r="F502" s="59">
        <f t="shared" si="76"/>
        <v>311.85310855270797</v>
      </c>
      <c r="G502" s="59">
        <f t="shared" si="77"/>
        <v>20.489296342629672</v>
      </c>
      <c r="H502" s="59">
        <f t="shared" si="68"/>
        <v>301.26830202143748</v>
      </c>
      <c r="I502" s="59">
        <f t="shared" si="69"/>
        <v>22.511997532232719</v>
      </c>
      <c r="J502" s="59">
        <f t="shared" si="70"/>
        <v>13.852751543091461</v>
      </c>
      <c r="K502" s="59">
        <f t="shared" si="71"/>
        <v>2.6284838802728232</v>
      </c>
      <c r="L502" s="59">
        <f t="shared" si="72"/>
        <v>-0.17625423963464382</v>
      </c>
      <c r="M502" s="60"/>
      <c r="N502" s="60">
        <f t="shared" si="73"/>
        <v>1973.12</v>
      </c>
      <c r="O502" s="60">
        <f t="shared" si="74"/>
        <v>-0.20177767056164697</v>
      </c>
      <c r="P502" s="63">
        <f t="shared" si="75"/>
        <v>0.81727661239479987</v>
      </c>
      <c r="R502" s="59">
        <f t="shared" si="78"/>
        <v>15.220293724966622</v>
      </c>
      <c r="S502" s="59">
        <f t="shared" si="79"/>
        <v>2.7226296508653673</v>
      </c>
    </row>
    <row r="503" spans="1:19" x14ac:dyDescent="0.3">
      <c r="A503" s="60">
        <f>[1]Data!A502</f>
        <v>1912.02</v>
      </c>
      <c r="B503" s="59">
        <f>[1]Data!B502</f>
        <v>9.0399999999999991</v>
      </c>
      <c r="C503" s="59">
        <f>[1]Data!C502</f>
        <v>0.47170000000000001</v>
      </c>
      <c r="D503" s="59">
        <f>[1]Data!D502</f>
        <v>0.60829999999999995</v>
      </c>
      <c r="E503" s="59">
        <f>[1]Data!E502</f>
        <v>9.229089256</v>
      </c>
      <c r="F503" s="59">
        <f t="shared" si="76"/>
        <v>305.93281760325402</v>
      </c>
      <c r="G503" s="59">
        <f t="shared" si="77"/>
        <v>20.586165149121619</v>
      </c>
      <c r="H503" s="59">
        <f t="shared" si="68"/>
        <v>301.14588119870956</v>
      </c>
      <c r="I503" s="59">
        <f t="shared" si="69"/>
        <v>22.511567852273551</v>
      </c>
      <c r="J503" s="59">
        <f t="shared" si="70"/>
        <v>13.590027118984358</v>
      </c>
      <c r="K503" s="59">
        <f t="shared" si="71"/>
        <v>2.6093362236713156</v>
      </c>
      <c r="L503" s="59">
        <f t="shared" si="72"/>
        <v>-0.19540189623615145</v>
      </c>
      <c r="M503" s="60"/>
      <c r="N503" s="60">
        <f t="shared" si="73"/>
        <v>1974.03</v>
      </c>
      <c r="O503" s="60">
        <f t="shared" si="74"/>
        <v>-0.2150059322058242</v>
      </c>
      <c r="P503" s="63">
        <f t="shared" si="75"/>
        <v>0.80653665562168952</v>
      </c>
      <c r="R503" s="59">
        <f t="shared" si="78"/>
        <v>14.861088278809797</v>
      </c>
      <c r="S503" s="59">
        <f t="shared" si="79"/>
        <v>2.6987462720595623</v>
      </c>
    </row>
    <row r="504" spans="1:19" x14ac:dyDescent="0.3">
      <c r="A504" s="60">
        <f>[1]Data!A503</f>
        <v>1912.03</v>
      </c>
      <c r="B504" s="59">
        <f>[1]Data!B503</f>
        <v>9.3000000000000007</v>
      </c>
      <c r="C504" s="59">
        <f>[1]Data!C503</f>
        <v>0.47249999999999998</v>
      </c>
      <c r="D504" s="59">
        <f>[1]Data!D503</f>
        <v>0.61750000000000005</v>
      </c>
      <c r="E504" s="59">
        <f>[1]Data!E503</f>
        <v>9.4194198349999994</v>
      </c>
      <c r="F504" s="59">
        <f t="shared" si="76"/>
        <v>308.37224063492448</v>
      </c>
      <c r="G504" s="59">
        <f t="shared" si="77"/>
        <v>20.475253612050093</v>
      </c>
      <c r="H504" s="59">
        <f t="shared" si="68"/>
        <v>301.0226034335256</v>
      </c>
      <c r="I504" s="59">
        <f t="shared" si="69"/>
        <v>22.506281471162101</v>
      </c>
      <c r="J504" s="59">
        <f t="shared" si="70"/>
        <v>13.70160775026519</v>
      </c>
      <c r="K504" s="59">
        <f t="shared" si="71"/>
        <v>2.6175131799825886</v>
      </c>
      <c r="L504" s="59">
        <f t="shared" si="72"/>
        <v>-0.18722493992487843</v>
      </c>
      <c r="M504" s="60"/>
      <c r="N504" s="60">
        <f t="shared" si="73"/>
        <v>1974.06</v>
      </c>
      <c r="O504" s="60">
        <f t="shared" si="74"/>
        <v>-0.32778753489667745</v>
      </c>
      <c r="P504" s="63">
        <f t="shared" si="75"/>
        <v>0.72051608796896915</v>
      </c>
      <c r="R504" s="59">
        <f t="shared" si="78"/>
        <v>15.06072874493927</v>
      </c>
      <c r="S504" s="59">
        <f t="shared" si="79"/>
        <v>2.7120906106392151</v>
      </c>
    </row>
    <row r="505" spans="1:19" x14ac:dyDescent="0.3">
      <c r="A505" s="60">
        <f>[1]Data!A504</f>
        <v>1912.04</v>
      </c>
      <c r="B505" s="59">
        <f>[1]Data!B504</f>
        <v>9.59</v>
      </c>
      <c r="C505" s="59">
        <f>[1]Data!C504</f>
        <v>0.4733</v>
      </c>
      <c r="D505" s="59">
        <f>[1]Data!D504</f>
        <v>0.62670000000000003</v>
      </c>
      <c r="E505" s="59">
        <f>[1]Data!E504</f>
        <v>9.7048347110000002</v>
      </c>
      <c r="F505" s="59">
        <f t="shared" si="76"/>
        <v>308.63625906013641</v>
      </c>
      <c r="G505" s="59">
        <f t="shared" si="77"/>
        <v>20.169170339206204</v>
      </c>
      <c r="H505" s="59">
        <f t="shared" si="68"/>
        <v>300.84307097509276</v>
      </c>
      <c r="I505" s="59">
        <f t="shared" si="69"/>
        <v>22.496653130340906</v>
      </c>
      <c r="J505" s="59">
        <f t="shared" si="70"/>
        <v>13.719207798242806</v>
      </c>
      <c r="K505" s="59">
        <f t="shared" si="71"/>
        <v>2.6187968799778267</v>
      </c>
      <c r="L505" s="59">
        <f t="shared" si="72"/>
        <v>-0.18594123992964029</v>
      </c>
      <c r="M505" s="60"/>
      <c r="N505" s="60">
        <f t="shared" si="73"/>
        <v>1974.09</v>
      </c>
      <c r="O505" s="60">
        <f t="shared" si="74"/>
        <v>-0.6419461184929558</v>
      </c>
      <c r="P505" s="63">
        <f t="shared" si="75"/>
        <v>0.5262672483856361</v>
      </c>
      <c r="R505" s="59">
        <f t="shared" si="78"/>
        <v>15.30237753310994</v>
      </c>
      <c r="S505" s="59">
        <f t="shared" si="79"/>
        <v>2.7280082106468542</v>
      </c>
    </row>
    <row r="506" spans="1:19" x14ac:dyDescent="0.3">
      <c r="A506" s="60">
        <f>[1]Data!A505</f>
        <v>1912.05</v>
      </c>
      <c r="B506" s="59">
        <f>[1]Data!B505</f>
        <v>9.58</v>
      </c>
      <c r="C506" s="59">
        <f>[1]Data!C505</f>
        <v>0.47420000000000001</v>
      </c>
      <c r="D506" s="59">
        <f>[1]Data!D505</f>
        <v>0.63580000000000003</v>
      </c>
      <c r="E506" s="59">
        <f>[1]Data!E505</f>
        <v>9.7048347110000002</v>
      </c>
      <c r="F506" s="59">
        <f t="shared" si="76"/>
        <v>308.31442771596522</v>
      </c>
      <c r="G506" s="59">
        <f t="shared" si="77"/>
        <v>20.462036862401952</v>
      </c>
      <c r="H506" s="59">
        <f t="shared" si="68"/>
        <v>300.72341284179043</v>
      </c>
      <c r="I506" s="59">
        <f t="shared" si="69"/>
        <v>22.488225812411226</v>
      </c>
      <c r="J506" s="59">
        <f t="shared" si="70"/>
        <v>13.710037878835548</v>
      </c>
      <c r="K506" s="59">
        <f t="shared" si="71"/>
        <v>2.6181282564322261</v>
      </c>
      <c r="L506" s="59">
        <f t="shared" si="72"/>
        <v>-0.18660986347524089</v>
      </c>
      <c r="M506" s="60"/>
      <c r="N506" s="60">
        <f t="shared" si="73"/>
        <v>1974.12</v>
      </c>
      <c r="O506" s="60">
        <f t="shared" si="74"/>
        <v>-0.68738905232642988</v>
      </c>
      <c r="P506" s="63">
        <f t="shared" si="75"/>
        <v>0.50288736905960296</v>
      </c>
      <c r="R506" s="59">
        <f t="shared" si="78"/>
        <v>15.067631330607108</v>
      </c>
      <c r="S506" s="59">
        <f t="shared" si="79"/>
        <v>2.7125488224882037</v>
      </c>
    </row>
    <row r="507" spans="1:19" x14ac:dyDescent="0.3">
      <c r="A507" s="60">
        <f>[1]Data!A506</f>
        <v>1912.06</v>
      </c>
      <c r="B507" s="59">
        <f>[1]Data!B506</f>
        <v>9.58</v>
      </c>
      <c r="C507" s="59">
        <f>[1]Data!C506</f>
        <v>0.47499999999999998</v>
      </c>
      <c r="D507" s="59">
        <f>[1]Data!D506</f>
        <v>0.64500000000000002</v>
      </c>
      <c r="E507" s="59">
        <f>[1]Data!E506</f>
        <v>9.6096694209999995</v>
      </c>
      <c r="F507" s="59">
        <f t="shared" si="76"/>
        <v>311.36768903426361</v>
      </c>
      <c r="G507" s="59">
        <f t="shared" si="77"/>
        <v>20.963690963162843</v>
      </c>
      <c r="H507" s="59">
        <f t="shared" si="68"/>
        <v>300.65017706060036</v>
      </c>
      <c r="I507" s="59">
        <f t="shared" si="69"/>
        <v>22.482914384845966</v>
      </c>
      <c r="J507" s="59">
        <f t="shared" si="70"/>
        <v>13.849080404101572</v>
      </c>
      <c r="K507" s="59">
        <f t="shared" si="71"/>
        <v>2.6282188336132104</v>
      </c>
      <c r="L507" s="59">
        <f t="shared" si="72"/>
        <v>-0.17651928629425662</v>
      </c>
      <c r="M507" s="60"/>
      <c r="N507" s="60">
        <f t="shared" si="73"/>
        <v>1975.03</v>
      </c>
      <c r="O507" s="60">
        <f t="shared" si="74"/>
        <v>-0.48270986396341309</v>
      </c>
      <c r="P507" s="63">
        <f t="shared" si="75"/>
        <v>0.61710884291610779</v>
      </c>
      <c r="R507" s="59">
        <f t="shared" si="78"/>
        <v>14.852713178294573</v>
      </c>
      <c r="S507" s="59">
        <f t="shared" si="79"/>
        <v>2.6981825541691338</v>
      </c>
    </row>
    <row r="508" spans="1:19" x14ac:dyDescent="0.3">
      <c r="A508" s="60">
        <f>[1]Data!A507</f>
        <v>1912.07</v>
      </c>
      <c r="B508" s="59">
        <f>[1]Data!B507</f>
        <v>9.59</v>
      </c>
      <c r="C508" s="59">
        <f>[1]Data!C507</f>
        <v>0.4758</v>
      </c>
      <c r="D508" s="59">
        <f>[1]Data!D507</f>
        <v>0.6542</v>
      </c>
      <c r="E508" s="59">
        <f>[1]Data!E507</f>
        <v>9.6096694209999995</v>
      </c>
      <c r="F508" s="59">
        <f t="shared" si="76"/>
        <v>311.69270749880877</v>
      </c>
      <c r="G508" s="59">
        <f t="shared" si="77"/>
        <v>21.262707950544392</v>
      </c>
      <c r="H508" s="59">
        <f t="shared" si="68"/>
        <v>300.55332697703273</v>
      </c>
      <c r="I508" s="59">
        <f t="shared" si="69"/>
        <v>22.476710398484645</v>
      </c>
      <c r="J508" s="59">
        <f t="shared" si="70"/>
        <v>13.867363238342152</v>
      </c>
      <c r="K508" s="59">
        <f t="shared" si="71"/>
        <v>2.6295381108717359</v>
      </c>
      <c r="L508" s="59">
        <f t="shared" si="72"/>
        <v>-0.17520000903573107</v>
      </c>
      <c r="M508" s="60"/>
      <c r="N508" s="60">
        <f t="shared" si="73"/>
        <v>1975.06</v>
      </c>
      <c r="O508" s="60">
        <f t="shared" si="74"/>
        <v>-0.40178748676003373</v>
      </c>
      <c r="P508" s="63">
        <f t="shared" si="75"/>
        <v>0.6691229280633717</v>
      </c>
      <c r="R508" s="59">
        <f t="shared" si="78"/>
        <v>14.659125649648425</v>
      </c>
      <c r="S508" s="59">
        <f t="shared" si="79"/>
        <v>2.6850630527732005</v>
      </c>
    </row>
    <row r="509" spans="1:19" x14ac:dyDescent="0.3">
      <c r="A509" s="60">
        <f>[1]Data!A508</f>
        <v>1912.08</v>
      </c>
      <c r="B509" s="59">
        <f>[1]Data!B508</f>
        <v>9.81</v>
      </c>
      <c r="C509" s="59">
        <f>[1]Data!C508</f>
        <v>0.47670000000000001</v>
      </c>
      <c r="D509" s="59">
        <f>[1]Data!D508</f>
        <v>0.6633</v>
      </c>
      <c r="E509" s="59">
        <f>[1]Data!E508</f>
        <v>9.7048347110000002</v>
      </c>
      <c r="F509" s="59">
        <f t="shared" si="76"/>
        <v>315.71654863190179</v>
      </c>
      <c r="G509" s="59">
        <f t="shared" si="77"/>
        <v>21.347073058872624</v>
      </c>
      <c r="H509" s="59">
        <f t="shared" si="68"/>
        <v>300.35034503524957</v>
      </c>
      <c r="I509" s="59">
        <f t="shared" si="69"/>
        <v>22.465548715360836</v>
      </c>
      <c r="J509" s="59">
        <f t="shared" si="70"/>
        <v>14.053364671036517</v>
      </c>
      <c r="K509" s="59">
        <f t="shared" si="71"/>
        <v>2.6428618454749766</v>
      </c>
      <c r="L509" s="59">
        <f t="shared" si="72"/>
        <v>-0.16187627443249042</v>
      </c>
      <c r="M509" s="60"/>
      <c r="N509" s="60">
        <f t="shared" si="73"/>
        <v>1975.09</v>
      </c>
      <c r="O509" s="60">
        <f t="shared" si="74"/>
        <v>-0.50561138835836239</v>
      </c>
      <c r="P509" s="63">
        <f t="shared" si="75"/>
        <v>0.60313671191493623</v>
      </c>
      <c r="R509" s="59">
        <f t="shared" si="78"/>
        <v>14.789687924016283</v>
      </c>
      <c r="S509" s="59">
        <f t="shared" si="79"/>
        <v>2.6939301760278984</v>
      </c>
    </row>
    <row r="510" spans="1:19" x14ac:dyDescent="0.3">
      <c r="A510" s="60">
        <f>[1]Data!A509</f>
        <v>1912.09</v>
      </c>
      <c r="B510" s="59">
        <f>[1]Data!B509</f>
        <v>9.86</v>
      </c>
      <c r="C510" s="59">
        <f>[1]Data!C509</f>
        <v>0.47749999999999998</v>
      </c>
      <c r="D510" s="59">
        <f>[1]Data!D509</f>
        <v>0.67249999999999999</v>
      </c>
      <c r="E510" s="59">
        <f>[1]Data!E509</f>
        <v>9.8000000000000007</v>
      </c>
      <c r="F510" s="59">
        <f t="shared" si="76"/>
        <v>314.24423673469386</v>
      </c>
      <c r="G510" s="59">
        <f t="shared" si="77"/>
        <v>21.432986734693873</v>
      </c>
      <c r="H510" s="59">
        <f t="shared" si="68"/>
        <v>300.16586078213658</v>
      </c>
      <c r="I510" s="59">
        <f t="shared" si="69"/>
        <v>22.453919231283951</v>
      </c>
      <c r="J510" s="59">
        <f t="shared" si="70"/>
        <v>13.995072909003461</v>
      </c>
      <c r="K510" s="59">
        <f t="shared" si="71"/>
        <v>2.6387053326003964</v>
      </c>
      <c r="L510" s="59">
        <f t="shared" si="72"/>
        <v>-0.16603278730707061</v>
      </c>
      <c r="M510" s="60"/>
      <c r="N510" s="60">
        <f t="shared" si="73"/>
        <v>1975.12</v>
      </c>
      <c r="O510" s="60">
        <f t="shared" si="74"/>
        <v>-0.47242980324298234</v>
      </c>
      <c r="P510" s="63">
        <f t="shared" si="75"/>
        <v>0.62348547924007658</v>
      </c>
      <c r="R510" s="59">
        <f t="shared" si="78"/>
        <v>14.661710037174721</v>
      </c>
      <c r="S510" s="59">
        <f t="shared" si="79"/>
        <v>2.685239336120687</v>
      </c>
    </row>
    <row r="511" spans="1:19" x14ac:dyDescent="0.3">
      <c r="A511" s="60">
        <f>[1]Data!A510</f>
        <v>1912.1</v>
      </c>
      <c r="B511" s="59">
        <f>[1]Data!B510</f>
        <v>9.84</v>
      </c>
      <c r="C511" s="59">
        <f>[1]Data!C510</f>
        <v>0.4783</v>
      </c>
      <c r="D511" s="59">
        <f>[1]Data!D510</f>
        <v>0.68169999999999997</v>
      </c>
      <c r="E511" s="59">
        <f>[1]Data!E510</f>
        <v>9.8000000000000007</v>
      </c>
      <c r="F511" s="59">
        <f t="shared" si="76"/>
        <v>313.60682448979588</v>
      </c>
      <c r="G511" s="59">
        <f t="shared" si="77"/>
        <v>21.726196367346937</v>
      </c>
      <c r="H511" s="59">
        <f t="shared" si="68"/>
        <v>300.20061457487611</v>
      </c>
      <c r="I511" s="59">
        <f t="shared" si="69"/>
        <v>22.454103380386183</v>
      </c>
      <c r="J511" s="59">
        <f t="shared" si="70"/>
        <v>13.966570794527188</v>
      </c>
      <c r="K511" s="59">
        <f t="shared" si="71"/>
        <v>2.6366666738827607</v>
      </c>
      <c r="L511" s="59">
        <f t="shared" si="72"/>
        <v>-0.16807144602470636</v>
      </c>
      <c r="M511" s="60"/>
      <c r="N511" s="60">
        <f t="shared" si="73"/>
        <v>1976.03</v>
      </c>
      <c r="O511" s="60">
        <f t="shared" si="74"/>
        <v>-0.34648266079184697</v>
      </c>
      <c r="P511" s="63">
        <f t="shared" si="75"/>
        <v>0.70717108096753978</v>
      </c>
      <c r="R511" s="59">
        <f t="shared" si="78"/>
        <v>14.43450198034326</v>
      </c>
      <c r="S511" s="59">
        <f t="shared" si="79"/>
        <v>2.6696213116775596</v>
      </c>
    </row>
    <row r="512" spans="1:19" x14ac:dyDescent="0.3">
      <c r="A512" s="60">
        <f>[1]Data!A511</f>
        <v>1912.11</v>
      </c>
      <c r="B512" s="59">
        <f>[1]Data!B511</f>
        <v>9.73</v>
      </c>
      <c r="C512" s="59">
        <f>[1]Data!C511</f>
        <v>0.47920000000000001</v>
      </c>
      <c r="D512" s="59">
        <f>[1]Data!D511</f>
        <v>0.69079999999999997</v>
      </c>
      <c r="E512" s="59">
        <f>[1]Data!E511</f>
        <v>9.8000000000000007</v>
      </c>
      <c r="F512" s="59">
        <f t="shared" si="76"/>
        <v>310.10105714285714</v>
      </c>
      <c r="G512" s="59">
        <f t="shared" si="77"/>
        <v>22.016218938775506</v>
      </c>
      <c r="H512" s="59">
        <f t="shared" si="68"/>
        <v>300.18384646688315</v>
      </c>
      <c r="I512" s="59">
        <f t="shared" si="69"/>
        <v>22.447242005535497</v>
      </c>
      <c r="J512" s="59">
        <f t="shared" si="70"/>
        <v>13.814661821990699</v>
      </c>
      <c r="K512" s="59">
        <f t="shared" si="71"/>
        <v>2.6257304790305729</v>
      </c>
      <c r="L512" s="59">
        <f t="shared" si="72"/>
        <v>-0.17900764087689414</v>
      </c>
      <c r="M512" s="60"/>
      <c r="N512" s="60">
        <f t="shared" si="73"/>
        <v>1976.06</v>
      </c>
      <c r="O512" s="60">
        <f t="shared" si="74"/>
        <v>-0.35443857970366333</v>
      </c>
      <c r="P512" s="63">
        <f t="shared" si="75"/>
        <v>0.70156720673391693</v>
      </c>
      <c r="R512" s="59">
        <f t="shared" si="78"/>
        <v>14.0851187029531</v>
      </c>
      <c r="S512" s="59">
        <f t="shared" si="79"/>
        <v>2.6451188289075271</v>
      </c>
    </row>
    <row r="513" spans="1:19" x14ac:dyDescent="0.3">
      <c r="A513" s="60">
        <f>[1]Data!A512</f>
        <v>1912.12</v>
      </c>
      <c r="B513" s="59">
        <f>[1]Data!B512</f>
        <v>9.3800000000000008</v>
      </c>
      <c r="C513" s="59">
        <f>[1]Data!C512</f>
        <v>0.48</v>
      </c>
      <c r="D513" s="59">
        <f>[1]Data!D512</f>
        <v>0.7</v>
      </c>
      <c r="E513" s="59">
        <f>[1]Data!E512</f>
        <v>9.7048347110000002</v>
      </c>
      <c r="F513" s="59">
        <f t="shared" si="76"/>
        <v>301.87780083254216</v>
      </c>
      <c r="G513" s="59">
        <f t="shared" si="77"/>
        <v>22.528194091980758</v>
      </c>
      <c r="H513" s="59">
        <f t="shared" ref="H513:H576" si="80">GEOMEAN(F394:F514)</f>
        <v>300.2072208363424</v>
      </c>
      <c r="I513" s="59">
        <f t="shared" ref="I513:I576" si="81">GEOMEAN(G394:G513)</f>
        <v>22.443538128823768</v>
      </c>
      <c r="J513" s="59">
        <f t="shared" ref="J513:J576" si="82">F513/I513</f>
        <v>13.45054416553185</v>
      </c>
      <c r="K513" s="59">
        <f t="shared" ref="K513:K576" si="83">LN(J513)</f>
        <v>2.5990195636332838</v>
      </c>
      <c r="L513" s="59">
        <f t="shared" ref="L513:L576" si="84">K513-$K$1854</f>
        <v>-0.20571855627418323</v>
      </c>
      <c r="M513" s="60"/>
      <c r="N513" s="60">
        <f t="shared" si="73"/>
        <v>1976.09</v>
      </c>
      <c r="O513" s="60">
        <f t="shared" si="74"/>
        <v>-0.33218193114992367</v>
      </c>
      <c r="P513" s="63">
        <f t="shared" si="75"/>
        <v>0.71735680143405678</v>
      </c>
      <c r="R513" s="59">
        <f t="shared" si="78"/>
        <v>13.400000000000002</v>
      </c>
      <c r="S513" s="59">
        <f t="shared" si="79"/>
        <v>2.5952547069568657</v>
      </c>
    </row>
    <row r="514" spans="1:19" x14ac:dyDescent="0.3">
      <c r="A514" s="60">
        <f>[1]Data!A513</f>
        <v>1913.01</v>
      </c>
      <c r="B514" s="59">
        <f>[1]Data!B513</f>
        <v>9.3000000000000007</v>
      </c>
      <c r="C514" s="59">
        <f>[1]Data!C513</f>
        <v>0.48</v>
      </c>
      <c r="D514" s="59">
        <f>[1]Data!D513</f>
        <v>0.69420000000000004</v>
      </c>
      <c r="E514" s="59">
        <f>[1]Data!E513</f>
        <v>9.8000000000000007</v>
      </c>
      <c r="F514" s="59">
        <f t="shared" si="76"/>
        <v>296.396693877551</v>
      </c>
      <c r="G514" s="59">
        <f t="shared" si="77"/>
        <v>22.124579020408163</v>
      </c>
      <c r="H514" s="59">
        <f t="shared" si="80"/>
        <v>300.04517213562917</v>
      </c>
      <c r="I514" s="59">
        <f t="shared" si="81"/>
        <v>22.441000988695091</v>
      </c>
      <c r="J514" s="59">
        <f t="shared" si="82"/>
        <v>13.20781965237933</v>
      </c>
      <c r="K514" s="59">
        <f t="shared" si="83"/>
        <v>2.5808090521014768</v>
      </c>
      <c r="L514" s="59">
        <f t="shared" si="84"/>
        <v>-0.2239290678059902</v>
      </c>
      <c r="M514" s="60"/>
      <c r="N514" s="60">
        <f t="shared" si="73"/>
        <v>1976.12</v>
      </c>
      <c r="O514" s="60">
        <f t="shared" si="74"/>
        <v>-0.3502160051731722</v>
      </c>
      <c r="P514" s="63">
        <f t="shared" si="75"/>
        <v>0.70453588988442895</v>
      </c>
      <c r="R514" s="59">
        <f t="shared" si="78"/>
        <v>13.396715643906655</v>
      </c>
      <c r="S514" s="59">
        <f t="shared" si="79"/>
        <v>2.5950095757136613</v>
      </c>
    </row>
    <row r="515" spans="1:19" x14ac:dyDescent="0.3">
      <c r="A515" s="60">
        <f>[1]Data!A514</f>
        <v>1913.02</v>
      </c>
      <c r="B515" s="59">
        <f>[1]Data!B514</f>
        <v>8.9700000000000006</v>
      </c>
      <c r="C515" s="59">
        <f>[1]Data!C514</f>
        <v>0.48</v>
      </c>
      <c r="D515" s="59">
        <f>[1]Data!D514</f>
        <v>0.68830000000000002</v>
      </c>
      <c r="E515" s="59">
        <f>[1]Data!E514</f>
        <v>9.8000000000000007</v>
      </c>
      <c r="F515" s="59">
        <f t="shared" si="76"/>
        <v>285.87939183673473</v>
      </c>
      <c r="G515" s="59">
        <f t="shared" si="77"/>
        <v>21.936542408163263</v>
      </c>
      <c r="H515" s="59">
        <f t="shared" si="80"/>
        <v>299.85048265894562</v>
      </c>
      <c r="I515" s="59">
        <f t="shared" si="81"/>
        <v>22.439411831698699</v>
      </c>
      <c r="J515" s="59">
        <f t="shared" si="82"/>
        <v>12.740057269811835</v>
      </c>
      <c r="K515" s="59">
        <f t="shared" si="83"/>
        <v>2.5447511454095677</v>
      </c>
      <c r="L515" s="59">
        <f t="shared" si="84"/>
        <v>-0.25998697449789931</v>
      </c>
      <c r="M515" s="60"/>
      <c r="N515" s="60">
        <f t="shared" ref="N515:N578" si="85">INDEX($A$130:$A$2900,(ROW()-ROW($A$130))*3)</f>
        <v>1977.03</v>
      </c>
      <c r="O515" s="60">
        <f t="shared" ref="O515:O578" si="86">INDEX($L$130:$L$2900,(ROW()-ROW($L$130))*3)</f>
        <v>-0.41274406028722321</v>
      </c>
      <c r="P515" s="63">
        <f t="shared" ref="P515:P578" si="87">EXP(O515)</f>
        <v>0.66183165015545864</v>
      </c>
      <c r="R515" s="59">
        <f t="shared" si="78"/>
        <v>13.03210809240157</v>
      </c>
      <c r="S515" s="59">
        <f t="shared" si="79"/>
        <v>2.5674161656485235</v>
      </c>
    </row>
    <row r="516" spans="1:19" x14ac:dyDescent="0.3">
      <c r="A516" s="60">
        <f>[1]Data!A515</f>
        <v>1913.03</v>
      </c>
      <c r="B516" s="59">
        <f>[1]Data!B515</f>
        <v>8.8000000000000007</v>
      </c>
      <c r="C516" s="59">
        <f>[1]Data!C515</f>
        <v>0.48</v>
      </c>
      <c r="D516" s="59">
        <f>[1]Data!D515</f>
        <v>0.6825</v>
      </c>
      <c r="E516" s="59">
        <f>[1]Data!E515</f>
        <v>9.8000000000000007</v>
      </c>
      <c r="F516" s="59">
        <f t="shared" si="76"/>
        <v>280.46138775510201</v>
      </c>
      <c r="G516" s="59">
        <f t="shared" si="77"/>
        <v>21.751692857142853</v>
      </c>
      <c r="H516" s="59">
        <f t="shared" si="80"/>
        <v>299.66922491712785</v>
      </c>
      <c r="I516" s="59">
        <f t="shared" si="81"/>
        <v>22.432521254722651</v>
      </c>
      <c r="J516" s="59">
        <f t="shared" si="82"/>
        <v>12.502446094687521</v>
      </c>
      <c r="K516" s="59">
        <f t="shared" si="83"/>
        <v>2.5259243127389412</v>
      </c>
      <c r="L516" s="59">
        <f t="shared" si="84"/>
        <v>-0.27881380716852577</v>
      </c>
      <c r="M516" s="60"/>
      <c r="N516" s="60">
        <f t="shared" si="85"/>
        <v>1977.06</v>
      </c>
      <c r="O516" s="60">
        <f t="shared" si="86"/>
        <v>-0.44718420741251341</v>
      </c>
      <c r="P516" s="63">
        <f t="shared" si="87"/>
        <v>0.63942611039622321</v>
      </c>
      <c r="R516" s="59">
        <f t="shared" si="78"/>
        <v>12.893772893772894</v>
      </c>
      <c r="S516" s="59">
        <f t="shared" si="79"/>
        <v>2.5567444734071829</v>
      </c>
    </row>
    <row r="517" spans="1:19" x14ac:dyDescent="0.3">
      <c r="A517" s="60">
        <f>[1]Data!A516</f>
        <v>1913.04</v>
      </c>
      <c r="B517" s="59">
        <f>[1]Data!B516</f>
        <v>8.7899999999999991</v>
      </c>
      <c r="C517" s="59">
        <f>[1]Data!C516</f>
        <v>0.48</v>
      </c>
      <c r="D517" s="59">
        <f>[1]Data!D516</f>
        <v>0.67669999999999997</v>
      </c>
      <c r="E517" s="59">
        <f>[1]Data!E516</f>
        <v>9.8000000000000007</v>
      </c>
      <c r="F517" s="59">
        <f t="shared" si="76"/>
        <v>280.14268163265302</v>
      </c>
      <c r="G517" s="59">
        <f t="shared" si="77"/>
        <v>21.566843306122443</v>
      </c>
      <c r="H517" s="59">
        <f t="shared" si="80"/>
        <v>299.54815884248319</v>
      </c>
      <c r="I517" s="59">
        <f t="shared" si="81"/>
        <v>22.426619449716419</v>
      </c>
      <c r="J517" s="59">
        <f t="shared" si="82"/>
        <v>12.491525183310468</v>
      </c>
      <c r="K517" s="59">
        <f t="shared" si="83"/>
        <v>2.5250504290371008</v>
      </c>
      <c r="L517" s="59">
        <f t="shared" si="84"/>
        <v>-0.27968769087036627</v>
      </c>
      <c r="M517" s="60"/>
      <c r="N517" s="60">
        <f t="shared" si="85"/>
        <v>1977.09</v>
      </c>
      <c r="O517" s="60">
        <f t="shared" si="86"/>
        <v>-0.49220133654166842</v>
      </c>
      <c r="P517" s="63">
        <f t="shared" si="87"/>
        <v>0.6112792805856988</v>
      </c>
      <c r="R517" s="59">
        <f t="shared" si="78"/>
        <v>12.989507906014481</v>
      </c>
      <c r="S517" s="59">
        <f t="shared" si="79"/>
        <v>2.5641419474410427</v>
      </c>
    </row>
    <row r="518" spans="1:19" x14ac:dyDescent="0.3">
      <c r="A518" s="60">
        <f>[1]Data!A517</f>
        <v>1913.05</v>
      </c>
      <c r="B518" s="59">
        <f>[1]Data!B517</f>
        <v>8.5500000000000007</v>
      </c>
      <c r="C518" s="59">
        <f>[1]Data!C517</f>
        <v>0.48</v>
      </c>
      <c r="D518" s="59">
        <f>[1]Data!D517</f>
        <v>0.67079999999999995</v>
      </c>
      <c r="E518" s="59">
        <f>[1]Data!E517</f>
        <v>9.6999999999999993</v>
      </c>
      <c r="F518" s="59">
        <f t="shared" si="76"/>
        <v>275.30294845360828</v>
      </c>
      <c r="G518" s="59">
        <f t="shared" si="77"/>
        <v>21.599206762886599</v>
      </c>
      <c r="H518" s="59">
        <f t="shared" si="80"/>
        <v>299.26557560791485</v>
      </c>
      <c r="I518" s="59">
        <f t="shared" si="81"/>
        <v>22.419352079191672</v>
      </c>
      <c r="J518" s="59">
        <f t="shared" si="82"/>
        <v>12.279701370546222</v>
      </c>
      <c r="K518" s="59">
        <f t="shared" si="83"/>
        <v>2.507947604063872</v>
      </c>
      <c r="L518" s="59">
        <f t="shared" si="84"/>
        <v>-0.29679051584359506</v>
      </c>
      <c r="M518" s="60"/>
      <c r="N518" s="60">
        <f t="shared" si="85"/>
        <v>1977.12</v>
      </c>
      <c r="O518" s="60">
        <f t="shared" si="86"/>
        <v>-0.53155858619104546</v>
      </c>
      <c r="P518" s="63">
        <f t="shared" si="87"/>
        <v>0.58768829264628097</v>
      </c>
      <c r="R518" s="59">
        <f t="shared" si="78"/>
        <v>12.745974955277283</v>
      </c>
      <c r="S518" s="59">
        <f t="shared" si="79"/>
        <v>2.5452155319817522</v>
      </c>
    </row>
    <row r="519" spans="1:19" x14ac:dyDescent="0.3">
      <c r="A519" s="60">
        <f>[1]Data!A518</f>
        <v>1913.06</v>
      </c>
      <c r="B519" s="59">
        <f>[1]Data!B518</f>
        <v>8.1199999999999992</v>
      </c>
      <c r="C519" s="59">
        <f>[1]Data!C518</f>
        <v>0.48</v>
      </c>
      <c r="D519" s="59">
        <f>[1]Data!D518</f>
        <v>0.66500000000000004</v>
      </c>
      <c r="E519" s="59">
        <f>[1]Data!E518</f>
        <v>9.8000000000000007</v>
      </c>
      <c r="F519" s="59">
        <f t="shared" si="76"/>
        <v>258.78937142857143</v>
      </c>
      <c r="G519" s="59">
        <f t="shared" si="77"/>
        <v>21.19395714285714</v>
      </c>
      <c r="H519" s="59">
        <f t="shared" si="80"/>
        <v>299.13192851990465</v>
      </c>
      <c r="I519" s="59">
        <f t="shared" si="81"/>
        <v>22.411203377887126</v>
      </c>
      <c r="J519" s="59">
        <f t="shared" si="82"/>
        <v>11.547321536688026</v>
      </c>
      <c r="K519" s="59">
        <f t="shared" si="83"/>
        <v>2.4464535084890198</v>
      </c>
      <c r="L519" s="59">
        <f t="shared" si="84"/>
        <v>-0.35828461141844725</v>
      </c>
      <c r="M519" s="60"/>
      <c r="N519" s="60">
        <f t="shared" si="85"/>
        <v>1978.03</v>
      </c>
      <c r="O519" s="60">
        <f t="shared" si="86"/>
        <v>-0.60936373060240445</v>
      </c>
      <c r="P519" s="63">
        <f t="shared" si="87"/>
        <v>0.54369669661272146</v>
      </c>
      <c r="R519" s="59">
        <f t="shared" si="78"/>
        <v>12.210526315789473</v>
      </c>
      <c r="S519" s="59">
        <f t="shared" si="79"/>
        <v>2.5022983924998692</v>
      </c>
    </row>
    <row r="520" spans="1:19" x14ac:dyDescent="0.3">
      <c r="A520" s="60">
        <f>[1]Data!A519</f>
        <v>1913.07</v>
      </c>
      <c r="B520" s="59">
        <f>[1]Data!B519</f>
        <v>8.23</v>
      </c>
      <c r="C520" s="59">
        <f>[1]Data!C519</f>
        <v>0.48</v>
      </c>
      <c r="D520" s="59">
        <f>[1]Data!D519</f>
        <v>0.65920000000000001</v>
      </c>
      <c r="E520" s="59">
        <f>[1]Data!E519</f>
        <v>9.9</v>
      </c>
      <c r="F520" s="59">
        <f t="shared" si="76"/>
        <v>259.64569292929292</v>
      </c>
      <c r="G520" s="59">
        <f t="shared" si="77"/>
        <v>20.796894383838382</v>
      </c>
      <c r="H520" s="59">
        <f t="shared" si="80"/>
        <v>299.1798490318821</v>
      </c>
      <c r="I520" s="59">
        <f t="shared" si="81"/>
        <v>22.402217780609313</v>
      </c>
      <c r="J520" s="59">
        <f t="shared" si="82"/>
        <v>11.590178056122392</v>
      </c>
      <c r="K520" s="59">
        <f t="shared" si="83"/>
        <v>2.4501580201432631</v>
      </c>
      <c r="L520" s="59">
        <f t="shared" si="84"/>
        <v>-0.3545800997642039</v>
      </c>
      <c r="M520" s="60"/>
      <c r="N520" s="60">
        <f t="shared" si="85"/>
        <v>1978.06</v>
      </c>
      <c r="O520" s="60">
        <f t="shared" si="86"/>
        <v>-0.54434217958099484</v>
      </c>
      <c r="P520" s="63">
        <f t="shared" si="87"/>
        <v>0.58022334058903524</v>
      </c>
      <c r="R520" s="59">
        <f t="shared" si="78"/>
        <v>12.484830097087379</v>
      </c>
      <c r="S520" s="59">
        <f t="shared" si="79"/>
        <v>2.5245143150758538</v>
      </c>
    </row>
    <row r="521" spans="1:19" x14ac:dyDescent="0.3">
      <c r="A521" s="60">
        <f>[1]Data!A520</f>
        <v>1913.08</v>
      </c>
      <c r="B521" s="59">
        <f>[1]Data!B520</f>
        <v>8.4499999999999993</v>
      </c>
      <c r="C521" s="59">
        <f>[1]Data!C520</f>
        <v>0.48</v>
      </c>
      <c r="D521" s="59">
        <f>[1]Data!D520</f>
        <v>0.65329999999999999</v>
      </c>
      <c r="E521" s="59">
        <f>[1]Data!E520</f>
        <v>9.9</v>
      </c>
      <c r="F521" s="59">
        <f t="shared" si="76"/>
        <v>266.58640404040403</v>
      </c>
      <c r="G521" s="59">
        <f t="shared" si="77"/>
        <v>20.610757131313129</v>
      </c>
      <c r="H521" s="59">
        <f t="shared" si="80"/>
        <v>299.30696295169287</v>
      </c>
      <c r="I521" s="59">
        <f t="shared" si="81"/>
        <v>22.394320297228294</v>
      </c>
      <c r="J521" s="59">
        <f t="shared" si="82"/>
        <v>11.904197158124909</v>
      </c>
      <c r="K521" s="59">
        <f t="shared" si="83"/>
        <v>2.476891040296064</v>
      </c>
      <c r="L521" s="59">
        <f t="shared" si="84"/>
        <v>-0.32784707961140303</v>
      </c>
      <c r="M521" s="60"/>
      <c r="N521" s="60">
        <f t="shared" si="85"/>
        <v>1978.09</v>
      </c>
      <c r="O521" s="60">
        <f t="shared" si="86"/>
        <v>-0.50402613540560237</v>
      </c>
      <c r="P521" s="63">
        <f t="shared" si="87"/>
        <v>0.60409359441843513</v>
      </c>
      <c r="R521" s="59">
        <f t="shared" si="78"/>
        <v>12.934333384356345</v>
      </c>
      <c r="S521" s="59">
        <f t="shared" si="79"/>
        <v>2.559885278504515</v>
      </c>
    </row>
    <row r="522" spans="1:19" x14ac:dyDescent="0.3">
      <c r="A522" s="60">
        <f>[1]Data!A521</f>
        <v>1913.09</v>
      </c>
      <c r="B522" s="59">
        <f>[1]Data!B521</f>
        <v>8.5299999999999994</v>
      </c>
      <c r="C522" s="59">
        <f>[1]Data!C521</f>
        <v>0.48</v>
      </c>
      <c r="D522" s="59">
        <f>[1]Data!D521</f>
        <v>0.64749999999999996</v>
      </c>
      <c r="E522" s="59">
        <f>[1]Data!E521</f>
        <v>10</v>
      </c>
      <c r="F522" s="59">
        <f t="shared" si="76"/>
        <v>266.41919599999994</v>
      </c>
      <c r="G522" s="59">
        <f t="shared" si="77"/>
        <v>20.223496999999998</v>
      </c>
      <c r="H522" s="59">
        <f t="shared" si="80"/>
        <v>299.44360189099223</v>
      </c>
      <c r="I522" s="59">
        <f t="shared" si="81"/>
        <v>22.387813498552873</v>
      </c>
      <c r="J522" s="59">
        <f t="shared" si="82"/>
        <v>11.900188288473148</v>
      </c>
      <c r="K522" s="59">
        <f t="shared" si="83"/>
        <v>2.476554222553077</v>
      </c>
      <c r="L522" s="59">
        <f t="shared" si="84"/>
        <v>-0.32818389735439002</v>
      </c>
      <c r="M522" s="60"/>
      <c r="N522" s="60">
        <f t="shared" si="85"/>
        <v>1978.12</v>
      </c>
      <c r="O522" s="60">
        <f t="shared" si="86"/>
        <v>-0.60239781938410175</v>
      </c>
      <c r="P522" s="63">
        <f t="shared" si="87"/>
        <v>0.54749726136113974</v>
      </c>
      <c r="R522" s="59">
        <f t="shared" si="78"/>
        <v>13.173745173745173</v>
      </c>
      <c r="S522" s="59">
        <f t="shared" si="79"/>
        <v>2.5782258469120318</v>
      </c>
    </row>
    <row r="523" spans="1:19" x14ac:dyDescent="0.3">
      <c r="A523" s="60">
        <f>[1]Data!A522</f>
        <v>1913.1</v>
      </c>
      <c r="B523" s="59">
        <f>[1]Data!B522</f>
        <v>8.26</v>
      </c>
      <c r="C523" s="59">
        <f>[1]Data!C522</f>
        <v>0.48</v>
      </c>
      <c r="D523" s="59">
        <f>[1]Data!D522</f>
        <v>0.64170000000000005</v>
      </c>
      <c r="E523" s="59">
        <f>[1]Data!E522</f>
        <v>10</v>
      </c>
      <c r="F523" s="59">
        <f t="shared" ref="F523:F586" si="88">B523*$E$1848/E523</f>
        <v>257.98623199999997</v>
      </c>
      <c r="G523" s="59">
        <f t="shared" ref="G523:G586" si="89">D523*$E$1848/E523</f>
        <v>20.042344440000001</v>
      </c>
      <c r="H523" s="59">
        <f t="shared" si="80"/>
        <v>299.54497433782268</v>
      </c>
      <c r="I523" s="59">
        <f t="shared" si="81"/>
        <v>22.38028407360213</v>
      </c>
      <c r="J523" s="59">
        <f t="shared" si="82"/>
        <v>11.527388622573316</v>
      </c>
      <c r="K523" s="59">
        <f t="shared" si="83"/>
        <v>2.4447258231629401</v>
      </c>
      <c r="L523" s="59">
        <f t="shared" si="84"/>
        <v>-0.36001229674452695</v>
      </c>
      <c r="M523" s="60"/>
      <c r="N523" s="60">
        <f t="shared" si="85"/>
        <v>1979.03</v>
      </c>
      <c r="O523" s="60">
        <f t="shared" si="86"/>
        <v>-0.59599236137417355</v>
      </c>
      <c r="P523" s="63">
        <f t="shared" si="87"/>
        <v>0.55101548797640254</v>
      </c>
      <c r="R523" s="59">
        <f t="shared" ref="R523:R586" si="90">B523/D523</f>
        <v>12.872058594358734</v>
      </c>
      <c r="S523" s="59">
        <f t="shared" ref="S523:S586" si="91">LN(R523)</f>
        <v>2.555058961758554</v>
      </c>
    </row>
    <row r="524" spans="1:19" x14ac:dyDescent="0.3">
      <c r="A524" s="60">
        <f>[1]Data!A523</f>
        <v>1913.11</v>
      </c>
      <c r="B524" s="59">
        <f>[1]Data!B523</f>
        <v>8.0500000000000007</v>
      </c>
      <c r="C524" s="59">
        <f>[1]Data!C523</f>
        <v>0.48</v>
      </c>
      <c r="D524" s="59">
        <f>[1]Data!D523</f>
        <v>0.63580000000000003</v>
      </c>
      <c r="E524" s="59">
        <f>[1]Data!E523</f>
        <v>10.1</v>
      </c>
      <c r="F524" s="59">
        <f t="shared" si="88"/>
        <v>248.93788118811884</v>
      </c>
      <c r="G524" s="59">
        <f t="shared" si="89"/>
        <v>19.661454019801983</v>
      </c>
      <c r="H524" s="59">
        <f t="shared" si="80"/>
        <v>299.63108478785477</v>
      </c>
      <c r="I524" s="59">
        <f t="shared" si="81"/>
        <v>22.369886663264584</v>
      </c>
      <c r="J524" s="59">
        <f t="shared" si="82"/>
        <v>11.128258490326642</v>
      </c>
      <c r="K524" s="59">
        <f t="shared" si="83"/>
        <v>2.4094876831729457</v>
      </c>
      <c r="L524" s="59">
        <f t="shared" si="84"/>
        <v>-0.39525043673452132</v>
      </c>
      <c r="M524" s="60"/>
      <c r="N524" s="60">
        <f t="shared" si="85"/>
        <v>1979.06</v>
      </c>
      <c r="O524" s="60">
        <f t="shared" si="86"/>
        <v>-0.61992228573522734</v>
      </c>
      <c r="P524" s="63">
        <f t="shared" si="87"/>
        <v>0.53798624517563232</v>
      </c>
      <c r="R524" s="59">
        <f t="shared" si="90"/>
        <v>12.661214218307645</v>
      </c>
      <c r="S524" s="59">
        <f t="shared" si="91"/>
        <v>2.5385433219359066</v>
      </c>
    </row>
    <row r="525" spans="1:19" x14ac:dyDescent="0.3">
      <c r="A525" s="60">
        <f>[1]Data!A524</f>
        <v>1913.12</v>
      </c>
      <c r="B525" s="59">
        <f>[1]Data!B524</f>
        <v>8.0399999999999991</v>
      </c>
      <c r="C525" s="59">
        <f>[1]Data!C524</f>
        <v>0.48</v>
      </c>
      <c r="D525" s="59">
        <f>[1]Data!D524</f>
        <v>0.63</v>
      </c>
      <c r="E525" s="59">
        <f>[1]Data!E524</f>
        <v>10</v>
      </c>
      <c r="F525" s="59">
        <f t="shared" si="88"/>
        <v>251.11492799999996</v>
      </c>
      <c r="G525" s="59">
        <f t="shared" si="89"/>
        <v>19.676915999999999</v>
      </c>
      <c r="H525" s="59">
        <f t="shared" si="80"/>
        <v>299.70503574225637</v>
      </c>
      <c r="I525" s="59">
        <f t="shared" si="81"/>
        <v>22.362536135611741</v>
      </c>
      <c r="J525" s="59">
        <f t="shared" si="82"/>
        <v>11.229268741129328</v>
      </c>
      <c r="K525" s="59">
        <f t="shared" si="83"/>
        <v>2.4185236500789151</v>
      </c>
      <c r="L525" s="59">
        <f t="shared" si="84"/>
        <v>-0.3862144698285519</v>
      </c>
      <c r="M525" s="60"/>
      <c r="N525" s="60">
        <f t="shared" si="85"/>
        <v>1979.09</v>
      </c>
      <c r="O525" s="60">
        <f t="shared" si="86"/>
        <v>-0.59074190372576618</v>
      </c>
      <c r="P525" s="63">
        <f t="shared" si="87"/>
        <v>0.55391617977567575</v>
      </c>
      <c r="R525" s="59">
        <f t="shared" si="90"/>
        <v>12.761904761904761</v>
      </c>
      <c r="S525" s="59">
        <f t="shared" si="91"/>
        <v>2.5464645427874335</v>
      </c>
    </row>
    <row r="526" spans="1:19" x14ac:dyDescent="0.3">
      <c r="A526" s="60">
        <f>[1]Data!A525</f>
        <v>1914.01</v>
      </c>
      <c r="B526" s="59">
        <f>[1]Data!B525</f>
        <v>8.3699999999999992</v>
      </c>
      <c r="C526" s="59">
        <f>[1]Data!C525</f>
        <v>0.47499999999999998</v>
      </c>
      <c r="D526" s="59">
        <f>[1]Data!D525</f>
        <v>0.62080000000000002</v>
      </c>
      <c r="E526" s="59">
        <f>[1]Data!E525</f>
        <v>10</v>
      </c>
      <c r="F526" s="59">
        <f t="shared" si="88"/>
        <v>261.42188399999998</v>
      </c>
      <c r="G526" s="59">
        <f t="shared" si="89"/>
        <v>19.389570560000003</v>
      </c>
      <c r="H526" s="59">
        <f t="shared" si="80"/>
        <v>299.85274586933491</v>
      </c>
      <c r="I526" s="59">
        <f t="shared" si="81"/>
        <v>22.357943976872509</v>
      </c>
      <c r="J526" s="59">
        <f t="shared" si="82"/>
        <v>11.692572638629914</v>
      </c>
      <c r="K526" s="59">
        <f t="shared" si="83"/>
        <v>2.4589538230108299</v>
      </c>
      <c r="L526" s="59">
        <f t="shared" si="84"/>
        <v>-0.34578429689663714</v>
      </c>
      <c r="M526" s="60"/>
      <c r="N526" s="60">
        <f t="shared" si="85"/>
        <v>1979.12</v>
      </c>
      <c r="O526" s="60">
        <f t="shared" si="86"/>
        <v>-0.63157899359253422</v>
      </c>
      <c r="P526" s="63">
        <f t="shared" si="87"/>
        <v>0.5317515055508284</v>
      </c>
      <c r="R526" s="59">
        <f t="shared" si="90"/>
        <v>13.482603092783503</v>
      </c>
      <c r="S526" s="59">
        <f t="shared" si="91"/>
        <v>2.601400194614512</v>
      </c>
    </row>
    <row r="527" spans="1:19" x14ac:dyDescent="0.3">
      <c r="A527" s="60">
        <f>[1]Data!A526</f>
        <v>1914.02</v>
      </c>
      <c r="B527" s="59">
        <f>[1]Data!B526</f>
        <v>8.48</v>
      </c>
      <c r="C527" s="59">
        <f>[1]Data!C526</f>
        <v>0.47</v>
      </c>
      <c r="D527" s="59">
        <f>[1]Data!D526</f>
        <v>0.61170000000000002</v>
      </c>
      <c r="E527" s="59">
        <f>[1]Data!E526</f>
        <v>9.9</v>
      </c>
      <c r="F527" s="59">
        <f t="shared" si="88"/>
        <v>267.53286464646465</v>
      </c>
      <c r="G527" s="59">
        <f t="shared" si="89"/>
        <v>19.298331757575756</v>
      </c>
      <c r="H527" s="59">
        <f t="shared" si="80"/>
        <v>300.07737576256278</v>
      </c>
      <c r="I527" s="59">
        <f t="shared" si="81"/>
        <v>22.357913841313611</v>
      </c>
      <c r="J527" s="59">
        <f t="shared" si="82"/>
        <v>11.965913570706652</v>
      </c>
      <c r="K527" s="59">
        <f t="shared" si="83"/>
        <v>2.4820620720357423</v>
      </c>
      <c r="L527" s="59">
        <f t="shared" si="84"/>
        <v>-0.32267604787172477</v>
      </c>
      <c r="M527" s="60"/>
      <c r="N527" s="60">
        <f t="shared" si="85"/>
        <v>1980.03</v>
      </c>
      <c r="O527" s="60">
        <f t="shared" si="86"/>
        <v>-0.71037841274650892</v>
      </c>
      <c r="P527" s="63">
        <f t="shared" si="87"/>
        <v>0.49145818822625109</v>
      </c>
      <c r="R527" s="59">
        <f t="shared" si="90"/>
        <v>13.863004740886055</v>
      </c>
      <c r="S527" s="59">
        <f t="shared" si="91"/>
        <v>2.6292237625374297</v>
      </c>
    </row>
    <row r="528" spans="1:19" x14ac:dyDescent="0.3">
      <c r="A528" s="60">
        <f>[1]Data!A527</f>
        <v>1914.03</v>
      </c>
      <c r="B528" s="59">
        <f>[1]Data!B527</f>
        <v>8.32</v>
      </c>
      <c r="C528" s="59">
        <f>[1]Data!C527</f>
        <v>0.46500000000000002</v>
      </c>
      <c r="D528" s="59">
        <f>[1]Data!D527</f>
        <v>0.60250000000000004</v>
      </c>
      <c r="E528" s="59">
        <f>[1]Data!E527</f>
        <v>9.9</v>
      </c>
      <c r="F528" s="59">
        <f t="shared" si="88"/>
        <v>262.48507474747475</v>
      </c>
      <c r="G528" s="59">
        <f t="shared" si="89"/>
        <v>19.00808383838384</v>
      </c>
      <c r="H528" s="59">
        <f t="shared" si="80"/>
        <v>300.2466099297024</v>
      </c>
      <c r="I528" s="59">
        <f t="shared" si="81"/>
        <v>22.354135260218065</v>
      </c>
      <c r="J528" s="59">
        <f t="shared" si="82"/>
        <v>11.742126085038022</v>
      </c>
      <c r="K528" s="59">
        <f t="shared" si="83"/>
        <v>2.4631828955368231</v>
      </c>
      <c r="L528" s="59">
        <f t="shared" si="84"/>
        <v>-0.3415552243706439</v>
      </c>
      <c r="M528" s="60"/>
      <c r="N528" s="60">
        <f t="shared" si="85"/>
        <v>1980.06</v>
      </c>
      <c r="O528" s="60">
        <f t="shared" si="86"/>
        <v>-0.65813043794991577</v>
      </c>
      <c r="P528" s="63">
        <f t="shared" si="87"/>
        <v>0.5178185239608486</v>
      </c>
      <c r="R528" s="59">
        <f t="shared" si="90"/>
        <v>13.809128630705393</v>
      </c>
      <c r="S528" s="59">
        <f t="shared" si="91"/>
        <v>2.6253298684504442</v>
      </c>
    </row>
    <row r="529" spans="1:19" x14ac:dyDescent="0.3">
      <c r="A529" s="60">
        <f>[1]Data!A528</f>
        <v>1914.04</v>
      </c>
      <c r="B529" s="59">
        <f>[1]Data!B528</f>
        <v>8.1199999999999992</v>
      </c>
      <c r="C529" s="59">
        <f>[1]Data!C528</f>
        <v>0.46</v>
      </c>
      <c r="D529" s="59">
        <f>[1]Data!D528</f>
        <v>0.59330000000000005</v>
      </c>
      <c r="E529" s="59">
        <f>[1]Data!E528</f>
        <v>9.8000000000000007</v>
      </c>
      <c r="F529" s="59">
        <f t="shared" si="88"/>
        <v>258.78937142857143</v>
      </c>
      <c r="G529" s="59">
        <f t="shared" si="89"/>
        <v>18.908834244897957</v>
      </c>
      <c r="H529" s="59">
        <f t="shared" si="80"/>
        <v>300.31705168979477</v>
      </c>
      <c r="I529" s="59">
        <f t="shared" si="81"/>
        <v>22.348439036272698</v>
      </c>
      <c r="J529" s="59">
        <f t="shared" si="82"/>
        <v>11.579751543655581</v>
      </c>
      <c r="K529" s="59">
        <f t="shared" si="83"/>
        <v>2.4492580162718047</v>
      </c>
      <c r="L529" s="59">
        <f t="shared" si="84"/>
        <v>-0.35548010363566229</v>
      </c>
      <c r="M529" s="60"/>
      <c r="N529" s="60">
        <f t="shared" si="85"/>
        <v>1980.09</v>
      </c>
      <c r="O529" s="60">
        <f t="shared" si="86"/>
        <v>-0.58103701138282426</v>
      </c>
      <c r="P529" s="63">
        <f t="shared" si="87"/>
        <v>0.55931804653729245</v>
      </c>
      <c r="R529" s="59">
        <f t="shared" si="90"/>
        <v>13.686162143940669</v>
      </c>
      <c r="S529" s="59">
        <f t="shared" si="91"/>
        <v>2.6163852598911261</v>
      </c>
    </row>
    <row r="530" spans="1:19" x14ac:dyDescent="0.3">
      <c r="A530" s="60">
        <f>[1]Data!A529</f>
        <v>1914.05</v>
      </c>
      <c r="B530" s="59">
        <f>[1]Data!B529</f>
        <v>8.17</v>
      </c>
      <c r="C530" s="59">
        <f>[1]Data!C529</f>
        <v>0.45500000000000002</v>
      </c>
      <c r="D530" s="59">
        <f>[1]Data!D529</f>
        <v>0.58420000000000005</v>
      </c>
      <c r="E530" s="59">
        <f>[1]Data!E529</f>
        <v>9.9</v>
      </c>
      <c r="F530" s="59">
        <f t="shared" si="88"/>
        <v>257.7527717171717</v>
      </c>
      <c r="G530" s="59">
        <f t="shared" si="89"/>
        <v>18.43074286868687</v>
      </c>
      <c r="H530" s="59">
        <f t="shared" si="80"/>
        <v>300.3704904285533</v>
      </c>
      <c r="I530" s="59">
        <f t="shared" si="81"/>
        <v>22.334876371089202</v>
      </c>
      <c r="J530" s="59">
        <f t="shared" si="82"/>
        <v>11.540371544246067</v>
      </c>
      <c r="K530" s="59">
        <f t="shared" si="83"/>
        <v>2.4458514567701646</v>
      </c>
      <c r="L530" s="59">
        <f t="shared" si="84"/>
        <v>-0.35888666313730244</v>
      </c>
      <c r="M530" s="60"/>
      <c r="N530" s="60">
        <f t="shared" si="85"/>
        <v>1980.12</v>
      </c>
      <c r="O530" s="60">
        <f t="shared" si="86"/>
        <v>-0.56099033701432033</v>
      </c>
      <c r="P530" s="63">
        <f t="shared" si="87"/>
        <v>0.57064365438913944</v>
      </c>
      <c r="R530" s="59">
        <f t="shared" si="90"/>
        <v>13.984936665525504</v>
      </c>
      <c r="S530" s="59">
        <f t="shared" si="91"/>
        <v>2.6379807979004077</v>
      </c>
    </row>
    <row r="531" spans="1:19" x14ac:dyDescent="0.3">
      <c r="A531" s="60">
        <f>[1]Data!A530</f>
        <v>1914.06</v>
      </c>
      <c r="B531" s="59">
        <f>[1]Data!B530</f>
        <v>8.1300000000000008</v>
      </c>
      <c r="C531" s="59">
        <f>[1]Data!C530</f>
        <v>0.45</v>
      </c>
      <c r="D531" s="59">
        <f>[1]Data!D530</f>
        <v>0.57499999999999996</v>
      </c>
      <c r="E531" s="59">
        <f>[1]Data!E530</f>
        <v>9.9</v>
      </c>
      <c r="F531" s="59">
        <f t="shared" si="88"/>
        <v>256.49082424242425</v>
      </c>
      <c r="G531" s="59">
        <f t="shared" si="89"/>
        <v>18.140494949494947</v>
      </c>
      <c r="H531" s="59">
        <f t="shared" si="80"/>
        <v>300.25384015831105</v>
      </c>
      <c r="I531" s="59">
        <f t="shared" si="81"/>
        <v>22.319569111148105</v>
      </c>
      <c r="J531" s="59">
        <f t="shared" si="82"/>
        <v>11.491746232426729</v>
      </c>
      <c r="K531" s="59">
        <f t="shared" si="83"/>
        <v>2.4416290587662624</v>
      </c>
      <c r="L531" s="59">
        <f t="shared" si="84"/>
        <v>-0.36310906114120467</v>
      </c>
      <c r="M531" s="60"/>
      <c r="N531" s="60">
        <f t="shared" si="85"/>
        <v>1981.03</v>
      </c>
      <c r="O531" s="60">
        <f t="shared" si="86"/>
        <v>-0.59465620105762884</v>
      </c>
      <c r="P531" s="63">
        <f t="shared" si="87"/>
        <v>0.55175222509507937</v>
      </c>
      <c r="R531" s="59">
        <f t="shared" si="90"/>
        <v>14.139130434782611</v>
      </c>
      <c r="S531" s="59">
        <f t="shared" si="91"/>
        <v>2.6489461617445058</v>
      </c>
    </row>
    <row r="532" spans="1:19" x14ac:dyDescent="0.3">
      <c r="A532" s="60">
        <f>[1]Data!A531</f>
        <v>1914.07</v>
      </c>
      <c r="B532" s="59">
        <f>[1]Data!B531</f>
        <v>7.68</v>
      </c>
      <c r="C532" s="59">
        <f>[1]Data!C531</f>
        <v>0.44500000000000001</v>
      </c>
      <c r="D532" s="59">
        <f>[1]Data!D531</f>
        <v>0.56579999999999997</v>
      </c>
      <c r="E532" s="59">
        <f>[1]Data!E531</f>
        <v>10</v>
      </c>
      <c r="F532" s="59">
        <f t="shared" si="88"/>
        <v>239.87097599999998</v>
      </c>
      <c r="G532" s="59">
        <f t="shared" si="89"/>
        <v>17.67174456</v>
      </c>
      <c r="H532" s="59">
        <f t="shared" si="80"/>
        <v>299.98735216017064</v>
      </c>
      <c r="I532" s="59">
        <f t="shared" si="81"/>
        <v>22.300613235204469</v>
      </c>
      <c r="J532" s="59">
        <f t="shared" si="82"/>
        <v>10.756250219224102</v>
      </c>
      <c r="K532" s="59">
        <f t="shared" si="83"/>
        <v>2.3754870013588025</v>
      </c>
      <c r="L532" s="59">
        <f t="shared" si="84"/>
        <v>-0.42925111854866449</v>
      </c>
      <c r="M532" s="60"/>
      <c r="N532" s="60">
        <f t="shared" si="85"/>
        <v>1981.06</v>
      </c>
      <c r="O532" s="60">
        <f t="shared" si="86"/>
        <v>-0.63071625787386809</v>
      </c>
      <c r="P532" s="63">
        <f t="shared" si="87"/>
        <v>0.53221046451980214</v>
      </c>
      <c r="R532" s="59">
        <f t="shared" si="90"/>
        <v>13.573700954400849</v>
      </c>
      <c r="S532" s="59">
        <f t="shared" si="91"/>
        <v>2.6081341672742511</v>
      </c>
    </row>
    <row r="533" spans="1:19" x14ac:dyDescent="0.3">
      <c r="A533" s="60">
        <f>[1]Data!A532</f>
        <v>1914.08</v>
      </c>
      <c r="B533" s="59">
        <f>[1]Data!B532</f>
        <v>7.68</v>
      </c>
      <c r="C533" s="59">
        <f>[1]Data!C532</f>
        <v>0.44</v>
      </c>
      <c r="D533" s="59">
        <f>[1]Data!D532</f>
        <v>0.55669999999999997</v>
      </c>
      <c r="E533" s="59">
        <f>[1]Data!E532</f>
        <v>10.199999999999999</v>
      </c>
      <c r="F533" s="59">
        <f t="shared" si="88"/>
        <v>235.16762352941174</v>
      </c>
      <c r="G533" s="59">
        <f t="shared" si="89"/>
        <v>17.046590627450978</v>
      </c>
      <c r="H533" s="59">
        <f t="shared" si="80"/>
        <v>299.66743777323029</v>
      </c>
      <c r="I533" s="59">
        <f t="shared" si="81"/>
        <v>22.278407647644322</v>
      </c>
      <c r="J533" s="59">
        <f t="shared" si="82"/>
        <v>10.555854226604833</v>
      </c>
      <c r="K533" s="59">
        <f t="shared" si="83"/>
        <v>2.3566806090160579</v>
      </c>
      <c r="L533" s="59">
        <f t="shared" si="84"/>
        <v>-0.44805751089140911</v>
      </c>
      <c r="M533" s="60"/>
      <c r="N533" s="60">
        <f t="shared" si="85"/>
        <v>1981.09</v>
      </c>
      <c r="O533" s="60">
        <f t="shared" si="86"/>
        <v>-0.77628712418584511</v>
      </c>
      <c r="P533" s="63">
        <f t="shared" si="87"/>
        <v>0.46011117947762015</v>
      </c>
      <c r="R533" s="59">
        <f t="shared" si="90"/>
        <v>13.795581102927969</v>
      </c>
      <c r="S533" s="59">
        <f t="shared" si="91"/>
        <v>2.6243483309522557</v>
      </c>
    </row>
    <row r="534" spans="1:19" x14ac:dyDescent="0.3">
      <c r="A534" s="60">
        <f>[1]Data!A533</f>
        <v>1914.09</v>
      </c>
      <c r="B534" s="59">
        <f>[1]Data!B533</f>
        <v>7.68</v>
      </c>
      <c r="C534" s="59">
        <f>[1]Data!C533</f>
        <v>0.435</v>
      </c>
      <c r="D534" s="59">
        <f>[1]Data!D533</f>
        <v>0.54749999999999999</v>
      </c>
      <c r="E534" s="59">
        <f>[1]Data!E533</f>
        <v>10.199999999999999</v>
      </c>
      <c r="F534" s="59">
        <f t="shared" si="88"/>
        <v>235.16762352941174</v>
      </c>
      <c r="G534" s="59">
        <f t="shared" si="89"/>
        <v>16.764879411764706</v>
      </c>
      <c r="H534" s="59">
        <f t="shared" si="80"/>
        <v>299.29379603104456</v>
      </c>
      <c r="I534" s="59">
        <f t="shared" si="81"/>
        <v>22.256498201280682</v>
      </c>
      <c r="J534" s="59">
        <f t="shared" si="82"/>
        <v>10.566245480426915</v>
      </c>
      <c r="K534" s="59">
        <f t="shared" si="83"/>
        <v>2.357664531524192</v>
      </c>
      <c r="L534" s="59">
        <f t="shared" si="84"/>
        <v>-0.44707358838327504</v>
      </c>
      <c r="M534" s="60"/>
      <c r="N534" s="60">
        <f t="shared" si="85"/>
        <v>1981.12</v>
      </c>
      <c r="O534" s="60">
        <f t="shared" si="86"/>
        <v>-0.74384076570804947</v>
      </c>
      <c r="P534" s="63">
        <f t="shared" si="87"/>
        <v>0.47528494732296805</v>
      </c>
      <c r="R534" s="59">
        <f t="shared" si="90"/>
        <v>14.027397260273972</v>
      </c>
      <c r="S534" s="59">
        <f t="shared" si="91"/>
        <v>2.6410123644510617</v>
      </c>
    </row>
    <row r="535" spans="1:19" x14ac:dyDescent="0.3">
      <c r="A535" s="60">
        <f>[1]Data!A534</f>
        <v>1914.1</v>
      </c>
      <c r="B535" s="59">
        <f>[1]Data!B534</f>
        <v>7.68</v>
      </c>
      <c r="C535" s="59">
        <f>[1]Data!C534</f>
        <v>0.43</v>
      </c>
      <c r="D535" s="59">
        <f>[1]Data!D534</f>
        <v>0.5383</v>
      </c>
      <c r="E535" s="59">
        <f>[1]Data!E534</f>
        <v>10.1</v>
      </c>
      <c r="F535" s="59">
        <f t="shared" si="88"/>
        <v>237.49601584158415</v>
      </c>
      <c r="G535" s="59">
        <f t="shared" si="89"/>
        <v>16.646367881188119</v>
      </c>
      <c r="H535" s="59">
        <f t="shared" si="80"/>
        <v>298.75530890617682</v>
      </c>
      <c r="I535" s="59">
        <f t="shared" si="81"/>
        <v>22.234522796751214</v>
      </c>
      <c r="J535" s="59">
        <f t="shared" si="82"/>
        <v>10.681408277234794</v>
      </c>
      <c r="K535" s="59">
        <f t="shared" si="83"/>
        <v>2.368504686003436</v>
      </c>
      <c r="L535" s="59">
        <f t="shared" si="84"/>
        <v>-0.43623343390403102</v>
      </c>
      <c r="M535" s="60"/>
      <c r="N535" s="60">
        <f t="shared" si="85"/>
        <v>1982.03</v>
      </c>
      <c r="O535" s="60">
        <f t="shared" si="86"/>
        <v>-0.86323950313745801</v>
      </c>
      <c r="P535" s="63">
        <f t="shared" si="87"/>
        <v>0.42179346544065949</v>
      </c>
      <c r="R535" s="59">
        <f t="shared" si="90"/>
        <v>14.267137284042356</v>
      </c>
      <c r="S535" s="59">
        <f t="shared" si="91"/>
        <v>2.6579588005748063</v>
      </c>
    </row>
    <row r="536" spans="1:19" x14ac:dyDescent="0.3">
      <c r="A536" s="60">
        <f>[1]Data!A535</f>
        <v>1914.11</v>
      </c>
      <c r="B536" s="59">
        <f>[1]Data!B535</f>
        <v>7.68</v>
      </c>
      <c r="C536" s="59">
        <f>[1]Data!C535</f>
        <v>0.42499999999999999</v>
      </c>
      <c r="D536" s="59">
        <f>[1]Data!D535</f>
        <v>0.5292</v>
      </c>
      <c r="E536" s="59">
        <f>[1]Data!E535</f>
        <v>10.199999999999999</v>
      </c>
      <c r="F536" s="59">
        <f t="shared" si="88"/>
        <v>235.16762352941174</v>
      </c>
      <c r="G536" s="59">
        <f t="shared" si="89"/>
        <v>16.204519058823529</v>
      </c>
      <c r="H536" s="59">
        <f t="shared" si="80"/>
        <v>298.05980244588136</v>
      </c>
      <c r="I536" s="59">
        <f t="shared" si="81"/>
        <v>22.213067051124259</v>
      </c>
      <c r="J536" s="59">
        <f t="shared" si="82"/>
        <v>10.586904680392134</v>
      </c>
      <c r="K536" s="59">
        <f t="shared" si="83"/>
        <v>2.3596178298628985</v>
      </c>
      <c r="L536" s="59">
        <f t="shared" si="84"/>
        <v>-0.44512029004456855</v>
      </c>
      <c r="M536" s="60"/>
      <c r="N536" s="60">
        <f t="shared" si="85"/>
        <v>1982.06</v>
      </c>
      <c r="O536" s="60">
        <f t="shared" si="86"/>
        <v>-0.90065513146840415</v>
      </c>
      <c r="P536" s="63">
        <f t="shared" si="87"/>
        <v>0.40630339039264263</v>
      </c>
      <c r="R536" s="59">
        <f t="shared" si="90"/>
        <v>14.512471655328797</v>
      </c>
      <c r="S536" s="59">
        <f t="shared" si="91"/>
        <v>2.6750083939009173</v>
      </c>
    </row>
    <row r="537" spans="1:19" x14ac:dyDescent="0.3">
      <c r="A537" s="60">
        <f>[1]Data!A536</f>
        <v>1914.12</v>
      </c>
      <c r="B537" s="59">
        <f>[1]Data!B536</f>
        <v>7.35</v>
      </c>
      <c r="C537" s="59">
        <f>[1]Data!C536</f>
        <v>0.42</v>
      </c>
      <c r="D537" s="59">
        <f>[1]Data!D536</f>
        <v>0.52</v>
      </c>
      <c r="E537" s="59">
        <f>[1]Data!E536</f>
        <v>10.1</v>
      </c>
      <c r="F537" s="59">
        <f t="shared" si="88"/>
        <v>227.29110891089107</v>
      </c>
      <c r="G537" s="59">
        <f t="shared" si="89"/>
        <v>16.080459405940594</v>
      </c>
      <c r="H537" s="59">
        <f t="shared" si="80"/>
        <v>297.38505576206092</v>
      </c>
      <c r="I537" s="59">
        <f t="shared" si="81"/>
        <v>22.191452035026437</v>
      </c>
      <c r="J537" s="59">
        <f t="shared" si="82"/>
        <v>10.242281962989193</v>
      </c>
      <c r="K537" s="59">
        <f t="shared" si="83"/>
        <v>2.3265244427326093</v>
      </c>
      <c r="L537" s="59">
        <f t="shared" si="84"/>
        <v>-0.47821367717485774</v>
      </c>
      <c r="M537" s="60"/>
      <c r="N537" s="60">
        <f t="shared" si="85"/>
        <v>1982.09</v>
      </c>
      <c r="O537" s="60">
        <f t="shared" si="86"/>
        <v>-0.79965017413011852</v>
      </c>
      <c r="P537" s="63">
        <f t="shared" si="87"/>
        <v>0.44948617851018441</v>
      </c>
      <c r="R537" s="59">
        <f t="shared" si="90"/>
        <v>14.134615384615383</v>
      </c>
      <c r="S537" s="59">
        <f t="shared" si="91"/>
        <v>2.6486267806314094</v>
      </c>
    </row>
    <row r="538" spans="1:19" x14ac:dyDescent="0.3">
      <c r="A538" s="60">
        <f>[1]Data!A537</f>
        <v>1915.01</v>
      </c>
      <c r="B538" s="59">
        <f>[1]Data!B537</f>
        <v>7.48</v>
      </c>
      <c r="C538" s="59">
        <f>[1]Data!C537</f>
        <v>0.42080000000000001</v>
      </c>
      <c r="D538" s="59">
        <f>[1]Data!D537</f>
        <v>0.55000000000000004</v>
      </c>
      <c r="E538" s="59">
        <f>[1]Data!E537</f>
        <v>10.1</v>
      </c>
      <c r="F538" s="59">
        <f t="shared" si="88"/>
        <v>231.31122376237624</v>
      </c>
      <c r="G538" s="59">
        <f t="shared" si="89"/>
        <v>17.008178217821783</v>
      </c>
      <c r="H538" s="59">
        <f t="shared" si="80"/>
        <v>296.65031228266429</v>
      </c>
      <c r="I538" s="59">
        <f t="shared" si="81"/>
        <v>22.174650294348414</v>
      </c>
      <c r="J538" s="59">
        <f t="shared" si="82"/>
        <v>10.431335813279086</v>
      </c>
      <c r="K538" s="59">
        <f t="shared" si="83"/>
        <v>2.3448143349517818</v>
      </c>
      <c r="L538" s="59">
        <f t="shared" si="84"/>
        <v>-0.4599237849556852</v>
      </c>
      <c r="M538" s="60"/>
      <c r="N538" s="60">
        <f t="shared" si="85"/>
        <v>1982.12</v>
      </c>
      <c r="O538" s="60">
        <f t="shared" si="86"/>
        <v>-0.66349831795961967</v>
      </c>
      <c r="P538" s="63">
        <f t="shared" si="87"/>
        <v>0.51504638317338358</v>
      </c>
      <c r="R538" s="59">
        <f t="shared" si="90"/>
        <v>13.6</v>
      </c>
      <c r="S538" s="59">
        <f t="shared" si="91"/>
        <v>2.6100697927420065</v>
      </c>
    </row>
    <row r="539" spans="1:19" x14ac:dyDescent="0.3">
      <c r="A539" s="60">
        <f>[1]Data!A538</f>
        <v>1915.02</v>
      </c>
      <c r="B539" s="59">
        <f>[1]Data!B538</f>
        <v>7.38</v>
      </c>
      <c r="C539" s="59">
        <f>[1]Data!C538</f>
        <v>0.42170000000000002</v>
      </c>
      <c r="D539" s="59">
        <f>[1]Data!D538</f>
        <v>0.57999999999999996</v>
      </c>
      <c r="E539" s="59">
        <f>[1]Data!E538</f>
        <v>10</v>
      </c>
      <c r="F539" s="59">
        <f t="shared" si="88"/>
        <v>230.50101599999999</v>
      </c>
      <c r="G539" s="59">
        <f t="shared" si="89"/>
        <v>18.115255999999999</v>
      </c>
      <c r="H539" s="59">
        <f t="shared" si="80"/>
        <v>295.89907893135847</v>
      </c>
      <c r="I539" s="59">
        <f t="shared" si="81"/>
        <v>22.164101395908762</v>
      </c>
      <c r="J539" s="59">
        <f t="shared" si="82"/>
        <v>10.399745601351013</v>
      </c>
      <c r="K539" s="59">
        <f t="shared" si="83"/>
        <v>2.3417813444395854</v>
      </c>
      <c r="L539" s="59">
        <f t="shared" si="84"/>
        <v>-0.46295677546788161</v>
      </c>
      <c r="M539" s="60"/>
      <c r="N539" s="60">
        <f t="shared" si="85"/>
        <v>1983.03</v>
      </c>
      <c r="O539" s="60">
        <f t="shared" si="86"/>
        <v>-0.57577257907004276</v>
      </c>
      <c r="P539" s="63">
        <f t="shared" si="87"/>
        <v>0.56227030269266176</v>
      </c>
      <c r="R539" s="59">
        <f t="shared" si="90"/>
        <v>12.724137931034484</v>
      </c>
      <c r="S539" s="59">
        <f t="shared" si="91"/>
        <v>2.5435008140540534</v>
      </c>
    </row>
    <row r="540" spans="1:19" x14ac:dyDescent="0.3">
      <c r="A540" s="60">
        <f>[1]Data!A539</f>
        <v>1915.03</v>
      </c>
      <c r="B540" s="59">
        <f>[1]Data!B539</f>
        <v>7.57</v>
      </c>
      <c r="C540" s="59">
        <f>[1]Data!C539</f>
        <v>0.42249999999999999</v>
      </c>
      <c r="D540" s="59">
        <f>[1]Data!D539</f>
        <v>0.61</v>
      </c>
      <c r="E540" s="59">
        <f>[1]Data!E539</f>
        <v>9.9</v>
      </c>
      <c r="F540" s="59">
        <f t="shared" si="88"/>
        <v>238.82355959595958</v>
      </c>
      <c r="G540" s="59">
        <f t="shared" si="89"/>
        <v>19.244698989898989</v>
      </c>
      <c r="H540" s="59">
        <f t="shared" si="80"/>
        <v>295.20644528309413</v>
      </c>
      <c r="I540" s="59">
        <f t="shared" si="81"/>
        <v>22.157388747435011</v>
      </c>
      <c r="J540" s="59">
        <f t="shared" si="82"/>
        <v>10.778506543267936</v>
      </c>
      <c r="K540" s="59">
        <f t="shared" si="83"/>
        <v>2.3775540162978217</v>
      </c>
      <c r="L540" s="59">
        <f t="shared" si="84"/>
        <v>-0.42718410360964532</v>
      </c>
      <c r="M540" s="60"/>
      <c r="N540" s="60">
        <f t="shared" si="85"/>
        <v>1983.06</v>
      </c>
      <c r="O540" s="60">
        <f t="shared" si="86"/>
        <v>-0.49471362255648765</v>
      </c>
      <c r="P540" s="63">
        <f t="shared" si="87"/>
        <v>0.60974549965284341</v>
      </c>
      <c r="R540" s="59">
        <f t="shared" si="90"/>
        <v>12.409836065573771</v>
      </c>
      <c r="S540" s="59">
        <f t="shared" si="91"/>
        <v>2.5184893892641376</v>
      </c>
    </row>
    <row r="541" spans="1:19" x14ac:dyDescent="0.3">
      <c r="A541" s="60">
        <f>[1]Data!A540</f>
        <v>1915.04</v>
      </c>
      <c r="B541" s="59">
        <f>[1]Data!B540</f>
        <v>8.14</v>
      </c>
      <c r="C541" s="59">
        <f>[1]Data!C540</f>
        <v>0.42330000000000001</v>
      </c>
      <c r="D541" s="59">
        <f>[1]Data!D540</f>
        <v>0.64</v>
      </c>
      <c r="E541" s="59">
        <f>[1]Data!E540</f>
        <v>10</v>
      </c>
      <c r="F541" s="59">
        <f t="shared" si="88"/>
        <v>254.23824800000003</v>
      </c>
      <c r="G541" s="59">
        <f t="shared" si="89"/>
        <v>19.989248</v>
      </c>
      <c r="H541" s="59">
        <f t="shared" si="80"/>
        <v>294.46349712969243</v>
      </c>
      <c r="I541" s="59">
        <f t="shared" si="81"/>
        <v>22.152580837315867</v>
      </c>
      <c r="J541" s="59">
        <f t="shared" si="82"/>
        <v>11.476687518581921</v>
      </c>
      <c r="K541" s="59">
        <f t="shared" si="83"/>
        <v>2.4403178055771511</v>
      </c>
      <c r="L541" s="59">
        <f t="shared" si="84"/>
        <v>-0.36442031433031596</v>
      </c>
      <c r="M541" s="60"/>
      <c r="N541" s="60">
        <f t="shared" si="85"/>
        <v>1983.09</v>
      </c>
      <c r="O541" s="60">
        <f t="shared" si="86"/>
        <v>-0.4955527233493493</v>
      </c>
      <c r="P541" s="63">
        <f t="shared" si="87"/>
        <v>0.6092340763185109</v>
      </c>
      <c r="R541" s="59">
        <f t="shared" si="90"/>
        <v>12.71875</v>
      </c>
      <c r="S541" s="59">
        <f t="shared" si="91"/>
        <v>2.5430772826428685</v>
      </c>
    </row>
    <row r="542" spans="1:19" x14ac:dyDescent="0.3">
      <c r="A542" s="60">
        <f>[1]Data!A541</f>
        <v>1915.05</v>
      </c>
      <c r="B542" s="59">
        <f>[1]Data!B541</f>
        <v>7.95</v>
      </c>
      <c r="C542" s="59">
        <f>[1]Data!C541</f>
        <v>0.42420000000000002</v>
      </c>
      <c r="D542" s="59">
        <f>[1]Data!D541</f>
        <v>0.67</v>
      </c>
      <c r="E542" s="59">
        <f>[1]Data!E541</f>
        <v>10.1</v>
      </c>
      <c r="F542" s="59">
        <f t="shared" si="88"/>
        <v>245.84548514851488</v>
      </c>
      <c r="G542" s="59">
        <f t="shared" si="89"/>
        <v>20.719053465346533</v>
      </c>
      <c r="H542" s="59">
        <f t="shared" si="80"/>
        <v>293.84453447143835</v>
      </c>
      <c r="I542" s="59">
        <f t="shared" si="81"/>
        <v>22.147316387701004</v>
      </c>
      <c r="J542" s="59">
        <f t="shared" si="82"/>
        <v>11.100463859587045</v>
      </c>
      <c r="K542" s="59">
        <f t="shared" si="83"/>
        <v>2.4069868965971324</v>
      </c>
      <c r="L542" s="59">
        <f t="shared" si="84"/>
        <v>-0.39775122331033463</v>
      </c>
      <c r="M542" s="60"/>
      <c r="N542" s="60">
        <f t="shared" si="85"/>
        <v>1983.12</v>
      </c>
      <c r="O542" s="60">
        <f t="shared" si="86"/>
        <v>-0.51222030330995949</v>
      </c>
      <c r="P542" s="63">
        <f t="shared" si="87"/>
        <v>0.59916377554173894</v>
      </c>
      <c r="R542" s="59">
        <f t="shared" si="90"/>
        <v>11.865671641791044</v>
      </c>
      <c r="S542" s="59">
        <f t="shared" si="91"/>
        <v>2.4736494952633659</v>
      </c>
    </row>
    <row r="543" spans="1:19" x14ac:dyDescent="0.3">
      <c r="A543" s="60">
        <f>[1]Data!A542</f>
        <v>1915.06</v>
      </c>
      <c r="B543" s="59">
        <f>[1]Data!B542</f>
        <v>8.0399999999999991</v>
      </c>
      <c r="C543" s="59">
        <f>[1]Data!C542</f>
        <v>0.42499999999999999</v>
      </c>
      <c r="D543" s="59">
        <f>[1]Data!D542</f>
        <v>0.7</v>
      </c>
      <c r="E543" s="59">
        <f>[1]Data!E542</f>
        <v>10.1</v>
      </c>
      <c r="F543" s="59">
        <f t="shared" si="88"/>
        <v>248.6286415841584</v>
      </c>
      <c r="G543" s="59">
        <f t="shared" si="89"/>
        <v>21.646772277227722</v>
      </c>
      <c r="H543" s="59">
        <f t="shared" si="80"/>
        <v>293.18947220381034</v>
      </c>
      <c r="I543" s="59">
        <f t="shared" si="81"/>
        <v>22.145300974637127</v>
      </c>
      <c r="J543" s="59">
        <f t="shared" si="82"/>
        <v>11.22715116262864</v>
      </c>
      <c r="K543" s="59">
        <f t="shared" si="83"/>
        <v>2.4183350555909211</v>
      </c>
      <c r="L543" s="59">
        <f t="shared" si="84"/>
        <v>-0.38640306431654592</v>
      </c>
      <c r="M543" s="60"/>
      <c r="N543" s="60">
        <f t="shared" si="85"/>
        <v>1984.03</v>
      </c>
      <c r="O543" s="60">
        <f t="shared" si="86"/>
        <v>-0.56370271469988342</v>
      </c>
      <c r="P543" s="63">
        <f t="shared" si="87"/>
        <v>0.56909795048859457</v>
      </c>
      <c r="R543" s="59">
        <f t="shared" si="90"/>
        <v>11.485714285714286</v>
      </c>
      <c r="S543" s="59">
        <f t="shared" si="91"/>
        <v>2.4411040271296072</v>
      </c>
    </row>
    <row r="544" spans="1:19" x14ac:dyDescent="0.3">
      <c r="A544" s="60">
        <f>[1]Data!A543</f>
        <v>1915.07</v>
      </c>
      <c r="B544" s="59">
        <f>[1]Data!B543</f>
        <v>8.01</v>
      </c>
      <c r="C544" s="59">
        <f>[1]Data!C543</f>
        <v>0.42580000000000001</v>
      </c>
      <c r="D544" s="59">
        <f>[1]Data!D543</f>
        <v>0.73</v>
      </c>
      <c r="E544" s="59">
        <f>[1]Data!E543</f>
        <v>10.1</v>
      </c>
      <c r="F544" s="59">
        <f t="shared" si="88"/>
        <v>247.70092277227724</v>
      </c>
      <c r="G544" s="59">
        <f t="shared" si="89"/>
        <v>22.574491089108911</v>
      </c>
      <c r="H544" s="59">
        <f t="shared" si="80"/>
        <v>292.56163916915256</v>
      </c>
      <c r="I544" s="59">
        <f t="shared" si="81"/>
        <v>22.146317902971212</v>
      </c>
      <c r="J544" s="59">
        <f t="shared" si="82"/>
        <v>11.184745195906585</v>
      </c>
      <c r="K544" s="59">
        <f t="shared" si="83"/>
        <v>2.4145508138070202</v>
      </c>
      <c r="L544" s="59">
        <f t="shared" si="84"/>
        <v>-0.39018730610044683</v>
      </c>
      <c r="M544" s="60"/>
      <c r="N544" s="60">
        <f t="shared" si="85"/>
        <v>1984.06</v>
      </c>
      <c r="O544" s="60">
        <f t="shared" si="86"/>
        <v>-0.59845902980431287</v>
      </c>
      <c r="P544" s="63">
        <f t="shared" si="87"/>
        <v>0.54965799040419849</v>
      </c>
      <c r="R544" s="59">
        <f t="shared" si="90"/>
        <v>10.972602739726028</v>
      </c>
      <c r="S544" s="59">
        <f t="shared" si="91"/>
        <v>2.3954015059199683</v>
      </c>
    </row>
    <row r="545" spans="1:19" x14ac:dyDescent="0.3">
      <c r="A545" s="60">
        <f>[1]Data!A544</f>
        <v>1915.08</v>
      </c>
      <c r="B545" s="59">
        <f>[1]Data!B544</f>
        <v>8.35</v>
      </c>
      <c r="C545" s="59">
        <f>[1]Data!C544</f>
        <v>0.42670000000000002</v>
      </c>
      <c r="D545" s="59">
        <f>[1]Data!D544</f>
        <v>0.76</v>
      </c>
      <c r="E545" s="59">
        <f>[1]Data!E544</f>
        <v>10.1</v>
      </c>
      <c r="F545" s="59">
        <f t="shared" si="88"/>
        <v>258.21506930693067</v>
      </c>
      <c r="G545" s="59">
        <f t="shared" si="89"/>
        <v>23.502209900990099</v>
      </c>
      <c r="H545" s="59">
        <f t="shared" si="80"/>
        <v>291.96254918935438</v>
      </c>
      <c r="I545" s="59">
        <f t="shared" si="81"/>
        <v>22.152283030531866</v>
      </c>
      <c r="J545" s="59">
        <f t="shared" si="82"/>
        <v>11.656363768512714</v>
      </c>
      <c r="K545" s="59">
        <f t="shared" si="83"/>
        <v>2.4558522770978164</v>
      </c>
      <c r="L545" s="59">
        <f t="shared" si="84"/>
        <v>-0.34888584280965063</v>
      </c>
      <c r="M545" s="60"/>
      <c r="N545" s="60">
        <f t="shared" si="85"/>
        <v>1984.09</v>
      </c>
      <c r="O545" s="60">
        <f t="shared" si="86"/>
        <v>-0.52608094141057737</v>
      </c>
      <c r="P545" s="63">
        <f t="shared" si="87"/>
        <v>0.59091627314913098</v>
      </c>
      <c r="R545" s="59">
        <f t="shared" si="90"/>
        <v>10.986842105263158</v>
      </c>
      <c r="S545" s="59">
        <f t="shared" si="91"/>
        <v>2.3966983845645244</v>
      </c>
    </row>
    <row r="546" spans="1:19" x14ac:dyDescent="0.3">
      <c r="A546" s="60">
        <f>[1]Data!A545</f>
        <v>1915.09</v>
      </c>
      <c r="B546" s="59">
        <f>[1]Data!B545</f>
        <v>8.66</v>
      </c>
      <c r="C546" s="59">
        <f>[1]Data!C545</f>
        <v>0.42749999999999999</v>
      </c>
      <c r="D546" s="59">
        <f>[1]Data!D545</f>
        <v>0.79</v>
      </c>
      <c r="E546" s="59">
        <f>[1]Data!E545</f>
        <v>10.1</v>
      </c>
      <c r="F546" s="59">
        <f t="shared" si="88"/>
        <v>267.80149702970294</v>
      </c>
      <c r="G546" s="59">
        <f t="shared" si="89"/>
        <v>24.429928712871288</v>
      </c>
      <c r="H546" s="59">
        <f t="shared" si="80"/>
        <v>291.43550529485464</v>
      </c>
      <c r="I546" s="59">
        <f t="shared" si="81"/>
        <v>22.158802027085091</v>
      </c>
      <c r="J546" s="59">
        <f t="shared" si="82"/>
        <v>12.085558447715924</v>
      </c>
      <c r="K546" s="59">
        <f t="shared" si="83"/>
        <v>2.4920112230767031</v>
      </c>
      <c r="L546" s="59">
        <f t="shared" si="84"/>
        <v>-0.31272689683076393</v>
      </c>
      <c r="M546" s="60"/>
      <c r="N546" s="60">
        <f t="shared" si="85"/>
        <v>1984.12</v>
      </c>
      <c r="O546" s="60">
        <f t="shared" si="86"/>
        <v>-0.5361592852972823</v>
      </c>
      <c r="P546" s="63">
        <f t="shared" si="87"/>
        <v>0.58499072574851907</v>
      </c>
      <c r="R546" s="59">
        <f t="shared" si="90"/>
        <v>10.962025316455696</v>
      </c>
      <c r="S546" s="59">
        <f t="shared" si="91"/>
        <v>2.3944370560954136</v>
      </c>
    </row>
    <row r="547" spans="1:19" x14ac:dyDescent="0.3">
      <c r="A547" s="60">
        <f>[1]Data!A546</f>
        <v>1915.1</v>
      </c>
      <c r="B547" s="59">
        <f>[1]Data!B546</f>
        <v>9.14</v>
      </c>
      <c r="C547" s="59">
        <f>[1]Data!C546</f>
        <v>0.42830000000000001</v>
      </c>
      <c r="D547" s="59">
        <f>[1]Data!D546</f>
        <v>0.82</v>
      </c>
      <c r="E547" s="59">
        <f>[1]Data!E546</f>
        <v>10.199999999999999</v>
      </c>
      <c r="F547" s="59">
        <f t="shared" si="88"/>
        <v>279.87396862745101</v>
      </c>
      <c r="G547" s="59">
        <f t="shared" si="89"/>
        <v>25.109043137254901</v>
      </c>
      <c r="H547" s="59">
        <f t="shared" si="80"/>
        <v>290.93506585135231</v>
      </c>
      <c r="I547" s="59">
        <f t="shared" si="81"/>
        <v>22.166006858425163</v>
      </c>
      <c r="J547" s="59">
        <f t="shared" si="82"/>
        <v>12.626269152356263</v>
      </c>
      <c r="K547" s="59">
        <f t="shared" si="83"/>
        <v>2.5357794970282392</v>
      </c>
      <c r="L547" s="59">
        <f t="shared" si="84"/>
        <v>-0.26895862287922778</v>
      </c>
      <c r="M547" s="60"/>
      <c r="N547" s="60">
        <f t="shared" si="85"/>
        <v>1985.03</v>
      </c>
      <c r="O547" s="60">
        <f t="shared" si="86"/>
        <v>-0.45851580198371078</v>
      </c>
      <c r="P547" s="63">
        <f t="shared" si="87"/>
        <v>0.63222129109504022</v>
      </c>
      <c r="R547" s="59">
        <f t="shared" si="90"/>
        <v>11.146341463414636</v>
      </c>
      <c r="S547" s="59">
        <f t="shared" si="91"/>
        <v>2.4111113241898972</v>
      </c>
    </row>
    <row r="548" spans="1:19" x14ac:dyDescent="0.3">
      <c r="A548" s="60">
        <f>[1]Data!A547</f>
        <v>1915.11</v>
      </c>
      <c r="B548" s="59">
        <f>[1]Data!B547</f>
        <v>9.4600000000000009</v>
      </c>
      <c r="C548" s="59">
        <f>[1]Data!C547</f>
        <v>0.42920000000000003</v>
      </c>
      <c r="D548" s="59">
        <f>[1]Data!D547</f>
        <v>0.85</v>
      </c>
      <c r="E548" s="59">
        <f>[1]Data!E547</f>
        <v>10.3</v>
      </c>
      <c r="F548" s="59">
        <f t="shared" si="88"/>
        <v>286.86026407766991</v>
      </c>
      <c r="G548" s="59">
        <f t="shared" si="89"/>
        <v>25.774970873786405</v>
      </c>
      <c r="H548" s="59">
        <f t="shared" si="80"/>
        <v>290.48085281597957</v>
      </c>
      <c r="I548" s="59">
        <f t="shared" si="81"/>
        <v>22.175882333771582</v>
      </c>
      <c r="J548" s="59">
        <f t="shared" si="82"/>
        <v>12.935686605840765</v>
      </c>
      <c r="K548" s="59">
        <f t="shared" si="83"/>
        <v>2.559989895469339</v>
      </c>
      <c r="L548" s="59">
        <f t="shared" si="84"/>
        <v>-0.24474822443812805</v>
      </c>
      <c r="M548" s="60"/>
      <c r="N548" s="60">
        <f t="shared" si="85"/>
        <v>1985.06</v>
      </c>
      <c r="O548" s="60">
        <f t="shared" si="86"/>
        <v>-0.41735832692895292</v>
      </c>
      <c r="P548" s="63">
        <f t="shared" si="87"/>
        <v>0.6587848173052544</v>
      </c>
      <c r="R548" s="59">
        <f t="shared" si="90"/>
        <v>11.129411764705884</v>
      </c>
      <c r="S548" s="59">
        <f t="shared" si="91"/>
        <v>2.4095913125615618</v>
      </c>
    </row>
    <row r="549" spans="1:19" x14ac:dyDescent="0.3">
      <c r="A549" s="60">
        <f>[1]Data!A548</f>
        <v>1915.12</v>
      </c>
      <c r="B549" s="59">
        <f>[1]Data!B548</f>
        <v>9.48</v>
      </c>
      <c r="C549" s="59">
        <f>[1]Data!C548</f>
        <v>0.43</v>
      </c>
      <c r="D549" s="59">
        <f>[1]Data!D548</f>
        <v>0.88</v>
      </c>
      <c r="E549" s="59">
        <f>[1]Data!E548</f>
        <v>10.3</v>
      </c>
      <c r="F549" s="59">
        <f t="shared" si="88"/>
        <v>287.46673398058255</v>
      </c>
      <c r="G549" s="59">
        <f t="shared" si="89"/>
        <v>26.684675728155334</v>
      </c>
      <c r="H549" s="59">
        <f t="shared" si="80"/>
        <v>289.93454701535319</v>
      </c>
      <c r="I549" s="59">
        <f t="shared" si="81"/>
        <v>22.190076900262113</v>
      </c>
      <c r="J549" s="59">
        <f t="shared" si="82"/>
        <v>12.954742575821671</v>
      </c>
      <c r="K549" s="59">
        <f t="shared" si="83"/>
        <v>2.5614619431737835</v>
      </c>
      <c r="L549" s="59">
        <f t="shared" si="84"/>
        <v>-0.24327617673368351</v>
      </c>
      <c r="M549" s="60"/>
      <c r="N549" s="60">
        <f t="shared" si="85"/>
        <v>1985.09</v>
      </c>
      <c r="O549" s="60">
        <f t="shared" si="86"/>
        <v>-0.44926459001522945</v>
      </c>
      <c r="P549" s="63">
        <f t="shared" si="87"/>
        <v>0.6380972421968516</v>
      </c>
      <c r="R549" s="59">
        <f t="shared" si="90"/>
        <v>10.772727272727273</v>
      </c>
      <c r="S549" s="59">
        <f t="shared" si="91"/>
        <v>2.3770176877768154</v>
      </c>
    </row>
    <row r="550" spans="1:19" x14ac:dyDescent="0.3">
      <c r="A550" s="60">
        <f>[1]Data!A549</f>
        <v>1916.01</v>
      </c>
      <c r="B550" s="59">
        <f>[1]Data!B549</f>
        <v>9.33</v>
      </c>
      <c r="C550" s="59">
        <f>[1]Data!C549</f>
        <v>0.44080000000000003</v>
      </c>
      <c r="D550" s="59">
        <f>[1]Data!D549</f>
        <v>0.93420000000000003</v>
      </c>
      <c r="E550" s="59">
        <f>[1]Data!E549</f>
        <v>10.4</v>
      </c>
      <c r="F550" s="59">
        <f t="shared" si="88"/>
        <v>280.19784230769227</v>
      </c>
      <c r="G550" s="59">
        <f t="shared" si="89"/>
        <v>28.055822538461541</v>
      </c>
      <c r="H550" s="59">
        <f t="shared" si="80"/>
        <v>289.27440176292271</v>
      </c>
      <c r="I550" s="59">
        <f t="shared" si="81"/>
        <v>22.211493468644473</v>
      </c>
      <c r="J550" s="59">
        <f t="shared" si="82"/>
        <v>12.614993345820803</v>
      </c>
      <c r="K550" s="59">
        <f t="shared" si="83"/>
        <v>2.5348860546113761</v>
      </c>
      <c r="L550" s="59">
        <f t="shared" si="84"/>
        <v>-0.26985206529609096</v>
      </c>
      <c r="M550" s="60"/>
      <c r="N550" s="60">
        <f t="shared" si="85"/>
        <v>1985.12</v>
      </c>
      <c r="O550" s="60">
        <f t="shared" si="86"/>
        <v>-0.33851550376471318</v>
      </c>
      <c r="P550" s="63">
        <f t="shared" si="87"/>
        <v>0.7128277277898446</v>
      </c>
      <c r="R550" s="59">
        <f t="shared" si="90"/>
        <v>9.9871547848426463</v>
      </c>
      <c r="S550" s="59">
        <f t="shared" si="91"/>
        <v>2.3012997457733819</v>
      </c>
    </row>
    <row r="551" spans="1:19" x14ac:dyDescent="0.3">
      <c r="A551" s="60">
        <f>[1]Data!A550</f>
        <v>1916.02</v>
      </c>
      <c r="B551" s="59">
        <f>[1]Data!B550</f>
        <v>9.1999999999999993</v>
      </c>
      <c r="C551" s="59">
        <f>[1]Data!C550</f>
        <v>0.45169999999999999</v>
      </c>
      <c r="D551" s="59">
        <f>[1]Data!D550</f>
        <v>0.98829999999999996</v>
      </c>
      <c r="E551" s="59">
        <f>[1]Data!E550</f>
        <v>10.4</v>
      </c>
      <c r="F551" s="59">
        <f t="shared" si="88"/>
        <v>276.29369230769225</v>
      </c>
      <c r="G551" s="59">
        <f t="shared" si="89"/>
        <v>29.680549576923077</v>
      </c>
      <c r="H551" s="59">
        <f t="shared" si="80"/>
        <v>288.60212058680571</v>
      </c>
      <c r="I551" s="59">
        <f t="shared" si="81"/>
        <v>22.241322713528923</v>
      </c>
      <c r="J551" s="59">
        <f t="shared" si="82"/>
        <v>12.422538707179887</v>
      </c>
      <c r="K551" s="59">
        <f t="shared" si="83"/>
        <v>2.5195124603824115</v>
      </c>
      <c r="L551" s="59">
        <f t="shared" si="84"/>
        <v>-0.28522565952505552</v>
      </c>
      <c r="M551" s="60"/>
      <c r="N551" s="60">
        <f t="shared" si="85"/>
        <v>1986.03</v>
      </c>
      <c r="O551" s="60">
        <f t="shared" si="86"/>
        <v>-0.21692122491019949</v>
      </c>
      <c r="P551" s="63">
        <f t="shared" si="87"/>
        <v>0.80499338023318456</v>
      </c>
      <c r="R551" s="59">
        <f t="shared" si="90"/>
        <v>9.3089142972781538</v>
      </c>
      <c r="S551" s="59">
        <f t="shared" si="91"/>
        <v>2.2309724676549934</v>
      </c>
    </row>
    <row r="552" spans="1:19" x14ac:dyDescent="0.3">
      <c r="A552" s="60">
        <f>[1]Data!A551</f>
        <v>1916.03</v>
      </c>
      <c r="B552" s="59">
        <f>[1]Data!B551</f>
        <v>9.17</v>
      </c>
      <c r="C552" s="59">
        <f>[1]Data!C551</f>
        <v>0.46250000000000002</v>
      </c>
      <c r="D552" s="59">
        <f>[1]Data!D551</f>
        <v>1.042</v>
      </c>
      <c r="E552" s="59">
        <f>[1]Data!E551</f>
        <v>10.5</v>
      </c>
      <c r="F552" s="59">
        <f t="shared" si="88"/>
        <v>272.76994666666667</v>
      </c>
      <c r="G552" s="59">
        <f t="shared" si="89"/>
        <v>30.995232761904763</v>
      </c>
      <c r="H552" s="59">
        <f t="shared" si="80"/>
        <v>287.94175537234645</v>
      </c>
      <c r="I552" s="59">
        <f t="shared" si="81"/>
        <v>22.277215719318498</v>
      </c>
      <c r="J552" s="59">
        <f t="shared" si="82"/>
        <v>12.244346425667741</v>
      </c>
      <c r="K552" s="59">
        <f t="shared" si="83"/>
        <v>2.5050643141873015</v>
      </c>
      <c r="L552" s="59">
        <f t="shared" si="84"/>
        <v>-0.29967380572016555</v>
      </c>
      <c r="M552" s="60"/>
      <c r="N552" s="60">
        <f t="shared" si="85"/>
        <v>1986.06</v>
      </c>
      <c r="O552" s="60">
        <f t="shared" si="86"/>
        <v>-0.16447028969045974</v>
      </c>
      <c r="P552" s="63">
        <f t="shared" si="87"/>
        <v>0.84834296110189655</v>
      </c>
      <c r="R552" s="59">
        <f t="shared" si="90"/>
        <v>8.8003838771593088</v>
      </c>
      <c r="S552" s="59">
        <f t="shared" si="91"/>
        <v>2.1747953429371982</v>
      </c>
    </row>
    <row r="553" spans="1:19" x14ac:dyDescent="0.3">
      <c r="A553" s="60">
        <f>[1]Data!A552</f>
        <v>1916.04</v>
      </c>
      <c r="B553" s="59">
        <f>[1]Data!B552</f>
        <v>9.07</v>
      </c>
      <c r="C553" s="59">
        <f>[1]Data!C552</f>
        <v>0.4733</v>
      </c>
      <c r="D553" s="59">
        <f>[1]Data!D552</f>
        <v>1.097</v>
      </c>
      <c r="E553" s="59">
        <f>[1]Data!E552</f>
        <v>10.6</v>
      </c>
      <c r="F553" s="59">
        <f t="shared" si="88"/>
        <v>267.25011698113207</v>
      </c>
      <c r="G553" s="59">
        <f t="shared" si="89"/>
        <v>32.323415471698112</v>
      </c>
      <c r="H553" s="59">
        <f t="shared" si="80"/>
        <v>287.34490637586794</v>
      </c>
      <c r="I553" s="59">
        <f t="shared" si="81"/>
        <v>22.318966296717925</v>
      </c>
      <c r="J553" s="59">
        <f t="shared" si="82"/>
        <v>11.974126105492262</v>
      </c>
      <c r="K553" s="59">
        <f t="shared" si="83"/>
        <v>2.4827481640572122</v>
      </c>
      <c r="L553" s="59">
        <f t="shared" si="84"/>
        <v>-0.32198995585025481</v>
      </c>
      <c r="M553" s="60"/>
      <c r="N553" s="60">
        <f t="shared" si="85"/>
        <v>1986.09</v>
      </c>
      <c r="O553" s="60">
        <f t="shared" si="86"/>
        <v>-0.19478599719755119</v>
      </c>
      <c r="P553" s="63">
        <f t="shared" si="87"/>
        <v>0.82301076582190003</v>
      </c>
      <c r="R553" s="59">
        <f t="shared" si="90"/>
        <v>8.268003646308113</v>
      </c>
      <c r="S553" s="59">
        <f t="shared" si="91"/>
        <v>2.1123930828339521</v>
      </c>
    </row>
    <row r="554" spans="1:19" x14ac:dyDescent="0.3">
      <c r="A554" s="60">
        <f>[1]Data!A553</f>
        <v>1916.05</v>
      </c>
      <c r="B554" s="59">
        <f>[1]Data!B553</f>
        <v>9.27</v>
      </c>
      <c r="C554" s="59">
        <f>[1]Data!C553</f>
        <v>0.48420000000000002</v>
      </c>
      <c r="D554" s="59">
        <f>[1]Data!D553</f>
        <v>1.151</v>
      </c>
      <c r="E554" s="59">
        <f>[1]Data!E553</f>
        <v>10.7</v>
      </c>
      <c r="F554" s="59">
        <f t="shared" si="88"/>
        <v>270.59043364485979</v>
      </c>
      <c r="G554" s="59">
        <f t="shared" si="89"/>
        <v>33.597582429906545</v>
      </c>
      <c r="H554" s="59">
        <f t="shared" si="80"/>
        <v>286.8403200033797</v>
      </c>
      <c r="I554" s="59">
        <f t="shared" si="81"/>
        <v>22.368097214982139</v>
      </c>
      <c r="J554" s="59">
        <f t="shared" si="82"/>
        <v>12.097159228350387</v>
      </c>
      <c r="K554" s="59">
        <f t="shared" si="83"/>
        <v>2.4929706505223472</v>
      </c>
      <c r="L554" s="59">
        <f t="shared" si="84"/>
        <v>-0.31176746938511979</v>
      </c>
      <c r="M554" s="60"/>
      <c r="N554" s="60">
        <f t="shared" si="85"/>
        <v>1986.12</v>
      </c>
      <c r="O554" s="60">
        <f t="shared" si="86"/>
        <v>-0.14911032767105281</v>
      </c>
      <c r="P554" s="63">
        <f t="shared" si="87"/>
        <v>0.86147406522846126</v>
      </c>
      <c r="R554" s="59">
        <f t="shared" si="90"/>
        <v>8.0538662033014763</v>
      </c>
      <c r="S554" s="59">
        <f t="shared" si="91"/>
        <v>2.0861522498380181</v>
      </c>
    </row>
    <row r="555" spans="1:19" x14ac:dyDescent="0.3">
      <c r="A555" s="60">
        <f>[1]Data!A554</f>
        <v>1916.06</v>
      </c>
      <c r="B555" s="59">
        <f>[1]Data!B554</f>
        <v>9.36</v>
      </c>
      <c r="C555" s="59">
        <f>[1]Data!C554</f>
        <v>0.495</v>
      </c>
      <c r="D555" s="59">
        <f>[1]Data!D554</f>
        <v>1.2050000000000001</v>
      </c>
      <c r="E555" s="59">
        <f>[1]Data!E554</f>
        <v>10.8</v>
      </c>
      <c r="F555" s="59">
        <f t="shared" si="88"/>
        <v>270.68773333333331</v>
      </c>
      <c r="G555" s="59">
        <f t="shared" si="89"/>
        <v>34.848153703703701</v>
      </c>
      <c r="H555" s="59">
        <f t="shared" si="80"/>
        <v>286.27279637659024</v>
      </c>
      <c r="I555" s="59">
        <f t="shared" si="81"/>
        <v>22.422194112676443</v>
      </c>
      <c r="J555" s="59">
        <f t="shared" si="82"/>
        <v>12.0723124584984</v>
      </c>
      <c r="K555" s="59">
        <f t="shared" si="83"/>
        <v>2.4909146040413268</v>
      </c>
      <c r="L555" s="59">
        <f t="shared" si="84"/>
        <v>-0.31382351586614021</v>
      </c>
      <c r="M555" s="60"/>
      <c r="N555" s="60">
        <f t="shared" si="85"/>
        <v>1987.03</v>
      </c>
      <c r="O555" s="60">
        <f t="shared" si="86"/>
        <v>5.1631210428086938E-3</v>
      </c>
      <c r="P555" s="63">
        <f t="shared" si="87"/>
        <v>1.0051764729214916</v>
      </c>
      <c r="R555" s="59">
        <f t="shared" si="90"/>
        <v>7.7676348547717833</v>
      </c>
      <c r="S555" s="59">
        <f t="shared" si="91"/>
        <v>2.0499657235468822</v>
      </c>
    </row>
    <row r="556" spans="1:19" x14ac:dyDescent="0.3">
      <c r="A556" s="60">
        <f>[1]Data!A555</f>
        <v>1916.07</v>
      </c>
      <c r="B556" s="59">
        <f>[1]Data!B555</f>
        <v>9.23</v>
      </c>
      <c r="C556" s="59">
        <f>[1]Data!C555</f>
        <v>0.50580000000000003</v>
      </c>
      <c r="D556" s="59">
        <f>[1]Data!D555</f>
        <v>1.2589999999999999</v>
      </c>
      <c r="E556" s="59">
        <f>[1]Data!E555</f>
        <v>10.8</v>
      </c>
      <c r="F556" s="59">
        <f t="shared" si="88"/>
        <v>266.92818148148149</v>
      </c>
      <c r="G556" s="59">
        <f t="shared" si="89"/>
        <v>36.409813703703698</v>
      </c>
      <c r="H556" s="59">
        <f t="shared" si="80"/>
        <v>285.68416576962073</v>
      </c>
      <c r="I556" s="59">
        <f t="shared" si="81"/>
        <v>22.47632900951815</v>
      </c>
      <c r="J556" s="59">
        <f t="shared" si="82"/>
        <v>11.875968774457975</v>
      </c>
      <c r="K556" s="59">
        <f t="shared" si="83"/>
        <v>2.4745169276001429</v>
      </c>
      <c r="L556" s="59">
        <f t="shared" si="84"/>
        <v>-0.33022119230732416</v>
      </c>
      <c r="M556" s="60"/>
      <c r="N556" s="60">
        <f t="shared" si="85"/>
        <v>1987.06</v>
      </c>
      <c r="O556" s="60">
        <f t="shared" si="86"/>
        <v>2.965054437952519E-2</v>
      </c>
      <c r="P556" s="63">
        <f t="shared" si="87"/>
        <v>1.0300944987368119</v>
      </c>
      <c r="R556" s="59">
        <f t="shared" si="90"/>
        <v>7.3312152501985715</v>
      </c>
      <c r="S556" s="59">
        <f t="shared" si="91"/>
        <v>1.9921412934525509</v>
      </c>
    </row>
    <row r="557" spans="1:19" x14ac:dyDescent="0.3">
      <c r="A557" s="60">
        <f>[1]Data!A556</f>
        <v>1916.08</v>
      </c>
      <c r="B557" s="59">
        <f>[1]Data!B556</f>
        <v>9.3000000000000007</v>
      </c>
      <c r="C557" s="59">
        <f>[1]Data!C556</f>
        <v>0.51670000000000005</v>
      </c>
      <c r="D557" s="59">
        <f>[1]Data!D556</f>
        <v>1.3129999999999999</v>
      </c>
      <c r="E557" s="59">
        <f>[1]Data!E556</f>
        <v>10.9</v>
      </c>
      <c r="F557" s="59">
        <f t="shared" si="88"/>
        <v>266.48510091743123</v>
      </c>
      <c r="G557" s="59">
        <f t="shared" si="89"/>
        <v>37.623111559633024</v>
      </c>
      <c r="H557" s="59">
        <f t="shared" si="80"/>
        <v>285.03371006035837</v>
      </c>
      <c r="I557" s="59">
        <f t="shared" si="81"/>
        <v>22.539078291712773</v>
      </c>
      <c r="J557" s="59">
        <f t="shared" si="82"/>
        <v>11.823247493461752</v>
      </c>
      <c r="K557" s="59">
        <f t="shared" si="83"/>
        <v>2.4700677198820227</v>
      </c>
      <c r="L557" s="59">
        <f t="shared" si="84"/>
        <v>-0.33467040002544435</v>
      </c>
      <c r="M557" s="60"/>
      <c r="N557" s="60">
        <f t="shared" si="85"/>
        <v>1987.09</v>
      </c>
      <c r="O557" s="60">
        <f t="shared" si="86"/>
        <v>7.8705402609180464E-2</v>
      </c>
      <c r="P557" s="63">
        <f t="shared" si="87"/>
        <v>1.0818855544570583</v>
      </c>
      <c r="R557" s="59">
        <f t="shared" si="90"/>
        <v>7.0830159939070843</v>
      </c>
      <c r="S557" s="59">
        <f t="shared" si="91"/>
        <v>1.9576998048385512</v>
      </c>
    </row>
    <row r="558" spans="1:19" x14ac:dyDescent="0.3">
      <c r="A558" s="60">
        <f>[1]Data!A557</f>
        <v>1916.09</v>
      </c>
      <c r="B558" s="59">
        <f>[1]Data!B557</f>
        <v>9.68</v>
      </c>
      <c r="C558" s="59">
        <f>[1]Data!C557</f>
        <v>0.52749999999999997</v>
      </c>
      <c r="D558" s="59">
        <f>[1]Data!D557</f>
        <v>1.3680000000000001</v>
      </c>
      <c r="E558" s="59">
        <f>[1]Data!E557</f>
        <v>11.1</v>
      </c>
      <c r="F558" s="59">
        <f t="shared" si="88"/>
        <v>272.37601441441444</v>
      </c>
      <c r="G558" s="59">
        <f t="shared" si="89"/>
        <v>38.492808648648655</v>
      </c>
      <c r="H558" s="59">
        <f t="shared" si="80"/>
        <v>284.36939425677002</v>
      </c>
      <c r="I558" s="59">
        <f t="shared" si="81"/>
        <v>22.606487248788618</v>
      </c>
      <c r="J558" s="59">
        <f t="shared" si="82"/>
        <v>12.048577535150219</v>
      </c>
      <c r="K558" s="59">
        <f t="shared" si="83"/>
        <v>2.4889466060930827</v>
      </c>
      <c r="L558" s="59">
        <f t="shared" si="84"/>
        <v>-0.31579151381438431</v>
      </c>
      <c r="M558" s="60"/>
      <c r="N558" s="60">
        <f t="shared" si="85"/>
        <v>1987.12</v>
      </c>
      <c r="O558" s="60">
        <f t="shared" si="86"/>
        <v>-0.19983682427319804</v>
      </c>
      <c r="P558" s="63">
        <f t="shared" si="87"/>
        <v>0.81886436096415594</v>
      </c>
      <c r="R558" s="59">
        <f t="shared" si="90"/>
        <v>7.076023391812865</v>
      </c>
      <c r="S558" s="59">
        <f t="shared" si="91"/>
        <v>1.9567120820881267</v>
      </c>
    </row>
    <row r="559" spans="1:19" x14ac:dyDescent="0.3">
      <c r="A559" s="60">
        <f>[1]Data!A558</f>
        <v>1916.1</v>
      </c>
      <c r="B559" s="59">
        <f>[1]Data!B558</f>
        <v>9.98</v>
      </c>
      <c r="C559" s="59">
        <f>[1]Data!C558</f>
        <v>0.5383</v>
      </c>
      <c r="D559" s="59">
        <f>[1]Data!D558</f>
        <v>1.4219999999999999</v>
      </c>
      <c r="E559" s="59">
        <f>[1]Data!E558</f>
        <v>11.3</v>
      </c>
      <c r="F559" s="59">
        <f t="shared" si="88"/>
        <v>275.84719999999999</v>
      </c>
      <c r="G559" s="59">
        <f t="shared" si="89"/>
        <v>39.304079999999999</v>
      </c>
      <c r="H559" s="59">
        <f t="shared" si="80"/>
        <v>283.84169003419333</v>
      </c>
      <c r="I559" s="59">
        <f t="shared" si="81"/>
        <v>22.680281538266016</v>
      </c>
      <c r="J559" s="59">
        <f t="shared" si="82"/>
        <v>12.162423977612116</v>
      </c>
      <c r="K559" s="59">
        <f t="shared" si="83"/>
        <v>2.4983511969365448</v>
      </c>
      <c r="L559" s="59">
        <f t="shared" si="84"/>
        <v>-0.30638692297092218</v>
      </c>
      <c r="M559" s="60"/>
      <c r="N559" s="60">
        <f t="shared" si="85"/>
        <v>1988.03</v>
      </c>
      <c r="O559" s="60">
        <f t="shared" si="86"/>
        <v>-0.10927712065269146</v>
      </c>
      <c r="P559" s="63">
        <f t="shared" si="87"/>
        <v>0.89648194940905968</v>
      </c>
      <c r="R559" s="59">
        <f t="shared" si="90"/>
        <v>7.0182841068917021</v>
      </c>
      <c r="S559" s="59">
        <f t="shared" si="91"/>
        <v>1.9485187589423236</v>
      </c>
    </row>
    <row r="560" spans="1:19" x14ac:dyDescent="0.3">
      <c r="A560" s="60">
        <f>[1]Data!A559</f>
        <v>1916.11</v>
      </c>
      <c r="B560" s="59">
        <f>[1]Data!B559</f>
        <v>10.210000000000001</v>
      </c>
      <c r="C560" s="59">
        <f>[1]Data!C559</f>
        <v>0.54920000000000002</v>
      </c>
      <c r="D560" s="59">
        <f>[1]Data!D559</f>
        <v>1.476</v>
      </c>
      <c r="E560" s="59">
        <f>[1]Data!E559</f>
        <v>11.5</v>
      </c>
      <c r="F560" s="59">
        <f t="shared" si="88"/>
        <v>277.29649739130434</v>
      </c>
      <c r="G560" s="59">
        <f t="shared" si="89"/>
        <v>40.087133217391305</v>
      </c>
      <c r="H560" s="59">
        <f t="shared" si="80"/>
        <v>283.1764182790651</v>
      </c>
      <c r="I560" s="59">
        <f t="shared" si="81"/>
        <v>22.758206946239579</v>
      </c>
      <c r="J560" s="59">
        <f t="shared" si="82"/>
        <v>12.18446154595334</v>
      </c>
      <c r="K560" s="59">
        <f t="shared" si="83"/>
        <v>2.5001614961913159</v>
      </c>
      <c r="L560" s="59">
        <f t="shared" si="84"/>
        <v>-0.30457662371615113</v>
      </c>
      <c r="M560" s="60"/>
      <c r="N560" s="60">
        <f t="shared" si="85"/>
        <v>1988.06</v>
      </c>
      <c r="O560" s="60">
        <f t="shared" si="86"/>
        <v>-0.10386917899385706</v>
      </c>
      <c r="P560" s="63">
        <f t="shared" si="87"/>
        <v>0.90134320433355719</v>
      </c>
      <c r="R560" s="59">
        <f t="shared" si="90"/>
        <v>6.9173441734417347</v>
      </c>
      <c r="S560" s="59">
        <f t="shared" si="91"/>
        <v>1.9340319059982936</v>
      </c>
    </row>
    <row r="561" spans="1:19" x14ac:dyDescent="0.3">
      <c r="A561" s="60">
        <f>[1]Data!A560</f>
        <v>1916.12</v>
      </c>
      <c r="B561" s="59">
        <f>[1]Data!B560</f>
        <v>9.8000000000000007</v>
      </c>
      <c r="C561" s="59">
        <f>[1]Data!C560</f>
        <v>0.56000000000000005</v>
      </c>
      <c r="D561" s="59">
        <f>[1]Data!D560</f>
        <v>1.53</v>
      </c>
      <c r="E561" s="59">
        <f>[1]Data!E560</f>
        <v>11.6</v>
      </c>
      <c r="F561" s="59">
        <f t="shared" si="88"/>
        <v>263.86668965517248</v>
      </c>
      <c r="G561" s="59">
        <f t="shared" si="89"/>
        <v>41.195513793103451</v>
      </c>
      <c r="H561" s="59">
        <f t="shared" si="80"/>
        <v>282.48345060302353</v>
      </c>
      <c r="I561" s="59">
        <f t="shared" si="81"/>
        <v>22.841739493208113</v>
      </c>
      <c r="J561" s="59">
        <f t="shared" si="82"/>
        <v>11.551952500536661</v>
      </c>
      <c r="K561" s="59">
        <f t="shared" si="83"/>
        <v>2.4468544703463677</v>
      </c>
      <c r="L561" s="59">
        <f t="shared" si="84"/>
        <v>-0.3578836495610993</v>
      </c>
      <c r="M561" s="60"/>
      <c r="N561" s="60">
        <f t="shared" si="85"/>
        <v>1988.09</v>
      </c>
      <c r="O561" s="60">
        <f t="shared" si="86"/>
        <v>-0.13103482983780701</v>
      </c>
      <c r="P561" s="63">
        <f t="shared" si="87"/>
        <v>0.87718722157031803</v>
      </c>
      <c r="R561" s="59">
        <f t="shared" si="90"/>
        <v>6.405228758169935</v>
      </c>
      <c r="S561" s="59">
        <f t="shared" si="91"/>
        <v>1.8571146502721823</v>
      </c>
    </row>
    <row r="562" spans="1:19" x14ac:dyDescent="0.3">
      <c r="A562" s="60">
        <f>[1]Data!A561</f>
        <v>1917.01</v>
      </c>
      <c r="B562" s="59">
        <f>[1]Data!B561</f>
        <v>9.57</v>
      </c>
      <c r="C562" s="59">
        <f>[1]Data!C561</f>
        <v>0.57079999999999997</v>
      </c>
      <c r="D562" s="59">
        <f>[1]Data!D561</f>
        <v>1.5089999999999999</v>
      </c>
      <c r="E562" s="59">
        <f>[1]Data!E561</f>
        <v>11.7</v>
      </c>
      <c r="F562" s="59">
        <f t="shared" si="88"/>
        <v>255.471558974359</v>
      </c>
      <c r="G562" s="59">
        <f t="shared" si="89"/>
        <v>40.282819487179488</v>
      </c>
      <c r="H562" s="59">
        <f t="shared" si="80"/>
        <v>281.64031225374345</v>
      </c>
      <c r="I562" s="59">
        <f t="shared" si="81"/>
        <v>22.921352947938651</v>
      </c>
      <c r="J562" s="59">
        <f t="shared" si="82"/>
        <v>11.145570663067423</v>
      </c>
      <c r="K562" s="59">
        <f t="shared" si="83"/>
        <v>2.411042169032354</v>
      </c>
      <c r="L562" s="59">
        <f t="shared" si="84"/>
        <v>-0.393695950875113</v>
      </c>
      <c r="M562" s="60"/>
      <c r="N562" s="60">
        <f t="shared" si="85"/>
        <v>1988.12</v>
      </c>
      <c r="O562" s="60">
        <f t="shared" si="86"/>
        <v>-0.10769907720062699</v>
      </c>
      <c r="P562" s="63">
        <f t="shared" si="87"/>
        <v>0.89789775368574731</v>
      </c>
      <c r="R562" s="59">
        <f t="shared" si="90"/>
        <v>6.3419483101391654</v>
      </c>
      <c r="S562" s="59">
        <f t="shared" si="91"/>
        <v>1.847186025679151</v>
      </c>
    </row>
    <row r="563" spans="1:19" x14ac:dyDescent="0.3">
      <c r="A563" s="60">
        <f>[1]Data!A562</f>
        <v>1917.02</v>
      </c>
      <c r="B563" s="59">
        <f>[1]Data!B562</f>
        <v>9.0299999999999994</v>
      </c>
      <c r="C563" s="59">
        <f>[1]Data!C562</f>
        <v>0.58169999999999999</v>
      </c>
      <c r="D563" s="59">
        <f>[1]Data!D562</f>
        <v>1.488</v>
      </c>
      <c r="E563" s="59">
        <f>[1]Data!E562</f>
        <v>12</v>
      </c>
      <c r="F563" s="59">
        <f t="shared" si="88"/>
        <v>235.02982999999998</v>
      </c>
      <c r="G563" s="59">
        <f t="shared" si="89"/>
        <v>38.729167999999994</v>
      </c>
      <c r="H563" s="59">
        <f t="shared" si="80"/>
        <v>280.99400195550078</v>
      </c>
      <c r="I563" s="59">
        <f t="shared" si="81"/>
        <v>22.999938099978227</v>
      </c>
      <c r="J563" s="59">
        <f t="shared" si="82"/>
        <v>10.2187157625534</v>
      </c>
      <c r="K563" s="59">
        <f t="shared" si="83"/>
        <v>2.3242209176384243</v>
      </c>
      <c r="L563" s="59">
        <f t="shared" si="84"/>
        <v>-0.48051720226904271</v>
      </c>
      <c r="M563" s="60"/>
      <c r="N563" s="60">
        <f t="shared" si="85"/>
        <v>1989.03</v>
      </c>
      <c r="O563" s="60">
        <f t="shared" si="86"/>
        <v>-6.7385013699021279E-2</v>
      </c>
      <c r="P563" s="63">
        <f t="shared" si="87"/>
        <v>0.93483520767869488</v>
      </c>
      <c r="R563" s="59">
        <f t="shared" si="90"/>
        <v>6.068548387096774</v>
      </c>
      <c r="S563" s="59">
        <f t="shared" si="91"/>
        <v>1.8031194310179939</v>
      </c>
    </row>
    <row r="564" spans="1:19" x14ac:dyDescent="0.3">
      <c r="A564" s="60">
        <f>[1]Data!A563</f>
        <v>1917.03</v>
      </c>
      <c r="B564" s="59">
        <f>[1]Data!B563</f>
        <v>9.31</v>
      </c>
      <c r="C564" s="59">
        <f>[1]Data!C563</f>
        <v>0.59250000000000003</v>
      </c>
      <c r="D564" s="59">
        <f>[1]Data!D563</f>
        <v>1.468</v>
      </c>
      <c r="E564" s="59">
        <f>[1]Data!E563</f>
        <v>12</v>
      </c>
      <c r="F564" s="59">
        <f t="shared" si="88"/>
        <v>242.31757666666667</v>
      </c>
      <c r="G564" s="59">
        <f t="shared" si="89"/>
        <v>38.208614666666669</v>
      </c>
      <c r="H564" s="59">
        <f t="shared" si="80"/>
        <v>280.41617987638898</v>
      </c>
      <c r="I564" s="59">
        <f t="shared" si="81"/>
        <v>23.076314327348985</v>
      </c>
      <c r="J564" s="59">
        <f t="shared" si="82"/>
        <v>10.500705321884224</v>
      </c>
      <c r="K564" s="59">
        <f t="shared" si="83"/>
        <v>2.3514424284202216</v>
      </c>
      <c r="L564" s="59">
        <f t="shared" si="84"/>
        <v>-0.45329569148724547</v>
      </c>
      <c r="M564" s="60"/>
      <c r="N564" s="60">
        <f t="shared" si="85"/>
        <v>1989.06</v>
      </c>
      <c r="O564" s="60">
        <f t="shared" si="86"/>
        <v>1.7308298446714776E-2</v>
      </c>
      <c r="P564" s="63">
        <f t="shared" si="87"/>
        <v>1.0174589549919446</v>
      </c>
      <c r="R564" s="59">
        <f t="shared" si="90"/>
        <v>6.3419618528610355</v>
      </c>
      <c r="S564" s="59">
        <f t="shared" si="91"/>
        <v>1.8471881610966518</v>
      </c>
    </row>
    <row r="565" spans="1:19" x14ac:dyDescent="0.3">
      <c r="A565" s="60">
        <f>[1]Data!A564</f>
        <v>1917.04</v>
      </c>
      <c r="B565" s="59">
        <f>[1]Data!B564</f>
        <v>9.17</v>
      </c>
      <c r="C565" s="59">
        <f>[1]Data!C564</f>
        <v>0.60329999999999995</v>
      </c>
      <c r="D565" s="59">
        <f>[1]Data!D564</f>
        <v>1.4470000000000001</v>
      </c>
      <c r="E565" s="59">
        <f>[1]Data!E564</f>
        <v>12.6</v>
      </c>
      <c r="F565" s="59">
        <f t="shared" si="88"/>
        <v>227.30828888888891</v>
      </c>
      <c r="G565" s="59">
        <f t="shared" si="89"/>
        <v>35.868603492063492</v>
      </c>
      <c r="H565" s="59">
        <f t="shared" si="80"/>
        <v>279.71256499316684</v>
      </c>
      <c r="I565" s="59">
        <f t="shared" si="81"/>
        <v>23.142943903054281</v>
      </c>
      <c r="J565" s="59">
        <f t="shared" si="82"/>
        <v>9.8219262787432147</v>
      </c>
      <c r="K565" s="59">
        <f t="shared" si="83"/>
        <v>2.2846172618612544</v>
      </c>
      <c r="L565" s="59">
        <f t="shared" si="84"/>
        <v>-0.52012085804621266</v>
      </c>
      <c r="M565" s="60"/>
      <c r="N565" s="60">
        <f t="shared" si="85"/>
        <v>1989.09</v>
      </c>
      <c r="O565" s="60">
        <f t="shared" si="86"/>
        <v>8.0597538812363645E-2</v>
      </c>
      <c r="P565" s="63">
        <f t="shared" si="87"/>
        <v>1.0839345671766016</v>
      </c>
      <c r="R565" s="59">
        <f t="shared" si="90"/>
        <v>6.3372494816862472</v>
      </c>
      <c r="S565" s="59">
        <f t="shared" si="91"/>
        <v>1.8464448386190266</v>
      </c>
    </row>
    <row r="566" spans="1:19" x14ac:dyDescent="0.3">
      <c r="A566" s="60">
        <f>[1]Data!A565</f>
        <v>1917.05</v>
      </c>
      <c r="B566" s="59">
        <f>[1]Data!B565</f>
        <v>8.86</v>
      </c>
      <c r="C566" s="59">
        <f>[1]Data!C565</f>
        <v>0.61419999999999997</v>
      </c>
      <c r="D566" s="59">
        <f>[1]Data!D565</f>
        <v>1.4259999999999999</v>
      </c>
      <c r="E566" s="59">
        <f>[1]Data!E565</f>
        <v>12.8</v>
      </c>
      <c r="F566" s="59">
        <f t="shared" si="88"/>
        <v>216.19230624999994</v>
      </c>
      <c r="G566" s="59">
        <f t="shared" si="89"/>
        <v>34.795736874999996</v>
      </c>
      <c r="H566" s="59">
        <f t="shared" si="80"/>
        <v>279.151045844348</v>
      </c>
      <c r="I566" s="59">
        <f t="shared" si="81"/>
        <v>23.210213949292203</v>
      </c>
      <c r="J566" s="59">
        <f t="shared" si="82"/>
        <v>9.3145331069467687</v>
      </c>
      <c r="K566" s="59">
        <f t="shared" si="83"/>
        <v>2.2315758800863383</v>
      </c>
      <c r="L566" s="59">
        <f t="shared" si="84"/>
        <v>-0.57316223982112868</v>
      </c>
      <c r="M566" s="60"/>
      <c r="N566" s="60">
        <f t="shared" si="85"/>
        <v>1989.12</v>
      </c>
      <c r="O566" s="60">
        <f t="shared" si="86"/>
        <v>7.6992195279705911E-2</v>
      </c>
      <c r="P566" s="63">
        <f t="shared" si="87"/>
        <v>1.0800336469991827</v>
      </c>
      <c r="R566" s="59">
        <f t="shared" si="90"/>
        <v>6.2131837307152873</v>
      </c>
      <c r="S566" s="59">
        <f t="shared" si="91"/>
        <v>1.8266734426248854</v>
      </c>
    </row>
    <row r="567" spans="1:19" x14ac:dyDescent="0.3">
      <c r="A567" s="60">
        <f>[1]Data!A566</f>
        <v>1917.06</v>
      </c>
      <c r="B567" s="59">
        <f>[1]Data!B566</f>
        <v>9.0399999999999991</v>
      </c>
      <c r="C567" s="59">
        <f>[1]Data!C566</f>
        <v>0.625</v>
      </c>
      <c r="D567" s="59">
        <f>[1]Data!D566</f>
        <v>1.405</v>
      </c>
      <c r="E567" s="59">
        <f>[1]Data!E566</f>
        <v>13</v>
      </c>
      <c r="F567" s="59">
        <f t="shared" si="88"/>
        <v>217.19086769230765</v>
      </c>
      <c r="G567" s="59">
        <f t="shared" si="89"/>
        <v>33.755881538461537</v>
      </c>
      <c r="H567" s="59">
        <f t="shared" si="80"/>
        <v>278.66075032640305</v>
      </c>
      <c r="I567" s="59">
        <f t="shared" si="81"/>
        <v>23.276057568829266</v>
      </c>
      <c r="J567" s="59">
        <f t="shared" si="82"/>
        <v>9.3310848304123635</v>
      </c>
      <c r="K567" s="59">
        <f t="shared" si="83"/>
        <v>2.2333512814561245</v>
      </c>
      <c r="L567" s="59">
        <f t="shared" si="84"/>
        <v>-0.57138683845134253</v>
      </c>
      <c r="M567" s="60"/>
      <c r="N567" s="60">
        <f t="shared" si="85"/>
        <v>1990.03</v>
      </c>
      <c r="O567" s="60">
        <f t="shared" si="86"/>
        <v>2.9737671616802519E-2</v>
      </c>
      <c r="P567" s="63">
        <f t="shared" si="87"/>
        <v>1.0301842519345388</v>
      </c>
      <c r="R567" s="59">
        <f t="shared" si="90"/>
        <v>6.4341637010676154</v>
      </c>
      <c r="S567" s="59">
        <f t="shared" si="91"/>
        <v>1.8616218716183759</v>
      </c>
    </row>
    <row r="568" spans="1:19" x14ac:dyDescent="0.3">
      <c r="A568" s="60">
        <f>[1]Data!A567</f>
        <v>1917.07</v>
      </c>
      <c r="B568" s="59">
        <f>[1]Data!B567</f>
        <v>8.7899999999999991</v>
      </c>
      <c r="C568" s="59">
        <f>[1]Data!C567</f>
        <v>0.63580000000000003</v>
      </c>
      <c r="D568" s="59">
        <f>[1]Data!D567</f>
        <v>1.3839999999999999</v>
      </c>
      <c r="E568" s="59">
        <f>[1]Data!E567</f>
        <v>12.8</v>
      </c>
      <c r="F568" s="59">
        <f t="shared" si="88"/>
        <v>214.48424062499998</v>
      </c>
      <c r="G568" s="59">
        <f t="shared" si="89"/>
        <v>33.770897499999997</v>
      </c>
      <c r="H568" s="59">
        <f t="shared" si="80"/>
        <v>277.98038383777134</v>
      </c>
      <c r="I568" s="59">
        <f t="shared" si="81"/>
        <v>23.344461938236545</v>
      </c>
      <c r="J568" s="59">
        <f t="shared" si="82"/>
        <v>9.187799709947063</v>
      </c>
      <c r="K568" s="59">
        <f t="shared" si="83"/>
        <v>2.2178764854977224</v>
      </c>
      <c r="L568" s="59">
        <f t="shared" si="84"/>
        <v>-0.58686163440974459</v>
      </c>
      <c r="M568" s="60"/>
      <c r="N568" s="60">
        <f t="shared" si="85"/>
        <v>1990.06</v>
      </c>
      <c r="O568" s="60">
        <f t="shared" si="86"/>
        <v>8.5895685063408056E-2</v>
      </c>
      <c r="P568" s="63">
        <f t="shared" si="87"/>
        <v>1.0896926511563094</v>
      </c>
      <c r="R568" s="59">
        <f t="shared" si="90"/>
        <v>6.351156069364162</v>
      </c>
      <c r="S568" s="59">
        <f t="shared" si="91"/>
        <v>1.8486368545016079</v>
      </c>
    </row>
    <row r="569" spans="1:19" x14ac:dyDescent="0.3">
      <c r="A569" s="60">
        <f>[1]Data!A568</f>
        <v>1917.08</v>
      </c>
      <c r="B569" s="59">
        <f>[1]Data!B568</f>
        <v>8.5299999999999994</v>
      </c>
      <c r="C569" s="59">
        <f>[1]Data!C568</f>
        <v>0.64670000000000005</v>
      </c>
      <c r="D569" s="59">
        <f>[1]Data!D568</f>
        <v>1.363</v>
      </c>
      <c r="E569" s="59">
        <f>[1]Data!E568</f>
        <v>13</v>
      </c>
      <c r="F569" s="59">
        <f t="shared" si="88"/>
        <v>204.93784307692306</v>
      </c>
      <c r="G569" s="59">
        <f t="shared" si="89"/>
        <v>32.746808923076919</v>
      </c>
      <c r="H569" s="59">
        <f t="shared" si="80"/>
        <v>277.31501967792104</v>
      </c>
      <c r="I569" s="59">
        <f t="shared" si="81"/>
        <v>23.409409187128936</v>
      </c>
      <c r="J569" s="59">
        <f t="shared" si="82"/>
        <v>8.7545072769116654</v>
      </c>
      <c r="K569" s="59">
        <f t="shared" si="83"/>
        <v>2.1695686851034521</v>
      </c>
      <c r="L569" s="59">
        <f t="shared" si="84"/>
        <v>-0.63516943480401489</v>
      </c>
      <c r="M569" s="60"/>
      <c r="N569" s="60">
        <f t="shared" si="85"/>
        <v>1990.09</v>
      </c>
      <c r="O569" s="60">
        <f t="shared" si="86"/>
        <v>-6.6857211318096077E-2</v>
      </c>
      <c r="P569" s="63">
        <f t="shared" si="87"/>
        <v>0.93532874616101613</v>
      </c>
      <c r="R569" s="59">
        <f t="shared" si="90"/>
        <v>6.2582538517975053</v>
      </c>
      <c r="S569" s="59">
        <f t="shared" si="91"/>
        <v>1.8339012087891922</v>
      </c>
    </row>
    <row r="570" spans="1:19" x14ac:dyDescent="0.3">
      <c r="A570" s="60">
        <f>[1]Data!A569</f>
        <v>1917.09</v>
      </c>
      <c r="B570" s="59">
        <f>[1]Data!B569</f>
        <v>8.1199999999999992</v>
      </c>
      <c r="C570" s="59">
        <f>[1]Data!C569</f>
        <v>0.65749999999999997</v>
      </c>
      <c r="D570" s="59">
        <f>[1]Data!D569</f>
        <v>1.343</v>
      </c>
      <c r="E570" s="59">
        <f>[1]Data!E569</f>
        <v>13.3</v>
      </c>
      <c r="F570" s="59">
        <f t="shared" si="88"/>
        <v>190.68690526315788</v>
      </c>
      <c r="G570" s="59">
        <f t="shared" si="89"/>
        <v>31.538486917293227</v>
      </c>
      <c r="H570" s="59">
        <f t="shared" si="80"/>
        <v>276.51420194954619</v>
      </c>
      <c r="I570" s="59">
        <f t="shared" si="81"/>
        <v>23.469538963317017</v>
      </c>
      <c r="J570" s="59">
        <f t="shared" si="82"/>
        <v>8.1248679644368931</v>
      </c>
      <c r="K570" s="59">
        <f t="shared" si="83"/>
        <v>2.0949294775529159</v>
      </c>
      <c r="L570" s="59">
        <f t="shared" si="84"/>
        <v>-0.7098086423545511</v>
      </c>
      <c r="M570" s="60"/>
      <c r="N570" s="60">
        <f t="shared" si="85"/>
        <v>1990.12</v>
      </c>
      <c r="O570" s="60">
        <f t="shared" si="86"/>
        <v>-3.1892370740098208E-2</v>
      </c>
      <c r="P570" s="63">
        <f t="shared" si="87"/>
        <v>0.96861082733565607</v>
      </c>
      <c r="R570" s="59">
        <f t="shared" si="90"/>
        <v>6.0461653015636632</v>
      </c>
      <c r="S570" s="59">
        <f t="shared" si="91"/>
        <v>1.799424236632486</v>
      </c>
    </row>
    <row r="571" spans="1:19" x14ac:dyDescent="0.3">
      <c r="A571" s="60">
        <f>[1]Data!A570</f>
        <v>1917.1</v>
      </c>
      <c r="B571" s="59">
        <f>[1]Data!B570</f>
        <v>7.68</v>
      </c>
      <c r="C571" s="59">
        <f>[1]Data!C570</f>
        <v>0.66830000000000001</v>
      </c>
      <c r="D571" s="59">
        <f>[1]Data!D570</f>
        <v>1.3220000000000001</v>
      </c>
      <c r="E571" s="59">
        <f>[1]Data!E570</f>
        <v>13.5</v>
      </c>
      <c r="F571" s="59">
        <f t="shared" si="88"/>
        <v>177.68220444444444</v>
      </c>
      <c r="G571" s="59">
        <f t="shared" si="89"/>
        <v>30.585400296296299</v>
      </c>
      <c r="H571" s="59">
        <f t="shared" si="80"/>
        <v>275.8030950596152</v>
      </c>
      <c r="I571" s="59">
        <f t="shared" si="81"/>
        <v>23.528208240111216</v>
      </c>
      <c r="J571" s="59">
        <f t="shared" si="82"/>
        <v>7.5518799660030789</v>
      </c>
      <c r="K571" s="59">
        <f t="shared" si="83"/>
        <v>2.0217965343846638</v>
      </c>
      <c r="L571" s="59">
        <f t="shared" si="84"/>
        <v>-0.78294158552280324</v>
      </c>
      <c r="M571" s="60"/>
      <c r="N571" s="60">
        <f t="shared" si="85"/>
        <v>1991.03</v>
      </c>
      <c r="O571" s="60">
        <f t="shared" si="86"/>
        <v>8.5202131249548341E-2</v>
      </c>
      <c r="P571" s="63">
        <f t="shared" si="87"/>
        <v>1.0889371526818732</v>
      </c>
      <c r="R571" s="59">
        <f t="shared" si="90"/>
        <v>5.8093797276853252</v>
      </c>
      <c r="S571" s="59">
        <f t="shared" si="91"/>
        <v>1.7594738057300863</v>
      </c>
    </row>
    <row r="572" spans="1:19" x14ac:dyDescent="0.3">
      <c r="A572" s="60">
        <f>[1]Data!A571</f>
        <v>1917.11</v>
      </c>
      <c r="B572" s="59">
        <f>[1]Data!B571</f>
        <v>7.04</v>
      </c>
      <c r="C572" s="59">
        <f>[1]Data!C571</f>
        <v>0.67920000000000003</v>
      </c>
      <c r="D572" s="59">
        <f>[1]Data!D571</f>
        <v>1.3009999999999999</v>
      </c>
      <c r="E572" s="59">
        <f>[1]Data!E571</f>
        <v>13.5</v>
      </c>
      <c r="F572" s="59">
        <f t="shared" si="88"/>
        <v>162.87535407407407</v>
      </c>
      <c r="G572" s="59">
        <f t="shared" si="89"/>
        <v>30.099550518518519</v>
      </c>
      <c r="H572" s="59">
        <f t="shared" si="80"/>
        <v>275.02440718317149</v>
      </c>
      <c r="I572" s="59">
        <f t="shared" si="81"/>
        <v>23.578142548534171</v>
      </c>
      <c r="J572" s="59">
        <f t="shared" si="82"/>
        <v>6.9078958929358016</v>
      </c>
      <c r="K572" s="59">
        <f t="shared" si="83"/>
        <v>1.9326650896636042</v>
      </c>
      <c r="L572" s="59">
        <f t="shared" si="84"/>
        <v>-0.87207303024386285</v>
      </c>
      <c r="M572" s="60"/>
      <c r="N572" s="60">
        <f t="shared" si="85"/>
        <v>1991.06</v>
      </c>
      <c r="O572" s="60">
        <f t="shared" si="86"/>
        <v>9.6874599320426746E-2</v>
      </c>
      <c r="P572" s="63">
        <f t="shared" si="87"/>
        <v>1.1017222082445608</v>
      </c>
      <c r="R572" s="59">
        <f t="shared" si="90"/>
        <v>5.411222136817833</v>
      </c>
      <c r="S572" s="59">
        <f t="shared" si="91"/>
        <v>1.688474970639583</v>
      </c>
    </row>
    <row r="573" spans="1:19" x14ac:dyDescent="0.3">
      <c r="A573" s="60">
        <f>[1]Data!A572</f>
        <v>1917.12</v>
      </c>
      <c r="B573" s="59">
        <f>[1]Data!B572</f>
        <v>6.8</v>
      </c>
      <c r="C573" s="59">
        <f>[1]Data!C572</f>
        <v>0.69</v>
      </c>
      <c r="D573" s="59">
        <f>[1]Data!D572</f>
        <v>1.28</v>
      </c>
      <c r="E573" s="59">
        <f>[1]Data!E572</f>
        <v>13.7</v>
      </c>
      <c r="F573" s="59">
        <f t="shared" si="88"/>
        <v>155.02610218978103</v>
      </c>
      <c r="G573" s="59">
        <f t="shared" si="89"/>
        <v>29.181383941605841</v>
      </c>
      <c r="H573" s="59">
        <f t="shared" si="80"/>
        <v>274.16962326208733</v>
      </c>
      <c r="I573" s="59">
        <f t="shared" si="81"/>
        <v>23.620311350464853</v>
      </c>
      <c r="J573" s="59">
        <f t="shared" si="82"/>
        <v>6.5632539677225754</v>
      </c>
      <c r="K573" s="59">
        <f t="shared" si="83"/>
        <v>1.8814865116379853</v>
      </c>
      <c r="L573" s="59">
        <f t="shared" si="84"/>
        <v>-0.92325160826948172</v>
      </c>
      <c r="M573" s="60"/>
      <c r="N573" s="60">
        <f t="shared" si="85"/>
        <v>1991.09</v>
      </c>
      <c r="O573" s="60">
        <f t="shared" si="86"/>
        <v>0.11646267462446858</v>
      </c>
      <c r="P573" s="63">
        <f t="shared" si="87"/>
        <v>1.1235155740438461</v>
      </c>
      <c r="R573" s="59">
        <f t="shared" si="90"/>
        <v>5.3125</v>
      </c>
      <c r="S573" s="59">
        <f t="shared" si="91"/>
        <v>1.6700625342505353</v>
      </c>
    </row>
    <row r="574" spans="1:19" x14ac:dyDescent="0.3">
      <c r="A574" s="60">
        <f>[1]Data!A573</f>
        <v>1918.01</v>
      </c>
      <c r="B574" s="59">
        <f>[1]Data!B573</f>
        <v>7.21</v>
      </c>
      <c r="C574" s="59">
        <f>[1]Data!C573</f>
        <v>0.68</v>
      </c>
      <c r="D574" s="59">
        <f>[1]Data!D573</f>
        <v>1.256</v>
      </c>
      <c r="E574" s="59">
        <f>[1]Data!E573</f>
        <v>14</v>
      </c>
      <c r="F574" s="59">
        <f t="shared" si="88"/>
        <v>160.85097999999999</v>
      </c>
      <c r="G574" s="59">
        <f t="shared" si="89"/>
        <v>28.020642285714285</v>
      </c>
      <c r="H574" s="59">
        <f t="shared" si="80"/>
        <v>273.2503569779397</v>
      </c>
      <c r="I574" s="59">
        <f t="shared" si="81"/>
        <v>23.654409674415501</v>
      </c>
      <c r="J574" s="59">
        <f t="shared" si="82"/>
        <v>6.8000420308089815</v>
      </c>
      <c r="K574" s="59">
        <f t="shared" si="83"/>
        <v>1.9169287931642796</v>
      </c>
      <c r="L574" s="59">
        <f t="shared" si="84"/>
        <v>-0.88780932674318747</v>
      </c>
      <c r="M574" s="60"/>
      <c r="N574" s="60">
        <f t="shared" si="85"/>
        <v>1991.12</v>
      </c>
      <c r="O574" s="60">
        <f t="shared" si="86"/>
        <v>0.12241750169928078</v>
      </c>
      <c r="P574" s="63">
        <f t="shared" si="87"/>
        <v>1.1302258745136875</v>
      </c>
      <c r="R574" s="59">
        <f t="shared" si="90"/>
        <v>5.7404458598726116</v>
      </c>
      <c r="S574" s="59">
        <f t="shared" si="91"/>
        <v>1.7475368832508509</v>
      </c>
    </row>
    <row r="575" spans="1:19" x14ac:dyDescent="0.3">
      <c r="A575" s="60">
        <f>[1]Data!A574</f>
        <v>1918.02</v>
      </c>
      <c r="B575" s="59">
        <f>[1]Data!B574</f>
        <v>7.43</v>
      </c>
      <c r="C575" s="59">
        <f>[1]Data!C574</f>
        <v>0.67</v>
      </c>
      <c r="D575" s="59">
        <f>[1]Data!D574</f>
        <v>1.232</v>
      </c>
      <c r="E575" s="59">
        <f>[1]Data!E574</f>
        <v>14.1</v>
      </c>
      <c r="F575" s="59">
        <f t="shared" si="88"/>
        <v>164.58345815602834</v>
      </c>
      <c r="G575" s="59">
        <f t="shared" si="89"/>
        <v>27.290285390070924</v>
      </c>
      <c r="H575" s="59">
        <f t="shared" si="80"/>
        <v>272.3630944271905</v>
      </c>
      <c r="I575" s="59">
        <f t="shared" si="81"/>
        <v>23.683166940347824</v>
      </c>
      <c r="J575" s="59">
        <f t="shared" si="82"/>
        <v>6.9493855517961052</v>
      </c>
      <c r="K575" s="59">
        <f t="shared" si="83"/>
        <v>1.9386532458548127</v>
      </c>
      <c r="L575" s="59">
        <f t="shared" si="84"/>
        <v>-0.86608487405265433</v>
      </c>
      <c r="M575" s="60"/>
      <c r="N575" s="60">
        <f t="shared" si="85"/>
        <v>1992.03</v>
      </c>
      <c r="O575" s="60">
        <f t="shared" si="86"/>
        <v>0.16747786598217651</v>
      </c>
      <c r="P575" s="63">
        <f t="shared" si="87"/>
        <v>1.1823191204228174</v>
      </c>
      <c r="R575" s="59">
        <f t="shared" si="90"/>
        <v>6.0308441558441555</v>
      </c>
      <c r="S575" s="59">
        <f t="shared" si="91"/>
        <v>1.7968869936183396</v>
      </c>
    </row>
    <row r="576" spans="1:19" x14ac:dyDescent="0.3">
      <c r="A576" s="60">
        <f>[1]Data!A575</f>
        <v>1918.03</v>
      </c>
      <c r="B576" s="59">
        <f>[1]Data!B575</f>
        <v>7.28</v>
      </c>
      <c r="C576" s="59">
        <f>[1]Data!C575</f>
        <v>0.66</v>
      </c>
      <c r="D576" s="59">
        <f>[1]Data!D575</f>
        <v>1.208</v>
      </c>
      <c r="E576" s="59">
        <f>[1]Data!E575</f>
        <v>14</v>
      </c>
      <c r="F576" s="59">
        <f t="shared" si="88"/>
        <v>162.41264000000001</v>
      </c>
      <c r="G576" s="59">
        <f t="shared" si="89"/>
        <v>26.949789714285714</v>
      </c>
      <c r="H576" s="59">
        <f t="shared" si="80"/>
        <v>271.33529109704341</v>
      </c>
      <c r="I576" s="59">
        <f t="shared" si="81"/>
        <v>23.71153611689186</v>
      </c>
      <c r="J576" s="59">
        <f t="shared" si="82"/>
        <v>6.8495199635884774</v>
      </c>
      <c r="K576" s="59">
        <f t="shared" si="83"/>
        <v>1.924178571510283</v>
      </c>
      <c r="L576" s="59">
        <f t="shared" si="84"/>
        <v>-0.88055954839718398</v>
      </c>
      <c r="M576" s="60"/>
      <c r="N576" s="60">
        <f t="shared" si="85"/>
        <v>1992.06</v>
      </c>
      <c r="O576" s="60">
        <f t="shared" si="86"/>
        <v>0.1688602777593351</v>
      </c>
      <c r="P576" s="63">
        <f t="shared" si="87"/>
        <v>1.1839547025627812</v>
      </c>
      <c r="R576" s="59">
        <f t="shared" si="90"/>
        <v>6.0264900662251657</v>
      </c>
      <c r="S576" s="59">
        <f t="shared" si="91"/>
        <v>1.7961647626959714</v>
      </c>
    </row>
    <row r="577" spans="1:19" x14ac:dyDescent="0.3">
      <c r="A577" s="60">
        <f>[1]Data!A576</f>
        <v>1918.04</v>
      </c>
      <c r="B577" s="59">
        <f>[1]Data!B576</f>
        <v>7.21</v>
      </c>
      <c r="C577" s="59">
        <f>[1]Data!C576</f>
        <v>0.65</v>
      </c>
      <c r="D577" s="59">
        <f>[1]Data!D576</f>
        <v>1.1830000000000001</v>
      </c>
      <c r="E577" s="59">
        <f>[1]Data!E576</f>
        <v>14.2</v>
      </c>
      <c r="F577" s="59">
        <f t="shared" si="88"/>
        <v>158.58547323943662</v>
      </c>
      <c r="G577" s="59">
        <f t="shared" si="89"/>
        <v>26.020334929577469</v>
      </c>
      <c r="H577" s="59">
        <f t="shared" ref="H577:H640" si="92">GEOMEAN(F458:F578)</f>
        <v>270.24232341567699</v>
      </c>
      <c r="I577" s="59">
        <f t="shared" ref="I577:I640" si="93">GEOMEAN(G458:G577)</f>
        <v>23.737264510263113</v>
      </c>
      <c r="J577" s="59">
        <f t="shared" ref="J577:J640" si="94">F577/I577</f>
        <v>6.6808655719731371</v>
      </c>
      <c r="K577" s="59">
        <f t="shared" ref="K577:K640" si="95">LN(J577)</f>
        <v>1.8992475557969115</v>
      </c>
      <c r="L577" s="59">
        <f t="shared" ref="L577:L640" si="96">K577-$K$1854</f>
        <v>-0.90549056411055551</v>
      </c>
      <c r="M577" s="60"/>
      <c r="N577" s="60">
        <f t="shared" si="85"/>
        <v>1992.09</v>
      </c>
      <c r="O577" s="60">
        <f t="shared" si="86"/>
        <v>0.18859707033511874</v>
      </c>
      <c r="P577" s="63">
        <f t="shared" si="87"/>
        <v>1.2075542949977078</v>
      </c>
      <c r="R577" s="59">
        <f t="shared" si="90"/>
        <v>6.0946745562130173</v>
      </c>
      <c r="S577" s="59">
        <f t="shared" si="91"/>
        <v>1.8074153663006078</v>
      </c>
    </row>
    <row r="578" spans="1:19" x14ac:dyDescent="0.3">
      <c r="A578" s="60">
        <f>[1]Data!A577</f>
        <v>1918.05</v>
      </c>
      <c r="B578" s="59">
        <f>[1]Data!B577</f>
        <v>7.44</v>
      </c>
      <c r="C578" s="59">
        <f>[1]Data!C577</f>
        <v>0.64</v>
      </c>
      <c r="D578" s="59">
        <f>[1]Data!D577</f>
        <v>1.159</v>
      </c>
      <c r="E578" s="59">
        <f>[1]Data!E577</f>
        <v>14.5</v>
      </c>
      <c r="F578" s="59">
        <f t="shared" si="88"/>
        <v>160.25862620689657</v>
      </c>
      <c r="G578" s="59">
        <f t="shared" si="89"/>
        <v>24.965019862068967</v>
      </c>
      <c r="H578" s="59">
        <f t="shared" si="92"/>
        <v>269.00960549063808</v>
      </c>
      <c r="I578" s="59">
        <f t="shared" si="93"/>
        <v>23.756897400012058</v>
      </c>
      <c r="J578" s="59">
        <f t="shared" si="94"/>
        <v>6.7457725438009097</v>
      </c>
      <c r="K578" s="59">
        <f t="shared" si="95"/>
        <v>1.908916018875781</v>
      </c>
      <c r="L578" s="59">
        <f t="shared" si="96"/>
        <v>-0.89582210103168602</v>
      </c>
      <c r="M578" s="60"/>
      <c r="N578" s="60">
        <f t="shared" si="85"/>
        <v>1992.12</v>
      </c>
      <c r="O578" s="60">
        <f t="shared" si="86"/>
        <v>0.22457054109984487</v>
      </c>
      <c r="P578" s="63">
        <f t="shared" si="87"/>
        <v>1.2517850105250357</v>
      </c>
      <c r="R578" s="59">
        <f t="shared" si="90"/>
        <v>6.4193270060396896</v>
      </c>
      <c r="S578" s="59">
        <f t="shared" si="91"/>
        <v>1.8593132844873859</v>
      </c>
    </row>
    <row r="579" spans="1:19" x14ac:dyDescent="0.3">
      <c r="A579" s="60">
        <f>[1]Data!A578</f>
        <v>1918.06</v>
      </c>
      <c r="B579" s="59">
        <f>[1]Data!B578</f>
        <v>7.45</v>
      </c>
      <c r="C579" s="59">
        <f>[1]Data!C578</f>
        <v>0.63</v>
      </c>
      <c r="D579" s="59">
        <f>[1]Data!D578</f>
        <v>1.135</v>
      </c>
      <c r="E579" s="59">
        <f>[1]Data!E578</f>
        <v>14.7</v>
      </c>
      <c r="F579" s="59">
        <f t="shared" si="88"/>
        <v>158.29070748299321</v>
      </c>
      <c r="G579" s="59">
        <f t="shared" si="89"/>
        <v>24.115429931972791</v>
      </c>
      <c r="H579" s="59">
        <f t="shared" si="92"/>
        <v>267.73795274136046</v>
      </c>
      <c r="I579" s="59">
        <f t="shared" si="93"/>
        <v>23.771816401258388</v>
      </c>
      <c r="J579" s="59">
        <f t="shared" si="94"/>
        <v>6.6587552592158632</v>
      </c>
      <c r="K579" s="59">
        <f t="shared" si="95"/>
        <v>1.8959325690690509</v>
      </c>
      <c r="L579" s="59">
        <f t="shared" si="96"/>
        <v>-0.90880555083841608</v>
      </c>
      <c r="M579" s="60"/>
      <c r="N579" s="60">
        <f t="shared" ref="N579:N642" si="97">INDEX($A$130:$A$2900,(ROW()-ROW($A$130))*3)</f>
        <v>1993.03</v>
      </c>
      <c r="O579" s="60">
        <f t="shared" ref="O579:O642" si="98">INDEX($L$130:$L$2900,(ROW()-ROW($L$130))*3)</f>
        <v>0.24370214112443245</v>
      </c>
      <c r="P579" s="63">
        <f t="shared" ref="P579:P642" si="99">EXP(O579)</f>
        <v>1.275964216615294</v>
      </c>
      <c r="R579" s="59">
        <f t="shared" si="90"/>
        <v>6.5638766519823788</v>
      </c>
      <c r="S579" s="59">
        <f t="shared" si="91"/>
        <v>1.8815813814581022</v>
      </c>
    </row>
    <row r="580" spans="1:19" x14ac:dyDescent="0.3">
      <c r="A580" s="60">
        <f>[1]Data!A579</f>
        <v>1918.07</v>
      </c>
      <c r="B580" s="59">
        <f>[1]Data!B579</f>
        <v>7.51</v>
      </c>
      <c r="C580" s="59">
        <f>[1]Data!C579</f>
        <v>0.62</v>
      </c>
      <c r="D580" s="59">
        <f>[1]Data!D579</f>
        <v>1.111</v>
      </c>
      <c r="E580" s="59">
        <f>[1]Data!E579</f>
        <v>15.1</v>
      </c>
      <c r="F580" s="59">
        <f t="shared" si="88"/>
        <v>155.33863046357615</v>
      </c>
      <c r="G580" s="59">
        <f t="shared" si="89"/>
        <v>22.980188874172185</v>
      </c>
      <c r="H580" s="59">
        <f t="shared" si="92"/>
        <v>266.39423682781876</v>
      </c>
      <c r="I580" s="59">
        <f t="shared" si="93"/>
        <v>23.78150774121983</v>
      </c>
      <c r="J580" s="59">
        <f t="shared" si="94"/>
        <v>6.531908411943621</v>
      </c>
      <c r="K580" s="59">
        <f t="shared" si="95"/>
        <v>1.8766991535683406</v>
      </c>
      <c r="L580" s="59">
        <f t="shared" si="96"/>
        <v>-0.92803896633912641</v>
      </c>
      <c r="M580" s="60"/>
      <c r="N580" s="60">
        <f t="shared" si="97"/>
        <v>1993.06</v>
      </c>
      <c r="O580" s="60">
        <f t="shared" si="98"/>
        <v>0.23179750062971571</v>
      </c>
      <c r="P580" s="63">
        <f t="shared" si="99"/>
        <v>1.2608643787323779</v>
      </c>
      <c r="R580" s="59">
        <f t="shared" si="90"/>
        <v>6.7596759675967597</v>
      </c>
      <c r="S580" s="59">
        <f t="shared" si="91"/>
        <v>1.9109749551185504</v>
      </c>
    </row>
    <row r="581" spans="1:19" x14ac:dyDescent="0.3">
      <c r="A581" s="60">
        <f>[1]Data!A580</f>
        <v>1918.08</v>
      </c>
      <c r="B581" s="59">
        <f>[1]Data!B580</f>
        <v>7.58</v>
      </c>
      <c r="C581" s="59">
        <f>[1]Data!C580</f>
        <v>0.61</v>
      </c>
      <c r="D581" s="59">
        <f>[1]Data!D580</f>
        <v>1.087</v>
      </c>
      <c r="E581" s="59">
        <f>[1]Data!E580</f>
        <v>15.4</v>
      </c>
      <c r="F581" s="59">
        <f t="shared" si="88"/>
        <v>153.73224415584414</v>
      </c>
      <c r="G581" s="59">
        <f t="shared" si="89"/>
        <v>22.045771688311689</v>
      </c>
      <c r="H581" s="59">
        <f t="shared" si="92"/>
        <v>264.91137530081744</v>
      </c>
      <c r="I581" s="59">
        <f t="shared" si="93"/>
        <v>23.785118835290348</v>
      </c>
      <c r="J581" s="59">
        <f t="shared" si="94"/>
        <v>6.4633792759424535</v>
      </c>
      <c r="K581" s="59">
        <f t="shared" si="95"/>
        <v>1.8661522887523874</v>
      </c>
      <c r="L581" s="59">
        <f t="shared" si="96"/>
        <v>-0.93858583115507965</v>
      </c>
      <c r="M581" s="60"/>
      <c r="N581" s="60">
        <f t="shared" si="97"/>
        <v>1993.09</v>
      </c>
      <c r="O581" s="60">
        <f t="shared" si="98"/>
        <v>0.25007915533863168</v>
      </c>
      <c r="P581" s="63">
        <f t="shared" si="99"/>
        <v>1.2841270581770912</v>
      </c>
      <c r="R581" s="59">
        <f t="shared" si="90"/>
        <v>6.9733210671573138</v>
      </c>
      <c r="S581" s="59">
        <f t="shared" si="91"/>
        <v>1.9420915915152079</v>
      </c>
    </row>
    <row r="582" spans="1:19" x14ac:dyDescent="0.3">
      <c r="A582" s="60">
        <f>[1]Data!A581</f>
        <v>1918.09</v>
      </c>
      <c r="B582" s="59">
        <f>[1]Data!B581</f>
        <v>7.54</v>
      </c>
      <c r="C582" s="59">
        <f>[1]Data!C581</f>
        <v>0.6</v>
      </c>
      <c r="D582" s="59">
        <f>[1]Data!D581</f>
        <v>1.0629999999999999</v>
      </c>
      <c r="E582" s="59">
        <f>[1]Data!E581</f>
        <v>15.7</v>
      </c>
      <c r="F582" s="59">
        <f t="shared" si="88"/>
        <v>149.99893503184714</v>
      </c>
      <c r="G582" s="59">
        <f t="shared" si="89"/>
        <v>21.147064713375798</v>
      </c>
      <c r="H582" s="59">
        <f t="shared" si="92"/>
        <v>263.50991362787818</v>
      </c>
      <c r="I582" s="59">
        <f t="shared" si="93"/>
        <v>23.782681984320522</v>
      </c>
      <c r="J582" s="59">
        <f t="shared" si="94"/>
        <v>6.307065583719222</v>
      </c>
      <c r="K582" s="59">
        <f t="shared" si="95"/>
        <v>1.841670526187656</v>
      </c>
      <c r="L582" s="59">
        <f t="shared" si="96"/>
        <v>-0.96306759371981099</v>
      </c>
      <c r="M582" s="60"/>
      <c r="N582" s="60">
        <f t="shared" si="97"/>
        <v>1993.12</v>
      </c>
      <c r="O582" s="60">
        <f t="shared" si="98"/>
        <v>0.2579202727213743</v>
      </c>
      <c r="P582" s="63">
        <f t="shared" si="99"/>
        <v>1.2942356286261927</v>
      </c>
      <c r="R582" s="59">
        <f t="shared" si="90"/>
        <v>7.0931326434619004</v>
      </c>
      <c r="S582" s="59">
        <f t="shared" si="91"/>
        <v>1.9591270826600538</v>
      </c>
    </row>
    <row r="583" spans="1:19" x14ac:dyDescent="0.3">
      <c r="A583" s="60">
        <f>[1]Data!A582</f>
        <v>1918.1</v>
      </c>
      <c r="B583" s="59">
        <f>[1]Data!B582</f>
        <v>7.86</v>
      </c>
      <c r="C583" s="59">
        <f>[1]Data!C582</f>
        <v>0.59</v>
      </c>
      <c r="D583" s="59">
        <f>[1]Data!D582</f>
        <v>1.038</v>
      </c>
      <c r="E583" s="59">
        <f>[1]Data!E582</f>
        <v>16</v>
      </c>
      <c r="F583" s="59">
        <f t="shared" si="88"/>
        <v>153.43309500000001</v>
      </c>
      <c r="G583" s="59">
        <f t="shared" si="89"/>
        <v>20.262538500000002</v>
      </c>
      <c r="H583" s="59">
        <f t="shared" si="92"/>
        <v>262.12710682725628</v>
      </c>
      <c r="I583" s="59">
        <f t="shared" si="93"/>
        <v>23.776144854928575</v>
      </c>
      <c r="J583" s="59">
        <f t="shared" si="94"/>
        <v>6.4532368866433263</v>
      </c>
      <c r="K583" s="59">
        <f t="shared" si="95"/>
        <v>1.8645818478170892</v>
      </c>
      <c r="L583" s="59">
        <f t="shared" si="96"/>
        <v>-0.94015627209037778</v>
      </c>
      <c r="M583" s="60"/>
      <c r="N583" s="60">
        <f t="shared" si="97"/>
        <v>1994.03</v>
      </c>
      <c r="O583" s="60">
        <f t="shared" si="98"/>
        <v>0.24245375709051054</v>
      </c>
      <c r="P583" s="63">
        <f t="shared" si="99"/>
        <v>1.2743723171171173</v>
      </c>
      <c r="R583" s="59">
        <f t="shared" si="90"/>
        <v>7.5722543352601157</v>
      </c>
      <c r="S583" s="59">
        <f t="shared" si="91"/>
        <v>2.0244908216974182</v>
      </c>
    </row>
    <row r="584" spans="1:19" x14ac:dyDescent="0.3">
      <c r="A584" s="60">
        <f>[1]Data!A583</f>
        <v>1918.11</v>
      </c>
      <c r="B584" s="59">
        <f>[1]Data!B583</f>
        <v>8.06</v>
      </c>
      <c r="C584" s="59">
        <f>[1]Data!C583</f>
        <v>0.57999999999999996</v>
      </c>
      <c r="D584" s="59">
        <f>[1]Data!D583</f>
        <v>1.014</v>
      </c>
      <c r="E584" s="59">
        <f>[1]Data!E583</f>
        <v>16.3</v>
      </c>
      <c r="F584" s="59">
        <f t="shared" si="88"/>
        <v>154.44146748466255</v>
      </c>
      <c r="G584" s="59">
        <f t="shared" si="89"/>
        <v>19.42973300613497</v>
      </c>
      <c r="H584" s="59">
        <f t="shared" si="92"/>
        <v>260.5639926805934</v>
      </c>
      <c r="I584" s="59">
        <f t="shared" si="93"/>
        <v>23.765631381450156</v>
      </c>
      <c r="J584" s="59">
        <f t="shared" si="94"/>
        <v>6.4985215417087181</v>
      </c>
      <c r="K584" s="59">
        <f t="shared" si="95"/>
        <v>1.8715746959080164</v>
      </c>
      <c r="L584" s="59">
        <f t="shared" si="96"/>
        <v>-0.93316342399945063</v>
      </c>
      <c r="M584" s="60"/>
      <c r="N584" s="60">
        <f t="shared" si="97"/>
        <v>1994.06</v>
      </c>
      <c r="O584" s="60">
        <f t="shared" si="98"/>
        <v>0.21569523869153429</v>
      </c>
      <c r="P584" s="63">
        <f t="shared" si="99"/>
        <v>1.2407241966463092</v>
      </c>
      <c r="R584" s="59">
        <f t="shared" si="90"/>
        <v>7.9487179487179489</v>
      </c>
      <c r="S584" s="59">
        <f t="shared" si="91"/>
        <v>2.0730106513495454</v>
      </c>
    </row>
    <row r="585" spans="1:19" x14ac:dyDescent="0.3">
      <c r="A585" s="60">
        <f>[1]Data!A584</f>
        <v>1918.12</v>
      </c>
      <c r="B585" s="59">
        <f>[1]Data!B584</f>
        <v>7.9</v>
      </c>
      <c r="C585" s="59">
        <f>[1]Data!C584</f>
        <v>0.56999999999999995</v>
      </c>
      <c r="D585" s="59">
        <f>[1]Data!D584</f>
        <v>0.99</v>
      </c>
      <c r="E585" s="59">
        <f>[1]Data!E584</f>
        <v>16.5</v>
      </c>
      <c r="F585" s="59">
        <f t="shared" si="88"/>
        <v>149.54077575757577</v>
      </c>
      <c r="G585" s="59">
        <f t="shared" si="89"/>
        <v>18.739920000000001</v>
      </c>
      <c r="H585" s="59">
        <f t="shared" si="92"/>
        <v>258.97132478706209</v>
      </c>
      <c r="I585" s="59">
        <f t="shared" si="93"/>
        <v>23.752335710001507</v>
      </c>
      <c r="J585" s="59">
        <f t="shared" si="94"/>
        <v>6.2958345479517597</v>
      </c>
      <c r="K585" s="59">
        <f t="shared" si="95"/>
        <v>1.8398882318549006</v>
      </c>
      <c r="L585" s="59">
        <f t="shared" si="96"/>
        <v>-0.96484988805256644</v>
      </c>
      <c r="M585" s="60"/>
      <c r="N585" s="60">
        <f t="shared" si="97"/>
        <v>1994.09</v>
      </c>
      <c r="O585" s="60">
        <f t="shared" si="98"/>
        <v>0.22940684783115373</v>
      </c>
      <c r="P585" s="63">
        <f t="shared" si="99"/>
        <v>1.2578536899664121</v>
      </c>
      <c r="R585" s="59">
        <f t="shared" si="90"/>
        <v>7.9797979797979801</v>
      </c>
      <c r="S585" s="59">
        <f t="shared" si="91"/>
        <v>2.0769130953264772</v>
      </c>
    </row>
    <row r="586" spans="1:19" x14ac:dyDescent="0.3">
      <c r="A586" s="60">
        <f>[1]Data!A585</f>
        <v>1919.01</v>
      </c>
      <c r="B586" s="59">
        <f>[1]Data!B585</f>
        <v>7.85</v>
      </c>
      <c r="C586" s="59">
        <f>[1]Data!C585</f>
        <v>0.56669999999999998</v>
      </c>
      <c r="D586" s="59">
        <f>[1]Data!D585</f>
        <v>0.98499999999999999</v>
      </c>
      <c r="E586" s="59">
        <f>[1]Data!E585</f>
        <v>16.5</v>
      </c>
      <c r="F586" s="59">
        <f t="shared" si="88"/>
        <v>148.59431515151516</v>
      </c>
      <c r="G586" s="59">
        <f t="shared" si="89"/>
        <v>18.645273939393938</v>
      </c>
      <c r="H586" s="59">
        <f t="shared" si="92"/>
        <v>257.4059682011756</v>
      </c>
      <c r="I586" s="59">
        <f t="shared" si="93"/>
        <v>23.73090224554219</v>
      </c>
      <c r="J586" s="59">
        <f t="shared" si="94"/>
        <v>6.2616378262410297</v>
      </c>
      <c r="K586" s="59">
        <f t="shared" si="95"/>
        <v>1.8344417844767384</v>
      </c>
      <c r="L586" s="59">
        <f t="shared" si="96"/>
        <v>-0.97029633543072857</v>
      </c>
      <c r="M586" s="60"/>
      <c r="N586" s="60">
        <f t="shared" si="97"/>
        <v>1994.12</v>
      </c>
      <c r="O586" s="60">
        <f t="shared" si="98"/>
        <v>0.19630476392958407</v>
      </c>
      <c r="P586" s="63">
        <f t="shared" si="99"/>
        <v>1.2168977153563203</v>
      </c>
      <c r="R586" s="59">
        <f t="shared" si="90"/>
        <v>7.969543147208122</v>
      </c>
      <c r="S586" s="59">
        <f t="shared" si="91"/>
        <v>2.0756271696043651</v>
      </c>
    </row>
    <row r="587" spans="1:19" x14ac:dyDescent="0.3">
      <c r="A587" s="60">
        <f>[1]Data!A586</f>
        <v>1919.02</v>
      </c>
      <c r="B587" s="59">
        <f>[1]Data!B586</f>
        <v>7.88</v>
      </c>
      <c r="C587" s="59">
        <f>[1]Data!C586</f>
        <v>0.56330000000000002</v>
      </c>
      <c r="D587" s="59">
        <f>[1]Data!D586</f>
        <v>0.98</v>
      </c>
      <c r="E587" s="59">
        <f>[1]Data!E586</f>
        <v>16.2</v>
      </c>
      <c r="F587" s="59">
        <f t="shared" ref="F587:F650" si="100">B587*$E$1848/E587</f>
        <v>151.92445432098765</v>
      </c>
      <c r="G587" s="59">
        <f t="shared" ref="G587:G650" si="101">D587*$E$1848/E587</f>
        <v>18.894158024691357</v>
      </c>
      <c r="H587" s="59">
        <f t="shared" si="92"/>
        <v>255.97154405787964</v>
      </c>
      <c r="I587" s="59">
        <f t="shared" si="93"/>
        <v>23.70928003651013</v>
      </c>
      <c r="J587" s="59">
        <f t="shared" si="94"/>
        <v>6.4078054705599596</v>
      </c>
      <c r="K587" s="59">
        <f t="shared" si="95"/>
        <v>1.8575168520268583</v>
      </c>
      <c r="L587" s="59">
        <f t="shared" si="96"/>
        <v>-0.94722126788060867</v>
      </c>
      <c r="M587" s="60"/>
      <c r="N587" s="60">
        <f t="shared" si="97"/>
        <v>1995.03</v>
      </c>
      <c r="O587" s="60">
        <f t="shared" si="98"/>
        <v>0.25742469387892086</v>
      </c>
      <c r="P587" s="63">
        <f t="shared" si="99"/>
        <v>1.2935943917363379</v>
      </c>
      <c r="R587" s="59">
        <f t="shared" ref="R587:R650" si="102">B587/D587</f>
        <v>8.0408163265306118</v>
      </c>
      <c r="S587" s="59">
        <f t="shared" ref="S587:S650" si="103">LN(R587)</f>
        <v>2.084530611187307</v>
      </c>
    </row>
    <row r="588" spans="1:19" x14ac:dyDescent="0.3">
      <c r="A588" s="60">
        <f>[1]Data!A587</f>
        <v>1919.03</v>
      </c>
      <c r="B588" s="59">
        <f>[1]Data!B587</f>
        <v>8.1199999999999992</v>
      </c>
      <c r="C588" s="59">
        <f>[1]Data!C587</f>
        <v>0.56000000000000005</v>
      </c>
      <c r="D588" s="59">
        <f>[1]Data!D587</f>
        <v>0.97499999999999998</v>
      </c>
      <c r="E588" s="59">
        <f>[1]Data!E587</f>
        <v>16.399999999999999</v>
      </c>
      <c r="F588" s="59">
        <f t="shared" si="100"/>
        <v>154.64242926829269</v>
      </c>
      <c r="G588" s="59">
        <f t="shared" si="101"/>
        <v>18.568518292682928</v>
      </c>
      <c r="H588" s="59">
        <f t="shared" si="92"/>
        <v>254.54729862632107</v>
      </c>
      <c r="I588" s="59">
        <f t="shared" si="93"/>
        <v>23.679451854242</v>
      </c>
      <c r="J588" s="59">
        <f t="shared" si="94"/>
        <v>6.530659164755523</v>
      </c>
      <c r="K588" s="59">
        <f t="shared" si="95"/>
        <v>1.8765078822605259</v>
      </c>
      <c r="L588" s="59">
        <f t="shared" si="96"/>
        <v>-0.92823023764694113</v>
      </c>
      <c r="M588" s="60"/>
      <c r="N588" s="60">
        <f t="shared" si="97"/>
        <v>1995.06</v>
      </c>
      <c r="O588" s="60">
        <f t="shared" si="98"/>
        <v>0.32958116197593013</v>
      </c>
      <c r="P588" s="63">
        <f t="shared" si="99"/>
        <v>1.3903856601097726</v>
      </c>
      <c r="R588" s="59">
        <f t="shared" si="102"/>
        <v>8.328205128205127</v>
      </c>
      <c r="S588" s="59">
        <f t="shared" si="103"/>
        <v>2.1196479621578761</v>
      </c>
    </row>
    <row r="589" spans="1:19" x14ac:dyDescent="0.3">
      <c r="A589" s="60">
        <f>[1]Data!A588</f>
        <v>1919.04</v>
      </c>
      <c r="B589" s="59">
        <f>[1]Data!B588</f>
        <v>8.39</v>
      </c>
      <c r="C589" s="59">
        <f>[1]Data!C588</f>
        <v>0.55669999999999997</v>
      </c>
      <c r="D589" s="59">
        <f>[1]Data!D588</f>
        <v>0.97</v>
      </c>
      <c r="E589" s="59">
        <f>[1]Data!E588</f>
        <v>16.7</v>
      </c>
      <c r="F589" s="59">
        <f t="shared" si="100"/>
        <v>156.91410059880241</v>
      </c>
      <c r="G589" s="59">
        <f t="shared" si="101"/>
        <v>18.141439520958084</v>
      </c>
      <c r="H589" s="59">
        <f t="shared" si="92"/>
        <v>253.19772768720821</v>
      </c>
      <c r="I589" s="59">
        <f t="shared" si="93"/>
        <v>23.644506971381581</v>
      </c>
      <c r="J589" s="59">
        <f t="shared" si="94"/>
        <v>6.6363870808862844</v>
      </c>
      <c r="K589" s="59">
        <f t="shared" si="95"/>
        <v>1.8925677010800699</v>
      </c>
      <c r="L589" s="59">
        <f t="shared" si="96"/>
        <v>-0.91217041882739713</v>
      </c>
      <c r="M589" s="60"/>
      <c r="N589" s="60">
        <f t="shared" si="97"/>
        <v>1995.09</v>
      </c>
      <c r="O589" s="60">
        <f t="shared" si="98"/>
        <v>0.38367506050235889</v>
      </c>
      <c r="P589" s="63">
        <f t="shared" si="99"/>
        <v>1.4676684607388761</v>
      </c>
      <c r="R589" s="59">
        <f t="shared" si="102"/>
        <v>8.6494845360824755</v>
      </c>
      <c r="S589" s="59">
        <f t="shared" si="103"/>
        <v>2.1574997279638235</v>
      </c>
    </row>
    <row r="590" spans="1:19" x14ac:dyDescent="0.3">
      <c r="A590" s="60">
        <f>[1]Data!A589</f>
        <v>1919.05</v>
      </c>
      <c r="B590" s="59">
        <f>[1]Data!B589</f>
        <v>8.9700000000000006</v>
      </c>
      <c r="C590" s="59">
        <f>[1]Data!C589</f>
        <v>0.55330000000000001</v>
      </c>
      <c r="D590" s="59">
        <f>[1]Data!D589</f>
        <v>0.96499999999999997</v>
      </c>
      <c r="E590" s="59">
        <f>[1]Data!E589</f>
        <v>16.899999999999999</v>
      </c>
      <c r="F590" s="59">
        <f t="shared" si="100"/>
        <v>165.77621538461543</v>
      </c>
      <c r="G590" s="59">
        <f t="shared" si="101"/>
        <v>17.83434201183432</v>
      </c>
      <c r="H590" s="59">
        <f t="shared" si="92"/>
        <v>251.86351764355865</v>
      </c>
      <c r="I590" s="59">
        <f t="shared" si="93"/>
        <v>23.603715674312436</v>
      </c>
      <c r="J590" s="59">
        <f t="shared" si="94"/>
        <v>7.0233101293042246</v>
      </c>
      <c r="K590" s="59">
        <f t="shared" si="95"/>
        <v>1.9492346352940573</v>
      </c>
      <c r="L590" s="59">
        <f t="shared" si="96"/>
        <v>-0.85550348461340975</v>
      </c>
      <c r="M590" s="60"/>
      <c r="N590" s="60">
        <f t="shared" si="97"/>
        <v>1995.12</v>
      </c>
      <c r="O590" s="60">
        <f t="shared" si="98"/>
        <v>0.42927776801331508</v>
      </c>
      <c r="P590" s="63">
        <f t="shared" si="99"/>
        <v>1.5361476678278971</v>
      </c>
      <c r="R590" s="59">
        <f t="shared" si="102"/>
        <v>9.2953367875647679</v>
      </c>
      <c r="S590" s="59">
        <f t="shared" si="103"/>
        <v>2.2295128537138558</v>
      </c>
    </row>
    <row r="591" spans="1:19" x14ac:dyDescent="0.3">
      <c r="A591" s="60">
        <f>[1]Data!A590</f>
        <v>1919.06</v>
      </c>
      <c r="B591" s="59">
        <f>[1]Data!B590</f>
        <v>9.2100000000000009</v>
      </c>
      <c r="C591" s="59">
        <f>[1]Data!C590</f>
        <v>0.55000000000000004</v>
      </c>
      <c r="D591" s="59">
        <f>[1]Data!D590</f>
        <v>0.96</v>
      </c>
      <c r="E591" s="59">
        <f>[1]Data!E590</f>
        <v>16.899999999999999</v>
      </c>
      <c r="F591" s="59">
        <f t="shared" si="100"/>
        <v>170.21169940828406</v>
      </c>
      <c r="G591" s="59">
        <f t="shared" si="101"/>
        <v>17.741936094674557</v>
      </c>
      <c r="H591" s="59">
        <f t="shared" si="92"/>
        <v>250.52713008166418</v>
      </c>
      <c r="I591" s="59">
        <f t="shared" si="93"/>
        <v>23.559522838269523</v>
      </c>
      <c r="J591" s="59">
        <f t="shared" si="94"/>
        <v>7.2247515612581195</v>
      </c>
      <c r="K591" s="59">
        <f t="shared" si="95"/>
        <v>1.977512847422249</v>
      </c>
      <c r="L591" s="59">
        <f t="shared" si="96"/>
        <v>-0.82722527248521804</v>
      </c>
      <c r="M591" s="60"/>
      <c r="N591" s="60">
        <f t="shared" si="97"/>
        <v>1996.03</v>
      </c>
      <c r="O591" s="60">
        <f t="shared" si="98"/>
        <v>0.45409826597867431</v>
      </c>
      <c r="P591" s="63">
        <f t="shared" si="99"/>
        <v>1.574752734490827</v>
      </c>
      <c r="R591" s="59">
        <f t="shared" si="102"/>
        <v>9.5937500000000018</v>
      </c>
      <c r="S591" s="59">
        <f t="shared" si="103"/>
        <v>2.2611118447874707</v>
      </c>
    </row>
    <row r="592" spans="1:19" x14ac:dyDescent="0.3">
      <c r="A592" s="60">
        <f>[1]Data!A591</f>
        <v>1919.07</v>
      </c>
      <c r="B592" s="59">
        <f>[1]Data!B591</f>
        <v>9.51</v>
      </c>
      <c r="C592" s="59">
        <f>[1]Data!C591</f>
        <v>0.54669999999999996</v>
      </c>
      <c r="D592" s="59">
        <f>[1]Data!D591</f>
        <v>0.95499999999999996</v>
      </c>
      <c r="E592" s="59">
        <f>[1]Data!E591</f>
        <v>17.399999999999999</v>
      </c>
      <c r="F592" s="59">
        <f t="shared" si="100"/>
        <v>170.70559310344828</v>
      </c>
      <c r="G592" s="59">
        <f t="shared" si="101"/>
        <v>17.142359770114943</v>
      </c>
      <c r="H592" s="59">
        <f t="shared" si="92"/>
        <v>248.99001876926204</v>
      </c>
      <c r="I592" s="59">
        <f t="shared" si="93"/>
        <v>23.504339659994177</v>
      </c>
      <c r="J592" s="59">
        <f t="shared" si="94"/>
        <v>7.2627266101842309</v>
      </c>
      <c r="K592" s="59">
        <f t="shared" si="95"/>
        <v>1.982755324470473</v>
      </c>
      <c r="L592" s="59">
        <f t="shared" si="96"/>
        <v>-0.82198279543699404</v>
      </c>
      <c r="M592" s="60"/>
      <c r="N592" s="60">
        <f t="shared" si="97"/>
        <v>1996.06</v>
      </c>
      <c r="O592" s="60">
        <f t="shared" si="98"/>
        <v>0.46782123113346197</v>
      </c>
      <c r="P592" s="63">
        <f t="shared" si="99"/>
        <v>1.5965119705392343</v>
      </c>
      <c r="R592" s="59">
        <f t="shared" si="102"/>
        <v>9.9581151832460737</v>
      </c>
      <c r="S592" s="59">
        <f t="shared" si="103"/>
        <v>2.2983878150587058</v>
      </c>
    </row>
    <row r="593" spans="1:19" x14ac:dyDescent="0.3">
      <c r="A593" s="60">
        <f>[1]Data!A592</f>
        <v>1919.08</v>
      </c>
      <c r="B593" s="59">
        <f>[1]Data!B592</f>
        <v>8.8699999999999992</v>
      </c>
      <c r="C593" s="59">
        <f>[1]Data!C592</f>
        <v>0.54330000000000001</v>
      </c>
      <c r="D593" s="59">
        <f>[1]Data!D592</f>
        <v>0.95</v>
      </c>
      <c r="E593" s="59">
        <f>[1]Data!E592</f>
        <v>17.7</v>
      </c>
      <c r="F593" s="59">
        <f t="shared" si="100"/>
        <v>156.5189175141243</v>
      </c>
      <c r="G593" s="59">
        <f t="shared" si="101"/>
        <v>16.763581920903956</v>
      </c>
      <c r="H593" s="59">
        <f t="shared" si="92"/>
        <v>247.45460966752816</v>
      </c>
      <c r="I593" s="59">
        <f t="shared" si="93"/>
        <v>23.44265191729901</v>
      </c>
      <c r="J593" s="59">
        <f t="shared" si="94"/>
        <v>6.6766728468388195</v>
      </c>
      <c r="K593" s="59">
        <f t="shared" si="95"/>
        <v>1.8986197866465557</v>
      </c>
      <c r="L593" s="59">
        <f t="shared" si="96"/>
        <v>-0.90611833326091129</v>
      </c>
      <c r="M593" s="60"/>
      <c r="N593" s="60">
        <f t="shared" si="97"/>
        <v>1996.09</v>
      </c>
      <c r="O593" s="60">
        <f t="shared" si="98"/>
        <v>0.45736017427922926</v>
      </c>
      <c r="P593" s="63">
        <f t="shared" si="99"/>
        <v>1.5798978203439149</v>
      </c>
      <c r="R593" s="59">
        <f t="shared" si="102"/>
        <v>9.3368421052631572</v>
      </c>
      <c r="S593" s="59">
        <f t="shared" si="103"/>
        <v>2.2339680907090385</v>
      </c>
    </row>
    <row r="594" spans="1:19" x14ac:dyDescent="0.3">
      <c r="A594" s="60">
        <f>[1]Data!A593</f>
        <v>1919.09</v>
      </c>
      <c r="B594" s="59">
        <f>[1]Data!B593</f>
        <v>9.01</v>
      </c>
      <c r="C594" s="59">
        <f>[1]Data!C593</f>
        <v>0.54</v>
      </c>
      <c r="D594" s="59">
        <f>[1]Data!D593</f>
        <v>0.94499999999999995</v>
      </c>
      <c r="E594" s="59">
        <f>[1]Data!E593</f>
        <v>17.8</v>
      </c>
      <c r="F594" s="59">
        <f t="shared" si="100"/>
        <v>158.09614157303369</v>
      </c>
      <c r="G594" s="59">
        <f t="shared" si="101"/>
        <v>16.581670786516852</v>
      </c>
      <c r="H594" s="59">
        <f t="shared" si="92"/>
        <v>246.01413352386962</v>
      </c>
      <c r="I594" s="59">
        <f t="shared" si="93"/>
        <v>23.376806975843081</v>
      </c>
      <c r="J594" s="59">
        <f t="shared" si="94"/>
        <v>6.7629484957635873</v>
      </c>
      <c r="K594" s="59">
        <f t="shared" si="95"/>
        <v>1.9114589629736203</v>
      </c>
      <c r="L594" s="59">
        <f t="shared" si="96"/>
        <v>-0.89327915693384674</v>
      </c>
      <c r="M594" s="60"/>
      <c r="N594" s="60">
        <f t="shared" si="97"/>
        <v>1996.12</v>
      </c>
      <c r="O594" s="60">
        <f t="shared" si="98"/>
        <v>0.53405647158427838</v>
      </c>
      <c r="P594" s="63">
        <f t="shared" si="99"/>
        <v>1.7058379761046663</v>
      </c>
      <c r="R594" s="59">
        <f t="shared" si="102"/>
        <v>9.5343915343915349</v>
      </c>
      <c r="S594" s="59">
        <f t="shared" si="103"/>
        <v>2.2549054231086409</v>
      </c>
    </row>
    <row r="595" spans="1:19" x14ac:dyDescent="0.3">
      <c r="A595" s="60">
        <f>[1]Data!A594</f>
        <v>1919.1</v>
      </c>
      <c r="B595" s="59">
        <f>[1]Data!B594</f>
        <v>9.4700000000000006</v>
      </c>
      <c r="C595" s="59">
        <f>[1]Data!C594</f>
        <v>0.53669999999999995</v>
      </c>
      <c r="D595" s="59">
        <f>[1]Data!D594</f>
        <v>0.94</v>
      </c>
      <c r="E595" s="59">
        <f>[1]Data!E594</f>
        <v>18.100000000000001</v>
      </c>
      <c r="F595" s="59">
        <f t="shared" si="100"/>
        <v>163.41348287292817</v>
      </c>
      <c r="G595" s="59">
        <f t="shared" si="101"/>
        <v>16.220556906077345</v>
      </c>
      <c r="H595" s="59">
        <f t="shared" si="92"/>
        <v>244.50892771605726</v>
      </c>
      <c r="I595" s="59">
        <f t="shared" si="93"/>
        <v>23.306646813859903</v>
      </c>
      <c r="J595" s="59">
        <f t="shared" si="94"/>
        <v>7.0114540361829354</v>
      </c>
      <c r="K595" s="59">
        <f t="shared" si="95"/>
        <v>1.9475451026732338</v>
      </c>
      <c r="L595" s="59">
        <f t="shared" si="96"/>
        <v>-0.85719301723423325</v>
      </c>
      <c r="M595" s="60"/>
      <c r="N595" s="60">
        <f t="shared" si="97"/>
        <v>1997.03</v>
      </c>
      <c r="O595" s="60">
        <f t="shared" si="98"/>
        <v>0.57339573354953721</v>
      </c>
      <c r="P595" s="63">
        <f t="shared" si="99"/>
        <v>1.7742818216837002</v>
      </c>
      <c r="R595" s="59">
        <f t="shared" si="102"/>
        <v>10.074468085106384</v>
      </c>
      <c r="S595" s="59">
        <f t="shared" si="103"/>
        <v>2.3100043109160744</v>
      </c>
    </row>
    <row r="596" spans="1:19" x14ac:dyDescent="0.3">
      <c r="A596" s="60">
        <f>[1]Data!A595</f>
        <v>1919.11</v>
      </c>
      <c r="B596" s="59">
        <f>[1]Data!B595</f>
        <v>9.19</v>
      </c>
      <c r="C596" s="59">
        <f>[1]Data!C595</f>
        <v>0.5333</v>
      </c>
      <c r="D596" s="59">
        <f>[1]Data!D595</f>
        <v>0.93500000000000005</v>
      </c>
      <c r="E596" s="59">
        <f>[1]Data!E595</f>
        <v>18.5</v>
      </c>
      <c r="F596" s="59">
        <f t="shared" si="100"/>
        <v>155.15303135135136</v>
      </c>
      <c r="G596" s="59">
        <f t="shared" si="101"/>
        <v>15.785428108108107</v>
      </c>
      <c r="H596" s="59">
        <f t="shared" si="92"/>
        <v>242.93934024419994</v>
      </c>
      <c r="I596" s="59">
        <f t="shared" si="93"/>
        <v>23.229365665627189</v>
      </c>
      <c r="J596" s="59">
        <f t="shared" si="94"/>
        <v>6.6791764176726289</v>
      </c>
      <c r="K596" s="59">
        <f t="shared" si="95"/>
        <v>1.8989946891800524</v>
      </c>
      <c r="L596" s="59">
        <f t="shared" si="96"/>
        <v>-0.90574343072741459</v>
      </c>
      <c r="M596" s="60"/>
      <c r="N596" s="60">
        <f t="shared" si="97"/>
        <v>1997.06</v>
      </c>
      <c r="O596" s="60">
        <f t="shared" si="98"/>
        <v>0.65576382348394624</v>
      </c>
      <c r="P596" s="63">
        <f t="shared" si="99"/>
        <v>1.9266135481734925</v>
      </c>
      <c r="R596" s="59">
        <f t="shared" si="102"/>
        <v>9.8288770053475929</v>
      </c>
      <c r="S596" s="59">
        <f t="shared" si="103"/>
        <v>2.2853246860610459</v>
      </c>
    </row>
    <row r="597" spans="1:19" x14ac:dyDescent="0.3">
      <c r="A597" s="60">
        <f>[1]Data!A596</f>
        <v>1919.12</v>
      </c>
      <c r="B597" s="59">
        <f>[1]Data!B596</f>
        <v>8.92</v>
      </c>
      <c r="C597" s="59">
        <f>[1]Data!C596</f>
        <v>0.53</v>
      </c>
      <c r="D597" s="59">
        <f>[1]Data!D596</f>
        <v>0.93</v>
      </c>
      <c r="E597" s="59">
        <f>[1]Data!E596</f>
        <v>18.899999999999999</v>
      </c>
      <c r="F597" s="59">
        <f t="shared" si="100"/>
        <v>147.40748359788361</v>
      </c>
      <c r="G597" s="59">
        <f t="shared" si="101"/>
        <v>15.368717460317463</v>
      </c>
      <c r="H597" s="59">
        <f t="shared" si="92"/>
        <v>241.31354474494918</v>
      </c>
      <c r="I597" s="59">
        <f t="shared" si="93"/>
        <v>23.145180867779931</v>
      </c>
      <c r="J597" s="59">
        <f t="shared" si="94"/>
        <v>6.3688196882093679</v>
      </c>
      <c r="K597" s="59">
        <f t="shared" si="95"/>
        <v>1.851414160140513</v>
      </c>
      <c r="L597" s="59">
        <f t="shared" si="96"/>
        <v>-0.95332395976695405</v>
      </c>
      <c r="M597" s="60"/>
      <c r="N597" s="60">
        <f t="shared" si="97"/>
        <v>1997.09</v>
      </c>
      <c r="O597" s="60">
        <f t="shared" si="98"/>
        <v>0.70140769599386799</v>
      </c>
      <c r="P597" s="63">
        <f t="shared" si="99"/>
        <v>2.0165894552602297</v>
      </c>
      <c r="R597" s="59">
        <f t="shared" si="102"/>
        <v>9.5913978494623642</v>
      </c>
      <c r="S597" s="59">
        <f t="shared" si="103"/>
        <v>2.2608666394267534</v>
      </c>
    </row>
    <row r="598" spans="1:19" x14ac:dyDescent="0.3">
      <c r="A598" s="60">
        <f>[1]Data!A597</f>
        <v>1920.01</v>
      </c>
      <c r="B598" s="59">
        <f>[1]Data!B597</f>
        <v>8.83</v>
      </c>
      <c r="C598" s="59">
        <f>[1]Data!C597</f>
        <v>0.52829999999999999</v>
      </c>
      <c r="D598" s="59">
        <f>[1]Data!D597</f>
        <v>0.91920000000000002</v>
      </c>
      <c r="E598" s="59">
        <f>[1]Data!E597</f>
        <v>19.3</v>
      </c>
      <c r="F598" s="59">
        <f t="shared" si="100"/>
        <v>142.89593575129533</v>
      </c>
      <c r="G598" s="59">
        <f t="shared" si="101"/>
        <v>14.875418362694299</v>
      </c>
      <c r="H598" s="59">
        <f t="shared" si="92"/>
        <v>239.5311344390021</v>
      </c>
      <c r="I598" s="59">
        <f t="shared" si="93"/>
        <v>23.053826564530581</v>
      </c>
      <c r="J598" s="59">
        <f t="shared" si="94"/>
        <v>6.1983608383324782</v>
      </c>
      <c r="K598" s="59">
        <f t="shared" si="95"/>
        <v>1.8242848761821344</v>
      </c>
      <c r="L598" s="59">
        <f t="shared" si="96"/>
        <v>-0.9804532437253326</v>
      </c>
      <c r="M598" s="60"/>
      <c r="N598" s="60">
        <f t="shared" si="97"/>
        <v>1997.12</v>
      </c>
      <c r="O598" s="60">
        <f t="shared" si="98"/>
        <v>0.71440126724073139</v>
      </c>
      <c r="P598" s="63">
        <f t="shared" si="99"/>
        <v>2.0429631270536719</v>
      </c>
      <c r="R598" s="59">
        <f t="shared" si="102"/>
        <v>9.6061792863359443</v>
      </c>
      <c r="S598" s="59">
        <f t="shared" si="103"/>
        <v>2.2624065670634597</v>
      </c>
    </row>
    <row r="599" spans="1:19" x14ac:dyDescent="0.3">
      <c r="A599" s="60">
        <f>[1]Data!A598</f>
        <v>1920.02</v>
      </c>
      <c r="B599" s="59">
        <f>[1]Data!B598</f>
        <v>8.1</v>
      </c>
      <c r="C599" s="59">
        <f>[1]Data!C598</f>
        <v>0.52669999999999995</v>
      </c>
      <c r="D599" s="59">
        <f>[1]Data!D598</f>
        <v>0.9083</v>
      </c>
      <c r="E599" s="59">
        <f>[1]Data!E598</f>
        <v>19.5</v>
      </c>
      <c r="F599" s="59">
        <f t="shared" si="100"/>
        <v>129.73790769230769</v>
      </c>
      <c r="G599" s="59">
        <f t="shared" si="101"/>
        <v>14.54826438974359</v>
      </c>
      <c r="H599" s="59">
        <f t="shared" si="92"/>
        <v>237.94699964125292</v>
      </c>
      <c r="I599" s="59">
        <f t="shared" si="93"/>
        <v>22.959210241551965</v>
      </c>
      <c r="J599" s="59">
        <f t="shared" si="94"/>
        <v>5.6508001071180507</v>
      </c>
      <c r="K599" s="59">
        <f t="shared" si="95"/>
        <v>1.7317971470116349</v>
      </c>
      <c r="L599" s="59">
        <f t="shared" si="96"/>
        <v>-1.0729409728958321</v>
      </c>
      <c r="M599" s="60"/>
      <c r="N599" s="60">
        <f t="shared" si="97"/>
        <v>1998.03</v>
      </c>
      <c r="O599" s="60">
        <f t="shared" si="98"/>
        <v>0.8101334846950996</v>
      </c>
      <c r="P599" s="63">
        <f t="shared" si="99"/>
        <v>2.2482080680163725</v>
      </c>
      <c r="R599" s="59">
        <f t="shared" si="102"/>
        <v>8.9177584498513696</v>
      </c>
      <c r="S599" s="59">
        <f t="shared" si="103"/>
        <v>2.188044620152362</v>
      </c>
    </row>
    <row r="600" spans="1:19" x14ac:dyDescent="0.3">
      <c r="A600" s="60">
        <f>[1]Data!A599</f>
        <v>1920.03</v>
      </c>
      <c r="B600" s="59">
        <f>[1]Data!B599</f>
        <v>8.67</v>
      </c>
      <c r="C600" s="59">
        <f>[1]Data!C599</f>
        <v>0.52500000000000002</v>
      </c>
      <c r="D600" s="59">
        <f>[1]Data!D599</f>
        <v>0.89749999999999996</v>
      </c>
      <c r="E600" s="59">
        <f>[1]Data!E599</f>
        <v>19.7</v>
      </c>
      <c r="F600" s="59">
        <f t="shared" si="100"/>
        <v>137.45778883248732</v>
      </c>
      <c r="G600" s="59">
        <f t="shared" si="101"/>
        <v>14.229338578680204</v>
      </c>
      <c r="H600" s="59">
        <f t="shared" si="92"/>
        <v>236.28846497514684</v>
      </c>
      <c r="I600" s="59">
        <f t="shared" si="93"/>
        <v>22.865019395140827</v>
      </c>
      <c r="J600" s="59">
        <f t="shared" si="94"/>
        <v>6.0117066361071725</v>
      </c>
      <c r="K600" s="59">
        <f t="shared" si="95"/>
        <v>1.7937086743107864</v>
      </c>
      <c r="L600" s="59">
        <f t="shared" si="96"/>
        <v>-1.0110294455966806</v>
      </c>
      <c r="M600" s="60"/>
      <c r="N600" s="60">
        <f t="shared" si="97"/>
        <v>1998.06</v>
      </c>
      <c r="O600" s="60">
        <f t="shared" si="98"/>
        <v>0.82621336756637564</v>
      </c>
      <c r="P600" s="63">
        <f t="shared" si="99"/>
        <v>2.2846512058817452</v>
      </c>
      <c r="R600" s="59">
        <f t="shared" si="102"/>
        <v>9.6601671309192199</v>
      </c>
      <c r="S600" s="59">
        <f t="shared" si="103"/>
        <v>2.2680109494121536</v>
      </c>
    </row>
    <row r="601" spans="1:19" x14ac:dyDescent="0.3">
      <c r="A601" s="60">
        <f>[1]Data!A600</f>
        <v>1920.04</v>
      </c>
      <c r="B601" s="59">
        <f>[1]Data!B600</f>
        <v>8.6</v>
      </c>
      <c r="C601" s="59">
        <f>[1]Data!C600</f>
        <v>0.52329999999999999</v>
      </c>
      <c r="D601" s="59">
        <f>[1]Data!D600</f>
        <v>0.88670000000000004</v>
      </c>
      <c r="E601" s="59">
        <f>[1]Data!E600</f>
        <v>20.3</v>
      </c>
      <c r="F601" s="59">
        <f t="shared" si="100"/>
        <v>132.31799014778323</v>
      </c>
      <c r="G601" s="59">
        <f t="shared" si="101"/>
        <v>13.642600216748768</v>
      </c>
      <c r="H601" s="59">
        <f t="shared" si="92"/>
        <v>234.55281735533902</v>
      </c>
      <c r="I601" s="59">
        <f t="shared" si="93"/>
        <v>22.765638757434449</v>
      </c>
      <c r="J601" s="59">
        <f t="shared" si="94"/>
        <v>5.8121799944916059</v>
      </c>
      <c r="K601" s="59">
        <f t="shared" si="95"/>
        <v>1.7599557146867868</v>
      </c>
      <c r="L601" s="59">
        <f t="shared" si="96"/>
        <v>-1.0447824052206802</v>
      </c>
      <c r="M601" s="60"/>
      <c r="N601" s="60">
        <f t="shared" si="97"/>
        <v>1998.09</v>
      </c>
      <c r="O601" s="60">
        <f t="shared" si="98"/>
        <v>0.73447499017357787</v>
      </c>
      <c r="P601" s="63">
        <f t="shared" si="99"/>
        <v>2.0843873813320899</v>
      </c>
      <c r="R601" s="59">
        <f t="shared" si="102"/>
        <v>9.6988835006202763</v>
      </c>
      <c r="S601" s="59">
        <f t="shared" si="103"/>
        <v>2.2720107758556378</v>
      </c>
    </row>
    <row r="602" spans="1:19" x14ac:dyDescent="0.3">
      <c r="A602" s="60">
        <f>[1]Data!A601</f>
        <v>1920.05</v>
      </c>
      <c r="B602" s="59">
        <f>[1]Data!B601</f>
        <v>8.06</v>
      </c>
      <c r="C602" s="59">
        <f>[1]Data!C601</f>
        <v>0.52170000000000005</v>
      </c>
      <c r="D602" s="59">
        <f>[1]Data!D601</f>
        <v>0.87580000000000002</v>
      </c>
      <c r="E602" s="59">
        <f>[1]Data!E601</f>
        <v>20.6</v>
      </c>
      <c r="F602" s="59">
        <f t="shared" si="100"/>
        <v>122.2036854368932</v>
      </c>
      <c r="G602" s="59">
        <f t="shared" si="101"/>
        <v>13.278658524271846</v>
      </c>
      <c r="H602" s="59">
        <f t="shared" si="92"/>
        <v>232.76402989706293</v>
      </c>
      <c r="I602" s="59">
        <f t="shared" si="93"/>
        <v>22.658651513605111</v>
      </c>
      <c r="J602" s="59">
        <f t="shared" si="94"/>
        <v>5.3932461675187282</v>
      </c>
      <c r="K602" s="59">
        <f t="shared" si="95"/>
        <v>1.6851474610613109</v>
      </c>
      <c r="L602" s="59">
        <f t="shared" si="96"/>
        <v>-1.1195906588461562</v>
      </c>
      <c r="M602" s="60"/>
      <c r="N602" s="60">
        <f t="shared" si="97"/>
        <v>1998.12</v>
      </c>
      <c r="O602" s="60">
        <f t="shared" si="98"/>
        <v>0.88194234742708932</v>
      </c>
      <c r="P602" s="63">
        <f t="shared" si="99"/>
        <v>2.4155870620218183</v>
      </c>
      <c r="R602" s="59">
        <f t="shared" si="102"/>
        <v>9.2030143868463128</v>
      </c>
      <c r="S602" s="59">
        <f t="shared" si="103"/>
        <v>2.2195310811333759</v>
      </c>
    </row>
    <row r="603" spans="1:19" x14ac:dyDescent="0.3">
      <c r="A603" s="60">
        <f>[1]Data!A602</f>
        <v>1920.06</v>
      </c>
      <c r="B603" s="59">
        <f>[1]Data!B602</f>
        <v>7.92</v>
      </c>
      <c r="C603" s="59">
        <f>[1]Data!C602</f>
        <v>0.52</v>
      </c>
      <c r="D603" s="59">
        <f>[1]Data!D602</f>
        <v>0.86499999999999999</v>
      </c>
      <c r="E603" s="59">
        <f>[1]Data!E602</f>
        <v>20.9</v>
      </c>
      <c r="F603" s="59">
        <f t="shared" si="100"/>
        <v>118.35738947368422</v>
      </c>
      <c r="G603" s="59">
        <f t="shared" si="101"/>
        <v>12.92665933014354</v>
      </c>
      <c r="H603" s="59">
        <f t="shared" si="92"/>
        <v>231.07151046311321</v>
      </c>
      <c r="I603" s="59">
        <f t="shared" si="93"/>
        <v>22.545949596903668</v>
      </c>
      <c r="J603" s="59">
        <f t="shared" si="94"/>
        <v>5.2496076497012458</v>
      </c>
      <c r="K603" s="59">
        <f t="shared" si="95"/>
        <v>1.6581533404206146</v>
      </c>
      <c r="L603" s="59">
        <f t="shared" si="96"/>
        <v>-1.1465847794868524</v>
      </c>
      <c r="M603" s="60"/>
      <c r="N603" s="60">
        <f t="shared" si="97"/>
        <v>1999.03</v>
      </c>
      <c r="O603" s="60">
        <f t="shared" si="98"/>
        <v>0.94595368403886759</v>
      </c>
      <c r="P603" s="63">
        <f t="shared" si="99"/>
        <v>2.5752682000184213</v>
      </c>
      <c r="R603" s="59">
        <f t="shared" si="102"/>
        <v>9.1560693641618496</v>
      </c>
      <c r="S603" s="59">
        <f t="shared" si="103"/>
        <v>2.2144169778765921</v>
      </c>
    </row>
    <row r="604" spans="1:19" x14ac:dyDescent="0.3">
      <c r="A604" s="60">
        <f>[1]Data!A603</f>
        <v>1920.07</v>
      </c>
      <c r="B604" s="59">
        <f>[1]Data!B603</f>
        <v>7.91</v>
      </c>
      <c r="C604" s="59">
        <f>[1]Data!C603</f>
        <v>0.51829999999999998</v>
      </c>
      <c r="D604" s="59">
        <f>[1]Data!D603</f>
        <v>0.85419999999999996</v>
      </c>
      <c r="E604" s="59">
        <f>[1]Data!E603</f>
        <v>20.8</v>
      </c>
      <c r="F604" s="59">
        <f t="shared" si="100"/>
        <v>118.77625576923076</v>
      </c>
      <c r="G604" s="59">
        <f t="shared" si="101"/>
        <v>12.826634346153844</v>
      </c>
      <c r="H604" s="59">
        <f t="shared" si="92"/>
        <v>229.45998235019113</v>
      </c>
      <c r="I604" s="59">
        <f t="shared" si="93"/>
        <v>22.432984451472382</v>
      </c>
      <c r="J604" s="59">
        <f t="shared" si="94"/>
        <v>5.2947148439464513</v>
      </c>
      <c r="K604" s="59">
        <f t="shared" si="95"/>
        <v>1.6667091237687244</v>
      </c>
      <c r="L604" s="59">
        <f t="shared" si="96"/>
        <v>-1.1380289961387426</v>
      </c>
      <c r="M604" s="60"/>
      <c r="N604" s="60">
        <f t="shared" si="97"/>
        <v>1999.06</v>
      </c>
      <c r="O604" s="60">
        <f t="shared" si="98"/>
        <v>0.96580249860243716</v>
      </c>
      <c r="P604" s="63">
        <f t="shared" si="99"/>
        <v>2.6268948903136069</v>
      </c>
      <c r="R604" s="59">
        <f t="shared" si="102"/>
        <v>9.2601264340903775</v>
      </c>
      <c r="S604" s="59">
        <f t="shared" si="103"/>
        <v>2.2257177023543333</v>
      </c>
    </row>
    <row r="605" spans="1:19" x14ac:dyDescent="0.3">
      <c r="A605" s="60">
        <f>[1]Data!A604</f>
        <v>1920.08</v>
      </c>
      <c r="B605" s="59">
        <f>[1]Data!B604</f>
        <v>7.6</v>
      </c>
      <c r="C605" s="59">
        <f>[1]Data!C604</f>
        <v>0.51670000000000005</v>
      </c>
      <c r="D605" s="59">
        <f>[1]Data!D604</f>
        <v>0.84330000000000005</v>
      </c>
      <c r="E605" s="59">
        <f>[1]Data!E604</f>
        <v>20.3</v>
      </c>
      <c r="F605" s="59">
        <f t="shared" si="100"/>
        <v>116.93217733990147</v>
      </c>
      <c r="G605" s="59">
        <f t="shared" si="101"/>
        <v>12.9748559408867</v>
      </c>
      <c r="H605" s="59">
        <f t="shared" si="92"/>
        <v>227.89005083544703</v>
      </c>
      <c r="I605" s="59">
        <f t="shared" si="93"/>
        <v>22.321552240526188</v>
      </c>
      <c r="J605" s="59">
        <f t="shared" si="94"/>
        <v>5.2385325213899652</v>
      </c>
      <c r="K605" s="59">
        <f t="shared" si="95"/>
        <v>1.6560414059408848</v>
      </c>
      <c r="L605" s="59">
        <f t="shared" si="96"/>
        <v>-1.1486967139665822</v>
      </c>
      <c r="M605" s="60"/>
      <c r="N605" s="60">
        <f t="shared" si="97"/>
        <v>1999.09</v>
      </c>
      <c r="O605" s="60">
        <f t="shared" si="98"/>
        <v>0.9452932142735202</v>
      </c>
      <c r="P605" s="63">
        <f t="shared" si="99"/>
        <v>2.5735678748031559</v>
      </c>
      <c r="R605" s="59">
        <f t="shared" si="102"/>
        <v>9.0122139214988728</v>
      </c>
      <c r="S605" s="59">
        <f t="shared" si="103"/>
        <v>2.1985807596938263</v>
      </c>
    </row>
    <row r="606" spans="1:19" x14ac:dyDescent="0.3">
      <c r="A606" s="60">
        <f>[1]Data!A605</f>
        <v>1920.09</v>
      </c>
      <c r="B606" s="59">
        <f>[1]Data!B605</f>
        <v>7.87</v>
      </c>
      <c r="C606" s="59">
        <f>[1]Data!C605</f>
        <v>0.51500000000000001</v>
      </c>
      <c r="D606" s="59">
        <f>[1]Data!D605</f>
        <v>0.83250000000000002</v>
      </c>
      <c r="E606" s="59">
        <f>[1]Data!E605</f>
        <v>20</v>
      </c>
      <c r="F606" s="59">
        <f t="shared" si="100"/>
        <v>122.90264199999999</v>
      </c>
      <c r="G606" s="59">
        <f t="shared" si="101"/>
        <v>13.0008195</v>
      </c>
      <c r="H606" s="59">
        <f t="shared" si="92"/>
        <v>226.31172126267543</v>
      </c>
      <c r="I606" s="59">
        <f t="shared" si="93"/>
        <v>22.20986379519562</v>
      </c>
      <c r="J606" s="59">
        <f t="shared" si="94"/>
        <v>5.5336963402083521</v>
      </c>
      <c r="K606" s="59">
        <f t="shared" si="95"/>
        <v>1.7108560081946742</v>
      </c>
      <c r="L606" s="59">
        <f t="shared" si="96"/>
        <v>-1.0938821117127928</v>
      </c>
      <c r="M606" s="60"/>
      <c r="N606" s="60">
        <f t="shared" si="97"/>
        <v>1999.12</v>
      </c>
      <c r="O606" s="60">
        <f t="shared" si="98"/>
        <v>1.0131089136825411</v>
      </c>
      <c r="P606" s="63">
        <f t="shared" si="99"/>
        <v>2.7541501339298353</v>
      </c>
      <c r="R606" s="59">
        <f t="shared" si="102"/>
        <v>9.453453453453454</v>
      </c>
      <c r="S606" s="59">
        <f t="shared" si="103"/>
        <v>2.24638011955685</v>
      </c>
    </row>
    <row r="607" spans="1:19" x14ac:dyDescent="0.3">
      <c r="A607" s="60">
        <f>[1]Data!A606</f>
        <v>1920.1</v>
      </c>
      <c r="B607" s="59">
        <f>[1]Data!B606</f>
        <v>7.88</v>
      </c>
      <c r="C607" s="59">
        <f>[1]Data!C606</f>
        <v>0.51329999999999998</v>
      </c>
      <c r="D607" s="59">
        <f>[1]Data!D606</f>
        <v>0.82169999999999999</v>
      </c>
      <c r="E607" s="59">
        <f>[1]Data!E606</f>
        <v>19.899999999999999</v>
      </c>
      <c r="F607" s="59">
        <f t="shared" si="100"/>
        <v>123.67719396984926</v>
      </c>
      <c r="G607" s="59">
        <f t="shared" si="101"/>
        <v>12.896643437185931</v>
      </c>
      <c r="H607" s="59">
        <f t="shared" si="92"/>
        <v>224.51802767603894</v>
      </c>
      <c r="I607" s="59">
        <f t="shared" si="93"/>
        <v>22.092381646864055</v>
      </c>
      <c r="J607" s="59">
        <f t="shared" si="94"/>
        <v>5.598182936849855</v>
      </c>
      <c r="K607" s="59">
        <f t="shared" si="95"/>
        <v>1.7224420695249922</v>
      </c>
      <c r="L607" s="59">
        <f t="shared" si="96"/>
        <v>-1.0822960503824748</v>
      </c>
      <c r="M607" s="60"/>
      <c r="N607" s="60">
        <f t="shared" si="97"/>
        <v>2000.03</v>
      </c>
      <c r="O607" s="60">
        <f t="shared" si="98"/>
        <v>0.99208250723393743</v>
      </c>
      <c r="P607" s="63">
        <f t="shared" si="99"/>
        <v>2.6968448273810215</v>
      </c>
      <c r="R607" s="59">
        <f t="shared" si="102"/>
        <v>9.5898746501156147</v>
      </c>
      <c r="S607" s="59">
        <f t="shared" si="103"/>
        <v>2.2607078179147826</v>
      </c>
    </row>
    <row r="608" spans="1:19" x14ac:dyDescent="0.3">
      <c r="A608" s="60">
        <f>[1]Data!A607</f>
        <v>1920.11</v>
      </c>
      <c r="B608" s="59">
        <f>[1]Data!B607</f>
        <v>7.48</v>
      </c>
      <c r="C608" s="59">
        <f>[1]Data!C607</f>
        <v>0.51170000000000004</v>
      </c>
      <c r="D608" s="59">
        <f>[1]Data!D607</f>
        <v>0.81079999999999997</v>
      </c>
      <c r="E608" s="59">
        <f>[1]Data!E607</f>
        <v>19.8</v>
      </c>
      <c r="F608" s="59">
        <f t="shared" si="100"/>
        <v>117.99208888888889</v>
      </c>
      <c r="G608" s="59">
        <f t="shared" si="101"/>
        <v>12.789837656565656</v>
      </c>
      <c r="H608" s="59">
        <f t="shared" si="92"/>
        <v>222.56784101849394</v>
      </c>
      <c r="I608" s="59">
        <f t="shared" si="93"/>
        <v>21.970884201860745</v>
      </c>
      <c r="J608" s="59">
        <f t="shared" si="94"/>
        <v>5.3703841777517525</v>
      </c>
      <c r="K608" s="59">
        <f t="shared" si="95"/>
        <v>1.6808994474425769</v>
      </c>
      <c r="L608" s="59">
        <f t="shared" si="96"/>
        <v>-1.1238386724648901</v>
      </c>
      <c r="M608" s="60"/>
      <c r="N608" s="60">
        <f t="shared" si="97"/>
        <v>2000.06</v>
      </c>
      <c r="O608" s="60">
        <f t="shared" si="98"/>
        <v>0.98378217384408906</v>
      </c>
      <c r="P608" s="63">
        <f t="shared" si="99"/>
        <v>2.6745527599938796</v>
      </c>
      <c r="R608" s="59">
        <f t="shared" si="102"/>
        <v>9.2254563394178604</v>
      </c>
      <c r="S608" s="59">
        <f t="shared" si="103"/>
        <v>2.2219666563906779</v>
      </c>
    </row>
    <row r="609" spans="1:19" x14ac:dyDescent="0.3">
      <c r="A609" s="60">
        <f>[1]Data!A608</f>
        <v>1920.12</v>
      </c>
      <c r="B609" s="59">
        <f>[1]Data!B608</f>
        <v>6.81</v>
      </c>
      <c r="C609" s="59">
        <f>[1]Data!C608</f>
        <v>0.51</v>
      </c>
      <c r="D609" s="59">
        <f>[1]Data!D608</f>
        <v>0.8</v>
      </c>
      <c r="E609" s="59">
        <f>[1]Data!E608</f>
        <v>19.399999999999999</v>
      </c>
      <c r="F609" s="59">
        <f t="shared" si="100"/>
        <v>109.63819175257733</v>
      </c>
      <c r="G609" s="59">
        <f t="shared" si="101"/>
        <v>12.879670103092785</v>
      </c>
      <c r="H609" s="59">
        <f t="shared" si="92"/>
        <v>220.80290294538392</v>
      </c>
      <c r="I609" s="59">
        <f t="shared" si="93"/>
        <v>21.851951963941143</v>
      </c>
      <c r="J609" s="59">
        <f t="shared" si="94"/>
        <v>5.0173179921636324</v>
      </c>
      <c r="K609" s="59">
        <f t="shared" si="95"/>
        <v>1.6128955264242648</v>
      </c>
      <c r="L609" s="59">
        <f t="shared" si="96"/>
        <v>-1.1918425934832022</v>
      </c>
      <c r="M609" s="60"/>
      <c r="N609" s="60">
        <f t="shared" si="97"/>
        <v>2000.09</v>
      </c>
      <c r="O609" s="60">
        <f t="shared" si="98"/>
        <v>0.96477349809591439</v>
      </c>
      <c r="P609" s="63">
        <f t="shared" si="99"/>
        <v>2.6241932043973684</v>
      </c>
      <c r="R609" s="59">
        <f t="shared" si="102"/>
        <v>8.5124999999999993</v>
      </c>
      <c r="S609" s="59">
        <f t="shared" si="103"/>
        <v>2.1415356714756308</v>
      </c>
    </row>
    <row r="610" spans="1:19" x14ac:dyDescent="0.3">
      <c r="A610" s="60">
        <f>[1]Data!A609</f>
        <v>1921.01</v>
      </c>
      <c r="B610" s="59">
        <f>[1]Data!B609</f>
        <v>7.11</v>
      </c>
      <c r="C610" s="59">
        <f>[1]Data!C609</f>
        <v>0.50580000000000003</v>
      </c>
      <c r="D610" s="59">
        <f>[1]Data!D609</f>
        <v>0.75749999999999995</v>
      </c>
      <c r="E610" s="59">
        <f>[1]Data!E609</f>
        <v>19</v>
      </c>
      <c r="F610" s="59">
        <f t="shared" si="100"/>
        <v>116.87792210526315</v>
      </c>
      <c r="G610" s="59">
        <f t="shared" si="101"/>
        <v>12.452183684210526</v>
      </c>
      <c r="H610" s="59">
        <f t="shared" si="92"/>
        <v>219.05379361815633</v>
      </c>
      <c r="I610" s="59">
        <f t="shared" si="93"/>
        <v>21.730476722080258</v>
      </c>
      <c r="J610" s="59">
        <f t="shared" si="94"/>
        <v>5.3785254506866806</v>
      </c>
      <c r="K610" s="59">
        <f t="shared" si="95"/>
        <v>1.6824142568089462</v>
      </c>
      <c r="L610" s="59">
        <f t="shared" si="96"/>
        <v>-1.1223238630985208</v>
      </c>
      <c r="M610" s="60"/>
      <c r="N610" s="60">
        <f t="shared" si="97"/>
        <v>2000.12</v>
      </c>
      <c r="O610" s="60">
        <f t="shared" si="98"/>
        <v>0.84984709738060449</v>
      </c>
      <c r="P610" s="63">
        <f t="shared" si="99"/>
        <v>2.339289141142026</v>
      </c>
      <c r="R610" s="59">
        <f t="shared" si="102"/>
        <v>9.3861386138613874</v>
      </c>
      <c r="S610" s="59">
        <f t="shared" si="103"/>
        <v>2.2392339854137626</v>
      </c>
    </row>
    <row r="611" spans="1:19" x14ac:dyDescent="0.3">
      <c r="A611" s="60">
        <f>[1]Data!A610</f>
        <v>1921.02</v>
      </c>
      <c r="B611" s="59">
        <f>[1]Data!B610</f>
        <v>7.06</v>
      </c>
      <c r="C611" s="59">
        <f>[1]Data!C610</f>
        <v>0.50170000000000003</v>
      </c>
      <c r="D611" s="59">
        <f>[1]Data!D610</f>
        <v>0.71499999999999997</v>
      </c>
      <c r="E611" s="59">
        <f>[1]Data!E610</f>
        <v>18.399999999999999</v>
      </c>
      <c r="F611" s="59">
        <f t="shared" si="100"/>
        <v>119.84043043478262</v>
      </c>
      <c r="G611" s="59">
        <f t="shared" si="101"/>
        <v>12.136814130434782</v>
      </c>
      <c r="H611" s="59">
        <f t="shared" si="92"/>
        <v>217.19482333420672</v>
      </c>
      <c r="I611" s="59">
        <f t="shared" si="93"/>
        <v>21.602333334924399</v>
      </c>
      <c r="J611" s="59">
        <f t="shared" si="94"/>
        <v>5.5475688008682429</v>
      </c>
      <c r="K611" s="59">
        <f t="shared" si="95"/>
        <v>1.7133597778870919</v>
      </c>
      <c r="L611" s="59">
        <f t="shared" si="96"/>
        <v>-1.0913783420203751</v>
      </c>
      <c r="M611" s="60"/>
      <c r="N611" s="60">
        <f t="shared" si="97"/>
        <v>2001.03</v>
      </c>
      <c r="O611" s="60">
        <f t="shared" si="98"/>
        <v>0.70843769289277114</v>
      </c>
      <c r="P611" s="63">
        <f t="shared" si="99"/>
        <v>2.030816020641621</v>
      </c>
      <c r="R611" s="59">
        <f t="shared" si="102"/>
        <v>9.8741258741258733</v>
      </c>
      <c r="S611" s="59">
        <f t="shared" si="103"/>
        <v>2.2899177877932799</v>
      </c>
    </row>
    <row r="612" spans="1:19" x14ac:dyDescent="0.3">
      <c r="A612" s="60">
        <f>[1]Data!A611</f>
        <v>1921.03</v>
      </c>
      <c r="B612" s="59">
        <f>[1]Data!B611</f>
        <v>6.88</v>
      </c>
      <c r="C612" s="59">
        <f>[1]Data!C611</f>
        <v>0.4975</v>
      </c>
      <c r="D612" s="59">
        <f>[1]Data!D611</f>
        <v>0.67249999999999999</v>
      </c>
      <c r="E612" s="59">
        <f>[1]Data!E611</f>
        <v>18.3</v>
      </c>
      <c r="F612" s="59">
        <f t="shared" si="100"/>
        <v>117.42317814207651</v>
      </c>
      <c r="G612" s="59">
        <f t="shared" si="101"/>
        <v>11.47777431693989</v>
      </c>
      <c r="H612" s="59">
        <f t="shared" si="92"/>
        <v>215.41866157124772</v>
      </c>
      <c r="I612" s="59">
        <f t="shared" si="93"/>
        <v>21.469836582549561</v>
      </c>
      <c r="J612" s="59">
        <f t="shared" si="94"/>
        <v>5.46921620435233</v>
      </c>
      <c r="K612" s="59">
        <f t="shared" si="95"/>
        <v>1.69913531628617</v>
      </c>
      <c r="L612" s="59">
        <f t="shared" si="96"/>
        <v>-1.105602803621297</v>
      </c>
      <c r="M612" s="60"/>
      <c r="N612" s="60">
        <f t="shared" si="97"/>
        <v>2001.06</v>
      </c>
      <c r="O612" s="60">
        <f t="shared" si="98"/>
        <v>0.73138178588125191</v>
      </c>
      <c r="P612" s="63">
        <f t="shared" si="99"/>
        <v>2.0779499066821585</v>
      </c>
      <c r="R612" s="59">
        <f t="shared" si="102"/>
        <v>10.230483271375464</v>
      </c>
      <c r="S612" s="59">
        <f t="shared" si="103"/>
        <v>2.3253718194513953</v>
      </c>
    </row>
    <row r="613" spans="1:19" x14ac:dyDescent="0.3">
      <c r="A613" s="60">
        <f>[1]Data!A612</f>
        <v>1921.04</v>
      </c>
      <c r="B613" s="59">
        <f>[1]Data!B612</f>
        <v>6.91</v>
      </c>
      <c r="C613" s="59">
        <f>[1]Data!C612</f>
        <v>0.49330000000000002</v>
      </c>
      <c r="D613" s="59">
        <f>[1]Data!D612</f>
        <v>0.63</v>
      </c>
      <c r="E613" s="59">
        <f>[1]Data!E612</f>
        <v>18.100000000000001</v>
      </c>
      <c r="F613" s="59">
        <f t="shared" si="100"/>
        <v>119.23834917127071</v>
      </c>
      <c r="G613" s="59">
        <f t="shared" si="101"/>
        <v>10.871224309392264</v>
      </c>
      <c r="H613" s="59">
        <f t="shared" si="92"/>
        <v>213.70029151361555</v>
      </c>
      <c r="I613" s="59">
        <f t="shared" si="93"/>
        <v>21.325815297744459</v>
      </c>
      <c r="J613" s="59">
        <f t="shared" si="94"/>
        <v>5.5912680245280963</v>
      </c>
      <c r="K613" s="59">
        <f t="shared" si="95"/>
        <v>1.7212060994624918</v>
      </c>
      <c r="L613" s="59">
        <f t="shared" si="96"/>
        <v>-1.0835320204449752</v>
      </c>
      <c r="M613" s="60"/>
      <c r="N613" s="60">
        <f t="shared" si="97"/>
        <v>2001.09</v>
      </c>
      <c r="O613" s="60">
        <f t="shared" si="98"/>
        <v>0.55268918850142823</v>
      </c>
      <c r="P613" s="63">
        <f t="shared" si="99"/>
        <v>1.7379203347878747</v>
      </c>
      <c r="R613" s="59">
        <f t="shared" si="102"/>
        <v>10.968253968253968</v>
      </c>
      <c r="S613" s="59">
        <f t="shared" si="103"/>
        <v>2.3950050973761372</v>
      </c>
    </row>
    <row r="614" spans="1:19" x14ac:dyDescent="0.3">
      <c r="A614" s="60">
        <f>[1]Data!A613</f>
        <v>1921.05</v>
      </c>
      <c r="B614" s="59">
        <f>[1]Data!B613</f>
        <v>7.12</v>
      </c>
      <c r="C614" s="59">
        <f>[1]Data!C613</f>
        <v>0.48920000000000002</v>
      </c>
      <c r="D614" s="59">
        <f>[1]Data!D613</f>
        <v>0.58750000000000002</v>
      </c>
      <c r="E614" s="59">
        <f>[1]Data!E613</f>
        <v>17.7</v>
      </c>
      <c r="F614" s="59">
        <f t="shared" si="100"/>
        <v>125.6386350282486</v>
      </c>
      <c r="G614" s="59">
        <f t="shared" si="101"/>
        <v>10.366951977401129</v>
      </c>
      <c r="H614" s="59">
        <f t="shared" si="92"/>
        <v>211.82207411863271</v>
      </c>
      <c r="I614" s="59">
        <f t="shared" si="93"/>
        <v>21.177399072442316</v>
      </c>
      <c r="J614" s="59">
        <f t="shared" si="94"/>
        <v>5.9326754243272202</v>
      </c>
      <c r="K614" s="59">
        <f t="shared" si="95"/>
        <v>1.7804752789415395</v>
      </c>
      <c r="L614" s="59">
        <f t="shared" si="96"/>
        <v>-1.0242628409659276</v>
      </c>
      <c r="M614" s="60"/>
      <c r="N614" s="60">
        <f t="shared" si="97"/>
        <v>2001.12</v>
      </c>
      <c r="O614" s="60">
        <f t="shared" si="98"/>
        <v>0.6485576198007621</v>
      </c>
      <c r="P614" s="63">
        <f t="shared" si="99"/>
        <v>1.9127798824972582</v>
      </c>
      <c r="R614" s="59">
        <f t="shared" si="102"/>
        <v>12.119148936170212</v>
      </c>
      <c r="S614" s="59">
        <f t="shared" si="103"/>
        <v>2.4947867583877072</v>
      </c>
    </row>
    <row r="615" spans="1:19" x14ac:dyDescent="0.3">
      <c r="A615" s="60">
        <f>[1]Data!A614</f>
        <v>1921.06</v>
      </c>
      <c r="B615" s="59">
        <f>[1]Data!B614</f>
        <v>6.55</v>
      </c>
      <c r="C615" s="59">
        <f>[1]Data!C614</f>
        <v>0.48499999999999999</v>
      </c>
      <c r="D615" s="59">
        <f>[1]Data!D614</f>
        <v>0.54500000000000004</v>
      </c>
      <c r="E615" s="59">
        <f>[1]Data!E614</f>
        <v>17.600000000000001</v>
      </c>
      <c r="F615" s="59">
        <f t="shared" si="100"/>
        <v>116.23719318181817</v>
      </c>
      <c r="G615" s="59">
        <f t="shared" si="101"/>
        <v>9.6716443181818175</v>
      </c>
      <c r="H615" s="59">
        <f t="shared" si="92"/>
        <v>209.91079909048551</v>
      </c>
      <c r="I615" s="59">
        <f t="shared" si="93"/>
        <v>21.020930508536029</v>
      </c>
      <c r="J615" s="59">
        <f t="shared" si="94"/>
        <v>5.5295931421597819</v>
      </c>
      <c r="K615" s="59">
        <f t="shared" si="95"/>
        <v>1.7101142399812965</v>
      </c>
      <c r="L615" s="59">
        <f t="shared" si="96"/>
        <v>-1.0946238799261705</v>
      </c>
      <c r="M615" s="60"/>
      <c r="N615" s="60">
        <f t="shared" si="97"/>
        <v>2002.03</v>
      </c>
      <c r="O615" s="60">
        <f t="shared" si="98"/>
        <v>0.64001513986892489</v>
      </c>
      <c r="P615" s="63">
        <f t="shared" si="99"/>
        <v>1.8965095919942352</v>
      </c>
      <c r="R615" s="59">
        <f t="shared" si="102"/>
        <v>12.01834862385321</v>
      </c>
      <c r="S615" s="59">
        <f t="shared" si="103"/>
        <v>2.4864345339660536</v>
      </c>
    </row>
    <row r="616" spans="1:19" x14ac:dyDescent="0.3">
      <c r="A616" s="60">
        <f>[1]Data!A615</f>
        <v>1921.07</v>
      </c>
      <c r="B616" s="59">
        <f>[1]Data!B615</f>
        <v>6.53</v>
      </c>
      <c r="C616" s="59">
        <f>[1]Data!C615</f>
        <v>0.48080000000000001</v>
      </c>
      <c r="D616" s="59">
        <f>[1]Data!D615</f>
        <v>0.50249999999999995</v>
      </c>
      <c r="E616" s="59">
        <f>[1]Data!E615</f>
        <v>17.7</v>
      </c>
      <c r="F616" s="59">
        <f t="shared" si="100"/>
        <v>115.22756836158193</v>
      </c>
      <c r="G616" s="59">
        <f t="shared" si="101"/>
        <v>8.8670525423728801</v>
      </c>
      <c r="H616" s="59">
        <f t="shared" si="92"/>
        <v>208.02127757237955</v>
      </c>
      <c r="I616" s="59">
        <f t="shared" si="93"/>
        <v>20.855506605312662</v>
      </c>
      <c r="J616" s="59">
        <f t="shared" si="94"/>
        <v>5.5250428839848578</v>
      </c>
      <c r="K616" s="59">
        <f t="shared" si="95"/>
        <v>1.7092910091809079</v>
      </c>
      <c r="L616" s="59">
        <f t="shared" si="96"/>
        <v>-1.0954471107265591</v>
      </c>
      <c r="M616" s="60"/>
      <c r="N616" s="60">
        <f t="shared" si="97"/>
        <v>2002.06</v>
      </c>
      <c r="O616" s="60">
        <f t="shared" si="98"/>
        <v>0.50002588690779914</v>
      </c>
      <c r="P616" s="63">
        <f t="shared" si="99"/>
        <v>1.6487639515480845</v>
      </c>
      <c r="R616" s="59">
        <f t="shared" si="102"/>
        <v>12.995024875621892</v>
      </c>
      <c r="S616" s="59">
        <f t="shared" si="103"/>
        <v>2.5645665823372461</v>
      </c>
    </row>
    <row r="617" spans="1:19" x14ac:dyDescent="0.3">
      <c r="A617" s="60">
        <f>[1]Data!A616</f>
        <v>1921.08</v>
      </c>
      <c r="B617" s="59">
        <f>[1]Data!B616</f>
        <v>6.45</v>
      </c>
      <c r="C617" s="59">
        <f>[1]Data!C616</f>
        <v>0.47670000000000001</v>
      </c>
      <c r="D617" s="59">
        <f>[1]Data!D616</f>
        <v>0.46</v>
      </c>
      <c r="E617" s="59">
        <f>[1]Data!E616</f>
        <v>17.7</v>
      </c>
      <c r="F617" s="59">
        <f t="shared" si="100"/>
        <v>113.81589830508476</v>
      </c>
      <c r="G617" s="59">
        <f t="shared" si="101"/>
        <v>8.1171028248587564</v>
      </c>
      <c r="H617" s="59">
        <f t="shared" si="92"/>
        <v>206.34745913713752</v>
      </c>
      <c r="I617" s="59">
        <f t="shared" si="93"/>
        <v>20.68473692784405</v>
      </c>
      <c r="J617" s="59">
        <f t="shared" si="94"/>
        <v>5.5024097575964523</v>
      </c>
      <c r="K617" s="59">
        <f t="shared" si="95"/>
        <v>1.7051861340289194</v>
      </c>
      <c r="L617" s="59">
        <f t="shared" si="96"/>
        <v>-1.0995519858785476</v>
      </c>
      <c r="M617" s="60"/>
      <c r="N617" s="60">
        <f t="shared" si="97"/>
        <v>2002.09</v>
      </c>
      <c r="O617" s="60">
        <f t="shared" si="98"/>
        <v>0.33216252701946081</v>
      </c>
      <c r="P617" s="63">
        <f t="shared" si="99"/>
        <v>1.3939793894178607</v>
      </c>
      <c r="R617" s="59">
        <f t="shared" si="102"/>
        <v>14.021739130434783</v>
      </c>
      <c r="S617" s="59">
        <f t="shared" si="103"/>
        <v>2.6406089203066774</v>
      </c>
    </row>
    <row r="618" spans="1:19" x14ac:dyDescent="0.3">
      <c r="A618" s="60">
        <f>[1]Data!A617</f>
        <v>1921.09</v>
      </c>
      <c r="B618" s="59">
        <f>[1]Data!B617</f>
        <v>6.61</v>
      </c>
      <c r="C618" s="59">
        <f>[1]Data!C617</f>
        <v>0.47249999999999998</v>
      </c>
      <c r="D618" s="59">
        <f>[1]Data!D617</f>
        <v>0.41749999999999998</v>
      </c>
      <c r="E618" s="59">
        <f>[1]Data!E617</f>
        <v>17.5</v>
      </c>
      <c r="F618" s="59">
        <f t="shared" si="100"/>
        <v>117.97225828571429</v>
      </c>
      <c r="G618" s="59">
        <f t="shared" si="101"/>
        <v>7.4513491428571426</v>
      </c>
      <c r="H618" s="59">
        <f t="shared" si="92"/>
        <v>204.8223967424002</v>
      </c>
      <c r="I618" s="59">
        <f t="shared" si="93"/>
        <v>20.505678580090223</v>
      </c>
      <c r="J618" s="59">
        <f t="shared" si="94"/>
        <v>5.7531506614103591</v>
      </c>
      <c r="K618" s="59">
        <f t="shared" si="95"/>
        <v>1.7497476458591867</v>
      </c>
      <c r="L618" s="59">
        <f t="shared" si="96"/>
        <v>-1.0549904740482803</v>
      </c>
      <c r="M618" s="60"/>
      <c r="N618" s="60">
        <f t="shared" si="97"/>
        <v>2002.12</v>
      </c>
      <c r="O618" s="60">
        <f t="shared" si="98"/>
        <v>0.36393786109835213</v>
      </c>
      <c r="P618" s="63">
        <f t="shared" si="99"/>
        <v>1.438984794445239</v>
      </c>
      <c r="R618" s="59">
        <f t="shared" si="102"/>
        <v>15.832335329341319</v>
      </c>
      <c r="S618" s="59">
        <f t="shared" si="103"/>
        <v>2.7620543885548221</v>
      </c>
    </row>
    <row r="619" spans="1:19" x14ac:dyDescent="0.3">
      <c r="A619" s="60">
        <f>[1]Data!A618</f>
        <v>1921.1</v>
      </c>
      <c r="B619" s="59">
        <f>[1]Data!B618</f>
        <v>6.7</v>
      </c>
      <c r="C619" s="59">
        <f>[1]Data!C618</f>
        <v>0.46829999999999999</v>
      </c>
      <c r="D619" s="59">
        <f>[1]Data!D618</f>
        <v>0.375</v>
      </c>
      <c r="E619" s="59">
        <f>[1]Data!E618</f>
        <v>17.5</v>
      </c>
      <c r="F619" s="59">
        <f t="shared" si="100"/>
        <v>119.57853714285716</v>
      </c>
      <c r="G619" s="59">
        <f t="shared" si="101"/>
        <v>6.6928285714285716</v>
      </c>
      <c r="H619" s="59">
        <f t="shared" si="92"/>
        <v>203.39653090199326</v>
      </c>
      <c r="I619" s="59">
        <f t="shared" si="93"/>
        <v>20.313190348332224</v>
      </c>
      <c r="J619" s="59">
        <f t="shared" si="94"/>
        <v>5.8867432979416217</v>
      </c>
      <c r="K619" s="59">
        <f t="shared" si="95"/>
        <v>1.7727029241933512</v>
      </c>
      <c r="L619" s="59">
        <f t="shared" si="96"/>
        <v>-1.0320351957141158</v>
      </c>
      <c r="M619" s="60"/>
      <c r="N619" s="60">
        <f t="shared" si="97"/>
        <v>2003.03</v>
      </c>
      <c r="O619" s="60">
        <f t="shared" si="98"/>
        <v>0.28163766545737667</v>
      </c>
      <c r="P619" s="63">
        <f t="shared" si="99"/>
        <v>1.3252984315784608</v>
      </c>
      <c r="R619" s="59">
        <f t="shared" si="102"/>
        <v>17.866666666666667</v>
      </c>
      <c r="S619" s="59">
        <f t="shared" si="103"/>
        <v>2.8829367794086465</v>
      </c>
    </row>
    <row r="620" spans="1:19" x14ac:dyDescent="0.3">
      <c r="A620" s="60">
        <f>[1]Data!A619</f>
        <v>1921.11</v>
      </c>
      <c r="B620" s="59">
        <f>[1]Data!B619</f>
        <v>7.06</v>
      </c>
      <c r="C620" s="59">
        <f>[1]Data!C619</f>
        <v>0.4642</v>
      </c>
      <c r="D620" s="59">
        <f>[1]Data!D619</f>
        <v>0.33250000000000002</v>
      </c>
      <c r="E620" s="59">
        <f>[1]Data!E619</f>
        <v>17.399999999999999</v>
      </c>
      <c r="F620" s="59">
        <f t="shared" si="100"/>
        <v>126.72781149425289</v>
      </c>
      <c r="G620" s="59">
        <f t="shared" si="101"/>
        <v>5.968413218390805</v>
      </c>
      <c r="H620" s="59">
        <f t="shared" si="92"/>
        <v>201.96532268028514</v>
      </c>
      <c r="I620" s="59">
        <f t="shared" si="93"/>
        <v>20.104772746836783</v>
      </c>
      <c r="J620" s="59">
        <f t="shared" si="94"/>
        <v>6.3033695078295189</v>
      </c>
      <c r="K620" s="59">
        <f t="shared" si="95"/>
        <v>1.8410843329328304</v>
      </c>
      <c r="L620" s="59">
        <f t="shared" si="96"/>
        <v>-0.96365378697463666</v>
      </c>
      <c r="M620" s="60"/>
      <c r="N620" s="60">
        <f t="shared" si="97"/>
        <v>2003.06</v>
      </c>
      <c r="O620" s="60">
        <f t="shared" si="98"/>
        <v>0.43157907600308665</v>
      </c>
      <c r="P620" s="63">
        <f t="shared" si="99"/>
        <v>1.5396868875847094</v>
      </c>
      <c r="R620" s="59">
        <f t="shared" si="102"/>
        <v>21.233082706766915</v>
      </c>
      <c r="S620" s="59">
        <f t="shared" si="103"/>
        <v>3.055560470391379</v>
      </c>
    </row>
    <row r="621" spans="1:19" x14ac:dyDescent="0.3">
      <c r="A621" s="60">
        <f>[1]Data!A620</f>
        <v>1921.12</v>
      </c>
      <c r="B621" s="59">
        <f>[1]Data!B620</f>
        <v>7.31</v>
      </c>
      <c r="C621" s="59">
        <f>[1]Data!C620</f>
        <v>0.46</v>
      </c>
      <c r="D621" s="59">
        <f>[1]Data!D620</f>
        <v>0.28999999999999998</v>
      </c>
      <c r="E621" s="59">
        <f>[1]Data!E620</f>
        <v>17.3</v>
      </c>
      <c r="F621" s="59">
        <f t="shared" si="100"/>
        <v>131.97381040462426</v>
      </c>
      <c r="G621" s="59">
        <f t="shared" si="101"/>
        <v>5.2356231213872828</v>
      </c>
      <c r="H621" s="59">
        <f t="shared" si="92"/>
        <v>200.5560360032444</v>
      </c>
      <c r="I621" s="59">
        <f t="shared" si="93"/>
        <v>19.878301489659194</v>
      </c>
      <c r="J621" s="59">
        <f t="shared" si="94"/>
        <v>6.6390888815766171</v>
      </c>
      <c r="K621" s="59">
        <f t="shared" si="95"/>
        <v>1.892974737443252</v>
      </c>
      <c r="L621" s="59">
        <f t="shared" si="96"/>
        <v>-0.91176338246421507</v>
      </c>
      <c r="M621" s="60"/>
      <c r="N621" s="60">
        <f t="shared" si="97"/>
        <v>2003.09</v>
      </c>
      <c r="O621" s="60">
        <f t="shared" si="98"/>
        <v>0.44537646257820551</v>
      </c>
      <c r="P621" s="63">
        <f t="shared" si="99"/>
        <v>1.561077772588445</v>
      </c>
      <c r="R621" s="59">
        <f t="shared" si="102"/>
        <v>25.206896551724139</v>
      </c>
      <c r="S621" s="59">
        <f t="shared" si="103"/>
        <v>3.2271176297633044</v>
      </c>
    </row>
    <row r="622" spans="1:19" x14ac:dyDescent="0.3">
      <c r="A622" s="60">
        <f>[1]Data!A621</f>
        <v>1922.01</v>
      </c>
      <c r="B622" s="59">
        <f>[1]Data!B621</f>
        <v>7.3</v>
      </c>
      <c r="C622" s="59">
        <f>[1]Data!C621</f>
        <v>0.4642</v>
      </c>
      <c r="D622" s="59">
        <f>[1]Data!D621</f>
        <v>0.32329999999999998</v>
      </c>
      <c r="E622" s="59">
        <f>[1]Data!E621</f>
        <v>16.899999999999999</v>
      </c>
      <c r="F622" s="59">
        <f t="shared" si="100"/>
        <v>134.91263905325445</v>
      </c>
      <c r="G622" s="59">
        <f t="shared" si="101"/>
        <v>5.9749666035502962</v>
      </c>
      <c r="H622" s="59">
        <f t="shared" si="92"/>
        <v>199.20770779490513</v>
      </c>
      <c r="I622" s="59">
        <f t="shared" si="93"/>
        <v>19.675208507533561</v>
      </c>
      <c r="J622" s="59">
        <f t="shared" si="94"/>
        <v>6.8569864965647973</v>
      </c>
      <c r="K622" s="59">
        <f t="shared" si="95"/>
        <v>1.9252680590082945</v>
      </c>
      <c r="L622" s="59">
        <f t="shared" si="96"/>
        <v>-0.87947006089917257</v>
      </c>
      <c r="M622" s="60"/>
      <c r="N622" s="60">
        <f t="shared" si="97"/>
        <v>2003.12</v>
      </c>
      <c r="O622" s="60">
        <f t="shared" si="98"/>
        <v>0.49570952155482084</v>
      </c>
      <c r="P622" s="63">
        <f t="shared" si="99"/>
        <v>1.6416626209464771</v>
      </c>
      <c r="R622" s="59">
        <f t="shared" si="102"/>
        <v>22.579647386328489</v>
      </c>
      <c r="S622" s="59">
        <f t="shared" si="103"/>
        <v>3.1170489424050953</v>
      </c>
    </row>
    <row r="623" spans="1:19" x14ac:dyDescent="0.3">
      <c r="A623" s="60">
        <f>[1]Data!A622</f>
        <v>1922.02</v>
      </c>
      <c r="B623" s="59">
        <f>[1]Data!B622</f>
        <v>7.46</v>
      </c>
      <c r="C623" s="59">
        <f>[1]Data!C622</f>
        <v>0.46829999999999999</v>
      </c>
      <c r="D623" s="59">
        <f>[1]Data!D622</f>
        <v>0.35670000000000002</v>
      </c>
      <c r="E623" s="59">
        <f>[1]Data!E622</f>
        <v>16.899999999999999</v>
      </c>
      <c r="F623" s="59">
        <f t="shared" si="100"/>
        <v>137.86962840236689</v>
      </c>
      <c r="G623" s="59">
        <f t="shared" si="101"/>
        <v>6.592238130177515</v>
      </c>
      <c r="H623" s="59">
        <f t="shared" si="92"/>
        <v>197.9795400767928</v>
      </c>
      <c r="I623" s="59">
        <f t="shared" si="93"/>
        <v>19.489385921748774</v>
      </c>
      <c r="J623" s="59">
        <f t="shared" si="94"/>
        <v>7.0740878627948023</v>
      </c>
      <c r="K623" s="59">
        <f t="shared" si="95"/>
        <v>1.9564385112312894</v>
      </c>
      <c r="L623" s="59">
        <f t="shared" si="96"/>
        <v>-0.8482996086761776</v>
      </c>
      <c r="M623" s="60"/>
      <c r="N623" s="60">
        <f t="shared" si="97"/>
        <v>2004.03</v>
      </c>
      <c r="O623" s="60">
        <f t="shared" si="98"/>
        <v>0.5038341700535498</v>
      </c>
      <c r="P623" s="63">
        <f t="shared" si="99"/>
        <v>1.655054882736571</v>
      </c>
      <c r="R623" s="59">
        <f t="shared" si="102"/>
        <v>20.913933277263805</v>
      </c>
      <c r="S623" s="59">
        <f t="shared" si="103"/>
        <v>3.0404156008329606</v>
      </c>
    </row>
    <row r="624" spans="1:19" x14ac:dyDescent="0.3">
      <c r="A624" s="60">
        <f>[1]Data!A623</f>
        <v>1922.03</v>
      </c>
      <c r="B624" s="59">
        <f>[1]Data!B623</f>
        <v>7.74</v>
      </c>
      <c r="C624" s="59">
        <f>[1]Data!C623</f>
        <v>0.47249999999999998</v>
      </c>
      <c r="D624" s="59">
        <f>[1]Data!D623</f>
        <v>0.39</v>
      </c>
      <c r="E624" s="59">
        <f>[1]Data!E623</f>
        <v>16.7</v>
      </c>
      <c r="F624" s="59">
        <f t="shared" si="100"/>
        <v>144.75746586826349</v>
      </c>
      <c r="G624" s="59">
        <f t="shared" si="101"/>
        <v>7.2939808383233542</v>
      </c>
      <c r="H624" s="59">
        <f t="shared" si="92"/>
        <v>196.84190813357219</v>
      </c>
      <c r="I624" s="59">
        <f t="shared" si="93"/>
        <v>19.322468879553814</v>
      </c>
      <c r="J624" s="59">
        <f t="shared" si="94"/>
        <v>7.4916651060796626</v>
      </c>
      <c r="K624" s="59">
        <f t="shared" si="95"/>
        <v>2.01379108337983</v>
      </c>
      <c r="L624" s="59">
        <f t="shared" si="96"/>
        <v>-0.79094703652763698</v>
      </c>
      <c r="M624" s="60"/>
      <c r="N624" s="60">
        <f t="shared" si="97"/>
        <v>2004.06</v>
      </c>
      <c r="O624" s="60">
        <f t="shared" si="98"/>
        <v>0.4853356906739017</v>
      </c>
      <c r="P624" s="63">
        <f t="shared" si="99"/>
        <v>1.6247203207704257</v>
      </c>
      <c r="R624" s="59">
        <f t="shared" si="102"/>
        <v>19.846153846153847</v>
      </c>
      <c r="S624" s="59">
        <f t="shared" si="103"/>
        <v>2.9880102274600806</v>
      </c>
    </row>
    <row r="625" spans="1:19" x14ac:dyDescent="0.3">
      <c r="A625" s="60">
        <f>[1]Data!A624</f>
        <v>1922.04</v>
      </c>
      <c r="B625" s="59">
        <f>[1]Data!B624</f>
        <v>8.2100000000000009</v>
      </c>
      <c r="C625" s="59">
        <f>[1]Data!C624</f>
        <v>0.47670000000000001</v>
      </c>
      <c r="D625" s="59">
        <f>[1]Data!D624</f>
        <v>0.42330000000000001</v>
      </c>
      <c r="E625" s="59">
        <f>[1]Data!E624</f>
        <v>16.7</v>
      </c>
      <c r="F625" s="59">
        <f t="shared" si="100"/>
        <v>153.54764790419165</v>
      </c>
      <c r="G625" s="59">
        <f t="shared" si="101"/>
        <v>7.9167745868263477</v>
      </c>
      <c r="H625" s="59">
        <f t="shared" si="92"/>
        <v>195.77128371575796</v>
      </c>
      <c r="I625" s="59">
        <f t="shared" si="93"/>
        <v>19.172472280934546</v>
      </c>
      <c r="J625" s="59">
        <f t="shared" si="94"/>
        <v>8.008755764736831</v>
      </c>
      <c r="K625" s="59">
        <f t="shared" si="95"/>
        <v>2.0805354137756527</v>
      </c>
      <c r="L625" s="59">
        <f t="shared" si="96"/>
        <v>-0.72420270613181437</v>
      </c>
      <c r="M625" s="60"/>
      <c r="N625" s="60">
        <f t="shared" si="97"/>
        <v>2004.09</v>
      </c>
      <c r="O625" s="60">
        <f t="shared" si="98"/>
        <v>0.45775698157648614</v>
      </c>
      <c r="P625" s="63">
        <f t="shared" si="99"/>
        <v>1.5805248597266213</v>
      </c>
      <c r="R625" s="59">
        <f t="shared" si="102"/>
        <v>19.395227970706358</v>
      </c>
      <c r="S625" s="59">
        <f t="shared" si="103"/>
        <v>2.9650270549195961</v>
      </c>
    </row>
    <row r="626" spans="1:19" x14ac:dyDescent="0.3">
      <c r="A626" s="60">
        <f>[1]Data!A625</f>
        <v>1922.05</v>
      </c>
      <c r="B626" s="59">
        <f>[1]Data!B625</f>
        <v>8.5299999999999994</v>
      </c>
      <c r="C626" s="59">
        <f>[1]Data!C625</f>
        <v>0.48080000000000001</v>
      </c>
      <c r="D626" s="59">
        <f>[1]Data!D625</f>
        <v>0.45669999999999999</v>
      </c>
      <c r="E626" s="59">
        <f>[1]Data!E625</f>
        <v>16.7</v>
      </c>
      <c r="F626" s="59">
        <f t="shared" si="100"/>
        <v>159.53245269461075</v>
      </c>
      <c r="G626" s="59">
        <f t="shared" si="101"/>
        <v>8.5414385868263469</v>
      </c>
      <c r="H626" s="59">
        <f t="shared" si="92"/>
        <v>194.69299887352932</v>
      </c>
      <c r="I626" s="59">
        <f t="shared" si="93"/>
        <v>19.033396867376887</v>
      </c>
      <c r="J626" s="59">
        <f t="shared" si="94"/>
        <v>8.3817120930236211</v>
      </c>
      <c r="K626" s="59">
        <f t="shared" si="95"/>
        <v>2.1260522006695415</v>
      </c>
      <c r="L626" s="59">
        <f t="shared" si="96"/>
        <v>-0.67868591923792554</v>
      </c>
      <c r="M626" s="60"/>
      <c r="N626" s="60">
        <f t="shared" si="97"/>
        <v>2004.12</v>
      </c>
      <c r="O626" s="60">
        <f t="shared" si="98"/>
        <v>0.51511705541345076</v>
      </c>
      <c r="P626" s="63">
        <f t="shared" si="99"/>
        <v>1.6738344217108441</v>
      </c>
      <c r="R626" s="59">
        <f t="shared" si="102"/>
        <v>18.677468797897962</v>
      </c>
      <c r="S626" s="59">
        <f t="shared" si="103"/>
        <v>2.9273179202947714</v>
      </c>
    </row>
    <row r="627" spans="1:19" x14ac:dyDescent="0.3">
      <c r="A627" s="60">
        <f>[1]Data!A626</f>
        <v>1922.06</v>
      </c>
      <c r="B627" s="59">
        <f>[1]Data!B626</f>
        <v>8.4499999999999993</v>
      </c>
      <c r="C627" s="59">
        <f>[1]Data!C626</f>
        <v>0.48499999999999999</v>
      </c>
      <c r="D627" s="59">
        <f>[1]Data!D626</f>
        <v>0.49</v>
      </c>
      <c r="E627" s="59">
        <f>[1]Data!E626</f>
        <v>16.7</v>
      </c>
      <c r="F627" s="59">
        <f t="shared" si="100"/>
        <v>158.03625149700599</v>
      </c>
      <c r="G627" s="59">
        <f t="shared" si="101"/>
        <v>9.1642323353293413</v>
      </c>
      <c r="H627" s="59">
        <f t="shared" si="92"/>
        <v>193.60665366335715</v>
      </c>
      <c r="I627" s="59">
        <f t="shared" si="93"/>
        <v>18.902599787703636</v>
      </c>
      <c r="J627" s="59">
        <f t="shared" si="94"/>
        <v>8.3605563928730291</v>
      </c>
      <c r="K627" s="59">
        <f t="shared" si="95"/>
        <v>2.1235249790533945</v>
      </c>
      <c r="L627" s="59">
        <f t="shared" si="96"/>
        <v>-0.68121314085407247</v>
      </c>
      <c r="M627" s="60"/>
      <c r="N627" s="60">
        <f t="shared" si="97"/>
        <v>2005.03</v>
      </c>
      <c r="O627" s="60">
        <f t="shared" si="98"/>
        <v>0.48623792769750551</v>
      </c>
      <c r="P627" s="63">
        <f t="shared" si="99"/>
        <v>1.6261868650826294</v>
      </c>
      <c r="R627" s="59">
        <f t="shared" si="102"/>
        <v>17.244897959183671</v>
      </c>
      <c r="S627" s="59">
        <f t="shared" si="103"/>
        <v>2.8475163292465471</v>
      </c>
    </row>
    <row r="628" spans="1:19" x14ac:dyDescent="0.3">
      <c r="A628" s="60">
        <f>[1]Data!A627</f>
        <v>1922.07</v>
      </c>
      <c r="B628" s="59">
        <f>[1]Data!B627</f>
        <v>8.51</v>
      </c>
      <c r="C628" s="59">
        <f>[1]Data!C627</f>
        <v>0.48920000000000002</v>
      </c>
      <c r="D628" s="59">
        <f>[1]Data!D627</f>
        <v>0.52329999999999999</v>
      </c>
      <c r="E628" s="59">
        <f>[1]Data!E627</f>
        <v>16.8</v>
      </c>
      <c r="F628" s="59">
        <f t="shared" si="100"/>
        <v>158.21103095238092</v>
      </c>
      <c r="G628" s="59">
        <f t="shared" si="101"/>
        <v>9.728769976190474</v>
      </c>
      <c r="H628" s="59">
        <f t="shared" si="92"/>
        <v>192.60251408994853</v>
      </c>
      <c r="I628" s="59">
        <f t="shared" si="93"/>
        <v>18.779839115942647</v>
      </c>
      <c r="J628" s="59">
        <f t="shared" si="94"/>
        <v>8.424514713657576</v>
      </c>
      <c r="K628" s="59">
        <f t="shared" si="95"/>
        <v>2.1311458738266285</v>
      </c>
      <c r="L628" s="59">
        <f t="shared" si="96"/>
        <v>-0.67359224608083856</v>
      </c>
      <c r="M628" s="60"/>
      <c r="N628" s="60">
        <f t="shared" si="97"/>
        <v>2005.06</v>
      </c>
      <c r="O628" s="60">
        <f t="shared" si="98"/>
        <v>0.47704810545921239</v>
      </c>
      <c r="P628" s="63">
        <f t="shared" si="99"/>
        <v>1.6113109550433014</v>
      </c>
      <c r="R628" s="59">
        <f t="shared" si="102"/>
        <v>16.262182304605389</v>
      </c>
      <c r="S628" s="59">
        <f t="shared" si="103"/>
        <v>2.7888423081892575</v>
      </c>
    </row>
    <row r="629" spans="1:19" x14ac:dyDescent="0.3">
      <c r="A629" s="60">
        <f>[1]Data!A628</f>
        <v>1922.08</v>
      </c>
      <c r="B629" s="59">
        <f>[1]Data!B628</f>
        <v>8.83</v>
      </c>
      <c r="C629" s="59">
        <f>[1]Data!C628</f>
        <v>0.49330000000000002</v>
      </c>
      <c r="D629" s="59">
        <f>[1]Data!D628</f>
        <v>0.55669999999999997</v>
      </c>
      <c r="E629" s="59">
        <f>[1]Data!E628</f>
        <v>16.600000000000001</v>
      </c>
      <c r="F629" s="59">
        <f t="shared" si="100"/>
        <v>166.13804578313253</v>
      </c>
      <c r="G629" s="59">
        <f t="shared" si="101"/>
        <v>10.474411108433733</v>
      </c>
      <c r="H629" s="59">
        <f t="shared" si="92"/>
        <v>191.623990270966</v>
      </c>
      <c r="I629" s="59">
        <f t="shared" si="93"/>
        <v>18.668745190718724</v>
      </c>
      <c r="J629" s="59">
        <f t="shared" si="94"/>
        <v>8.8992615243218935</v>
      </c>
      <c r="K629" s="59">
        <f t="shared" si="95"/>
        <v>2.1859682985002027</v>
      </c>
      <c r="L629" s="59">
        <f t="shared" si="96"/>
        <v>-0.61876982140726433</v>
      </c>
      <c r="M629" s="60"/>
      <c r="N629" s="60">
        <f t="shared" si="97"/>
        <v>2005.09</v>
      </c>
      <c r="O629" s="60">
        <f t="shared" si="98"/>
        <v>0.46532355857944729</v>
      </c>
      <c r="P629" s="63">
        <f t="shared" si="99"/>
        <v>1.5925293820796116</v>
      </c>
      <c r="R629" s="59">
        <f t="shared" si="102"/>
        <v>15.86132566912161</v>
      </c>
      <c r="S629" s="59">
        <f t="shared" si="103"/>
        <v>2.7638837984085436</v>
      </c>
    </row>
    <row r="630" spans="1:19" x14ac:dyDescent="0.3">
      <c r="A630" s="60">
        <f>[1]Data!A629</f>
        <v>1922.09</v>
      </c>
      <c r="B630" s="59">
        <f>[1]Data!B629</f>
        <v>9.06</v>
      </c>
      <c r="C630" s="59">
        <f>[1]Data!C629</f>
        <v>0.4975</v>
      </c>
      <c r="D630" s="59">
        <f>[1]Data!D629</f>
        <v>0.59</v>
      </c>
      <c r="E630" s="59">
        <f>[1]Data!E629</f>
        <v>16.600000000000001</v>
      </c>
      <c r="F630" s="59">
        <f t="shared" si="100"/>
        <v>170.46553734939758</v>
      </c>
      <c r="G630" s="59">
        <f t="shared" si="101"/>
        <v>11.100956626506022</v>
      </c>
      <c r="H630" s="59">
        <f t="shared" si="92"/>
        <v>190.68274595230864</v>
      </c>
      <c r="I630" s="59">
        <f t="shared" si="93"/>
        <v>18.566673871839701</v>
      </c>
      <c r="J630" s="59">
        <f t="shared" si="94"/>
        <v>9.1812641578169121</v>
      </c>
      <c r="K630" s="59">
        <f t="shared" si="95"/>
        <v>2.2171649029747402</v>
      </c>
      <c r="L630" s="59">
        <f t="shared" si="96"/>
        <v>-0.58757321693272679</v>
      </c>
      <c r="M630" s="60"/>
      <c r="N630" s="60">
        <f t="shared" si="97"/>
        <v>2005.12</v>
      </c>
      <c r="O630" s="60">
        <f t="shared" si="98"/>
        <v>0.49350809784988137</v>
      </c>
      <c r="P630" s="63">
        <f t="shared" si="99"/>
        <v>1.6380526009868961</v>
      </c>
      <c r="R630" s="59">
        <f t="shared" si="102"/>
        <v>15.355932203389832</v>
      </c>
      <c r="S630" s="59">
        <f t="shared" si="103"/>
        <v>2.73150186213726</v>
      </c>
    </row>
    <row r="631" spans="1:19" x14ac:dyDescent="0.3">
      <c r="A631" s="60">
        <f>[1]Data!A630</f>
        <v>1922.1</v>
      </c>
      <c r="B631" s="59">
        <f>[1]Data!B630</f>
        <v>9.26</v>
      </c>
      <c r="C631" s="59">
        <f>[1]Data!C630</f>
        <v>0.50170000000000003</v>
      </c>
      <c r="D631" s="59">
        <f>[1]Data!D630</f>
        <v>0.62329999999999997</v>
      </c>
      <c r="E631" s="59">
        <f>[1]Data!E630</f>
        <v>16.7</v>
      </c>
      <c r="F631" s="59">
        <f t="shared" si="100"/>
        <v>173.18528862275451</v>
      </c>
      <c r="G631" s="59">
        <f t="shared" si="101"/>
        <v>11.657277580838324</v>
      </c>
      <c r="H631" s="59">
        <f t="shared" si="92"/>
        <v>189.66006554944497</v>
      </c>
      <c r="I631" s="59">
        <f t="shared" si="93"/>
        <v>18.470595080142154</v>
      </c>
      <c r="J631" s="59">
        <f t="shared" si="94"/>
        <v>9.3762701131891006</v>
      </c>
      <c r="K631" s="59">
        <f t="shared" si="95"/>
        <v>2.2381820414202296</v>
      </c>
      <c r="L631" s="59">
        <f t="shared" si="96"/>
        <v>-0.56655607848723744</v>
      </c>
      <c r="M631" s="60"/>
      <c r="N631" s="60">
        <f t="shared" si="97"/>
        <v>2006.03</v>
      </c>
      <c r="O631" s="60">
        <f t="shared" si="98"/>
        <v>0.4907517316816068</v>
      </c>
      <c r="P631" s="63">
        <f t="shared" si="99"/>
        <v>1.6335437450992842</v>
      </c>
      <c r="R631" s="59">
        <f t="shared" si="102"/>
        <v>14.856409433659554</v>
      </c>
      <c r="S631" s="59">
        <f t="shared" si="103"/>
        <v>2.6984313838254201</v>
      </c>
    </row>
    <row r="632" spans="1:19" x14ac:dyDescent="0.3">
      <c r="A632" s="60">
        <f>[1]Data!A631</f>
        <v>1922.11</v>
      </c>
      <c r="B632" s="59">
        <f>[1]Data!B631</f>
        <v>8.8000000000000007</v>
      </c>
      <c r="C632" s="59">
        <f>[1]Data!C631</f>
        <v>0.50580000000000003</v>
      </c>
      <c r="D632" s="59">
        <f>[1]Data!D631</f>
        <v>0.65669999999999995</v>
      </c>
      <c r="E632" s="59">
        <f>[1]Data!E631</f>
        <v>16.8</v>
      </c>
      <c r="F632" s="59">
        <f t="shared" si="100"/>
        <v>163.60247619047618</v>
      </c>
      <c r="G632" s="59">
        <f t="shared" si="101"/>
        <v>12.208834785714284</v>
      </c>
      <c r="H632" s="59">
        <f t="shared" si="92"/>
        <v>188.6475967221154</v>
      </c>
      <c r="I632" s="59">
        <f t="shared" si="93"/>
        <v>18.380062477836631</v>
      </c>
      <c r="J632" s="59">
        <f t="shared" si="94"/>
        <v>8.9010837905341287</v>
      </c>
      <c r="K632" s="59">
        <f t="shared" si="95"/>
        <v>2.1861730435415336</v>
      </c>
      <c r="L632" s="59">
        <f t="shared" si="96"/>
        <v>-0.61856507636593339</v>
      </c>
      <c r="M632" s="60"/>
      <c r="N632" s="60">
        <f t="shared" si="97"/>
        <v>2006.06</v>
      </c>
      <c r="O632" s="60">
        <f t="shared" si="98"/>
        <v>0.43095500554318766</v>
      </c>
      <c r="P632" s="63">
        <f t="shared" si="99"/>
        <v>1.5387263142445728</v>
      </c>
      <c r="R632" s="59">
        <f t="shared" si="102"/>
        <v>13.400335008375212</v>
      </c>
      <c r="S632" s="59">
        <f t="shared" si="103"/>
        <v>2.5952797072693712</v>
      </c>
    </row>
    <row r="633" spans="1:19" x14ac:dyDescent="0.3">
      <c r="A633" s="60">
        <f>[1]Data!A632</f>
        <v>1922.12</v>
      </c>
      <c r="B633" s="59">
        <f>[1]Data!B632</f>
        <v>8.7799999999999994</v>
      </c>
      <c r="C633" s="59">
        <f>[1]Data!C632</f>
        <v>0.51</v>
      </c>
      <c r="D633" s="59">
        <f>[1]Data!D632</f>
        <v>0.69</v>
      </c>
      <c r="E633" s="59">
        <f>[1]Data!E632</f>
        <v>16.899999999999999</v>
      </c>
      <c r="F633" s="59">
        <f t="shared" si="100"/>
        <v>162.26479053254437</v>
      </c>
      <c r="G633" s="59">
        <f t="shared" si="101"/>
        <v>12.752016568047337</v>
      </c>
      <c r="H633" s="59">
        <f t="shared" si="92"/>
        <v>187.71247886991009</v>
      </c>
      <c r="I633" s="59">
        <f t="shared" si="93"/>
        <v>18.293104728153562</v>
      </c>
      <c r="J633" s="59">
        <f t="shared" si="94"/>
        <v>8.8702706808874634</v>
      </c>
      <c r="K633" s="59">
        <f t="shared" si="95"/>
        <v>2.182705312303161</v>
      </c>
      <c r="L633" s="59">
        <f t="shared" si="96"/>
        <v>-0.62203280760430602</v>
      </c>
      <c r="M633" s="60"/>
      <c r="N633" s="60">
        <f t="shared" si="97"/>
        <v>2006.09</v>
      </c>
      <c r="O633" s="60">
        <f t="shared" si="98"/>
        <v>0.46828868346685537</v>
      </c>
      <c r="P633" s="63">
        <f t="shared" si="99"/>
        <v>1.597258438240595</v>
      </c>
      <c r="R633" s="59">
        <f t="shared" si="102"/>
        <v>12.72463768115942</v>
      </c>
      <c r="S633" s="59">
        <f t="shared" si="103"/>
        <v>2.5435400890378572</v>
      </c>
    </row>
    <row r="634" spans="1:19" x14ac:dyDescent="0.3">
      <c r="A634" s="60">
        <f>[1]Data!A633</f>
        <v>1923.01</v>
      </c>
      <c r="B634" s="59">
        <f>[1]Data!B633</f>
        <v>8.9</v>
      </c>
      <c r="C634" s="59">
        <f>[1]Data!C633</f>
        <v>0.51170000000000004</v>
      </c>
      <c r="D634" s="59">
        <f>[1]Data!D633</f>
        <v>0.71419999999999995</v>
      </c>
      <c r="E634" s="59">
        <f>[1]Data!E633</f>
        <v>16.8</v>
      </c>
      <c r="F634" s="59">
        <f t="shared" si="100"/>
        <v>165.46159523809524</v>
      </c>
      <c r="G634" s="59">
        <f t="shared" si="101"/>
        <v>13.277828238095235</v>
      </c>
      <c r="H634" s="59">
        <f t="shared" si="92"/>
        <v>186.8748451897653</v>
      </c>
      <c r="I634" s="59">
        <f t="shared" si="93"/>
        <v>18.215433907665595</v>
      </c>
      <c r="J634" s="59">
        <f t="shared" si="94"/>
        <v>9.083593400894177</v>
      </c>
      <c r="K634" s="59">
        <f t="shared" si="95"/>
        <v>2.2064698633223778</v>
      </c>
      <c r="L634" s="59">
        <f t="shared" si="96"/>
        <v>-0.5982682565850892</v>
      </c>
      <c r="M634" s="60"/>
      <c r="N634" s="60">
        <f t="shared" si="97"/>
        <v>2006.12</v>
      </c>
      <c r="O634" s="60">
        <f t="shared" si="98"/>
        <v>0.53306652608381899</v>
      </c>
      <c r="P634" s="63">
        <f t="shared" si="99"/>
        <v>1.7041501250538253</v>
      </c>
      <c r="R634" s="59">
        <f t="shared" si="102"/>
        <v>12.461495379445536</v>
      </c>
      <c r="S634" s="59">
        <f t="shared" si="103"/>
        <v>2.5226435205598832</v>
      </c>
    </row>
    <row r="635" spans="1:19" x14ac:dyDescent="0.3">
      <c r="A635" s="60">
        <f>[1]Data!A634</f>
        <v>1923.02</v>
      </c>
      <c r="B635" s="59">
        <f>[1]Data!B634</f>
        <v>9.2799999999999994</v>
      </c>
      <c r="C635" s="59">
        <f>[1]Data!C634</f>
        <v>0.51329999999999998</v>
      </c>
      <c r="D635" s="59">
        <f>[1]Data!D634</f>
        <v>0.73829999999999996</v>
      </c>
      <c r="E635" s="59">
        <f>[1]Data!E634</f>
        <v>16.8</v>
      </c>
      <c r="F635" s="59">
        <f t="shared" si="100"/>
        <v>172.52624761904761</v>
      </c>
      <c r="G635" s="59">
        <f t="shared" si="101"/>
        <v>13.725875928571426</v>
      </c>
      <c r="H635" s="59">
        <f t="shared" si="92"/>
        <v>186.12116911238607</v>
      </c>
      <c r="I635" s="59">
        <f t="shared" si="93"/>
        <v>18.14440035864137</v>
      </c>
      <c r="J635" s="59">
        <f t="shared" si="94"/>
        <v>9.5085119490808108</v>
      </c>
      <c r="K635" s="59">
        <f t="shared" si="95"/>
        <v>2.252187392082992</v>
      </c>
      <c r="L635" s="59">
        <f t="shared" si="96"/>
        <v>-0.55255072782447501</v>
      </c>
      <c r="M635" s="60"/>
      <c r="N635" s="60">
        <f t="shared" si="97"/>
        <v>2007.03</v>
      </c>
      <c r="O635" s="60">
        <f t="shared" si="98"/>
        <v>0.49672548787014925</v>
      </c>
      <c r="P635" s="63">
        <f t="shared" si="99"/>
        <v>1.6433313424093543</v>
      </c>
      <c r="R635" s="59">
        <f t="shared" si="102"/>
        <v>12.569416226466206</v>
      </c>
      <c r="S635" s="59">
        <f t="shared" si="103"/>
        <v>2.5312665797151266</v>
      </c>
    </row>
    <row r="636" spans="1:19" x14ac:dyDescent="0.3">
      <c r="A636" s="60">
        <f>[1]Data!A635</f>
        <v>1923.03</v>
      </c>
      <c r="B636" s="59">
        <f>[1]Data!B635</f>
        <v>9.43</v>
      </c>
      <c r="C636" s="59">
        <f>[1]Data!C635</f>
        <v>0.51500000000000001</v>
      </c>
      <c r="D636" s="59">
        <f>[1]Data!D635</f>
        <v>0.76249999999999996</v>
      </c>
      <c r="E636" s="59">
        <f>[1]Data!E635</f>
        <v>16.8</v>
      </c>
      <c r="F636" s="59">
        <f t="shared" si="100"/>
        <v>175.31492619047617</v>
      </c>
      <c r="G636" s="59">
        <f t="shared" si="101"/>
        <v>14.175782738095236</v>
      </c>
      <c r="H636" s="59">
        <f t="shared" si="92"/>
        <v>185.33618488982265</v>
      </c>
      <c r="I636" s="59">
        <f t="shared" si="93"/>
        <v>18.079777020109184</v>
      </c>
      <c r="J636" s="59">
        <f t="shared" si="94"/>
        <v>9.6967416133220343</v>
      </c>
      <c r="K636" s="59">
        <f t="shared" si="95"/>
        <v>2.2717899129245009</v>
      </c>
      <c r="L636" s="59">
        <f t="shared" si="96"/>
        <v>-0.53294820698296608</v>
      </c>
      <c r="M636" s="60"/>
      <c r="N636" s="60">
        <f t="shared" si="97"/>
        <v>2007.06</v>
      </c>
      <c r="O636" s="60">
        <f t="shared" si="98"/>
        <v>0.54379714505044507</v>
      </c>
      <c r="P636" s="63">
        <f t="shared" si="99"/>
        <v>1.7225351757810274</v>
      </c>
      <c r="R636" s="59">
        <f t="shared" si="102"/>
        <v>12.367213114754099</v>
      </c>
      <c r="S636" s="59">
        <f t="shared" si="103"/>
        <v>2.5150488671459366</v>
      </c>
    </row>
    <row r="637" spans="1:19" x14ac:dyDescent="0.3">
      <c r="A637" s="60">
        <f>[1]Data!A636</f>
        <v>1923.04</v>
      </c>
      <c r="B637" s="59">
        <f>[1]Data!B636</f>
        <v>9.1</v>
      </c>
      <c r="C637" s="59">
        <f>[1]Data!C636</f>
        <v>0.51670000000000005</v>
      </c>
      <c r="D637" s="59">
        <f>[1]Data!D636</f>
        <v>0.78669999999999995</v>
      </c>
      <c r="E637" s="59">
        <f>[1]Data!E636</f>
        <v>16.899999999999999</v>
      </c>
      <c r="F637" s="59">
        <f t="shared" si="100"/>
        <v>168.17876923076923</v>
      </c>
      <c r="G637" s="59">
        <f t="shared" si="101"/>
        <v>14.53914700591716</v>
      </c>
      <c r="H637" s="59">
        <f t="shared" si="92"/>
        <v>184.48242933191852</v>
      </c>
      <c r="I637" s="59">
        <f t="shared" si="93"/>
        <v>18.02046553345459</v>
      </c>
      <c r="J637" s="59">
        <f t="shared" si="94"/>
        <v>9.3326539715940804</v>
      </c>
      <c r="K637" s="59">
        <f t="shared" si="95"/>
        <v>2.2335194301000869</v>
      </c>
      <c r="L637" s="59">
        <f t="shared" si="96"/>
        <v>-0.57121868980738011</v>
      </c>
      <c r="M637" s="60"/>
      <c r="N637" s="60">
        <f t="shared" si="97"/>
        <v>2007.09</v>
      </c>
      <c r="O637" s="60">
        <f t="shared" si="98"/>
        <v>0.52109067681381571</v>
      </c>
      <c r="P637" s="63">
        <f t="shared" si="99"/>
        <v>1.6838631990702193</v>
      </c>
      <c r="R637" s="59">
        <f t="shared" si="102"/>
        <v>11.567306470064828</v>
      </c>
      <c r="S637" s="59">
        <f t="shared" si="103"/>
        <v>2.4481827111697445</v>
      </c>
    </row>
    <row r="638" spans="1:19" x14ac:dyDescent="0.3">
      <c r="A638" s="60">
        <f>[1]Data!A637</f>
        <v>1923.05</v>
      </c>
      <c r="B638" s="59">
        <f>[1]Data!B637</f>
        <v>8.67</v>
      </c>
      <c r="C638" s="59">
        <f>[1]Data!C637</f>
        <v>0.51829999999999998</v>
      </c>
      <c r="D638" s="59">
        <f>[1]Data!D637</f>
        <v>0.81079999999999997</v>
      </c>
      <c r="E638" s="59">
        <f>[1]Data!E637</f>
        <v>16.899999999999999</v>
      </c>
      <c r="F638" s="59">
        <f t="shared" si="100"/>
        <v>160.2318603550296</v>
      </c>
      <c r="G638" s="59">
        <f t="shared" si="101"/>
        <v>14.984543526627219</v>
      </c>
      <c r="H638" s="59">
        <f t="shared" si="92"/>
        <v>183.59121295641049</v>
      </c>
      <c r="I638" s="59">
        <f t="shared" si="93"/>
        <v>17.965641139432652</v>
      </c>
      <c r="J638" s="59">
        <f t="shared" si="94"/>
        <v>8.9187944427620724</v>
      </c>
      <c r="K638" s="59">
        <f t="shared" si="95"/>
        <v>2.1881607853013239</v>
      </c>
      <c r="L638" s="59">
        <f t="shared" si="96"/>
        <v>-0.61657733460614317</v>
      </c>
      <c r="M638" s="60"/>
      <c r="N638" s="60">
        <f t="shared" si="97"/>
        <v>2007.12</v>
      </c>
      <c r="O638" s="60">
        <f t="shared" si="98"/>
        <v>0.49415150382876005</v>
      </c>
      <c r="P638" s="63">
        <f t="shared" si="99"/>
        <v>1.6391068729501612</v>
      </c>
      <c r="R638" s="59">
        <f t="shared" si="102"/>
        <v>10.693142575234337</v>
      </c>
      <c r="S638" s="59">
        <f t="shared" si="103"/>
        <v>2.3696026551967426</v>
      </c>
    </row>
    <row r="639" spans="1:19" x14ac:dyDescent="0.3">
      <c r="A639" s="60">
        <f>[1]Data!A638</f>
        <v>1923.06</v>
      </c>
      <c r="B639" s="59">
        <f>[1]Data!B638</f>
        <v>8.34</v>
      </c>
      <c r="C639" s="59">
        <f>[1]Data!C638</f>
        <v>0.52</v>
      </c>
      <c r="D639" s="59">
        <f>[1]Data!D638</f>
        <v>0.83499999999999996</v>
      </c>
      <c r="E639" s="59">
        <f>[1]Data!E638</f>
        <v>17</v>
      </c>
      <c r="F639" s="59">
        <f t="shared" si="100"/>
        <v>153.22640470588235</v>
      </c>
      <c r="G639" s="59">
        <f t="shared" si="101"/>
        <v>15.341012941176469</v>
      </c>
      <c r="H639" s="59">
        <f t="shared" si="92"/>
        <v>182.72848081811486</v>
      </c>
      <c r="I639" s="59">
        <f t="shared" si="93"/>
        <v>17.917320832030523</v>
      </c>
      <c r="J639" s="59">
        <f t="shared" si="94"/>
        <v>8.5518591837660143</v>
      </c>
      <c r="K639" s="59">
        <f t="shared" si="95"/>
        <v>2.1461487077038797</v>
      </c>
      <c r="L639" s="59">
        <f t="shared" si="96"/>
        <v>-0.65858941220358735</v>
      </c>
      <c r="M639" s="60"/>
      <c r="N639" s="60">
        <f t="shared" si="97"/>
        <v>2008.03</v>
      </c>
      <c r="O639" s="60">
        <f t="shared" si="98"/>
        <v>0.35688180653912926</v>
      </c>
      <c r="P639" s="63">
        <f t="shared" si="99"/>
        <v>1.4288669771399143</v>
      </c>
      <c r="R639" s="59">
        <f t="shared" si="102"/>
        <v>9.9880239520958085</v>
      </c>
      <c r="S639" s="59">
        <f t="shared" si="103"/>
        <v>2.3013867705019369</v>
      </c>
    </row>
    <row r="640" spans="1:19" x14ac:dyDescent="0.3">
      <c r="A640" s="60">
        <f>[1]Data!A639</f>
        <v>1923.07</v>
      </c>
      <c r="B640" s="59">
        <f>[1]Data!B639</f>
        <v>8.06</v>
      </c>
      <c r="C640" s="59">
        <f>[1]Data!C639</f>
        <v>0.52170000000000005</v>
      </c>
      <c r="D640" s="59">
        <f>[1]Data!D639</f>
        <v>0.85919999999999996</v>
      </c>
      <c r="E640" s="59">
        <f>[1]Data!E639</f>
        <v>17.2</v>
      </c>
      <c r="F640" s="59">
        <f t="shared" si="100"/>
        <v>146.36022790697675</v>
      </c>
      <c r="G640" s="59">
        <f t="shared" si="101"/>
        <v>15.602072930232559</v>
      </c>
      <c r="H640" s="59">
        <f t="shared" si="92"/>
        <v>181.8810429383249</v>
      </c>
      <c r="I640" s="59">
        <f t="shared" si="93"/>
        <v>17.874460212386559</v>
      </c>
      <c r="J640" s="59">
        <f t="shared" si="94"/>
        <v>8.1882320454943152</v>
      </c>
      <c r="K640" s="59">
        <f t="shared" si="95"/>
        <v>2.1026980071012327</v>
      </c>
      <c r="L640" s="59">
        <f t="shared" si="96"/>
        <v>-0.70204011280623435</v>
      </c>
      <c r="M640" s="60"/>
      <c r="N640" s="60">
        <f t="shared" si="97"/>
        <v>2008.06</v>
      </c>
      <c r="O640" s="60">
        <f t="shared" si="98"/>
        <v>0.34969339708973113</v>
      </c>
      <c r="P640" s="63">
        <f t="shared" si="99"/>
        <v>1.4186325250461411</v>
      </c>
      <c r="R640" s="59">
        <f t="shared" si="102"/>
        <v>9.3808193668528865</v>
      </c>
      <c r="S640" s="59">
        <f t="shared" si="103"/>
        <v>2.2386671117460737</v>
      </c>
    </row>
    <row r="641" spans="1:19" x14ac:dyDescent="0.3">
      <c r="A641" s="60">
        <f>[1]Data!A640</f>
        <v>1923.08</v>
      </c>
      <c r="B641" s="59">
        <f>[1]Data!B640</f>
        <v>8.1</v>
      </c>
      <c r="C641" s="59">
        <f>[1]Data!C640</f>
        <v>0.52329999999999999</v>
      </c>
      <c r="D641" s="59">
        <f>[1]Data!D640</f>
        <v>0.88329999999999997</v>
      </c>
      <c r="E641" s="59">
        <f>[1]Data!E640</f>
        <v>17.100000000000001</v>
      </c>
      <c r="F641" s="59">
        <f t="shared" si="100"/>
        <v>147.94673684210522</v>
      </c>
      <c r="G641" s="59">
        <f t="shared" si="101"/>
        <v>16.133500327485375</v>
      </c>
      <c r="H641" s="59">
        <f t="shared" ref="H641:H704" si="104">GEOMEAN(F522:F642)</f>
        <v>180.99855277970943</v>
      </c>
      <c r="I641" s="59">
        <f t="shared" ref="I641:I704" si="105">GEOMEAN(G522:G641)</f>
        <v>17.838016348851674</v>
      </c>
      <c r="J641" s="59">
        <f t="shared" ref="J641:J704" si="106">F641/I641</f>
        <v>8.2939007313797717</v>
      </c>
      <c r="K641" s="59">
        <f t="shared" ref="K641:K704" si="107">LN(J641)</f>
        <v>2.1155203930257458</v>
      </c>
      <c r="L641" s="59">
        <f t="shared" ref="L641:L704" si="108">K641-$K$1854</f>
        <v>-0.68921772688172123</v>
      </c>
      <c r="M641" s="60"/>
      <c r="N641" s="60">
        <f t="shared" si="97"/>
        <v>2008.09</v>
      </c>
      <c r="O641" s="60">
        <f t="shared" si="98"/>
        <v>0.25448781636944817</v>
      </c>
      <c r="P641" s="63">
        <f t="shared" si="99"/>
        <v>1.2898008367906639</v>
      </c>
      <c r="R641" s="59">
        <f t="shared" si="102"/>
        <v>9.1701573644288459</v>
      </c>
      <c r="S641" s="59">
        <f t="shared" si="103"/>
        <v>2.2159544469094437</v>
      </c>
    </row>
    <row r="642" spans="1:19" x14ac:dyDescent="0.3">
      <c r="A642" s="60">
        <f>[1]Data!A641</f>
        <v>1923.09</v>
      </c>
      <c r="B642" s="59">
        <f>[1]Data!B641</f>
        <v>8.15</v>
      </c>
      <c r="C642" s="59">
        <f>[1]Data!C641</f>
        <v>0.52500000000000002</v>
      </c>
      <c r="D642" s="59">
        <f>[1]Data!D641</f>
        <v>0.90749999999999997</v>
      </c>
      <c r="E642" s="59">
        <f>[1]Data!E641</f>
        <v>17.2</v>
      </c>
      <c r="F642" s="59">
        <f t="shared" si="100"/>
        <v>147.99452325581396</v>
      </c>
      <c r="G642" s="59">
        <f t="shared" si="101"/>
        <v>16.479144767441859</v>
      </c>
      <c r="H642" s="59">
        <f t="shared" si="104"/>
        <v>180.09057036636739</v>
      </c>
      <c r="I642" s="59">
        <f t="shared" si="105"/>
        <v>17.807606255994266</v>
      </c>
      <c r="J642" s="59">
        <f t="shared" si="106"/>
        <v>8.3107477292742331</v>
      </c>
      <c r="K642" s="59">
        <f t="shared" si="107"/>
        <v>2.1175495842748315</v>
      </c>
      <c r="L642" s="59">
        <f t="shared" si="108"/>
        <v>-0.68718853563263549</v>
      </c>
      <c r="M642" s="60"/>
      <c r="N642" s="60">
        <f t="shared" si="97"/>
        <v>2008.12</v>
      </c>
      <c r="O642" s="60">
        <f t="shared" si="98"/>
        <v>-1.437322734726898E-2</v>
      </c>
      <c r="P642" s="63">
        <f t="shared" si="99"/>
        <v>0.98572957436475417</v>
      </c>
      <c r="R642" s="59">
        <f t="shared" si="102"/>
        <v>8.9807162534435268</v>
      </c>
      <c r="S642" s="59">
        <f t="shared" si="103"/>
        <v>2.1950796400959027</v>
      </c>
    </row>
    <row r="643" spans="1:19" x14ac:dyDescent="0.3">
      <c r="A643" s="60">
        <f>[1]Data!A642</f>
        <v>1923.1</v>
      </c>
      <c r="B643" s="59">
        <f>[1]Data!B642</f>
        <v>8.0299999999999994</v>
      </c>
      <c r="C643" s="59">
        <f>[1]Data!C642</f>
        <v>0.52669999999999995</v>
      </c>
      <c r="D643" s="59">
        <f>[1]Data!D642</f>
        <v>0.93169999999999997</v>
      </c>
      <c r="E643" s="59">
        <f>[1]Data!E642</f>
        <v>17.3</v>
      </c>
      <c r="F643" s="59">
        <f t="shared" si="100"/>
        <v>144.97259884393063</v>
      </c>
      <c r="G643" s="59">
        <f t="shared" si="101"/>
        <v>16.820793317919073</v>
      </c>
      <c r="H643" s="59">
        <f t="shared" si="104"/>
        <v>179.27841049406734</v>
      </c>
      <c r="I643" s="59">
        <f t="shared" si="105"/>
        <v>17.781621462364949</v>
      </c>
      <c r="J643" s="59">
        <f t="shared" si="106"/>
        <v>8.1529459588804745</v>
      </c>
      <c r="K643" s="59">
        <f t="shared" si="107"/>
        <v>2.0983793292864861</v>
      </c>
      <c r="L643" s="59">
        <f t="shared" si="108"/>
        <v>-0.70635879062098095</v>
      </c>
      <c r="M643" s="60"/>
      <c r="N643" s="60">
        <f t="shared" ref="N643:N703" si="109">INDEX($A$130:$A$2900,(ROW()-ROW($A$130))*3)</f>
        <v>2009.03</v>
      </c>
      <c r="O643" s="60">
        <f t="shared" ref="O643:O703" si="110">INDEX($L$130:$L$2900,(ROW()-ROW($L$130))*3)</f>
        <v>-0.13203271621587076</v>
      </c>
      <c r="P643" s="63">
        <f t="shared" ref="P643:P700" si="111">EXP(O643)</f>
        <v>0.87631232498719291</v>
      </c>
      <c r="R643" s="59">
        <f t="shared" si="102"/>
        <v>8.6186540731995276</v>
      </c>
      <c r="S643" s="59">
        <f t="shared" si="103"/>
        <v>2.153928932484428</v>
      </c>
    </row>
    <row r="644" spans="1:19" x14ac:dyDescent="0.3">
      <c r="A644" s="60">
        <f>[1]Data!A643</f>
        <v>1923.11</v>
      </c>
      <c r="B644" s="59">
        <f>[1]Data!B643</f>
        <v>8.27</v>
      </c>
      <c r="C644" s="59">
        <f>[1]Data!C643</f>
        <v>0.52829999999999999</v>
      </c>
      <c r="D644" s="59">
        <f>[1]Data!D643</f>
        <v>0.95579999999999998</v>
      </c>
      <c r="E644" s="59">
        <f>[1]Data!E643</f>
        <v>17.3</v>
      </c>
      <c r="F644" s="59">
        <f t="shared" si="100"/>
        <v>149.30552832369941</v>
      </c>
      <c r="G644" s="59">
        <f t="shared" si="101"/>
        <v>17.255891653179187</v>
      </c>
      <c r="H644" s="59">
        <f t="shared" si="104"/>
        <v>178.57171377704938</v>
      </c>
      <c r="I644" s="59">
        <f t="shared" si="105"/>
        <v>17.762293506745433</v>
      </c>
      <c r="J644" s="59">
        <f t="shared" si="106"/>
        <v>8.4057573008237334</v>
      </c>
      <c r="K644" s="59">
        <f t="shared" si="107"/>
        <v>2.1289168640299918</v>
      </c>
      <c r="L644" s="59">
        <f t="shared" si="108"/>
        <v>-0.67582125587747521</v>
      </c>
      <c r="M644" s="60"/>
      <c r="N644" s="60">
        <f t="shared" si="109"/>
        <v>2009.06</v>
      </c>
      <c r="O644" s="60">
        <f t="shared" si="110"/>
        <v>0.10449374599467376</v>
      </c>
      <c r="P644" s="63">
        <f t="shared" si="111"/>
        <v>1.1101484509701811</v>
      </c>
      <c r="R644" s="59">
        <f t="shared" si="102"/>
        <v>8.6524377484829458</v>
      </c>
      <c r="S644" s="59">
        <f t="shared" si="103"/>
        <v>2.1578411018736792</v>
      </c>
    </row>
    <row r="645" spans="1:19" x14ac:dyDescent="0.3">
      <c r="A645" s="60">
        <f>[1]Data!A644</f>
        <v>1923.12</v>
      </c>
      <c r="B645" s="59">
        <f>[1]Data!B644</f>
        <v>8.5500000000000007</v>
      </c>
      <c r="C645" s="59">
        <f>[1]Data!C644</f>
        <v>0.53</v>
      </c>
      <c r="D645" s="59">
        <f>[1]Data!D644</f>
        <v>0.98</v>
      </c>
      <c r="E645" s="59">
        <f>[1]Data!E644</f>
        <v>17.3</v>
      </c>
      <c r="F645" s="59">
        <f t="shared" si="100"/>
        <v>154.360612716763</v>
      </c>
      <c r="G645" s="59">
        <f t="shared" si="101"/>
        <v>17.692795375722543</v>
      </c>
      <c r="H645" s="59">
        <f t="shared" si="104"/>
        <v>177.90237483819018</v>
      </c>
      <c r="I645" s="59">
        <f t="shared" si="105"/>
        <v>17.746567719673394</v>
      </c>
      <c r="J645" s="59">
        <f t="shared" si="106"/>
        <v>8.6980544720003952</v>
      </c>
      <c r="K645" s="59">
        <f t="shared" si="107"/>
        <v>2.1630993767449831</v>
      </c>
      <c r="L645" s="59">
        <f t="shared" si="108"/>
        <v>-0.64163874316248393</v>
      </c>
      <c r="M645" s="60"/>
      <c r="N645" s="60">
        <f t="shared" si="109"/>
        <v>2009.09</v>
      </c>
      <c r="O645" s="60">
        <f t="shared" si="110"/>
        <v>0.26449736528233192</v>
      </c>
      <c r="P645" s="63">
        <f t="shared" si="111"/>
        <v>1.3027759907407581</v>
      </c>
      <c r="R645" s="59">
        <f t="shared" si="102"/>
        <v>8.7244897959183678</v>
      </c>
      <c r="S645" s="59">
        <f t="shared" si="103"/>
        <v>2.1661339902661885</v>
      </c>
    </row>
    <row r="646" spans="1:19" x14ac:dyDescent="0.3">
      <c r="A646" s="60">
        <f>[1]Data!A645</f>
        <v>1924.01</v>
      </c>
      <c r="B646" s="59">
        <f>[1]Data!B645</f>
        <v>8.83</v>
      </c>
      <c r="C646" s="59">
        <f>[1]Data!C645</f>
        <v>0.53169999999999995</v>
      </c>
      <c r="D646" s="59">
        <f>[1]Data!D645</f>
        <v>0.9758</v>
      </c>
      <c r="E646" s="59">
        <f>[1]Data!E645</f>
        <v>17.3</v>
      </c>
      <c r="F646" s="59">
        <f t="shared" si="100"/>
        <v>159.4156971098266</v>
      </c>
      <c r="G646" s="59">
        <f t="shared" si="101"/>
        <v>17.616969109826588</v>
      </c>
      <c r="H646" s="59">
        <f t="shared" si="104"/>
        <v>177.19174239498346</v>
      </c>
      <c r="I646" s="59">
        <f t="shared" si="105"/>
        <v>17.732394949558277</v>
      </c>
      <c r="J646" s="59">
        <f t="shared" si="106"/>
        <v>8.9900827024946075</v>
      </c>
      <c r="K646" s="59">
        <f t="shared" si="107"/>
        <v>2.1961220478288239</v>
      </c>
      <c r="L646" s="59">
        <f t="shared" si="108"/>
        <v>-0.6086160720786431</v>
      </c>
      <c r="M646" s="60"/>
      <c r="N646" s="60">
        <f t="shared" si="109"/>
        <v>2009.12</v>
      </c>
      <c r="O646" s="60">
        <f t="shared" si="110"/>
        <v>0.33804028983786383</v>
      </c>
      <c r="P646" s="63">
        <f t="shared" si="111"/>
        <v>1.4021969965569074</v>
      </c>
      <c r="R646" s="59">
        <f t="shared" si="102"/>
        <v>9.048985447837671</v>
      </c>
      <c r="S646" s="59">
        <f t="shared" si="103"/>
        <v>2.202652646216269</v>
      </c>
    </row>
    <row r="647" spans="1:19" x14ac:dyDescent="0.3">
      <c r="A647" s="60">
        <f>[1]Data!A646</f>
        <v>1924.02</v>
      </c>
      <c r="B647" s="59">
        <f>[1]Data!B646</f>
        <v>8.8699999999999992</v>
      </c>
      <c r="C647" s="59">
        <f>[1]Data!C646</f>
        <v>0.5333</v>
      </c>
      <c r="D647" s="59">
        <f>[1]Data!D646</f>
        <v>0.97170000000000001</v>
      </c>
      <c r="E647" s="59">
        <f>[1]Data!E646</f>
        <v>17.2</v>
      </c>
      <c r="F647" s="59">
        <f t="shared" si="100"/>
        <v>161.06888604651161</v>
      </c>
      <c r="G647" s="59">
        <f t="shared" si="101"/>
        <v>17.644942116279072</v>
      </c>
      <c r="H647" s="59">
        <f t="shared" si="104"/>
        <v>176.43053343880871</v>
      </c>
      <c r="I647" s="59">
        <f t="shared" si="105"/>
        <v>17.719164209959587</v>
      </c>
      <c r="J647" s="59">
        <f t="shared" si="106"/>
        <v>9.0900950032382468</v>
      </c>
      <c r="K647" s="59">
        <f t="shared" si="107"/>
        <v>2.2071853595361191</v>
      </c>
      <c r="L647" s="59">
        <f t="shared" si="108"/>
        <v>-0.59755276037134797</v>
      </c>
      <c r="M647" s="60"/>
      <c r="N647" s="60">
        <f t="shared" si="109"/>
        <v>2010.03</v>
      </c>
      <c r="O647" s="60">
        <f t="shared" si="110"/>
        <v>0.36973186588611862</v>
      </c>
      <c r="P647" s="63">
        <f t="shared" si="111"/>
        <v>1.4473464796637288</v>
      </c>
      <c r="R647" s="59">
        <f t="shared" si="102"/>
        <v>9.1283317896470102</v>
      </c>
      <c r="S647" s="59">
        <f t="shared" si="103"/>
        <v>2.211382960458232</v>
      </c>
    </row>
    <row r="648" spans="1:19" x14ac:dyDescent="0.3">
      <c r="A648" s="60">
        <f>[1]Data!A647</f>
        <v>1924.03</v>
      </c>
      <c r="B648" s="59">
        <f>[1]Data!B647</f>
        <v>8.6999999999999993</v>
      </c>
      <c r="C648" s="59">
        <f>[1]Data!C647</f>
        <v>0.53500000000000003</v>
      </c>
      <c r="D648" s="59">
        <f>[1]Data!D647</f>
        <v>0.96750000000000003</v>
      </c>
      <c r="E648" s="59">
        <f>[1]Data!E647</f>
        <v>17.100000000000001</v>
      </c>
      <c r="F648" s="59">
        <f t="shared" si="100"/>
        <v>158.90575438596488</v>
      </c>
      <c r="G648" s="59">
        <f t="shared" si="101"/>
        <v>17.671415789473684</v>
      </c>
      <c r="H648" s="59">
        <f t="shared" si="104"/>
        <v>175.67499952671693</v>
      </c>
      <c r="I648" s="59">
        <f t="shared" si="105"/>
        <v>17.708400733450372</v>
      </c>
      <c r="J648" s="59">
        <f t="shared" si="106"/>
        <v>8.9734672700171654</v>
      </c>
      <c r="K648" s="59">
        <f t="shared" si="107"/>
        <v>2.1942721420762035</v>
      </c>
      <c r="L648" s="59">
        <f t="shared" si="108"/>
        <v>-0.61046597783126355</v>
      </c>
      <c r="M648" s="60"/>
      <c r="N648" s="60">
        <f t="shared" si="109"/>
        <v>2010.06</v>
      </c>
      <c r="O648" s="60">
        <f t="shared" si="110"/>
        <v>0.30691049465341225</v>
      </c>
      <c r="P648" s="63">
        <f t="shared" si="111"/>
        <v>1.3592193052323209</v>
      </c>
      <c r="R648" s="59">
        <f t="shared" si="102"/>
        <v>8.9922480620155021</v>
      </c>
      <c r="S648" s="59">
        <f t="shared" si="103"/>
        <v>2.196362879738738</v>
      </c>
    </row>
    <row r="649" spans="1:19" x14ac:dyDescent="0.3">
      <c r="A649" s="60">
        <f>[1]Data!A648</f>
        <v>1924.04</v>
      </c>
      <c r="B649" s="59">
        <f>[1]Data!B648</f>
        <v>8.5</v>
      </c>
      <c r="C649" s="59">
        <f>[1]Data!C648</f>
        <v>0.53669999999999995</v>
      </c>
      <c r="D649" s="59">
        <f>[1]Data!D648</f>
        <v>0.96330000000000005</v>
      </c>
      <c r="E649" s="59">
        <f>[1]Data!E648</f>
        <v>17</v>
      </c>
      <c r="F649" s="59">
        <f t="shared" si="100"/>
        <v>156.166</v>
      </c>
      <c r="G649" s="59">
        <f t="shared" si="101"/>
        <v>17.69820091764706</v>
      </c>
      <c r="H649" s="59">
        <f t="shared" si="104"/>
        <v>174.93808926023598</v>
      </c>
      <c r="I649" s="59">
        <f t="shared" si="105"/>
        <v>17.698639272142309</v>
      </c>
      <c r="J649" s="59">
        <f t="shared" si="106"/>
        <v>8.8236161887205409</v>
      </c>
      <c r="K649" s="59">
        <f t="shared" si="107"/>
        <v>2.1774317847133404</v>
      </c>
      <c r="L649" s="59">
        <f t="shared" si="108"/>
        <v>-0.6273063351941266</v>
      </c>
      <c r="M649" s="60"/>
      <c r="N649" s="60">
        <f t="shared" si="109"/>
        <v>2010.09</v>
      </c>
      <c r="O649" s="60">
        <f t="shared" si="110"/>
        <v>0.33865075662931865</v>
      </c>
      <c r="P649" s="63">
        <f t="shared" si="111"/>
        <v>1.4030532525897279</v>
      </c>
      <c r="R649" s="59">
        <f t="shared" si="102"/>
        <v>8.8238347347659083</v>
      </c>
      <c r="S649" s="59">
        <f t="shared" si="103"/>
        <v>2.1774565527148297</v>
      </c>
    </row>
    <row r="650" spans="1:19" x14ac:dyDescent="0.3">
      <c r="A650" s="60">
        <f>[1]Data!A649</f>
        <v>1924.05</v>
      </c>
      <c r="B650" s="59">
        <f>[1]Data!B649</f>
        <v>8.4700000000000006</v>
      </c>
      <c r="C650" s="59">
        <f>[1]Data!C649</f>
        <v>0.5383</v>
      </c>
      <c r="D650" s="59">
        <f>[1]Data!D649</f>
        <v>0.95920000000000005</v>
      </c>
      <c r="E650" s="59">
        <f>[1]Data!E649</f>
        <v>17</v>
      </c>
      <c r="F650" s="59">
        <f t="shared" si="100"/>
        <v>155.61482588235296</v>
      </c>
      <c r="G650" s="59">
        <f t="shared" si="101"/>
        <v>17.622873788235296</v>
      </c>
      <c r="H650" s="59">
        <f t="shared" si="104"/>
        <v>174.23699426289392</v>
      </c>
      <c r="I650" s="59">
        <f t="shared" si="105"/>
        <v>17.692029714837592</v>
      </c>
      <c r="J650" s="59">
        <f t="shared" si="106"/>
        <v>8.7957587902899057</v>
      </c>
      <c r="K650" s="59">
        <f t="shared" si="107"/>
        <v>2.1742696496573326</v>
      </c>
      <c r="L650" s="59">
        <f t="shared" si="108"/>
        <v>-0.63046847025013442</v>
      </c>
      <c r="M650" s="60"/>
      <c r="N650" s="60">
        <f t="shared" si="109"/>
        <v>2010.12</v>
      </c>
      <c r="O650" s="60">
        <f t="shared" si="110"/>
        <v>0.43246300526176373</v>
      </c>
      <c r="P650" s="63">
        <f t="shared" si="111"/>
        <v>1.5410484635536121</v>
      </c>
      <c r="R650" s="59">
        <f t="shared" si="102"/>
        <v>8.8302752293577988</v>
      </c>
      <c r="S650" s="59">
        <f t="shared" si="103"/>
        <v>2.1781861839327958</v>
      </c>
    </row>
    <row r="651" spans="1:19" x14ac:dyDescent="0.3">
      <c r="A651" s="60">
        <f>[1]Data!A650</f>
        <v>1924.06</v>
      </c>
      <c r="B651" s="59">
        <f>[1]Data!B650</f>
        <v>8.6300000000000008</v>
      </c>
      <c r="C651" s="59">
        <f>[1]Data!C650</f>
        <v>0.54</v>
      </c>
      <c r="D651" s="59">
        <f>[1]Data!D650</f>
        <v>0.95499999999999996</v>
      </c>
      <c r="E651" s="59">
        <f>[1]Data!E650</f>
        <v>17</v>
      </c>
      <c r="F651" s="59">
        <f t="shared" ref="F651:F714" si="112">B651*$E$1848/E651</f>
        <v>158.55442117647061</v>
      </c>
      <c r="G651" s="59">
        <f t="shared" ref="G651:G714" si="113">D651*$E$1848/E651</f>
        <v>17.545709411764705</v>
      </c>
      <c r="H651" s="59">
        <f t="shared" si="104"/>
        <v>173.60232868605991</v>
      </c>
      <c r="I651" s="59">
        <f t="shared" si="105"/>
        <v>17.687115361863135</v>
      </c>
      <c r="J651" s="59">
        <f t="shared" si="106"/>
        <v>8.9644025004973287</v>
      </c>
      <c r="K651" s="59">
        <f t="shared" si="107"/>
        <v>2.1932614568156423</v>
      </c>
      <c r="L651" s="59">
        <f t="shared" si="108"/>
        <v>-0.61147666309182469</v>
      </c>
      <c r="M651" s="60"/>
      <c r="N651" s="60">
        <f t="shared" si="109"/>
        <v>2011.03</v>
      </c>
      <c r="O651" s="60">
        <f t="shared" si="110"/>
        <v>0.45504357185513866</v>
      </c>
      <c r="P651" s="63">
        <f t="shared" si="111"/>
        <v>1.5762420613285195</v>
      </c>
      <c r="R651" s="59">
        <f t="shared" ref="R651:R714" si="114">B651/D651</f>
        <v>9.0366492146596862</v>
      </c>
      <c r="S651" s="59">
        <f t="shared" ref="S651:S714" si="115">LN(R651)</f>
        <v>2.2012884435967432</v>
      </c>
    </row>
    <row r="652" spans="1:19" x14ac:dyDescent="0.3">
      <c r="A652" s="60">
        <f>[1]Data!A651</f>
        <v>1924.07</v>
      </c>
      <c r="B652" s="59">
        <f>[1]Data!B651</f>
        <v>9.0299999999999994</v>
      </c>
      <c r="C652" s="59">
        <f>[1]Data!C651</f>
        <v>0.54169999999999996</v>
      </c>
      <c r="D652" s="59">
        <f>[1]Data!D651</f>
        <v>0.95079999999999998</v>
      </c>
      <c r="E652" s="59">
        <f>[1]Data!E651</f>
        <v>17.100000000000001</v>
      </c>
      <c r="F652" s="59">
        <f t="shared" si="112"/>
        <v>164.9332140350877</v>
      </c>
      <c r="G652" s="59">
        <f t="shared" si="113"/>
        <v>17.366389801169589</v>
      </c>
      <c r="H652" s="59">
        <f t="shared" si="104"/>
        <v>173.12244250119829</v>
      </c>
      <c r="I652" s="59">
        <f t="shared" si="105"/>
        <v>17.684546451613492</v>
      </c>
      <c r="J652" s="59">
        <f t="shared" si="106"/>
        <v>9.3264033932880199</v>
      </c>
      <c r="K652" s="59">
        <f t="shared" si="107"/>
        <v>2.2328494521459343</v>
      </c>
      <c r="L652" s="59">
        <f t="shared" si="108"/>
        <v>-0.57188866776153269</v>
      </c>
      <c r="M652" s="60"/>
      <c r="N652" s="60">
        <f t="shared" si="109"/>
        <v>2011.06</v>
      </c>
      <c r="O652" s="60">
        <f t="shared" si="110"/>
        <v>0.41921041772206058</v>
      </c>
      <c r="P652" s="63">
        <f t="shared" si="111"/>
        <v>1.520760316047759</v>
      </c>
      <c r="R652" s="59">
        <f t="shared" si="114"/>
        <v>9.4972654606647033</v>
      </c>
      <c r="S652" s="59">
        <f t="shared" si="115"/>
        <v>2.2510039109249922</v>
      </c>
    </row>
    <row r="653" spans="1:19" x14ac:dyDescent="0.3">
      <c r="A653" s="60">
        <f>[1]Data!A652</f>
        <v>1924.08</v>
      </c>
      <c r="B653" s="59">
        <f>[1]Data!B652</f>
        <v>9.34</v>
      </c>
      <c r="C653" s="59">
        <f>[1]Data!C652</f>
        <v>0.54330000000000001</v>
      </c>
      <c r="D653" s="59">
        <f>[1]Data!D652</f>
        <v>0.94669999999999999</v>
      </c>
      <c r="E653" s="59">
        <f>[1]Data!E652</f>
        <v>17</v>
      </c>
      <c r="F653" s="59">
        <f t="shared" si="112"/>
        <v>171.59887529411765</v>
      </c>
      <c r="G653" s="59">
        <f t="shared" si="113"/>
        <v>17.393217905882352</v>
      </c>
      <c r="H653" s="59">
        <f t="shared" si="104"/>
        <v>172.64995376178825</v>
      </c>
      <c r="I653" s="59">
        <f t="shared" si="105"/>
        <v>17.687513302894281</v>
      </c>
      <c r="J653" s="59">
        <f t="shared" si="106"/>
        <v>9.7016959001262322</v>
      </c>
      <c r="K653" s="59">
        <f t="shared" si="107"/>
        <v>2.2723007052920283</v>
      </c>
      <c r="L653" s="59">
        <f t="shared" si="108"/>
        <v>-0.5324374146154387</v>
      </c>
      <c r="M653" s="60"/>
      <c r="N653" s="60">
        <f t="shared" si="109"/>
        <v>2011.09</v>
      </c>
      <c r="O653" s="60">
        <f t="shared" si="110"/>
        <v>0.30243017260763594</v>
      </c>
      <c r="P653" s="63">
        <f t="shared" si="111"/>
        <v>1.3531431866620041</v>
      </c>
      <c r="R653" s="59">
        <f t="shared" si="114"/>
        <v>9.8658497940213365</v>
      </c>
      <c r="S653" s="59">
        <f t="shared" si="115"/>
        <v>2.2890792780880429</v>
      </c>
    </row>
    <row r="654" spans="1:19" x14ac:dyDescent="0.3">
      <c r="A654" s="60">
        <f>[1]Data!A653</f>
        <v>1924.09</v>
      </c>
      <c r="B654" s="59">
        <f>[1]Data!B653</f>
        <v>9.25</v>
      </c>
      <c r="C654" s="59">
        <f>[1]Data!C653</f>
        <v>0.54500000000000004</v>
      </c>
      <c r="D654" s="59">
        <f>[1]Data!D653</f>
        <v>0.9425</v>
      </c>
      <c r="E654" s="59">
        <f>[1]Data!E653</f>
        <v>17.100000000000001</v>
      </c>
      <c r="F654" s="59">
        <f t="shared" si="112"/>
        <v>168.95152046783625</v>
      </c>
      <c r="G654" s="59">
        <f t="shared" si="113"/>
        <v>17.214790058479529</v>
      </c>
      <c r="H654" s="59">
        <f t="shared" si="104"/>
        <v>172.15187857729222</v>
      </c>
      <c r="I654" s="59">
        <f t="shared" si="105"/>
        <v>17.691417178345841</v>
      </c>
      <c r="J654" s="59">
        <f t="shared" si="106"/>
        <v>9.5499144452164977</v>
      </c>
      <c r="K654" s="59">
        <f t="shared" si="107"/>
        <v>2.2565321958364368</v>
      </c>
      <c r="L654" s="59">
        <f t="shared" si="108"/>
        <v>-0.54820592407103019</v>
      </c>
      <c r="M654" s="60"/>
      <c r="N654" s="60">
        <f t="shared" si="109"/>
        <v>2011.12</v>
      </c>
      <c r="O654" s="60">
        <f t="shared" si="110"/>
        <v>0.34106167129400422</v>
      </c>
      <c r="P654" s="63">
        <f t="shared" si="111"/>
        <v>1.406439975160841</v>
      </c>
      <c r="R654" s="59">
        <f t="shared" si="114"/>
        <v>9.8143236074270561</v>
      </c>
      <c r="S654" s="59">
        <f t="shared" si="115"/>
        <v>2.2838429111843053</v>
      </c>
    </row>
    <row r="655" spans="1:19" x14ac:dyDescent="0.3">
      <c r="A655" s="60">
        <f>[1]Data!A654</f>
        <v>1924.1</v>
      </c>
      <c r="B655" s="59">
        <f>[1]Data!B654</f>
        <v>9.1300000000000008</v>
      </c>
      <c r="C655" s="59">
        <f>[1]Data!C654</f>
        <v>0.54669999999999996</v>
      </c>
      <c r="D655" s="59">
        <f>[1]Data!D654</f>
        <v>0.93830000000000002</v>
      </c>
      <c r="E655" s="59">
        <f>[1]Data!E654</f>
        <v>17.2</v>
      </c>
      <c r="F655" s="59">
        <f t="shared" si="112"/>
        <v>165.79018372093026</v>
      </c>
      <c r="G655" s="59">
        <f t="shared" si="113"/>
        <v>17.038436953488372</v>
      </c>
      <c r="H655" s="59">
        <f t="shared" si="104"/>
        <v>171.71838572301635</v>
      </c>
      <c r="I655" s="59">
        <f t="shared" si="105"/>
        <v>17.694849608137282</v>
      </c>
      <c r="J655" s="59">
        <f t="shared" si="106"/>
        <v>9.3694033796528444</v>
      </c>
      <c r="K655" s="59">
        <f t="shared" si="107"/>
        <v>2.2374494207602131</v>
      </c>
      <c r="L655" s="59">
        <f t="shared" si="108"/>
        <v>-0.56728869914725388</v>
      </c>
      <c r="M655" s="60"/>
      <c r="N655" s="60">
        <f t="shared" si="109"/>
        <v>2012.03</v>
      </c>
      <c r="O655" s="60">
        <f t="shared" si="110"/>
        <v>0.41010707223154919</v>
      </c>
      <c r="P655" s="63">
        <f t="shared" si="111"/>
        <v>1.5069791320933801</v>
      </c>
      <c r="R655" s="59">
        <f t="shared" si="114"/>
        <v>9.7303634232121929</v>
      </c>
      <c r="S655" s="59">
        <f t="shared" si="115"/>
        <v>2.2752512462930103</v>
      </c>
    </row>
    <row r="656" spans="1:19" x14ac:dyDescent="0.3">
      <c r="A656" s="60">
        <f>[1]Data!A655</f>
        <v>1924.11</v>
      </c>
      <c r="B656" s="59">
        <f>[1]Data!B655</f>
        <v>9.64</v>
      </c>
      <c r="C656" s="59">
        <f>[1]Data!C655</f>
        <v>0.54830000000000001</v>
      </c>
      <c r="D656" s="59">
        <f>[1]Data!D655</f>
        <v>0.93420000000000003</v>
      </c>
      <c r="E656" s="59">
        <f>[1]Data!E655</f>
        <v>17.2</v>
      </c>
      <c r="F656" s="59">
        <f t="shared" si="112"/>
        <v>175.05119069767443</v>
      </c>
      <c r="G656" s="59">
        <f t="shared" si="113"/>
        <v>16.963985720930236</v>
      </c>
      <c r="H656" s="59">
        <f t="shared" si="104"/>
        <v>171.36611478214184</v>
      </c>
      <c r="I656" s="59">
        <f t="shared" si="105"/>
        <v>17.701604793114576</v>
      </c>
      <c r="J656" s="59">
        <f t="shared" si="106"/>
        <v>9.8890011806028113</v>
      </c>
      <c r="K656" s="59">
        <f t="shared" si="107"/>
        <v>2.2914231476733065</v>
      </c>
      <c r="L656" s="59">
        <f t="shared" si="108"/>
        <v>-0.51331497223416056</v>
      </c>
      <c r="M656" s="60"/>
      <c r="N656" s="60">
        <f t="shared" si="109"/>
        <v>2012.06</v>
      </c>
      <c r="O656" s="60">
        <f t="shared" si="110"/>
        <v>0.33690372455807793</v>
      </c>
      <c r="P656" s="63">
        <f t="shared" si="111"/>
        <v>1.4006042134576457</v>
      </c>
      <c r="R656" s="59">
        <f t="shared" si="114"/>
        <v>10.318989509740955</v>
      </c>
      <c r="S656" s="59">
        <f t="shared" si="115"/>
        <v>2.3339858395365836</v>
      </c>
    </row>
    <row r="657" spans="1:19" x14ac:dyDescent="0.3">
      <c r="A657" s="60">
        <f>[1]Data!A656</f>
        <v>1924.12</v>
      </c>
      <c r="B657" s="59">
        <f>[1]Data!B656</f>
        <v>10.16</v>
      </c>
      <c r="C657" s="59">
        <f>[1]Data!C656</f>
        <v>0.55000000000000004</v>
      </c>
      <c r="D657" s="59">
        <f>[1]Data!D656</f>
        <v>0.93</v>
      </c>
      <c r="E657" s="59">
        <f>[1]Data!E656</f>
        <v>17.3</v>
      </c>
      <c r="F657" s="59">
        <f t="shared" si="112"/>
        <v>183.42734797687859</v>
      </c>
      <c r="G657" s="59">
        <f t="shared" si="113"/>
        <v>16.790101734104049</v>
      </c>
      <c r="H657" s="59">
        <f t="shared" si="104"/>
        <v>171.11999756137487</v>
      </c>
      <c r="I657" s="59">
        <f t="shared" si="105"/>
        <v>17.707976259819432</v>
      </c>
      <c r="J657" s="59">
        <f t="shared" si="106"/>
        <v>10.358459108231772</v>
      </c>
      <c r="K657" s="59">
        <f t="shared" si="107"/>
        <v>2.3378034910425676</v>
      </c>
      <c r="L657" s="59">
        <f t="shared" si="108"/>
        <v>-0.46693462886489945</v>
      </c>
      <c r="M657" s="60"/>
      <c r="N657" s="60">
        <f t="shared" si="109"/>
        <v>2012.09</v>
      </c>
      <c r="O657" s="60">
        <f t="shared" si="110"/>
        <v>0.39383920505042314</v>
      </c>
      <c r="P657" s="63">
        <f t="shared" si="111"/>
        <v>1.4826621249249825</v>
      </c>
      <c r="R657" s="59">
        <f t="shared" si="114"/>
        <v>10.924731182795698</v>
      </c>
      <c r="S657" s="59">
        <f t="shared" si="115"/>
        <v>2.3910291349851711</v>
      </c>
    </row>
    <row r="658" spans="1:19" x14ac:dyDescent="0.3">
      <c r="A658" s="60">
        <f>[1]Data!A657</f>
        <v>1925.01</v>
      </c>
      <c r="B658" s="59">
        <f>[1]Data!B657</f>
        <v>10.58</v>
      </c>
      <c r="C658" s="59">
        <f>[1]Data!C657</f>
        <v>0.55420000000000003</v>
      </c>
      <c r="D658" s="59">
        <f>[1]Data!D657</f>
        <v>0.95669999999999999</v>
      </c>
      <c r="E658" s="59">
        <f>[1]Data!E657</f>
        <v>17.3</v>
      </c>
      <c r="F658" s="59">
        <f t="shared" si="112"/>
        <v>191.009974566474</v>
      </c>
      <c r="G658" s="59">
        <f t="shared" si="113"/>
        <v>17.272140138728322</v>
      </c>
      <c r="H658" s="59">
        <f t="shared" si="104"/>
        <v>170.86962349045763</v>
      </c>
      <c r="I658" s="59">
        <f t="shared" si="105"/>
        <v>17.710249004062391</v>
      </c>
      <c r="J658" s="59">
        <f t="shared" si="106"/>
        <v>10.785278881322334</v>
      </c>
      <c r="K658" s="59">
        <f t="shared" si="107"/>
        <v>2.3781821377657097</v>
      </c>
      <c r="L658" s="59">
        <f t="shared" si="108"/>
        <v>-0.42655598214175727</v>
      </c>
      <c r="M658" s="60"/>
      <c r="N658" s="60">
        <f t="shared" si="109"/>
        <v>2012.12</v>
      </c>
      <c r="O658" s="60">
        <f t="shared" si="110"/>
        <v>0.36508804657237981</v>
      </c>
      <c r="P658" s="63">
        <f t="shared" si="111"/>
        <v>1.4406408460538391</v>
      </c>
      <c r="R658" s="59">
        <f t="shared" si="114"/>
        <v>11.058848123758754</v>
      </c>
      <c r="S658" s="59">
        <f t="shared" si="115"/>
        <v>2.4032308427281688</v>
      </c>
    </row>
    <row r="659" spans="1:19" x14ac:dyDescent="0.3">
      <c r="A659" s="60">
        <f>[1]Data!A658</f>
        <v>1925.02</v>
      </c>
      <c r="B659" s="59">
        <f>[1]Data!B658</f>
        <v>10.67</v>
      </c>
      <c r="C659" s="59">
        <f>[1]Data!C658</f>
        <v>0.55830000000000002</v>
      </c>
      <c r="D659" s="59">
        <f>[1]Data!D658</f>
        <v>0.98329999999999995</v>
      </c>
      <c r="E659" s="59">
        <f>[1]Data!E658</f>
        <v>17.2</v>
      </c>
      <c r="F659" s="59">
        <f t="shared" si="112"/>
        <v>193.75479302325584</v>
      </c>
      <c r="G659" s="59">
        <f t="shared" si="113"/>
        <v>17.855584627906975</v>
      </c>
      <c r="H659" s="59">
        <f t="shared" si="104"/>
        <v>170.57889673560877</v>
      </c>
      <c r="I659" s="59">
        <f t="shared" si="105"/>
        <v>17.708118274554437</v>
      </c>
      <c r="J659" s="59">
        <f t="shared" si="106"/>
        <v>10.941580015402907</v>
      </c>
      <c r="K659" s="59">
        <f t="shared" si="107"/>
        <v>2.3925702121050421</v>
      </c>
      <c r="L659" s="59">
        <f t="shared" si="108"/>
        <v>-0.41216790780242496</v>
      </c>
      <c r="M659" s="60"/>
      <c r="N659" s="60">
        <f t="shared" si="109"/>
        <v>2013.03</v>
      </c>
      <c r="O659" s="60">
        <f t="shared" si="110"/>
        <v>0.41658354179098556</v>
      </c>
      <c r="P659" s="63">
        <f t="shared" si="111"/>
        <v>1.5167707097711323</v>
      </c>
      <c r="R659" s="59">
        <f t="shared" si="114"/>
        <v>10.851215295433745</v>
      </c>
      <c r="S659" s="59">
        <f t="shared" si="115"/>
        <v>2.3842770825096888</v>
      </c>
    </row>
    <row r="660" spans="1:19" x14ac:dyDescent="0.3">
      <c r="A660" s="60">
        <f>[1]Data!A659</f>
        <v>1925.03</v>
      </c>
      <c r="B660" s="59">
        <f>[1]Data!B659</f>
        <v>10.39</v>
      </c>
      <c r="C660" s="59">
        <f>[1]Data!C659</f>
        <v>0.5625</v>
      </c>
      <c r="D660" s="59">
        <f>[1]Data!D659</f>
        <v>1.01</v>
      </c>
      <c r="E660" s="59">
        <f>[1]Data!E659</f>
        <v>17.3</v>
      </c>
      <c r="F660" s="59">
        <f t="shared" si="112"/>
        <v>187.57973872832369</v>
      </c>
      <c r="G660" s="59">
        <f t="shared" si="113"/>
        <v>18.234411560693641</v>
      </c>
      <c r="H660" s="59">
        <f t="shared" si="104"/>
        <v>170.23193532568612</v>
      </c>
      <c r="I660" s="59">
        <f t="shared" si="105"/>
        <v>17.70016246308187</v>
      </c>
      <c r="J660" s="59">
        <f t="shared" si="106"/>
        <v>10.597628079378836</v>
      </c>
      <c r="K660" s="59">
        <f t="shared" si="107"/>
        <v>2.3606302099823169</v>
      </c>
      <c r="L660" s="59">
        <f t="shared" si="108"/>
        <v>-0.44410790992515015</v>
      </c>
      <c r="M660" s="60"/>
      <c r="N660" s="60">
        <f t="shared" si="109"/>
        <v>2013.06</v>
      </c>
      <c r="O660" s="60">
        <f t="shared" si="110"/>
        <v>0.43731800648906205</v>
      </c>
      <c r="P660" s="63">
        <f t="shared" si="111"/>
        <v>1.54854844721858</v>
      </c>
      <c r="R660" s="59">
        <f t="shared" si="114"/>
        <v>10.287128712871288</v>
      </c>
      <c r="S660" s="59">
        <f t="shared" si="115"/>
        <v>2.3308934742579681</v>
      </c>
    </row>
    <row r="661" spans="1:19" x14ac:dyDescent="0.3">
      <c r="A661" s="60">
        <f>[1]Data!A660</f>
        <v>1925.04</v>
      </c>
      <c r="B661" s="59">
        <f>[1]Data!B660</f>
        <v>10.28</v>
      </c>
      <c r="C661" s="59">
        <f>[1]Data!C660</f>
        <v>0.56669999999999998</v>
      </c>
      <c r="D661" s="59">
        <f>[1]Data!D660</f>
        <v>1.0369999999999999</v>
      </c>
      <c r="E661" s="59">
        <f>[1]Data!E660</f>
        <v>17.2</v>
      </c>
      <c r="F661" s="59">
        <f t="shared" si="112"/>
        <v>186.67284651162791</v>
      </c>
      <c r="G661" s="59">
        <f t="shared" si="113"/>
        <v>18.83071418604651</v>
      </c>
      <c r="H661" s="59">
        <f t="shared" si="104"/>
        <v>169.83409389543533</v>
      </c>
      <c r="I661" s="59">
        <f t="shared" si="105"/>
        <v>17.691358047027354</v>
      </c>
      <c r="J661" s="59">
        <f t="shared" si="106"/>
        <v>10.551640298919517</v>
      </c>
      <c r="K661" s="59">
        <f t="shared" si="107"/>
        <v>2.3562813264071054</v>
      </c>
      <c r="L661" s="59">
        <f t="shared" si="108"/>
        <v>-0.44845679350036161</v>
      </c>
      <c r="M661" s="60"/>
      <c r="N661" s="60">
        <f t="shared" si="109"/>
        <v>2013.09</v>
      </c>
      <c r="O661" s="60">
        <f t="shared" si="110"/>
        <v>0.45891090613689967</v>
      </c>
      <c r="P661" s="63">
        <f t="shared" si="111"/>
        <v>1.5823497188529969</v>
      </c>
      <c r="R661" s="59">
        <f t="shared" si="114"/>
        <v>9.9132111861137897</v>
      </c>
      <c r="S661" s="59">
        <f t="shared" si="115"/>
        <v>2.2938683307796288</v>
      </c>
    </row>
    <row r="662" spans="1:19" x14ac:dyDescent="0.3">
      <c r="A662" s="60">
        <f>[1]Data!A661</f>
        <v>1925.05</v>
      </c>
      <c r="B662" s="59">
        <f>[1]Data!B661</f>
        <v>10.61</v>
      </c>
      <c r="C662" s="59">
        <f>[1]Data!C661</f>
        <v>0.57079999999999997</v>
      </c>
      <c r="D662" s="59">
        <f>[1]Data!D661</f>
        <v>1.0629999999999999</v>
      </c>
      <c r="E662" s="59">
        <f>[1]Data!E661</f>
        <v>17.3</v>
      </c>
      <c r="F662" s="59">
        <f t="shared" si="112"/>
        <v>191.55159075144505</v>
      </c>
      <c r="G662" s="59">
        <f t="shared" si="113"/>
        <v>19.191266820809247</v>
      </c>
      <c r="H662" s="59">
        <f t="shared" si="104"/>
        <v>169.49295639559901</v>
      </c>
      <c r="I662" s="59">
        <f t="shared" si="105"/>
        <v>17.680068901061624</v>
      </c>
      <c r="J662" s="59">
        <f t="shared" si="106"/>
        <v>10.834323770081182</v>
      </c>
      <c r="K662" s="59">
        <f t="shared" si="107"/>
        <v>2.3827192214191486</v>
      </c>
      <c r="L662" s="59">
        <f t="shared" si="108"/>
        <v>-0.42201889848831842</v>
      </c>
      <c r="M662" s="60"/>
      <c r="N662" s="60">
        <f t="shared" si="109"/>
        <v>2013.12</v>
      </c>
      <c r="O662" s="60">
        <f t="shared" si="110"/>
        <v>0.51914095571852137</v>
      </c>
      <c r="P662" s="63">
        <f t="shared" si="111"/>
        <v>1.6805833339195493</v>
      </c>
      <c r="R662" s="59">
        <f t="shared" si="114"/>
        <v>9.9811853245531523</v>
      </c>
      <c r="S662" s="59">
        <f t="shared" si="115"/>
        <v>2.300701853266081</v>
      </c>
    </row>
    <row r="663" spans="1:19" x14ac:dyDescent="0.3">
      <c r="A663" s="60">
        <f>[1]Data!A662</f>
        <v>1925.06</v>
      </c>
      <c r="B663" s="59">
        <f>[1]Data!B662</f>
        <v>10.8</v>
      </c>
      <c r="C663" s="59">
        <f>[1]Data!C662</f>
        <v>0.57499999999999996</v>
      </c>
      <c r="D663" s="59">
        <f>[1]Data!D662</f>
        <v>1.0900000000000001</v>
      </c>
      <c r="E663" s="59">
        <f>[1]Data!E662</f>
        <v>17.5</v>
      </c>
      <c r="F663" s="59">
        <f t="shared" si="112"/>
        <v>192.75346285714286</v>
      </c>
      <c r="G663" s="59">
        <f t="shared" si="113"/>
        <v>19.453821714285716</v>
      </c>
      <c r="H663" s="59">
        <f t="shared" si="104"/>
        <v>169.1591837662551</v>
      </c>
      <c r="I663" s="59">
        <f t="shared" si="105"/>
        <v>17.664338753169787</v>
      </c>
      <c r="J663" s="59">
        <f t="shared" si="106"/>
        <v>10.912011230681031</v>
      </c>
      <c r="K663" s="59">
        <f t="shared" si="107"/>
        <v>2.3898641303052166</v>
      </c>
      <c r="L663" s="59">
        <f t="shared" si="108"/>
        <v>-0.41487398960225041</v>
      </c>
      <c r="M663" s="60"/>
      <c r="N663" s="60">
        <f t="shared" si="109"/>
        <v>2014.03</v>
      </c>
      <c r="O663" s="60">
        <f t="shared" si="110"/>
        <v>0.52445687319448764</v>
      </c>
      <c r="P663" s="63">
        <f t="shared" si="111"/>
        <v>1.6895409641512491</v>
      </c>
      <c r="R663" s="59">
        <f t="shared" si="114"/>
        <v>9.9082568807339442</v>
      </c>
      <c r="S663" s="59">
        <f t="shared" si="115"/>
        <v>2.2933684378891215</v>
      </c>
    </row>
    <row r="664" spans="1:19" x14ac:dyDescent="0.3">
      <c r="A664" s="60">
        <f>[1]Data!A663</f>
        <v>1925.07</v>
      </c>
      <c r="B664" s="59">
        <f>[1]Data!B663</f>
        <v>11.1</v>
      </c>
      <c r="C664" s="59">
        <f>[1]Data!C663</f>
        <v>0.57920000000000005</v>
      </c>
      <c r="D664" s="59">
        <f>[1]Data!D663</f>
        <v>1.117</v>
      </c>
      <c r="E664" s="59">
        <f>[1]Data!E663</f>
        <v>17.7</v>
      </c>
      <c r="F664" s="59">
        <f t="shared" si="112"/>
        <v>195.86922033898304</v>
      </c>
      <c r="G664" s="59">
        <f t="shared" si="113"/>
        <v>19.710443163841809</v>
      </c>
      <c r="H664" s="59">
        <f t="shared" si="104"/>
        <v>168.85001459316672</v>
      </c>
      <c r="I664" s="59">
        <f t="shared" si="105"/>
        <v>17.644378744531934</v>
      </c>
      <c r="J664" s="59">
        <f t="shared" si="106"/>
        <v>11.100941731920356</v>
      </c>
      <c r="K664" s="59">
        <f t="shared" si="107"/>
        <v>2.4070299454330644</v>
      </c>
      <c r="L664" s="59">
        <f t="shared" si="108"/>
        <v>-0.39770817447440265</v>
      </c>
      <c r="M664" s="60"/>
      <c r="N664" s="60">
        <f t="shared" si="109"/>
        <v>2014.06</v>
      </c>
      <c r="O664" s="60">
        <f t="shared" si="110"/>
        <v>0.54979439242169059</v>
      </c>
      <c r="P664" s="63">
        <f t="shared" si="111"/>
        <v>1.732896684545465</v>
      </c>
      <c r="R664" s="59">
        <f t="shared" si="114"/>
        <v>9.9373321396598033</v>
      </c>
      <c r="S664" s="59">
        <f t="shared" si="115"/>
        <v>2.2962985882312248</v>
      </c>
    </row>
    <row r="665" spans="1:19" x14ac:dyDescent="0.3">
      <c r="A665" s="60">
        <f>[1]Data!A664</f>
        <v>1925.08</v>
      </c>
      <c r="B665" s="59">
        <f>[1]Data!B664</f>
        <v>11.25</v>
      </c>
      <c r="C665" s="59">
        <f>[1]Data!C664</f>
        <v>0.58330000000000004</v>
      </c>
      <c r="D665" s="59">
        <f>[1]Data!D664</f>
        <v>1.143</v>
      </c>
      <c r="E665" s="59">
        <f>[1]Data!E664</f>
        <v>17.7</v>
      </c>
      <c r="F665" s="59">
        <f t="shared" si="112"/>
        <v>198.51610169491528</v>
      </c>
      <c r="G665" s="59">
        <f t="shared" si="113"/>
        <v>20.169235932203389</v>
      </c>
      <c r="H665" s="59">
        <f t="shared" si="104"/>
        <v>168.51533359538581</v>
      </c>
      <c r="I665" s="59">
        <f t="shared" si="105"/>
        <v>17.621905897629038</v>
      </c>
      <c r="J665" s="59">
        <f t="shared" si="106"/>
        <v>11.265302564214968</v>
      </c>
      <c r="K665" s="59">
        <f t="shared" si="107"/>
        <v>2.4217274323086895</v>
      </c>
      <c r="L665" s="59">
        <f t="shared" si="108"/>
        <v>-0.38301068759877754</v>
      </c>
      <c r="M665" s="60"/>
      <c r="N665" s="60">
        <f t="shared" si="109"/>
        <v>2014.09</v>
      </c>
      <c r="O665" s="60">
        <f t="shared" si="110"/>
        <v>0.56503800291757678</v>
      </c>
      <c r="P665" s="63">
        <f t="shared" si="111"/>
        <v>1.759514648141415</v>
      </c>
      <c r="R665" s="59">
        <f t="shared" si="114"/>
        <v>9.8425196850393704</v>
      </c>
      <c r="S665" s="59">
        <f t="shared" si="115"/>
        <v>2.2867117438377558</v>
      </c>
    </row>
    <row r="666" spans="1:19" x14ac:dyDescent="0.3">
      <c r="A666" s="60">
        <f>[1]Data!A665</f>
        <v>1925.09</v>
      </c>
      <c r="B666" s="59">
        <f>[1]Data!B665</f>
        <v>11.51</v>
      </c>
      <c r="C666" s="59">
        <f>[1]Data!C665</f>
        <v>0.58750000000000002</v>
      </c>
      <c r="D666" s="59">
        <f>[1]Data!D665</f>
        <v>1.17</v>
      </c>
      <c r="E666" s="59">
        <f>[1]Data!E665</f>
        <v>17.7</v>
      </c>
      <c r="F666" s="59">
        <f t="shared" si="112"/>
        <v>203.10402937853107</v>
      </c>
      <c r="G666" s="59">
        <f t="shared" si="113"/>
        <v>20.645674576271187</v>
      </c>
      <c r="H666" s="59">
        <f t="shared" si="104"/>
        <v>168.17579569407849</v>
      </c>
      <c r="I666" s="59">
        <f t="shared" si="105"/>
        <v>17.59720803821493</v>
      </c>
      <c r="J666" s="59">
        <f t="shared" si="106"/>
        <v>11.541832598527035</v>
      </c>
      <c r="K666" s="59">
        <f t="shared" si="107"/>
        <v>2.4459780525037336</v>
      </c>
      <c r="L666" s="59">
        <f t="shared" si="108"/>
        <v>-0.35876006740373345</v>
      </c>
      <c r="M666" s="60"/>
      <c r="N666" s="60">
        <f t="shared" si="109"/>
        <v>2014.12</v>
      </c>
      <c r="O666" s="60">
        <f t="shared" si="110"/>
        <v>0.59979650285199781</v>
      </c>
      <c r="P666" s="63">
        <f t="shared" si="111"/>
        <v>1.8217480421367114</v>
      </c>
      <c r="R666" s="59">
        <f t="shared" si="114"/>
        <v>9.8376068376068382</v>
      </c>
      <c r="S666" s="59">
        <f t="shared" si="115"/>
        <v>2.2862124739241265</v>
      </c>
    </row>
    <row r="667" spans="1:19" x14ac:dyDescent="0.3">
      <c r="A667" s="60">
        <f>[1]Data!A666</f>
        <v>1925.1</v>
      </c>
      <c r="B667" s="59">
        <f>[1]Data!B666</f>
        <v>11.89</v>
      </c>
      <c r="C667" s="59">
        <f>[1]Data!C666</f>
        <v>0.5917</v>
      </c>
      <c r="D667" s="59">
        <f>[1]Data!D666</f>
        <v>1.1970000000000001</v>
      </c>
      <c r="E667" s="59">
        <f>[1]Data!E666</f>
        <v>17.7</v>
      </c>
      <c r="F667" s="59">
        <f t="shared" si="112"/>
        <v>209.80946214689266</v>
      </c>
      <c r="G667" s="59">
        <f t="shared" si="113"/>
        <v>21.122113220338985</v>
      </c>
      <c r="H667" s="59">
        <f t="shared" si="104"/>
        <v>167.79497924149146</v>
      </c>
      <c r="I667" s="59">
        <f t="shared" si="105"/>
        <v>17.571870545290569</v>
      </c>
      <c r="J667" s="59">
        <f t="shared" si="106"/>
        <v>11.940075566008744</v>
      </c>
      <c r="K667" s="59">
        <f t="shared" si="107"/>
        <v>2.4799004367558819</v>
      </c>
      <c r="L667" s="59">
        <f t="shared" si="108"/>
        <v>-0.32483768315158512</v>
      </c>
      <c r="M667" s="60"/>
      <c r="N667" s="60">
        <f t="shared" si="109"/>
        <v>2015.03</v>
      </c>
      <c r="O667" s="60">
        <f t="shared" si="110"/>
        <v>0.59875479407984056</v>
      </c>
      <c r="P667" s="63">
        <f t="shared" si="111"/>
        <v>1.8198512993188953</v>
      </c>
      <c r="R667" s="59">
        <f t="shared" si="114"/>
        <v>9.9331662489557218</v>
      </c>
      <c r="S667" s="59">
        <f t="shared" si="115"/>
        <v>2.2958792841268543</v>
      </c>
    </row>
    <row r="668" spans="1:19" x14ac:dyDescent="0.3">
      <c r="A668" s="60">
        <f>[1]Data!A667</f>
        <v>1925.11</v>
      </c>
      <c r="B668" s="59">
        <f>[1]Data!B667</f>
        <v>12.26</v>
      </c>
      <c r="C668" s="59">
        <f>[1]Data!C667</f>
        <v>0.5958</v>
      </c>
      <c r="D668" s="59">
        <f>[1]Data!D667</f>
        <v>1.2230000000000001</v>
      </c>
      <c r="E668" s="59">
        <f>[1]Data!E667</f>
        <v>18</v>
      </c>
      <c r="F668" s="59">
        <f t="shared" si="112"/>
        <v>212.73279555555553</v>
      </c>
      <c r="G668" s="59">
        <f t="shared" si="113"/>
        <v>21.221224222222222</v>
      </c>
      <c r="H668" s="59">
        <f t="shared" si="104"/>
        <v>167.41100830954832</v>
      </c>
      <c r="I668" s="59">
        <f t="shared" si="105"/>
        <v>17.543426856801343</v>
      </c>
      <c r="J668" s="59">
        <f t="shared" si="106"/>
        <v>12.126068486618507</v>
      </c>
      <c r="K668" s="59">
        <f t="shared" si="107"/>
        <v>2.49535755554869</v>
      </c>
      <c r="L668" s="59">
        <f t="shared" si="108"/>
        <v>-0.30938056435877703</v>
      </c>
      <c r="M668" s="60"/>
      <c r="N668" s="60">
        <f t="shared" si="109"/>
        <v>2015.06</v>
      </c>
      <c r="O668" s="60">
        <f t="shared" si="110"/>
        <v>0.59146718010195132</v>
      </c>
      <c r="P668" s="63">
        <f t="shared" si="111"/>
        <v>1.8066371339034832</v>
      </c>
      <c r="R668" s="59">
        <f t="shared" si="114"/>
        <v>10.024529844644317</v>
      </c>
      <c r="S668" s="59">
        <f t="shared" si="115"/>
        <v>2.3050350738030301</v>
      </c>
    </row>
    <row r="669" spans="1:19" x14ac:dyDescent="0.3">
      <c r="A669" s="60">
        <f>[1]Data!A668</f>
        <v>1925.12</v>
      </c>
      <c r="B669" s="59">
        <f>[1]Data!B668</f>
        <v>12.46</v>
      </c>
      <c r="C669" s="59">
        <f>[1]Data!C668</f>
        <v>0.6</v>
      </c>
      <c r="D669" s="59">
        <f>[1]Data!D668</f>
        <v>1.25</v>
      </c>
      <c r="E669" s="59">
        <f>[1]Data!E668</f>
        <v>17.899999999999999</v>
      </c>
      <c r="F669" s="59">
        <f t="shared" si="112"/>
        <v>217.41098994413412</v>
      </c>
      <c r="G669" s="59">
        <f t="shared" si="113"/>
        <v>21.810893854748603</v>
      </c>
      <c r="H669" s="59">
        <f t="shared" si="104"/>
        <v>167.04589219585705</v>
      </c>
      <c r="I669" s="59">
        <f t="shared" si="105"/>
        <v>17.513966982481573</v>
      </c>
      <c r="J669" s="59">
        <f t="shared" si="106"/>
        <v>12.413577698393542</v>
      </c>
      <c r="K669" s="59">
        <f t="shared" si="107"/>
        <v>2.518790849239279</v>
      </c>
      <c r="L669" s="59">
        <f t="shared" si="108"/>
        <v>-0.28594727066818804</v>
      </c>
      <c r="M669" s="60"/>
      <c r="N669" s="60">
        <f t="shared" si="109"/>
        <v>2015.09</v>
      </c>
      <c r="O669" s="60">
        <f t="shared" si="110"/>
        <v>0.51395829486083189</v>
      </c>
      <c r="P669" s="63">
        <f t="shared" si="111"/>
        <v>1.6718959717279371</v>
      </c>
      <c r="R669" s="59">
        <f t="shared" si="114"/>
        <v>9.968</v>
      </c>
      <c r="S669" s="59">
        <f t="shared" si="115"/>
        <v>2.2993799620450974</v>
      </c>
    </row>
    <row r="670" spans="1:19" x14ac:dyDescent="0.3">
      <c r="A670" s="60">
        <f>[1]Data!A669</f>
        <v>1926.01</v>
      </c>
      <c r="B670" s="59">
        <f>[1]Data!B669</f>
        <v>12.65</v>
      </c>
      <c r="C670" s="59">
        <f>[1]Data!C669</f>
        <v>0.60750000000000004</v>
      </c>
      <c r="D670" s="59">
        <f>[1]Data!D669</f>
        <v>1.2490000000000001</v>
      </c>
      <c r="E670" s="59">
        <f>[1]Data!E669</f>
        <v>17.899999999999999</v>
      </c>
      <c r="F670" s="59">
        <f t="shared" si="112"/>
        <v>220.7262458100559</v>
      </c>
      <c r="G670" s="59">
        <f t="shared" si="113"/>
        <v>21.793445139664808</v>
      </c>
      <c r="H670" s="59">
        <f t="shared" si="104"/>
        <v>166.71903309931125</v>
      </c>
      <c r="I670" s="59">
        <f t="shared" si="105"/>
        <v>17.477140758603522</v>
      </c>
      <c r="J670" s="59">
        <f t="shared" si="106"/>
        <v>12.629425422542207</v>
      </c>
      <c r="K670" s="59">
        <f t="shared" si="107"/>
        <v>2.5360294422588496</v>
      </c>
      <c r="L670" s="59">
        <f t="shared" si="108"/>
        <v>-0.26870867764861739</v>
      </c>
      <c r="M670" s="60"/>
      <c r="N670" s="60">
        <f t="shared" si="109"/>
        <v>2015.12</v>
      </c>
      <c r="O670" s="60">
        <f t="shared" si="110"/>
        <v>0.57319020278068189</v>
      </c>
      <c r="P670" s="63">
        <f t="shared" si="111"/>
        <v>1.7739171896495582</v>
      </c>
      <c r="R670" s="59">
        <f t="shared" si="114"/>
        <v>10.128102481985588</v>
      </c>
      <c r="S670" s="59">
        <f t="shared" si="115"/>
        <v>2.3153139840300887</v>
      </c>
    </row>
    <row r="671" spans="1:19" x14ac:dyDescent="0.3">
      <c r="A671" s="60">
        <f>[1]Data!A670</f>
        <v>1926.02</v>
      </c>
      <c r="B671" s="59">
        <f>[1]Data!B670</f>
        <v>12.67</v>
      </c>
      <c r="C671" s="59">
        <f>[1]Data!C670</f>
        <v>0.61499999999999999</v>
      </c>
      <c r="D671" s="59">
        <f>[1]Data!D670</f>
        <v>1.248</v>
      </c>
      <c r="E671" s="59">
        <f>[1]Data!E670</f>
        <v>17.899999999999999</v>
      </c>
      <c r="F671" s="59">
        <f t="shared" si="112"/>
        <v>221.07522011173185</v>
      </c>
      <c r="G671" s="59">
        <f t="shared" si="113"/>
        <v>21.775996424581006</v>
      </c>
      <c r="H671" s="59">
        <f t="shared" si="104"/>
        <v>166.32316789624295</v>
      </c>
      <c r="I671" s="59">
        <f t="shared" si="105"/>
        <v>17.432095700788945</v>
      </c>
      <c r="J671" s="59">
        <f t="shared" si="106"/>
        <v>12.682079303966097</v>
      </c>
      <c r="K671" s="59">
        <f t="shared" si="107"/>
        <v>2.5401899185279695</v>
      </c>
      <c r="L671" s="59">
        <f t="shared" si="108"/>
        <v>-0.26454820137949753</v>
      </c>
      <c r="M671" s="60"/>
      <c r="N671" s="60">
        <f t="shared" si="109"/>
        <v>2016.03</v>
      </c>
      <c r="O671" s="60">
        <f t="shared" si="110"/>
        <v>0.55039536137792666</v>
      </c>
      <c r="P671" s="63">
        <f t="shared" si="111"/>
        <v>1.7339384146496151</v>
      </c>
      <c r="R671" s="59">
        <f t="shared" si="114"/>
        <v>10.152243589743589</v>
      </c>
      <c r="S671" s="59">
        <f t="shared" si="115"/>
        <v>2.3176947243858117</v>
      </c>
    </row>
    <row r="672" spans="1:19" x14ac:dyDescent="0.3">
      <c r="A672" s="60">
        <f>[1]Data!A671</f>
        <v>1926.03</v>
      </c>
      <c r="B672" s="59">
        <f>[1]Data!B671</f>
        <v>11.81</v>
      </c>
      <c r="C672" s="59">
        <f>[1]Data!C671</f>
        <v>0.62250000000000005</v>
      </c>
      <c r="D672" s="59">
        <f>[1]Data!D671</f>
        <v>1.248</v>
      </c>
      <c r="E672" s="59">
        <f>[1]Data!E671</f>
        <v>17.8</v>
      </c>
      <c r="F672" s="59">
        <f t="shared" si="112"/>
        <v>207.22701797752811</v>
      </c>
      <c r="G672" s="59">
        <f t="shared" si="113"/>
        <v>21.898333483146065</v>
      </c>
      <c r="H672" s="59">
        <f t="shared" si="104"/>
        <v>165.89930119525408</v>
      </c>
      <c r="I672" s="59">
        <f t="shared" si="105"/>
        <v>17.381699449536221</v>
      </c>
      <c r="J672" s="59">
        <f t="shared" si="106"/>
        <v>11.922137911725159</v>
      </c>
      <c r="K672" s="59">
        <f t="shared" si="107"/>
        <v>2.4783970005655167</v>
      </c>
      <c r="L672" s="59">
        <f t="shared" si="108"/>
        <v>-0.32634111934195031</v>
      </c>
      <c r="M672" s="60"/>
      <c r="N672" s="60">
        <f t="shared" si="109"/>
        <v>2016.06</v>
      </c>
      <c r="O672" s="60">
        <f t="shared" si="110"/>
        <v>0.56879564308888897</v>
      </c>
      <c r="P672" s="63">
        <f t="shared" si="111"/>
        <v>1.766138708689057</v>
      </c>
      <c r="R672" s="59">
        <f t="shared" si="114"/>
        <v>9.4631410256410255</v>
      </c>
      <c r="S672" s="59">
        <f t="shared" si="115"/>
        <v>2.2474043602620348</v>
      </c>
    </row>
    <row r="673" spans="1:19" x14ac:dyDescent="0.3">
      <c r="A673" s="60">
        <f>[1]Data!A672</f>
        <v>1926.04</v>
      </c>
      <c r="B673" s="59">
        <f>[1]Data!B672</f>
        <v>11.48</v>
      </c>
      <c r="C673" s="59">
        <f>[1]Data!C672</f>
        <v>0.63</v>
      </c>
      <c r="D673" s="59">
        <f>[1]Data!D672</f>
        <v>1.2470000000000001</v>
      </c>
      <c r="E673" s="59">
        <f>[1]Data!E672</f>
        <v>17.899999999999999</v>
      </c>
      <c r="F673" s="59">
        <f t="shared" si="112"/>
        <v>200.31124916201119</v>
      </c>
      <c r="G673" s="59">
        <f t="shared" si="113"/>
        <v>21.758547709497208</v>
      </c>
      <c r="H673" s="59">
        <f t="shared" si="104"/>
        <v>165.52163780792588</v>
      </c>
      <c r="I673" s="59">
        <f t="shared" si="105"/>
        <v>17.324465387649298</v>
      </c>
      <c r="J673" s="59">
        <f t="shared" si="106"/>
        <v>11.562333652432018</v>
      </c>
      <c r="K673" s="59">
        <f t="shared" si="107"/>
        <v>2.4477527159183619</v>
      </c>
      <c r="L673" s="59">
        <f t="shared" si="108"/>
        <v>-0.35698540398910517</v>
      </c>
      <c r="M673" s="60"/>
      <c r="N673" s="60">
        <f t="shared" si="109"/>
        <v>2016.09</v>
      </c>
      <c r="O673" s="60">
        <f t="shared" si="110"/>
        <v>0.60275486855679272</v>
      </c>
      <c r="P673" s="63">
        <f t="shared" si="111"/>
        <v>1.8271454188379568</v>
      </c>
      <c r="R673" s="59">
        <f t="shared" si="114"/>
        <v>9.2060946271050526</v>
      </c>
      <c r="S673" s="59">
        <f t="shared" si="115"/>
        <v>2.2198657241935211</v>
      </c>
    </row>
    <row r="674" spans="1:19" x14ac:dyDescent="0.3">
      <c r="A674" s="60">
        <f>[1]Data!A673</f>
        <v>1926.05</v>
      </c>
      <c r="B674" s="59">
        <f>[1]Data!B673</f>
        <v>11.56</v>
      </c>
      <c r="C674" s="59">
        <f>[1]Data!C673</f>
        <v>0.63749999999999996</v>
      </c>
      <c r="D674" s="59">
        <f>[1]Data!D673</f>
        <v>1.246</v>
      </c>
      <c r="E674" s="59">
        <f>[1]Data!E673</f>
        <v>17.8</v>
      </c>
      <c r="F674" s="59">
        <f t="shared" si="112"/>
        <v>202.84033258426967</v>
      </c>
      <c r="G674" s="59">
        <f t="shared" si="113"/>
        <v>21.863239999999998</v>
      </c>
      <c r="H674" s="59">
        <f t="shared" si="104"/>
        <v>165.19901756020397</v>
      </c>
      <c r="I674" s="59">
        <f t="shared" si="105"/>
        <v>17.262547865503294</v>
      </c>
      <c r="J674" s="59">
        <f t="shared" si="106"/>
        <v>11.750312535823102</v>
      </c>
      <c r="K674" s="59">
        <f t="shared" si="107"/>
        <v>2.4638798390298819</v>
      </c>
      <c r="L674" s="59">
        <f t="shared" si="108"/>
        <v>-0.34085828087758507</v>
      </c>
      <c r="M674" s="60"/>
      <c r="N674" s="60">
        <f t="shared" si="109"/>
        <v>2016.12</v>
      </c>
      <c r="O674" s="60">
        <f t="shared" si="110"/>
        <v>0.6441095156464125</v>
      </c>
      <c r="P674" s="63">
        <f t="shared" si="111"/>
        <v>1.9042905331079651</v>
      </c>
      <c r="R674" s="59">
        <f t="shared" si="114"/>
        <v>9.2776886035313009</v>
      </c>
      <c r="S674" s="59">
        <f t="shared" si="115"/>
        <v>2.2276124428789701</v>
      </c>
    </row>
    <row r="675" spans="1:19" x14ac:dyDescent="0.3">
      <c r="A675" s="60">
        <f>[1]Data!A674</f>
        <v>1926.06</v>
      </c>
      <c r="B675" s="59">
        <f>[1]Data!B674</f>
        <v>12.11</v>
      </c>
      <c r="C675" s="59">
        <f>[1]Data!C674</f>
        <v>0.64500000000000002</v>
      </c>
      <c r="D675" s="59">
        <f>[1]Data!D674</f>
        <v>1.2450000000000001</v>
      </c>
      <c r="E675" s="59">
        <f>[1]Data!E674</f>
        <v>17.7</v>
      </c>
      <c r="F675" s="59">
        <f t="shared" si="112"/>
        <v>213.69155480225987</v>
      </c>
      <c r="G675" s="59">
        <f t="shared" si="113"/>
        <v>21.969115254237288</v>
      </c>
      <c r="H675" s="59">
        <f t="shared" si="104"/>
        <v>164.94824595957678</v>
      </c>
      <c r="I675" s="59">
        <f t="shared" si="105"/>
        <v>17.196306178298077</v>
      </c>
      <c r="J675" s="59">
        <f t="shared" si="106"/>
        <v>12.426596304265676</v>
      </c>
      <c r="K675" s="59">
        <f t="shared" si="107"/>
        <v>2.51983903892287</v>
      </c>
      <c r="L675" s="59">
        <f t="shared" si="108"/>
        <v>-0.28489908098459704</v>
      </c>
      <c r="M675" s="60"/>
      <c r="N675" s="60">
        <f t="shared" si="109"/>
        <v>2017.03</v>
      </c>
      <c r="O675" s="60">
        <f t="shared" si="110"/>
        <v>0.68654146388885273</v>
      </c>
      <c r="P675" s="63">
        <f t="shared" si="111"/>
        <v>1.9868321062277816</v>
      </c>
      <c r="R675" s="59">
        <f t="shared" si="114"/>
        <v>9.7269076305220867</v>
      </c>
      <c r="S675" s="59">
        <f t="shared" si="115"/>
        <v>2.2748960276483299</v>
      </c>
    </row>
    <row r="676" spans="1:19" x14ac:dyDescent="0.3">
      <c r="A676" s="60">
        <f>[1]Data!A675</f>
        <v>1926.07</v>
      </c>
      <c r="B676" s="59">
        <f>[1]Data!B675</f>
        <v>12.62</v>
      </c>
      <c r="C676" s="59">
        <f>[1]Data!C675</f>
        <v>0.65249999999999997</v>
      </c>
      <c r="D676" s="59">
        <f>[1]Data!D675</f>
        <v>1.244</v>
      </c>
      <c r="E676" s="59">
        <f>[1]Data!E675</f>
        <v>17.5</v>
      </c>
      <c r="F676" s="59">
        <f t="shared" si="112"/>
        <v>225.23599085714284</v>
      </c>
      <c r="G676" s="59">
        <f t="shared" si="113"/>
        <v>22.202343314285713</v>
      </c>
      <c r="H676" s="59">
        <f t="shared" si="104"/>
        <v>164.77759876584733</v>
      </c>
      <c r="I676" s="59">
        <f t="shared" si="105"/>
        <v>17.125568821498362</v>
      </c>
      <c r="J676" s="59">
        <f t="shared" si="106"/>
        <v>13.15202976349584</v>
      </c>
      <c r="K676" s="59">
        <f t="shared" si="107"/>
        <v>2.5765761013507888</v>
      </c>
      <c r="L676" s="59">
        <f t="shared" si="108"/>
        <v>-0.22816201855667817</v>
      </c>
      <c r="M676" s="60"/>
      <c r="N676" s="60">
        <f t="shared" si="109"/>
        <v>2017.06</v>
      </c>
      <c r="O676" s="60">
        <f t="shared" si="110"/>
        <v>0.70896610517547742</v>
      </c>
      <c r="P676" s="63">
        <f t="shared" si="111"/>
        <v>2.0318894123425482</v>
      </c>
      <c r="R676" s="59">
        <f t="shared" si="114"/>
        <v>10.144694533762058</v>
      </c>
      <c r="S676" s="59">
        <f t="shared" si="115"/>
        <v>2.3169508627960793</v>
      </c>
    </row>
    <row r="677" spans="1:19" x14ac:dyDescent="0.3">
      <c r="A677" s="60">
        <f>[1]Data!A676</f>
        <v>1926.08</v>
      </c>
      <c r="B677" s="59">
        <f>[1]Data!B676</f>
        <v>13.12</v>
      </c>
      <c r="C677" s="59">
        <f>[1]Data!C676</f>
        <v>0.66</v>
      </c>
      <c r="D677" s="59">
        <f>[1]Data!D676</f>
        <v>1.2430000000000001</v>
      </c>
      <c r="E677" s="59">
        <f>[1]Data!E676</f>
        <v>17.399999999999999</v>
      </c>
      <c r="F677" s="59">
        <f t="shared" si="112"/>
        <v>235.50550804597702</v>
      </c>
      <c r="G677" s="59">
        <f t="shared" si="113"/>
        <v>22.31199287356322</v>
      </c>
      <c r="H677" s="59">
        <f t="shared" si="104"/>
        <v>164.62217404437857</v>
      </c>
      <c r="I677" s="59">
        <f t="shared" si="105"/>
        <v>17.051164169234916</v>
      </c>
      <c r="J677" s="59">
        <f t="shared" si="106"/>
        <v>13.811696709301236</v>
      </c>
      <c r="K677" s="59">
        <f t="shared" si="107"/>
        <v>2.6255158207941292</v>
      </c>
      <c r="L677" s="59">
        <f t="shared" si="108"/>
        <v>-0.17922229911333787</v>
      </c>
      <c r="M677" s="60"/>
      <c r="N677" s="60">
        <f t="shared" si="109"/>
        <v>2017.09</v>
      </c>
      <c r="O677" s="60">
        <f t="shared" si="110"/>
        <v>0.72257832861938942</v>
      </c>
      <c r="P677" s="63">
        <f t="shared" si="111"/>
        <v>2.0597370491686173</v>
      </c>
      <c r="R677" s="59">
        <f t="shared" si="114"/>
        <v>10.555108608205952</v>
      </c>
      <c r="S677" s="59">
        <f t="shared" si="115"/>
        <v>2.3566099709873689</v>
      </c>
    </row>
    <row r="678" spans="1:19" x14ac:dyDescent="0.3">
      <c r="A678" s="60">
        <f>[1]Data!A677</f>
        <v>1926.09</v>
      </c>
      <c r="B678" s="59">
        <f>[1]Data!B677</f>
        <v>13.32</v>
      </c>
      <c r="C678" s="59">
        <f>[1]Data!C677</f>
        <v>0.66749999999999998</v>
      </c>
      <c r="D678" s="59">
        <f>[1]Data!D677</f>
        <v>1.242</v>
      </c>
      <c r="E678" s="59">
        <f>[1]Data!E677</f>
        <v>17.5</v>
      </c>
      <c r="F678" s="59">
        <f t="shared" si="112"/>
        <v>237.72927085714286</v>
      </c>
      <c r="G678" s="59">
        <f t="shared" si="113"/>
        <v>22.166648228571429</v>
      </c>
      <c r="H678" s="59">
        <f t="shared" si="104"/>
        <v>164.39848210076528</v>
      </c>
      <c r="I678" s="59">
        <f t="shared" si="105"/>
        <v>16.972925543072513</v>
      </c>
      <c r="J678" s="59">
        <f t="shared" si="106"/>
        <v>14.00638153121292</v>
      </c>
      <c r="K678" s="59">
        <f t="shared" si="107"/>
        <v>2.6395130494172796</v>
      </c>
      <c r="L678" s="59">
        <f t="shared" si="108"/>
        <v>-0.16522507049018742</v>
      </c>
      <c r="M678" s="60"/>
      <c r="N678" s="60">
        <f t="shared" si="109"/>
        <v>2017.12</v>
      </c>
      <c r="O678" s="60">
        <f t="shared" si="110"/>
        <v>0.78338689565637321</v>
      </c>
      <c r="P678" s="63">
        <f t="shared" si="111"/>
        <v>2.1888732104781949</v>
      </c>
      <c r="R678" s="59">
        <f t="shared" si="114"/>
        <v>10.72463768115942</v>
      </c>
      <c r="S678" s="59">
        <f t="shared" si="115"/>
        <v>2.372543681600956</v>
      </c>
    </row>
    <row r="679" spans="1:19" x14ac:dyDescent="0.3">
      <c r="A679" s="60">
        <f>[1]Data!A678</f>
        <v>1926.1</v>
      </c>
      <c r="B679" s="59">
        <f>[1]Data!B678</f>
        <v>13.02</v>
      </c>
      <c r="C679" s="59">
        <f>[1]Data!C678</f>
        <v>0.67500000000000004</v>
      </c>
      <c r="D679" s="59">
        <f>[1]Data!D678</f>
        <v>1.242</v>
      </c>
      <c r="E679" s="59">
        <f>[1]Data!E678</f>
        <v>17.600000000000001</v>
      </c>
      <c r="F679" s="59">
        <f t="shared" si="112"/>
        <v>231.05469545454542</v>
      </c>
      <c r="G679" s="59">
        <f t="shared" si="113"/>
        <v>22.040701363636362</v>
      </c>
      <c r="H679" s="59">
        <f t="shared" si="104"/>
        <v>164.16782582421428</v>
      </c>
      <c r="I679" s="59">
        <f t="shared" si="105"/>
        <v>16.891307604521856</v>
      </c>
      <c r="J679" s="59">
        <f t="shared" si="106"/>
        <v>13.678911121877347</v>
      </c>
      <c r="K679" s="59">
        <f t="shared" si="107"/>
        <v>2.6158553126724513</v>
      </c>
      <c r="L679" s="59">
        <f t="shared" si="108"/>
        <v>-0.18888280723501572</v>
      </c>
      <c r="M679" s="60"/>
      <c r="N679" s="60">
        <f t="shared" si="109"/>
        <v>2018.03</v>
      </c>
      <c r="O679" s="60">
        <f t="shared" si="110"/>
        <v>0.77446920393653995</v>
      </c>
      <c r="P679" s="63">
        <f t="shared" si="111"/>
        <v>2.1694402911490163</v>
      </c>
      <c r="R679" s="59">
        <f t="shared" si="114"/>
        <v>10.483091787439614</v>
      </c>
      <c r="S679" s="59">
        <f t="shared" si="115"/>
        <v>2.3497636532691364</v>
      </c>
    </row>
    <row r="680" spans="1:19" x14ac:dyDescent="0.3">
      <c r="A680" s="60">
        <f>[1]Data!A679</f>
        <v>1926.11</v>
      </c>
      <c r="B680" s="59">
        <f>[1]Data!B679</f>
        <v>13.19</v>
      </c>
      <c r="C680" s="59">
        <f>[1]Data!C679</f>
        <v>0.6825</v>
      </c>
      <c r="D680" s="59">
        <f>[1]Data!D679</f>
        <v>1.2410000000000001</v>
      </c>
      <c r="E680" s="59">
        <f>[1]Data!E679</f>
        <v>17.7</v>
      </c>
      <c r="F680" s="59">
        <f t="shared" si="112"/>
        <v>232.74910056497174</v>
      </c>
      <c r="G680" s="59">
        <f t="shared" si="113"/>
        <v>21.898531751412431</v>
      </c>
      <c r="H680" s="59">
        <f t="shared" si="104"/>
        <v>163.96086536948985</v>
      </c>
      <c r="I680" s="59">
        <f t="shared" si="105"/>
        <v>16.806412580726949</v>
      </c>
      <c r="J680" s="59">
        <f t="shared" si="106"/>
        <v>13.848827014509979</v>
      </c>
      <c r="K680" s="59">
        <f t="shared" si="107"/>
        <v>2.6282005369536274</v>
      </c>
      <c r="L680" s="59">
        <f t="shared" si="108"/>
        <v>-0.17653758295383959</v>
      </c>
      <c r="M680" s="60"/>
      <c r="N680" s="60">
        <f t="shared" si="109"/>
        <v>2018.06</v>
      </c>
      <c r="O680" s="60">
        <f t="shared" si="110"/>
        <v>0.76752921655798412</v>
      </c>
      <c r="P680" s="63">
        <f t="shared" si="111"/>
        <v>2.1544365260992935</v>
      </c>
      <c r="R680" s="59">
        <f t="shared" si="114"/>
        <v>10.628525382755841</v>
      </c>
      <c r="S680" s="59">
        <f t="shared" si="115"/>
        <v>2.3635414605067528</v>
      </c>
    </row>
    <row r="681" spans="1:19" x14ac:dyDescent="0.3">
      <c r="A681" s="60">
        <f>[1]Data!A680</f>
        <v>1926.12</v>
      </c>
      <c r="B681" s="59">
        <f>[1]Data!B680</f>
        <v>13.49</v>
      </c>
      <c r="C681" s="59">
        <f>[1]Data!C680</f>
        <v>0.69</v>
      </c>
      <c r="D681" s="59">
        <f>[1]Data!D680</f>
        <v>1.24</v>
      </c>
      <c r="E681" s="59">
        <f>[1]Data!E680</f>
        <v>17.7</v>
      </c>
      <c r="F681" s="59">
        <f t="shared" si="112"/>
        <v>238.04286327683619</v>
      </c>
      <c r="G681" s="59">
        <f t="shared" si="113"/>
        <v>21.880885875706216</v>
      </c>
      <c r="H681" s="59">
        <f t="shared" si="104"/>
        <v>163.8276864302681</v>
      </c>
      <c r="I681" s="59">
        <f t="shared" si="105"/>
        <v>16.718031748506668</v>
      </c>
      <c r="J681" s="59">
        <f t="shared" si="106"/>
        <v>14.238689509493202</v>
      </c>
      <c r="K681" s="59">
        <f t="shared" si="107"/>
        <v>2.6559628729211928</v>
      </c>
      <c r="L681" s="59">
        <f t="shared" si="108"/>
        <v>-0.1487752469862742</v>
      </c>
      <c r="M681" s="60"/>
      <c r="N681" s="60">
        <f t="shared" si="109"/>
        <v>2018.09</v>
      </c>
      <c r="O681" s="60">
        <f t="shared" si="110"/>
        <v>0.79668028250929179</v>
      </c>
      <c r="P681" s="63">
        <f t="shared" si="111"/>
        <v>2.2181650111007238</v>
      </c>
      <c r="R681" s="59">
        <f t="shared" si="114"/>
        <v>10.879032258064516</v>
      </c>
      <c r="S681" s="59">
        <f t="shared" si="115"/>
        <v>2.3868372906027191</v>
      </c>
    </row>
    <row r="682" spans="1:19" x14ac:dyDescent="0.3">
      <c r="A682" s="60">
        <f>[1]Data!A681</f>
        <v>1927.01</v>
      </c>
      <c r="B682" s="59">
        <f>[1]Data!B681</f>
        <v>13.4</v>
      </c>
      <c r="C682" s="59">
        <f>[1]Data!C681</f>
        <v>0.69669999999999999</v>
      </c>
      <c r="D682" s="59">
        <f>[1]Data!D681</f>
        <v>1.2290000000000001</v>
      </c>
      <c r="E682" s="59">
        <f>[1]Data!E681</f>
        <v>17.5</v>
      </c>
      <c r="F682" s="59">
        <f t="shared" si="112"/>
        <v>239.15707428571432</v>
      </c>
      <c r="G682" s="59">
        <f t="shared" si="113"/>
        <v>21.934630171428573</v>
      </c>
      <c r="H682" s="59">
        <f t="shared" si="104"/>
        <v>163.77212615813878</v>
      </c>
      <c r="I682" s="59">
        <f t="shared" si="105"/>
        <v>16.633560906795747</v>
      </c>
      <c r="J682" s="59">
        <f t="shared" si="106"/>
        <v>14.377984102490355</v>
      </c>
      <c r="K682" s="59">
        <f t="shared" si="107"/>
        <v>2.6656981548781054</v>
      </c>
      <c r="L682" s="59">
        <f t="shared" si="108"/>
        <v>-0.13903996502936167</v>
      </c>
      <c r="M682" s="60"/>
      <c r="N682" s="60">
        <f t="shared" si="109"/>
        <v>2018.12</v>
      </c>
      <c r="O682" s="60">
        <f t="shared" si="110"/>
        <v>0.64045472650225843</v>
      </c>
      <c r="P682" s="63">
        <f t="shared" si="111"/>
        <v>1.8973434555250681</v>
      </c>
      <c r="R682" s="59">
        <f t="shared" si="114"/>
        <v>10.903173311635475</v>
      </c>
      <c r="S682" s="59">
        <f t="shared" si="115"/>
        <v>2.3890538763729681</v>
      </c>
    </row>
    <row r="683" spans="1:19" x14ac:dyDescent="0.3">
      <c r="A683" s="60">
        <f>[1]Data!A682</f>
        <v>1927.02</v>
      </c>
      <c r="B683" s="59">
        <f>[1]Data!B682</f>
        <v>13.66</v>
      </c>
      <c r="C683" s="59">
        <f>[1]Data!C682</f>
        <v>0.70330000000000004</v>
      </c>
      <c r="D683" s="59">
        <f>[1]Data!D682</f>
        <v>1.218</v>
      </c>
      <c r="E683" s="59">
        <f>[1]Data!E682</f>
        <v>17.399999999999999</v>
      </c>
      <c r="F683" s="59">
        <f t="shared" si="112"/>
        <v>245.19857011494253</v>
      </c>
      <c r="G683" s="59">
        <f t="shared" si="113"/>
        <v>21.863240000000001</v>
      </c>
      <c r="H683" s="59">
        <f t="shared" si="104"/>
        <v>163.85792734313929</v>
      </c>
      <c r="I683" s="59">
        <f t="shared" si="105"/>
        <v>16.554492410592868</v>
      </c>
      <c r="J683" s="59">
        <f t="shared" si="106"/>
        <v>14.81160304003312</v>
      </c>
      <c r="K683" s="59">
        <f t="shared" si="107"/>
        <v>2.6954108628024995</v>
      </c>
      <c r="L683" s="59">
        <f t="shared" si="108"/>
        <v>-0.10932725710496749</v>
      </c>
      <c r="M683" s="60"/>
      <c r="N683" s="60">
        <f t="shared" si="109"/>
        <v>2019.03</v>
      </c>
      <c r="O683" s="60">
        <f t="shared" si="110"/>
        <v>0.6545887372973378</v>
      </c>
      <c r="P683" s="63">
        <f t="shared" si="111"/>
        <v>1.9243509408457653</v>
      </c>
      <c r="R683" s="59">
        <f t="shared" si="114"/>
        <v>11.215106732348112</v>
      </c>
      <c r="S683" s="59">
        <f t="shared" si="115"/>
        <v>2.4172616848549389</v>
      </c>
    </row>
    <row r="684" spans="1:19" x14ac:dyDescent="0.3">
      <c r="A684" s="60">
        <f>[1]Data!A683</f>
        <v>1927.03</v>
      </c>
      <c r="B684" s="59">
        <f>[1]Data!B683</f>
        <v>13.87</v>
      </c>
      <c r="C684" s="59">
        <f>[1]Data!C683</f>
        <v>0.71</v>
      </c>
      <c r="D684" s="59">
        <f>[1]Data!D683</f>
        <v>1.208</v>
      </c>
      <c r="E684" s="59">
        <f>[1]Data!E683</f>
        <v>17.3</v>
      </c>
      <c r="F684" s="59">
        <f t="shared" si="112"/>
        <v>250.40721618497108</v>
      </c>
      <c r="G684" s="59">
        <f t="shared" si="113"/>
        <v>21.809078381502889</v>
      </c>
      <c r="H684" s="59">
        <f t="shared" si="104"/>
        <v>163.93521202294363</v>
      </c>
      <c r="I684" s="59">
        <f t="shared" si="105"/>
        <v>16.477317212361438</v>
      </c>
      <c r="J684" s="59">
        <f t="shared" si="106"/>
        <v>15.197086574088241</v>
      </c>
      <c r="K684" s="59">
        <f t="shared" si="107"/>
        <v>2.7211037367233075</v>
      </c>
      <c r="L684" s="59">
        <f t="shared" si="108"/>
        <v>-8.36343831841595E-2</v>
      </c>
      <c r="M684" s="60"/>
      <c r="N684" s="60">
        <f t="shared" si="109"/>
        <v>2019.06</v>
      </c>
      <c r="O684" s="60">
        <f t="shared" si="110"/>
        <v>0.60873926655473154</v>
      </c>
      <c r="P684" s="63">
        <f t="shared" si="111"/>
        <v>1.8381125673847578</v>
      </c>
      <c r="R684" s="59">
        <f t="shared" si="114"/>
        <v>11.481788079470199</v>
      </c>
      <c r="S684" s="59">
        <f t="shared" si="115"/>
        <v>2.4407621348141171</v>
      </c>
    </row>
    <row r="685" spans="1:19" x14ac:dyDescent="0.3">
      <c r="A685" s="60">
        <f>[1]Data!A684</f>
        <v>1927.04</v>
      </c>
      <c r="B685" s="59">
        <f>[1]Data!B684</f>
        <v>14.21</v>
      </c>
      <c r="C685" s="59">
        <f>[1]Data!C684</f>
        <v>0.7167</v>
      </c>
      <c r="D685" s="59">
        <f>[1]Data!D684</f>
        <v>1.1970000000000001</v>
      </c>
      <c r="E685" s="59">
        <f>[1]Data!E684</f>
        <v>17.3</v>
      </c>
      <c r="F685" s="59">
        <f t="shared" si="112"/>
        <v>256.54553294797688</v>
      </c>
      <c r="G685" s="59">
        <f t="shared" si="113"/>
        <v>21.610485780346821</v>
      </c>
      <c r="H685" s="59">
        <f t="shared" si="104"/>
        <v>164.13739259000891</v>
      </c>
      <c r="I685" s="59">
        <f t="shared" si="105"/>
        <v>16.407890652675754</v>
      </c>
      <c r="J685" s="59">
        <f t="shared" si="106"/>
        <v>15.635497479753141</v>
      </c>
      <c r="K685" s="59">
        <f t="shared" si="107"/>
        <v>2.7495438087440749</v>
      </c>
      <c r="L685" s="59">
        <f t="shared" si="108"/>
        <v>-5.5194311163392129E-2</v>
      </c>
      <c r="M685" s="60"/>
      <c r="N685" s="60">
        <f t="shared" si="109"/>
        <v>2019.09</v>
      </c>
      <c r="O685" s="60">
        <f t="shared" si="110"/>
        <v>0.57905610300157662</v>
      </c>
      <c r="P685" s="63">
        <f t="shared" si="111"/>
        <v>1.7843533898138666</v>
      </c>
      <c r="R685" s="59">
        <f t="shared" si="114"/>
        <v>11.871345029239766</v>
      </c>
      <c r="S685" s="59">
        <f t="shared" si="115"/>
        <v>2.4741275155331732</v>
      </c>
    </row>
    <row r="686" spans="1:19" x14ac:dyDescent="0.3">
      <c r="A686" s="60">
        <f>[1]Data!A685</f>
        <v>1927.05</v>
      </c>
      <c r="B686" s="59">
        <f>[1]Data!B685</f>
        <v>14.7</v>
      </c>
      <c r="C686" s="59">
        <f>[1]Data!C685</f>
        <v>0.72330000000000005</v>
      </c>
      <c r="D686" s="59">
        <f>[1]Data!D685</f>
        <v>1.1859999999999999</v>
      </c>
      <c r="E686" s="59">
        <f>[1]Data!E685</f>
        <v>17.399999999999999</v>
      </c>
      <c r="F686" s="59">
        <f t="shared" si="112"/>
        <v>263.86668965517242</v>
      </c>
      <c r="G686" s="59">
        <f t="shared" si="113"/>
        <v>21.288836321839081</v>
      </c>
      <c r="H686" s="59">
        <f t="shared" si="104"/>
        <v>164.40985506429072</v>
      </c>
      <c r="I686" s="59">
        <f t="shared" si="105"/>
        <v>16.340849700586187</v>
      </c>
      <c r="J686" s="59">
        <f t="shared" si="106"/>
        <v>16.147672519483908</v>
      </c>
      <c r="K686" s="59">
        <f t="shared" si="107"/>
        <v>2.7817759228422685</v>
      </c>
      <c r="L686" s="59">
        <f t="shared" si="108"/>
        <v>-2.2962197065198531E-2</v>
      </c>
      <c r="M686" s="60"/>
      <c r="N686" s="60">
        <f t="shared" si="109"/>
        <v>2019.12</v>
      </c>
      <c r="O686" s="60">
        <f t="shared" si="110"/>
        <v>0.6127754676715047</v>
      </c>
      <c r="P686" s="63">
        <f t="shared" si="111"/>
        <v>1.8455465518179259</v>
      </c>
      <c r="R686" s="59">
        <f t="shared" si="114"/>
        <v>12.39460370994941</v>
      </c>
      <c r="S686" s="59">
        <f t="shared" si="115"/>
        <v>2.5172611932091571</v>
      </c>
    </row>
    <row r="687" spans="1:19" x14ac:dyDescent="0.3">
      <c r="A687" s="60">
        <f>[1]Data!A686</f>
        <v>1927.06</v>
      </c>
      <c r="B687" s="59">
        <f>[1]Data!B686</f>
        <v>14.89</v>
      </c>
      <c r="C687" s="59">
        <f>[1]Data!C686</f>
        <v>0.73</v>
      </c>
      <c r="D687" s="59">
        <f>[1]Data!D686</f>
        <v>1.175</v>
      </c>
      <c r="E687" s="59">
        <f>[1]Data!E686</f>
        <v>17.600000000000001</v>
      </c>
      <c r="F687" s="59">
        <f t="shared" si="112"/>
        <v>264.23997045454547</v>
      </c>
      <c r="G687" s="59">
        <f t="shared" si="113"/>
        <v>20.851710227272726</v>
      </c>
      <c r="H687" s="59">
        <f t="shared" si="104"/>
        <v>164.72973789172613</v>
      </c>
      <c r="I687" s="59">
        <f t="shared" si="105"/>
        <v>16.27538374863105</v>
      </c>
      <c r="J687" s="59">
        <f t="shared" si="106"/>
        <v>16.235560066396047</v>
      </c>
      <c r="K687" s="59">
        <f t="shared" si="107"/>
        <v>2.7872039024279744</v>
      </c>
      <c r="L687" s="59">
        <f t="shared" si="108"/>
        <v>-1.7534217479492575E-2</v>
      </c>
      <c r="M687" s="60"/>
      <c r="N687" s="60">
        <f t="shared" si="109"/>
        <v>2020.03</v>
      </c>
      <c r="O687" s="60">
        <f t="shared" si="110"/>
        <v>0.41312931776493933</v>
      </c>
      <c r="P687" s="63">
        <f t="shared" si="111"/>
        <v>1.5115404823325196</v>
      </c>
      <c r="R687" s="59">
        <f t="shared" si="114"/>
        <v>12.672340425531916</v>
      </c>
      <c r="S687" s="59">
        <f t="shared" si="115"/>
        <v>2.5394216990997953</v>
      </c>
    </row>
    <row r="688" spans="1:19" x14ac:dyDescent="0.3">
      <c r="A688" s="60">
        <f>[1]Data!A687</f>
        <v>1927.07</v>
      </c>
      <c r="B688" s="59">
        <f>[1]Data!B687</f>
        <v>15.22</v>
      </c>
      <c r="C688" s="59">
        <f>[1]Data!C687</f>
        <v>0.73670000000000002</v>
      </c>
      <c r="D688" s="59">
        <f>[1]Data!D687</f>
        <v>1.1639999999999999</v>
      </c>
      <c r="E688" s="59">
        <f>[1]Data!E687</f>
        <v>17.3</v>
      </c>
      <c r="F688" s="59">
        <f t="shared" si="112"/>
        <v>274.7799445086705</v>
      </c>
      <c r="G688" s="59">
        <f t="shared" si="113"/>
        <v>21.014707976878611</v>
      </c>
      <c r="H688" s="59">
        <f t="shared" si="104"/>
        <v>165.1460122992163</v>
      </c>
      <c r="I688" s="59">
        <f t="shared" si="105"/>
        <v>16.211171875795504</v>
      </c>
      <c r="J688" s="59">
        <f t="shared" si="106"/>
        <v>16.950035852678706</v>
      </c>
      <c r="K688" s="59">
        <f t="shared" si="107"/>
        <v>2.8302699490265057</v>
      </c>
      <c r="L688" s="59">
        <f t="shared" si="108"/>
        <v>2.5531829119038729E-2</v>
      </c>
      <c r="M688" s="60"/>
      <c r="N688" s="60">
        <f t="shared" si="109"/>
        <v>2020.06</v>
      </c>
      <c r="O688" s="60">
        <f t="shared" si="110"/>
        <v>0.56395940625308905</v>
      </c>
      <c r="P688" s="63">
        <f t="shared" si="111"/>
        <v>1.757617864626887</v>
      </c>
      <c r="R688" s="59">
        <f t="shared" si="114"/>
        <v>13.075601374570448</v>
      </c>
      <c r="S688" s="59">
        <f t="shared" si="115"/>
        <v>2.5707480031242937</v>
      </c>
    </row>
    <row r="689" spans="1:19" s="63" customFormat="1" x14ac:dyDescent="0.3">
      <c r="A689" s="60">
        <f>[1]Data!A688</f>
        <v>1927.08</v>
      </c>
      <c r="B689" s="59">
        <f>[1]Data!B688</f>
        <v>16.03</v>
      </c>
      <c r="C689" s="59">
        <f>[1]Data!C688</f>
        <v>0.74329999999999996</v>
      </c>
      <c r="D689" s="59">
        <f>[1]Data!D688</f>
        <v>1.153</v>
      </c>
      <c r="E689" s="59">
        <f>[1]Data!E688</f>
        <v>17.2</v>
      </c>
      <c r="F689" s="59">
        <f t="shared" si="112"/>
        <v>291.08616046511628</v>
      </c>
      <c r="G689" s="59">
        <f t="shared" si="113"/>
        <v>20.93713930232558</v>
      </c>
      <c r="H689" s="59">
        <f t="shared" si="104"/>
        <v>165.69330641182492</v>
      </c>
      <c r="I689" s="59">
        <f t="shared" si="105"/>
        <v>16.150859779507918</v>
      </c>
      <c r="J689" s="59">
        <f t="shared" si="106"/>
        <v>18.022951374665766</v>
      </c>
      <c r="K689" s="59">
        <f t="shared" si="107"/>
        <v>2.8916460220469644</v>
      </c>
      <c r="L689" s="59">
        <f t="shared" si="108"/>
        <v>8.6907902139497395E-2</v>
      </c>
      <c r="M689" s="60"/>
      <c r="N689" s="60">
        <f t="shared" si="109"/>
        <v>2020.09</v>
      </c>
      <c r="O689" s="60">
        <f t="shared" si="110"/>
        <v>0.63094378040807975</v>
      </c>
      <c r="P689" s="63">
        <f t="shared" si="111"/>
        <v>1.8793834678202026</v>
      </c>
      <c r="R689" s="59">
        <f t="shared" si="114"/>
        <v>13.902862098872507</v>
      </c>
      <c r="S689" s="59">
        <f t="shared" si="115"/>
        <v>2.6320947253345395</v>
      </c>
    </row>
    <row r="690" spans="1:19" s="63" customFormat="1" x14ac:dyDescent="0.3">
      <c r="A690" s="60">
        <f>[1]Data!A689</f>
        <v>1927.09</v>
      </c>
      <c r="B690" s="59">
        <f>[1]Data!B689</f>
        <v>16.940000000000001</v>
      </c>
      <c r="C690" s="59">
        <f>[1]Data!C689</f>
        <v>0.75</v>
      </c>
      <c r="D690" s="59">
        <f>[1]Data!D689</f>
        <v>1.143</v>
      </c>
      <c r="E690" s="59">
        <f>[1]Data!E689</f>
        <v>17.3</v>
      </c>
      <c r="F690" s="59">
        <f t="shared" si="112"/>
        <v>305.8326057803468</v>
      </c>
      <c r="G690" s="59">
        <f t="shared" si="113"/>
        <v>20.635576647398842</v>
      </c>
      <c r="H690" s="59">
        <f t="shared" si="104"/>
        <v>166.31228219575189</v>
      </c>
      <c r="I690" s="59">
        <f t="shared" si="105"/>
        <v>16.09386835683085</v>
      </c>
      <c r="J690" s="59">
        <f t="shared" si="106"/>
        <v>19.003051286332898</v>
      </c>
      <c r="K690" s="59">
        <f t="shared" si="107"/>
        <v>2.9445995602901225</v>
      </c>
      <c r="L690" s="59">
        <f t="shared" si="108"/>
        <v>0.13986144038265547</v>
      </c>
      <c r="M690" s="60"/>
      <c r="N690" s="60">
        <f t="shared" si="109"/>
        <v>2020.12</v>
      </c>
      <c r="O690" s="60">
        <f t="shared" si="110"/>
        <v>0.72214887786308513</v>
      </c>
      <c r="P690" s="63">
        <f t="shared" si="111"/>
        <v>2.0588526834444201</v>
      </c>
      <c r="R690" s="59">
        <f t="shared" si="114"/>
        <v>14.820647419072618</v>
      </c>
      <c r="S690" s="59">
        <f t="shared" si="115"/>
        <v>2.6960213044112349</v>
      </c>
    </row>
    <row r="691" spans="1:19" s="63" customFormat="1" x14ac:dyDescent="0.3">
      <c r="A691" s="60">
        <f>[1]Data!A690</f>
        <v>1927.1</v>
      </c>
      <c r="B691" s="59">
        <f>[1]Data!B690</f>
        <v>16.68</v>
      </c>
      <c r="C691" s="59">
        <f>[1]Data!C690</f>
        <v>0.75670000000000004</v>
      </c>
      <c r="D691" s="59">
        <f>[1]Data!D690</f>
        <v>1.1319999999999999</v>
      </c>
      <c r="E691" s="59">
        <f>[1]Data!E690</f>
        <v>17.399999999999999</v>
      </c>
      <c r="F691" s="59">
        <f t="shared" si="112"/>
        <v>299.40791724137932</v>
      </c>
      <c r="G691" s="59">
        <f t="shared" si="113"/>
        <v>20.319530114942527</v>
      </c>
      <c r="H691" s="59">
        <f t="shared" si="104"/>
        <v>167.0701061444075</v>
      </c>
      <c r="I691" s="59">
        <f t="shared" si="105"/>
        <v>16.039116443654173</v>
      </c>
      <c r="J691" s="59">
        <f t="shared" si="106"/>
        <v>18.667357288240098</v>
      </c>
      <c r="K691" s="59">
        <f t="shared" si="107"/>
        <v>2.9267763989669366</v>
      </c>
      <c r="L691" s="59">
        <f t="shared" si="108"/>
        <v>0.12203827905946962</v>
      </c>
      <c r="M691" s="60"/>
      <c r="N691" s="60">
        <f t="shared" si="109"/>
        <v>2021.03</v>
      </c>
      <c r="O691" s="60">
        <f t="shared" si="110"/>
        <v>0.75688242218754098</v>
      </c>
      <c r="P691" s="63">
        <f t="shared" si="111"/>
        <v>2.1316203584696329</v>
      </c>
      <c r="R691" s="59">
        <f t="shared" si="114"/>
        <v>14.734982332155479</v>
      </c>
      <c r="S691" s="59">
        <f t="shared" si="115"/>
        <v>2.6902244171496097</v>
      </c>
    </row>
    <row r="692" spans="1:19" s="63" customFormat="1" x14ac:dyDescent="0.3">
      <c r="A692" s="60">
        <f>[1]Data!A691</f>
        <v>1927.11</v>
      </c>
      <c r="B692" s="59">
        <f>[1]Data!B691</f>
        <v>17.059999999999999</v>
      </c>
      <c r="C692" s="59">
        <f>[1]Data!C691</f>
        <v>0.76329999999999998</v>
      </c>
      <c r="D692" s="59">
        <f>[1]Data!D691</f>
        <v>1.121</v>
      </c>
      <c r="E692" s="59">
        <f>[1]Data!E691</f>
        <v>17.3</v>
      </c>
      <c r="F692" s="59">
        <f t="shared" si="112"/>
        <v>307.99907052023116</v>
      </c>
      <c r="G692" s="59">
        <f t="shared" si="113"/>
        <v>20.238391445086705</v>
      </c>
      <c r="H692" s="59">
        <f t="shared" si="104"/>
        <v>167.98428672270751</v>
      </c>
      <c r="I692" s="59">
        <f t="shared" si="105"/>
        <v>15.986150853580497</v>
      </c>
      <c r="J692" s="59">
        <f t="shared" si="106"/>
        <v>19.266618546343011</v>
      </c>
      <c r="K692" s="59">
        <f t="shared" si="107"/>
        <v>2.9583739894124497</v>
      </c>
      <c r="L692" s="59">
        <f t="shared" si="108"/>
        <v>0.15363586950498265</v>
      </c>
      <c r="M692" s="60"/>
      <c r="N692" s="60">
        <f t="shared" si="109"/>
        <v>2021.06</v>
      </c>
      <c r="O692" s="60">
        <f t="shared" si="110"/>
        <v>0.80192632985572754</v>
      </c>
      <c r="P692" s="63">
        <f t="shared" si="111"/>
        <v>2.2298321862901926</v>
      </c>
      <c r="R692" s="59">
        <f t="shared" si="114"/>
        <v>15.218554861730597</v>
      </c>
      <c r="S692" s="59">
        <f t="shared" si="115"/>
        <v>2.7225153979735102</v>
      </c>
    </row>
    <row r="693" spans="1:19" s="63" customFormat="1" x14ac:dyDescent="0.3">
      <c r="A693" s="60">
        <f>[1]Data!A692</f>
        <v>1927.12</v>
      </c>
      <c r="B693" s="59">
        <f>[1]Data!B692</f>
        <v>17.46</v>
      </c>
      <c r="C693" s="59">
        <f>[1]Data!C692</f>
        <v>0.77</v>
      </c>
      <c r="D693" s="59">
        <f>[1]Data!D692</f>
        <v>1.1100000000000001</v>
      </c>
      <c r="E693" s="59">
        <f>[1]Data!E692</f>
        <v>17.3</v>
      </c>
      <c r="F693" s="59">
        <f t="shared" si="112"/>
        <v>315.22061965317914</v>
      </c>
      <c r="G693" s="59">
        <f t="shared" si="113"/>
        <v>20.039798843930637</v>
      </c>
      <c r="H693" s="59">
        <f t="shared" si="104"/>
        <v>168.97801689026713</v>
      </c>
      <c r="I693" s="59">
        <f t="shared" si="105"/>
        <v>15.936164441705724</v>
      </c>
      <c r="J693" s="59">
        <f t="shared" si="106"/>
        <v>19.780206260185878</v>
      </c>
      <c r="K693" s="59">
        <f t="shared" si="107"/>
        <v>2.9846817538543475</v>
      </c>
      <c r="L693" s="59">
        <f t="shared" si="108"/>
        <v>0.17994363394688051</v>
      </c>
      <c r="M693" s="60"/>
      <c r="N693" s="60">
        <f t="shared" si="109"/>
        <v>2021.09</v>
      </c>
      <c r="O693" s="60">
        <f t="shared" si="110"/>
        <v>0.82775076877039977</v>
      </c>
      <c r="P693" s="63">
        <f t="shared" si="111"/>
        <v>2.2881663327842454</v>
      </c>
      <c r="R693" s="59">
        <f t="shared" si="114"/>
        <v>15.72972972972973</v>
      </c>
      <c r="S693" s="59">
        <f t="shared" si="115"/>
        <v>2.7555525350872134</v>
      </c>
    </row>
    <row r="694" spans="1:19" s="63" customFormat="1" x14ac:dyDescent="0.3">
      <c r="A694" s="60">
        <f>[1]Data!A693</f>
        <v>1928.01</v>
      </c>
      <c r="B694" s="59">
        <f>[1]Data!B693</f>
        <v>17.53</v>
      </c>
      <c r="C694" s="59">
        <f>[1]Data!C693</f>
        <v>0.77669999999999995</v>
      </c>
      <c r="D694" s="59">
        <f>[1]Data!D693</f>
        <v>1.133</v>
      </c>
      <c r="E694" s="59">
        <f>[1]Data!E693</f>
        <v>17.3</v>
      </c>
      <c r="F694" s="59">
        <f t="shared" si="112"/>
        <v>316.48439075144512</v>
      </c>
      <c r="G694" s="59">
        <f t="shared" si="113"/>
        <v>20.455037919075146</v>
      </c>
      <c r="H694" s="59">
        <f t="shared" si="104"/>
        <v>169.92522351817368</v>
      </c>
      <c r="I694" s="59">
        <f t="shared" si="105"/>
        <v>15.894424979518375</v>
      </c>
      <c r="J694" s="59">
        <f t="shared" si="106"/>
        <v>19.911660293421644</v>
      </c>
      <c r="K694" s="59">
        <f t="shared" si="107"/>
        <v>2.9913055045251062</v>
      </c>
      <c r="L694" s="59">
        <f t="shared" si="108"/>
        <v>0.18656738461763922</v>
      </c>
      <c r="M694" s="60"/>
      <c r="N694" s="60">
        <f t="shared" si="109"/>
        <v>2021.12</v>
      </c>
      <c r="O694" s="60">
        <f t="shared" si="110"/>
        <v>0.84735374828283261</v>
      </c>
      <c r="P694" s="63">
        <f t="shared" si="111"/>
        <v>2.3334637420672353</v>
      </c>
      <c r="R694" s="59">
        <f t="shared" si="114"/>
        <v>15.472197705207416</v>
      </c>
      <c r="S694" s="59">
        <f t="shared" si="115"/>
        <v>2.7390447168872738</v>
      </c>
    </row>
    <row r="695" spans="1:19" s="63" customFormat="1" x14ac:dyDescent="0.3">
      <c r="A695" s="60">
        <f>[1]Data!A694</f>
        <v>1928.02</v>
      </c>
      <c r="B695" s="59">
        <f>[1]Data!B694</f>
        <v>17.32</v>
      </c>
      <c r="C695" s="59">
        <f>[1]Data!C694</f>
        <v>0.7833</v>
      </c>
      <c r="D695" s="59">
        <f>[1]Data!D694</f>
        <v>1.155</v>
      </c>
      <c r="E695" s="59">
        <f>[1]Data!E694</f>
        <v>17.100000000000001</v>
      </c>
      <c r="F695" s="59">
        <f t="shared" si="112"/>
        <v>316.35030643274848</v>
      </c>
      <c r="G695" s="59">
        <f t="shared" si="113"/>
        <v>21.096108771929824</v>
      </c>
      <c r="H695" s="59">
        <f t="shared" si="104"/>
        <v>170.91921259020839</v>
      </c>
      <c r="I695" s="59">
        <f t="shared" si="105"/>
        <v>15.860362401252273</v>
      </c>
      <c r="J695" s="59">
        <f t="shared" si="106"/>
        <v>19.945969608347077</v>
      </c>
      <c r="K695" s="59">
        <f t="shared" si="107"/>
        <v>2.9930270982818885</v>
      </c>
      <c r="L695" s="59">
        <f t="shared" si="108"/>
        <v>0.18828897837442149</v>
      </c>
      <c r="M695" s="60"/>
      <c r="N695" s="60">
        <f t="shared" si="109"/>
        <v>2022.03</v>
      </c>
      <c r="O695" s="60">
        <f t="shared" si="110"/>
        <v>0.7393090023441915</v>
      </c>
      <c r="P695" s="63">
        <f t="shared" si="111"/>
        <v>2.0944877282331866</v>
      </c>
      <c r="R695" s="59">
        <f t="shared" si="114"/>
        <v>14.995670995670995</v>
      </c>
      <c r="S695" s="59">
        <f t="shared" si="115"/>
        <v>2.7077615591605322</v>
      </c>
    </row>
    <row r="696" spans="1:19" s="63" customFormat="1" x14ac:dyDescent="0.3">
      <c r="A696" s="60">
        <f>[1]Data!A695</f>
        <v>1928.03</v>
      </c>
      <c r="B696" s="59">
        <f>[1]Data!B695</f>
        <v>18.25</v>
      </c>
      <c r="C696" s="59">
        <f>[1]Data!C695</f>
        <v>0.79</v>
      </c>
      <c r="D696" s="59">
        <f>[1]Data!D695</f>
        <v>1.177</v>
      </c>
      <c r="E696" s="59">
        <f>[1]Data!E695</f>
        <v>17.100000000000001</v>
      </c>
      <c r="F696" s="59">
        <f t="shared" si="112"/>
        <v>333.33678362573096</v>
      </c>
      <c r="G696" s="59">
        <f t="shared" si="113"/>
        <v>21.497939415204677</v>
      </c>
      <c r="H696" s="59">
        <f t="shared" si="104"/>
        <v>172.02473686314963</v>
      </c>
      <c r="I696" s="59">
        <f t="shared" si="105"/>
        <v>15.830517734302926</v>
      </c>
      <c r="J696" s="59">
        <f t="shared" si="106"/>
        <v>21.056593929548377</v>
      </c>
      <c r="K696" s="59">
        <f t="shared" si="107"/>
        <v>3.0472137618854984</v>
      </c>
      <c r="L696" s="59">
        <f t="shared" si="108"/>
        <v>0.2424756419780314</v>
      </c>
      <c r="M696" s="60"/>
      <c r="N696" s="60">
        <f t="shared" si="109"/>
        <v>2022.06</v>
      </c>
      <c r="O696" s="60">
        <f t="shared" si="110"/>
        <v>0.57651751925526273</v>
      </c>
      <c r="P696" s="63">
        <f t="shared" si="111"/>
        <v>1.7798294039887808</v>
      </c>
      <c r="R696" s="59">
        <f t="shared" si="114"/>
        <v>15.505522514868309</v>
      </c>
      <c r="S696" s="59">
        <f t="shared" si="115"/>
        <v>2.741196251750361</v>
      </c>
    </row>
    <row r="697" spans="1:19" s="63" customFormat="1" x14ac:dyDescent="0.3">
      <c r="A697" s="60">
        <f>[1]Data!A696</f>
        <v>1928.04</v>
      </c>
      <c r="B697" s="59">
        <f>[1]Data!B696</f>
        <v>19.399999999999999</v>
      </c>
      <c r="C697" s="59">
        <f>[1]Data!C696</f>
        <v>0.79669999999999996</v>
      </c>
      <c r="D697" s="59">
        <f>[1]Data!D696</f>
        <v>1.2</v>
      </c>
      <c r="E697" s="59">
        <f>[1]Data!E696</f>
        <v>17.100000000000001</v>
      </c>
      <c r="F697" s="59">
        <f t="shared" si="112"/>
        <v>354.34156725146192</v>
      </c>
      <c r="G697" s="59">
        <f t="shared" si="113"/>
        <v>21.918035087719293</v>
      </c>
      <c r="H697" s="59">
        <f t="shared" si="104"/>
        <v>173.20678772688547</v>
      </c>
      <c r="I697" s="59">
        <f t="shared" si="105"/>
        <v>15.80790041814608</v>
      </c>
      <c r="J697" s="59">
        <f t="shared" si="106"/>
        <v>22.415473141816417</v>
      </c>
      <c r="K697" s="59">
        <f t="shared" si="107"/>
        <v>3.1097514856521444</v>
      </c>
      <c r="L697" s="59">
        <f t="shared" si="108"/>
        <v>0.30501336574467741</v>
      </c>
      <c r="M697" s="60"/>
      <c r="N697" s="60">
        <f t="shared" si="109"/>
        <v>2022.09</v>
      </c>
      <c r="O697" s="60">
        <f t="shared" si="110"/>
        <v>0.54926293461354136</v>
      </c>
      <c r="P697" s="63">
        <f t="shared" si="111"/>
        <v>1.7319759677544824</v>
      </c>
      <c r="R697" s="59">
        <f t="shared" si="114"/>
        <v>16.166666666666668</v>
      </c>
      <c r="S697" s="59">
        <f t="shared" si="115"/>
        <v>2.7829515092753279</v>
      </c>
    </row>
    <row r="698" spans="1:19" s="63" customFormat="1" x14ac:dyDescent="0.3">
      <c r="A698" s="60">
        <f>[1]Data!A697</f>
        <v>1928.05</v>
      </c>
      <c r="B698" s="59">
        <f>[1]Data!B697</f>
        <v>20</v>
      </c>
      <c r="C698" s="59">
        <f>[1]Data!C697</f>
        <v>0.80330000000000001</v>
      </c>
      <c r="D698" s="59">
        <f>[1]Data!D697</f>
        <v>1.222</v>
      </c>
      <c r="E698" s="59">
        <f>[1]Data!E697</f>
        <v>17.2</v>
      </c>
      <c r="F698" s="59">
        <f t="shared" si="112"/>
        <v>363.17674418604651</v>
      </c>
      <c r="G698" s="59">
        <f t="shared" si="113"/>
        <v>22.190099069767442</v>
      </c>
      <c r="H698" s="59">
        <f t="shared" si="104"/>
        <v>174.31784373111458</v>
      </c>
      <c r="I698" s="59">
        <f t="shared" si="105"/>
        <v>15.792386069403006</v>
      </c>
      <c r="J698" s="59">
        <f t="shared" si="106"/>
        <v>22.996951986228609</v>
      </c>
      <c r="K698" s="59">
        <f t="shared" si="107"/>
        <v>3.1353616848094021</v>
      </c>
      <c r="L698" s="59">
        <f t="shared" si="108"/>
        <v>0.33062356490193512</v>
      </c>
      <c r="M698" s="60"/>
      <c r="N698" s="60">
        <f t="shared" si="109"/>
        <v>2022.12</v>
      </c>
      <c r="O698" s="60">
        <f t="shared" si="110"/>
        <v>0.55365721110519406</v>
      </c>
      <c r="P698" s="63">
        <f t="shared" si="111"/>
        <v>1.7396034954928614</v>
      </c>
      <c r="R698" s="59">
        <f t="shared" si="114"/>
        <v>16.366612111292962</v>
      </c>
      <c r="S698" s="59">
        <f t="shared" si="115"/>
        <v>2.7952434128045875</v>
      </c>
    </row>
    <row r="699" spans="1:19" s="63" customFormat="1" x14ac:dyDescent="0.3">
      <c r="A699" s="60">
        <f>[1]Data!A698</f>
        <v>1928.06</v>
      </c>
      <c r="B699" s="59">
        <f>[1]Data!B698</f>
        <v>19.02</v>
      </c>
      <c r="C699" s="59">
        <f>[1]Data!C698</f>
        <v>0.81</v>
      </c>
      <c r="D699" s="59">
        <f>[1]Data!D698</f>
        <v>1.2450000000000001</v>
      </c>
      <c r="E699" s="59">
        <f>[1]Data!E698</f>
        <v>17.100000000000001</v>
      </c>
      <c r="F699" s="59">
        <f t="shared" si="112"/>
        <v>347.40085614035081</v>
      </c>
      <c r="G699" s="59">
        <f t="shared" si="113"/>
        <v>22.739961403508769</v>
      </c>
      <c r="H699" s="59">
        <f t="shared" si="104"/>
        <v>175.46457638375429</v>
      </c>
      <c r="I699" s="59">
        <f t="shared" si="105"/>
        <v>15.784659154652067</v>
      </c>
      <c r="J699" s="59">
        <f t="shared" si="106"/>
        <v>22.008765139408446</v>
      </c>
      <c r="K699" s="59">
        <f t="shared" si="107"/>
        <v>3.0914407894396203</v>
      </c>
      <c r="L699" s="59">
        <f t="shared" si="108"/>
        <v>0.28670266953215329</v>
      </c>
      <c r="M699" s="60"/>
      <c r="N699" s="60">
        <f t="shared" si="109"/>
        <v>2023.03</v>
      </c>
      <c r="O699" s="60">
        <f t="shared" si="110"/>
        <v>0.5408195591501217</v>
      </c>
      <c r="P699" s="63">
        <f t="shared" si="111"/>
        <v>1.7174138077692462</v>
      </c>
      <c r="R699" s="59">
        <f t="shared" si="114"/>
        <v>15.277108433734938</v>
      </c>
      <c r="S699" s="59">
        <f t="shared" si="115"/>
        <v>2.7263555272005733</v>
      </c>
    </row>
    <row r="700" spans="1:19" s="63" customFormat="1" x14ac:dyDescent="0.3">
      <c r="A700" s="60">
        <f>[1]Data!A699</f>
        <v>1928.07</v>
      </c>
      <c r="B700" s="59">
        <f>[1]Data!B699</f>
        <v>19.16</v>
      </c>
      <c r="C700" s="59">
        <f>[1]Data!C699</f>
        <v>0.81669999999999998</v>
      </c>
      <c r="D700" s="59">
        <f>[1]Data!D699</f>
        <v>1.268</v>
      </c>
      <c r="E700" s="59">
        <f>[1]Data!E699</f>
        <v>17.100000000000001</v>
      </c>
      <c r="F700" s="59">
        <f t="shared" si="112"/>
        <v>349.95796023391807</v>
      </c>
      <c r="G700" s="59">
        <f t="shared" si="113"/>
        <v>23.160057076023389</v>
      </c>
      <c r="H700" s="59">
        <f t="shared" si="104"/>
        <v>176.69283262201165</v>
      </c>
      <c r="I700" s="59">
        <f t="shared" si="105"/>
        <v>15.785684746958658</v>
      </c>
      <c r="J700" s="59">
        <f t="shared" si="106"/>
        <v>22.169324032734313</v>
      </c>
      <c r="K700" s="59">
        <f t="shared" si="107"/>
        <v>3.0987095329845089</v>
      </c>
      <c r="L700" s="59">
        <f t="shared" si="108"/>
        <v>0.29397141307704189</v>
      </c>
      <c r="M700" s="60"/>
      <c r="N700" s="60">
        <f t="shared" si="109"/>
        <v>2023.06</v>
      </c>
      <c r="O700" s="60">
        <f t="shared" si="110"/>
        <v>0.6096330460903947</v>
      </c>
      <c r="P700" s="63">
        <f t="shared" si="111"/>
        <v>1.8397561691811419</v>
      </c>
      <c r="R700" s="59">
        <f t="shared" si="114"/>
        <v>15.110410094637224</v>
      </c>
      <c r="S700" s="59">
        <f t="shared" si="115"/>
        <v>2.7153839165276805</v>
      </c>
    </row>
    <row r="701" spans="1:19" s="63" customFormat="1" x14ac:dyDescent="0.3">
      <c r="A701" s="60">
        <f>[1]Data!A700</f>
        <v>1928.08</v>
      </c>
      <c r="B701" s="59">
        <f>[1]Data!B700</f>
        <v>19.78</v>
      </c>
      <c r="C701" s="59">
        <f>[1]Data!C700</f>
        <v>0.82330000000000003</v>
      </c>
      <c r="D701" s="59">
        <f>[1]Data!D700</f>
        <v>1.29</v>
      </c>
      <c r="E701" s="59">
        <f>[1]Data!E700</f>
        <v>17.100000000000001</v>
      </c>
      <c r="F701" s="59">
        <f t="shared" si="112"/>
        <v>361.28227836257304</v>
      </c>
      <c r="G701" s="59">
        <f t="shared" si="113"/>
        <v>23.561887719298245</v>
      </c>
      <c r="H701" s="59">
        <f t="shared" si="104"/>
        <v>178.02776730465294</v>
      </c>
      <c r="I701" s="59">
        <f t="shared" si="105"/>
        <v>15.794436342545854</v>
      </c>
      <c r="J701" s="59">
        <f t="shared" si="106"/>
        <v>22.874021619206395</v>
      </c>
      <c r="K701" s="59">
        <f t="shared" si="107"/>
        <v>3.1300018395018152</v>
      </c>
      <c r="L701" s="59">
        <f t="shared" si="108"/>
        <v>0.32526371959434819</v>
      </c>
      <c r="M701" s="60"/>
      <c r="N701" s="60">
        <f t="shared" si="109"/>
        <v>2023.09</v>
      </c>
      <c r="O701" s="60">
        <f t="shared" si="110"/>
        <v>0.60534908295523193</v>
      </c>
      <c r="P701" s="63">
        <f t="shared" ref="P701:P703" si="116">EXP(O701)</f>
        <v>1.8318915794088091</v>
      </c>
      <c r="R701" s="59">
        <f t="shared" si="114"/>
        <v>15.333333333333334</v>
      </c>
      <c r="S701" s="59">
        <f t="shared" si="115"/>
        <v>2.7300291078209855</v>
      </c>
    </row>
    <row r="702" spans="1:19" s="63" customFormat="1" x14ac:dyDescent="0.3">
      <c r="A702" s="60">
        <f>[1]Data!A701</f>
        <v>1928.09</v>
      </c>
      <c r="B702" s="59">
        <f>[1]Data!B701</f>
        <v>21.17</v>
      </c>
      <c r="C702" s="59">
        <f>[1]Data!C701</f>
        <v>0.83</v>
      </c>
      <c r="D702" s="59">
        <f>[1]Data!D701</f>
        <v>1.3120000000000001</v>
      </c>
      <c r="E702" s="59">
        <f>[1]Data!E701</f>
        <v>17.3</v>
      </c>
      <c r="F702" s="59">
        <f t="shared" si="112"/>
        <v>382.20048786127165</v>
      </c>
      <c r="G702" s="59">
        <f t="shared" si="113"/>
        <v>23.686681156069362</v>
      </c>
      <c r="H702" s="59">
        <f t="shared" si="104"/>
        <v>179.44764992178426</v>
      </c>
      <c r="I702" s="59">
        <f t="shared" si="105"/>
        <v>15.809370694378046</v>
      </c>
      <c r="J702" s="59">
        <f t="shared" si="106"/>
        <v>24.175566203731663</v>
      </c>
      <c r="K702" s="59">
        <f t="shared" si="107"/>
        <v>3.1853424621087987</v>
      </c>
      <c r="L702" s="59">
        <f t="shared" si="108"/>
        <v>0.38060434220133166</v>
      </c>
      <c r="M702" s="60"/>
      <c r="N702" s="60">
        <f t="shared" si="109"/>
        <v>2023.12</v>
      </c>
      <c r="O702" s="60">
        <f t="shared" si="110"/>
        <v>0.65988666881897018</v>
      </c>
      <c r="P702" s="63">
        <f t="shared" si="116"/>
        <v>1.9345730745264513</v>
      </c>
      <c r="R702" s="59">
        <f t="shared" si="114"/>
        <v>16.135670731707318</v>
      </c>
      <c r="S702" s="59">
        <f t="shared" si="115"/>
        <v>2.7810323946248765</v>
      </c>
    </row>
    <row r="703" spans="1:19" s="63" customFormat="1" x14ac:dyDescent="0.3">
      <c r="A703" s="60">
        <f>[1]Data!A702</f>
        <v>1928.1</v>
      </c>
      <c r="B703" s="59">
        <f>[1]Data!B702</f>
        <v>21.6</v>
      </c>
      <c r="C703" s="59">
        <f>[1]Data!C702</f>
        <v>0.8367</v>
      </c>
      <c r="D703" s="59">
        <f>[1]Data!D702</f>
        <v>1.335</v>
      </c>
      <c r="E703" s="59">
        <f>[1]Data!E702</f>
        <v>17.2</v>
      </c>
      <c r="F703" s="59">
        <f t="shared" si="112"/>
        <v>392.23088372093025</v>
      </c>
      <c r="G703" s="59">
        <f t="shared" si="113"/>
        <v>24.242047674418604</v>
      </c>
      <c r="H703" s="59">
        <f t="shared" si="104"/>
        <v>180.94280341377936</v>
      </c>
      <c r="I703" s="59">
        <f t="shared" si="105"/>
        <v>15.833012144107496</v>
      </c>
      <c r="J703" s="59">
        <f t="shared" si="106"/>
        <v>24.772979402210915</v>
      </c>
      <c r="K703" s="59">
        <f t="shared" si="107"/>
        <v>3.2097535189570627</v>
      </c>
      <c r="L703" s="59">
        <f t="shared" si="108"/>
        <v>0.40501539904959571</v>
      </c>
      <c r="M703" s="60"/>
      <c r="N703" s="60">
        <f t="shared" si="109"/>
        <v>2024.03</v>
      </c>
      <c r="O703" s="60">
        <f t="shared" si="110"/>
        <v>0.73125647910986213</v>
      </c>
      <c r="P703" s="63">
        <f t="shared" si="116"/>
        <v>2.0776895418013246</v>
      </c>
      <c r="R703" s="59">
        <f t="shared" si="114"/>
        <v>16.179775280898877</v>
      </c>
      <c r="S703" s="59">
        <f t="shared" si="115"/>
        <v>2.7837620228379065</v>
      </c>
    </row>
    <row r="704" spans="1:19" s="63" customFormat="1" x14ac:dyDescent="0.3">
      <c r="A704" s="60">
        <f>[1]Data!A703</f>
        <v>1928.11</v>
      </c>
      <c r="B704" s="59">
        <f>[1]Data!B703</f>
        <v>23.06</v>
      </c>
      <c r="C704" s="59">
        <f>[1]Data!C703</f>
        <v>0.84330000000000005</v>
      </c>
      <c r="D704" s="59">
        <f>[1]Data!D703</f>
        <v>1.357</v>
      </c>
      <c r="E704" s="59">
        <f>[1]Data!E703</f>
        <v>17.2</v>
      </c>
      <c r="F704" s="59">
        <f t="shared" si="112"/>
        <v>418.74278604651164</v>
      </c>
      <c r="G704" s="59">
        <f t="shared" si="113"/>
        <v>24.641542093023258</v>
      </c>
      <c r="H704" s="59">
        <f t="shared" si="104"/>
        <v>182.45520292714167</v>
      </c>
      <c r="I704" s="59">
        <f t="shared" si="105"/>
        <v>15.864396424810348</v>
      </c>
      <c r="J704" s="59">
        <f t="shared" si="106"/>
        <v>26.395128741969618</v>
      </c>
      <c r="K704" s="59">
        <f t="shared" si="107"/>
        <v>3.2731794757772144</v>
      </c>
      <c r="L704" s="59">
        <f t="shared" si="108"/>
        <v>0.46844135586974733</v>
      </c>
      <c r="M704" s="60"/>
      <c r="N704" s="60"/>
      <c r="O704" s="60"/>
      <c r="R704" s="59">
        <f t="shared" si="114"/>
        <v>16.993367722918201</v>
      </c>
      <c r="S704" s="59">
        <f t="shared" si="115"/>
        <v>2.8328231339881809</v>
      </c>
    </row>
    <row r="705" spans="1:19" s="63" customFormat="1" x14ac:dyDescent="0.3">
      <c r="A705" s="60">
        <f>[1]Data!A704</f>
        <v>1928.12</v>
      </c>
      <c r="B705" s="59">
        <f>[1]Data!B704</f>
        <v>23.15</v>
      </c>
      <c r="C705" s="59">
        <f>[1]Data!C704</f>
        <v>0.85</v>
      </c>
      <c r="D705" s="59">
        <f>[1]Data!D704</f>
        <v>1.38</v>
      </c>
      <c r="E705" s="59">
        <f>[1]Data!E704</f>
        <v>17.100000000000001</v>
      </c>
      <c r="F705" s="59">
        <f t="shared" si="112"/>
        <v>422.83542690058471</v>
      </c>
      <c r="G705" s="59">
        <f t="shared" si="113"/>
        <v>25.205740350877189</v>
      </c>
      <c r="H705" s="59">
        <f t="shared" ref="H705:H768" si="117">GEOMEAN(F586:F706)</f>
        <v>184.13769990775904</v>
      </c>
      <c r="I705" s="59">
        <f t="shared" ref="I705:I768" si="118">GEOMEAN(G586:G705)</f>
        <v>15.903632005068699</v>
      </c>
      <c r="J705" s="59">
        <f t="shared" ref="J705:J768" si="119">F705/I705</f>
        <v>26.587349780592348</v>
      </c>
      <c r="K705" s="59">
        <f t="shared" ref="K705:K768" si="120">LN(J705)</f>
        <v>3.2804355305091661</v>
      </c>
      <c r="L705" s="59">
        <f t="shared" ref="L705:L768" si="121">K705-$K$1854</f>
        <v>0.47569741060169912</v>
      </c>
      <c r="M705" s="60"/>
      <c r="N705" s="60"/>
      <c r="O705" s="60"/>
      <c r="R705" s="59">
        <f t="shared" si="114"/>
        <v>16.775362318840578</v>
      </c>
      <c r="S705" s="59">
        <f t="shared" si="115"/>
        <v>2.8199112813631295</v>
      </c>
    </row>
    <row r="706" spans="1:19" s="63" customFormat="1" x14ac:dyDescent="0.3">
      <c r="A706" s="60">
        <f>[1]Data!A705</f>
        <v>1929.01</v>
      </c>
      <c r="B706" s="59">
        <f>[1]Data!B705</f>
        <v>24.86</v>
      </c>
      <c r="C706" s="59">
        <f>[1]Data!C705</f>
        <v>0.86</v>
      </c>
      <c r="D706" s="59">
        <f>[1]Data!D705</f>
        <v>1.399</v>
      </c>
      <c r="E706" s="59">
        <f>[1]Data!E705</f>
        <v>17.100000000000001</v>
      </c>
      <c r="F706" s="59">
        <f t="shared" si="112"/>
        <v>454.06862690058477</v>
      </c>
      <c r="G706" s="59">
        <f t="shared" si="113"/>
        <v>25.552775906432746</v>
      </c>
      <c r="H706" s="59">
        <f t="shared" si="117"/>
        <v>185.85347448352519</v>
      </c>
      <c r="I706" s="59">
        <f t="shared" si="118"/>
        <v>15.945454243818777</v>
      </c>
      <c r="J706" s="59">
        <f t="shared" si="119"/>
        <v>28.47636824624194</v>
      </c>
      <c r="K706" s="59">
        <f t="shared" si="120"/>
        <v>3.3490745589687272</v>
      </c>
      <c r="L706" s="59">
        <f t="shared" si="121"/>
        <v>0.54433643906126017</v>
      </c>
      <c r="M706" s="60"/>
      <c r="N706" s="60"/>
      <c r="O706" s="60"/>
      <c r="R706" s="59">
        <f t="shared" si="114"/>
        <v>17.769835596854897</v>
      </c>
      <c r="S706" s="59">
        <f t="shared" si="115"/>
        <v>2.8775023903992207</v>
      </c>
    </row>
    <row r="707" spans="1:19" s="63" customFormat="1" x14ac:dyDescent="0.3">
      <c r="A707" s="60">
        <f>[1]Data!A706</f>
        <v>1929.02</v>
      </c>
      <c r="B707" s="59">
        <f>[1]Data!B706</f>
        <v>24.99</v>
      </c>
      <c r="C707" s="59">
        <f>[1]Data!C706</f>
        <v>0.87</v>
      </c>
      <c r="D707" s="59">
        <f>[1]Data!D706</f>
        <v>1.4179999999999999</v>
      </c>
      <c r="E707" s="59">
        <f>[1]Data!E706</f>
        <v>17.100000000000001</v>
      </c>
      <c r="F707" s="59">
        <f t="shared" si="112"/>
        <v>456.4430807017543</v>
      </c>
      <c r="G707" s="59">
        <f t="shared" si="113"/>
        <v>25.8998114619883</v>
      </c>
      <c r="H707" s="59">
        <f t="shared" si="117"/>
        <v>187.58702773779831</v>
      </c>
      <c r="I707" s="59">
        <f t="shared" si="118"/>
        <v>15.987417061371145</v>
      </c>
      <c r="J707" s="59">
        <f t="shared" si="119"/>
        <v>28.550145339275204</v>
      </c>
      <c r="K707" s="59">
        <f t="shared" si="120"/>
        <v>3.3516620267817134</v>
      </c>
      <c r="L707" s="59">
        <f t="shared" si="121"/>
        <v>0.54692390687424641</v>
      </c>
      <c r="M707" s="60"/>
      <c r="N707" s="60"/>
      <c r="O707" s="60"/>
      <c r="R707" s="59">
        <f t="shared" si="114"/>
        <v>17.623413258110013</v>
      </c>
      <c r="S707" s="59">
        <f t="shared" si="115"/>
        <v>2.8692283167369252</v>
      </c>
    </row>
    <row r="708" spans="1:19" s="63" customFormat="1" x14ac:dyDescent="0.3">
      <c r="A708" s="60">
        <f>[1]Data!A707</f>
        <v>1929.03</v>
      </c>
      <c r="B708" s="59">
        <f>[1]Data!B707</f>
        <v>25.43</v>
      </c>
      <c r="C708" s="59">
        <f>[1]Data!C707</f>
        <v>0.88</v>
      </c>
      <c r="D708" s="59">
        <f>[1]Data!D707</f>
        <v>1.4379999999999999</v>
      </c>
      <c r="E708" s="59">
        <f>[1]Data!E707</f>
        <v>17</v>
      </c>
      <c r="F708" s="59">
        <f t="shared" si="112"/>
        <v>467.21192705882351</v>
      </c>
      <c r="G708" s="59">
        <f t="shared" si="113"/>
        <v>26.419612705882351</v>
      </c>
      <c r="H708" s="59">
        <f t="shared" si="117"/>
        <v>189.30898061920311</v>
      </c>
      <c r="I708" s="59">
        <f t="shared" si="118"/>
        <v>16.034467724545298</v>
      </c>
      <c r="J708" s="59">
        <f t="shared" si="119"/>
        <v>29.137975459180552</v>
      </c>
      <c r="K708" s="59">
        <f t="shared" si="120"/>
        <v>3.3720423220041362</v>
      </c>
      <c r="L708" s="59">
        <f t="shared" si="121"/>
        <v>0.56730420209666921</v>
      </c>
      <c r="M708" s="60"/>
      <c r="N708" s="60"/>
      <c r="R708" s="59">
        <f t="shared" si="114"/>
        <v>17.684283727399166</v>
      </c>
      <c r="S708" s="59">
        <f t="shared" si="115"/>
        <v>2.8726763201351733</v>
      </c>
    </row>
    <row r="709" spans="1:19" s="63" customFormat="1" x14ac:dyDescent="0.3">
      <c r="A709" s="60">
        <f>[1]Data!A708</f>
        <v>1929.04</v>
      </c>
      <c r="B709" s="59">
        <f>[1]Data!B708</f>
        <v>25.28</v>
      </c>
      <c r="C709" s="59">
        <f>[1]Data!C708</f>
        <v>0.89</v>
      </c>
      <c r="D709" s="59">
        <f>[1]Data!D708</f>
        <v>1.4570000000000001</v>
      </c>
      <c r="E709" s="59">
        <f>[1]Data!E708</f>
        <v>16.899999999999999</v>
      </c>
      <c r="F709" s="59">
        <f t="shared" si="112"/>
        <v>467.20431715976332</v>
      </c>
      <c r="G709" s="59">
        <f t="shared" si="113"/>
        <v>26.927084260355031</v>
      </c>
      <c r="H709" s="59">
        <f t="shared" si="117"/>
        <v>191.03795707096666</v>
      </c>
      <c r="I709" s="59">
        <f t="shared" si="118"/>
        <v>16.087325939620477</v>
      </c>
      <c r="J709" s="59">
        <f t="shared" si="119"/>
        <v>29.041763616482388</v>
      </c>
      <c r="K709" s="59">
        <f t="shared" si="120"/>
        <v>3.3687349187076912</v>
      </c>
      <c r="L709" s="59">
        <f t="shared" si="121"/>
        <v>0.56399679880022413</v>
      </c>
      <c r="M709" s="60"/>
      <c r="N709" s="60"/>
      <c r="R709" s="59">
        <f t="shared" si="114"/>
        <v>17.350720658888125</v>
      </c>
      <c r="S709" s="59">
        <f t="shared" si="115"/>
        <v>2.8536340420655888</v>
      </c>
    </row>
    <row r="710" spans="1:19" s="63" customFormat="1" x14ac:dyDescent="0.3">
      <c r="A710" s="60">
        <f>[1]Data!A709</f>
        <v>1929.05</v>
      </c>
      <c r="B710" s="59">
        <f>[1]Data!B709</f>
        <v>25.66</v>
      </c>
      <c r="C710" s="59">
        <f>[1]Data!C709</f>
        <v>0.9</v>
      </c>
      <c r="D710" s="59">
        <f>[1]Data!D709</f>
        <v>1.476</v>
      </c>
      <c r="E710" s="59">
        <f>[1]Data!E709</f>
        <v>17</v>
      </c>
      <c r="F710" s="59">
        <f t="shared" si="112"/>
        <v>471.43759529411767</v>
      </c>
      <c r="G710" s="59">
        <f t="shared" si="113"/>
        <v>27.117766588235295</v>
      </c>
      <c r="H710" s="59">
        <f t="shared" si="117"/>
        <v>192.71599564643145</v>
      </c>
      <c r="I710" s="59">
        <f t="shared" si="118"/>
        <v>16.143604199647129</v>
      </c>
      <c r="J710" s="59">
        <f t="shared" si="119"/>
        <v>29.202747383042411</v>
      </c>
      <c r="K710" s="59">
        <f t="shared" si="120"/>
        <v>3.3742627933085512</v>
      </c>
      <c r="L710" s="59">
        <f t="shared" si="121"/>
        <v>0.56952467340108415</v>
      </c>
      <c r="M710" s="60"/>
      <c r="N710" s="60"/>
      <c r="R710" s="59">
        <f t="shared" si="114"/>
        <v>17.384823848238483</v>
      </c>
      <c r="S710" s="59">
        <f t="shared" si="115"/>
        <v>2.8555976330092094</v>
      </c>
    </row>
    <row r="711" spans="1:19" s="63" customFormat="1" x14ac:dyDescent="0.3">
      <c r="A711" s="60">
        <f>[1]Data!A710</f>
        <v>1929.06</v>
      </c>
      <c r="B711" s="59">
        <f>[1]Data!B710</f>
        <v>26.15</v>
      </c>
      <c r="C711" s="59">
        <f>[1]Data!C710</f>
        <v>0.91</v>
      </c>
      <c r="D711" s="59">
        <f>[1]Data!D710</f>
        <v>1.4950000000000001</v>
      </c>
      <c r="E711" s="59">
        <f>[1]Data!E710</f>
        <v>17.100000000000001</v>
      </c>
      <c r="F711" s="59">
        <f t="shared" si="112"/>
        <v>477.630514619883</v>
      </c>
      <c r="G711" s="59">
        <f t="shared" si="113"/>
        <v>27.306218713450292</v>
      </c>
      <c r="H711" s="59">
        <f t="shared" si="117"/>
        <v>194.48481802972978</v>
      </c>
      <c r="I711" s="59">
        <f t="shared" si="118"/>
        <v>16.201715652486783</v>
      </c>
      <c r="J711" s="59">
        <f t="shared" si="119"/>
        <v>29.480243010348847</v>
      </c>
      <c r="K711" s="59">
        <f t="shared" si="120"/>
        <v>3.3837203105147333</v>
      </c>
      <c r="L711" s="59">
        <f t="shared" si="121"/>
        <v>0.5789821906072663</v>
      </c>
      <c r="M711" s="60"/>
      <c r="N711" s="60"/>
      <c r="R711" s="59">
        <f t="shared" si="114"/>
        <v>17.491638795986621</v>
      </c>
      <c r="S711" s="59">
        <f t="shared" si="115"/>
        <v>2.8617229836682823</v>
      </c>
    </row>
    <row r="712" spans="1:19" s="63" customFormat="1" x14ac:dyDescent="0.3">
      <c r="A712" s="60">
        <f>[1]Data!A711</f>
        <v>1929.07</v>
      </c>
      <c r="B712" s="59">
        <f>[1]Data!B711</f>
        <v>28.48</v>
      </c>
      <c r="C712" s="59">
        <f>[1]Data!C711</f>
        <v>0.92</v>
      </c>
      <c r="D712" s="59">
        <f>[1]Data!D711</f>
        <v>1.514</v>
      </c>
      <c r="E712" s="59">
        <f>[1]Data!E711</f>
        <v>17.3</v>
      </c>
      <c r="F712" s="59">
        <f t="shared" si="112"/>
        <v>514.17429826589591</v>
      </c>
      <c r="G712" s="59">
        <f t="shared" si="113"/>
        <v>27.333563468208091</v>
      </c>
      <c r="H712" s="59">
        <f t="shared" si="117"/>
        <v>196.35493158327355</v>
      </c>
      <c r="I712" s="59">
        <f t="shared" si="118"/>
        <v>16.264830918049313</v>
      </c>
      <c r="J712" s="59">
        <f t="shared" si="119"/>
        <v>31.612643307303578</v>
      </c>
      <c r="K712" s="59">
        <f t="shared" si="120"/>
        <v>3.4535571452338458</v>
      </c>
      <c r="L712" s="59">
        <f t="shared" si="121"/>
        <v>0.64881902532637881</v>
      </c>
      <c r="M712" s="60"/>
      <c r="N712" s="60"/>
      <c r="R712" s="59">
        <f t="shared" si="114"/>
        <v>18.8110964332893</v>
      </c>
      <c r="S712" s="59">
        <f t="shared" si="115"/>
        <v>2.9344469315285182</v>
      </c>
    </row>
    <row r="713" spans="1:19" s="63" customFormat="1" x14ac:dyDescent="0.3">
      <c r="A713" s="60">
        <f>[1]Data!A712</f>
        <v>1929.08</v>
      </c>
      <c r="B713" s="59">
        <f>[1]Data!B712</f>
        <v>30.1</v>
      </c>
      <c r="C713" s="59">
        <f>[1]Data!C712</f>
        <v>0.93</v>
      </c>
      <c r="D713" s="59">
        <f>[1]Data!D712</f>
        <v>1.5329999999999999</v>
      </c>
      <c r="E713" s="59">
        <f>[1]Data!E712</f>
        <v>17.3</v>
      </c>
      <c r="F713" s="59">
        <f t="shared" si="112"/>
        <v>543.42157225433527</v>
      </c>
      <c r="G713" s="59">
        <f t="shared" si="113"/>
        <v>27.676587052023116</v>
      </c>
      <c r="H713" s="59">
        <f t="shared" si="117"/>
        <v>198.44933460195463</v>
      </c>
      <c r="I713" s="59">
        <f t="shared" si="118"/>
        <v>16.332929990747452</v>
      </c>
      <c r="J713" s="59">
        <f t="shared" si="119"/>
        <v>33.271530127306107</v>
      </c>
      <c r="K713" s="59">
        <f t="shared" si="120"/>
        <v>3.5047020801752904</v>
      </c>
      <c r="L713" s="59">
        <f t="shared" si="121"/>
        <v>0.69996396026782337</v>
      </c>
      <c r="M713" s="60"/>
      <c r="N713" s="60"/>
      <c r="R713" s="59">
        <f t="shared" si="114"/>
        <v>19.634703196347033</v>
      </c>
      <c r="S713" s="59">
        <f t="shared" si="115"/>
        <v>2.9772985718651532</v>
      </c>
    </row>
    <row r="714" spans="1:19" s="63" customFormat="1" x14ac:dyDescent="0.3">
      <c r="A714" s="60">
        <f>[1]Data!A713</f>
        <v>1929.09</v>
      </c>
      <c r="B714" s="59">
        <f>[1]Data!B713</f>
        <v>31.3</v>
      </c>
      <c r="C714" s="59">
        <f>[1]Data!C713</f>
        <v>0.94</v>
      </c>
      <c r="D714" s="59">
        <f>[1]Data!D713</f>
        <v>1.552</v>
      </c>
      <c r="E714" s="59">
        <f>[1]Data!E713</f>
        <v>17.3</v>
      </c>
      <c r="F714" s="59">
        <f t="shared" si="112"/>
        <v>565.08621965317911</v>
      </c>
      <c r="G714" s="59">
        <f t="shared" si="113"/>
        <v>28.019610635838148</v>
      </c>
      <c r="H714" s="59">
        <f t="shared" si="117"/>
        <v>200.36429138698642</v>
      </c>
      <c r="I714" s="59">
        <f t="shared" si="118"/>
        <v>16.404489337072963</v>
      </c>
      <c r="J714" s="59">
        <f t="shared" si="119"/>
        <v>34.447047271146992</v>
      </c>
      <c r="K714" s="59">
        <f t="shared" si="120"/>
        <v>3.5394232832245365</v>
      </c>
      <c r="L714" s="59">
        <f t="shared" si="121"/>
        <v>0.73468516331706946</v>
      </c>
      <c r="M714" s="60"/>
      <c r="N714" s="60"/>
      <c r="R714" s="59">
        <f t="shared" si="114"/>
        <v>20.167525773195877</v>
      </c>
      <c r="S714" s="59">
        <f t="shared" si="115"/>
        <v>3.0040736757850803</v>
      </c>
    </row>
    <row r="715" spans="1:19" s="63" customFormat="1" x14ac:dyDescent="0.3">
      <c r="A715" s="60">
        <f>[1]Data!A714</f>
        <v>1929.1</v>
      </c>
      <c r="B715" s="59">
        <f>[1]Data!B714</f>
        <v>27.99</v>
      </c>
      <c r="C715" s="59">
        <f>[1]Data!C714</f>
        <v>0.95</v>
      </c>
      <c r="D715" s="59">
        <f>[1]Data!D714</f>
        <v>1.5720000000000001</v>
      </c>
      <c r="E715" s="59">
        <f>[1]Data!E714</f>
        <v>17.3</v>
      </c>
      <c r="F715" s="59">
        <f t="shared" ref="F715:F778" si="122">B715*$E$1848/E715</f>
        <v>505.32790057803464</v>
      </c>
      <c r="G715" s="59">
        <f t="shared" ref="G715:G778" si="123">D715*$E$1848/E715</f>
        <v>28.380688092485549</v>
      </c>
      <c r="H715" s="59">
        <f t="shared" si="117"/>
        <v>201.72907120462017</v>
      </c>
      <c r="I715" s="59">
        <f t="shared" si="118"/>
        <v>16.481144175940702</v>
      </c>
      <c r="J715" s="59">
        <f t="shared" si="119"/>
        <v>30.66097202861171</v>
      </c>
      <c r="K715" s="59">
        <f t="shared" si="120"/>
        <v>3.4229905764183481</v>
      </c>
      <c r="L715" s="59">
        <f t="shared" si="121"/>
        <v>0.61825245651088112</v>
      </c>
      <c r="M715" s="60"/>
      <c r="N715" s="60"/>
      <c r="R715" s="59">
        <f t="shared" ref="R715:R778" si="124">B715/D715</f>
        <v>17.805343511450381</v>
      </c>
      <c r="S715" s="59">
        <f t="shared" ref="S715:S778" si="125">LN(R715)</f>
        <v>2.8794986095203474</v>
      </c>
    </row>
    <row r="716" spans="1:19" s="63" customFormat="1" x14ac:dyDescent="0.3">
      <c r="A716" s="60">
        <f>[1]Data!A715</f>
        <v>1929.11</v>
      </c>
      <c r="B716" s="59">
        <f>[1]Data!B715</f>
        <v>20.58</v>
      </c>
      <c r="C716" s="59">
        <f>[1]Data!C715</f>
        <v>0.96</v>
      </c>
      <c r="D716" s="59">
        <f>[1]Data!D715</f>
        <v>1.591</v>
      </c>
      <c r="E716" s="59">
        <f>[1]Data!E715</f>
        <v>17.3</v>
      </c>
      <c r="F716" s="59">
        <f t="shared" si="122"/>
        <v>371.54870289017333</v>
      </c>
      <c r="G716" s="59">
        <f t="shared" si="123"/>
        <v>28.723711676300578</v>
      </c>
      <c r="H716" s="59">
        <f t="shared" si="117"/>
        <v>203.26559406885625</v>
      </c>
      <c r="I716" s="59">
        <f t="shared" si="118"/>
        <v>16.563567943964181</v>
      </c>
      <c r="J716" s="59">
        <f t="shared" si="119"/>
        <v>22.431682844369707</v>
      </c>
      <c r="K716" s="59">
        <f t="shared" si="120"/>
        <v>3.1104743722166424</v>
      </c>
      <c r="L716" s="59">
        <f t="shared" si="121"/>
        <v>0.30573625230917534</v>
      </c>
      <c r="M716" s="60"/>
      <c r="N716" s="60"/>
      <c r="R716" s="59">
        <f t="shared" si="124"/>
        <v>12.935260842237586</v>
      </c>
      <c r="S716" s="59">
        <f t="shared" si="125"/>
        <v>2.5599569810502536</v>
      </c>
    </row>
    <row r="717" spans="1:19" s="63" customFormat="1" x14ac:dyDescent="0.3">
      <c r="A717" s="60">
        <f>[1]Data!A716</f>
        <v>1929.12</v>
      </c>
      <c r="B717" s="59">
        <f>[1]Data!B716</f>
        <v>21.4</v>
      </c>
      <c r="C717" s="59">
        <f>[1]Data!C716</f>
        <v>0.97</v>
      </c>
      <c r="D717" s="59">
        <f>[1]Data!D716</f>
        <v>1.61</v>
      </c>
      <c r="E717" s="59">
        <f>[1]Data!E716</f>
        <v>17.2</v>
      </c>
      <c r="F717" s="59">
        <f t="shared" si="122"/>
        <v>388.59911627906973</v>
      </c>
      <c r="G717" s="59">
        <f t="shared" si="123"/>
        <v>29.235727906976749</v>
      </c>
      <c r="H717" s="59">
        <f t="shared" si="117"/>
        <v>204.93475393420826</v>
      </c>
      <c r="I717" s="59">
        <f t="shared" si="118"/>
        <v>16.652567238746627</v>
      </c>
      <c r="J717" s="59">
        <f t="shared" si="119"/>
        <v>23.335688167941488</v>
      </c>
      <c r="K717" s="59">
        <f t="shared" si="120"/>
        <v>3.1499838697722256</v>
      </c>
      <c r="L717" s="59">
        <f t="shared" si="121"/>
        <v>0.34524574986475853</v>
      </c>
      <c r="M717" s="60"/>
      <c r="N717" s="60"/>
      <c r="R717" s="59">
        <f t="shared" si="124"/>
        <v>13.291925465838508</v>
      </c>
      <c r="S717" s="59">
        <f t="shared" si="125"/>
        <v>2.5871567430314339</v>
      </c>
    </row>
    <row r="718" spans="1:19" s="63" customFormat="1" x14ac:dyDescent="0.3">
      <c r="A718" s="60">
        <f>[1]Data!A717</f>
        <v>1930.01</v>
      </c>
      <c r="B718" s="59">
        <f>[1]Data!B717</f>
        <v>21.71</v>
      </c>
      <c r="C718" s="59">
        <f>[1]Data!C717</f>
        <v>0.9708</v>
      </c>
      <c r="D718" s="59">
        <f>[1]Data!D717</f>
        <v>1.5569999999999999</v>
      </c>
      <c r="E718" s="59">
        <f>[1]Data!E717</f>
        <v>17.100000000000001</v>
      </c>
      <c r="F718" s="59">
        <f t="shared" si="122"/>
        <v>396.53378479532159</v>
      </c>
      <c r="G718" s="59">
        <f t="shared" si="123"/>
        <v>28.438650526315783</v>
      </c>
      <c r="H718" s="59">
        <f t="shared" si="117"/>
        <v>206.78453467986438</v>
      </c>
      <c r="I718" s="59">
        <f t="shared" si="118"/>
        <v>16.742739786117504</v>
      </c>
      <c r="J718" s="59">
        <f t="shared" si="119"/>
        <v>23.683924486726692</v>
      </c>
      <c r="K718" s="59">
        <f t="shared" si="120"/>
        <v>3.1647965262978994</v>
      </c>
      <c r="L718" s="59">
        <f t="shared" si="121"/>
        <v>0.36005840639043241</v>
      </c>
      <c r="M718" s="60"/>
      <c r="N718" s="60"/>
      <c r="R718" s="59">
        <f t="shared" si="124"/>
        <v>13.943481053307645</v>
      </c>
      <c r="S718" s="59">
        <f t="shared" si="125"/>
        <v>2.6350120910383392</v>
      </c>
    </row>
    <row r="719" spans="1:19" s="63" customFormat="1" x14ac:dyDescent="0.3">
      <c r="A719" s="60">
        <f>[1]Data!A718</f>
        <v>1930.02</v>
      </c>
      <c r="B719" s="59">
        <f>[1]Data!B718</f>
        <v>23.07</v>
      </c>
      <c r="C719" s="59">
        <f>[1]Data!C718</f>
        <v>0.97170000000000001</v>
      </c>
      <c r="D719" s="59">
        <f>[1]Data!D718</f>
        <v>1.5029999999999999</v>
      </c>
      <c r="E719" s="59">
        <f>[1]Data!E718</f>
        <v>17</v>
      </c>
      <c r="F719" s="59">
        <f t="shared" si="122"/>
        <v>423.85289647058823</v>
      </c>
      <c r="G719" s="59">
        <f t="shared" si="123"/>
        <v>27.613823294117644</v>
      </c>
      <c r="H719" s="59">
        <f t="shared" si="117"/>
        <v>208.89173333258114</v>
      </c>
      <c r="I719" s="59">
        <f t="shared" si="118"/>
        <v>16.832391439485907</v>
      </c>
      <c r="J719" s="59">
        <f t="shared" si="119"/>
        <v>25.180788956481962</v>
      </c>
      <c r="K719" s="59">
        <f t="shared" si="120"/>
        <v>3.2260813607894403</v>
      </c>
      <c r="L719" s="59">
        <f t="shared" si="121"/>
        <v>0.42134324088197328</v>
      </c>
      <c r="M719" s="60"/>
      <c r="N719" s="60"/>
      <c r="R719" s="59">
        <f t="shared" si="124"/>
        <v>15.34930139720559</v>
      </c>
      <c r="S719" s="59">
        <f t="shared" si="125"/>
        <v>2.7310699614148248</v>
      </c>
    </row>
    <row r="720" spans="1:19" s="63" customFormat="1" x14ac:dyDescent="0.3">
      <c r="A720" s="60">
        <f>[1]Data!A719</f>
        <v>1930.03</v>
      </c>
      <c r="B720" s="59">
        <f>[1]Data!B719</f>
        <v>23.94</v>
      </c>
      <c r="C720" s="59">
        <f>[1]Data!C719</f>
        <v>0.97250000000000003</v>
      </c>
      <c r="D720" s="59">
        <f>[1]Data!D719</f>
        <v>1.45</v>
      </c>
      <c r="E720" s="59">
        <f>[1]Data!E719</f>
        <v>16.899999999999999</v>
      </c>
      <c r="F720" s="59">
        <f t="shared" si="122"/>
        <v>442.43953136094677</v>
      </c>
      <c r="G720" s="59">
        <f t="shared" si="123"/>
        <v>26.797715976331361</v>
      </c>
      <c r="H720" s="59">
        <f t="shared" si="117"/>
        <v>211.01666876617733</v>
      </c>
      <c r="I720" s="59">
        <f t="shared" si="118"/>
        <v>16.921418415452717</v>
      </c>
      <c r="J720" s="59">
        <f t="shared" si="119"/>
        <v>26.146716575302516</v>
      </c>
      <c r="K720" s="59">
        <f t="shared" si="120"/>
        <v>3.2637236214535679</v>
      </c>
      <c r="L720" s="59">
        <f t="shared" si="121"/>
        <v>0.45898550154610085</v>
      </c>
      <c r="M720" s="60"/>
      <c r="N720" s="60"/>
      <c r="R720" s="59">
        <f t="shared" si="124"/>
        <v>16.510344827586209</v>
      </c>
      <c r="S720" s="59">
        <f t="shared" si="125"/>
        <v>2.803987143697344</v>
      </c>
    </row>
    <row r="721" spans="1:19" s="63" customFormat="1" x14ac:dyDescent="0.3">
      <c r="A721" s="60">
        <f>[1]Data!A720</f>
        <v>1930.04</v>
      </c>
      <c r="B721" s="59">
        <f>[1]Data!B720</f>
        <v>25.46</v>
      </c>
      <c r="C721" s="59">
        <f>[1]Data!C720</f>
        <v>0.97330000000000005</v>
      </c>
      <c r="D721" s="59">
        <f>[1]Data!D720</f>
        <v>1.397</v>
      </c>
      <c r="E721" s="59">
        <f>[1]Data!E720</f>
        <v>17</v>
      </c>
      <c r="F721" s="59">
        <f t="shared" si="122"/>
        <v>467.76310117647057</v>
      </c>
      <c r="G721" s="59">
        <f t="shared" si="123"/>
        <v>25.666341411764705</v>
      </c>
      <c r="H721" s="59">
        <f t="shared" si="117"/>
        <v>213.13230588708839</v>
      </c>
      <c r="I721" s="59">
        <f t="shared" si="118"/>
        <v>17.010770597348671</v>
      </c>
      <c r="J721" s="59">
        <f t="shared" si="119"/>
        <v>27.498054747112807</v>
      </c>
      <c r="K721" s="59">
        <f t="shared" si="120"/>
        <v>3.3141152657019584</v>
      </c>
      <c r="L721" s="59">
        <f t="shared" si="121"/>
        <v>0.50937714579449134</v>
      </c>
      <c r="M721" s="60"/>
      <c r="N721" s="60"/>
      <c r="R721" s="59">
        <f t="shared" si="124"/>
        <v>18.224767358625627</v>
      </c>
      <c r="S721" s="59">
        <f t="shared" si="125"/>
        <v>2.9027815128544359</v>
      </c>
    </row>
    <row r="722" spans="1:19" s="63" customFormat="1" x14ac:dyDescent="0.3">
      <c r="A722" s="60">
        <f>[1]Data!A721</f>
        <v>1930.05</v>
      </c>
      <c r="B722" s="59">
        <f>[1]Data!B721</f>
        <v>23.94</v>
      </c>
      <c r="C722" s="59">
        <f>[1]Data!C721</f>
        <v>0.97419999999999995</v>
      </c>
      <c r="D722" s="59">
        <f>[1]Data!D721</f>
        <v>1.343</v>
      </c>
      <c r="E722" s="59">
        <f>[1]Data!E721</f>
        <v>16.899999999999999</v>
      </c>
      <c r="F722" s="59">
        <f t="shared" si="122"/>
        <v>442.43953136094677</v>
      </c>
      <c r="G722" s="59">
        <f t="shared" si="123"/>
        <v>24.820229349112427</v>
      </c>
      <c r="H722" s="59">
        <f t="shared" si="117"/>
        <v>215.23159322588958</v>
      </c>
      <c r="I722" s="59">
        <f t="shared" si="118"/>
        <v>17.099670861462879</v>
      </c>
      <c r="J722" s="59">
        <f t="shared" si="119"/>
        <v>25.87415482704186</v>
      </c>
      <c r="K722" s="59">
        <f t="shared" si="120"/>
        <v>3.2532445873628597</v>
      </c>
      <c r="L722" s="59">
        <f t="shared" si="121"/>
        <v>0.44850646745539269</v>
      </c>
      <c r="M722" s="60"/>
      <c r="N722" s="60"/>
      <c r="R722" s="59">
        <f t="shared" si="124"/>
        <v>17.825763216679078</v>
      </c>
      <c r="S722" s="59">
        <f t="shared" si="125"/>
        <v>2.8806447825887265</v>
      </c>
    </row>
    <row r="723" spans="1:19" s="63" customFormat="1" x14ac:dyDescent="0.3">
      <c r="A723" s="60">
        <f>[1]Data!A722</f>
        <v>1930.06</v>
      </c>
      <c r="B723" s="59">
        <f>[1]Data!B722</f>
        <v>21.52</v>
      </c>
      <c r="C723" s="59">
        <f>[1]Data!C722</f>
        <v>0.97499999999999998</v>
      </c>
      <c r="D723" s="59">
        <f>[1]Data!D722</f>
        <v>1.29</v>
      </c>
      <c r="E723" s="59">
        <f>[1]Data!E722</f>
        <v>16.8</v>
      </c>
      <c r="F723" s="59">
        <f t="shared" si="122"/>
        <v>400.082419047619</v>
      </c>
      <c r="G723" s="59">
        <f t="shared" si="123"/>
        <v>23.982635714285713</v>
      </c>
      <c r="H723" s="59">
        <f t="shared" si="117"/>
        <v>217.39170768752246</v>
      </c>
      <c r="I723" s="59">
        <f t="shared" si="118"/>
        <v>17.187966799711315</v>
      </c>
      <c r="J723" s="59">
        <f t="shared" si="119"/>
        <v>23.276890379747456</v>
      </c>
      <c r="K723" s="59">
        <f t="shared" si="120"/>
        <v>3.1474610391882192</v>
      </c>
      <c r="L723" s="59">
        <f t="shared" si="121"/>
        <v>0.34272291928075216</v>
      </c>
      <c r="M723" s="60"/>
      <c r="N723" s="60"/>
      <c r="R723" s="59">
        <f t="shared" si="124"/>
        <v>16.682170542635657</v>
      </c>
      <c r="S723" s="59">
        <f t="shared" si="125"/>
        <v>2.8143405169200029</v>
      </c>
    </row>
    <row r="724" spans="1:19" s="63" customFormat="1" x14ac:dyDescent="0.3">
      <c r="A724" s="60">
        <f>[1]Data!A723</f>
        <v>1930.07</v>
      </c>
      <c r="B724" s="59">
        <f>[1]Data!B723</f>
        <v>21.06</v>
      </c>
      <c r="C724" s="59">
        <f>[1]Data!C723</f>
        <v>0.9758</v>
      </c>
      <c r="D724" s="59">
        <f>[1]Data!D723</f>
        <v>1.2370000000000001</v>
      </c>
      <c r="E724" s="59">
        <f>[1]Data!E723</f>
        <v>16.600000000000001</v>
      </c>
      <c r="F724" s="59">
        <f t="shared" si="122"/>
        <v>396.24770602409632</v>
      </c>
      <c r="G724" s="59">
        <f t="shared" si="123"/>
        <v>23.274378554216867</v>
      </c>
      <c r="H724" s="59">
        <f t="shared" si="117"/>
        <v>219.55464111933574</v>
      </c>
      <c r="I724" s="59">
        <f t="shared" si="118"/>
        <v>17.273521476526238</v>
      </c>
      <c r="J724" s="59">
        <f t="shared" si="119"/>
        <v>22.939601896612402</v>
      </c>
      <c r="K724" s="59">
        <f t="shared" si="120"/>
        <v>3.1328647574360979</v>
      </c>
      <c r="L724" s="59">
        <f t="shared" si="121"/>
        <v>0.32812663752863092</v>
      </c>
      <c r="M724" s="60"/>
      <c r="N724" s="60"/>
      <c r="R724" s="59">
        <f t="shared" si="124"/>
        <v>17.0250606305578</v>
      </c>
      <c r="S724" s="59">
        <f t="shared" si="125"/>
        <v>2.8346864132954783</v>
      </c>
    </row>
    <row r="725" spans="1:19" s="63" customFormat="1" x14ac:dyDescent="0.3">
      <c r="A725" s="60">
        <f>[1]Data!A724</f>
        <v>1930.08</v>
      </c>
      <c r="B725" s="59">
        <f>[1]Data!B724</f>
        <v>20.79</v>
      </c>
      <c r="C725" s="59">
        <f>[1]Data!C724</f>
        <v>0.97670000000000001</v>
      </c>
      <c r="D725" s="59">
        <f>[1]Data!D724</f>
        <v>1.1830000000000001</v>
      </c>
      <c r="E725" s="59">
        <f>[1]Data!E724</f>
        <v>16.5</v>
      </c>
      <c r="F725" s="59">
        <f t="shared" si="122"/>
        <v>393.53832</v>
      </c>
      <c r="G725" s="59">
        <f t="shared" si="123"/>
        <v>22.393257939393941</v>
      </c>
      <c r="H725" s="59">
        <f t="shared" si="117"/>
        <v>221.75581546745229</v>
      </c>
      <c r="I725" s="59">
        <f t="shared" si="118"/>
        <v>17.352258431418957</v>
      </c>
      <c r="J725" s="59">
        <f t="shared" si="119"/>
        <v>22.679371769120138</v>
      </c>
      <c r="K725" s="59">
        <f t="shared" si="120"/>
        <v>3.121455778701661</v>
      </c>
      <c r="L725" s="59">
        <f t="shared" si="121"/>
        <v>0.316717658794194</v>
      </c>
      <c r="M725" s="60"/>
      <c r="N725" s="60"/>
      <c r="R725" s="59">
        <f t="shared" si="124"/>
        <v>17.57396449704142</v>
      </c>
      <c r="S725" s="59">
        <f t="shared" si="125"/>
        <v>2.8664185168736718</v>
      </c>
    </row>
    <row r="726" spans="1:19" s="63" customFormat="1" x14ac:dyDescent="0.3">
      <c r="A726" s="60">
        <f>[1]Data!A725</f>
        <v>1930.09</v>
      </c>
      <c r="B726" s="59">
        <f>[1]Data!B725</f>
        <v>20.78</v>
      </c>
      <c r="C726" s="59">
        <f>[1]Data!C725</f>
        <v>0.97750000000000004</v>
      </c>
      <c r="D726" s="59">
        <f>[1]Data!D725</f>
        <v>1.1299999999999999</v>
      </c>
      <c r="E726" s="59">
        <f>[1]Data!E725</f>
        <v>16.600000000000001</v>
      </c>
      <c r="F726" s="59">
        <f t="shared" si="122"/>
        <v>390.97945542168674</v>
      </c>
      <c r="G726" s="59">
        <f t="shared" si="123"/>
        <v>21.261154216867464</v>
      </c>
      <c r="H726" s="59">
        <f t="shared" si="117"/>
        <v>223.62424977455271</v>
      </c>
      <c r="I726" s="59">
        <f t="shared" si="118"/>
        <v>17.42352975446871</v>
      </c>
      <c r="J726" s="59">
        <f t="shared" si="119"/>
        <v>22.439738728681544</v>
      </c>
      <c r="K726" s="59">
        <f t="shared" si="120"/>
        <v>3.110833437479831</v>
      </c>
      <c r="L726" s="59">
        <f t="shared" si="121"/>
        <v>0.30609531757236397</v>
      </c>
      <c r="M726" s="60"/>
      <c r="N726" s="60"/>
      <c r="R726" s="59">
        <f t="shared" si="124"/>
        <v>18.389380530973455</v>
      </c>
      <c r="S726" s="59">
        <f t="shared" si="125"/>
        <v>2.9117733529468324</v>
      </c>
    </row>
    <row r="727" spans="1:19" s="63" customFormat="1" x14ac:dyDescent="0.3">
      <c r="A727" s="60">
        <f>[1]Data!A726</f>
        <v>1930.1</v>
      </c>
      <c r="B727" s="59">
        <f>[1]Data!B726</f>
        <v>17.920000000000002</v>
      </c>
      <c r="C727" s="59">
        <f>[1]Data!C726</f>
        <v>0.97829999999999995</v>
      </c>
      <c r="D727" s="59">
        <f>[1]Data!D726</f>
        <v>1.077</v>
      </c>
      <c r="E727" s="59">
        <f>[1]Data!E726</f>
        <v>16.5</v>
      </c>
      <c r="F727" s="59">
        <f t="shared" si="122"/>
        <v>339.21148121212121</v>
      </c>
      <c r="G727" s="59">
        <f t="shared" si="123"/>
        <v>20.386761454545454</v>
      </c>
      <c r="H727" s="59">
        <f t="shared" si="117"/>
        <v>225.36773492755785</v>
      </c>
      <c r="I727" s="59">
        <f t="shared" si="118"/>
        <v>17.490144770133636</v>
      </c>
      <c r="J727" s="59">
        <f t="shared" si="119"/>
        <v>19.394435304581496</v>
      </c>
      <c r="K727" s="59">
        <f t="shared" si="120"/>
        <v>2.9649861849528039</v>
      </c>
      <c r="L727" s="59">
        <f t="shared" si="121"/>
        <v>0.16024806504533684</v>
      </c>
      <c r="M727" s="60"/>
      <c r="N727" s="60"/>
      <c r="R727" s="59">
        <f t="shared" si="124"/>
        <v>16.638811513463327</v>
      </c>
      <c r="S727" s="59">
        <f t="shared" si="125"/>
        <v>2.811738009372533</v>
      </c>
    </row>
    <row r="728" spans="1:19" s="63" customFormat="1" x14ac:dyDescent="0.3">
      <c r="A728" s="60">
        <f>[1]Data!A727</f>
        <v>1930.11</v>
      </c>
      <c r="B728" s="59">
        <f>[1]Data!B727</f>
        <v>16.62</v>
      </c>
      <c r="C728" s="59">
        <f>[1]Data!C727</f>
        <v>0.97919999999999996</v>
      </c>
      <c r="D728" s="59">
        <f>[1]Data!D727</f>
        <v>1.0229999999999999</v>
      </c>
      <c r="E728" s="59">
        <f>[1]Data!E727</f>
        <v>16.399999999999999</v>
      </c>
      <c r="F728" s="59">
        <f t="shared" si="122"/>
        <v>316.52181951219518</v>
      </c>
      <c r="G728" s="59">
        <f t="shared" si="123"/>
        <v>19.482660731707316</v>
      </c>
      <c r="H728" s="59">
        <f t="shared" si="117"/>
        <v>227.11805125637511</v>
      </c>
      <c r="I728" s="59">
        <f t="shared" si="118"/>
        <v>17.551595356018542</v>
      </c>
      <c r="J728" s="59">
        <f t="shared" si="119"/>
        <v>18.033791976844888</v>
      </c>
      <c r="K728" s="59">
        <f t="shared" si="120"/>
        <v>2.8922473299576694</v>
      </c>
      <c r="L728" s="59">
        <f t="shared" si="121"/>
        <v>8.7509210050202402E-2</v>
      </c>
      <c r="M728" s="60"/>
      <c r="N728" s="60"/>
      <c r="R728" s="59">
        <f t="shared" si="124"/>
        <v>16.246334310850443</v>
      </c>
      <c r="S728" s="59">
        <f t="shared" si="125"/>
        <v>2.7878673024578129</v>
      </c>
    </row>
    <row r="729" spans="1:19" s="63" customFormat="1" x14ac:dyDescent="0.3">
      <c r="A729" s="60">
        <f>[1]Data!A728</f>
        <v>1930.12</v>
      </c>
      <c r="B729" s="59">
        <f>[1]Data!B728</f>
        <v>15.51</v>
      </c>
      <c r="C729" s="59">
        <f>[1]Data!C728</f>
        <v>0.98</v>
      </c>
      <c r="D729" s="59">
        <f>[1]Data!D728</f>
        <v>0.97</v>
      </c>
      <c r="E729" s="59">
        <f>[1]Data!E728</f>
        <v>16.100000000000001</v>
      </c>
      <c r="F729" s="59">
        <f t="shared" si="122"/>
        <v>300.88629316770181</v>
      </c>
      <c r="G729" s="59">
        <f t="shared" si="123"/>
        <v>18.817518012422358</v>
      </c>
      <c r="H729" s="59">
        <f t="shared" si="117"/>
        <v>229.1010834204771</v>
      </c>
      <c r="I729" s="59">
        <f t="shared" si="118"/>
        <v>17.607137044538728</v>
      </c>
      <c r="J729" s="59">
        <f t="shared" si="119"/>
        <v>17.088882332578244</v>
      </c>
      <c r="K729" s="59">
        <f t="shared" si="120"/>
        <v>2.83842809607598</v>
      </c>
      <c r="L729" s="59">
        <f t="shared" si="121"/>
        <v>3.3689976168512992E-2</v>
      </c>
      <c r="M729" s="60"/>
      <c r="N729" s="60"/>
      <c r="R729" s="59">
        <f t="shared" si="124"/>
        <v>15.989690721649485</v>
      </c>
      <c r="S729" s="59">
        <f t="shared" si="125"/>
        <v>2.7719441846731558</v>
      </c>
    </row>
    <row r="730" spans="1:19" s="63" customFormat="1" x14ac:dyDescent="0.3">
      <c r="A730" s="60">
        <f>[1]Data!A729</f>
        <v>1931.01</v>
      </c>
      <c r="B730" s="59">
        <f>[1]Data!B729</f>
        <v>15.98</v>
      </c>
      <c r="C730" s="59">
        <f>[1]Data!C729</f>
        <v>0.9667</v>
      </c>
      <c r="D730" s="59">
        <f>[1]Data!D729</f>
        <v>0.94</v>
      </c>
      <c r="E730" s="59">
        <f>[1]Data!E729</f>
        <v>15.9</v>
      </c>
      <c r="F730" s="59">
        <f t="shared" si="122"/>
        <v>313.90348176100628</v>
      </c>
      <c r="G730" s="59">
        <f t="shared" si="123"/>
        <v>18.464910691823896</v>
      </c>
      <c r="H730" s="59">
        <f t="shared" si="117"/>
        <v>231.14399789564052</v>
      </c>
      <c r="I730" s="59">
        <f t="shared" si="118"/>
        <v>17.665038650954145</v>
      </c>
      <c r="J730" s="59">
        <f t="shared" si="119"/>
        <v>17.769759124985065</v>
      </c>
      <c r="K730" s="59">
        <f t="shared" si="120"/>
        <v>2.87749808692472</v>
      </c>
      <c r="L730" s="59">
        <f t="shared" si="121"/>
        <v>7.2759967017252958E-2</v>
      </c>
      <c r="M730" s="60"/>
      <c r="N730" s="60"/>
      <c r="R730" s="59">
        <f t="shared" si="124"/>
        <v>17</v>
      </c>
      <c r="S730" s="59">
        <f t="shared" si="125"/>
        <v>2.8332133440562162</v>
      </c>
    </row>
    <row r="731" spans="1:19" s="63" customFormat="1" x14ac:dyDescent="0.3">
      <c r="A731" s="60">
        <f>[1]Data!A730</f>
        <v>1931.02</v>
      </c>
      <c r="B731" s="59">
        <f>[1]Data!B730</f>
        <v>17.2</v>
      </c>
      <c r="C731" s="59">
        <f>[1]Data!C730</f>
        <v>0.95330000000000004</v>
      </c>
      <c r="D731" s="59">
        <f>[1]Data!D730</f>
        <v>0.91</v>
      </c>
      <c r="E731" s="59">
        <f>[1]Data!E730</f>
        <v>15.7</v>
      </c>
      <c r="F731" s="59">
        <f t="shared" si="122"/>
        <v>342.17263694267513</v>
      </c>
      <c r="G731" s="59">
        <f t="shared" si="123"/>
        <v>18.103319745222933</v>
      </c>
      <c r="H731" s="59">
        <f t="shared" si="117"/>
        <v>233.20582881757531</v>
      </c>
      <c r="I731" s="59">
        <f t="shared" si="118"/>
        <v>17.723998503091114</v>
      </c>
      <c r="J731" s="59">
        <f t="shared" si="119"/>
        <v>19.305611929666959</v>
      </c>
      <c r="K731" s="59">
        <f t="shared" si="120"/>
        <v>2.9603958272022757</v>
      </c>
      <c r="L731" s="59">
        <f t="shared" si="121"/>
        <v>0.15565770729480866</v>
      </c>
      <c r="M731" s="60"/>
      <c r="N731" s="60"/>
      <c r="R731" s="59">
        <f t="shared" si="124"/>
        <v>18.901098901098898</v>
      </c>
      <c r="S731" s="59">
        <f t="shared" si="125"/>
        <v>2.9392200632906484</v>
      </c>
    </row>
    <row r="732" spans="1:19" s="63" customFormat="1" x14ac:dyDescent="0.3">
      <c r="A732" s="60">
        <f>[1]Data!A731</f>
        <v>1931.03</v>
      </c>
      <c r="B732" s="59">
        <f>[1]Data!B731</f>
        <v>17.53</v>
      </c>
      <c r="C732" s="59">
        <f>[1]Data!C731</f>
        <v>0.94</v>
      </c>
      <c r="D732" s="59">
        <f>[1]Data!D731</f>
        <v>0.88</v>
      </c>
      <c r="E732" s="59">
        <f>[1]Data!E731</f>
        <v>15.6</v>
      </c>
      <c r="F732" s="59">
        <f t="shared" si="122"/>
        <v>350.97307435897437</v>
      </c>
      <c r="G732" s="59">
        <f t="shared" si="123"/>
        <v>17.618728205128203</v>
      </c>
      <c r="H732" s="59">
        <f t="shared" si="117"/>
        <v>235.14355061420426</v>
      </c>
      <c r="I732" s="59">
        <f t="shared" si="118"/>
        <v>17.787408483154771</v>
      </c>
      <c r="J732" s="59">
        <f t="shared" si="119"/>
        <v>19.731546317798728</v>
      </c>
      <c r="K732" s="59">
        <f t="shared" si="120"/>
        <v>2.982218690901548</v>
      </c>
      <c r="L732" s="59">
        <f t="shared" si="121"/>
        <v>0.17748057099408099</v>
      </c>
      <c r="M732" s="60"/>
      <c r="N732" s="60"/>
      <c r="R732" s="59">
        <f t="shared" si="124"/>
        <v>19.920454545454547</v>
      </c>
      <c r="S732" s="59">
        <f t="shared" si="125"/>
        <v>2.991747070443028</v>
      </c>
    </row>
    <row r="733" spans="1:19" s="63" customFormat="1" x14ac:dyDescent="0.3">
      <c r="A733" s="60">
        <f>[1]Data!A732</f>
        <v>1931.04</v>
      </c>
      <c r="B733" s="59">
        <f>[1]Data!B732</f>
        <v>15.86</v>
      </c>
      <c r="C733" s="59">
        <f>[1]Data!C732</f>
        <v>0.92669999999999997</v>
      </c>
      <c r="D733" s="59">
        <f>[1]Data!D732</f>
        <v>0.85</v>
      </c>
      <c r="E733" s="59">
        <f>[1]Data!E732</f>
        <v>15.5</v>
      </c>
      <c r="F733" s="59">
        <f t="shared" si="122"/>
        <v>319.58616258064512</v>
      </c>
      <c r="G733" s="59">
        <f t="shared" si="123"/>
        <v>17.127883870967739</v>
      </c>
      <c r="H733" s="59">
        <f t="shared" si="117"/>
        <v>236.89407014123833</v>
      </c>
      <c r="I733" s="59">
        <f t="shared" si="118"/>
        <v>17.854919195318107</v>
      </c>
      <c r="J733" s="59">
        <f t="shared" si="119"/>
        <v>17.89905398532672</v>
      </c>
      <c r="K733" s="59">
        <f t="shared" si="120"/>
        <v>2.8847478614683522</v>
      </c>
      <c r="L733" s="59">
        <f t="shared" si="121"/>
        <v>8.0009741560885139E-2</v>
      </c>
      <c r="M733" s="60"/>
      <c r="N733" s="60"/>
      <c r="R733" s="59">
        <f t="shared" si="124"/>
        <v>18.658823529411766</v>
      </c>
      <c r="S733" s="59">
        <f t="shared" si="125"/>
        <v>2.9263191457044768</v>
      </c>
    </row>
    <row r="734" spans="1:19" s="63" customFormat="1" x14ac:dyDescent="0.3">
      <c r="A734" s="60">
        <f>[1]Data!A733</f>
        <v>1931.05</v>
      </c>
      <c r="B734" s="59">
        <f>[1]Data!B733</f>
        <v>14.33</v>
      </c>
      <c r="C734" s="59">
        <f>[1]Data!C733</f>
        <v>0.9133</v>
      </c>
      <c r="D734" s="59">
        <f>[1]Data!D733</f>
        <v>0.82</v>
      </c>
      <c r="E734" s="59">
        <f>[1]Data!E733</f>
        <v>15.3</v>
      </c>
      <c r="F734" s="59">
        <f t="shared" si="122"/>
        <v>292.5305594771242</v>
      </c>
      <c r="G734" s="59">
        <f t="shared" si="123"/>
        <v>16.739362091503267</v>
      </c>
      <c r="H734" s="59">
        <f t="shared" si="117"/>
        <v>238.51613676474244</v>
      </c>
      <c r="I734" s="59">
        <f t="shared" si="118"/>
        <v>17.926353415307332</v>
      </c>
      <c r="J734" s="59">
        <f t="shared" si="119"/>
        <v>16.318464369185762</v>
      </c>
      <c r="K734" s="59">
        <f t="shared" si="120"/>
        <v>2.7922972500833643</v>
      </c>
      <c r="L734" s="59">
        <f t="shared" si="121"/>
        <v>-1.2440869824102752E-2</v>
      </c>
      <c r="M734" s="60"/>
      <c r="N734" s="60"/>
      <c r="R734" s="59">
        <f t="shared" si="124"/>
        <v>17.475609756097562</v>
      </c>
      <c r="S734" s="59">
        <f t="shared" si="125"/>
        <v>2.8608061805639187</v>
      </c>
    </row>
    <row r="735" spans="1:19" s="63" customFormat="1" x14ac:dyDescent="0.3">
      <c r="A735" s="60">
        <f>[1]Data!A734</f>
        <v>1931.06</v>
      </c>
      <c r="B735" s="59">
        <f>[1]Data!B734</f>
        <v>13.87</v>
      </c>
      <c r="C735" s="59">
        <f>[1]Data!C734</f>
        <v>0.9</v>
      </c>
      <c r="D735" s="59">
        <f>[1]Data!D734</f>
        <v>0.79</v>
      </c>
      <c r="E735" s="59">
        <f>[1]Data!E734</f>
        <v>15.1</v>
      </c>
      <c r="F735" s="59">
        <f t="shared" si="122"/>
        <v>286.89038675496687</v>
      </c>
      <c r="G735" s="59">
        <f t="shared" si="123"/>
        <v>16.340548344370863</v>
      </c>
      <c r="H735" s="59">
        <f t="shared" si="117"/>
        <v>240.36852930439773</v>
      </c>
      <c r="I735" s="59">
        <f t="shared" si="118"/>
        <v>18.004870696664248</v>
      </c>
      <c r="J735" s="59">
        <f t="shared" si="119"/>
        <v>15.934043159116875</v>
      </c>
      <c r="K735" s="59">
        <f t="shared" si="120"/>
        <v>2.7684578995723594</v>
      </c>
      <c r="L735" s="59">
        <f t="shared" si="121"/>
        <v>-3.6280220335107582E-2</v>
      </c>
      <c r="M735" s="60"/>
      <c r="N735" s="60"/>
      <c r="R735" s="59">
        <f t="shared" si="124"/>
        <v>17.556962025316455</v>
      </c>
      <c r="S735" s="59">
        <f t="shared" si="125"/>
        <v>2.8654505678478102</v>
      </c>
    </row>
    <row r="736" spans="1:19" s="63" customFormat="1" x14ac:dyDescent="0.3">
      <c r="A736" s="60">
        <f>[1]Data!A735</f>
        <v>1931.07</v>
      </c>
      <c r="B736" s="59">
        <f>[1]Data!B735</f>
        <v>14.33</v>
      </c>
      <c r="C736" s="59">
        <f>[1]Data!C735</f>
        <v>0.88670000000000004</v>
      </c>
      <c r="D736" s="59">
        <f>[1]Data!D735</f>
        <v>0.76</v>
      </c>
      <c r="E736" s="59">
        <f>[1]Data!E735</f>
        <v>15.1</v>
      </c>
      <c r="F736" s="59">
        <f t="shared" si="122"/>
        <v>296.40513642384104</v>
      </c>
      <c r="G736" s="59">
        <f t="shared" si="123"/>
        <v>15.720021192052981</v>
      </c>
      <c r="H736" s="59">
        <f t="shared" si="117"/>
        <v>242.19178462870872</v>
      </c>
      <c r="I736" s="59">
        <f t="shared" si="118"/>
        <v>18.090988136915531</v>
      </c>
      <c r="J736" s="59">
        <f t="shared" si="119"/>
        <v>16.384131932462669</v>
      </c>
      <c r="K736" s="59">
        <f t="shared" si="120"/>
        <v>2.7963133013431491</v>
      </c>
      <c r="L736" s="59">
        <f t="shared" si="121"/>
        <v>-8.4248185643178708E-3</v>
      </c>
      <c r="M736" s="60"/>
      <c r="N736" s="60"/>
      <c r="R736" s="59">
        <f t="shared" si="124"/>
        <v>18.855263157894736</v>
      </c>
      <c r="S736" s="59">
        <f t="shared" si="125"/>
        <v>2.936792087541841</v>
      </c>
    </row>
    <row r="737" spans="1:19" s="63" customFormat="1" x14ac:dyDescent="0.3">
      <c r="A737" s="60">
        <f>[1]Data!A736</f>
        <v>1931.08</v>
      </c>
      <c r="B737" s="59">
        <f>[1]Data!B736</f>
        <v>13.9</v>
      </c>
      <c r="C737" s="59">
        <f>[1]Data!C736</f>
        <v>0.87329999999999997</v>
      </c>
      <c r="D737" s="59">
        <f>[1]Data!D736</f>
        <v>0.73</v>
      </c>
      <c r="E737" s="59">
        <f>[1]Data!E736</f>
        <v>15.1</v>
      </c>
      <c r="F737" s="59">
        <f t="shared" si="122"/>
        <v>287.51091390728482</v>
      </c>
      <c r="G737" s="59">
        <f t="shared" si="123"/>
        <v>15.099494039735099</v>
      </c>
      <c r="H737" s="59">
        <f t="shared" si="117"/>
        <v>243.74209515965626</v>
      </c>
      <c r="I737" s="59">
        <f t="shared" si="118"/>
        <v>18.184804373338821</v>
      </c>
      <c r="J737" s="59">
        <f t="shared" si="119"/>
        <v>15.810503539362319</v>
      </c>
      <c r="K737" s="59">
        <f t="shared" si="120"/>
        <v>2.7606745001362301</v>
      </c>
      <c r="L737" s="59">
        <f t="shared" si="121"/>
        <v>-4.4063619771236961E-2</v>
      </c>
      <c r="M737" s="60"/>
      <c r="N737" s="60"/>
      <c r="R737" s="59">
        <f t="shared" si="124"/>
        <v>19.041095890410961</v>
      </c>
      <c r="S737" s="59">
        <f t="shared" si="125"/>
        <v>2.9465995849763464</v>
      </c>
    </row>
    <row r="738" spans="1:19" s="63" customFormat="1" x14ac:dyDescent="0.3">
      <c r="A738" s="60">
        <f>[1]Data!A737</f>
        <v>1931.09</v>
      </c>
      <c r="B738" s="59">
        <f>[1]Data!B737</f>
        <v>11.83</v>
      </c>
      <c r="C738" s="59">
        <f>[1]Data!C737</f>
        <v>0.86</v>
      </c>
      <c r="D738" s="59">
        <f>[1]Data!D737</f>
        <v>0.7</v>
      </c>
      <c r="E738" s="59">
        <f>[1]Data!E737</f>
        <v>15</v>
      </c>
      <c r="F738" s="59">
        <f t="shared" si="122"/>
        <v>246.32583733333334</v>
      </c>
      <c r="G738" s="59">
        <f t="shared" si="123"/>
        <v>14.575493333333332</v>
      </c>
      <c r="H738" s="59">
        <f t="shared" si="117"/>
        <v>244.95279129047881</v>
      </c>
      <c r="I738" s="59">
        <f t="shared" si="118"/>
        <v>18.286764400824623</v>
      </c>
      <c r="J738" s="59">
        <f t="shared" si="119"/>
        <v>13.470170661914665</v>
      </c>
      <c r="K738" s="59">
        <f t="shared" si="120"/>
        <v>2.6004776601203834</v>
      </c>
      <c r="L738" s="59">
        <f t="shared" si="121"/>
        <v>-0.20426045978708363</v>
      </c>
      <c r="M738" s="60"/>
      <c r="N738" s="60"/>
      <c r="R738" s="59">
        <f t="shared" si="124"/>
        <v>16.900000000000002</v>
      </c>
      <c r="S738" s="59">
        <f t="shared" si="125"/>
        <v>2.827313621929028</v>
      </c>
    </row>
    <row r="739" spans="1:19" s="63" customFormat="1" x14ac:dyDescent="0.3">
      <c r="A739" s="60">
        <f>[1]Data!A738</f>
        <v>1931.1</v>
      </c>
      <c r="B739" s="59">
        <f>[1]Data!B738</f>
        <v>10.25</v>
      </c>
      <c r="C739" s="59">
        <f>[1]Data!C738</f>
        <v>0.84670000000000001</v>
      </c>
      <c r="D739" s="59">
        <f>[1]Data!D738</f>
        <v>0.67</v>
      </c>
      <c r="E739" s="59">
        <f>[1]Data!E738</f>
        <v>14.9</v>
      </c>
      <c r="F739" s="59">
        <f t="shared" si="122"/>
        <v>214.85926174496643</v>
      </c>
      <c r="G739" s="59">
        <f t="shared" si="123"/>
        <v>14.044459060402684</v>
      </c>
      <c r="H739" s="59">
        <f t="shared" si="117"/>
        <v>246.19708165110006</v>
      </c>
      <c r="I739" s="59">
        <f t="shared" si="118"/>
        <v>18.400063873695419</v>
      </c>
      <c r="J739" s="59">
        <f t="shared" si="119"/>
        <v>11.677093254666767</v>
      </c>
      <c r="K739" s="59">
        <f t="shared" si="120"/>
        <v>2.4576290812453627</v>
      </c>
      <c r="L739" s="59">
        <f t="shared" si="121"/>
        <v>-0.3471090386621043</v>
      </c>
      <c r="M739" s="60"/>
      <c r="N739" s="60"/>
      <c r="R739" s="59">
        <f t="shared" si="124"/>
        <v>15.298507462686567</v>
      </c>
      <c r="S739" s="59">
        <f t="shared" si="125"/>
        <v>2.7277552721815423</v>
      </c>
    </row>
    <row r="740" spans="1:19" s="63" customFormat="1" x14ac:dyDescent="0.3">
      <c r="A740" s="60">
        <f>[1]Data!A739</f>
        <v>1931.11</v>
      </c>
      <c r="B740" s="59">
        <f>[1]Data!B739</f>
        <v>10.39</v>
      </c>
      <c r="C740" s="59">
        <f>[1]Data!C739</f>
        <v>0.83330000000000004</v>
      </c>
      <c r="D740" s="59">
        <f>[1]Data!D739</f>
        <v>0.64</v>
      </c>
      <c r="E740" s="59">
        <f>[1]Data!E739</f>
        <v>14.7</v>
      </c>
      <c r="F740" s="59">
        <f t="shared" si="122"/>
        <v>220.75710748299321</v>
      </c>
      <c r="G740" s="59">
        <f t="shared" si="123"/>
        <v>13.598127891156464</v>
      </c>
      <c r="H740" s="59">
        <f t="shared" si="117"/>
        <v>246.91838667353531</v>
      </c>
      <c r="I740" s="59">
        <f t="shared" si="118"/>
        <v>18.526761009601941</v>
      </c>
      <c r="J740" s="59">
        <f t="shared" si="119"/>
        <v>11.915580244629943</v>
      </c>
      <c r="K740" s="59">
        <f t="shared" si="120"/>
        <v>2.4778468080330245</v>
      </c>
      <c r="L740" s="59">
        <f t="shared" si="121"/>
        <v>-0.32689131187444254</v>
      </c>
      <c r="M740" s="60"/>
      <c r="N740" s="60"/>
      <c r="R740" s="59">
        <f t="shared" si="124"/>
        <v>16.234375</v>
      </c>
      <c r="S740" s="59">
        <f t="shared" si="125"/>
        <v>2.7871309077395554</v>
      </c>
    </row>
    <row r="741" spans="1:19" s="63" customFormat="1" x14ac:dyDescent="0.3">
      <c r="A741" s="60">
        <f>[1]Data!A740</f>
        <v>1931.12</v>
      </c>
      <c r="B741" s="59">
        <f>[1]Data!B740</f>
        <v>8.44</v>
      </c>
      <c r="C741" s="59">
        <f>[1]Data!C740</f>
        <v>0.82</v>
      </c>
      <c r="D741" s="59">
        <f>[1]Data!D740</f>
        <v>0.61</v>
      </c>
      <c r="E741" s="59">
        <f>[1]Data!E740</f>
        <v>14.6</v>
      </c>
      <c r="F741" s="59">
        <f t="shared" si="122"/>
        <v>180.55356712328765</v>
      </c>
      <c r="G741" s="59">
        <f t="shared" si="123"/>
        <v>13.049487671232876</v>
      </c>
      <c r="H741" s="59">
        <f t="shared" si="117"/>
        <v>247.5670596767342</v>
      </c>
      <c r="I741" s="59">
        <f t="shared" si="118"/>
        <v>18.668297288059666</v>
      </c>
      <c r="J741" s="59">
        <f t="shared" si="119"/>
        <v>9.6716676586659354</v>
      </c>
      <c r="K741" s="59">
        <f t="shared" si="120"/>
        <v>2.2692007515420185</v>
      </c>
      <c r="L741" s="59">
        <f t="shared" si="121"/>
        <v>-0.53553736836544852</v>
      </c>
      <c r="M741" s="60"/>
      <c r="N741" s="60"/>
      <c r="R741" s="59">
        <f t="shared" si="124"/>
        <v>13.836065573770492</v>
      </c>
      <c r="S741" s="59">
        <f t="shared" si="125"/>
        <v>2.6272786304226461</v>
      </c>
    </row>
    <row r="742" spans="1:19" s="63" customFormat="1" x14ac:dyDescent="0.3">
      <c r="A742" s="60">
        <f>[1]Data!A741</f>
        <v>1932.01</v>
      </c>
      <c r="B742" s="59">
        <f>[1]Data!B741</f>
        <v>8.3000000000000007</v>
      </c>
      <c r="C742" s="59">
        <f>[1]Data!C741</f>
        <v>0.79330000000000001</v>
      </c>
      <c r="D742" s="59">
        <f>[1]Data!D741</f>
        <v>0.59330000000000005</v>
      </c>
      <c r="E742" s="59">
        <f>[1]Data!E741</f>
        <v>14.3</v>
      </c>
      <c r="F742" s="59">
        <f t="shared" si="122"/>
        <v>181.2836083916084</v>
      </c>
      <c r="G742" s="59">
        <f t="shared" si="123"/>
        <v>12.958501790209789</v>
      </c>
      <c r="H742" s="59">
        <f t="shared" si="117"/>
        <v>248.18377850441368</v>
      </c>
      <c r="I742" s="59">
        <f t="shared" si="118"/>
        <v>18.789124143114183</v>
      </c>
      <c r="J742" s="59">
        <f t="shared" si="119"/>
        <v>9.6483267134112261</v>
      </c>
      <c r="K742" s="59">
        <f t="shared" si="120"/>
        <v>2.2667845027418307</v>
      </c>
      <c r="L742" s="59">
        <f t="shared" si="121"/>
        <v>-0.53795361716563628</v>
      </c>
      <c r="M742" s="60"/>
      <c r="N742" s="60"/>
      <c r="R742" s="59">
        <f t="shared" si="124"/>
        <v>13.989549974717681</v>
      </c>
      <c r="S742" s="59">
        <f t="shared" si="125"/>
        <v>2.6383106205200919</v>
      </c>
    </row>
    <row r="743" spans="1:19" s="63" customFormat="1" x14ac:dyDescent="0.3">
      <c r="A743" s="60">
        <f>[1]Data!A742</f>
        <v>1932.02</v>
      </c>
      <c r="B743" s="59">
        <f>[1]Data!B742</f>
        <v>8.23</v>
      </c>
      <c r="C743" s="59">
        <f>[1]Data!C742</f>
        <v>0.76670000000000005</v>
      </c>
      <c r="D743" s="59">
        <f>[1]Data!D742</f>
        <v>0.57669999999999999</v>
      </c>
      <c r="E743" s="59">
        <f>[1]Data!E742</f>
        <v>14.1</v>
      </c>
      <c r="F743" s="59">
        <f t="shared" si="122"/>
        <v>182.30442269503547</v>
      </c>
      <c r="G743" s="59">
        <f t="shared" si="123"/>
        <v>12.774600312056737</v>
      </c>
      <c r="H743" s="59">
        <f t="shared" si="117"/>
        <v>248.77957046286107</v>
      </c>
      <c r="I743" s="59">
        <f t="shared" si="118"/>
        <v>18.892995574531682</v>
      </c>
      <c r="J743" s="59">
        <f t="shared" si="119"/>
        <v>9.6493127294639951</v>
      </c>
      <c r="K743" s="59">
        <f t="shared" si="120"/>
        <v>2.2668866930699845</v>
      </c>
      <c r="L743" s="59">
        <f t="shared" si="121"/>
        <v>-0.53785142683748255</v>
      </c>
      <c r="M743" s="60"/>
      <c r="N743" s="60"/>
      <c r="R743" s="59">
        <f t="shared" si="124"/>
        <v>14.270851395873072</v>
      </c>
      <c r="S743" s="59">
        <f t="shared" si="125"/>
        <v>2.6582190930497487</v>
      </c>
    </row>
    <row r="744" spans="1:19" s="63" customFormat="1" x14ac:dyDescent="0.3">
      <c r="A744" s="60">
        <f>[1]Data!A743</f>
        <v>1932.03</v>
      </c>
      <c r="B744" s="59">
        <f>[1]Data!B743</f>
        <v>8.26</v>
      </c>
      <c r="C744" s="59">
        <f>[1]Data!C743</f>
        <v>0.74</v>
      </c>
      <c r="D744" s="59">
        <f>[1]Data!D743</f>
        <v>0.56000000000000005</v>
      </c>
      <c r="E744" s="59">
        <f>[1]Data!E743</f>
        <v>14</v>
      </c>
      <c r="F744" s="59">
        <f t="shared" si="122"/>
        <v>184.27587999999997</v>
      </c>
      <c r="G744" s="59">
        <f t="shared" si="123"/>
        <v>12.49328</v>
      </c>
      <c r="H744" s="59">
        <f t="shared" si="117"/>
        <v>248.72712292128426</v>
      </c>
      <c r="I744" s="59">
        <f t="shared" si="118"/>
        <v>18.97791170040151</v>
      </c>
      <c r="J744" s="59">
        <f t="shared" si="119"/>
        <v>9.7100188318455132</v>
      </c>
      <c r="K744" s="59">
        <f t="shared" si="120"/>
        <v>2.2731582217293149</v>
      </c>
      <c r="L744" s="59">
        <f t="shared" si="121"/>
        <v>-0.5315798981781521</v>
      </c>
      <c r="M744" s="60"/>
      <c r="N744" s="60"/>
      <c r="R744" s="59">
        <f t="shared" si="124"/>
        <v>14.749999999999998</v>
      </c>
      <c r="S744" s="59">
        <f t="shared" si="125"/>
        <v>2.6912430827858289</v>
      </c>
    </row>
    <row r="745" spans="1:19" s="63" customFormat="1" x14ac:dyDescent="0.3">
      <c r="A745" s="60">
        <f>[1]Data!A744</f>
        <v>1932.04</v>
      </c>
      <c r="B745" s="59">
        <f>[1]Data!B744</f>
        <v>6.28</v>
      </c>
      <c r="C745" s="59">
        <f>[1]Data!C744</f>
        <v>0.71330000000000005</v>
      </c>
      <c r="D745" s="59">
        <f>[1]Data!D744</f>
        <v>0.54330000000000001</v>
      </c>
      <c r="E745" s="59">
        <f>[1]Data!E744</f>
        <v>13.9</v>
      </c>
      <c r="F745" s="59">
        <f t="shared" si="122"/>
        <v>141.11114820143885</v>
      </c>
      <c r="G745" s="59">
        <f t="shared" si="123"/>
        <v>12.207911913669065</v>
      </c>
      <c r="H745" s="59">
        <f t="shared" si="117"/>
        <v>248.31475199082792</v>
      </c>
      <c r="I745" s="59">
        <f t="shared" si="118"/>
        <v>19.046529960644335</v>
      </c>
      <c r="J745" s="59">
        <f t="shared" si="119"/>
        <v>7.4087588916729441</v>
      </c>
      <c r="K745" s="59">
        <f t="shared" si="120"/>
        <v>2.0026629342775095</v>
      </c>
      <c r="L745" s="59">
        <f t="shared" si="121"/>
        <v>-0.8020751856299575</v>
      </c>
      <c r="M745" s="60"/>
      <c r="N745" s="60"/>
      <c r="R745" s="59">
        <f t="shared" si="124"/>
        <v>11.558991349162525</v>
      </c>
      <c r="S745" s="59">
        <f t="shared" si="125"/>
        <v>2.4474636059047672</v>
      </c>
    </row>
    <row r="746" spans="1:19" s="63" customFormat="1" x14ac:dyDescent="0.3">
      <c r="A746" s="60">
        <f>[1]Data!A745</f>
        <v>1932.05</v>
      </c>
      <c r="B746" s="59">
        <f>[1]Data!B745</f>
        <v>5.51</v>
      </c>
      <c r="C746" s="59">
        <f>[1]Data!C745</f>
        <v>0.68669999999999998</v>
      </c>
      <c r="D746" s="59">
        <f>[1]Data!D745</f>
        <v>0.52669999999999995</v>
      </c>
      <c r="E746" s="59">
        <f>[1]Data!E745</f>
        <v>13.7</v>
      </c>
      <c r="F746" s="59">
        <f t="shared" si="122"/>
        <v>125.61673868613138</v>
      </c>
      <c r="G746" s="59">
        <f t="shared" si="123"/>
        <v>12.007683532846714</v>
      </c>
      <c r="H746" s="59">
        <f t="shared" si="117"/>
        <v>247.54452306751159</v>
      </c>
      <c r="I746" s="59">
        <f t="shared" si="118"/>
        <v>19.100669907420251</v>
      </c>
      <c r="J746" s="59">
        <f t="shared" si="119"/>
        <v>6.5765619370937163</v>
      </c>
      <c r="K746" s="59">
        <f t="shared" si="120"/>
        <v>1.883512106824067</v>
      </c>
      <c r="L746" s="59">
        <f t="shared" si="121"/>
        <v>-0.92122601308340002</v>
      </c>
      <c r="M746" s="60"/>
      <c r="N746" s="60"/>
      <c r="R746" s="59">
        <f t="shared" si="124"/>
        <v>10.461363204860453</v>
      </c>
      <c r="S746" s="59">
        <f t="shared" si="125"/>
        <v>2.3476887756576166</v>
      </c>
    </row>
    <row r="747" spans="1:19" s="63" customFormat="1" x14ac:dyDescent="0.3">
      <c r="A747" s="60">
        <f>[1]Data!A746</f>
        <v>1932.06</v>
      </c>
      <c r="B747" s="59">
        <f>[1]Data!B746</f>
        <v>4.7699999999999996</v>
      </c>
      <c r="C747" s="59">
        <f>[1]Data!C746</f>
        <v>0.66</v>
      </c>
      <c r="D747" s="59">
        <f>[1]Data!D746</f>
        <v>0.51</v>
      </c>
      <c r="E747" s="59">
        <f>[1]Data!E746</f>
        <v>13.6</v>
      </c>
      <c r="F747" s="59">
        <f t="shared" si="122"/>
        <v>109.54585588235294</v>
      </c>
      <c r="G747" s="59">
        <f t="shared" si="123"/>
        <v>11.71245</v>
      </c>
      <c r="H747" s="59">
        <f t="shared" si="117"/>
        <v>246.89604706141336</v>
      </c>
      <c r="I747" s="59">
        <f t="shared" si="118"/>
        <v>19.139761854144982</v>
      </c>
      <c r="J747" s="59">
        <f t="shared" si="119"/>
        <v>5.7234701621237392</v>
      </c>
      <c r="K747" s="59">
        <f t="shared" si="120"/>
        <v>1.7445752931407799</v>
      </c>
      <c r="L747" s="59">
        <f t="shared" si="121"/>
        <v>-1.0601628267666872</v>
      </c>
      <c r="M747" s="60"/>
      <c r="N747" s="60"/>
      <c r="R747" s="59">
        <f t="shared" si="124"/>
        <v>9.352941176470587</v>
      </c>
      <c r="S747" s="59">
        <f t="shared" si="125"/>
        <v>2.2356908581640154</v>
      </c>
    </row>
    <row r="748" spans="1:19" s="63" customFormat="1" x14ac:dyDescent="0.3">
      <c r="A748" s="60">
        <f>[1]Data!A747</f>
        <v>1932.07</v>
      </c>
      <c r="B748" s="59">
        <f>[1]Data!B747</f>
        <v>5.01</v>
      </c>
      <c r="C748" s="59">
        <f>[1]Data!C747</f>
        <v>0.63329999999999997</v>
      </c>
      <c r="D748" s="59">
        <f>[1]Data!D747</f>
        <v>0.49330000000000002</v>
      </c>
      <c r="E748" s="59">
        <f>[1]Data!E747</f>
        <v>13.6</v>
      </c>
      <c r="F748" s="59">
        <f t="shared" si="122"/>
        <v>115.05759705882353</v>
      </c>
      <c r="G748" s="59">
        <f t="shared" si="123"/>
        <v>11.328924676470589</v>
      </c>
      <c r="H748" s="59">
        <f t="shared" si="117"/>
        <v>247.09270826158766</v>
      </c>
      <c r="I748" s="59">
        <f t="shared" si="118"/>
        <v>19.164064302075356</v>
      </c>
      <c r="J748" s="59">
        <f t="shared" si="119"/>
        <v>6.0038202358965922</v>
      </c>
      <c r="K748" s="59">
        <f t="shared" si="120"/>
        <v>1.7923959725995642</v>
      </c>
      <c r="L748" s="59">
        <f t="shared" si="121"/>
        <v>-1.0123421473079028</v>
      </c>
      <c r="M748" s="60"/>
      <c r="N748" s="60"/>
      <c r="R748" s="59">
        <f t="shared" si="124"/>
        <v>10.156091627812689</v>
      </c>
      <c r="S748" s="59">
        <f t="shared" si="125"/>
        <v>2.3180736858392179</v>
      </c>
    </row>
    <row r="749" spans="1:19" s="63" customFormat="1" x14ac:dyDescent="0.3">
      <c r="A749" s="60">
        <f>[1]Data!A748</f>
        <v>1932.08</v>
      </c>
      <c r="B749" s="59">
        <f>[1]Data!B748</f>
        <v>7.53</v>
      </c>
      <c r="C749" s="59">
        <f>[1]Data!C748</f>
        <v>0.60670000000000002</v>
      </c>
      <c r="D749" s="59">
        <f>[1]Data!D748</f>
        <v>0.47670000000000001</v>
      </c>
      <c r="E749" s="59">
        <f>[1]Data!E748</f>
        <v>13.5</v>
      </c>
      <c r="F749" s="59">
        <f t="shared" si="122"/>
        <v>174.21184888888891</v>
      </c>
      <c r="G749" s="59">
        <f t="shared" si="123"/>
        <v>11.028789955555556</v>
      </c>
      <c r="H749" s="59">
        <f t="shared" si="117"/>
        <v>247.39393142486227</v>
      </c>
      <c r="I749" s="59">
        <f t="shared" si="118"/>
        <v>19.172302448036362</v>
      </c>
      <c r="J749" s="59">
        <f t="shared" si="119"/>
        <v>9.0866420118847948</v>
      </c>
      <c r="K749" s="59">
        <f t="shared" si="120"/>
        <v>2.2068054243043869</v>
      </c>
      <c r="L749" s="59">
        <f t="shared" si="121"/>
        <v>-0.59793269560308016</v>
      </c>
      <c r="M749" s="60"/>
      <c r="N749" s="60"/>
      <c r="R749" s="59">
        <f t="shared" si="124"/>
        <v>15.796098174952801</v>
      </c>
      <c r="S749" s="59">
        <f t="shared" si="125"/>
        <v>2.7597629585831593</v>
      </c>
    </row>
    <row r="750" spans="1:19" s="63" customFormat="1" x14ac:dyDescent="0.3">
      <c r="A750" s="60">
        <f>[1]Data!A749</f>
        <v>1932.09</v>
      </c>
      <c r="B750" s="59">
        <f>[1]Data!B749</f>
        <v>8.26</v>
      </c>
      <c r="C750" s="59">
        <f>[1]Data!C749</f>
        <v>0.57999999999999996</v>
      </c>
      <c r="D750" s="59">
        <f>[1]Data!D749</f>
        <v>0.46</v>
      </c>
      <c r="E750" s="59">
        <f>[1]Data!E749</f>
        <v>13.4</v>
      </c>
      <c r="F750" s="59">
        <f t="shared" si="122"/>
        <v>192.52703880597014</v>
      </c>
      <c r="G750" s="59">
        <f t="shared" si="123"/>
        <v>10.721844776119402</v>
      </c>
      <c r="H750" s="59">
        <f t="shared" si="117"/>
        <v>247.35442774235688</v>
      </c>
      <c r="I750" s="59">
        <f t="shared" si="118"/>
        <v>19.166751582608974</v>
      </c>
      <c r="J750" s="59">
        <f t="shared" si="119"/>
        <v>10.044844478532308</v>
      </c>
      <c r="K750" s="59">
        <f t="shared" si="120"/>
        <v>2.3070595156714142</v>
      </c>
      <c r="L750" s="59">
        <f t="shared" si="121"/>
        <v>-0.49767860423605281</v>
      </c>
      <c r="M750" s="60"/>
      <c r="N750" s="60"/>
      <c r="R750" s="59">
        <f t="shared" si="124"/>
        <v>17.956521739130434</v>
      </c>
      <c r="S750" s="59">
        <f t="shared" si="125"/>
        <v>2.887953377031883</v>
      </c>
    </row>
    <row r="751" spans="1:19" s="63" customFormat="1" x14ac:dyDescent="0.3">
      <c r="A751" s="60">
        <f>[1]Data!A750</f>
        <v>1932.1</v>
      </c>
      <c r="B751" s="59">
        <f>[1]Data!B750</f>
        <v>7.12</v>
      </c>
      <c r="C751" s="59">
        <f>[1]Data!C750</f>
        <v>0.55330000000000001</v>
      </c>
      <c r="D751" s="59">
        <f>[1]Data!D750</f>
        <v>0.44330000000000003</v>
      </c>
      <c r="E751" s="59">
        <f>[1]Data!E750</f>
        <v>13.3</v>
      </c>
      <c r="F751" s="59">
        <f t="shared" si="122"/>
        <v>167.2032962406015</v>
      </c>
      <c r="G751" s="59">
        <f t="shared" si="123"/>
        <v>10.410283879699248</v>
      </c>
      <c r="H751" s="59">
        <f t="shared" si="117"/>
        <v>247.27781178033041</v>
      </c>
      <c r="I751" s="59">
        <f t="shared" si="118"/>
        <v>19.148689602295772</v>
      </c>
      <c r="J751" s="59">
        <f t="shared" si="119"/>
        <v>8.7318401265721697</v>
      </c>
      <c r="K751" s="59">
        <f t="shared" si="120"/>
        <v>2.1669761296071428</v>
      </c>
      <c r="L751" s="59">
        <f t="shared" si="121"/>
        <v>-0.63776199030032421</v>
      </c>
      <c r="M751" s="60"/>
      <c r="N751" s="60"/>
      <c r="R751" s="59">
        <f t="shared" si="124"/>
        <v>16.061357996841867</v>
      </c>
      <c r="S751" s="59">
        <f t="shared" si="125"/>
        <v>2.7764162626550135</v>
      </c>
    </row>
    <row r="752" spans="1:19" s="63" customFormat="1" x14ac:dyDescent="0.3">
      <c r="A752" s="60">
        <f>[1]Data!A751</f>
        <v>1932.11</v>
      </c>
      <c r="B752" s="59">
        <f>[1]Data!B751</f>
        <v>7.05</v>
      </c>
      <c r="C752" s="59">
        <f>[1]Data!C751</f>
        <v>0.52669999999999995</v>
      </c>
      <c r="D752" s="59">
        <f>[1]Data!D751</f>
        <v>0.42670000000000002</v>
      </c>
      <c r="E752" s="59">
        <f>[1]Data!E751</f>
        <v>13.2</v>
      </c>
      <c r="F752" s="59">
        <f t="shared" si="122"/>
        <v>166.81368181818181</v>
      </c>
      <c r="G752" s="59">
        <f t="shared" si="123"/>
        <v>10.096368515151516</v>
      </c>
      <c r="H752" s="59">
        <f t="shared" si="117"/>
        <v>247.2652937224972</v>
      </c>
      <c r="I752" s="59">
        <f t="shared" si="118"/>
        <v>19.118397375207532</v>
      </c>
      <c r="J752" s="59">
        <f t="shared" si="119"/>
        <v>8.7252962967755572</v>
      </c>
      <c r="K752" s="59">
        <f t="shared" si="120"/>
        <v>2.1662264270277025</v>
      </c>
      <c r="L752" s="59">
        <f t="shared" si="121"/>
        <v>-0.6385116928797645</v>
      </c>
      <c r="M752" s="60"/>
      <c r="N752" s="60"/>
      <c r="R752" s="59">
        <f t="shared" si="124"/>
        <v>16.522146707288492</v>
      </c>
      <c r="S752" s="59">
        <f t="shared" si="125"/>
        <v>2.8047017056123602</v>
      </c>
    </row>
    <row r="753" spans="1:19" s="63" customFormat="1" x14ac:dyDescent="0.3">
      <c r="A753" s="60">
        <f>[1]Data!A752</f>
        <v>1932.12</v>
      </c>
      <c r="B753" s="59">
        <f>[1]Data!B752</f>
        <v>6.82</v>
      </c>
      <c r="C753" s="59">
        <f>[1]Data!C752</f>
        <v>0.5</v>
      </c>
      <c r="D753" s="59">
        <f>[1]Data!D752</f>
        <v>0.41</v>
      </c>
      <c r="E753" s="59">
        <f>[1]Data!E752</f>
        <v>13.1</v>
      </c>
      <c r="F753" s="59">
        <f t="shared" si="122"/>
        <v>162.60337709923667</v>
      </c>
      <c r="G753" s="59">
        <f t="shared" si="123"/>
        <v>9.7752763358778623</v>
      </c>
      <c r="H753" s="59">
        <f t="shared" si="117"/>
        <v>247.38036065239965</v>
      </c>
      <c r="I753" s="59">
        <f t="shared" si="118"/>
        <v>19.076091736727033</v>
      </c>
      <c r="J753" s="59">
        <f t="shared" si="119"/>
        <v>8.5239355809019202</v>
      </c>
      <c r="K753" s="59">
        <f t="shared" si="120"/>
        <v>2.1428781568288739</v>
      </c>
      <c r="L753" s="59">
        <f t="shared" si="121"/>
        <v>-0.66185996307859307</v>
      </c>
      <c r="M753" s="60"/>
      <c r="N753" s="60"/>
      <c r="R753" s="59">
        <f t="shared" si="124"/>
        <v>16.634146341463417</v>
      </c>
      <c r="S753" s="59">
        <f t="shared" si="125"/>
        <v>2.8114575911391544</v>
      </c>
    </row>
    <row r="754" spans="1:19" s="63" customFormat="1" x14ac:dyDescent="0.3">
      <c r="A754" s="60">
        <f>[1]Data!A753</f>
        <v>1933.01</v>
      </c>
      <c r="B754" s="59">
        <f>[1]Data!B753</f>
        <v>7.09</v>
      </c>
      <c r="C754" s="59">
        <f>[1]Data!C753</f>
        <v>0.495</v>
      </c>
      <c r="D754" s="59">
        <f>[1]Data!D753</f>
        <v>0.41249999999999998</v>
      </c>
      <c r="E754" s="59">
        <f>[1]Data!E753</f>
        <v>12.9</v>
      </c>
      <c r="F754" s="59">
        <f t="shared" si="122"/>
        <v>171.66154108527132</v>
      </c>
      <c r="G754" s="59">
        <f t="shared" si="123"/>
        <v>9.9873604651162786</v>
      </c>
      <c r="H754" s="59">
        <f t="shared" si="117"/>
        <v>247.2297438682703</v>
      </c>
      <c r="I754" s="59">
        <f t="shared" si="118"/>
        <v>19.03087541934692</v>
      </c>
      <c r="J754" s="59">
        <f t="shared" si="119"/>
        <v>9.0201599927851461</v>
      </c>
      <c r="K754" s="59">
        <f t="shared" si="120"/>
        <v>2.1994620714765527</v>
      </c>
      <c r="L754" s="59">
        <f t="shared" si="121"/>
        <v>-0.60527604843091432</v>
      </c>
      <c r="M754" s="60"/>
      <c r="N754" s="60"/>
      <c r="R754" s="59">
        <f t="shared" si="124"/>
        <v>17.187878787878788</v>
      </c>
      <c r="S754" s="59">
        <f t="shared" si="125"/>
        <v>2.8442044137514375</v>
      </c>
    </row>
    <row r="755" spans="1:19" s="63" customFormat="1" x14ac:dyDescent="0.3">
      <c r="A755" s="60">
        <f>[1]Data!A754</f>
        <v>1933.02</v>
      </c>
      <c r="B755" s="59">
        <f>[1]Data!B754</f>
        <v>6.25</v>
      </c>
      <c r="C755" s="59">
        <f>[1]Data!C754</f>
        <v>0.49</v>
      </c>
      <c r="D755" s="59">
        <f>[1]Data!D754</f>
        <v>0.41499999999999998</v>
      </c>
      <c r="E755" s="59">
        <f>[1]Data!E754</f>
        <v>12.7</v>
      </c>
      <c r="F755" s="59">
        <f t="shared" si="122"/>
        <v>153.70669291338584</v>
      </c>
      <c r="G755" s="59">
        <f t="shared" si="123"/>
        <v>10.206124409448819</v>
      </c>
      <c r="H755" s="59">
        <f t="shared" si="117"/>
        <v>247.00345218664683</v>
      </c>
      <c r="I755" s="59">
        <f t="shared" si="118"/>
        <v>18.983943799408102</v>
      </c>
      <c r="J755" s="59">
        <f t="shared" si="119"/>
        <v>8.0966681390079884</v>
      </c>
      <c r="K755" s="59">
        <f t="shared" si="120"/>
        <v>2.0914526361913222</v>
      </c>
      <c r="L755" s="59">
        <f t="shared" si="121"/>
        <v>-0.71328548371614486</v>
      </c>
      <c r="M755" s="60"/>
      <c r="N755" s="60"/>
      <c r="R755" s="59">
        <f t="shared" si="124"/>
        <v>15.060240963855422</v>
      </c>
      <c r="S755" s="59">
        <f t="shared" si="125"/>
        <v>2.7120582224997491</v>
      </c>
    </row>
    <row r="756" spans="1:19" s="63" customFormat="1" x14ac:dyDescent="0.3">
      <c r="A756" s="60">
        <f>[1]Data!A755</f>
        <v>1933.03</v>
      </c>
      <c r="B756" s="59">
        <f>[1]Data!B755</f>
        <v>6.23</v>
      </c>
      <c r="C756" s="59">
        <f>[1]Data!C755</f>
        <v>0.48499999999999999</v>
      </c>
      <c r="D756" s="59">
        <f>[1]Data!D755</f>
        <v>0.41749999999999998</v>
      </c>
      <c r="E756" s="59">
        <f>[1]Data!E755</f>
        <v>12.6</v>
      </c>
      <c r="F756" s="59">
        <f t="shared" si="122"/>
        <v>154.43082222222225</v>
      </c>
      <c r="G756" s="59">
        <f t="shared" si="123"/>
        <v>10.349096031746031</v>
      </c>
      <c r="H756" s="59">
        <f t="shared" si="117"/>
        <v>246.95009104043947</v>
      </c>
      <c r="I756" s="59">
        <f t="shared" si="118"/>
        <v>18.934233746198363</v>
      </c>
      <c r="J756" s="59">
        <f t="shared" si="119"/>
        <v>8.1561696286351726</v>
      </c>
      <c r="K756" s="59">
        <f t="shared" si="120"/>
        <v>2.0987746505139775</v>
      </c>
      <c r="L756" s="59">
        <f t="shared" si="121"/>
        <v>-0.70596346939348953</v>
      </c>
      <c r="M756" s="60"/>
      <c r="N756" s="60"/>
      <c r="R756" s="59">
        <f t="shared" si="124"/>
        <v>14.922155688622755</v>
      </c>
      <c r="S756" s="59">
        <f t="shared" si="125"/>
        <v>2.7028470674905889</v>
      </c>
    </row>
    <row r="757" spans="1:19" s="63" customFormat="1" x14ac:dyDescent="0.3">
      <c r="A757" s="60">
        <f>[1]Data!A756</f>
        <v>1933.04</v>
      </c>
      <c r="B757" s="59">
        <f>[1]Data!B756</f>
        <v>6.89</v>
      </c>
      <c r="C757" s="59">
        <f>[1]Data!C756</f>
        <v>0.48</v>
      </c>
      <c r="D757" s="59">
        <f>[1]Data!D756</f>
        <v>0.42</v>
      </c>
      <c r="E757" s="59">
        <f>[1]Data!E756</f>
        <v>12.6</v>
      </c>
      <c r="F757" s="59">
        <f t="shared" si="122"/>
        <v>170.79106984126983</v>
      </c>
      <c r="G757" s="59">
        <f t="shared" si="123"/>
        <v>10.411066666666667</v>
      </c>
      <c r="H757" s="59">
        <f t="shared" si="117"/>
        <v>247.49769621705596</v>
      </c>
      <c r="I757" s="59">
        <f t="shared" si="118"/>
        <v>18.881610596463585</v>
      </c>
      <c r="J757" s="59">
        <f t="shared" si="119"/>
        <v>9.0453655406524476</v>
      </c>
      <c r="K757" s="59">
        <f t="shared" si="120"/>
        <v>2.2022525315909012</v>
      </c>
      <c r="L757" s="59">
        <f t="shared" si="121"/>
        <v>-0.60248558831656585</v>
      </c>
      <c r="M757" s="60"/>
      <c r="N757" s="60"/>
      <c r="R757" s="59">
        <f t="shared" si="124"/>
        <v>16.404761904761905</v>
      </c>
      <c r="S757" s="59">
        <f t="shared" si="125"/>
        <v>2.7975716527302903</v>
      </c>
    </row>
    <row r="758" spans="1:19" s="63" customFormat="1" x14ac:dyDescent="0.3">
      <c r="A758" s="60">
        <f>[1]Data!A757</f>
        <v>1933.05</v>
      </c>
      <c r="B758" s="59">
        <f>[1]Data!B757</f>
        <v>8.8699999999999992</v>
      </c>
      <c r="C758" s="59">
        <f>[1]Data!C757</f>
        <v>0.47499999999999998</v>
      </c>
      <c r="D758" s="59">
        <f>[1]Data!D757</f>
        <v>0.42249999999999999</v>
      </c>
      <c r="E758" s="59">
        <f>[1]Data!E757</f>
        <v>12.6</v>
      </c>
      <c r="F758" s="59">
        <f t="shared" si="122"/>
        <v>219.87181269841267</v>
      </c>
      <c r="G758" s="59">
        <f t="shared" si="123"/>
        <v>10.473037301587301</v>
      </c>
      <c r="H758" s="59">
        <f t="shared" si="117"/>
        <v>248.45411687702989</v>
      </c>
      <c r="I758" s="59">
        <f t="shared" si="118"/>
        <v>18.825330646658891</v>
      </c>
      <c r="J758" s="59">
        <f t="shared" si="119"/>
        <v>11.679572424266311</v>
      </c>
      <c r="K758" s="59">
        <f t="shared" si="120"/>
        <v>2.4578413692185639</v>
      </c>
      <c r="L758" s="59">
        <f t="shared" si="121"/>
        <v>-0.34689675068890313</v>
      </c>
      <c r="M758" s="60"/>
      <c r="N758" s="60"/>
      <c r="R758" s="59">
        <f t="shared" si="124"/>
        <v>20.994082840236686</v>
      </c>
      <c r="S758" s="59">
        <f t="shared" si="125"/>
        <v>3.0442406285063965</v>
      </c>
    </row>
    <row r="759" spans="1:19" s="63" customFormat="1" x14ac:dyDescent="0.3">
      <c r="A759" s="60">
        <f>[1]Data!A758</f>
        <v>1933.06</v>
      </c>
      <c r="B759" s="59">
        <f>[1]Data!B758</f>
        <v>10.39</v>
      </c>
      <c r="C759" s="59">
        <f>[1]Data!C758</f>
        <v>0.47</v>
      </c>
      <c r="D759" s="59">
        <f>[1]Data!D758</f>
        <v>0.42499999999999999</v>
      </c>
      <c r="E759" s="59">
        <f>[1]Data!E758</f>
        <v>12.7</v>
      </c>
      <c r="F759" s="59">
        <f t="shared" si="122"/>
        <v>255.52200629921262</v>
      </c>
      <c r="G759" s="59">
        <f t="shared" si="123"/>
        <v>10.452055118110236</v>
      </c>
      <c r="H759" s="59">
        <f t="shared" si="117"/>
        <v>249.60278773199173</v>
      </c>
      <c r="I759" s="59">
        <f t="shared" si="118"/>
        <v>18.765227904782481</v>
      </c>
      <c r="J759" s="59">
        <f t="shared" si="119"/>
        <v>13.616781399925904</v>
      </c>
      <c r="K759" s="59">
        <f t="shared" si="120"/>
        <v>2.6113029585455552</v>
      </c>
      <c r="L759" s="59">
        <f t="shared" si="121"/>
        <v>-0.19343516136191186</v>
      </c>
      <c r="M759" s="60"/>
      <c r="N759" s="60"/>
      <c r="R759" s="59">
        <f t="shared" si="124"/>
        <v>24.447058823529414</v>
      </c>
      <c r="S759" s="59">
        <f t="shared" si="125"/>
        <v>3.1965099151688565</v>
      </c>
    </row>
    <row r="760" spans="1:19" s="63" customFormat="1" x14ac:dyDescent="0.3">
      <c r="A760" s="60">
        <f>[1]Data!A759</f>
        <v>1933.07</v>
      </c>
      <c r="B760" s="59">
        <f>[1]Data!B759</f>
        <v>11.23</v>
      </c>
      <c r="C760" s="59">
        <f>[1]Data!C759</f>
        <v>0.46500000000000002</v>
      </c>
      <c r="D760" s="59">
        <f>[1]Data!D759</f>
        <v>0.42749999999999999</v>
      </c>
      <c r="E760" s="59">
        <f>[1]Data!E759</f>
        <v>13.1</v>
      </c>
      <c r="F760" s="59">
        <f t="shared" si="122"/>
        <v>267.74720305343516</v>
      </c>
      <c r="G760" s="59">
        <f t="shared" si="123"/>
        <v>10.192513740458015</v>
      </c>
      <c r="H760" s="59">
        <f t="shared" si="117"/>
        <v>250.73001301277611</v>
      </c>
      <c r="I760" s="59">
        <f t="shared" si="118"/>
        <v>18.69876836213577</v>
      </c>
      <c r="J760" s="59">
        <f t="shared" si="119"/>
        <v>14.31897533933904</v>
      </c>
      <c r="K760" s="59">
        <f t="shared" si="120"/>
        <v>2.6615856044569228</v>
      </c>
      <c r="L760" s="59">
        <f t="shared" si="121"/>
        <v>-0.14315251545054419</v>
      </c>
      <c r="M760" s="60"/>
      <c r="N760" s="60"/>
      <c r="R760" s="59">
        <f t="shared" si="124"/>
        <v>26.269005847953217</v>
      </c>
      <c r="S760" s="59">
        <f t="shared" si="125"/>
        <v>3.2683897593556739</v>
      </c>
    </row>
    <row r="761" spans="1:19" s="63" customFormat="1" x14ac:dyDescent="0.3">
      <c r="A761" s="60">
        <f>[1]Data!A760</f>
        <v>1933.08</v>
      </c>
      <c r="B761" s="59">
        <f>[1]Data!B760</f>
        <v>10.67</v>
      </c>
      <c r="C761" s="59">
        <f>[1]Data!C760</f>
        <v>0.46</v>
      </c>
      <c r="D761" s="59">
        <f>[1]Data!D760</f>
        <v>0.43</v>
      </c>
      <c r="E761" s="59">
        <f>[1]Data!E760</f>
        <v>13.2</v>
      </c>
      <c r="F761" s="59">
        <f t="shared" si="122"/>
        <v>252.4683666666667</v>
      </c>
      <c r="G761" s="59">
        <f t="shared" si="123"/>
        <v>10.174451515151516</v>
      </c>
      <c r="H761" s="59">
        <f t="shared" si="117"/>
        <v>251.82225881312618</v>
      </c>
      <c r="I761" s="59">
        <f t="shared" si="118"/>
        <v>18.62706893046478</v>
      </c>
      <c r="J761" s="59">
        <f t="shared" si="119"/>
        <v>13.553842937347586</v>
      </c>
      <c r="K761" s="59">
        <f t="shared" si="120"/>
        <v>2.6066701187279069</v>
      </c>
      <c r="L761" s="59">
        <f t="shared" si="121"/>
        <v>-0.19806800117956014</v>
      </c>
      <c r="M761" s="60"/>
      <c r="N761" s="60"/>
      <c r="R761" s="59">
        <f t="shared" si="124"/>
        <v>24.813953488372093</v>
      </c>
      <c r="S761" s="59">
        <f t="shared" si="125"/>
        <v>3.2114061356081911</v>
      </c>
    </row>
    <row r="762" spans="1:19" s="63" customFormat="1" x14ac:dyDescent="0.3">
      <c r="A762" s="60">
        <f>[1]Data!A761</f>
        <v>1933.09</v>
      </c>
      <c r="B762" s="59">
        <f>[1]Data!B761</f>
        <v>10.58</v>
      </c>
      <c r="C762" s="59">
        <f>[1]Data!C761</f>
        <v>0.45500000000000002</v>
      </c>
      <c r="D762" s="59">
        <f>[1]Data!D761</f>
        <v>0.4325</v>
      </c>
      <c r="E762" s="59">
        <f>[1]Data!E761</f>
        <v>13.2</v>
      </c>
      <c r="F762" s="59">
        <f t="shared" si="122"/>
        <v>250.33883030303033</v>
      </c>
      <c r="G762" s="59">
        <f t="shared" si="123"/>
        <v>10.233605303030302</v>
      </c>
      <c r="H762" s="59">
        <f t="shared" si="117"/>
        <v>252.70458734944995</v>
      </c>
      <c r="I762" s="59">
        <f t="shared" si="118"/>
        <v>18.553263173455747</v>
      </c>
      <c r="J762" s="59">
        <f t="shared" si="119"/>
        <v>13.492981151757252</v>
      </c>
      <c r="K762" s="59">
        <f t="shared" si="120"/>
        <v>2.6021696355572317</v>
      </c>
      <c r="L762" s="59">
        <f t="shared" si="121"/>
        <v>-0.20256848435023533</v>
      </c>
      <c r="M762" s="60"/>
      <c r="N762" s="60"/>
      <c r="R762" s="59">
        <f t="shared" si="124"/>
        <v>24.462427745664741</v>
      </c>
      <c r="S762" s="59">
        <f t="shared" si="125"/>
        <v>3.1971383790403562</v>
      </c>
    </row>
    <row r="763" spans="1:19" s="63" customFormat="1" x14ac:dyDescent="0.3">
      <c r="A763" s="60">
        <f>[1]Data!A762</f>
        <v>1933.1</v>
      </c>
      <c r="B763" s="59">
        <f>[1]Data!B762</f>
        <v>9.5500000000000007</v>
      </c>
      <c r="C763" s="59">
        <f>[1]Data!C762</f>
        <v>0.45</v>
      </c>
      <c r="D763" s="59">
        <f>[1]Data!D762</f>
        <v>0.435</v>
      </c>
      <c r="E763" s="59">
        <f>[1]Data!E762</f>
        <v>13.2</v>
      </c>
      <c r="F763" s="59">
        <f t="shared" si="122"/>
        <v>225.96746969696974</v>
      </c>
      <c r="G763" s="59">
        <f t="shared" si="123"/>
        <v>10.29275909090909</v>
      </c>
      <c r="H763" s="59">
        <f t="shared" si="117"/>
        <v>253.68313778158102</v>
      </c>
      <c r="I763" s="59">
        <f t="shared" si="118"/>
        <v>18.477477527542423</v>
      </c>
      <c r="J763" s="59">
        <f t="shared" si="119"/>
        <v>12.229346205949591</v>
      </c>
      <c r="K763" s="59">
        <f t="shared" si="120"/>
        <v>2.5038384900485195</v>
      </c>
      <c r="L763" s="59">
        <f t="shared" si="121"/>
        <v>-0.30089962985894747</v>
      </c>
      <c r="M763" s="60"/>
      <c r="N763" s="60"/>
      <c r="R763" s="59">
        <f t="shared" si="124"/>
        <v>21.954022988505749</v>
      </c>
      <c r="S763" s="59">
        <f t="shared" si="125"/>
        <v>3.0889504023860921</v>
      </c>
    </row>
    <row r="764" spans="1:19" s="63" customFormat="1" x14ac:dyDescent="0.3">
      <c r="A764" s="60">
        <f>[1]Data!A763</f>
        <v>1933.11</v>
      </c>
      <c r="B764" s="59">
        <f>[1]Data!B763</f>
        <v>9.7799999999999994</v>
      </c>
      <c r="C764" s="59">
        <f>[1]Data!C763</f>
        <v>0.44500000000000001</v>
      </c>
      <c r="D764" s="59">
        <f>[1]Data!D763</f>
        <v>0.4375</v>
      </c>
      <c r="E764" s="59">
        <f>[1]Data!E763</f>
        <v>13.2</v>
      </c>
      <c r="F764" s="59">
        <f t="shared" si="122"/>
        <v>231.40961818181816</v>
      </c>
      <c r="G764" s="59">
        <f t="shared" si="123"/>
        <v>10.35191287878788</v>
      </c>
      <c r="H764" s="59">
        <f t="shared" si="117"/>
        <v>254.64399201018927</v>
      </c>
      <c r="I764" s="59">
        <f t="shared" si="118"/>
        <v>18.398964273849611</v>
      </c>
      <c r="J764" s="59">
        <f t="shared" si="119"/>
        <v>12.577317654272523</v>
      </c>
      <c r="K764" s="59">
        <f t="shared" si="120"/>
        <v>2.531895005506231</v>
      </c>
      <c r="L764" s="59">
        <f t="shared" si="121"/>
        <v>-0.27284311440123599</v>
      </c>
      <c r="M764" s="60"/>
      <c r="N764" s="60"/>
      <c r="R764" s="59">
        <f t="shared" si="124"/>
        <v>22.354285714285712</v>
      </c>
      <c r="S764" s="59">
        <f t="shared" si="125"/>
        <v>3.1070180572311936</v>
      </c>
    </row>
    <row r="765" spans="1:19" s="63" customFormat="1" x14ac:dyDescent="0.3">
      <c r="A765" s="60">
        <f>[1]Data!A764</f>
        <v>1933.12</v>
      </c>
      <c r="B765" s="59">
        <f>[1]Data!B764</f>
        <v>9.9700000000000006</v>
      </c>
      <c r="C765" s="59">
        <f>[1]Data!C764</f>
        <v>0.44</v>
      </c>
      <c r="D765" s="59">
        <f>[1]Data!D764</f>
        <v>0.44</v>
      </c>
      <c r="E765" s="59">
        <f>[1]Data!E764</f>
        <v>13.2</v>
      </c>
      <c r="F765" s="59">
        <f t="shared" si="122"/>
        <v>235.90530606060608</v>
      </c>
      <c r="G765" s="59">
        <f t="shared" si="123"/>
        <v>10.411066666666667</v>
      </c>
      <c r="H765" s="59">
        <f t="shared" si="117"/>
        <v>255.65559832805459</v>
      </c>
      <c r="I765" s="59">
        <f t="shared" si="118"/>
        <v>18.31783738227621</v>
      </c>
      <c r="J765" s="59">
        <f t="shared" si="119"/>
        <v>12.878447446468817</v>
      </c>
      <c r="K765" s="59">
        <f t="shared" si="120"/>
        <v>2.55555517354026</v>
      </c>
      <c r="L765" s="59">
        <f t="shared" si="121"/>
        <v>-0.24918294636720706</v>
      </c>
      <c r="M765" s="60"/>
      <c r="N765" s="60"/>
      <c r="R765" s="59">
        <f t="shared" si="124"/>
        <v>22.65909090909091</v>
      </c>
      <c r="S765" s="59">
        <f t="shared" si="125"/>
        <v>3.1205611360435772</v>
      </c>
    </row>
    <row r="766" spans="1:19" s="63" customFormat="1" x14ac:dyDescent="0.3">
      <c r="A766" s="60">
        <f>[1]Data!A765</f>
        <v>1934.01</v>
      </c>
      <c r="B766" s="59">
        <f>[1]Data!B765</f>
        <v>10.54</v>
      </c>
      <c r="C766" s="59">
        <f>[1]Data!C765</f>
        <v>0.44080000000000003</v>
      </c>
      <c r="D766" s="59">
        <f>[1]Data!D765</f>
        <v>0.44419999999999998</v>
      </c>
      <c r="E766" s="59">
        <f>[1]Data!E765</f>
        <v>13.2</v>
      </c>
      <c r="F766" s="59">
        <f t="shared" si="122"/>
        <v>249.39236969696967</v>
      </c>
      <c r="G766" s="59">
        <f t="shared" si="123"/>
        <v>10.51044503030303</v>
      </c>
      <c r="H766" s="59">
        <f t="shared" si="117"/>
        <v>256.73831156659367</v>
      </c>
      <c r="I766" s="59">
        <f t="shared" si="118"/>
        <v>18.239164845015075</v>
      </c>
      <c r="J766" s="59">
        <f t="shared" si="119"/>
        <v>13.673453352505382</v>
      </c>
      <c r="K766" s="59">
        <f t="shared" si="120"/>
        <v>2.6154562415464793</v>
      </c>
      <c r="L766" s="59">
        <f t="shared" si="121"/>
        <v>-0.18928187836098775</v>
      </c>
      <c r="M766" s="60"/>
      <c r="N766" s="60"/>
      <c r="R766" s="59">
        <f t="shared" si="124"/>
        <v>23.728050427735255</v>
      </c>
      <c r="S766" s="59">
        <f t="shared" si="125"/>
        <v>3.1666579106350263</v>
      </c>
    </row>
    <row r="767" spans="1:19" s="63" customFormat="1" x14ac:dyDescent="0.3">
      <c r="A767" s="60">
        <f>[1]Data!A766</f>
        <v>1934.02</v>
      </c>
      <c r="B767" s="59">
        <f>[1]Data!B766</f>
        <v>11.32</v>
      </c>
      <c r="C767" s="59">
        <f>[1]Data!C766</f>
        <v>0.44169999999999998</v>
      </c>
      <c r="D767" s="59">
        <f>[1]Data!D766</f>
        <v>0.44829999999999998</v>
      </c>
      <c r="E767" s="59">
        <f>[1]Data!E766</f>
        <v>13.3</v>
      </c>
      <c r="F767" s="59">
        <f t="shared" si="122"/>
        <v>265.83445413533832</v>
      </c>
      <c r="G767" s="59">
        <f t="shared" si="123"/>
        <v>10.52770192481203</v>
      </c>
      <c r="H767" s="59">
        <f t="shared" si="117"/>
        <v>257.69159083706165</v>
      </c>
      <c r="I767" s="59">
        <f t="shared" si="118"/>
        <v>18.160838359889855</v>
      </c>
      <c r="J767" s="59">
        <f t="shared" si="119"/>
        <v>14.637785374625768</v>
      </c>
      <c r="K767" s="59">
        <f t="shared" si="120"/>
        <v>2.6836062248653527</v>
      </c>
      <c r="L767" s="59">
        <f t="shared" si="121"/>
        <v>-0.1211318950421143</v>
      </c>
      <c r="M767" s="60"/>
      <c r="N767" s="60"/>
      <c r="R767" s="59">
        <f t="shared" si="124"/>
        <v>25.25094802587553</v>
      </c>
      <c r="S767" s="59">
        <f t="shared" si="125"/>
        <v>3.2288637005957801</v>
      </c>
    </row>
    <row r="768" spans="1:19" s="63" customFormat="1" x14ac:dyDescent="0.3">
      <c r="A768" s="60">
        <f>[1]Data!A767</f>
        <v>1934.03</v>
      </c>
      <c r="B768" s="59">
        <f>[1]Data!B767</f>
        <v>10.74</v>
      </c>
      <c r="C768" s="59">
        <f>[1]Data!C767</f>
        <v>0.4425</v>
      </c>
      <c r="D768" s="59">
        <f>[1]Data!D767</f>
        <v>0.45250000000000001</v>
      </c>
      <c r="E768" s="59">
        <f>[1]Data!E767</f>
        <v>13.3</v>
      </c>
      <c r="F768" s="59">
        <f t="shared" si="122"/>
        <v>252.21396090225562</v>
      </c>
      <c r="G768" s="59">
        <f t="shared" si="123"/>
        <v>10.626333082706767</v>
      </c>
      <c r="H768" s="59">
        <f t="shared" si="117"/>
        <v>258.71284836488843</v>
      </c>
      <c r="I768" s="59">
        <f t="shared" si="118"/>
        <v>18.084027564648839</v>
      </c>
      <c r="J768" s="59">
        <f t="shared" si="119"/>
        <v>13.946780383994245</v>
      </c>
      <c r="K768" s="59">
        <f t="shared" si="120"/>
        <v>2.6352486847833929</v>
      </c>
      <c r="L768" s="59">
        <f t="shared" si="121"/>
        <v>-0.16948943512407411</v>
      </c>
      <c r="M768" s="60"/>
      <c r="N768" s="60"/>
      <c r="R768" s="59">
        <f t="shared" si="124"/>
        <v>23.734806629834253</v>
      </c>
      <c r="S768" s="59">
        <f t="shared" si="125"/>
        <v>3.1669426049228746</v>
      </c>
    </row>
    <row r="769" spans="1:19" s="63" customFormat="1" x14ac:dyDescent="0.3">
      <c r="A769" s="60">
        <f>[1]Data!A768</f>
        <v>1934.04</v>
      </c>
      <c r="B769" s="59">
        <f>[1]Data!B768</f>
        <v>10.92</v>
      </c>
      <c r="C769" s="59">
        <f>[1]Data!C768</f>
        <v>0.44330000000000003</v>
      </c>
      <c r="D769" s="59">
        <f>[1]Data!D768</f>
        <v>0.45669999999999999</v>
      </c>
      <c r="E769" s="59">
        <f>[1]Data!E768</f>
        <v>13.3</v>
      </c>
      <c r="F769" s="59">
        <f t="shared" si="122"/>
        <v>256.44101052631578</v>
      </c>
      <c r="G769" s="59">
        <f t="shared" si="123"/>
        <v>10.724964240601503</v>
      </c>
      <c r="H769" s="59">
        <f t="shared" ref="H769:H832" si="126">GEOMEAN(F650:F770)</f>
        <v>259.54545621074715</v>
      </c>
      <c r="I769" s="59">
        <f t="shared" ref="I769:I832" si="127">GEOMEAN(G650:G769)</f>
        <v>18.008700817347936</v>
      </c>
      <c r="J769" s="59">
        <f t="shared" ref="J769:J832" si="128">F769/I769</f>
        <v>14.239839571285673</v>
      </c>
      <c r="K769" s="59">
        <f t="shared" ref="K769:K832" si="129">LN(J769)</f>
        <v>2.656043639858968</v>
      </c>
      <c r="L769" s="59">
        <f t="shared" ref="L769:L832" si="130">K769-$K$1854</f>
        <v>-0.14869448004849906</v>
      </c>
      <c r="M769" s="60"/>
      <c r="N769" s="60"/>
      <c r="R769" s="59">
        <f t="shared" si="124"/>
        <v>23.910663455222245</v>
      </c>
      <c r="S769" s="59">
        <f t="shared" si="125"/>
        <v>3.1743245291079427</v>
      </c>
    </row>
    <row r="770" spans="1:19" s="63" customFormat="1" x14ac:dyDescent="0.3">
      <c r="A770" s="60">
        <f>[1]Data!A769</f>
        <v>1934.05</v>
      </c>
      <c r="B770" s="59">
        <f>[1]Data!B769</f>
        <v>9.81</v>
      </c>
      <c r="C770" s="59">
        <f>[1]Data!C769</f>
        <v>0.44419999999999998</v>
      </c>
      <c r="D770" s="59">
        <f>[1]Data!D769</f>
        <v>0.46079999999999999</v>
      </c>
      <c r="E770" s="59">
        <f>[1]Data!E769</f>
        <v>13.3</v>
      </c>
      <c r="F770" s="59">
        <f t="shared" si="122"/>
        <v>230.37420451127818</v>
      </c>
      <c r="G770" s="59">
        <f t="shared" si="123"/>
        <v>10.821247037593984</v>
      </c>
      <c r="H770" s="59">
        <f t="shared" si="126"/>
        <v>260.40056285047189</v>
      </c>
      <c r="I770" s="59">
        <f t="shared" si="127"/>
        <v>17.935661048175856</v>
      </c>
      <c r="J770" s="59">
        <f t="shared" si="128"/>
        <v>12.844478042514545</v>
      </c>
      <c r="K770" s="59">
        <f t="shared" si="129"/>
        <v>2.5529139946653401</v>
      </c>
      <c r="L770" s="59">
        <f t="shared" si="130"/>
        <v>-0.25182412524212694</v>
      </c>
      <c r="M770" s="60"/>
      <c r="N770" s="60"/>
      <c r="R770" s="59">
        <f t="shared" si="124"/>
        <v>21.2890625</v>
      </c>
      <c r="S770" s="59">
        <f t="shared" si="125"/>
        <v>3.0581934431777271</v>
      </c>
    </row>
    <row r="771" spans="1:19" s="63" customFormat="1" x14ac:dyDescent="0.3">
      <c r="A771" s="60">
        <f>[1]Data!A770</f>
        <v>1934.06</v>
      </c>
      <c r="B771" s="59">
        <f>[1]Data!B770</f>
        <v>9.94</v>
      </c>
      <c r="C771" s="59">
        <f>[1]Data!C770</f>
        <v>0.44500000000000001</v>
      </c>
      <c r="D771" s="59">
        <f>[1]Data!D770</f>
        <v>0.46500000000000002</v>
      </c>
      <c r="E771" s="59">
        <f>[1]Data!E770</f>
        <v>13.4</v>
      </c>
      <c r="F771" s="59">
        <f t="shared" si="122"/>
        <v>231.68508059701489</v>
      </c>
      <c r="G771" s="59">
        <f t="shared" si="123"/>
        <v>10.83838656716418</v>
      </c>
      <c r="H771" s="59">
        <f t="shared" si="126"/>
        <v>261.11353475768874</v>
      </c>
      <c r="I771" s="59">
        <f t="shared" si="127"/>
        <v>17.863806348427129</v>
      </c>
      <c r="J771" s="59">
        <f t="shared" si="128"/>
        <v>12.969524863742954</v>
      </c>
      <c r="K771" s="59">
        <f t="shared" si="129"/>
        <v>2.5626023641756768</v>
      </c>
      <c r="L771" s="59">
        <f t="shared" si="130"/>
        <v>-0.24213575573179025</v>
      </c>
      <c r="M771" s="60"/>
      <c r="N771" s="60"/>
      <c r="R771" s="59">
        <f t="shared" si="124"/>
        <v>21.376344086021504</v>
      </c>
      <c r="S771" s="59">
        <f t="shared" si="125"/>
        <v>3.0622848940632634</v>
      </c>
    </row>
    <row r="772" spans="1:19" s="63" customFormat="1" x14ac:dyDescent="0.3">
      <c r="A772" s="60">
        <f>[1]Data!A771</f>
        <v>1934.07</v>
      </c>
      <c r="B772" s="59">
        <f>[1]Data!B771</f>
        <v>9.4700000000000006</v>
      </c>
      <c r="C772" s="59">
        <f>[1]Data!C771</f>
        <v>0.44579999999999997</v>
      </c>
      <c r="D772" s="59">
        <f>[1]Data!D771</f>
        <v>0.46920000000000001</v>
      </c>
      <c r="E772" s="59">
        <f>[1]Data!E771</f>
        <v>13.4</v>
      </c>
      <c r="F772" s="59">
        <f t="shared" si="122"/>
        <v>220.73015223880597</v>
      </c>
      <c r="G772" s="59">
        <f t="shared" si="123"/>
        <v>10.936281671641792</v>
      </c>
      <c r="H772" s="59">
        <f t="shared" si="126"/>
        <v>261.65692594685214</v>
      </c>
      <c r="I772" s="59">
        <f t="shared" si="127"/>
        <v>17.795096057792463</v>
      </c>
      <c r="J772" s="59">
        <f t="shared" si="128"/>
        <v>12.403987678512607</v>
      </c>
      <c r="K772" s="59">
        <f t="shared" si="129"/>
        <v>2.5180180078898058</v>
      </c>
      <c r="L772" s="59">
        <f t="shared" si="130"/>
        <v>-0.28672011201766123</v>
      </c>
      <c r="M772" s="60"/>
      <c r="N772" s="60"/>
      <c r="R772" s="59">
        <f t="shared" si="124"/>
        <v>20.183290707587386</v>
      </c>
      <c r="S772" s="59">
        <f t="shared" si="125"/>
        <v>3.0048550694008038</v>
      </c>
    </row>
    <row r="773" spans="1:19" s="63" customFormat="1" x14ac:dyDescent="0.3">
      <c r="A773" s="60">
        <f>[1]Data!A772</f>
        <v>1934.08</v>
      </c>
      <c r="B773" s="59">
        <f>[1]Data!B772</f>
        <v>9.1</v>
      </c>
      <c r="C773" s="59">
        <f>[1]Data!C772</f>
        <v>0.44669999999999999</v>
      </c>
      <c r="D773" s="59">
        <f>[1]Data!D772</f>
        <v>0.4733</v>
      </c>
      <c r="E773" s="59">
        <f>[1]Data!E772</f>
        <v>13.4</v>
      </c>
      <c r="F773" s="59">
        <f t="shared" si="122"/>
        <v>212.10605970149254</v>
      </c>
      <c r="G773" s="59">
        <f t="shared" si="123"/>
        <v>11.031845940298508</v>
      </c>
      <c r="H773" s="59">
        <f t="shared" si="126"/>
        <v>262.0305159699011</v>
      </c>
      <c r="I773" s="59">
        <f t="shared" si="127"/>
        <v>17.727707282021271</v>
      </c>
      <c r="J773" s="59">
        <f t="shared" si="128"/>
        <v>11.964663919998385</v>
      </c>
      <c r="K773" s="59">
        <f t="shared" si="129"/>
        <v>2.4819576323739838</v>
      </c>
      <c r="L773" s="59">
        <f t="shared" si="130"/>
        <v>-0.32278048753348321</v>
      </c>
      <c r="M773" s="60"/>
      <c r="N773" s="60"/>
      <c r="R773" s="59">
        <f t="shared" si="124"/>
        <v>19.226706106063805</v>
      </c>
      <c r="S773" s="59">
        <f t="shared" si="125"/>
        <v>2.9563002555927391</v>
      </c>
    </row>
    <row r="774" spans="1:19" s="63" customFormat="1" x14ac:dyDescent="0.3">
      <c r="A774" s="60">
        <f>[1]Data!A773</f>
        <v>1934.09</v>
      </c>
      <c r="B774" s="59">
        <f>[1]Data!B773</f>
        <v>8.8800000000000008</v>
      </c>
      <c r="C774" s="59">
        <f>[1]Data!C773</f>
        <v>0.44750000000000001</v>
      </c>
      <c r="D774" s="59">
        <f>[1]Data!D773</f>
        <v>0.47749999999999998</v>
      </c>
      <c r="E774" s="59">
        <f>[1]Data!E773</f>
        <v>13.6</v>
      </c>
      <c r="F774" s="59">
        <f t="shared" si="122"/>
        <v>203.93442352941179</v>
      </c>
      <c r="G774" s="59">
        <f t="shared" si="123"/>
        <v>10.966068382352942</v>
      </c>
      <c r="H774" s="59">
        <f t="shared" si="126"/>
        <v>262.47139821476503</v>
      </c>
      <c r="I774" s="59">
        <f t="shared" si="127"/>
        <v>17.661211127158474</v>
      </c>
      <c r="J774" s="59">
        <f t="shared" si="128"/>
        <v>11.547023704156521</v>
      </c>
      <c r="K774" s="59">
        <f t="shared" si="129"/>
        <v>2.4464277158087411</v>
      </c>
      <c r="L774" s="59">
        <f t="shared" si="130"/>
        <v>-0.35831040409872594</v>
      </c>
      <c r="M774" s="60"/>
      <c r="N774" s="60"/>
      <c r="R774" s="59">
        <f t="shared" si="124"/>
        <v>18.596858638743459</v>
      </c>
      <c r="S774" s="59">
        <f t="shared" si="125"/>
        <v>2.922992676065431</v>
      </c>
    </row>
    <row r="775" spans="1:19" s="63" customFormat="1" x14ac:dyDescent="0.3">
      <c r="A775" s="60">
        <f>[1]Data!A774</f>
        <v>1934.1</v>
      </c>
      <c r="B775" s="59">
        <f>[1]Data!B774</f>
        <v>8.9499999999999993</v>
      </c>
      <c r="C775" s="59">
        <f>[1]Data!C774</f>
        <v>0.44829999999999998</v>
      </c>
      <c r="D775" s="59">
        <f>[1]Data!D774</f>
        <v>0.48170000000000002</v>
      </c>
      <c r="E775" s="59">
        <f>[1]Data!E774</f>
        <v>13.5</v>
      </c>
      <c r="F775" s="59">
        <f t="shared" si="122"/>
        <v>207.06454814814811</v>
      </c>
      <c r="G775" s="59">
        <f t="shared" si="123"/>
        <v>11.144468474074074</v>
      </c>
      <c r="H775" s="59">
        <f t="shared" si="126"/>
        <v>263.01394532704433</v>
      </c>
      <c r="I775" s="59">
        <f t="shared" si="127"/>
        <v>17.598840786010406</v>
      </c>
      <c r="J775" s="59">
        <f t="shared" si="128"/>
        <v>11.765806092907377</v>
      </c>
      <c r="K775" s="59">
        <f t="shared" si="129"/>
        <v>2.4651975360164218</v>
      </c>
      <c r="L775" s="59">
        <f t="shared" si="130"/>
        <v>-0.33954058389104524</v>
      </c>
      <c r="M775" s="60"/>
      <c r="N775" s="60"/>
      <c r="R775" s="59">
        <f t="shared" si="124"/>
        <v>18.58002906373261</v>
      </c>
      <c r="S775" s="59">
        <f t="shared" si="125"/>
        <v>2.9220872976327259</v>
      </c>
    </row>
    <row r="776" spans="1:19" s="63" customFormat="1" x14ac:dyDescent="0.3">
      <c r="A776" s="60">
        <f>[1]Data!A775</f>
        <v>1934.11</v>
      </c>
      <c r="B776" s="59">
        <f>[1]Data!B775</f>
        <v>9.1999999999999993</v>
      </c>
      <c r="C776" s="59">
        <f>[1]Data!C775</f>
        <v>0.44919999999999999</v>
      </c>
      <c r="D776" s="59">
        <f>[1]Data!D775</f>
        <v>0.48580000000000001</v>
      </c>
      <c r="E776" s="59">
        <f>[1]Data!E775</f>
        <v>13.5</v>
      </c>
      <c r="F776" s="59">
        <f t="shared" si="122"/>
        <v>212.84847407407403</v>
      </c>
      <c r="G776" s="59">
        <f t="shared" si="123"/>
        <v>11.239324859259259</v>
      </c>
      <c r="H776" s="59">
        <f t="shared" si="126"/>
        <v>263.46958759539973</v>
      </c>
      <c r="I776" s="59">
        <f t="shared" si="127"/>
        <v>17.538569377089164</v>
      </c>
      <c r="J776" s="59">
        <f t="shared" si="128"/>
        <v>12.13602258529253</v>
      </c>
      <c r="K776" s="59">
        <f t="shared" si="129"/>
        <v>2.4961781030606933</v>
      </c>
      <c r="L776" s="59">
        <f t="shared" si="130"/>
        <v>-0.3085600168467737</v>
      </c>
      <c r="M776" s="60"/>
      <c r="N776" s="60"/>
      <c r="R776" s="59">
        <f t="shared" si="124"/>
        <v>18.937834499794153</v>
      </c>
      <c r="S776" s="59">
        <f t="shared" si="125"/>
        <v>2.9411617464690596</v>
      </c>
    </row>
    <row r="777" spans="1:19" s="63" customFormat="1" x14ac:dyDescent="0.3">
      <c r="A777" s="60">
        <f>[1]Data!A776</f>
        <v>1934.12</v>
      </c>
      <c r="B777" s="59">
        <f>[1]Data!B776</f>
        <v>9.26</v>
      </c>
      <c r="C777" s="59">
        <f>[1]Data!C776</f>
        <v>0.45</v>
      </c>
      <c r="D777" s="59">
        <f>[1]Data!D776</f>
        <v>0.49</v>
      </c>
      <c r="E777" s="59">
        <f>[1]Data!E776</f>
        <v>13.4</v>
      </c>
      <c r="F777" s="59">
        <f t="shared" si="122"/>
        <v>215.83539701492538</v>
      </c>
      <c r="G777" s="59">
        <f t="shared" si="123"/>
        <v>11.421095522388059</v>
      </c>
      <c r="H777" s="59">
        <f t="shared" si="126"/>
        <v>263.79178851831819</v>
      </c>
      <c r="I777" s="59">
        <f t="shared" si="127"/>
        <v>17.482342271865726</v>
      </c>
      <c r="J777" s="59">
        <f t="shared" si="128"/>
        <v>12.345908440556535</v>
      </c>
      <c r="K777" s="59">
        <f t="shared" si="129"/>
        <v>2.513324707822103</v>
      </c>
      <c r="L777" s="59">
        <f t="shared" si="130"/>
        <v>-0.29141341208536398</v>
      </c>
      <c r="M777" s="60"/>
      <c r="N777" s="60"/>
      <c r="R777" s="59">
        <f t="shared" si="124"/>
        <v>18.897959183673468</v>
      </c>
      <c r="S777" s="59">
        <f t="shared" si="125"/>
        <v>2.9390539365355526</v>
      </c>
    </row>
    <row r="778" spans="1:19" s="63" customFormat="1" x14ac:dyDescent="0.3">
      <c r="A778" s="60">
        <f>[1]Data!A777</f>
        <v>1935.01</v>
      </c>
      <c r="B778" s="59">
        <f>[1]Data!B777</f>
        <v>9.26</v>
      </c>
      <c r="C778" s="59">
        <f>[1]Data!C777</f>
        <v>0.45</v>
      </c>
      <c r="D778" s="59">
        <f>[1]Data!D777</f>
        <v>0.56999999999999995</v>
      </c>
      <c r="E778" s="59">
        <f>[1]Data!E777</f>
        <v>13.6</v>
      </c>
      <c r="F778" s="59">
        <f t="shared" si="122"/>
        <v>212.66134705882354</v>
      </c>
      <c r="G778" s="59">
        <f t="shared" si="123"/>
        <v>13.090385294117647</v>
      </c>
      <c r="H778" s="59">
        <f t="shared" si="126"/>
        <v>263.94301097451847</v>
      </c>
      <c r="I778" s="59">
        <f t="shared" si="127"/>
        <v>17.442002228209383</v>
      </c>
      <c r="J778" s="59">
        <f t="shared" si="128"/>
        <v>12.192484800562694</v>
      </c>
      <c r="K778" s="59">
        <f t="shared" si="129"/>
        <v>2.5008197619794106</v>
      </c>
      <c r="L778" s="59">
        <f t="shared" si="130"/>
        <v>-0.30391835792805644</v>
      </c>
      <c r="M778" s="60"/>
      <c r="N778" s="60"/>
      <c r="R778" s="59">
        <f t="shared" si="124"/>
        <v>16.245614035087719</v>
      </c>
      <c r="S778" s="59">
        <f t="shared" si="125"/>
        <v>2.7878229668116292</v>
      </c>
    </row>
    <row r="779" spans="1:19" s="63" customFormat="1" x14ac:dyDescent="0.3">
      <c r="A779" s="60">
        <f>[1]Data!A778</f>
        <v>1935.02</v>
      </c>
      <c r="B779" s="59">
        <f>[1]Data!B778</f>
        <v>8.98</v>
      </c>
      <c r="C779" s="59">
        <f>[1]Data!C778</f>
        <v>0.45</v>
      </c>
      <c r="D779" s="59">
        <f>[1]Data!D778</f>
        <v>0.65</v>
      </c>
      <c r="E779" s="59">
        <f>[1]Data!E778</f>
        <v>13.7</v>
      </c>
      <c r="F779" s="59">
        <f t="shared" ref="F779:F842" si="131">B779*$E$1848/E779</f>
        <v>204.72564671532848</v>
      </c>
      <c r="G779" s="59">
        <f t="shared" ref="G779:G842" si="132">D779*$E$1848/E779</f>
        <v>14.818671532846716</v>
      </c>
      <c r="H779" s="59">
        <f t="shared" si="126"/>
        <v>263.92010555353079</v>
      </c>
      <c r="I779" s="59">
        <f t="shared" si="127"/>
        <v>17.41492590230267</v>
      </c>
      <c r="J779" s="59">
        <f t="shared" si="128"/>
        <v>11.755757553252572</v>
      </c>
      <c r="K779" s="59">
        <f t="shared" si="129"/>
        <v>2.4643431251092842</v>
      </c>
      <c r="L779" s="59">
        <f t="shared" si="130"/>
        <v>-0.3403949947981828</v>
      </c>
      <c r="M779" s="59"/>
      <c r="N779" s="60"/>
      <c r="R779" s="59">
        <f t="shared" ref="R779:R842" si="133">B779/D779</f>
        <v>13.815384615384616</v>
      </c>
      <c r="S779" s="59">
        <f t="shared" ref="S779:S842" si="134">LN(R779)</f>
        <v>2.6257827984065627</v>
      </c>
    </row>
    <row r="780" spans="1:19" s="63" customFormat="1" x14ac:dyDescent="0.3">
      <c r="A780" s="60">
        <f>[1]Data!A779</f>
        <v>1935.03</v>
      </c>
      <c r="B780" s="59">
        <f>[1]Data!B779</f>
        <v>8.41</v>
      </c>
      <c r="C780" s="59">
        <f>[1]Data!C779</f>
        <v>0.45</v>
      </c>
      <c r="D780" s="59">
        <f>[1]Data!D779</f>
        <v>0.73</v>
      </c>
      <c r="E780" s="59">
        <f>[1]Data!E779</f>
        <v>13.7</v>
      </c>
      <c r="F780" s="59">
        <f t="shared" si="131"/>
        <v>191.73081167883214</v>
      </c>
      <c r="G780" s="59">
        <f t="shared" si="132"/>
        <v>16.642508029197081</v>
      </c>
      <c r="H780" s="59">
        <f t="shared" si="126"/>
        <v>264.1096142742494</v>
      </c>
      <c r="I780" s="59">
        <f t="shared" si="127"/>
        <v>17.401673775643708</v>
      </c>
      <c r="J780" s="59">
        <f t="shared" si="128"/>
        <v>11.017952304518465</v>
      </c>
      <c r="K780" s="59">
        <f t="shared" si="129"/>
        <v>2.3995259701718927</v>
      </c>
      <c r="L780" s="59">
        <f t="shared" si="130"/>
        <v>-0.40521214973557429</v>
      </c>
      <c r="M780" s="59"/>
      <c r="N780" s="60"/>
      <c r="R780" s="59">
        <f t="shared" si="133"/>
        <v>11.520547945205481</v>
      </c>
      <c r="S780" s="59">
        <f t="shared" si="134"/>
        <v>2.4441322188245569</v>
      </c>
    </row>
    <row r="781" spans="1:19" s="63" customFormat="1" x14ac:dyDescent="0.3">
      <c r="A781" s="60">
        <f>[1]Data!A780</f>
        <v>1935.04</v>
      </c>
      <c r="B781" s="59">
        <f>[1]Data!B780</f>
        <v>9.0399999999999991</v>
      </c>
      <c r="C781" s="59">
        <f>[1]Data!C780</f>
        <v>0.44666699999999998</v>
      </c>
      <c r="D781" s="59">
        <f>[1]Data!D780</f>
        <v>0.75666699999999998</v>
      </c>
      <c r="E781" s="59">
        <f>[1]Data!E780</f>
        <v>13.8</v>
      </c>
      <c r="F781" s="59">
        <f t="shared" si="131"/>
        <v>204.60009275362313</v>
      </c>
      <c r="G781" s="59">
        <f t="shared" si="132"/>
        <v>17.125457785797099</v>
      </c>
      <c r="H781" s="59">
        <f t="shared" si="126"/>
        <v>264.47505366520716</v>
      </c>
      <c r="I781" s="59">
        <f t="shared" si="127"/>
        <v>17.387914037153649</v>
      </c>
      <c r="J781" s="59">
        <f t="shared" si="128"/>
        <v>11.76679918686299</v>
      </c>
      <c r="K781" s="59">
        <f t="shared" si="129"/>
        <v>2.4652819375473527</v>
      </c>
      <c r="L781" s="59">
        <f t="shared" si="130"/>
        <v>-0.33945618236011432</v>
      </c>
      <c r="M781" s="59"/>
      <c r="N781" s="60"/>
      <c r="R781" s="59">
        <f t="shared" si="133"/>
        <v>11.947131300823214</v>
      </c>
      <c r="S781" s="59">
        <f t="shared" si="134"/>
        <v>2.480491191050346</v>
      </c>
    </row>
    <row r="782" spans="1:19" s="63" customFormat="1" x14ac:dyDescent="0.3">
      <c r="A782" s="60">
        <f>[1]Data!A781</f>
        <v>1935.05</v>
      </c>
      <c r="B782" s="59">
        <f>[1]Data!B781</f>
        <v>9.75</v>
      </c>
      <c r="C782" s="59">
        <f>[1]Data!C781</f>
        <v>0.44333299999999998</v>
      </c>
      <c r="D782" s="59">
        <f>[1]Data!D781</f>
        <v>0.78333299999999995</v>
      </c>
      <c r="E782" s="59">
        <f>[1]Data!E781</f>
        <v>13.8</v>
      </c>
      <c r="F782" s="59">
        <f t="shared" si="131"/>
        <v>220.66934782608695</v>
      </c>
      <c r="G782" s="59">
        <f t="shared" si="132"/>
        <v>17.72898279391304</v>
      </c>
      <c r="H782" s="59">
        <f t="shared" si="126"/>
        <v>264.881974663623</v>
      </c>
      <c r="I782" s="59">
        <f t="shared" si="127"/>
        <v>17.376433897330688</v>
      </c>
      <c r="J782" s="59">
        <f t="shared" si="128"/>
        <v>12.699346087345658</v>
      </c>
      <c r="K782" s="59">
        <f t="shared" si="129"/>
        <v>2.5415505029535508</v>
      </c>
      <c r="L782" s="59">
        <f t="shared" si="130"/>
        <v>-0.26318761695391624</v>
      </c>
      <c r="M782" s="59"/>
      <c r="N782" s="60"/>
      <c r="R782" s="59">
        <f t="shared" si="133"/>
        <v>12.446813807154813</v>
      </c>
      <c r="S782" s="59">
        <f t="shared" si="134"/>
        <v>2.5214646710538036</v>
      </c>
    </row>
    <row r="783" spans="1:19" s="63" customFormat="1" x14ac:dyDescent="0.3">
      <c r="A783" s="60">
        <f>[1]Data!A782</f>
        <v>1935.06</v>
      </c>
      <c r="B783" s="59">
        <f>[1]Data!B782</f>
        <v>10.119999999999999</v>
      </c>
      <c r="C783" s="59">
        <f>[1]Data!C782</f>
        <v>0.44</v>
      </c>
      <c r="D783" s="59">
        <f>[1]Data!D782</f>
        <v>0.81</v>
      </c>
      <c r="E783" s="59">
        <f>[1]Data!E782</f>
        <v>13.7</v>
      </c>
      <c r="F783" s="59">
        <f t="shared" si="131"/>
        <v>230.71531678832116</v>
      </c>
      <c r="G783" s="59">
        <f t="shared" si="132"/>
        <v>18.466344525547445</v>
      </c>
      <c r="H783" s="59">
        <f t="shared" si="126"/>
        <v>265.38774402839437</v>
      </c>
      <c r="I783" s="59">
        <f t="shared" si="127"/>
        <v>17.368892181284465</v>
      </c>
      <c r="J783" s="59">
        <f t="shared" si="128"/>
        <v>13.283248832468674</v>
      </c>
      <c r="K783" s="59">
        <f t="shared" si="129"/>
        <v>2.5865037551277053</v>
      </c>
      <c r="L783" s="59">
        <f t="shared" si="130"/>
        <v>-0.21823436477976177</v>
      </c>
      <c r="M783" s="59"/>
      <c r="N783" s="60"/>
      <c r="R783" s="59">
        <f t="shared" si="133"/>
        <v>12.493827160493826</v>
      </c>
      <c r="S783" s="59">
        <f t="shared" si="134"/>
        <v>2.525234695174972</v>
      </c>
    </row>
    <row r="784" spans="1:19" s="63" customFormat="1" x14ac:dyDescent="0.3">
      <c r="A784" s="60">
        <f>[1]Data!A783</f>
        <v>1935.07</v>
      </c>
      <c r="B784" s="59">
        <f>[1]Data!B783</f>
        <v>10.65</v>
      </c>
      <c r="C784" s="59">
        <f>[1]Data!C783</f>
        <v>0.44</v>
      </c>
      <c r="D784" s="59">
        <f>[1]Data!D783</f>
        <v>0.79333299999999995</v>
      </c>
      <c r="E784" s="59">
        <f>[1]Data!E783</f>
        <v>13.7</v>
      </c>
      <c r="F784" s="59">
        <f t="shared" si="131"/>
        <v>242.79823357664233</v>
      </c>
      <c r="G784" s="59">
        <f t="shared" si="132"/>
        <v>18.086370989489051</v>
      </c>
      <c r="H784" s="59">
        <f t="shared" si="126"/>
        <v>266.0030196131226</v>
      </c>
      <c r="I784" s="59">
        <f t="shared" si="127"/>
        <v>17.356450390429231</v>
      </c>
      <c r="J784" s="59">
        <f t="shared" si="128"/>
        <v>13.988933688337978</v>
      </c>
      <c r="K784" s="59">
        <f t="shared" si="129"/>
        <v>2.6382665662112719</v>
      </c>
      <c r="L784" s="59">
        <f t="shared" si="130"/>
        <v>-0.16647155369619515</v>
      </c>
      <c r="M784" s="59"/>
      <c r="N784" s="60"/>
      <c r="R784" s="59">
        <f t="shared" si="133"/>
        <v>13.424375388393022</v>
      </c>
      <c r="S784" s="59">
        <f t="shared" si="134"/>
        <v>2.5970721133083163</v>
      </c>
    </row>
    <row r="785" spans="1:19" x14ac:dyDescent="0.3">
      <c r="A785" s="60">
        <f>[1]Data!A784</f>
        <v>1935.08</v>
      </c>
      <c r="B785" s="59">
        <f>[1]Data!B784</f>
        <v>11.37</v>
      </c>
      <c r="C785" s="59">
        <f>[1]Data!C784</f>
        <v>0.44</v>
      </c>
      <c r="D785" s="59">
        <f>[1]Data!D784</f>
        <v>0.776667</v>
      </c>
      <c r="E785" s="59">
        <f>[1]Data!E784</f>
        <v>13.7</v>
      </c>
      <c r="F785" s="59">
        <f t="shared" si="131"/>
        <v>259.21276204379564</v>
      </c>
      <c r="G785" s="59">
        <f t="shared" si="132"/>
        <v>17.706420251386863</v>
      </c>
      <c r="H785" s="59">
        <f t="shared" si="126"/>
        <v>266.63617208649612</v>
      </c>
      <c r="I785" s="59">
        <f t="shared" si="127"/>
        <v>17.337624350840795</v>
      </c>
      <c r="J785" s="59">
        <f t="shared" si="128"/>
        <v>14.950881204853479</v>
      </c>
      <c r="K785" s="59">
        <f t="shared" si="129"/>
        <v>2.7047702415680575</v>
      </c>
      <c r="L785" s="59">
        <f t="shared" si="130"/>
        <v>-9.9967878339409566E-2</v>
      </c>
      <c r="R785" s="59">
        <f t="shared" si="133"/>
        <v>14.639478695502705</v>
      </c>
      <c r="S785" s="59">
        <f t="shared" si="134"/>
        <v>2.683721899668488</v>
      </c>
    </row>
    <row r="786" spans="1:19" x14ac:dyDescent="0.3">
      <c r="A786" s="60">
        <f>[1]Data!A785</f>
        <v>1935.09</v>
      </c>
      <c r="B786" s="59">
        <f>[1]Data!B785</f>
        <v>11.61</v>
      </c>
      <c r="C786" s="59">
        <f>[1]Data!C785</f>
        <v>0.44</v>
      </c>
      <c r="D786" s="59">
        <f>[1]Data!D785</f>
        <v>0.76</v>
      </c>
      <c r="E786" s="59">
        <f>[1]Data!E785</f>
        <v>13.7</v>
      </c>
      <c r="F786" s="59">
        <f t="shared" si="131"/>
        <v>264.68427153284671</v>
      </c>
      <c r="G786" s="59">
        <f t="shared" si="132"/>
        <v>17.326446715328469</v>
      </c>
      <c r="H786" s="59">
        <f t="shared" si="126"/>
        <v>267.27856882720005</v>
      </c>
      <c r="I786" s="59">
        <f t="shared" si="127"/>
        <v>17.312319531963119</v>
      </c>
      <c r="J786" s="59">
        <f t="shared" si="128"/>
        <v>15.288781554901963</v>
      </c>
      <c r="K786" s="59">
        <f t="shared" si="129"/>
        <v>2.7271193277467942</v>
      </c>
      <c r="L786" s="59">
        <f t="shared" si="130"/>
        <v>-7.76187921606728E-2</v>
      </c>
      <c r="R786" s="59">
        <f t="shared" si="133"/>
        <v>15.276315789473683</v>
      </c>
      <c r="S786" s="59">
        <f t="shared" si="134"/>
        <v>2.7263036414115605</v>
      </c>
    </row>
    <row r="787" spans="1:19" x14ac:dyDescent="0.3">
      <c r="A787" s="60">
        <f>[1]Data!A786</f>
        <v>1935.1</v>
      </c>
      <c r="B787" s="59">
        <f>[1]Data!B786</f>
        <v>11.92</v>
      </c>
      <c r="C787" s="59">
        <f>[1]Data!C786</f>
        <v>0.45</v>
      </c>
      <c r="D787" s="59">
        <f>[1]Data!D786</f>
        <v>0.76</v>
      </c>
      <c r="E787" s="59">
        <f>[1]Data!E786</f>
        <v>13.7</v>
      </c>
      <c r="F787" s="59">
        <f t="shared" si="131"/>
        <v>271.75163795620438</v>
      </c>
      <c r="G787" s="59">
        <f t="shared" si="132"/>
        <v>17.326446715328469</v>
      </c>
      <c r="H787" s="59">
        <f t="shared" si="126"/>
        <v>268.03335790748002</v>
      </c>
      <c r="I787" s="59">
        <f t="shared" si="127"/>
        <v>17.283765304420015</v>
      </c>
      <c r="J787" s="59">
        <f t="shared" si="128"/>
        <v>15.72294191513401</v>
      </c>
      <c r="K787" s="59">
        <f t="shared" si="129"/>
        <v>2.755120914220297</v>
      </c>
      <c r="L787" s="59">
        <f t="shared" si="130"/>
        <v>-4.9617205687169985E-2</v>
      </c>
      <c r="R787" s="59">
        <f t="shared" si="133"/>
        <v>15.684210526315789</v>
      </c>
      <c r="S787" s="59">
        <f t="shared" si="134"/>
        <v>2.7526545073389639</v>
      </c>
    </row>
    <row r="788" spans="1:19" x14ac:dyDescent="0.3">
      <c r="A788" s="60">
        <f>[1]Data!A787</f>
        <v>1935.11</v>
      </c>
      <c r="B788" s="59">
        <f>[1]Data!B787</f>
        <v>13.04</v>
      </c>
      <c r="C788" s="59">
        <f>[1]Data!C787</f>
        <v>0.46</v>
      </c>
      <c r="D788" s="59">
        <f>[1]Data!D787</f>
        <v>0.76</v>
      </c>
      <c r="E788" s="59">
        <f>[1]Data!E787</f>
        <v>13.8</v>
      </c>
      <c r="F788" s="59">
        <f t="shared" si="131"/>
        <v>295.13110724637676</v>
      </c>
      <c r="G788" s="59">
        <f t="shared" si="132"/>
        <v>17.200892753623187</v>
      </c>
      <c r="H788" s="59">
        <f t="shared" si="126"/>
        <v>268.759542416069</v>
      </c>
      <c r="I788" s="59">
        <f t="shared" si="127"/>
        <v>17.253539337127844</v>
      </c>
      <c r="J788" s="59">
        <f t="shared" si="128"/>
        <v>17.10553999846773</v>
      </c>
      <c r="K788" s="59">
        <f t="shared" si="129"/>
        <v>2.8394023875581347</v>
      </c>
      <c r="L788" s="59">
        <f t="shared" si="130"/>
        <v>3.4664267650667657E-2</v>
      </c>
      <c r="R788" s="59">
        <f t="shared" si="133"/>
        <v>17.157894736842103</v>
      </c>
      <c r="S788" s="59">
        <f t="shared" si="134"/>
        <v>2.842458402200267</v>
      </c>
    </row>
    <row r="789" spans="1:19" x14ac:dyDescent="0.3">
      <c r="A789" s="60">
        <f>[1]Data!A788</f>
        <v>1935.12</v>
      </c>
      <c r="B789" s="59">
        <f>[1]Data!B788</f>
        <v>13.04</v>
      </c>
      <c r="C789" s="59">
        <f>[1]Data!C788</f>
        <v>0.47</v>
      </c>
      <c r="D789" s="59">
        <f>[1]Data!D788</f>
        <v>0.76</v>
      </c>
      <c r="E789" s="59">
        <f>[1]Data!E788</f>
        <v>13.8</v>
      </c>
      <c r="F789" s="59">
        <f t="shared" si="131"/>
        <v>295.13110724637676</v>
      </c>
      <c r="G789" s="59">
        <f t="shared" si="132"/>
        <v>17.200892753623187</v>
      </c>
      <c r="H789" s="59">
        <f t="shared" si="126"/>
        <v>269.55895467281152</v>
      </c>
      <c r="I789" s="59">
        <f t="shared" si="127"/>
        <v>17.219432898933238</v>
      </c>
      <c r="J789" s="59">
        <f t="shared" si="128"/>
        <v>17.13942084960652</v>
      </c>
      <c r="K789" s="59">
        <f t="shared" si="129"/>
        <v>2.8413811231942385</v>
      </c>
      <c r="L789" s="59">
        <f t="shared" si="130"/>
        <v>3.6643003286771503E-2</v>
      </c>
      <c r="R789" s="59">
        <f t="shared" si="133"/>
        <v>17.157894736842103</v>
      </c>
      <c r="S789" s="59">
        <f t="shared" si="134"/>
        <v>2.842458402200267</v>
      </c>
    </row>
    <row r="790" spans="1:19" x14ac:dyDescent="0.3">
      <c r="A790" s="60">
        <f>[1]Data!A789</f>
        <v>1936.01</v>
      </c>
      <c r="B790" s="59">
        <f>[1]Data!B789</f>
        <v>13.76</v>
      </c>
      <c r="C790" s="59">
        <f>[1]Data!C789</f>
        <v>0.48</v>
      </c>
      <c r="D790" s="59">
        <f>[1]Data!D789</f>
        <v>0.77</v>
      </c>
      <c r="E790" s="59">
        <f>[1]Data!E789</f>
        <v>13.8</v>
      </c>
      <c r="F790" s="59">
        <f t="shared" si="131"/>
        <v>311.42668985507248</v>
      </c>
      <c r="G790" s="59">
        <f t="shared" si="132"/>
        <v>17.427220289855072</v>
      </c>
      <c r="H790" s="59">
        <f t="shared" si="126"/>
        <v>270.45168047231147</v>
      </c>
      <c r="I790" s="59">
        <f t="shared" si="127"/>
        <v>17.187380685541907</v>
      </c>
      <c r="J790" s="59">
        <f t="shared" si="128"/>
        <v>18.119496830430123</v>
      </c>
      <c r="K790" s="59">
        <f t="shared" si="129"/>
        <v>2.8969885314892152</v>
      </c>
      <c r="L790" s="59">
        <f t="shared" si="130"/>
        <v>9.2250411581748182E-2</v>
      </c>
      <c r="R790" s="59">
        <f t="shared" si="133"/>
        <v>17.870129870129869</v>
      </c>
      <c r="S790" s="59">
        <f t="shared" si="134"/>
        <v>2.8831305966396052</v>
      </c>
    </row>
    <row r="791" spans="1:19" x14ac:dyDescent="0.3">
      <c r="A791" s="60">
        <f>[1]Data!A790</f>
        <v>1936.02</v>
      </c>
      <c r="B791" s="59">
        <f>[1]Data!B790</f>
        <v>14.55</v>
      </c>
      <c r="C791" s="59">
        <f>[1]Data!C790</f>
        <v>0.49</v>
      </c>
      <c r="D791" s="59">
        <f>[1]Data!D790</f>
        <v>0.78</v>
      </c>
      <c r="E791" s="59">
        <f>[1]Data!E790</f>
        <v>13.8</v>
      </c>
      <c r="F791" s="59">
        <f t="shared" si="131"/>
        <v>329.30656521739127</v>
      </c>
      <c r="G791" s="59">
        <f t="shared" si="132"/>
        <v>17.653547826086957</v>
      </c>
      <c r="H791" s="59">
        <f t="shared" si="126"/>
        <v>271.40741351791485</v>
      </c>
      <c r="I791" s="59">
        <f t="shared" si="127"/>
        <v>17.157347443598844</v>
      </c>
      <c r="J791" s="59">
        <f t="shared" si="128"/>
        <v>19.193326142045969</v>
      </c>
      <c r="K791" s="59">
        <f t="shared" si="129"/>
        <v>2.9545626218395369</v>
      </c>
      <c r="L791" s="59">
        <f t="shared" si="130"/>
        <v>0.14982450193206986</v>
      </c>
      <c r="R791" s="59">
        <f t="shared" si="133"/>
        <v>18.653846153846153</v>
      </c>
      <c r="S791" s="59">
        <f t="shared" si="134"/>
        <v>2.9260523529160012</v>
      </c>
    </row>
    <row r="792" spans="1:19" x14ac:dyDescent="0.3">
      <c r="A792" s="60">
        <f>[1]Data!A791</f>
        <v>1936.03</v>
      </c>
      <c r="B792" s="59">
        <f>[1]Data!B791</f>
        <v>14.86</v>
      </c>
      <c r="C792" s="59">
        <f>[1]Data!C791</f>
        <v>0.5</v>
      </c>
      <c r="D792" s="59">
        <f>[1]Data!D791</f>
        <v>0.79</v>
      </c>
      <c r="E792" s="59">
        <f>[1]Data!E791</f>
        <v>13.7</v>
      </c>
      <c r="F792" s="59">
        <f t="shared" si="131"/>
        <v>338.77762919708027</v>
      </c>
      <c r="G792" s="59">
        <f t="shared" si="132"/>
        <v>18.010385401459853</v>
      </c>
      <c r="H792" s="59">
        <f t="shared" si="126"/>
        <v>272.51520259928304</v>
      </c>
      <c r="I792" s="59">
        <f t="shared" si="127"/>
        <v>17.129423449387676</v>
      </c>
      <c r="J792" s="59">
        <f t="shared" si="128"/>
        <v>19.7775266749676</v>
      </c>
      <c r="K792" s="59">
        <f t="shared" si="129"/>
        <v>2.9845462766657649</v>
      </c>
      <c r="L792" s="59">
        <f t="shared" si="130"/>
        <v>0.17980815675829787</v>
      </c>
      <c r="R792" s="59">
        <f t="shared" si="133"/>
        <v>18.810126582278478</v>
      </c>
      <c r="S792" s="59">
        <f t="shared" si="134"/>
        <v>2.9343953728106826</v>
      </c>
    </row>
    <row r="793" spans="1:19" x14ac:dyDescent="0.3">
      <c r="A793" s="60">
        <f>[1]Data!A792</f>
        <v>1936.04</v>
      </c>
      <c r="B793" s="59">
        <f>[1]Data!B792</f>
        <v>14.88</v>
      </c>
      <c r="C793" s="59">
        <f>[1]Data!C792</f>
        <v>0.51666699999999999</v>
      </c>
      <c r="D793" s="59">
        <f>[1]Data!D792</f>
        <v>0.82</v>
      </c>
      <c r="E793" s="59">
        <f>[1]Data!E792</f>
        <v>13.7</v>
      </c>
      <c r="F793" s="59">
        <f t="shared" si="131"/>
        <v>339.23358832116793</v>
      </c>
      <c r="G793" s="59">
        <f t="shared" si="132"/>
        <v>18.694324087591241</v>
      </c>
      <c r="H793" s="59">
        <f t="shared" si="126"/>
        <v>273.58090964866506</v>
      </c>
      <c r="I793" s="59">
        <f t="shared" si="127"/>
        <v>17.107770320901373</v>
      </c>
      <c r="J793" s="59">
        <f t="shared" si="128"/>
        <v>19.829211051934113</v>
      </c>
      <c r="K793" s="59">
        <f t="shared" si="129"/>
        <v>2.9871561561595068</v>
      </c>
      <c r="L793" s="59">
        <f t="shared" si="130"/>
        <v>0.18241803625203978</v>
      </c>
      <c r="R793" s="59">
        <f t="shared" si="133"/>
        <v>18.146341463414636</v>
      </c>
      <c r="S793" s="59">
        <f t="shared" si="134"/>
        <v>2.8984689681287841</v>
      </c>
    </row>
    <row r="794" spans="1:19" x14ac:dyDescent="0.3">
      <c r="A794" s="60">
        <f>[1]Data!A793</f>
        <v>1936.05</v>
      </c>
      <c r="B794" s="59">
        <f>[1]Data!B793</f>
        <v>14.09</v>
      </c>
      <c r="C794" s="59">
        <f>[1]Data!C793</f>
        <v>0.53333299999999995</v>
      </c>
      <c r="D794" s="59">
        <f>[1]Data!D793</f>
        <v>0.85</v>
      </c>
      <c r="E794" s="59">
        <f>[1]Data!E793</f>
        <v>13.7</v>
      </c>
      <c r="F794" s="59">
        <f t="shared" si="131"/>
        <v>321.22320291970806</v>
      </c>
      <c r="G794" s="59">
        <f t="shared" si="132"/>
        <v>19.378262773722629</v>
      </c>
      <c r="H794" s="59">
        <f t="shared" si="126"/>
        <v>274.70045784590832</v>
      </c>
      <c r="I794" s="59">
        <f t="shared" si="127"/>
        <v>17.090577854398951</v>
      </c>
      <c r="J794" s="59">
        <f t="shared" si="128"/>
        <v>18.795338908744288</v>
      </c>
      <c r="K794" s="59">
        <f t="shared" si="129"/>
        <v>2.9336089087101422</v>
      </c>
      <c r="L794" s="59">
        <f t="shared" si="130"/>
        <v>0.12887078880267522</v>
      </c>
      <c r="R794" s="59">
        <f t="shared" si="133"/>
        <v>16.576470588235296</v>
      </c>
      <c r="S794" s="59">
        <f t="shared" si="134"/>
        <v>2.807984255408364</v>
      </c>
    </row>
    <row r="795" spans="1:19" x14ac:dyDescent="0.3">
      <c r="A795" s="60">
        <f>[1]Data!A794</f>
        <v>1936.06</v>
      </c>
      <c r="B795" s="59">
        <f>[1]Data!B794</f>
        <v>14.69</v>
      </c>
      <c r="C795" s="59">
        <f>[1]Data!C794</f>
        <v>0.55000000000000004</v>
      </c>
      <c r="D795" s="59">
        <f>[1]Data!D794</f>
        <v>0.88</v>
      </c>
      <c r="E795" s="59">
        <f>[1]Data!E794</f>
        <v>13.8</v>
      </c>
      <c r="F795" s="59">
        <f t="shared" si="131"/>
        <v>332.47515072463767</v>
      </c>
      <c r="G795" s="59">
        <f t="shared" si="132"/>
        <v>19.916823188405793</v>
      </c>
      <c r="H795" s="59">
        <f t="shared" si="126"/>
        <v>275.82048834618291</v>
      </c>
      <c r="I795" s="59">
        <f t="shared" si="127"/>
        <v>17.076615879330358</v>
      </c>
      <c r="J795" s="59">
        <f t="shared" si="128"/>
        <v>19.469615822832186</v>
      </c>
      <c r="K795" s="59">
        <f t="shared" si="129"/>
        <v>2.9688550874396755</v>
      </c>
      <c r="L795" s="59">
        <f t="shared" si="130"/>
        <v>0.1641169675322085</v>
      </c>
      <c r="R795" s="59">
        <f t="shared" si="133"/>
        <v>16.693181818181817</v>
      </c>
      <c r="S795" s="59">
        <f t="shared" si="134"/>
        <v>2.8150003616956707</v>
      </c>
    </row>
    <row r="796" spans="1:19" x14ac:dyDescent="0.3">
      <c r="A796" s="60">
        <f>[1]Data!A795</f>
        <v>1936.07</v>
      </c>
      <c r="B796" s="59">
        <f>[1]Data!B795</f>
        <v>15.56</v>
      </c>
      <c r="C796" s="59">
        <f>[1]Data!C795</f>
        <v>0.56999999999999995</v>
      </c>
      <c r="D796" s="59">
        <f>[1]Data!D795</f>
        <v>0.9</v>
      </c>
      <c r="E796" s="59">
        <f>[1]Data!E795</f>
        <v>13.9</v>
      </c>
      <c r="F796" s="59">
        <f t="shared" si="131"/>
        <v>349.63208057553953</v>
      </c>
      <c r="G796" s="59">
        <f t="shared" si="132"/>
        <v>20.22293525179856</v>
      </c>
      <c r="H796" s="59">
        <f t="shared" si="126"/>
        <v>276.85341921266991</v>
      </c>
      <c r="I796" s="59">
        <f t="shared" si="127"/>
        <v>17.063332528333348</v>
      </c>
      <c r="J796" s="59">
        <f t="shared" si="128"/>
        <v>20.490257691162142</v>
      </c>
      <c r="K796" s="59">
        <f t="shared" si="129"/>
        <v>3.0199495386071646</v>
      </c>
      <c r="L796" s="59">
        <f t="shared" si="130"/>
        <v>0.21521141869969762</v>
      </c>
      <c r="R796" s="59">
        <f t="shared" si="133"/>
        <v>17.288888888888888</v>
      </c>
      <c r="S796" s="59">
        <f t="shared" si="134"/>
        <v>2.8500640344080717</v>
      </c>
    </row>
    <row r="797" spans="1:19" x14ac:dyDescent="0.3">
      <c r="A797" s="60">
        <f>[1]Data!A796</f>
        <v>1936.08</v>
      </c>
      <c r="B797" s="59">
        <f>[1]Data!B796</f>
        <v>15.87</v>
      </c>
      <c r="C797" s="59">
        <f>[1]Data!C796</f>
        <v>0.59</v>
      </c>
      <c r="D797" s="59">
        <f>[1]Data!D796</f>
        <v>0.92</v>
      </c>
      <c r="E797" s="59">
        <f>[1]Data!E796</f>
        <v>14</v>
      </c>
      <c r="F797" s="59">
        <f t="shared" si="131"/>
        <v>354.05063142857136</v>
      </c>
      <c r="G797" s="59">
        <f t="shared" si="132"/>
        <v>20.524674285714287</v>
      </c>
      <c r="H797" s="59">
        <f t="shared" si="126"/>
        <v>277.81373491058821</v>
      </c>
      <c r="I797" s="59">
        <f t="shared" si="127"/>
        <v>17.051463913680557</v>
      </c>
      <c r="J797" s="59">
        <f t="shared" si="128"/>
        <v>20.763650160530386</v>
      </c>
      <c r="K797" s="59">
        <f t="shared" si="129"/>
        <v>3.0332038694571439</v>
      </c>
      <c r="L797" s="59">
        <f t="shared" si="130"/>
        <v>0.22846574954967691</v>
      </c>
      <c r="R797" s="59">
        <f t="shared" si="133"/>
        <v>17.25</v>
      </c>
      <c r="S797" s="59">
        <f t="shared" si="134"/>
        <v>2.8478121434773689</v>
      </c>
    </row>
    <row r="798" spans="1:19" x14ac:dyDescent="0.3">
      <c r="A798" s="60">
        <f>[1]Data!A797</f>
        <v>1936.09</v>
      </c>
      <c r="B798" s="59">
        <f>[1]Data!B797</f>
        <v>16.05</v>
      </c>
      <c r="C798" s="59">
        <f>[1]Data!C797</f>
        <v>0.61</v>
      </c>
      <c r="D798" s="59">
        <f>[1]Data!D797</f>
        <v>0.94</v>
      </c>
      <c r="E798" s="59">
        <f>[1]Data!E797</f>
        <v>14</v>
      </c>
      <c r="F798" s="59">
        <f t="shared" si="131"/>
        <v>358.06632857142858</v>
      </c>
      <c r="G798" s="59">
        <f t="shared" si="132"/>
        <v>20.970862857142855</v>
      </c>
      <c r="H798" s="59">
        <f t="shared" si="126"/>
        <v>278.87327605830757</v>
      </c>
      <c r="I798" s="59">
        <f t="shared" si="127"/>
        <v>17.043585849695145</v>
      </c>
      <c r="J798" s="59">
        <f t="shared" si="128"/>
        <v>21.008861147481664</v>
      </c>
      <c r="K798" s="59">
        <f t="shared" si="129"/>
        <v>3.0449443081274778</v>
      </c>
      <c r="L798" s="59">
        <f t="shared" si="130"/>
        <v>0.24020618822001083</v>
      </c>
      <c r="R798" s="59">
        <f t="shared" si="133"/>
        <v>17.074468085106385</v>
      </c>
      <c r="S798" s="59">
        <f t="shared" si="134"/>
        <v>2.8375842532941125</v>
      </c>
    </row>
    <row r="799" spans="1:19" x14ac:dyDescent="0.3">
      <c r="A799" s="60">
        <f>[1]Data!A798</f>
        <v>1936.1</v>
      </c>
      <c r="B799" s="59">
        <f>[1]Data!B798</f>
        <v>16.89</v>
      </c>
      <c r="C799" s="59">
        <f>[1]Data!C798</f>
        <v>0.64666699999999999</v>
      </c>
      <c r="D799" s="59">
        <f>[1]Data!D798</f>
        <v>0.96666700000000005</v>
      </c>
      <c r="E799" s="59">
        <f>[1]Data!E798</f>
        <v>14</v>
      </c>
      <c r="F799" s="59">
        <f t="shared" si="131"/>
        <v>376.80624857142857</v>
      </c>
      <c r="G799" s="59">
        <f t="shared" si="132"/>
        <v>21.565788388857147</v>
      </c>
      <c r="H799" s="59">
        <f t="shared" si="126"/>
        <v>280.0662721504417</v>
      </c>
      <c r="I799" s="59">
        <f t="shared" si="127"/>
        <v>17.040492347816585</v>
      </c>
      <c r="J799" s="59">
        <f t="shared" si="128"/>
        <v>22.112403848455067</v>
      </c>
      <c r="K799" s="59">
        <f t="shared" si="129"/>
        <v>3.0961387111872498</v>
      </c>
      <c r="L799" s="59">
        <f t="shared" si="130"/>
        <v>0.29140059127978279</v>
      </c>
      <c r="R799" s="59">
        <f t="shared" si="133"/>
        <v>17.472407768135252</v>
      </c>
      <c r="S799" s="59">
        <f t="shared" si="134"/>
        <v>2.8606229376678631</v>
      </c>
    </row>
    <row r="800" spans="1:19" x14ac:dyDescent="0.3">
      <c r="A800" s="60">
        <f>[1]Data!A799</f>
        <v>1936.11</v>
      </c>
      <c r="B800" s="59">
        <f>[1]Data!B799</f>
        <v>17.36</v>
      </c>
      <c r="C800" s="59">
        <f>[1]Data!C799</f>
        <v>0.68333299999999997</v>
      </c>
      <c r="D800" s="59">
        <f>[1]Data!D799</f>
        <v>0.99333300000000002</v>
      </c>
      <c r="E800" s="59">
        <f>[1]Data!E799</f>
        <v>14</v>
      </c>
      <c r="F800" s="59">
        <f t="shared" si="131"/>
        <v>387.29167999999999</v>
      </c>
      <c r="G800" s="59">
        <f t="shared" si="132"/>
        <v>22.160691611142855</v>
      </c>
      <c r="H800" s="59">
        <f t="shared" si="126"/>
        <v>281.20687243582859</v>
      </c>
      <c r="I800" s="59">
        <f t="shared" si="127"/>
        <v>17.042182348603859</v>
      </c>
      <c r="J800" s="59">
        <f t="shared" si="128"/>
        <v>22.725474477259535</v>
      </c>
      <c r="K800" s="59">
        <f t="shared" si="129"/>
        <v>3.1234865189329057</v>
      </c>
      <c r="L800" s="59">
        <f t="shared" si="130"/>
        <v>0.31874839902543872</v>
      </c>
      <c r="R800" s="59">
        <f t="shared" si="133"/>
        <v>17.476515931716754</v>
      </c>
      <c r="S800" s="59">
        <f t="shared" si="134"/>
        <v>2.8608580329535269</v>
      </c>
    </row>
    <row r="801" spans="1:19" x14ac:dyDescent="0.3">
      <c r="A801" s="60">
        <f>[1]Data!A800</f>
        <v>1936.12</v>
      </c>
      <c r="B801" s="59">
        <f>[1]Data!B800</f>
        <v>17.059999999999999</v>
      </c>
      <c r="C801" s="59">
        <f>[1]Data!C800</f>
        <v>0.72</v>
      </c>
      <c r="D801" s="59">
        <f>[1]Data!D800</f>
        <v>1.02</v>
      </c>
      <c r="E801" s="59">
        <f>[1]Data!E800</f>
        <v>14</v>
      </c>
      <c r="F801" s="59">
        <f t="shared" si="131"/>
        <v>380.59885142857138</v>
      </c>
      <c r="G801" s="59">
        <f t="shared" si="132"/>
        <v>22.755617142857144</v>
      </c>
      <c r="H801" s="59">
        <f t="shared" si="126"/>
        <v>282.35442074157442</v>
      </c>
      <c r="I801" s="59">
        <f t="shared" si="127"/>
        <v>17.047750165990788</v>
      </c>
      <c r="J801" s="59">
        <f t="shared" si="128"/>
        <v>22.325459237890676</v>
      </c>
      <c r="K801" s="59">
        <f t="shared" si="129"/>
        <v>3.1057276971172034</v>
      </c>
      <c r="L801" s="59">
        <f t="shared" si="130"/>
        <v>0.3009895772097364</v>
      </c>
      <c r="R801" s="59">
        <f t="shared" si="133"/>
        <v>16.725490196078429</v>
      </c>
      <c r="S801" s="59">
        <f t="shared" si="134"/>
        <v>2.8169339147673531</v>
      </c>
    </row>
    <row r="802" spans="1:19" x14ac:dyDescent="0.3">
      <c r="A802" s="60">
        <f>[1]Data!A801</f>
        <v>1937.01</v>
      </c>
      <c r="B802" s="59">
        <f>[1]Data!B801</f>
        <v>17.59</v>
      </c>
      <c r="C802" s="59">
        <f>[1]Data!C801</f>
        <v>0.73</v>
      </c>
      <c r="D802" s="59">
        <f>[1]Data!D801</f>
        <v>1.05</v>
      </c>
      <c r="E802" s="59">
        <f>[1]Data!E801</f>
        <v>14.1</v>
      </c>
      <c r="F802" s="59">
        <f t="shared" si="131"/>
        <v>389.63970780141841</v>
      </c>
      <c r="G802" s="59">
        <f t="shared" si="132"/>
        <v>23.258765957446808</v>
      </c>
      <c r="H802" s="59">
        <f t="shared" si="126"/>
        <v>283.56397745212922</v>
      </c>
      <c r="I802" s="59">
        <f t="shared" si="127"/>
        <v>17.05607937496811</v>
      </c>
      <c r="J802" s="59">
        <f t="shared" si="128"/>
        <v>22.844623270999929</v>
      </c>
      <c r="K802" s="59">
        <f t="shared" si="129"/>
        <v>3.1287157842248492</v>
      </c>
      <c r="L802" s="59">
        <f t="shared" si="130"/>
        <v>0.32397766431738217</v>
      </c>
      <c r="R802" s="59">
        <f t="shared" si="133"/>
        <v>16.752380952380953</v>
      </c>
      <c r="S802" s="59">
        <f t="shared" si="134"/>
        <v>2.8185403945800349</v>
      </c>
    </row>
    <row r="803" spans="1:19" x14ac:dyDescent="0.3">
      <c r="A803" s="60">
        <f>[1]Data!A802</f>
        <v>1937.02</v>
      </c>
      <c r="B803" s="59">
        <f>[1]Data!B802</f>
        <v>18.11</v>
      </c>
      <c r="C803" s="59">
        <f>[1]Data!C802</f>
        <v>0.74</v>
      </c>
      <c r="D803" s="59">
        <f>[1]Data!D802</f>
        <v>1.08</v>
      </c>
      <c r="E803" s="59">
        <f>[1]Data!E802</f>
        <v>14.1</v>
      </c>
      <c r="F803" s="59">
        <f t="shared" si="131"/>
        <v>401.15833475177305</v>
      </c>
      <c r="G803" s="59">
        <f t="shared" si="132"/>
        <v>23.923302127659575</v>
      </c>
      <c r="H803" s="59">
        <f t="shared" si="126"/>
        <v>284.70077710087412</v>
      </c>
      <c r="I803" s="59">
        <f t="shared" si="127"/>
        <v>17.068882815716414</v>
      </c>
      <c r="J803" s="59">
        <f t="shared" si="128"/>
        <v>23.502319342329827</v>
      </c>
      <c r="K803" s="59">
        <f t="shared" si="129"/>
        <v>3.1570991116983316</v>
      </c>
      <c r="L803" s="59">
        <f t="shared" si="130"/>
        <v>0.35236099179086455</v>
      </c>
      <c r="R803" s="59">
        <f t="shared" si="133"/>
        <v>16.768518518518515</v>
      </c>
      <c r="S803" s="59">
        <f t="shared" si="134"/>
        <v>2.8195032307591936</v>
      </c>
    </row>
    <row r="804" spans="1:19" x14ac:dyDescent="0.3">
      <c r="A804" s="60">
        <f>[1]Data!A803</f>
        <v>1937.03</v>
      </c>
      <c r="B804" s="59">
        <f>[1]Data!B803</f>
        <v>18.09</v>
      </c>
      <c r="C804" s="59">
        <f>[1]Data!C803</f>
        <v>0.75</v>
      </c>
      <c r="D804" s="59">
        <f>[1]Data!D803</f>
        <v>1.1100000000000001</v>
      </c>
      <c r="E804" s="59">
        <f>[1]Data!E803</f>
        <v>14.2</v>
      </c>
      <c r="F804" s="59">
        <f t="shared" si="131"/>
        <v>397.89337183098593</v>
      </c>
      <c r="G804" s="59">
        <f t="shared" si="132"/>
        <v>24.414684507042256</v>
      </c>
      <c r="H804" s="59">
        <f t="shared" si="126"/>
        <v>285.63055807925338</v>
      </c>
      <c r="I804" s="59">
        <f t="shared" si="127"/>
        <v>17.08494343113377</v>
      </c>
      <c r="J804" s="59">
        <f t="shared" si="128"/>
        <v>23.289124335402111</v>
      </c>
      <c r="K804" s="59">
        <f t="shared" si="129"/>
        <v>3.1479864848812191</v>
      </c>
      <c r="L804" s="59">
        <f t="shared" si="130"/>
        <v>0.34324836497375211</v>
      </c>
      <c r="R804" s="59">
        <f t="shared" si="133"/>
        <v>16.297297297297295</v>
      </c>
      <c r="S804" s="59">
        <f t="shared" si="134"/>
        <v>2.7909992840829609</v>
      </c>
    </row>
    <row r="805" spans="1:19" x14ac:dyDescent="0.3">
      <c r="A805" s="60">
        <f>[1]Data!A804</f>
        <v>1937.04</v>
      </c>
      <c r="B805" s="59">
        <f>[1]Data!B804</f>
        <v>17.010000000000002</v>
      </c>
      <c r="C805" s="59">
        <f>[1]Data!C804</f>
        <v>0.78</v>
      </c>
      <c r="D805" s="59">
        <f>[1]Data!D804</f>
        <v>1.1299999999999999</v>
      </c>
      <c r="E805" s="59">
        <f>[1]Data!E804</f>
        <v>14.3</v>
      </c>
      <c r="F805" s="59">
        <f t="shared" si="131"/>
        <v>371.52219020979021</v>
      </c>
      <c r="G805" s="59">
        <f t="shared" si="132"/>
        <v>24.680780419580415</v>
      </c>
      <c r="H805" s="59">
        <f t="shared" si="126"/>
        <v>286.38132386150914</v>
      </c>
      <c r="I805" s="59">
        <f t="shared" si="127"/>
        <v>17.103867815218255</v>
      </c>
      <c r="J805" s="59">
        <f t="shared" si="128"/>
        <v>21.721530721795361</v>
      </c>
      <c r="K805" s="59">
        <f t="shared" si="129"/>
        <v>3.078303967803254</v>
      </c>
      <c r="L805" s="59">
        <f t="shared" si="130"/>
        <v>0.27356584789578697</v>
      </c>
      <c r="R805" s="59">
        <f t="shared" si="133"/>
        <v>15.053097345132747</v>
      </c>
      <c r="S805" s="59">
        <f t="shared" si="134"/>
        <v>2.7115837736835213</v>
      </c>
    </row>
    <row r="806" spans="1:19" x14ac:dyDescent="0.3">
      <c r="A806" s="60">
        <f>[1]Data!A805</f>
        <v>1937.05</v>
      </c>
      <c r="B806" s="59">
        <f>[1]Data!B805</f>
        <v>16.25</v>
      </c>
      <c r="C806" s="59">
        <f>[1]Data!C805</f>
        <v>0.81</v>
      </c>
      <c r="D806" s="59">
        <f>[1]Data!D805</f>
        <v>1.1499999999999999</v>
      </c>
      <c r="E806" s="59">
        <f>[1]Data!E805</f>
        <v>14.4</v>
      </c>
      <c r="F806" s="59">
        <f t="shared" si="131"/>
        <v>352.4579861111111</v>
      </c>
      <c r="G806" s="59">
        <f t="shared" si="132"/>
        <v>24.94318055555555</v>
      </c>
      <c r="H806" s="59">
        <f t="shared" si="126"/>
        <v>286.97654075950447</v>
      </c>
      <c r="I806" s="59">
        <f t="shared" si="127"/>
        <v>17.126462345977576</v>
      </c>
      <c r="J806" s="59">
        <f t="shared" si="128"/>
        <v>20.579730886098115</v>
      </c>
      <c r="K806" s="59">
        <f t="shared" si="129"/>
        <v>3.0243066538431518</v>
      </c>
      <c r="L806" s="59">
        <f t="shared" si="130"/>
        <v>0.21956853393568476</v>
      </c>
      <c r="R806" s="59">
        <f t="shared" si="133"/>
        <v>14.130434782608697</v>
      </c>
      <c r="S806" s="59">
        <f t="shared" si="134"/>
        <v>2.6483309664005881</v>
      </c>
    </row>
    <row r="807" spans="1:19" x14ac:dyDescent="0.3">
      <c r="A807" s="60">
        <f>[1]Data!A806</f>
        <v>1937.06</v>
      </c>
      <c r="B807" s="59">
        <f>[1]Data!B806</f>
        <v>15.64</v>
      </c>
      <c r="C807" s="59">
        <f>[1]Data!C806</f>
        <v>0.84</v>
      </c>
      <c r="D807" s="59">
        <f>[1]Data!D806</f>
        <v>1.17</v>
      </c>
      <c r="E807" s="59">
        <f>[1]Data!E806</f>
        <v>14.4</v>
      </c>
      <c r="F807" s="59">
        <f t="shared" si="131"/>
        <v>339.22725555555553</v>
      </c>
      <c r="G807" s="59">
        <f t="shared" si="132"/>
        <v>25.376974999999998</v>
      </c>
      <c r="H807" s="59">
        <f t="shared" si="126"/>
        <v>287.69049112857738</v>
      </c>
      <c r="I807" s="59">
        <f t="shared" si="127"/>
        <v>17.154516506810225</v>
      </c>
      <c r="J807" s="59">
        <f t="shared" si="128"/>
        <v>19.77480714311503</v>
      </c>
      <c r="K807" s="59">
        <f t="shared" si="129"/>
        <v>2.9844087610456063</v>
      </c>
      <c r="L807" s="59">
        <f t="shared" si="130"/>
        <v>0.17967064113813924</v>
      </c>
      <c r="R807" s="59">
        <f t="shared" si="133"/>
        <v>13.367521367521368</v>
      </c>
      <c r="S807" s="59">
        <f t="shared" si="134"/>
        <v>2.5928279863075003</v>
      </c>
    </row>
    <row r="808" spans="1:19" x14ac:dyDescent="0.3">
      <c r="A808" s="60">
        <f>[1]Data!A807</f>
        <v>1937.07</v>
      </c>
      <c r="B808" s="59">
        <f>[1]Data!B807</f>
        <v>16.57</v>
      </c>
      <c r="C808" s="59">
        <f>[1]Data!C807</f>
        <v>0.81666700000000003</v>
      </c>
      <c r="D808" s="59">
        <f>[1]Data!D807</f>
        <v>1.1866699999999999</v>
      </c>
      <c r="E808" s="59">
        <f>[1]Data!E807</f>
        <v>14.5</v>
      </c>
      <c r="F808" s="59">
        <f t="shared" si="131"/>
        <v>356.92008551724138</v>
      </c>
      <c r="G808" s="59">
        <f t="shared" si="132"/>
        <v>25.561035478620688</v>
      </c>
      <c r="H808" s="59">
        <f t="shared" si="126"/>
        <v>288.33732859736108</v>
      </c>
      <c r="I808" s="59">
        <f t="shared" si="127"/>
        <v>17.182536475507622</v>
      </c>
      <c r="J808" s="59">
        <f t="shared" si="128"/>
        <v>20.772258276652192</v>
      </c>
      <c r="K808" s="59">
        <f t="shared" si="129"/>
        <v>3.0336183597894339</v>
      </c>
      <c r="L808" s="59">
        <f t="shared" si="130"/>
        <v>0.22888023988196693</v>
      </c>
      <c r="R808" s="59">
        <f t="shared" si="133"/>
        <v>13.963443922910331</v>
      </c>
      <c r="S808" s="59">
        <f t="shared" si="134"/>
        <v>2.6364427662578236</v>
      </c>
    </row>
    <row r="809" spans="1:19" x14ac:dyDescent="0.3">
      <c r="A809" s="60">
        <f>[1]Data!A808</f>
        <v>1937.08</v>
      </c>
      <c r="B809" s="59">
        <f>[1]Data!B808</f>
        <v>16.739999999999998</v>
      </c>
      <c r="C809" s="59">
        <f>[1]Data!C808</f>
        <v>0.79333299999999995</v>
      </c>
      <c r="D809" s="59">
        <f>[1]Data!D808</f>
        <v>1.20333</v>
      </c>
      <c r="E809" s="59">
        <f>[1]Data!E808</f>
        <v>14.5</v>
      </c>
      <c r="F809" s="59">
        <f t="shared" si="131"/>
        <v>360.58190896551719</v>
      </c>
      <c r="G809" s="59">
        <f t="shared" si="132"/>
        <v>25.919894176551722</v>
      </c>
      <c r="H809" s="59">
        <f t="shared" si="126"/>
        <v>288.467392312112</v>
      </c>
      <c r="I809" s="59">
        <f t="shared" si="127"/>
        <v>17.21313230433195</v>
      </c>
      <c r="J809" s="59">
        <f t="shared" si="128"/>
        <v>20.948070495848754</v>
      </c>
      <c r="K809" s="59">
        <f t="shared" si="129"/>
        <v>3.0420465416898272</v>
      </c>
      <c r="L809" s="59">
        <f t="shared" si="130"/>
        <v>0.23730842178236022</v>
      </c>
      <c r="R809" s="59">
        <f t="shared" si="133"/>
        <v>13.911395876442869</v>
      </c>
      <c r="S809" s="59">
        <f t="shared" si="134"/>
        <v>2.6327083514715883</v>
      </c>
    </row>
    <row r="810" spans="1:19" x14ac:dyDescent="0.3">
      <c r="A810" s="60">
        <f>[1]Data!A809</f>
        <v>1937.09</v>
      </c>
      <c r="B810" s="59">
        <f>[1]Data!B809</f>
        <v>14.37</v>
      </c>
      <c r="C810" s="59">
        <f>[1]Data!C809</f>
        <v>0.77</v>
      </c>
      <c r="D810" s="59">
        <f>[1]Data!D809</f>
        <v>1.22</v>
      </c>
      <c r="E810" s="59">
        <f>[1]Data!E809</f>
        <v>14.6</v>
      </c>
      <c r="F810" s="59">
        <f t="shared" si="131"/>
        <v>307.41170136986301</v>
      </c>
      <c r="G810" s="59">
        <f t="shared" si="132"/>
        <v>26.098975342465753</v>
      </c>
      <c r="H810" s="59">
        <f t="shared" si="126"/>
        <v>288.10519805057476</v>
      </c>
      <c r="I810" s="59">
        <f t="shared" si="127"/>
        <v>17.246857057045123</v>
      </c>
      <c r="J810" s="59">
        <f t="shared" si="128"/>
        <v>17.824215760186245</v>
      </c>
      <c r="K810" s="59">
        <f t="shared" si="129"/>
        <v>2.8805579687089873</v>
      </c>
      <c r="L810" s="59">
        <f t="shared" si="130"/>
        <v>7.5819848801520262E-2</v>
      </c>
      <c r="R810" s="59">
        <f t="shared" si="133"/>
        <v>11.778688524590164</v>
      </c>
      <c r="S810" s="59">
        <f t="shared" si="134"/>
        <v>2.4662918413457682</v>
      </c>
    </row>
    <row r="811" spans="1:19" x14ac:dyDescent="0.3">
      <c r="A811" s="60">
        <f>[1]Data!A810</f>
        <v>1937.1</v>
      </c>
      <c r="B811" s="59">
        <f>[1]Data!B810</f>
        <v>12.28</v>
      </c>
      <c r="C811" s="59">
        <f>[1]Data!C810</f>
        <v>0.78</v>
      </c>
      <c r="D811" s="59">
        <f>[1]Data!D810</f>
        <v>1.19</v>
      </c>
      <c r="E811" s="59">
        <f>[1]Data!E810</f>
        <v>14.6</v>
      </c>
      <c r="F811" s="59">
        <f t="shared" si="131"/>
        <v>262.70116164383558</v>
      </c>
      <c r="G811" s="59">
        <f t="shared" si="132"/>
        <v>25.457197260273972</v>
      </c>
      <c r="H811" s="59">
        <f t="shared" si="126"/>
        <v>287.59141260398741</v>
      </c>
      <c r="I811" s="59">
        <f t="shared" si="127"/>
        <v>17.279285151841055</v>
      </c>
      <c r="J811" s="59">
        <f t="shared" si="128"/>
        <v>15.203242456812259</v>
      </c>
      <c r="K811" s="59">
        <f t="shared" si="129"/>
        <v>2.7215087246299778</v>
      </c>
      <c r="L811" s="59">
        <f t="shared" si="130"/>
        <v>-8.3229395277489182E-2</v>
      </c>
      <c r="R811" s="59">
        <f t="shared" si="133"/>
        <v>10.319327731092438</v>
      </c>
      <c r="S811" s="59">
        <f t="shared" si="134"/>
        <v>2.3340186155955585</v>
      </c>
    </row>
    <row r="812" spans="1:19" x14ac:dyDescent="0.3">
      <c r="A812" s="60">
        <f>[1]Data!A811</f>
        <v>1937.11</v>
      </c>
      <c r="B812" s="59">
        <f>[1]Data!B811</f>
        <v>11.2</v>
      </c>
      <c r="C812" s="59">
        <f>[1]Data!C811</f>
        <v>0.79</v>
      </c>
      <c r="D812" s="59">
        <f>[1]Data!D811</f>
        <v>1.1599999999999999</v>
      </c>
      <c r="E812" s="59">
        <f>[1]Data!E811</f>
        <v>14.5</v>
      </c>
      <c r="F812" s="59">
        <f t="shared" si="131"/>
        <v>241.24954482758619</v>
      </c>
      <c r="G812" s="59">
        <f t="shared" si="132"/>
        <v>24.986560000000001</v>
      </c>
      <c r="H812" s="59">
        <f t="shared" si="126"/>
        <v>286.98941726281851</v>
      </c>
      <c r="I812" s="59">
        <f t="shared" si="127"/>
        <v>17.309659528577594</v>
      </c>
      <c r="J812" s="59">
        <f t="shared" si="128"/>
        <v>13.937278455956474</v>
      </c>
      <c r="K812" s="59">
        <f t="shared" si="129"/>
        <v>2.634567153557247</v>
      </c>
      <c r="L812" s="59">
        <f t="shared" si="130"/>
        <v>-0.17017096635022</v>
      </c>
      <c r="R812" s="59">
        <f t="shared" si="133"/>
        <v>9.6551724137931032</v>
      </c>
      <c r="S812" s="59">
        <f t="shared" si="134"/>
        <v>2.2674937731827756</v>
      </c>
    </row>
    <row r="813" spans="1:19" x14ac:dyDescent="0.3">
      <c r="A813" s="60">
        <f>[1]Data!A812</f>
        <v>1937.12</v>
      </c>
      <c r="B813" s="59">
        <f>[1]Data!B812</f>
        <v>11.02</v>
      </c>
      <c r="C813" s="59">
        <f>[1]Data!C812</f>
        <v>0.8</v>
      </c>
      <c r="D813" s="59">
        <f>[1]Data!D812</f>
        <v>1.1299999999999999</v>
      </c>
      <c r="E813" s="59">
        <f>[1]Data!E812</f>
        <v>14.4</v>
      </c>
      <c r="F813" s="59">
        <f t="shared" si="131"/>
        <v>239.02073888888887</v>
      </c>
      <c r="G813" s="59">
        <f t="shared" si="132"/>
        <v>24.509386111111105</v>
      </c>
      <c r="H813" s="59">
        <f t="shared" si="126"/>
        <v>286.42841405112893</v>
      </c>
      <c r="I813" s="59">
        <f t="shared" si="127"/>
        <v>17.33872603975437</v>
      </c>
      <c r="J813" s="59">
        <f t="shared" si="128"/>
        <v>13.785369140781174</v>
      </c>
      <c r="K813" s="59">
        <f t="shared" si="129"/>
        <v>2.6236078225561923</v>
      </c>
      <c r="L813" s="59">
        <f t="shared" si="130"/>
        <v>-0.18113029735127473</v>
      </c>
      <c r="R813" s="59">
        <f t="shared" si="133"/>
        <v>9.7522123893805315</v>
      </c>
      <c r="S813" s="59">
        <f t="shared" si="134"/>
        <v>2.2774941710005194</v>
      </c>
    </row>
    <row r="814" spans="1:19" x14ac:dyDescent="0.3">
      <c r="A814" s="60">
        <f>[1]Data!A813</f>
        <v>1938.01</v>
      </c>
      <c r="B814" s="59">
        <f>[1]Data!B813</f>
        <v>11.31</v>
      </c>
      <c r="C814" s="59">
        <f>[1]Data!C813</f>
        <v>0.79333299999999995</v>
      </c>
      <c r="D814" s="59">
        <f>[1]Data!D813</f>
        <v>1.07667</v>
      </c>
      <c r="E814" s="59">
        <f>[1]Data!E813</f>
        <v>14.2</v>
      </c>
      <c r="F814" s="59">
        <f t="shared" si="131"/>
        <v>248.76583943661973</v>
      </c>
      <c r="G814" s="59">
        <f t="shared" si="132"/>
        <v>23.681584115492956</v>
      </c>
      <c r="H814" s="59">
        <f t="shared" si="126"/>
        <v>285.81867093374706</v>
      </c>
      <c r="I814" s="59">
        <f t="shared" si="127"/>
        <v>17.359902103771162</v>
      </c>
      <c r="J814" s="59">
        <f t="shared" si="128"/>
        <v>14.329910269631032</v>
      </c>
      <c r="K814" s="59">
        <f t="shared" si="129"/>
        <v>2.6623489801059632</v>
      </c>
      <c r="L814" s="59">
        <f t="shared" si="130"/>
        <v>-0.14238913980150381</v>
      </c>
      <c r="R814" s="59">
        <f t="shared" si="133"/>
        <v>10.504611440831454</v>
      </c>
      <c r="S814" s="59">
        <f t="shared" si="134"/>
        <v>2.351814345591134</v>
      </c>
    </row>
    <row r="815" spans="1:19" x14ac:dyDescent="0.3">
      <c r="A815" s="60">
        <f>[1]Data!A814</f>
        <v>1938.02</v>
      </c>
      <c r="B815" s="59">
        <f>[1]Data!B814</f>
        <v>11.04</v>
      </c>
      <c r="C815" s="59">
        <f>[1]Data!C814</f>
        <v>0.78666700000000001</v>
      </c>
      <c r="D815" s="59">
        <f>[1]Data!D814</f>
        <v>1.0233300000000001</v>
      </c>
      <c r="E815" s="59">
        <f>[1]Data!E814</f>
        <v>14.1</v>
      </c>
      <c r="F815" s="59">
        <f t="shared" si="131"/>
        <v>244.54931063829787</v>
      </c>
      <c r="G815" s="59">
        <f t="shared" si="132"/>
        <v>22.667993302127663</v>
      </c>
      <c r="H815" s="59">
        <f t="shared" si="126"/>
        <v>285.05001808309385</v>
      </c>
      <c r="I815" s="59">
        <f t="shared" si="127"/>
        <v>17.370301677730318</v>
      </c>
      <c r="J815" s="59">
        <f t="shared" si="128"/>
        <v>14.078587417501421</v>
      </c>
      <c r="K815" s="59">
        <f t="shared" si="129"/>
        <v>2.644655020235414</v>
      </c>
      <c r="L815" s="59">
        <f t="shared" si="130"/>
        <v>-0.16008309967205303</v>
      </c>
      <c r="R815" s="59">
        <f t="shared" si="133"/>
        <v>10.788308756706046</v>
      </c>
      <c r="S815" s="59">
        <f t="shared" si="134"/>
        <v>2.3784630252522483</v>
      </c>
    </row>
    <row r="816" spans="1:19" x14ac:dyDescent="0.3">
      <c r="A816" s="60">
        <f>[1]Data!A815</f>
        <v>1938.03</v>
      </c>
      <c r="B816" s="59">
        <f>[1]Data!B815</f>
        <v>10.31</v>
      </c>
      <c r="C816" s="59">
        <f>[1]Data!C815</f>
        <v>0.78</v>
      </c>
      <c r="D816" s="59">
        <f>[1]Data!D815</f>
        <v>0.97</v>
      </c>
      <c r="E816" s="59">
        <f>[1]Data!E815</f>
        <v>14.1</v>
      </c>
      <c r="F816" s="59">
        <f t="shared" si="131"/>
        <v>228.37893049645393</v>
      </c>
      <c r="G816" s="59">
        <f t="shared" si="132"/>
        <v>21.4866695035461</v>
      </c>
      <c r="H816" s="59">
        <f t="shared" si="126"/>
        <v>284.04632967974487</v>
      </c>
      <c r="I816" s="59">
        <f t="shared" si="127"/>
        <v>17.37022577407275</v>
      </c>
      <c r="J816" s="59">
        <f t="shared" si="128"/>
        <v>13.147723781307336</v>
      </c>
      <c r="K816" s="59">
        <f t="shared" si="129"/>
        <v>2.5762486471623194</v>
      </c>
      <c r="L816" s="59">
        <f t="shared" si="130"/>
        <v>-0.22848947274514764</v>
      </c>
      <c r="R816" s="59">
        <f t="shared" si="133"/>
        <v>10.628865979381445</v>
      </c>
      <c r="S816" s="59">
        <f t="shared" si="134"/>
        <v>2.3635735055135774</v>
      </c>
    </row>
    <row r="817" spans="1:19" x14ac:dyDescent="0.3">
      <c r="A817" s="60">
        <f>[1]Data!A816</f>
        <v>1938.04</v>
      </c>
      <c r="B817" s="59">
        <f>[1]Data!B816</f>
        <v>9.89</v>
      </c>
      <c r="C817" s="59">
        <f>[1]Data!C816</f>
        <v>0.76666699999999999</v>
      </c>
      <c r="D817" s="59">
        <f>[1]Data!D816</f>
        <v>0.90333300000000005</v>
      </c>
      <c r="E817" s="59">
        <f>[1]Data!E816</f>
        <v>14.2</v>
      </c>
      <c r="F817" s="59">
        <f t="shared" si="131"/>
        <v>217.53263943661972</v>
      </c>
      <c r="G817" s="59">
        <f t="shared" si="132"/>
        <v>19.86900018</v>
      </c>
      <c r="H817" s="59">
        <f t="shared" si="126"/>
        <v>282.9409722091994</v>
      </c>
      <c r="I817" s="59">
        <f t="shared" si="127"/>
        <v>17.356024318523609</v>
      </c>
      <c r="J817" s="59">
        <f t="shared" si="128"/>
        <v>12.533552353026671</v>
      </c>
      <c r="K817" s="59">
        <f t="shared" si="129"/>
        <v>2.5284092365505857</v>
      </c>
      <c r="L817" s="59">
        <f t="shared" si="130"/>
        <v>-0.27632888335688133</v>
      </c>
      <c r="R817" s="59">
        <f t="shared" si="133"/>
        <v>10.948343523373994</v>
      </c>
      <c r="S817" s="59">
        <f t="shared" si="134"/>
        <v>2.3931881684148792</v>
      </c>
    </row>
    <row r="818" spans="1:19" x14ac:dyDescent="0.3">
      <c r="A818" s="60">
        <f>[1]Data!A817</f>
        <v>1938.05</v>
      </c>
      <c r="B818" s="59">
        <f>[1]Data!B817</f>
        <v>9.98</v>
      </c>
      <c r="C818" s="59">
        <f>[1]Data!C817</f>
        <v>0.75333300000000003</v>
      </c>
      <c r="D818" s="59">
        <f>[1]Data!D817</f>
        <v>0.83666700000000005</v>
      </c>
      <c r="E818" s="59">
        <f>[1]Data!E817</f>
        <v>14.1</v>
      </c>
      <c r="F818" s="59">
        <f t="shared" si="131"/>
        <v>221.06903262411348</v>
      </c>
      <c r="G818" s="59">
        <f t="shared" si="132"/>
        <v>18.533182797446813</v>
      </c>
      <c r="H818" s="59">
        <f t="shared" si="126"/>
        <v>281.83562168170187</v>
      </c>
      <c r="I818" s="59">
        <f t="shared" si="127"/>
        <v>17.329997751810446</v>
      </c>
      <c r="J818" s="59">
        <f t="shared" si="128"/>
        <v>12.756437466993823</v>
      </c>
      <c r="K818" s="59">
        <f t="shared" si="129"/>
        <v>2.5460360435576992</v>
      </c>
      <c r="L818" s="59">
        <f t="shared" si="130"/>
        <v>-0.25870207634976783</v>
      </c>
      <c r="R818" s="59">
        <f t="shared" si="133"/>
        <v>11.928282100286015</v>
      </c>
      <c r="S818" s="59">
        <f t="shared" si="134"/>
        <v>2.4789122274414948</v>
      </c>
    </row>
    <row r="819" spans="1:19" x14ac:dyDescent="0.3">
      <c r="A819" s="60">
        <f>[1]Data!A818</f>
        <v>1938.06</v>
      </c>
      <c r="B819" s="59">
        <f>[1]Data!B818</f>
        <v>10.210000000000001</v>
      </c>
      <c r="C819" s="59">
        <f>[1]Data!C818</f>
        <v>0.74</v>
      </c>
      <c r="D819" s="59">
        <f>[1]Data!D818</f>
        <v>0.77</v>
      </c>
      <c r="E819" s="59">
        <f>[1]Data!E818</f>
        <v>14.1</v>
      </c>
      <c r="F819" s="59">
        <f t="shared" si="131"/>
        <v>226.16380992907801</v>
      </c>
      <c r="G819" s="59">
        <f t="shared" si="132"/>
        <v>17.056428368794329</v>
      </c>
      <c r="H819" s="59">
        <f t="shared" si="126"/>
        <v>281.25885000079654</v>
      </c>
      <c r="I819" s="59">
        <f t="shared" si="127"/>
        <v>17.288513741794539</v>
      </c>
      <c r="J819" s="59">
        <f t="shared" si="128"/>
        <v>13.081738159037512</v>
      </c>
      <c r="K819" s="59">
        <f t="shared" si="129"/>
        <v>2.5712172239769551</v>
      </c>
      <c r="L819" s="59">
        <f t="shared" si="130"/>
        <v>-0.23352089593051195</v>
      </c>
      <c r="R819" s="59">
        <f t="shared" si="133"/>
        <v>13.25974025974026</v>
      </c>
      <c r="S819" s="59">
        <f t="shared" si="134"/>
        <v>2.5847323963109816</v>
      </c>
    </row>
    <row r="820" spans="1:19" x14ac:dyDescent="0.3">
      <c r="A820" s="60">
        <f>[1]Data!A819</f>
        <v>1938.07</v>
      </c>
      <c r="B820" s="59">
        <f>[1]Data!B819</f>
        <v>12.24</v>
      </c>
      <c r="C820" s="59">
        <f>[1]Data!C819</f>
        <v>0.71333299999999999</v>
      </c>
      <c r="D820" s="59">
        <f>[1]Data!D819</f>
        <v>0.72</v>
      </c>
      <c r="E820" s="59">
        <f>[1]Data!E819</f>
        <v>14.1</v>
      </c>
      <c r="F820" s="59">
        <f t="shared" si="131"/>
        <v>271.1307574468085</v>
      </c>
      <c r="G820" s="59">
        <f t="shared" si="132"/>
        <v>15.948868085106382</v>
      </c>
      <c r="H820" s="59">
        <f t="shared" si="126"/>
        <v>280.67947515246823</v>
      </c>
      <c r="I820" s="59">
        <f t="shared" si="127"/>
        <v>17.234852784841323</v>
      </c>
      <c r="J820" s="59">
        <f t="shared" si="128"/>
        <v>15.731538924734989</v>
      </c>
      <c r="K820" s="59">
        <f t="shared" si="129"/>
        <v>2.7556675460250828</v>
      </c>
      <c r="L820" s="59">
        <f t="shared" si="130"/>
        <v>-4.9070573882384227E-2</v>
      </c>
      <c r="R820" s="59">
        <f t="shared" si="133"/>
        <v>17</v>
      </c>
      <c r="S820" s="59">
        <f t="shared" si="134"/>
        <v>2.8332133440562162</v>
      </c>
    </row>
    <row r="821" spans="1:19" x14ac:dyDescent="0.3">
      <c r="A821" s="60">
        <f>[1]Data!A820</f>
        <v>1938.08</v>
      </c>
      <c r="B821" s="59">
        <f>[1]Data!B820</f>
        <v>12.31</v>
      </c>
      <c r="C821" s="59">
        <f>[1]Data!C820</f>
        <v>0.68666700000000003</v>
      </c>
      <c r="D821" s="59">
        <f>[1]Data!D820</f>
        <v>0.67</v>
      </c>
      <c r="E821" s="59">
        <f>[1]Data!E820</f>
        <v>14.1</v>
      </c>
      <c r="F821" s="59">
        <f t="shared" si="131"/>
        <v>272.68134184397167</v>
      </c>
      <c r="G821" s="59">
        <f t="shared" si="132"/>
        <v>14.84130780141844</v>
      </c>
      <c r="H821" s="59">
        <f t="shared" si="126"/>
        <v>279.91985328949602</v>
      </c>
      <c r="I821" s="59">
        <f t="shared" si="127"/>
        <v>17.168595249154745</v>
      </c>
      <c r="J821" s="59">
        <f t="shared" si="128"/>
        <v>15.882565689665059</v>
      </c>
      <c r="K821" s="59">
        <f t="shared" si="129"/>
        <v>2.7652220101276503</v>
      </c>
      <c r="L821" s="59">
        <f t="shared" si="130"/>
        <v>-3.9516109779816677E-2</v>
      </c>
      <c r="R821" s="59">
        <f t="shared" si="133"/>
        <v>18.373134328358208</v>
      </c>
      <c r="S821" s="59">
        <f t="shared" si="134"/>
        <v>2.9108895067934872</v>
      </c>
    </row>
    <row r="822" spans="1:19" x14ac:dyDescent="0.3">
      <c r="A822" s="60">
        <f>[1]Data!A821</f>
        <v>1938.09</v>
      </c>
      <c r="B822" s="59">
        <f>[1]Data!B821</f>
        <v>11.75</v>
      </c>
      <c r="C822" s="59">
        <f>[1]Data!C821</f>
        <v>0.66</v>
      </c>
      <c r="D822" s="59">
        <f>[1]Data!D821</f>
        <v>0.62</v>
      </c>
      <c r="E822" s="59">
        <f>[1]Data!E821</f>
        <v>14.1</v>
      </c>
      <c r="F822" s="59">
        <f t="shared" si="131"/>
        <v>260.27666666666664</v>
      </c>
      <c r="G822" s="59">
        <f t="shared" si="132"/>
        <v>13.733747517730496</v>
      </c>
      <c r="H822" s="59">
        <f t="shared" si="126"/>
        <v>279.29274563602092</v>
      </c>
      <c r="I822" s="59">
        <f t="shared" si="127"/>
        <v>17.090789922845588</v>
      </c>
      <c r="J822" s="59">
        <f t="shared" si="128"/>
        <v>15.229060086845362</v>
      </c>
      <c r="K822" s="59">
        <f t="shared" si="129"/>
        <v>2.7232054504159997</v>
      </c>
      <c r="L822" s="59">
        <f t="shared" si="130"/>
        <v>-8.1532669491467313E-2</v>
      </c>
      <c r="R822" s="59">
        <f t="shared" si="133"/>
        <v>18.951612903225808</v>
      </c>
      <c r="S822" s="59">
        <f t="shared" si="134"/>
        <v>2.9418890415331678</v>
      </c>
    </row>
    <row r="823" spans="1:19" x14ac:dyDescent="0.3">
      <c r="A823" s="60">
        <f>[1]Data!A822</f>
        <v>1938.1</v>
      </c>
      <c r="B823" s="59">
        <f>[1]Data!B822</f>
        <v>13.06</v>
      </c>
      <c r="C823" s="59">
        <f>[1]Data!C822</f>
        <v>0.61</v>
      </c>
      <c r="D823" s="59">
        <f>[1]Data!D822</f>
        <v>0.62666699999999997</v>
      </c>
      <c r="E823" s="59">
        <f>[1]Data!E822</f>
        <v>14</v>
      </c>
      <c r="F823" s="59">
        <f t="shared" si="131"/>
        <v>291.36113714285716</v>
      </c>
      <c r="G823" s="59">
        <f t="shared" si="132"/>
        <v>13.980582674571426</v>
      </c>
      <c r="H823" s="59">
        <f t="shared" si="126"/>
        <v>278.60915078355379</v>
      </c>
      <c r="I823" s="59">
        <f t="shared" si="127"/>
        <v>17.01257694119959</v>
      </c>
      <c r="J823" s="59">
        <f t="shared" si="128"/>
        <v>17.126220098806073</v>
      </c>
      <c r="K823" s="59">
        <f t="shared" si="129"/>
        <v>2.8406106282559773</v>
      </c>
      <c r="L823" s="59">
        <f t="shared" si="130"/>
        <v>3.5872508348510301E-2</v>
      </c>
      <c r="R823" s="59">
        <f t="shared" si="133"/>
        <v>20.840414446588063</v>
      </c>
      <c r="S823" s="59">
        <f t="shared" si="134"/>
        <v>3.036894103759785</v>
      </c>
    </row>
    <row r="824" spans="1:19" x14ac:dyDescent="0.3">
      <c r="A824" s="60">
        <f>[1]Data!A823</f>
        <v>1938.11</v>
      </c>
      <c r="B824" s="59">
        <f>[1]Data!B823</f>
        <v>13.07</v>
      </c>
      <c r="C824" s="59">
        <f>[1]Data!C823</f>
        <v>0.56000000000000005</v>
      </c>
      <c r="D824" s="59">
        <f>[1]Data!D823</f>
        <v>0.63333300000000003</v>
      </c>
      <c r="E824" s="59">
        <f>[1]Data!E823</f>
        <v>14</v>
      </c>
      <c r="F824" s="59">
        <f t="shared" si="131"/>
        <v>291.5842314285714</v>
      </c>
      <c r="G824" s="59">
        <f t="shared" si="132"/>
        <v>14.129297325428571</v>
      </c>
      <c r="H824" s="59">
        <f t="shared" si="126"/>
        <v>277.70931064332808</v>
      </c>
      <c r="I824" s="59">
        <f t="shared" si="127"/>
        <v>16.93390847049664</v>
      </c>
      <c r="J824" s="59">
        <f t="shared" si="128"/>
        <v>17.218956387805477</v>
      </c>
      <c r="K824" s="59">
        <f t="shared" si="129"/>
        <v>2.846010892505991</v>
      </c>
      <c r="L824" s="59">
        <f t="shared" si="130"/>
        <v>4.1272772598524021E-2</v>
      </c>
      <c r="R824" s="59">
        <f t="shared" si="133"/>
        <v>20.636852966764717</v>
      </c>
      <c r="S824" s="59">
        <f t="shared" si="134"/>
        <v>3.0270784564477733</v>
      </c>
    </row>
    <row r="825" spans="1:19" x14ac:dyDescent="0.3">
      <c r="A825" s="60">
        <f>[1]Data!A824</f>
        <v>1938.12</v>
      </c>
      <c r="B825" s="59">
        <f>[1]Data!B824</f>
        <v>12.69</v>
      </c>
      <c r="C825" s="59">
        <f>[1]Data!C824</f>
        <v>0.51</v>
      </c>
      <c r="D825" s="59">
        <f>[1]Data!D824</f>
        <v>0.64</v>
      </c>
      <c r="E825" s="59">
        <f>[1]Data!E824</f>
        <v>14</v>
      </c>
      <c r="F825" s="59">
        <f t="shared" si="131"/>
        <v>283.10664857142854</v>
      </c>
      <c r="G825" s="59">
        <f t="shared" si="132"/>
        <v>14.278034285714286</v>
      </c>
      <c r="H825" s="59">
        <f t="shared" si="126"/>
        <v>276.75562044112405</v>
      </c>
      <c r="I825" s="59">
        <f t="shared" si="127"/>
        <v>16.853894952996196</v>
      </c>
      <c r="J825" s="59">
        <f t="shared" si="128"/>
        <v>16.7976986542864</v>
      </c>
      <c r="K825" s="59">
        <f t="shared" si="129"/>
        <v>2.8212418921620253</v>
      </c>
      <c r="L825" s="59">
        <f t="shared" si="130"/>
        <v>1.6503772254558235E-2</v>
      </c>
      <c r="R825" s="59">
        <f t="shared" si="133"/>
        <v>19.828125</v>
      </c>
      <c r="S825" s="59">
        <f t="shared" si="134"/>
        <v>2.9871013843547156</v>
      </c>
    </row>
    <row r="826" spans="1:19" x14ac:dyDescent="0.3">
      <c r="A826" s="60">
        <f>[1]Data!A825</f>
        <v>1939.01</v>
      </c>
      <c r="B826" s="59">
        <f>[1]Data!B825</f>
        <v>12.5</v>
      </c>
      <c r="C826" s="59">
        <f>[1]Data!C825</f>
        <v>0.51333300000000004</v>
      </c>
      <c r="D826" s="59">
        <f>[1]Data!D825</f>
        <v>0.66333299999999995</v>
      </c>
      <c r="E826" s="59">
        <f>[1]Data!E825</f>
        <v>14</v>
      </c>
      <c r="F826" s="59">
        <f t="shared" si="131"/>
        <v>278.86785714285713</v>
      </c>
      <c r="G826" s="59">
        <f t="shared" si="132"/>
        <v>14.798580182571428</v>
      </c>
      <c r="H826" s="59">
        <f t="shared" si="126"/>
        <v>275.64084482283351</v>
      </c>
      <c r="I826" s="59">
        <f t="shared" si="127"/>
        <v>16.777353906045583</v>
      </c>
      <c r="J826" s="59">
        <f t="shared" si="128"/>
        <v>16.621682936685826</v>
      </c>
      <c r="K826" s="59">
        <f t="shared" si="129"/>
        <v>2.8107080440292709</v>
      </c>
      <c r="L826" s="59">
        <f t="shared" si="130"/>
        <v>5.9699241218038601E-3</v>
      </c>
      <c r="R826" s="59">
        <f t="shared" si="133"/>
        <v>18.844230574990242</v>
      </c>
      <c r="S826" s="59">
        <f t="shared" si="134"/>
        <v>2.9362067967526535</v>
      </c>
    </row>
    <row r="827" spans="1:19" x14ac:dyDescent="0.3">
      <c r="A827" s="60">
        <f>[1]Data!A826</f>
        <v>1939.02</v>
      </c>
      <c r="B827" s="59">
        <f>[1]Data!B826</f>
        <v>12.4</v>
      </c>
      <c r="C827" s="59">
        <f>[1]Data!C826</f>
        <v>0.51666699999999999</v>
      </c>
      <c r="D827" s="59">
        <f>[1]Data!D826</f>
        <v>0.68666700000000003</v>
      </c>
      <c r="E827" s="59">
        <f>[1]Data!E826</f>
        <v>13.9</v>
      </c>
      <c r="F827" s="59">
        <f t="shared" si="131"/>
        <v>278.62710791366908</v>
      </c>
      <c r="G827" s="59">
        <f t="shared" si="132"/>
        <v>15.429358089496404</v>
      </c>
      <c r="H827" s="59">
        <f t="shared" si="126"/>
        <v>274.51689588794062</v>
      </c>
      <c r="I827" s="59">
        <f t="shared" si="127"/>
        <v>16.705092812063551</v>
      </c>
      <c r="J827" s="59">
        <f t="shared" si="128"/>
        <v>16.679171498673689</v>
      </c>
      <c r="K827" s="59">
        <f t="shared" si="129"/>
        <v>2.8141607253536844</v>
      </c>
      <c r="L827" s="59">
        <f t="shared" si="130"/>
        <v>9.4226054462174247E-3</v>
      </c>
      <c r="R827" s="59">
        <f t="shared" si="133"/>
        <v>18.058243661046767</v>
      </c>
      <c r="S827" s="59">
        <f t="shared" si="134"/>
        <v>2.8936022930408356</v>
      </c>
    </row>
    <row r="828" spans="1:19" x14ac:dyDescent="0.3">
      <c r="A828" s="60">
        <f>[1]Data!A827</f>
        <v>1939.03</v>
      </c>
      <c r="B828" s="59">
        <f>[1]Data!B827</f>
        <v>12.39</v>
      </c>
      <c r="C828" s="59">
        <f>[1]Data!C827</f>
        <v>0.52</v>
      </c>
      <c r="D828" s="59">
        <f>[1]Data!D827</f>
        <v>0.71</v>
      </c>
      <c r="E828" s="59">
        <f>[1]Data!E827</f>
        <v>13.9</v>
      </c>
      <c r="F828" s="59">
        <f t="shared" si="131"/>
        <v>278.40240863309356</v>
      </c>
      <c r="G828" s="59">
        <f t="shared" si="132"/>
        <v>15.953648920863309</v>
      </c>
      <c r="H828" s="59">
        <f t="shared" si="126"/>
        <v>273.05730915171898</v>
      </c>
      <c r="I828" s="59">
        <f t="shared" si="127"/>
        <v>16.635020462148312</v>
      </c>
      <c r="J828" s="59">
        <f t="shared" si="128"/>
        <v>16.73592222303402</v>
      </c>
      <c r="K828" s="59">
        <f t="shared" si="129"/>
        <v>2.8175574405864614</v>
      </c>
      <c r="L828" s="59">
        <f t="shared" si="130"/>
        <v>1.2819320678994384E-2</v>
      </c>
      <c r="R828" s="59">
        <f t="shared" si="133"/>
        <v>17.450704225352116</v>
      </c>
      <c r="S828" s="59">
        <f t="shared" si="134"/>
        <v>2.8593800045878273</v>
      </c>
    </row>
    <row r="829" spans="1:19" x14ac:dyDescent="0.3">
      <c r="A829" s="60">
        <f>[1]Data!A828</f>
        <v>1939.04</v>
      </c>
      <c r="B829" s="59">
        <f>[1]Data!B828</f>
        <v>10.83</v>
      </c>
      <c r="C829" s="59">
        <f>[1]Data!C828</f>
        <v>0.52333300000000005</v>
      </c>
      <c r="D829" s="59">
        <f>[1]Data!D828</f>
        <v>0.72666699999999995</v>
      </c>
      <c r="E829" s="59">
        <f>[1]Data!E828</f>
        <v>13.8</v>
      </c>
      <c r="F829" s="59">
        <f t="shared" si="131"/>
        <v>245.11272173913039</v>
      </c>
      <c r="G829" s="59">
        <f t="shared" si="132"/>
        <v>16.446475177101448</v>
      </c>
      <c r="H829" s="59">
        <f t="shared" si="126"/>
        <v>271.68694311260623</v>
      </c>
      <c r="I829" s="59">
        <f t="shared" si="127"/>
        <v>16.566815485915644</v>
      </c>
      <c r="J829" s="59">
        <f t="shared" si="128"/>
        <v>14.795403615590102</v>
      </c>
      <c r="K829" s="59">
        <f t="shared" si="129"/>
        <v>2.6943165660201198</v>
      </c>
      <c r="L829" s="59">
        <f t="shared" si="130"/>
        <v>-0.1104215538873472</v>
      </c>
      <c r="R829" s="59">
        <f t="shared" si="133"/>
        <v>14.903662888228034</v>
      </c>
      <c r="S829" s="59">
        <f t="shared" si="134"/>
        <v>2.7016070141645203</v>
      </c>
    </row>
    <row r="830" spans="1:19" x14ac:dyDescent="0.3">
      <c r="A830" s="60">
        <f>[1]Data!A829</f>
        <v>1939.05</v>
      </c>
      <c r="B830" s="59">
        <f>[1]Data!B829</f>
        <v>11.23</v>
      </c>
      <c r="C830" s="59">
        <f>[1]Data!C829</f>
        <v>0.526667</v>
      </c>
      <c r="D830" s="59">
        <f>[1]Data!D829</f>
        <v>0.74333300000000002</v>
      </c>
      <c r="E830" s="59">
        <f>[1]Data!E829</f>
        <v>13.8</v>
      </c>
      <c r="F830" s="59">
        <f t="shared" si="131"/>
        <v>254.1658231884058</v>
      </c>
      <c r="G830" s="59">
        <f t="shared" si="132"/>
        <v>16.823672648985507</v>
      </c>
      <c r="H830" s="59">
        <f t="shared" si="126"/>
        <v>270.34274107875723</v>
      </c>
      <c r="I830" s="59">
        <f t="shared" si="127"/>
        <v>16.501037808247514</v>
      </c>
      <c r="J830" s="59">
        <f t="shared" si="128"/>
        <v>15.403020473134676</v>
      </c>
      <c r="K830" s="59">
        <f t="shared" si="129"/>
        <v>2.7345636248068383</v>
      </c>
      <c r="L830" s="59">
        <f t="shared" si="130"/>
        <v>-7.0174495100628675E-2</v>
      </c>
      <c r="R830" s="59">
        <f t="shared" si="133"/>
        <v>15.107630093107666</v>
      </c>
      <c r="S830" s="59">
        <f t="shared" si="134"/>
        <v>2.7151999203770281</v>
      </c>
    </row>
    <row r="831" spans="1:19" x14ac:dyDescent="0.3">
      <c r="A831" s="60">
        <f>[1]Data!A830</f>
        <v>1939.06</v>
      </c>
      <c r="B831" s="59">
        <f>[1]Data!B830</f>
        <v>11.43</v>
      </c>
      <c r="C831" s="59">
        <f>[1]Data!C830</f>
        <v>0.53</v>
      </c>
      <c r="D831" s="59">
        <f>[1]Data!D830</f>
        <v>0.76</v>
      </c>
      <c r="E831" s="59">
        <f>[1]Data!E830</f>
        <v>13.8</v>
      </c>
      <c r="F831" s="59">
        <f t="shared" si="131"/>
        <v>258.69237391304341</v>
      </c>
      <c r="G831" s="59">
        <f t="shared" si="132"/>
        <v>17.200892753623187</v>
      </c>
      <c r="H831" s="59">
        <f t="shared" si="126"/>
        <v>269.02998147072014</v>
      </c>
      <c r="I831" s="59">
        <f t="shared" si="127"/>
        <v>16.437609966423324</v>
      </c>
      <c r="J831" s="59">
        <f t="shared" si="128"/>
        <v>15.737833811695713</v>
      </c>
      <c r="K831" s="59">
        <f t="shared" si="129"/>
        <v>2.7560676103731971</v>
      </c>
      <c r="L831" s="59">
        <f t="shared" si="130"/>
        <v>-4.8670509534269879E-2</v>
      </c>
      <c r="R831" s="59">
        <f t="shared" si="133"/>
        <v>15.039473684210526</v>
      </c>
      <c r="S831" s="59">
        <f t="shared" si="134"/>
        <v>2.7106783235084797</v>
      </c>
    </row>
    <row r="832" spans="1:19" x14ac:dyDescent="0.3">
      <c r="A832" s="60">
        <f>[1]Data!A831</f>
        <v>1939.07</v>
      </c>
      <c r="B832" s="59">
        <f>[1]Data!B831</f>
        <v>11.71</v>
      </c>
      <c r="C832" s="59">
        <f>[1]Data!C831</f>
        <v>0.54</v>
      </c>
      <c r="D832" s="59">
        <f>[1]Data!D831</f>
        <v>0.776667</v>
      </c>
      <c r="E832" s="59">
        <f>[1]Data!E831</f>
        <v>13.8</v>
      </c>
      <c r="F832" s="59">
        <f t="shared" si="131"/>
        <v>265.02954492753622</v>
      </c>
      <c r="G832" s="59">
        <f t="shared" si="132"/>
        <v>17.578112858260869</v>
      </c>
      <c r="H832" s="59">
        <f t="shared" si="126"/>
        <v>267.52818808520624</v>
      </c>
      <c r="I832" s="59">
        <f t="shared" si="127"/>
        <v>16.377249720155884</v>
      </c>
      <c r="J832" s="59">
        <f t="shared" si="128"/>
        <v>16.182787064751039</v>
      </c>
      <c r="K832" s="59">
        <f t="shared" si="129"/>
        <v>2.7839481504892767</v>
      </c>
      <c r="L832" s="59">
        <f t="shared" si="130"/>
        <v>-2.0789969418190335E-2</v>
      </c>
      <c r="R832" s="59">
        <f t="shared" si="133"/>
        <v>15.07724674796277</v>
      </c>
      <c r="S832" s="59">
        <f t="shared" si="134"/>
        <v>2.7131867695156693</v>
      </c>
    </row>
    <row r="833" spans="1:19" x14ac:dyDescent="0.3">
      <c r="A833" s="60">
        <f>[1]Data!A832</f>
        <v>1939.08</v>
      </c>
      <c r="B833" s="59">
        <f>[1]Data!B832</f>
        <v>11.54</v>
      </c>
      <c r="C833" s="59">
        <f>[1]Data!C832</f>
        <v>0.55000000000000004</v>
      </c>
      <c r="D833" s="59">
        <f>[1]Data!D832</f>
        <v>0.79333299999999995</v>
      </c>
      <c r="E833" s="59">
        <f>[1]Data!E832</f>
        <v>13.8</v>
      </c>
      <c r="F833" s="59">
        <f t="shared" si="131"/>
        <v>261.18197681159415</v>
      </c>
      <c r="G833" s="59">
        <f t="shared" si="132"/>
        <v>17.955310330144926</v>
      </c>
      <c r="H833" s="59">
        <f t="shared" ref="H833:H896" si="135">GEOMEAN(F714:F834)</f>
        <v>266.08854039659872</v>
      </c>
      <c r="I833" s="59">
        <f t="shared" ref="I833:I896" si="136">GEOMEAN(G714:G833)</f>
        <v>16.318302304152841</v>
      </c>
      <c r="J833" s="59">
        <f t="shared" ref="J833:J896" si="137">F833/I833</f>
        <v>16.005462574689894</v>
      </c>
      <c r="K833" s="59">
        <f t="shared" ref="K833:K896" si="138">LN(J833)</f>
        <v>2.772930074890454</v>
      </c>
      <c r="L833" s="59">
        <f t="shared" ref="L833:L896" si="139">K833-$K$1854</f>
        <v>-3.1808045017013065E-2</v>
      </c>
      <c r="R833" s="59">
        <f t="shared" si="133"/>
        <v>14.546224599254034</v>
      </c>
      <c r="S833" s="59">
        <f t="shared" si="134"/>
        <v>2.6773314822328356</v>
      </c>
    </row>
    <row r="834" spans="1:19" x14ac:dyDescent="0.3">
      <c r="A834" s="60">
        <f>[1]Data!A833</f>
        <v>1939.09</v>
      </c>
      <c r="B834" s="59">
        <f>[1]Data!B833</f>
        <v>12.77</v>
      </c>
      <c r="C834" s="59">
        <f>[1]Data!C833</f>
        <v>0.56000000000000005</v>
      </c>
      <c r="D834" s="59">
        <f>[1]Data!D833</f>
        <v>0.81</v>
      </c>
      <c r="E834" s="59">
        <f>[1]Data!E833</f>
        <v>14.1</v>
      </c>
      <c r="F834" s="59">
        <f t="shared" si="131"/>
        <v>282.87089645390068</v>
      </c>
      <c r="G834" s="59">
        <f t="shared" si="132"/>
        <v>17.942476595744683</v>
      </c>
      <c r="H834" s="59">
        <f t="shared" si="135"/>
        <v>264.60885984853934</v>
      </c>
      <c r="I834" s="59">
        <f t="shared" si="136"/>
        <v>16.257801253859</v>
      </c>
      <c r="J834" s="59">
        <f t="shared" si="137"/>
        <v>17.399086877554097</v>
      </c>
      <c r="K834" s="59">
        <f t="shared" si="138"/>
        <v>2.8564177265419604</v>
      </c>
      <c r="L834" s="59">
        <f t="shared" si="139"/>
        <v>5.1679606634493336E-2</v>
      </c>
      <c r="R834" s="59">
        <f t="shared" si="133"/>
        <v>15.76543209876543</v>
      </c>
      <c r="S834" s="59">
        <f t="shared" si="134"/>
        <v>2.7578197013601002</v>
      </c>
    </row>
    <row r="835" spans="1:19" x14ac:dyDescent="0.3">
      <c r="A835" s="60">
        <f>[1]Data!A834</f>
        <v>1939.1</v>
      </c>
      <c r="B835" s="59">
        <f>[1]Data!B834</f>
        <v>12.9</v>
      </c>
      <c r="C835" s="59">
        <f>[1]Data!C834</f>
        <v>0.57999999999999996</v>
      </c>
      <c r="D835" s="59">
        <f>[1]Data!D834</f>
        <v>0.84</v>
      </c>
      <c r="E835" s="59">
        <f>[1]Data!E834</f>
        <v>14</v>
      </c>
      <c r="F835" s="59">
        <f t="shared" si="131"/>
        <v>287.79162857142859</v>
      </c>
      <c r="G835" s="59">
        <f t="shared" si="132"/>
        <v>18.739920000000001</v>
      </c>
      <c r="H835" s="59">
        <f t="shared" si="135"/>
        <v>263.34143004839757</v>
      </c>
      <c r="I835" s="59">
        <f t="shared" si="136"/>
        <v>16.201666324606478</v>
      </c>
      <c r="J835" s="59">
        <f t="shared" si="137"/>
        <v>17.7630882407658</v>
      </c>
      <c r="K835" s="59">
        <f t="shared" si="138"/>
        <v>2.8771226098778637</v>
      </c>
      <c r="L835" s="59">
        <f t="shared" si="139"/>
        <v>7.2384489970396704E-2</v>
      </c>
      <c r="R835" s="59">
        <f t="shared" si="133"/>
        <v>15.357142857142858</v>
      </c>
      <c r="S835" s="59">
        <f t="shared" si="134"/>
        <v>2.731580698512404</v>
      </c>
    </row>
    <row r="836" spans="1:19" x14ac:dyDescent="0.3">
      <c r="A836" s="60">
        <f>[1]Data!A835</f>
        <v>1939.11</v>
      </c>
      <c r="B836" s="59">
        <f>[1]Data!B835</f>
        <v>12.67</v>
      </c>
      <c r="C836" s="59">
        <f>[1]Data!C835</f>
        <v>0.6</v>
      </c>
      <c r="D836" s="59">
        <f>[1]Data!D835</f>
        <v>0.87</v>
      </c>
      <c r="E836" s="59">
        <f>[1]Data!E835</f>
        <v>14</v>
      </c>
      <c r="F836" s="59">
        <f t="shared" si="131"/>
        <v>282.66046</v>
      </c>
      <c r="G836" s="59">
        <f t="shared" si="132"/>
        <v>19.409202857142855</v>
      </c>
      <c r="H836" s="59">
        <f t="shared" si="135"/>
        <v>262.69497864017558</v>
      </c>
      <c r="I836" s="59">
        <f t="shared" si="136"/>
        <v>16.148830509684352</v>
      </c>
      <c r="J836" s="59">
        <f t="shared" si="137"/>
        <v>17.50346316598532</v>
      </c>
      <c r="K836" s="59">
        <f t="shared" si="138"/>
        <v>2.8623987565499576</v>
      </c>
      <c r="L836" s="59">
        <f t="shared" si="139"/>
        <v>5.7660636642490548E-2</v>
      </c>
      <c r="R836" s="59">
        <f t="shared" si="133"/>
        <v>14.563218390804598</v>
      </c>
      <c r="S836" s="59">
        <f t="shared" si="134"/>
        <v>2.6784990616665554</v>
      </c>
    </row>
    <row r="837" spans="1:19" x14ac:dyDescent="0.3">
      <c r="A837" s="60">
        <f>[1]Data!A836</f>
        <v>1939.12</v>
      </c>
      <c r="B837" s="59">
        <f>[1]Data!B836</f>
        <v>12.37</v>
      </c>
      <c r="C837" s="59">
        <f>[1]Data!C836</f>
        <v>0.62</v>
      </c>
      <c r="D837" s="59">
        <f>[1]Data!D836</f>
        <v>0.9</v>
      </c>
      <c r="E837" s="59">
        <f>[1]Data!E836</f>
        <v>14</v>
      </c>
      <c r="F837" s="59">
        <f t="shared" si="131"/>
        <v>275.96763142857139</v>
      </c>
      <c r="G837" s="59">
        <f t="shared" si="132"/>
        <v>20.078485714285712</v>
      </c>
      <c r="H837" s="59">
        <f t="shared" si="135"/>
        <v>261.95619414648178</v>
      </c>
      <c r="I837" s="59">
        <f t="shared" si="136"/>
        <v>16.098344556322992</v>
      </c>
      <c r="J837" s="59">
        <f t="shared" si="137"/>
        <v>17.142609320048305</v>
      </c>
      <c r="K837" s="59">
        <f t="shared" si="138"/>
        <v>2.8415671372917233</v>
      </c>
      <c r="L837" s="59">
        <f t="shared" si="139"/>
        <v>3.6829017384256257E-2</v>
      </c>
      <c r="R837" s="59">
        <f t="shared" si="133"/>
        <v>13.744444444444444</v>
      </c>
      <c r="S837" s="59">
        <f t="shared" si="134"/>
        <v>2.6206347020622229</v>
      </c>
    </row>
    <row r="838" spans="1:19" x14ac:dyDescent="0.3">
      <c r="A838" s="60">
        <f>[1]Data!A837</f>
        <v>1940.01</v>
      </c>
      <c r="B838" s="59">
        <f>[1]Data!B837</f>
        <v>12.3</v>
      </c>
      <c r="C838" s="59">
        <f>[1]Data!C837</f>
        <v>0.62333300000000003</v>
      </c>
      <c r="D838" s="59">
        <f>[1]Data!D837</f>
        <v>0.93</v>
      </c>
      <c r="E838" s="59">
        <f>[1]Data!E837</f>
        <v>13.9</v>
      </c>
      <c r="F838" s="59">
        <f t="shared" si="131"/>
        <v>276.3801151079137</v>
      </c>
      <c r="G838" s="59">
        <f t="shared" si="132"/>
        <v>20.897033093525181</v>
      </c>
      <c r="H838" s="59">
        <f t="shared" si="135"/>
        <v>261.14629834150566</v>
      </c>
      <c r="I838" s="59">
        <f t="shared" si="136"/>
        <v>16.057059456959994</v>
      </c>
      <c r="J838" s="59">
        <f t="shared" si="137"/>
        <v>17.212374149123281</v>
      </c>
      <c r="K838" s="59">
        <f t="shared" si="138"/>
        <v>2.8456285524302674</v>
      </c>
      <c r="L838" s="59">
        <f t="shared" si="139"/>
        <v>4.0890432522800335E-2</v>
      </c>
      <c r="R838" s="59">
        <f t="shared" si="133"/>
        <v>13.225806451612904</v>
      </c>
      <c r="S838" s="59">
        <f t="shared" si="134"/>
        <v>2.5821699552132071</v>
      </c>
    </row>
    <row r="839" spans="1:19" x14ac:dyDescent="0.3">
      <c r="A839" s="60">
        <f>[1]Data!A838</f>
        <v>1940.02</v>
      </c>
      <c r="B839" s="59">
        <f>[1]Data!B838</f>
        <v>12.22</v>
      </c>
      <c r="C839" s="59">
        <f>[1]Data!C838</f>
        <v>0.62666699999999997</v>
      </c>
      <c r="D839" s="59">
        <f>[1]Data!D838</f>
        <v>0.96</v>
      </c>
      <c r="E839" s="59">
        <f>[1]Data!E838</f>
        <v>14</v>
      </c>
      <c r="F839" s="59">
        <f t="shared" si="131"/>
        <v>272.62121714285712</v>
      </c>
      <c r="G839" s="59">
        <f t="shared" si="132"/>
        <v>21.417051428571426</v>
      </c>
      <c r="H839" s="59">
        <f t="shared" si="135"/>
        <v>260.18324459772987</v>
      </c>
      <c r="I839" s="59">
        <f t="shared" si="136"/>
        <v>16.02309072215802</v>
      </c>
      <c r="J839" s="59">
        <f t="shared" si="137"/>
        <v>17.014271582813578</v>
      </c>
      <c r="K839" s="59">
        <f t="shared" si="138"/>
        <v>2.8340524967404832</v>
      </c>
      <c r="L839" s="59">
        <f t="shared" si="139"/>
        <v>2.9314376833016187E-2</v>
      </c>
      <c r="R839" s="59">
        <f t="shared" si="133"/>
        <v>12.729166666666668</v>
      </c>
      <c r="S839" s="59">
        <f t="shared" si="134"/>
        <v>2.5438959482637045</v>
      </c>
    </row>
    <row r="840" spans="1:19" x14ac:dyDescent="0.3">
      <c r="A840" s="60">
        <f>[1]Data!A839</f>
        <v>1940.03</v>
      </c>
      <c r="B840" s="59">
        <f>[1]Data!B839</f>
        <v>12.15</v>
      </c>
      <c r="C840" s="59">
        <f>[1]Data!C839</f>
        <v>0.63</v>
      </c>
      <c r="D840" s="59">
        <f>[1]Data!D839</f>
        <v>0.99</v>
      </c>
      <c r="E840" s="59">
        <f>[1]Data!E839</f>
        <v>14</v>
      </c>
      <c r="F840" s="59">
        <f t="shared" si="131"/>
        <v>271.05955714285716</v>
      </c>
      <c r="G840" s="59">
        <f t="shared" si="132"/>
        <v>22.086334285714287</v>
      </c>
      <c r="H840" s="59">
        <f t="shared" si="135"/>
        <v>259.15286347719893</v>
      </c>
      <c r="I840" s="59">
        <f t="shared" si="136"/>
        <v>15.997293291893136</v>
      </c>
      <c r="J840" s="59">
        <f t="shared" si="137"/>
        <v>16.944088740325878</v>
      </c>
      <c r="K840" s="59">
        <f t="shared" si="138"/>
        <v>2.8299190261166935</v>
      </c>
      <c r="L840" s="59">
        <f t="shared" si="139"/>
        <v>2.5180906209226528E-2</v>
      </c>
      <c r="R840" s="59">
        <f t="shared" si="133"/>
        <v>12.272727272727273</v>
      </c>
      <c r="S840" s="59">
        <f t="shared" si="134"/>
        <v>2.507379505640059</v>
      </c>
    </row>
    <row r="841" spans="1:19" x14ac:dyDescent="0.3">
      <c r="A841" s="60">
        <f>[1]Data!A840</f>
        <v>1940.04</v>
      </c>
      <c r="B841" s="59">
        <f>[1]Data!B840</f>
        <v>12.27</v>
      </c>
      <c r="C841" s="59">
        <f>[1]Data!C840</f>
        <v>0.63666699999999998</v>
      </c>
      <c r="D841" s="59">
        <f>[1]Data!D840</f>
        <v>1.00667</v>
      </c>
      <c r="E841" s="59">
        <f>[1]Data!E840</f>
        <v>14</v>
      </c>
      <c r="F841" s="59">
        <f t="shared" si="131"/>
        <v>273.73668857142854</v>
      </c>
      <c r="G841" s="59">
        <f t="shared" si="132"/>
        <v>22.458232459999998</v>
      </c>
      <c r="H841" s="59">
        <f t="shared" si="135"/>
        <v>257.69206039336336</v>
      </c>
      <c r="I841" s="59">
        <f t="shared" si="136"/>
        <v>15.979503108060319</v>
      </c>
      <c r="J841" s="59">
        <f t="shared" si="137"/>
        <v>17.130488145989428</v>
      </c>
      <c r="K841" s="59">
        <f t="shared" si="138"/>
        <v>2.8408598084851424</v>
      </c>
      <c r="L841" s="59">
        <f t="shared" si="139"/>
        <v>3.6121688577675393E-2</v>
      </c>
      <c r="R841" s="59">
        <f t="shared" si="133"/>
        <v>12.188701361916021</v>
      </c>
      <c r="S841" s="59">
        <f t="shared" si="134"/>
        <v>2.5005094047513556</v>
      </c>
    </row>
    <row r="842" spans="1:19" x14ac:dyDescent="0.3">
      <c r="A842" s="60">
        <f>[1]Data!A841</f>
        <v>1940.05</v>
      </c>
      <c r="B842" s="59">
        <f>[1]Data!B841</f>
        <v>10.58</v>
      </c>
      <c r="C842" s="59">
        <f>[1]Data!C841</f>
        <v>0.64333300000000004</v>
      </c>
      <c r="D842" s="59">
        <f>[1]Data!D841</f>
        <v>1.0233300000000001</v>
      </c>
      <c r="E842" s="59">
        <f>[1]Data!E841</f>
        <v>14</v>
      </c>
      <c r="F842" s="59">
        <f t="shared" si="131"/>
        <v>236.03375428571431</v>
      </c>
      <c r="G842" s="59">
        <f t="shared" si="132"/>
        <v>22.829907540000001</v>
      </c>
      <c r="H842" s="59">
        <f t="shared" si="135"/>
        <v>256.15184218599882</v>
      </c>
      <c r="I842" s="59">
        <f t="shared" si="136"/>
        <v>15.968376246560128</v>
      </c>
      <c r="J842" s="59">
        <f t="shared" si="137"/>
        <v>14.78132470335299</v>
      </c>
      <c r="K842" s="59">
        <f t="shared" si="138"/>
        <v>2.6933645396060646</v>
      </c>
      <c r="L842" s="59">
        <f t="shared" si="139"/>
        <v>-0.11137358030140243</v>
      </c>
      <c r="R842" s="59">
        <f t="shared" si="133"/>
        <v>10.338795891843295</v>
      </c>
      <c r="S842" s="59">
        <f t="shared" si="134"/>
        <v>2.3359034108334527</v>
      </c>
    </row>
    <row r="843" spans="1:19" x14ac:dyDescent="0.3">
      <c r="A843" s="60">
        <f>[1]Data!A842</f>
        <v>1940.06</v>
      </c>
      <c r="B843" s="59">
        <f>[1]Data!B842</f>
        <v>9.67</v>
      </c>
      <c r="C843" s="59">
        <f>[1]Data!C842</f>
        <v>0.65</v>
      </c>
      <c r="D843" s="59">
        <f>[1]Data!D842</f>
        <v>1.04</v>
      </c>
      <c r="E843" s="59">
        <f>[1]Data!E842</f>
        <v>14.1</v>
      </c>
      <c r="F843" s="59">
        <f t="shared" ref="F843:F906" si="140">B843*$E$1848/E843</f>
        <v>214.20215886524821</v>
      </c>
      <c r="G843" s="59">
        <f t="shared" ref="G843:G906" si="141">D843*$E$1848/E843</f>
        <v>23.037253900709221</v>
      </c>
      <c r="H843" s="59">
        <f t="shared" si="135"/>
        <v>254.91624965824525</v>
      </c>
      <c r="I843" s="59">
        <f t="shared" si="136"/>
        <v>15.963025419649771</v>
      </c>
      <c r="J843" s="59">
        <f t="shared" si="137"/>
        <v>13.418644225271665</v>
      </c>
      <c r="K843" s="59">
        <f t="shared" si="138"/>
        <v>2.5966451000072102</v>
      </c>
      <c r="L843" s="59">
        <f t="shared" si="139"/>
        <v>-0.20809301990025686</v>
      </c>
      <c r="R843" s="59">
        <f t="shared" ref="R843:R906" si="142">B843/D843</f>
        <v>9.2980769230769234</v>
      </c>
      <c r="S843" s="59">
        <f t="shared" ref="S843:S906" si="143">LN(R843)</f>
        <v>2.2298075963119217</v>
      </c>
    </row>
    <row r="844" spans="1:19" x14ac:dyDescent="0.3">
      <c r="A844" s="60">
        <f>[1]Data!A843</f>
        <v>1940.07</v>
      </c>
      <c r="B844" s="59">
        <f>[1]Data!B843</f>
        <v>9.99</v>
      </c>
      <c r="C844" s="59">
        <f>[1]Data!C843</f>
        <v>0.656667</v>
      </c>
      <c r="D844" s="59">
        <f>[1]Data!D843</f>
        <v>1.0533300000000001</v>
      </c>
      <c r="E844" s="59">
        <f>[1]Data!E843</f>
        <v>14</v>
      </c>
      <c r="F844" s="59">
        <f t="shared" si="140"/>
        <v>222.87119142857142</v>
      </c>
      <c r="G844" s="59">
        <f t="shared" si="141"/>
        <v>23.499190397142858</v>
      </c>
      <c r="H844" s="59">
        <f t="shared" si="135"/>
        <v>253.75043302104316</v>
      </c>
      <c r="I844" s="59">
        <f t="shared" si="136"/>
        <v>15.964304221838937</v>
      </c>
      <c r="J844" s="59">
        <f t="shared" si="137"/>
        <v>13.960595358968847</v>
      </c>
      <c r="K844" s="59">
        <f t="shared" si="138"/>
        <v>2.6362387439154533</v>
      </c>
      <c r="L844" s="59">
        <f t="shared" si="139"/>
        <v>-0.1684993759920137</v>
      </c>
      <c r="R844" s="59">
        <f t="shared" si="142"/>
        <v>9.4842072285038874</v>
      </c>
      <c r="S844" s="59">
        <f t="shared" si="143"/>
        <v>2.2496280182917201</v>
      </c>
    </row>
    <row r="845" spans="1:19" x14ac:dyDescent="0.3">
      <c r="A845" s="60">
        <f>[1]Data!A844</f>
        <v>1940.08</v>
      </c>
      <c r="B845" s="59">
        <f>[1]Data!B844</f>
        <v>10.199999999999999</v>
      </c>
      <c r="C845" s="59">
        <f>[1]Data!C844</f>
        <v>0.66333299999999995</v>
      </c>
      <c r="D845" s="59">
        <f>[1]Data!D844</f>
        <v>1.06667</v>
      </c>
      <c r="E845" s="59">
        <f>[1]Data!E844</f>
        <v>14</v>
      </c>
      <c r="F845" s="59">
        <f t="shared" si="140"/>
        <v>227.55617142857139</v>
      </c>
      <c r="G845" s="59">
        <f t="shared" si="141"/>
        <v>23.796798174285716</v>
      </c>
      <c r="H845" s="59">
        <f t="shared" si="135"/>
        <v>252.69048959078395</v>
      </c>
      <c r="I845" s="59">
        <f t="shared" si="136"/>
        <v>15.972393669132849</v>
      </c>
      <c r="J845" s="59">
        <f t="shared" si="137"/>
        <v>14.246842154180737</v>
      </c>
      <c r="K845" s="59">
        <f t="shared" si="138"/>
        <v>2.6565352789416519</v>
      </c>
      <c r="L845" s="59">
        <f t="shared" si="139"/>
        <v>-0.14820284096581515</v>
      </c>
      <c r="R845" s="59">
        <f t="shared" si="142"/>
        <v>9.562470117280883</v>
      </c>
      <c r="S845" s="59">
        <f t="shared" si="143"/>
        <v>2.2578460741575368</v>
      </c>
    </row>
    <row r="846" spans="1:19" x14ac:dyDescent="0.3">
      <c r="A846" s="60">
        <f>[1]Data!A845</f>
        <v>1940.09</v>
      </c>
      <c r="B846" s="59">
        <f>[1]Data!B845</f>
        <v>10.63</v>
      </c>
      <c r="C846" s="59">
        <f>[1]Data!C845</f>
        <v>0.67</v>
      </c>
      <c r="D846" s="59">
        <f>[1]Data!D845</f>
        <v>1.08</v>
      </c>
      <c r="E846" s="59">
        <f>[1]Data!E845</f>
        <v>14</v>
      </c>
      <c r="F846" s="59">
        <f t="shared" si="140"/>
        <v>237.14922571428571</v>
      </c>
      <c r="G846" s="59">
        <f t="shared" si="141"/>
        <v>24.094182857142858</v>
      </c>
      <c r="H846" s="59">
        <f t="shared" si="135"/>
        <v>251.66801445137907</v>
      </c>
      <c r="I846" s="59">
        <f t="shared" si="136"/>
        <v>15.989052076243759</v>
      </c>
      <c r="J846" s="59">
        <f t="shared" si="137"/>
        <v>14.831975315574692</v>
      </c>
      <c r="K846" s="59">
        <f t="shared" si="138"/>
        <v>2.6967853445539571</v>
      </c>
      <c r="L846" s="59">
        <f t="shared" si="139"/>
        <v>-0.10795277535350989</v>
      </c>
      <c r="R846" s="59">
        <f t="shared" si="142"/>
        <v>9.8425925925925934</v>
      </c>
      <c r="S846" s="59">
        <f t="shared" si="143"/>
        <v>2.2867191512177283</v>
      </c>
    </row>
    <row r="847" spans="1:19" x14ac:dyDescent="0.3">
      <c r="A847" s="60">
        <f>[1]Data!A846</f>
        <v>1940.1</v>
      </c>
      <c r="B847" s="59">
        <f>[1]Data!B846</f>
        <v>10.73</v>
      </c>
      <c r="C847" s="59">
        <f>[1]Data!C846</f>
        <v>0.67</v>
      </c>
      <c r="D847" s="59">
        <f>[1]Data!D846</f>
        <v>1.07</v>
      </c>
      <c r="E847" s="59">
        <f>[1]Data!E846</f>
        <v>14</v>
      </c>
      <c r="F847" s="59">
        <f t="shared" si="140"/>
        <v>239.38016857142858</v>
      </c>
      <c r="G847" s="59">
        <f t="shared" si="141"/>
        <v>23.871088571428572</v>
      </c>
      <c r="H847" s="59">
        <f t="shared" si="135"/>
        <v>250.99183574829715</v>
      </c>
      <c r="I847" s="59">
        <f t="shared" si="136"/>
        <v>16.010089148843889</v>
      </c>
      <c r="J847" s="59">
        <f t="shared" si="137"/>
        <v>14.951832331846482</v>
      </c>
      <c r="K847" s="59">
        <f t="shared" si="138"/>
        <v>2.7048338563294507</v>
      </c>
      <c r="L847" s="59">
        <f t="shared" si="139"/>
        <v>-9.9904263578016295E-2</v>
      </c>
      <c r="R847" s="59">
        <f t="shared" si="142"/>
        <v>10.028037383177569</v>
      </c>
      <c r="S847" s="59">
        <f t="shared" si="143"/>
        <v>2.3053849081687923</v>
      </c>
    </row>
    <row r="848" spans="1:19" x14ac:dyDescent="0.3">
      <c r="A848" s="60">
        <f>[1]Data!A847</f>
        <v>1940.11</v>
      </c>
      <c r="B848" s="59">
        <f>[1]Data!B847</f>
        <v>10.98</v>
      </c>
      <c r="C848" s="59">
        <f>[1]Data!C847</f>
        <v>0.67</v>
      </c>
      <c r="D848" s="59">
        <f>[1]Data!D847</f>
        <v>1.06</v>
      </c>
      <c r="E848" s="59">
        <f>[1]Data!E847</f>
        <v>14</v>
      </c>
      <c r="F848" s="59">
        <f t="shared" si="140"/>
        <v>244.95752571428574</v>
      </c>
      <c r="G848" s="59">
        <f t="shared" si="141"/>
        <v>23.647994285714287</v>
      </c>
      <c r="H848" s="59">
        <f t="shared" si="135"/>
        <v>250.35940443659899</v>
      </c>
      <c r="I848" s="59">
        <f t="shared" si="136"/>
        <v>16.035960109245803</v>
      </c>
      <c r="J848" s="59">
        <f t="shared" si="137"/>
        <v>15.275513536171205</v>
      </c>
      <c r="K848" s="59">
        <f t="shared" si="138"/>
        <v>2.7262511238818168</v>
      </c>
      <c r="L848" s="59">
        <f t="shared" si="139"/>
        <v>-7.8486996025650235E-2</v>
      </c>
      <c r="R848" s="59">
        <f t="shared" si="142"/>
        <v>10.358490566037736</v>
      </c>
      <c r="S848" s="59">
        <f t="shared" si="143"/>
        <v>2.337806527957409</v>
      </c>
    </row>
    <row r="849" spans="1:19" x14ac:dyDescent="0.3">
      <c r="A849" s="60">
        <f>[1]Data!A848</f>
        <v>1940.12</v>
      </c>
      <c r="B849" s="59">
        <f>[1]Data!B848</f>
        <v>10.53</v>
      </c>
      <c r="C849" s="59">
        <f>[1]Data!C848</f>
        <v>0.67</v>
      </c>
      <c r="D849" s="59">
        <f>[1]Data!D848</f>
        <v>1.05</v>
      </c>
      <c r="E849" s="59">
        <f>[1]Data!E848</f>
        <v>14.1</v>
      </c>
      <c r="F849" s="59">
        <f t="shared" si="140"/>
        <v>233.25219574468085</v>
      </c>
      <c r="G849" s="59">
        <f t="shared" si="141"/>
        <v>23.258765957446808</v>
      </c>
      <c r="H849" s="59">
        <f t="shared" si="135"/>
        <v>249.83706177020272</v>
      </c>
      <c r="I849" s="59">
        <f t="shared" si="136"/>
        <v>16.064301134468959</v>
      </c>
      <c r="J849" s="59">
        <f t="shared" si="137"/>
        <v>14.519909318942901</v>
      </c>
      <c r="K849" s="59">
        <f t="shared" si="138"/>
        <v>2.6755207641252818</v>
      </c>
      <c r="L849" s="59">
        <f t="shared" si="139"/>
        <v>-0.12921735578218518</v>
      </c>
      <c r="R849" s="59">
        <f t="shared" si="142"/>
        <v>10.028571428571427</v>
      </c>
      <c r="S849" s="59">
        <f t="shared" si="143"/>
        <v>2.3054381619764519</v>
      </c>
    </row>
    <row r="850" spans="1:19" x14ac:dyDescent="0.3">
      <c r="A850" s="60">
        <f>[1]Data!A849</f>
        <v>1941.01</v>
      </c>
      <c r="B850" s="59">
        <f>[1]Data!B849</f>
        <v>10.55</v>
      </c>
      <c r="C850" s="59">
        <f>[1]Data!C849</f>
        <v>0.67333299999999996</v>
      </c>
      <c r="D850" s="59">
        <f>[1]Data!D849</f>
        <v>1.0533300000000001</v>
      </c>
      <c r="E850" s="59">
        <f>[1]Data!E849</f>
        <v>14.1</v>
      </c>
      <c r="F850" s="59">
        <f t="shared" si="140"/>
        <v>233.69521985815604</v>
      </c>
      <c r="G850" s="59">
        <f t="shared" si="141"/>
        <v>23.332529472340426</v>
      </c>
      <c r="H850" s="59">
        <f t="shared" si="135"/>
        <v>249.09552997216534</v>
      </c>
      <c r="I850" s="59">
        <f t="shared" si="136"/>
        <v>16.09565390355305</v>
      </c>
      <c r="J850" s="59">
        <f t="shared" si="137"/>
        <v>14.519150402865508</v>
      </c>
      <c r="K850" s="59">
        <f t="shared" si="138"/>
        <v>2.6754684954853993</v>
      </c>
      <c r="L850" s="59">
        <f t="shared" si="139"/>
        <v>-0.12926962442206769</v>
      </c>
      <c r="R850" s="59">
        <f t="shared" si="142"/>
        <v>10.015854480552154</v>
      </c>
      <c r="S850" s="59">
        <f t="shared" si="143"/>
        <v>2.3041692855533338</v>
      </c>
    </row>
    <row r="851" spans="1:19" x14ac:dyDescent="0.3">
      <c r="A851" s="60">
        <f>[1]Data!A850</f>
        <v>1941.02</v>
      </c>
      <c r="B851" s="59">
        <f>[1]Data!B850</f>
        <v>9.89</v>
      </c>
      <c r="C851" s="59">
        <f>[1]Data!C850</f>
        <v>0.67666700000000002</v>
      </c>
      <c r="D851" s="59">
        <f>[1]Data!D850</f>
        <v>1.05667</v>
      </c>
      <c r="E851" s="59">
        <f>[1]Data!E850</f>
        <v>14.1</v>
      </c>
      <c r="F851" s="59">
        <f t="shared" si="140"/>
        <v>219.07542411347518</v>
      </c>
      <c r="G851" s="59">
        <f t="shared" si="141"/>
        <v>23.406514499290783</v>
      </c>
      <c r="H851" s="59">
        <f t="shared" si="135"/>
        <v>248.17718321184984</v>
      </c>
      <c r="I851" s="59">
        <f t="shared" si="136"/>
        <v>16.130151487248337</v>
      </c>
      <c r="J851" s="59">
        <f t="shared" si="137"/>
        <v>13.58173382851766</v>
      </c>
      <c r="K851" s="59">
        <f t="shared" si="138"/>
        <v>2.6087257891293478</v>
      </c>
      <c r="L851" s="59">
        <f t="shared" si="139"/>
        <v>-0.19601233077811919</v>
      </c>
      <c r="R851" s="59">
        <f t="shared" si="142"/>
        <v>9.3595919255775222</v>
      </c>
      <c r="S851" s="59">
        <f t="shared" si="143"/>
        <v>2.2364016918443843</v>
      </c>
    </row>
    <row r="852" spans="1:19" x14ac:dyDescent="0.3">
      <c r="A852" s="60">
        <f>[1]Data!A851</f>
        <v>1941.03</v>
      </c>
      <c r="B852" s="59">
        <f>[1]Data!B851</f>
        <v>9.9499999999999993</v>
      </c>
      <c r="C852" s="59">
        <f>[1]Data!C851</f>
        <v>0.68</v>
      </c>
      <c r="D852" s="59">
        <f>[1]Data!D851</f>
        <v>1.06</v>
      </c>
      <c r="E852" s="59">
        <f>[1]Data!E851</f>
        <v>14.2</v>
      </c>
      <c r="F852" s="59">
        <f t="shared" si="140"/>
        <v>218.85235211267604</v>
      </c>
      <c r="G852" s="59">
        <f t="shared" si="141"/>
        <v>23.314923943661974</v>
      </c>
      <c r="H852" s="59">
        <f t="shared" si="135"/>
        <v>247.13134446676057</v>
      </c>
      <c r="I852" s="59">
        <f t="shared" si="136"/>
        <v>16.167850132199174</v>
      </c>
      <c r="J852" s="59">
        <f t="shared" si="137"/>
        <v>13.536267983881135</v>
      </c>
      <c r="K852" s="59">
        <f t="shared" si="138"/>
        <v>2.6053726005314513</v>
      </c>
      <c r="L852" s="59">
        <f t="shared" si="139"/>
        <v>-0.19936551937601577</v>
      </c>
      <c r="R852" s="59">
        <f t="shared" si="142"/>
        <v>9.3867924528301874</v>
      </c>
      <c r="S852" s="59">
        <f t="shared" si="143"/>
        <v>2.2393036430465254</v>
      </c>
    </row>
    <row r="853" spans="1:19" x14ac:dyDescent="0.3">
      <c r="A853" s="60">
        <f>[1]Data!A852</f>
        <v>1941.04</v>
      </c>
      <c r="B853" s="59">
        <f>[1]Data!B852</f>
        <v>9.64</v>
      </c>
      <c r="C853" s="59">
        <f>[1]Data!C852</f>
        <v>0.68333299999999997</v>
      </c>
      <c r="D853" s="59">
        <f>[1]Data!D852</f>
        <v>1.07</v>
      </c>
      <c r="E853" s="59">
        <f>[1]Data!E852</f>
        <v>14.3</v>
      </c>
      <c r="F853" s="59">
        <f t="shared" si="140"/>
        <v>210.55108251748251</v>
      </c>
      <c r="G853" s="59">
        <f t="shared" si="141"/>
        <v>23.370296503496505</v>
      </c>
      <c r="H853" s="59">
        <f t="shared" si="135"/>
        <v>246.22151251330286</v>
      </c>
      <c r="I853" s="59">
        <f t="shared" si="136"/>
        <v>16.209773473975016</v>
      </c>
      <c r="J853" s="59">
        <f t="shared" si="137"/>
        <v>12.989144040508942</v>
      </c>
      <c r="K853" s="59">
        <f t="shared" si="138"/>
        <v>2.5641139347861666</v>
      </c>
      <c r="L853" s="59">
        <f t="shared" si="139"/>
        <v>-0.24062418512130046</v>
      </c>
      <c r="R853" s="59">
        <f t="shared" si="142"/>
        <v>9.009345794392523</v>
      </c>
      <c r="S853" s="59">
        <f t="shared" si="143"/>
        <v>2.1982624601486394</v>
      </c>
    </row>
    <row r="854" spans="1:19" x14ac:dyDescent="0.3">
      <c r="A854" s="60">
        <f>[1]Data!A853</f>
        <v>1941.05</v>
      </c>
      <c r="B854" s="59">
        <f>[1]Data!B853</f>
        <v>9.43</v>
      </c>
      <c r="C854" s="59">
        <f>[1]Data!C853</f>
        <v>0.68666700000000003</v>
      </c>
      <c r="D854" s="59">
        <f>[1]Data!D853</f>
        <v>1.08</v>
      </c>
      <c r="E854" s="59">
        <f>[1]Data!E853</f>
        <v>14.4</v>
      </c>
      <c r="F854" s="59">
        <f t="shared" si="140"/>
        <v>204.53408055555553</v>
      </c>
      <c r="G854" s="59">
        <f t="shared" si="141"/>
        <v>23.424899999999997</v>
      </c>
      <c r="H854" s="59">
        <f t="shared" si="135"/>
        <v>245.52238827158624</v>
      </c>
      <c r="I854" s="59">
        <f t="shared" si="136"/>
        <v>16.255229399433155</v>
      </c>
      <c r="J854" s="59">
        <f t="shared" si="137"/>
        <v>12.582663432771238</v>
      </c>
      <c r="K854" s="59">
        <f t="shared" si="138"/>
        <v>2.5323199484790151</v>
      </c>
      <c r="L854" s="59">
        <f t="shared" si="139"/>
        <v>-0.27241817142845193</v>
      </c>
      <c r="R854" s="59">
        <f t="shared" si="142"/>
        <v>8.731481481481481</v>
      </c>
      <c r="S854" s="59">
        <f t="shared" si="143"/>
        <v>2.1669350555092377</v>
      </c>
    </row>
    <row r="855" spans="1:19" x14ac:dyDescent="0.3">
      <c r="A855" s="60">
        <f>[1]Data!A854</f>
        <v>1941.06</v>
      </c>
      <c r="B855" s="59">
        <f>[1]Data!B854</f>
        <v>9.76</v>
      </c>
      <c r="C855" s="59">
        <f>[1]Data!C854</f>
        <v>0.69</v>
      </c>
      <c r="D855" s="59">
        <f>[1]Data!D854</f>
        <v>1.0900000000000001</v>
      </c>
      <c r="E855" s="59">
        <f>[1]Data!E854</f>
        <v>14.7</v>
      </c>
      <c r="F855" s="59">
        <f t="shared" si="140"/>
        <v>207.37145034013605</v>
      </c>
      <c r="G855" s="59">
        <f t="shared" si="141"/>
        <v>23.159311564625852</v>
      </c>
      <c r="H855" s="59">
        <f t="shared" si="135"/>
        <v>244.96576928477631</v>
      </c>
      <c r="I855" s="59">
        <f t="shared" si="136"/>
        <v>16.302539505058039</v>
      </c>
      <c r="J855" s="59">
        <f t="shared" si="137"/>
        <v>12.720193088677799</v>
      </c>
      <c r="K855" s="59">
        <f t="shared" si="138"/>
        <v>2.5431907377242622</v>
      </c>
      <c r="L855" s="59">
        <f t="shared" si="139"/>
        <v>-0.26154738218320484</v>
      </c>
      <c r="R855" s="59">
        <f t="shared" si="142"/>
        <v>8.9541284403669721</v>
      </c>
      <c r="S855" s="59">
        <f t="shared" si="143"/>
        <v>2.1921147041839486</v>
      </c>
    </row>
    <row r="856" spans="1:19" x14ac:dyDescent="0.3">
      <c r="A856" s="60">
        <f>[1]Data!A855</f>
        <v>1941.07</v>
      </c>
      <c r="B856" s="59">
        <f>[1]Data!B855</f>
        <v>10.26</v>
      </c>
      <c r="C856" s="59">
        <f>[1]Data!C855</f>
        <v>0.69333299999999998</v>
      </c>
      <c r="D856" s="59">
        <f>[1]Data!D855</f>
        <v>1.1233299999999999</v>
      </c>
      <c r="E856" s="59">
        <f>[1]Data!E855</f>
        <v>14.7</v>
      </c>
      <c r="F856" s="59">
        <f t="shared" si="140"/>
        <v>217.99498775510204</v>
      </c>
      <c r="G856" s="59">
        <f t="shared" si="141"/>
        <v>23.867476568707481</v>
      </c>
      <c r="H856" s="59">
        <f t="shared" si="135"/>
        <v>244.30736558296806</v>
      </c>
      <c r="I856" s="59">
        <f t="shared" si="136"/>
        <v>16.359368661673766</v>
      </c>
      <c r="J856" s="59">
        <f t="shared" si="137"/>
        <v>13.325391233820294</v>
      </c>
      <c r="K856" s="59">
        <f t="shared" si="138"/>
        <v>2.5896713305079624</v>
      </c>
      <c r="L856" s="59">
        <f t="shared" si="139"/>
        <v>-0.21506678939950463</v>
      </c>
      <c r="R856" s="59">
        <f t="shared" si="142"/>
        <v>9.1335582598167946</v>
      </c>
      <c r="S856" s="59">
        <f t="shared" si="143"/>
        <v>2.2119553514099159</v>
      </c>
    </row>
    <row r="857" spans="1:19" x14ac:dyDescent="0.3">
      <c r="A857" s="60">
        <f>[1]Data!A856</f>
        <v>1941.08</v>
      </c>
      <c r="B857" s="59">
        <f>[1]Data!B856</f>
        <v>10.210000000000001</v>
      </c>
      <c r="C857" s="59">
        <f>[1]Data!C856</f>
        <v>0.69666700000000004</v>
      </c>
      <c r="D857" s="59">
        <f>[1]Data!D856</f>
        <v>1.1566700000000001</v>
      </c>
      <c r="E857" s="59">
        <f>[1]Data!E856</f>
        <v>14.9</v>
      </c>
      <c r="F857" s="59">
        <f t="shared" si="140"/>
        <v>214.02078657718121</v>
      </c>
      <c r="G857" s="59">
        <f t="shared" si="141"/>
        <v>24.245976808053694</v>
      </c>
      <c r="H857" s="59">
        <f t="shared" si="135"/>
        <v>243.6911423251627</v>
      </c>
      <c r="I857" s="59">
        <f t="shared" si="136"/>
        <v>16.424059770462637</v>
      </c>
      <c r="J857" s="59">
        <f t="shared" si="137"/>
        <v>13.030930815417546</v>
      </c>
      <c r="K857" s="59">
        <f t="shared" si="138"/>
        <v>2.5673258249181896</v>
      </c>
      <c r="L857" s="59">
        <f t="shared" si="139"/>
        <v>-0.23741229498927741</v>
      </c>
      <c r="R857" s="59">
        <f t="shared" si="142"/>
        <v>8.8270638989512999</v>
      </c>
      <c r="S857" s="59">
        <f t="shared" si="143"/>
        <v>2.1778224450456882</v>
      </c>
    </row>
    <row r="858" spans="1:19" x14ac:dyDescent="0.3">
      <c r="A858" s="60">
        <f>[1]Data!A857</f>
        <v>1941.09</v>
      </c>
      <c r="B858" s="59">
        <f>[1]Data!B857</f>
        <v>10.24</v>
      </c>
      <c r="C858" s="59">
        <f>[1]Data!C857</f>
        <v>0.7</v>
      </c>
      <c r="D858" s="59">
        <f>[1]Data!D857</f>
        <v>1.19</v>
      </c>
      <c r="E858" s="59">
        <f>[1]Data!E857</f>
        <v>15.1</v>
      </c>
      <c r="F858" s="59">
        <f t="shared" si="140"/>
        <v>211.80660132450333</v>
      </c>
      <c r="G858" s="59">
        <f t="shared" si="141"/>
        <v>24.614243708609269</v>
      </c>
      <c r="H858" s="59">
        <f t="shared" si="135"/>
        <v>243.27862194308514</v>
      </c>
      <c r="I858" s="59">
        <f t="shared" si="136"/>
        <v>16.495932738571309</v>
      </c>
      <c r="J858" s="59">
        <f t="shared" si="137"/>
        <v>12.83992876797142</v>
      </c>
      <c r="K858" s="59">
        <f t="shared" si="138"/>
        <v>2.5525597505806497</v>
      </c>
      <c r="L858" s="59">
        <f t="shared" si="139"/>
        <v>-0.25217836932681736</v>
      </c>
      <c r="R858" s="59">
        <f t="shared" si="142"/>
        <v>8.6050420168067241</v>
      </c>
      <c r="S858" s="59">
        <f t="shared" si="143"/>
        <v>2.1523483124879239</v>
      </c>
    </row>
    <row r="859" spans="1:19" x14ac:dyDescent="0.3">
      <c r="A859" s="60">
        <f>[1]Data!A858</f>
        <v>1941.1</v>
      </c>
      <c r="B859" s="59">
        <f>[1]Data!B858</f>
        <v>9.83</v>
      </c>
      <c r="C859" s="59">
        <f>[1]Data!C858</f>
        <v>0.70333299999999999</v>
      </c>
      <c r="D859" s="59">
        <f>[1]Data!D858</f>
        <v>1.18</v>
      </c>
      <c r="E859" s="59">
        <f>[1]Data!E858</f>
        <v>15.3</v>
      </c>
      <c r="F859" s="59">
        <f t="shared" si="140"/>
        <v>200.66820653594769</v>
      </c>
      <c r="G859" s="59">
        <f t="shared" si="141"/>
        <v>24.088350326797382</v>
      </c>
      <c r="H859" s="59">
        <f t="shared" si="135"/>
        <v>243.03190797970623</v>
      </c>
      <c r="I859" s="59">
        <f t="shared" si="136"/>
        <v>16.570262718924941</v>
      </c>
      <c r="J859" s="59">
        <f t="shared" si="137"/>
        <v>12.110140312184912</v>
      </c>
      <c r="K859" s="59">
        <f t="shared" si="138"/>
        <v>2.4940431439706208</v>
      </c>
      <c r="L859" s="59">
        <f t="shared" si="139"/>
        <v>-0.31069497593684625</v>
      </c>
      <c r="R859" s="59">
        <f t="shared" si="142"/>
        <v>8.3305084745762716</v>
      </c>
      <c r="S859" s="59">
        <f t="shared" si="143"/>
        <v>2.1199244956815018</v>
      </c>
    </row>
    <row r="860" spans="1:19" x14ac:dyDescent="0.3">
      <c r="A860" s="60">
        <f>[1]Data!A859</f>
        <v>1941.11</v>
      </c>
      <c r="B860" s="59">
        <f>[1]Data!B859</f>
        <v>9.3699999999999992</v>
      </c>
      <c r="C860" s="59">
        <f>[1]Data!C859</f>
        <v>0.70666700000000005</v>
      </c>
      <c r="D860" s="59">
        <f>[1]Data!D859</f>
        <v>1.17</v>
      </c>
      <c r="E860" s="59">
        <f>[1]Data!E859</f>
        <v>15.4</v>
      </c>
      <c r="F860" s="59">
        <f t="shared" si="140"/>
        <v>190.03576883116881</v>
      </c>
      <c r="G860" s="59">
        <f t="shared" si="141"/>
        <v>23.729119480519479</v>
      </c>
      <c r="H860" s="59">
        <f t="shared" si="135"/>
        <v>242.58313473095811</v>
      </c>
      <c r="I860" s="59">
        <f t="shared" si="136"/>
        <v>16.647323343830458</v>
      </c>
      <c r="J860" s="59">
        <f t="shared" si="137"/>
        <v>11.415394829920004</v>
      </c>
      <c r="K860" s="59">
        <f t="shared" si="138"/>
        <v>2.4349628680756559</v>
      </c>
      <c r="L860" s="59">
        <f t="shared" si="139"/>
        <v>-0.36977525183181115</v>
      </c>
      <c r="R860" s="59">
        <f t="shared" si="142"/>
        <v>8.0085470085470085</v>
      </c>
      <c r="S860" s="59">
        <f t="shared" si="143"/>
        <v>2.0805093474406662</v>
      </c>
    </row>
    <row r="861" spans="1:19" x14ac:dyDescent="0.3">
      <c r="A861" s="60">
        <f>[1]Data!A860</f>
        <v>1941.12</v>
      </c>
      <c r="B861" s="59">
        <f>[1]Data!B860</f>
        <v>8.76</v>
      </c>
      <c r="C861" s="59">
        <f>[1]Data!C860</f>
        <v>0.71</v>
      </c>
      <c r="D861" s="59">
        <f>[1]Data!D860</f>
        <v>1.1599999999999999</v>
      </c>
      <c r="E861" s="59">
        <f>[1]Data!E860</f>
        <v>15.5</v>
      </c>
      <c r="F861" s="59">
        <f t="shared" si="140"/>
        <v>176.51795612903226</v>
      </c>
      <c r="G861" s="59">
        <f t="shared" si="141"/>
        <v>23.374523870967742</v>
      </c>
      <c r="H861" s="59">
        <f t="shared" si="135"/>
        <v>242.55064861451302</v>
      </c>
      <c r="I861" s="59">
        <f t="shared" si="136"/>
        <v>16.728384132444333</v>
      </c>
      <c r="J861" s="59">
        <f t="shared" si="137"/>
        <v>10.552002795457067</v>
      </c>
      <c r="K861" s="59">
        <f t="shared" si="138"/>
        <v>2.3563156803369902</v>
      </c>
      <c r="L861" s="59">
        <f t="shared" si="139"/>
        <v>-0.44842243957047678</v>
      </c>
      <c r="R861" s="59">
        <f t="shared" si="142"/>
        <v>7.5517241379310347</v>
      </c>
      <c r="S861" s="59">
        <f t="shared" si="143"/>
        <v>2.0217758998300268</v>
      </c>
    </row>
    <row r="862" spans="1:19" x14ac:dyDescent="0.3">
      <c r="A862" s="60">
        <f>[1]Data!A861</f>
        <v>1942.01</v>
      </c>
      <c r="B862" s="59">
        <f>[1]Data!B861</f>
        <v>8.93</v>
      </c>
      <c r="C862" s="59">
        <f>[1]Data!C861</f>
        <v>0.70333299999999999</v>
      </c>
      <c r="D862" s="59">
        <f>[1]Data!D861</f>
        <v>1.1200000000000001</v>
      </c>
      <c r="E862" s="59">
        <f>[1]Data!E861</f>
        <v>15.7</v>
      </c>
      <c r="F862" s="59">
        <f t="shared" si="140"/>
        <v>177.65125859872612</v>
      </c>
      <c r="G862" s="59">
        <f t="shared" si="141"/>
        <v>22.281008917197454</v>
      </c>
      <c r="H862" s="59">
        <f t="shared" si="135"/>
        <v>242.43351773273912</v>
      </c>
      <c r="I862" s="59">
        <f t="shared" si="136"/>
        <v>16.804109122105743</v>
      </c>
      <c r="J862" s="59">
        <f t="shared" si="137"/>
        <v>10.571893892609074</v>
      </c>
      <c r="K862" s="59">
        <f t="shared" si="138"/>
        <v>2.3581989600485684</v>
      </c>
      <c r="L862" s="59">
        <f t="shared" si="139"/>
        <v>-0.44653915985889858</v>
      </c>
      <c r="R862" s="59">
        <f t="shared" si="142"/>
        <v>7.9732142857142847</v>
      </c>
      <c r="S862" s="59">
        <f t="shared" si="143"/>
        <v>2.0760877095814045</v>
      </c>
    </row>
    <row r="863" spans="1:19" x14ac:dyDescent="0.3">
      <c r="A863" s="60">
        <f>[1]Data!A862</f>
        <v>1942.02</v>
      </c>
      <c r="B863" s="59">
        <f>[1]Data!B862</f>
        <v>8.65</v>
      </c>
      <c r="C863" s="59">
        <f>[1]Data!C862</f>
        <v>0.69666700000000004</v>
      </c>
      <c r="D863" s="59">
        <f>[1]Data!D862</f>
        <v>1.08</v>
      </c>
      <c r="E863" s="59">
        <f>[1]Data!E862</f>
        <v>15.8</v>
      </c>
      <c r="F863" s="59">
        <f t="shared" si="140"/>
        <v>170.99188607594937</v>
      </c>
      <c r="G863" s="59">
        <f t="shared" si="141"/>
        <v>21.349275949367087</v>
      </c>
      <c r="H863" s="59">
        <f t="shared" si="135"/>
        <v>242.16817272407471</v>
      </c>
      <c r="I863" s="59">
        <f t="shared" si="136"/>
        <v>16.876179071876379</v>
      </c>
      <c r="J863" s="59">
        <f t="shared" si="137"/>
        <v>10.132144565881145</v>
      </c>
      <c r="K863" s="59">
        <f t="shared" si="138"/>
        <v>2.3157130002848891</v>
      </c>
      <c r="L863" s="59">
        <f t="shared" si="139"/>
        <v>-0.48902511962257789</v>
      </c>
      <c r="R863" s="59">
        <f t="shared" si="142"/>
        <v>8.0092592592592595</v>
      </c>
      <c r="S863" s="59">
        <f t="shared" si="143"/>
        <v>2.0805982798076599</v>
      </c>
    </row>
    <row r="864" spans="1:19" x14ac:dyDescent="0.3">
      <c r="A864" s="60">
        <f>[1]Data!A863</f>
        <v>1942.03</v>
      </c>
      <c r="B864" s="59">
        <f>[1]Data!B863</f>
        <v>8.18</v>
      </c>
      <c r="C864" s="59">
        <f>[1]Data!C863</f>
        <v>0.69</v>
      </c>
      <c r="D864" s="59">
        <f>[1]Data!D863</f>
        <v>1.04</v>
      </c>
      <c r="E864" s="59">
        <f>[1]Data!E863</f>
        <v>16</v>
      </c>
      <c r="F864" s="59">
        <f t="shared" si="140"/>
        <v>159.67973499999999</v>
      </c>
      <c r="G864" s="59">
        <f t="shared" si="141"/>
        <v>20.301580000000001</v>
      </c>
      <c r="H864" s="59">
        <f t="shared" si="135"/>
        <v>241.78431509882361</v>
      </c>
      <c r="I864" s="59">
        <f t="shared" si="136"/>
        <v>16.944596690916711</v>
      </c>
      <c r="J864" s="59">
        <f t="shared" si="137"/>
        <v>9.4236373938364437</v>
      </c>
      <c r="K864" s="59">
        <f t="shared" si="138"/>
        <v>2.2432211492840493</v>
      </c>
      <c r="L864" s="59">
        <f t="shared" si="139"/>
        <v>-0.56151697062341777</v>
      </c>
      <c r="R864" s="59">
        <f t="shared" si="142"/>
        <v>7.865384615384615</v>
      </c>
      <c r="S864" s="59">
        <f t="shared" si="143"/>
        <v>2.0624714374613742</v>
      </c>
    </row>
    <row r="865" spans="1:19" x14ac:dyDescent="0.3">
      <c r="A865" s="60">
        <f>[1]Data!A864</f>
        <v>1942.04</v>
      </c>
      <c r="B865" s="59">
        <f>[1]Data!B864</f>
        <v>7.84</v>
      </c>
      <c r="C865" s="59">
        <f>[1]Data!C864</f>
        <v>0.68</v>
      </c>
      <c r="D865" s="59">
        <f>[1]Data!D864</f>
        <v>1.02</v>
      </c>
      <c r="E865" s="59">
        <f>[1]Data!E864</f>
        <v>16.100000000000001</v>
      </c>
      <c r="F865" s="59">
        <f t="shared" si="140"/>
        <v>152.09210434782605</v>
      </c>
      <c r="G865" s="59">
        <f t="shared" si="141"/>
        <v>19.787493167701861</v>
      </c>
      <c r="H865" s="59">
        <f t="shared" si="135"/>
        <v>241.93224198861731</v>
      </c>
      <c r="I865" s="59">
        <f t="shared" si="136"/>
        <v>17.012931287736304</v>
      </c>
      <c r="J865" s="59">
        <f t="shared" si="137"/>
        <v>8.9397941939294707</v>
      </c>
      <c r="K865" s="59">
        <f t="shared" si="138"/>
        <v>2.1905125681071813</v>
      </c>
      <c r="L865" s="59">
        <f t="shared" si="139"/>
        <v>-0.61422555180028571</v>
      </c>
      <c r="R865" s="59">
        <f t="shared" si="142"/>
        <v>7.6862745098039209</v>
      </c>
      <c r="S865" s="59">
        <f t="shared" si="143"/>
        <v>2.0394362070661365</v>
      </c>
    </row>
    <row r="866" spans="1:19" x14ac:dyDescent="0.3">
      <c r="A866" s="60">
        <f>[1]Data!A865</f>
        <v>1942.05</v>
      </c>
      <c r="B866" s="59">
        <f>[1]Data!B865</f>
        <v>7.93</v>
      </c>
      <c r="C866" s="59">
        <f>[1]Data!C865</f>
        <v>0.67</v>
      </c>
      <c r="D866" s="59">
        <f>[1]Data!D865</f>
        <v>1</v>
      </c>
      <c r="E866" s="59">
        <f>[1]Data!E865</f>
        <v>16.3</v>
      </c>
      <c r="F866" s="59">
        <f t="shared" si="140"/>
        <v>151.95047607361963</v>
      </c>
      <c r="G866" s="59">
        <f t="shared" si="141"/>
        <v>19.161472392638036</v>
      </c>
      <c r="H866" s="59">
        <f t="shared" si="135"/>
        <v>242.4116413209322</v>
      </c>
      <c r="I866" s="59">
        <f t="shared" si="136"/>
        <v>17.079319452441396</v>
      </c>
      <c r="J866" s="59">
        <f t="shared" si="137"/>
        <v>8.8967523850547288</v>
      </c>
      <c r="K866" s="59">
        <f t="shared" si="138"/>
        <v>2.1856863095900376</v>
      </c>
      <c r="L866" s="59">
        <f t="shared" si="139"/>
        <v>-0.6190518103174294</v>
      </c>
      <c r="R866" s="59">
        <f t="shared" si="142"/>
        <v>7.93</v>
      </c>
      <c r="S866" s="59">
        <f t="shared" si="143"/>
        <v>2.0706530356467567</v>
      </c>
    </row>
    <row r="867" spans="1:19" x14ac:dyDescent="0.3">
      <c r="A867" s="60">
        <f>[1]Data!A866</f>
        <v>1942.06</v>
      </c>
      <c r="B867" s="59">
        <f>[1]Data!B866</f>
        <v>8.33</v>
      </c>
      <c r="C867" s="59">
        <f>[1]Data!C866</f>
        <v>0.66</v>
      </c>
      <c r="D867" s="59">
        <f>[1]Data!D866</f>
        <v>0.98</v>
      </c>
      <c r="E867" s="59">
        <f>[1]Data!E866</f>
        <v>16.3</v>
      </c>
      <c r="F867" s="59">
        <f t="shared" si="140"/>
        <v>159.61506503067483</v>
      </c>
      <c r="G867" s="59">
        <f t="shared" si="141"/>
        <v>18.778242944785273</v>
      </c>
      <c r="H867" s="59">
        <f t="shared" si="135"/>
        <v>243.22808669576216</v>
      </c>
      <c r="I867" s="59">
        <f t="shared" si="136"/>
        <v>17.146637049103017</v>
      </c>
      <c r="J867" s="59">
        <f t="shared" si="137"/>
        <v>9.3088262481781925</v>
      </c>
      <c r="K867" s="59">
        <f t="shared" si="138"/>
        <v>2.2309630090314028</v>
      </c>
      <c r="L867" s="59">
        <f t="shared" si="139"/>
        <v>-0.57377511087606425</v>
      </c>
      <c r="R867" s="59">
        <f t="shared" si="142"/>
        <v>8.5</v>
      </c>
      <c r="S867" s="59">
        <f t="shared" si="143"/>
        <v>2.1400661634962708</v>
      </c>
    </row>
    <row r="868" spans="1:19" x14ac:dyDescent="0.3">
      <c r="A868" s="60">
        <f>[1]Data!A867</f>
        <v>1942.07</v>
      </c>
      <c r="B868" s="59">
        <f>[1]Data!B867</f>
        <v>8.64</v>
      </c>
      <c r="C868" s="59">
        <f>[1]Data!C867</f>
        <v>0.64666699999999999</v>
      </c>
      <c r="D868" s="59">
        <f>[1]Data!D867</f>
        <v>0.96666700000000005</v>
      </c>
      <c r="E868" s="59">
        <f>[1]Data!E867</f>
        <v>16.399999999999999</v>
      </c>
      <c r="F868" s="59">
        <f t="shared" si="140"/>
        <v>164.54563902439025</v>
      </c>
      <c r="G868" s="59">
        <f t="shared" si="141"/>
        <v>18.409819356341465</v>
      </c>
      <c r="H868" s="59">
        <f t="shared" si="135"/>
        <v>243.92433620595142</v>
      </c>
      <c r="I868" s="59">
        <f t="shared" si="136"/>
        <v>17.216153598762521</v>
      </c>
      <c r="J868" s="59">
        <f t="shared" si="137"/>
        <v>9.5576307495431276</v>
      </c>
      <c r="K868" s="59">
        <f t="shared" si="138"/>
        <v>2.2573398668027953</v>
      </c>
      <c r="L868" s="59">
        <f t="shared" si="139"/>
        <v>-0.54739825310467172</v>
      </c>
      <c r="R868" s="59">
        <f t="shared" si="142"/>
        <v>8.9379279524386366</v>
      </c>
      <c r="S868" s="59">
        <f t="shared" si="143"/>
        <v>2.1903037896641186</v>
      </c>
    </row>
    <row r="869" spans="1:19" x14ac:dyDescent="0.3">
      <c r="A869" s="60">
        <f>[1]Data!A868</f>
        <v>1942.08</v>
      </c>
      <c r="B869" s="59">
        <f>[1]Data!B868</f>
        <v>8.59</v>
      </c>
      <c r="C869" s="59">
        <f>[1]Data!C868</f>
        <v>0.63333300000000003</v>
      </c>
      <c r="D869" s="59">
        <f>[1]Data!D868</f>
        <v>0.95333299999999999</v>
      </c>
      <c r="E869" s="59">
        <f>[1]Data!E868</f>
        <v>16.5</v>
      </c>
      <c r="F869" s="59">
        <f t="shared" si="140"/>
        <v>162.60193212121212</v>
      </c>
      <c r="G869" s="59">
        <f t="shared" si="141"/>
        <v>18.045842579151515</v>
      </c>
      <c r="H869" s="59">
        <f t="shared" si="135"/>
        <v>243.80634527123729</v>
      </c>
      <c r="I869" s="59">
        <f t="shared" si="136"/>
        <v>17.286943245581128</v>
      </c>
      <c r="J869" s="59">
        <f t="shared" si="137"/>
        <v>9.4060546049849663</v>
      </c>
      <c r="K869" s="59">
        <f t="shared" si="138"/>
        <v>2.241353588841426</v>
      </c>
      <c r="L869" s="59">
        <f t="shared" si="139"/>
        <v>-0.56338453106604103</v>
      </c>
      <c r="R869" s="59">
        <f t="shared" si="142"/>
        <v>9.0104926610114191</v>
      </c>
      <c r="S869" s="59">
        <f t="shared" si="143"/>
        <v>2.198389749482923</v>
      </c>
    </row>
    <row r="870" spans="1:19" x14ac:dyDescent="0.3">
      <c r="A870" s="60">
        <f>[1]Data!A869</f>
        <v>1942.09</v>
      </c>
      <c r="B870" s="59">
        <f>[1]Data!B869</f>
        <v>8.68</v>
      </c>
      <c r="C870" s="59">
        <f>[1]Data!C869</f>
        <v>0.62</v>
      </c>
      <c r="D870" s="59">
        <f>[1]Data!D869</f>
        <v>0.94</v>
      </c>
      <c r="E870" s="59">
        <f>[1]Data!E869</f>
        <v>16.5</v>
      </c>
      <c r="F870" s="59">
        <f t="shared" si="140"/>
        <v>164.30556121212121</v>
      </c>
      <c r="G870" s="59">
        <f t="shared" si="141"/>
        <v>17.79345939393939</v>
      </c>
      <c r="H870" s="59">
        <f t="shared" si="135"/>
        <v>243.60611146923213</v>
      </c>
      <c r="I870" s="59">
        <f t="shared" si="136"/>
        <v>17.360069658280135</v>
      </c>
      <c r="J870" s="59">
        <f t="shared" si="137"/>
        <v>9.4645680833287038</v>
      </c>
      <c r="K870" s="59">
        <f t="shared" si="138"/>
        <v>2.2475551505855935</v>
      </c>
      <c r="L870" s="59">
        <f t="shared" si="139"/>
        <v>-0.5571829693218735</v>
      </c>
      <c r="R870" s="59">
        <f t="shared" si="142"/>
        <v>9.2340425531914896</v>
      </c>
      <c r="S870" s="59">
        <f t="shared" si="143"/>
        <v>2.2228969323903462</v>
      </c>
    </row>
    <row r="871" spans="1:19" x14ac:dyDescent="0.3">
      <c r="A871" s="60">
        <f>[1]Data!A870</f>
        <v>1942.1</v>
      </c>
      <c r="B871" s="59">
        <f>[1]Data!B870</f>
        <v>9.32</v>
      </c>
      <c r="C871" s="59">
        <f>[1]Data!C870</f>
        <v>0.61</v>
      </c>
      <c r="D871" s="59">
        <f>[1]Data!D870</f>
        <v>0.97</v>
      </c>
      <c r="E871" s="59">
        <f>[1]Data!E870</f>
        <v>16.7</v>
      </c>
      <c r="F871" s="59">
        <f t="shared" si="140"/>
        <v>174.3074395209581</v>
      </c>
      <c r="G871" s="59">
        <f t="shared" si="141"/>
        <v>18.141439520958084</v>
      </c>
      <c r="H871" s="59">
        <f t="shared" si="135"/>
        <v>243.71003129396493</v>
      </c>
      <c r="I871" s="59">
        <f t="shared" si="136"/>
        <v>17.440604748821226</v>
      </c>
      <c r="J871" s="59">
        <f t="shared" si="137"/>
        <v>9.9943460694927548</v>
      </c>
      <c r="K871" s="59">
        <f t="shared" si="138"/>
        <v>2.3020195400483985</v>
      </c>
      <c r="L871" s="59">
        <f t="shared" si="139"/>
        <v>-0.50271857985906854</v>
      </c>
      <c r="R871" s="59">
        <f t="shared" si="142"/>
        <v>9.6082474226804138</v>
      </c>
      <c r="S871" s="59">
        <f t="shared" si="143"/>
        <v>2.2626218361822086</v>
      </c>
    </row>
    <row r="872" spans="1:19" x14ac:dyDescent="0.3">
      <c r="A872" s="60">
        <f>[1]Data!A871</f>
        <v>1942.11</v>
      </c>
      <c r="B872" s="59">
        <f>[1]Data!B871</f>
        <v>9.4700000000000006</v>
      </c>
      <c r="C872" s="59">
        <f>[1]Data!C871</f>
        <v>0.6</v>
      </c>
      <c r="D872" s="59">
        <f>[1]Data!D871</f>
        <v>1</v>
      </c>
      <c r="E872" s="59">
        <f>[1]Data!E871</f>
        <v>16.8</v>
      </c>
      <c r="F872" s="59">
        <f t="shared" si="140"/>
        <v>176.05857380952381</v>
      </c>
      <c r="G872" s="59">
        <f t="shared" si="141"/>
        <v>18.591190476190476</v>
      </c>
      <c r="H872" s="59">
        <f t="shared" si="135"/>
        <v>243.81734863878825</v>
      </c>
      <c r="I872" s="59">
        <f t="shared" si="136"/>
        <v>17.529561670940723</v>
      </c>
      <c r="J872" s="59">
        <f t="shared" si="137"/>
        <v>10.043524026124473</v>
      </c>
      <c r="K872" s="59">
        <f t="shared" si="138"/>
        <v>2.3069280512959542</v>
      </c>
      <c r="L872" s="59">
        <f t="shared" si="139"/>
        <v>-0.49781006861151278</v>
      </c>
      <c r="R872" s="59">
        <f t="shared" si="142"/>
        <v>9.4700000000000006</v>
      </c>
      <c r="S872" s="59">
        <f t="shared" si="143"/>
        <v>2.2481289071979869</v>
      </c>
    </row>
    <row r="873" spans="1:19" x14ac:dyDescent="0.3">
      <c r="A873" s="60">
        <f>[1]Data!A872</f>
        <v>1942.12</v>
      </c>
      <c r="B873" s="59">
        <f>[1]Data!B872</f>
        <v>9.52</v>
      </c>
      <c r="C873" s="59">
        <f>[1]Data!C872</f>
        <v>0.59</v>
      </c>
      <c r="D873" s="59">
        <f>[1]Data!D872</f>
        <v>1.03</v>
      </c>
      <c r="E873" s="59">
        <f>[1]Data!E872</f>
        <v>16.899999999999999</v>
      </c>
      <c r="F873" s="59">
        <f t="shared" si="140"/>
        <v>175.94086627218937</v>
      </c>
      <c r="G873" s="59">
        <f t="shared" si="141"/>
        <v>19.035618934911245</v>
      </c>
      <c r="H873" s="59">
        <f t="shared" si="135"/>
        <v>244.09353030180355</v>
      </c>
      <c r="I873" s="59">
        <f t="shared" si="136"/>
        <v>17.627188129646832</v>
      </c>
      <c r="J873" s="59">
        <f t="shared" si="137"/>
        <v>9.9812213370706449</v>
      </c>
      <c r="K873" s="59">
        <f t="shared" si="138"/>
        <v>2.3007054612997315</v>
      </c>
      <c r="L873" s="59">
        <f t="shared" si="139"/>
        <v>-0.5040326586077355</v>
      </c>
      <c r="R873" s="59">
        <f t="shared" si="142"/>
        <v>9.2427184466019412</v>
      </c>
      <c r="S873" s="59">
        <f t="shared" si="143"/>
        <v>2.2238360465617295</v>
      </c>
    </row>
    <row r="874" spans="1:19" x14ac:dyDescent="0.3">
      <c r="A874" s="60">
        <f>[1]Data!A873</f>
        <v>1943.01</v>
      </c>
      <c r="B874" s="59">
        <f>[1]Data!B873</f>
        <v>10.09</v>
      </c>
      <c r="C874" s="59">
        <f>[1]Data!C873</f>
        <v>0.59</v>
      </c>
      <c r="D874" s="59">
        <f>[1]Data!D873</f>
        <v>1.0433300000000001</v>
      </c>
      <c r="E874" s="59">
        <f>[1]Data!E873</f>
        <v>16.899999999999999</v>
      </c>
      <c r="F874" s="59">
        <f t="shared" si="140"/>
        <v>186.47514082840237</v>
      </c>
      <c r="G874" s="59">
        <f t="shared" si="141"/>
        <v>19.281973110059177</v>
      </c>
      <c r="H874" s="59">
        <f t="shared" si="135"/>
        <v>244.37720071304665</v>
      </c>
      <c r="I874" s="59">
        <f t="shared" si="136"/>
        <v>17.724087247526526</v>
      </c>
      <c r="J874" s="59">
        <f t="shared" si="137"/>
        <v>10.521001066186118</v>
      </c>
      <c r="K874" s="59">
        <f t="shared" si="138"/>
        <v>2.3533733611650027</v>
      </c>
      <c r="L874" s="59">
        <f t="shared" si="139"/>
        <v>-0.45136475874246429</v>
      </c>
      <c r="R874" s="59">
        <f t="shared" si="142"/>
        <v>9.6709574151994087</v>
      </c>
      <c r="S874" s="59">
        <f t="shared" si="143"/>
        <v>2.269127313374848</v>
      </c>
    </row>
    <row r="875" spans="1:19" x14ac:dyDescent="0.3">
      <c r="A875" s="60">
        <f>[1]Data!A874</f>
        <v>1943.02</v>
      </c>
      <c r="B875" s="59">
        <f>[1]Data!B874</f>
        <v>10.69</v>
      </c>
      <c r="C875" s="59">
        <f>[1]Data!C874</f>
        <v>0.59</v>
      </c>
      <c r="D875" s="59">
        <f>[1]Data!D874</f>
        <v>1.05667</v>
      </c>
      <c r="E875" s="59">
        <f>[1]Data!E874</f>
        <v>16.899999999999999</v>
      </c>
      <c r="F875" s="59">
        <f t="shared" si="140"/>
        <v>197.56385088757398</v>
      </c>
      <c r="G875" s="59">
        <f t="shared" si="141"/>
        <v>19.528512097041421</v>
      </c>
      <c r="H875" s="59">
        <f t="shared" si="135"/>
        <v>244.91977400563397</v>
      </c>
      <c r="I875" s="59">
        <f t="shared" si="136"/>
        <v>17.820188008773432</v>
      </c>
      <c r="J875" s="59">
        <f t="shared" si="137"/>
        <v>11.086518884666489</v>
      </c>
      <c r="K875" s="59">
        <f t="shared" si="138"/>
        <v>2.4057298553024626</v>
      </c>
      <c r="L875" s="59">
        <f t="shared" si="139"/>
        <v>-0.39900826460500438</v>
      </c>
      <c r="R875" s="59">
        <f t="shared" si="142"/>
        <v>10.116687329062053</v>
      </c>
      <c r="S875" s="59">
        <f t="shared" si="143"/>
        <v>2.3141862712467174</v>
      </c>
    </row>
    <row r="876" spans="1:19" x14ac:dyDescent="0.3">
      <c r="A876" s="60">
        <f>[1]Data!A875</f>
        <v>1943.03</v>
      </c>
      <c r="B876" s="59">
        <f>[1]Data!B875</f>
        <v>11.07</v>
      </c>
      <c r="C876" s="59">
        <f>[1]Data!C875</f>
        <v>0.59</v>
      </c>
      <c r="D876" s="59">
        <f>[1]Data!D875</f>
        <v>1.07</v>
      </c>
      <c r="E876" s="59">
        <f>[1]Data!E875</f>
        <v>17.2</v>
      </c>
      <c r="F876" s="59">
        <f t="shared" si="140"/>
        <v>201.01832790697677</v>
      </c>
      <c r="G876" s="59">
        <f t="shared" si="141"/>
        <v>19.429955813953491</v>
      </c>
      <c r="H876" s="59">
        <f t="shared" si="135"/>
        <v>245.49726261972194</v>
      </c>
      <c r="I876" s="59">
        <f t="shared" si="136"/>
        <v>17.913977592246798</v>
      </c>
      <c r="J876" s="59">
        <f t="shared" si="137"/>
        <v>11.221311786946627</v>
      </c>
      <c r="K876" s="59">
        <f t="shared" si="138"/>
        <v>2.4178148083181492</v>
      </c>
      <c r="L876" s="59">
        <f t="shared" si="139"/>
        <v>-0.38692331158931781</v>
      </c>
      <c r="R876" s="59">
        <f t="shared" si="142"/>
        <v>10.345794392523365</v>
      </c>
      <c r="S876" s="59">
        <f t="shared" si="143"/>
        <v>2.3365800982467309</v>
      </c>
    </row>
    <row r="877" spans="1:19" x14ac:dyDescent="0.3">
      <c r="A877" s="60">
        <f>[1]Data!A876</f>
        <v>1943.04</v>
      </c>
      <c r="B877" s="59">
        <f>[1]Data!B876</f>
        <v>11.44</v>
      </c>
      <c r="C877" s="59">
        <f>[1]Data!C876</f>
        <v>0.59</v>
      </c>
      <c r="D877" s="59">
        <f>[1]Data!D876</f>
        <v>1.08</v>
      </c>
      <c r="E877" s="59">
        <f>[1]Data!E876</f>
        <v>17.399999999999999</v>
      </c>
      <c r="F877" s="59">
        <f t="shared" si="140"/>
        <v>205.34931494252874</v>
      </c>
      <c r="G877" s="59">
        <f t="shared" si="141"/>
        <v>19.386124137931034</v>
      </c>
      <c r="H877" s="59">
        <f t="shared" si="135"/>
        <v>245.93817870165395</v>
      </c>
      <c r="I877" s="59">
        <f t="shared" si="136"/>
        <v>18.007025986848404</v>
      </c>
      <c r="J877" s="59">
        <f t="shared" si="137"/>
        <v>11.403843982482586</v>
      </c>
      <c r="K877" s="59">
        <f t="shared" si="138"/>
        <v>2.4339504900100311</v>
      </c>
      <c r="L877" s="59">
        <f t="shared" si="139"/>
        <v>-0.37078762989743597</v>
      </c>
      <c r="R877" s="59">
        <f t="shared" si="142"/>
        <v>10.592592592592592</v>
      </c>
      <c r="S877" s="59">
        <f t="shared" si="143"/>
        <v>2.3601549448155232</v>
      </c>
    </row>
    <row r="878" spans="1:19" x14ac:dyDescent="0.3">
      <c r="A878" s="60">
        <f>[1]Data!A877</f>
        <v>1943.05</v>
      </c>
      <c r="B878" s="59">
        <f>[1]Data!B877</f>
        <v>11.89</v>
      </c>
      <c r="C878" s="59">
        <f>[1]Data!C877</f>
        <v>0.59</v>
      </c>
      <c r="D878" s="59">
        <f>[1]Data!D877</f>
        <v>1.0900000000000001</v>
      </c>
      <c r="E878" s="59">
        <f>[1]Data!E877</f>
        <v>17.5</v>
      </c>
      <c r="F878" s="59">
        <f t="shared" si="140"/>
        <v>212.20728457142857</v>
      </c>
      <c r="G878" s="59">
        <f t="shared" si="141"/>
        <v>19.453821714285716</v>
      </c>
      <c r="H878" s="59">
        <f t="shared" si="135"/>
        <v>245.90164961400035</v>
      </c>
      <c r="I878" s="59">
        <f t="shared" si="136"/>
        <v>18.100188329897303</v>
      </c>
      <c r="J878" s="59">
        <f t="shared" si="137"/>
        <v>11.72403738036866</v>
      </c>
      <c r="K878" s="59">
        <f t="shared" si="138"/>
        <v>2.4616412112066355</v>
      </c>
      <c r="L878" s="59">
        <f t="shared" si="139"/>
        <v>-0.34309690870083154</v>
      </c>
      <c r="R878" s="59">
        <f t="shared" si="142"/>
        <v>10.908256880733944</v>
      </c>
      <c r="S878" s="59">
        <f t="shared" si="143"/>
        <v>2.3895200144616382</v>
      </c>
    </row>
    <row r="879" spans="1:19" x14ac:dyDescent="0.3">
      <c r="A879" s="60">
        <f>[1]Data!A878</f>
        <v>1943.06</v>
      </c>
      <c r="B879" s="59">
        <f>[1]Data!B878</f>
        <v>12.1</v>
      </c>
      <c r="C879" s="59">
        <f>[1]Data!C878</f>
        <v>0.59</v>
      </c>
      <c r="D879" s="59">
        <f>[1]Data!D878</f>
        <v>1.1000000000000001</v>
      </c>
      <c r="E879" s="59">
        <f>[1]Data!E878</f>
        <v>17.5</v>
      </c>
      <c r="F879" s="59">
        <f t="shared" si="140"/>
        <v>215.95526857142855</v>
      </c>
      <c r="G879" s="59">
        <f t="shared" si="141"/>
        <v>19.632297142857144</v>
      </c>
      <c r="H879" s="59">
        <f t="shared" si="135"/>
        <v>245.61312650327116</v>
      </c>
      <c r="I879" s="59">
        <f t="shared" si="136"/>
        <v>18.19552142413723</v>
      </c>
      <c r="J879" s="59">
        <f t="shared" si="137"/>
        <v>11.868594668848212</v>
      </c>
      <c r="K879" s="59">
        <f t="shared" si="138"/>
        <v>2.4738958080866644</v>
      </c>
      <c r="L879" s="59">
        <f t="shared" si="139"/>
        <v>-0.33084231182080259</v>
      </c>
      <c r="R879" s="59">
        <f t="shared" si="142"/>
        <v>10.999999999999998</v>
      </c>
      <c r="S879" s="59">
        <f t="shared" si="143"/>
        <v>2.3978952727983702</v>
      </c>
    </row>
    <row r="880" spans="1:19" x14ac:dyDescent="0.3">
      <c r="A880" s="60">
        <f>[1]Data!A879</f>
        <v>1943.07</v>
      </c>
      <c r="B880" s="59">
        <f>[1]Data!B879</f>
        <v>12.35</v>
      </c>
      <c r="C880" s="59">
        <f>[1]Data!C879</f>
        <v>0.593333</v>
      </c>
      <c r="D880" s="59">
        <f>[1]Data!D879</f>
        <v>1.0933299999999999</v>
      </c>
      <c r="E880" s="59">
        <f>[1]Data!E879</f>
        <v>17.399999999999999</v>
      </c>
      <c r="F880" s="59">
        <f t="shared" si="140"/>
        <v>221.68391954022988</v>
      </c>
      <c r="G880" s="59">
        <f t="shared" si="141"/>
        <v>19.625399170114942</v>
      </c>
      <c r="H880" s="59">
        <f t="shared" si="135"/>
        <v>245.13924394223281</v>
      </c>
      <c r="I880" s="59">
        <f t="shared" si="136"/>
        <v>18.295136278058894</v>
      </c>
      <c r="J880" s="59">
        <f t="shared" si="137"/>
        <v>12.117095831972149</v>
      </c>
      <c r="K880" s="59">
        <f t="shared" si="138"/>
        <v>2.4946173341041504</v>
      </c>
      <c r="L880" s="59">
        <f t="shared" si="139"/>
        <v>-0.31012078580331659</v>
      </c>
      <c r="R880" s="59">
        <f t="shared" si="142"/>
        <v>11.295766145628493</v>
      </c>
      <c r="S880" s="59">
        <f t="shared" si="143"/>
        <v>2.4244279781311788</v>
      </c>
    </row>
    <row r="881" spans="1:19" x14ac:dyDescent="0.3">
      <c r="A881" s="60">
        <f>[1]Data!A880</f>
        <v>1943.08</v>
      </c>
      <c r="B881" s="59">
        <f>[1]Data!B880</f>
        <v>11.74</v>
      </c>
      <c r="C881" s="59">
        <f>[1]Data!C880</f>
        <v>0.59666699999999995</v>
      </c>
      <c r="D881" s="59">
        <f>[1]Data!D880</f>
        <v>1.08667</v>
      </c>
      <c r="E881" s="59">
        <f>[1]Data!E880</f>
        <v>17.3</v>
      </c>
      <c r="F881" s="59">
        <f t="shared" si="140"/>
        <v>211.95246705202311</v>
      </c>
      <c r="G881" s="59">
        <f t="shared" si="141"/>
        <v>19.618601990751444</v>
      </c>
      <c r="H881" s="59">
        <f t="shared" si="135"/>
        <v>244.81608307513525</v>
      </c>
      <c r="I881" s="59">
        <f t="shared" si="136"/>
        <v>18.395515286396385</v>
      </c>
      <c r="J881" s="59">
        <f t="shared" si="137"/>
        <v>11.521964117458753</v>
      </c>
      <c r="K881" s="59">
        <f t="shared" si="138"/>
        <v>2.4442551370420849</v>
      </c>
      <c r="L881" s="59">
        <f t="shared" si="139"/>
        <v>-0.36048298286538216</v>
      </c>
      <c r="R881" s="59">
        <f t="shared" si="142"/>
        <v>10.803647841571038</v>
      </c>
      <c r="S881" s="59">
        <f t="shared" si="143"/>
        <v>2.379883840209486</v>
      </c>
    </row>
    <row r="882" spans="1:19" x14ac:dyDescent="0.3">
      <c r="A882" s="60">
        <f>[1]Data!A881</f>
        <v>1943.09</v>
      </c>
      <c r="B882" s="59">
        <f>[1]Data!B881</f>
        <v>11.99</v>
      </c>
      <c r="C882" s="59">
        <f>[1]Data!C881</f>
        <v>0.6</v>
      </c>
      <c r="D882" s="59">
        <f>[1]Data!D881</f>
        <v>1.08</v>
      </c>
      <c r="E882" s="59">
        <f>[1]Data!E881</f>
        <v>17.399999999999999</v>
      </c>
      <c r="F882" s="59">
        <f t="shared" si="140"/>
        <v>215.22187816091954</v>
      </c>
      <c r="G882" s="59">
        <f t="shared" si="141"/>
        <v>19.386124137931034</v>
      </c>
      <c r="H882" s="59">
        <f t="shared" si="135"/>
        <v>244.49184082249462</v>
      </c>
      <c r="I882" s="59">
        <f t="shared" si="136"/>
        <v>18.493714278397746</v>
      </c>
      <c r="J882" s="59">
        <f t="shared" si="137"/>
        <v>11.637569117866024</v>
      </c>
      <c r="K882" s="59">
        <f t="shared" si="138"/>
        <v>2.4542385818221559</v>
      </c>
      <c r="L882" s="59">
        <f t="shared" si="139"/>
        <v>-0.35049953808531109</v>
      </c>
      <c r="R882" s="59">
        <f t="shared" si="142"/>
        <v>11.101851851851851</v>
      </c>
      <c r="S882" s="59">
        <f t="shared" si="143"/>
        <v>2.4071119279032946</v>
      </c>
    </row>
    <row r="883" spans="1:19" x14ac:dyDescent="0.3">
      <c r="A883" s="60">
        <f>[1]Data!A882</f>
        <v>1943.1</v>
      </c>
      <c r="B883" s="59">
        <f>[1]Data!B882</f>
        <v>11.88</v>
      </c>
      <c r="C883" s="59">
        <f>[1]Data!C882</f>
        <v>0.60333300000000001</v>
      </c>
      <c r="D883" s="59">
        <f>[1]Data!D882</f>
        <v>1.0333300000000001</v>
      </c>
      <c r="E883" s="59">
        <f>[1]Data!E882</f>
        <v>17.399999999999999</v>
      </c>
      <c r="F883" s="59">
        <f t="shared" si="140"/>
        <v>213.24736551724141</v>
      </c>
      <c r="G883" s="59">
        <f t="shared" si="141"/>
        <v>18.54839227356322</v>
      </c>
      <c r="H883" s="59">
        <f t="shared" si="135"/>
        <v>244.27908318281743</v>
      </c>
      <c r="I883" s="59">
        <f t="shared" si="136"/>
        <v>18.584701820333581</v>
      </c>
      <c r="J883" s="59">
        <f t="shared" si="137"/>
        <v>11.474349579498057</v>
      </c>
      <c r="K883" s="59">
        <f t="shared" si="138"/>
        <v>2.4401140728149269</v>
      </c>
      <c r="L883" s="59">
        <f t="shared" si="139"/>
        <v>-0.36462404709254015</v>
      </c>
      <c r="R883" s="59">
        <f t="shared" si="142"/>
        <v>11.496811280036386</v>
      </c>
      <c r="S883" s="59">
        <f t="shared" si="143"/>
        <v>2.4420697169231627</v>
      </c>
    </row>
    <row r="884" spans="1:19" x14ac:dyDescent="0.3">
      <c r="A884" s="60">
        <f>[1]Data!A883</f>
        <v>1943.11</v>
      </c>
      <c r="B884" s="59">
        <f>[1]Data!B883</f>
        <v>11.33</v>
      </c>
      <c r="C884" s="59">
        <f>[1]Data!C883</f>
        <v>0.60666699999999996</v>
      </c>
      <c r="D884" s="59">
        <f>[1]Data!D883</f>
        <v>0.98666699999999996</v>
      </c>
      <c r="E884" s="59">
        <f>[1]Data!E883</f>
        <v>17.399999999999999</v>
      </c>
      <c r="F884" s="59">
        <f t="shared" si="140"/>
        <v>203.3748022988506</v>
      </c>
      <c r="G884" s="59">
        <f t="shared" si="141"/>
        <v>17.71078606</v>
      </c>
      <c r="H884" s="59">
        <f t="shared" si="135"/>
        <v>244.04503778379205</v>
      </c>
      <c r="I884" s="59">
        <f t="shared" si="136"/>
        <v>18.668055115107467</v>
      </c>
      <c r="J884" s="59">
        <f t="shared" si="137"/>
        <v>10.894268366192351</v>
      </c>
      <c r="K884" s="59">
        <f t="shared" si="138"/>
        <v>2.3882368129698266</v>
      </c>
      <c r="L884" s="59">
        <f t="shared" si="139"/>
        <v>-0.41650130693764043</v>
      </c>
      <c r="R884" s="59">
        <f t="shared" si="142"/>
        <v>11.483104228681004</v>
      </c>
      <c r="S884" s="59">
        <f t="shared" si="143"/>
        <v>2.4408767575342747</v>
      </c>
    </row>
    <row r="885" spans="1:19" x14ac:dyDescent="0.3">
      <c r="A885" s="60">
        <f>[1]Data!A884</f>
        <v>1943.12</v>
      </c>
      <c r="B885" s="59">
        <f>[1]Data!B884</f>
        <v>11.48</v>
      </c>
      <c r="C885" s="59">
        <f>[1]Data!C884</f>
        <v>0.61</v>
      </c>
      <c r="D885" s="59">
        <f>[1]Data!D884</f>
        <v>0.94</v>
      </c>
      <c r="E885" s="59">
        <f>[1]Data!E884</f>
        <v>17.399999999999999</v>
      </c>
      <c r="F885" s="59">
        <f t="shared" si="140"/>
        <v>206.0673195402299</v>
      </c>
      <c r="G885" s="59">
        <f t="shared" si="141"/>
        <v>16.873108045977009</v>
      </c>
      <c r="H885" s="59">
        <f t="shared" si="135"/>
        <v>243.8363654911015</v>
      </c>
      <c r="I885" s="59">
        <f t="shared" si="136"/>
        <v>18.743322304679243</v>
      </c>
      <c r="J885" s="59">
        <f t="shared" si="137"/>
        <v>10.994172547989825</v>
      </c>
      <c r="K885" s="59">
        <f t="shared" si="138"/>
        <v>2.3973653640569688</v>
      </c>
      <c r="L885" s="59">
        <f t="shared" si="139"/>
        <v>-0.40737275585049826</v>
      </c>
      <c r="R885" s="59">
        <f t="shared" si="142"/>
        <v>12.212765957446809</v>
      </c>
      <c r="S885" s="59">
        <f t="shared" si="143"/>
        <v>2.5024817946095079</v>
      </c>
    </row>
    <row r="886" spans="1:19" x14ac:dyDescent="0.3">
      <c r="A886" s="60">
        <f>[1]Data!A885</f>
        <v>1944.01</v>
      </c>
      <c r="B886" s="59">
        <f>[1]Data!B885</f>
        <v>11.85</v>
      </c>
      <c r="C886" s="59">
        <f>[1]Data!C885</f>
        <v>0.61333300000000002</v>
      </c>
      <c r="D886" s="59">
        <f>[1]Data!D885</f>
        <v>0.93666700000000003</v>
      </c>
      <c r="E886" s="59">
        <f>[1]Data!E885</f>
        <v>17.399999999999999</v>
      </c>
      <c r="F886" s="59">
        <f t="shared" si="140"/>
        <v>212.70886206896554</v>
      </c>
      <c r="G886" s="59">
        <f t="shared" si="141"/>
        <v>16.813280312873562</v>
      </c>
      <c r="H886" s="59">
        <f t="shared" si="135"/>
        <v>243.50232306863828</v>
      </c>
      <c r="I886" s="59">
        <f t="shared" si="136"/>
        <v>18.816846168792047</v>
      </c>
      <c r="J886" s="59">
        <f t="shared" si="137"/>
        <v>11.304171812901654</v>
      </c>
      <c r="K886" s="59">
        <f t="shared" si="138"/>
        <v>2.4251718445679966</v>
      </c>
      <c r="L886" s="59">
        <f t="shared" si="139"/>
        <v>-0.3795662753394704</v>
      </c>
      <c r="R886" s="59">
        <f t="shared" si="142"/>
        <v>12.651241049380408</v>
      </c>
      <c r="S886" s="59">
        <f t="shared" si="143"/>
        <v>2.5377553170317726</v>
      </c>
    </row>
    <row r="887" spans="1:19" x14ac:dyDescent="0.3">
      <c r="A887" s="60">
        <f>[1]Data!A886</f>
        <v>1944.02</v>
      </c>
      <c r="B887" s="59">
        <f>[1]Data!B886</f>
        <v>11.77</v>
      </c>
      <c r="C887" s="59">
        <f>[1]Data!C886</f>
        <v>0.61666699999999997</v>
      </c>
      <c r="D887" s="59">
        <f>[1]Data!D886</f>
        <v>0.93333299999999997</v>
      </c>
      <c r="E887" s="59">
        <f>[1]Data!E886</f>
        <v>17.399999999999999</v>
      </c>
      <c r="F887" s="59">
        <f t="shared" si="140"/>
        <v>211.27285287356321</v>
      </c>
      <c r="G887" s="59">
        <f t="shared" si="141"/>
        <v>16.753434629655175</v>
      </c>
      <c r="H887" s="59">
        <f t="shared" si="135"/>
        <v>243.09600995343527</v>
      </c>
      <c r="I887" s="59">
        <f t="shared" si="136"/>
        <v>18.889838871480496</v>
      </c>
      <c r="J887" s="59">
        <f t="shared" si="137"/>
        <v>11.184470884637284</v>
      </c>
      <c r="K887" s="59">
        <f t="shared" si="138"/>
        <v>2.4145262880240579</v>
      </c>
      <c r="L887" s="59">
        <f t="shared" si="139"/>
        <v>-0.39021183188340913</v>
      </c>
      <c r="R887" s="59">
        <f t="shared" si="142"/>
        <v>12.610718789542425</v>
      </c>
      <c r="S887" s="59">
        <f t="shared" si="143"/>
        <v>2.5345471499020578</v>
      </c>
    </row>
    <row r="888" spans="1:19" x14ac:dyDescent="0.3">
      <c r="A888" s="60">
        <f>[1]Data!A887</f>
        <v>1944.03</v>
      </c>
      <c r="B888" s="59">
        <f>[1]Data!B887</f>
        <v>12.1</v>
      </c>
      <c r="C888" s="59">
        <f>[1]Data!C887</f>
        <v>0.62</v>
      </c>
      <c r="D888" s="59">
        <f>[1]Data!D887</f>
        <v>0.93</v>
      </c>
      <c r="E888" s="59">
        <f>[1]Data!E887</f>
        <v>17.399999999999999</v>
      </c>
      <c r="F888" s="59">
        <f t="shared" si="140"/>
        <v>217.19639080459768</v>
      </c>
      <c r="G888" s="59">
        <f t="shared" si="141"/>
        <v>16.693606896551728</v>
      </c>
      <c r="H888" s="59">
        <f t="shared" si="135"/>
        <v>242.74926460066578</v>
      </c>
      <c r="I888" s="59">
        <f t="shared" si="136"/>
        <v>18.961075888902283</v>
      </c>
      <c r="J888" s="59">
        <f t="shared" si="137"/>
        <v>11.454855836093163</v>
      </c>
      <c r="K888" s="59">
        <f t="shared" si="138"/>
        <v>2.4384137305877798</v>
      </c>
      <c r="L888" s="59">
        <f t="shared" si="139"/>
        <v>-0.36632438931968725</v>
      </c>
      <c r="R888" s="59">
        <f t="shared" si="142"/>
        <v>13.010752688172042</v>
      </c>
      <c r="S888" s="59">
        <f t="shared" si="143"/>
        <v>2.565776145437531</v>
      </c>
    </row>
    <row r="889" spans="1:19" x14ac:dyDescent="0.3">
      <c r="A889" s="60">
        <f>[1]Data!A888</f>
        <v>1944.04</v>
      </c>
      <c r="B889" s="59">
        <f>[1]Data!B888</f>
        <v>11.89</v>
      </c>
      <c r="C889" s="59">
        <f>[1]Data!C888</f>
        <v>0.62333300000000003</v>
      </c>
      <c r="D889" s="59">
        <f>[1]Data!D888</f>
        <v>0.92666700000000002</v>
      </c>
      <c r="E889" s="59">
        <f>[1]Data!E888</f>
        <v>17.5</v>
      </c>
      <c r="F889" s="59">
        <f t="shared" si="140"/>
        <v>212.20728457142857</v>
      </c>
      <c r="G889" s="59">
        <f t="shared" si="141"/>
        <v>16.5387289968</v>
      </c>
      <c r="H889" s="59">
        <f t="shared" si="135"/>
        <v>242.40479051747351</v>
      </c>
      <c r="I889" s="59">
        <f t="shared" si="136"/>
        <v>19.029638085245256</v>
      </c>
      <c r="J889" s="59">
        <f t="shared" si="137"/>
        <v>11.151409376301526</v>
      </c>
      <c r="K889" s="59">
        <f t="shared" si="138"/>
        <v>2.4115658913801563</v>
      </c>
      <c r="L889" s="59">
        <f t="shared" si="139"/>
        <v>-0.39317222852731071</v>
      </c>
      <c r="R889" s="59">
        <f t="shared" si="142"/>
        <v>12.830930636355886</v>
      </c>
      <c r="S889" s="59">
        <f t="shared" si="143"/>
        <v>2.5518587119560889</v>
      </c>
    </row>
    <row r="890" spans="1:19" x14ac:dyDescent="0.3">
      <c r="A890" s="60">
        <f>[1]Data!A889</f>
        <v>1944.05</v>
      </c>
      <c r="B890" s="59">
        <f>[1]Data!B889</f>
        <v>12.1</v>
      </c>
      <c r="C890" s="59">
        <f>[1]Data!C889</f>
        <v>0.62666699999999997</v>
      </c>
      <c r="D890" s="59">
        <f>[1]Data!D889</f>
        <v>0.92333299999999996</v>
      </c>
      <c r="E890" s="59">
        <f>[1]Data!E889</f>
        <v>17.5</v>
      </c>
      <c r="F890" s="59">
        <f t="shared" si="140"/>
        <v>215.95526857142855</v>
      </c>
      <c r="G890" s="59">
        <f t="shared" si="141"/>
        <v>16.479225288914282</v>
      </c>
      <c r="H890" s="59">
        <f t="shared" si="135"/>
        <v>242.35611382019954</v>
      </c>
      <c r="I890" s="59">
        <f t="shared" si="136"/>
        <v>19.096452241813481</v>
      </c>
      <c r="J890" s="59">
        <f t="shared" si="137"/>
        <v>11.308659107819732</v>
      </c>
      <c r="K890" s="59">
        <f t="shared" si="138"/>
        <v>2.4255687249933366</v>
      </c>
      <c r="L890" s="59">
        <f t="shared" si="139"/>
        <v>-0.37916939491413038</v>
      </c>
      <c r="R890" s="59">
        <f t="shared" si="142"/>
        <v>13.104697871732084</v>
      </c>
      <c r="S890" s="59">
        <f t="shared" si="143"/>
        <v>2.5729707820824537</v>
      </c>
    </row>
    <row r="891" spans="1:19" x14ac:dyDescent="0.3">
      <c r="A891" s="60">
        <f>[1]Data!A890</f>
        <v>1944.06</v>
      </c>
      <c r="B891" s="59">
        <f>[1]Data!B890</f>
        <v>12.67</v>
      </c>
      <c r="C891" s="59">
        <f>[1]Data!C890</f>
        <v>0.63</v>
      </c>
      <c r="D891" s="59">
        <f>[1]Data!D890</f>
        <v>0.92</v>
      </c>
      <c r="E891" s="59">
        <f>[1]Data!E890</f>
        <v>17.600000000000001</v>
      </c>
      <c r="F891" s="59">
        <f t="shared" si="140"/>
        <v>224.84354772727269</v>
      </c>
      <c r="G891" s="59">
        <f t="shared" si="141"/>
        <v>16.326445454545453</v>
      </c>
      <c r="H891" s="59">
        <f t="shared" si="135"/>
        <v>242.33623022643582</v>
      </c>
      <c r="I891" s="59">
        <f t="shared" si="136"/>
        <v>19.161760872130728</v>
      </c>
      <c r="J891" s="59">
        <f t="shared" si="137"/>
        <v>11.733971070179146</v>
      </c>
      <c r="K891" s="59">
        <f t="shared" si="138"/>
        <v>2.4624881450309806</v>
      </c>
      <c r="L891" s="59">
        <f t="shared" si="139"/>
        <v>-0.34224997487648645</v>
      </c>
      <c r="R891" s="59">
        <f t="shared" si="142"/>
        <v>13.771739130434781</v>
      </c>
      <c r="S891" s="59">
        <f t="shared" si="143"/>
        <v>2.6226186032720986</v>
      </c>
    </row>
    <row r="892" spans="1:19" x14ac:dyDescent="0.3">
      <c r="A892" s="60">
        <f>[1]Data!A891</f>
        <v>1944.07</v>
      </c>
      <c r="B892" s="59">
        <f>[1]Data!B891</f>
        <v>13</v>
      </c>
      <c r="C892" s="59">
        <f>[1]Data!C891</f>
        <v>0.63333300000000003</v>
      </c>
      <c r="D892" s="59">
        <f>[1]Data!D891</f>
        <v>0.91333299999999995</v>
      </c>
      <c r="E892" s="59">
        <f>[1]Data!E891</f>
        <v>17.7</v>
      </c>
      <c r="F892" s="59">
        <f t="shared" si="140"/>
        <v>229.39638418079096</v>
      </c>
      <c r="G892" s="59">
        <f t="shared" si="141"/>
        <v>16.116560596384179</v>
      </c>
      <c r="H892" s="59">
        <f t="shared" si="135"/>
        <v>242.38387556091723</v>
      </c>
      <c r="I892" s="59">
        <f t="shared" si="136"/>
        <v>19.223779295222407</v>
      </c>
      <c r="J892" s="59">
        <f t="shared" si="137"/>
        <v>11.932949325828025</v>
      </c>
      <c r="K892" s="59">
        <f t="shared" si="138"/>
        <v>2.4793034248208907</v>
      </c>
      <c r="L892" s="59">
        <f t="shared" si="139"/>
        <v>-0.3254346950865763</v>
      </c>
      <c r="R892" s="59">
        <f t="shared" si="142"/>
        <v>14.233581837073665</v>
      </c>
      <c r="S892" s="59">
        <f t="shared" si="143"/>
        <v>2.6556040906932381</v>
      </c>
    </row>
    <row r="893" spans="1:19" x14ac:dyDescent="0.3">
      <c r="A893" s="60">
        <f>[1]Data!A892</f>
        <v>1944.08</v>
      </c>
      <c r="B893" s="59">
        <f>[1]Data!B892</f>
        <v>12.81</v>
      </c>
      <c r="C893" s="59">
        <f>[1]Data!C892</f>
        <v>0.63666699999999998</v>
      </c>
      <c r="D893" s="59">
        <f>[1]Data!D892</f>
        <v>0.906667</v>
      </c>
      <c r="E893" s="59">
        <f>[1]Data!E892</f>
        <v>17.7</v>
      </c>
      <c r="F893" s="59">
        <f t="shared" si="140"/>
        <v>226.04366779661018</v>
      </c>
      <c r="G893" s="59">
        <f t="shared" si="141"/>
        <v>15.998933188926554</v>
      </c>
      <c r="H893" s="59">
        <f t="shared" si="135"/>
        <v>242.47826833719387</v>
      </c>
      <c r="I893" s="59">
        <f t="shared" si="136"/>
        <v>19.283423032149166</v>
      </c>
      <c r="J893" s="59">
        <f t="shared" si="137"/>
        <v>11.722175436371023</v>
      </c>
      <c r="K893" s="59">
        <f t="shared" si="138"/>
        <v>2.461482384361882</v>
      </c>
      <c r="L893" s="59">
        <f t="shared" si="139"/>
        <v>-0.34325573554558497</v>
      </c>
      <c r="R893" s="59">
        <f t="shared" si="142"/>
        <v>14.128671276223796</v>
      </c>
      <c r="S893" s="59">
        <f t="shared" si="143"/>
        <v>2.6482061566218555</v>
      </c>
    </row>
    <row r="894" spans="1:19" x14ac:dyDescent="0.3">
      <c r="A894" s="60">
        <f>[1]Data!A893</f>
        <v>1944.09</v>
      </c>
      <c r="B894" s="59">
        <f>[1]Data!B893</f>
        <v>12.6</v>
      </c>
      <c r="C894" s="59">
        <f>[1]Data!C893</f>
        <v>0.64</v>
      </c>
      <c r="D894" s="59">
        <f>[1]Data!D893</f>
        <v>0.9</v>
      </c>
      <c r="E894" s="59">
        <f>[1]Data!E893</f>
        <v>17.7</v>
      </c>
      <c r="F894" s="59">
        <f t="shared" si="140"/>
        <v>222.33803389830507</v>
      </c>
      <c r="G894" s="59">
        <f t="shared" si="141"/>
        <v>15.88128813559322</v>
      </c>
      <c r="H894" s="59">
        <f t="shared" si="135"/>
        <v>242.7002190369212</v>
      </c>
      <c r="I894" s="59">
        <f t="shared" si="136"/>
        <v>19.343026131820604</v>
      </c>
      <c r="J894" s="59">
        <f t="shared" si="137"/>
        <v>11.49448035602577</v>
      </c>
      <c r="K894" s="59">
        <f t="shared" si="138"/>
        <v>2.4418669511059568</v>
      </c>
      <c r="L894" s="59">
        <f t="shared" si="139"/>
        <v>-0.36287116880151027</v>
      </c>
      <c r="R894" s="59">
        <f t="shared" si="142"/>
        <v>14</v>
      </c>
      <c r="S894" s="59">
        <f t="shared" si="143"/>
        <v>2.6390573296152584</v>
      </c>
    </row>
    <row r="895" spans="1:19" x14ac:dyDescent="0.3">
      <c r="A895" s="60">
        <f>[1]Data!A894</f>
        <v>1944.1</v>
      </c>
      <c r="B895" s="59">
        <f>[1]Data!B894</f>
        <v>12.91</v>
      </c>
      <c r="C895" s="59">
        <f>[1]Data!C894</f>
        <v>0.64</v>
      </c>
      <c r="D895" s="59">
        <f>[1]Data!D894</f>
        <v>0.91</v>
      </c>
      <c r="E895" s="59">
        <f>[1]Data!E894</f>
        <v>17.7</v>
      </c>
      <c r="F895" s="59">
        <f t="shared" si="140"/>
        <v>227.80825536723162</v>
      </c>
      <c r="G895" s="59">
        <f t="shared" si="141"/>
        <v>16.05774689265537</v>
      </c>
      <c r="H895" s="59">
        <f t="shared" si="135"/>
        <v>242.87775188334973</v>
      </c>
      <c r="I895" s="59">
        <f t="shared" si="136"/>
        <v>19.40199085742131</v>
      </c>
      <c r="J895" s="59">
        <f t="shared" si="137"/>
        <v>11.741488646258917</v>
      </c>
      <c r="K895" s="59">
        <f t="shared" si="138"/>
        <v>2.4631286075759142</v>
      </c>
      <c r="L895" s="59">
        <f t="shared" si="139"/>
        <v>-0.34160951233155279</v>
      </c>
      <c r="R895" s="59">
        <f t="shared" si="142"/>
        <v>14.186813186813186</v>
      </c>
      <c r="S895" s="59">
        <f t="shared" si="143"/>
        <v>2.6523128843297923</v>
      </c>
    </row>
    <row r="896" spans="1:19" x14ac:dyDescent="0.3">
      <c r="A896" s="60">
        <f>[1]Data!A895</f>
        <v>1944.11</v>
      </c>
      <c r="B896" s="59">
        <f>[1]Data!B895</f>
        <v>12.82</v>
      </c>
      <c r="C896" s="59">
        <f>[1]Data!C895</f>
        <v>0.64</v>
      </c>
      <c r="D896" s="59">
        <f>[1]Data!D895</f>
        <v>0.92</v>
      </c>
      <c r="E896" s="59">
        <f>[1]Data!E895</f>
        <v>17.7</v>
      </c>
      <c r="F896" s="59">
        <f t="shared" si="140"/>
        <v>226.22012655367232</v>
      </c>
      <c r="G896" s="59">
        <f t="shared" si="141"/>
        <v>16.234205649717513</v>
      </c>
      <c r="H896" s="59">
        <f t="shared" si="135"/>
        <v>243.03215873616085</v>
      </c>
      <c r="I896" s="59">
        <f t="shared" si="136"/>
        <v>19.461533243559419</v>
      </c>
      <c r="J896" s="59">
        <f t="shared" si="137"/>
        <v>11.623962188515511</v>
      </c>
      <c r="K896" s="59">
        <f t="shared" si="138"/>
        <v>2.4530686733820573</v>
      </c>
      <c r="L896" s="59">
        <f t="shared" si="139"/>
        <v>-0.35166944652540977</v>
      </c>
      <c r="R896" s="59">
        <f t="shared" si="142"/>
        <v>13.934782608695652</v>
      </c>
      <c r="S896" s="59">
        <f t="shared" si="143"/>
        <v>2.6343880604315753</v>
      </c>
    </row>
    <row r="897" spans="1:19" x14ac:dyDescent="0.3">
      <c r="A897" s="60">
        <f>[1]Data!A896</f>
        <v>1944.12</v>
      </c>
      <c r="B897" s="59">
        <f>[1]Data!B896</f>
        <v>13.1</v>
      </c>
      <c r="C897" s="59">
        <f>[1]Data!C896</f>
        <v>0.64</v>
      </c>
      <c r="D897" s="59">
        <f>[1]Data!D896</f>
        <v>0.93</v>
      </c>
      <c r="E897" s="59">
        <f>[1]Data!E896</f>
        <v>17.8</v>
      </c>
      <c r="F897" s="59">
        <f t="shared" si="140"/>
        <v>229.86231460674156</v>
      </c>
      <c r="G897" s="59">
        <f t="shared" si="141"/>
        <v>16.318469662921348</v>
      </c>
      <c r="H897" s="59">
        <f t="shared" ref="H897:H960" si="144">GEOMEAN(F778:F898)</f>
        <v>243.21761855392228</v>
      </c>
      <c r="I897" s="59">
        <f t="shared" ref="I897:I960" si="145">GEOMEAN(G778:G897)</f>
        <v>19.519490746812657</v>
      </c>
      <c r="J897" s="59">
        <f t="shared" ref="J897:J960" si="146">F897/I897</f>
        <v>11.776040552916363</v>
      </c>
      <c r="K897" s="59">
        <f t="shared" ref="K897:K960" si="147">LN(J897)</f>
        <v>2.4660670056725373</v>
      </c>
      <c r="L897" s="59">
        <f t="shared" ref="L897:L960" si="148">K897-$K$1854</f>
        <v>-0.33867111423492968</v>
      </c>
      <c r="R897" s="59">
        <f t="shared" si="142"/>
        <v>14.086021505376342</v>
      </c>
      <c r="S897" s="59">
        <f t="shared" si="143"/>
        <v>2.6451829230419412</v>
      </c>
    </row>
    <row r="898" spans="1:19" x14ac:dyDescent="0.3">
      <c r="A898" s="60">
        <f>[1]Data!A897</f>
        <v>1945.01</v>
      </c>
      <c r="B898" s="59">
        <f>[1]Data!B897</f>
        <v>13.49</v>
      </c>
      <c r="C898" s="59">
        <f>[1]Data!C897</f>
        <v>0.64333300000000004</v>
      </c>
      <c r="D898" s="59">
        <f>[1]Data!D897</f>
        <v>0.94</v>
      </c>
      <c r="E898" s="59">
        <f>[1]Data!E897</f>
        <v>17.8</v>
      </c>
      <c r="F898" s="59">
        <f t="shared" si="140"/>
        <v>236.70554382022473</v>
      </c>
      <c r="G898" s="59">
        <f t="shared" si="141"/>
        <v>16.493937078651683</v>
      </c>
      <c r="H898" s="59">
        <f t="shared" si="144"/>
        <v>243.49904874323431</v>
      </c>
      <c r="I898" s="59">
        <f t="shared" si="145"/>
        <v>19.557120673440018</v>
      </c>
      <c r="J898" s="59">
        <f t="shared" si="146"/>
        <v>12.103292083363169</v>
      </c>
      <c r="K898" s="59">
        <f t="shared" si="147"/>
        <v>2.493477488602768</v>
      </c>
      <c r="L898" s="59">
        <f t="shared" si="148"/>
        <v>-0.31126063130469905</v>
      </c>
      <c r="R898" s="59">
        <f t="shared" si="142"/>
        <v>14.351063829787234</v>
      </c>
      <c r="S898" s="59">
        <f t="shared" si="143"/>
        <v>2.6638240739377519</v>
      </c>
    </row>
    <row r="899" spans="1:19" x14ac:dyDescent="0.3">
      <c r="A899" s="60">
        <f>[1]Data!A898</f>
        <v>1945.02</v>
      </c>
      <c r="B899" s="59">
        <f>[1]Data!B898</f>
        <v>13.94</v>
      </c>
      <c r="C899" s="59">
        <f>[1]Data!C898</f>
        <v>0.64666699999999999</v>
      </c>
      <c r="D899" s="59">
        <f>[1]Data!D898</f>
        <v>0.95</v>
      </c>
      <c r="E899" s="59">
        <f>[1]Data!E898</f>
        <v>17.8</v>
      </c>
      <c r="F899" s="59">
        <f t="shared" si="140"/>
        <v>244.60157752808988</v>
      </c>
      <c r="G899" s="59">
        <f t="shared" si="141"/>
        <v>16.669404494382022</v>
      </c>
      <c r="H899" s="59">
        <f t="shared" si="144"/>
        <v>243.85599049270706</v>
      </c>
      <c r="I899" s="59">
        <f t="shared" si="145"/>
        <v>19.576310238467599</v>
      </c>
      <c r="J899" s="59">
        <f t="shared" si="146"/>
        <v>12.494774273011158</v>
      </c>
      <c r="K899" s="59">
        <f t="shared" si="147"/>
        <v>2.5253104987384734</v>
      </c>
      <c r="L899" s="59">
        <f t="shared" si="148"/>
        <v>-0.27942762116899367</v>
      </c>
      <c r="R899" s="59">
        <f t="shared" si="142"/>
        <v>14.673684210526316</v>
      </c>
      <c r="S899" s="59">
        <f t="shared" si="143"/>
        <v>2.6860556997199283</v>
      </c>
    </row>
    <row r="900" spans="1:19" x14ac:dyDescent="0.3">
      <c r="A900" s="60">
        <f>[1]Data!A899</f>
        <v>1945.03</v>
      </c>
      <c r="B900" s="59">
        <f>[1]Data!B899</f>
        <v>13.93</v>
      </c>
      <c r="C900" s="59">
        <f>[1]Data!C899</f>
        <v>0.65</v>
      </c>
      <c r="D900" s="59">
        <f>[1]Data!D899</f>
        <v>0.96</v>
      </c>
      <c r="E900" s="59">
        <f>[1]Data!E899</f>
        <v>17.8</v>
      </c>
      <c r="F900" s="59">
        <f t="shared" si="140"/>
        <v>244.42611011235951</v>
      </c>
      <c r="G900" s="59">
        <f t="shared" si="141"/>
        <v>16.844871910112357</v>
      </c>
      <c r="H900" s="59">
        <f t="shared" si="144"/>
        <v>244.39596436795514</v>
      </c>
      <c r="I900" s="59">
        <f t="shared" si="145"/>
        <v>19.578282019006949</v>
      </c>
      <c r="J900" s="59">
        <f t="shared" si="146"/>
        <v>12.484553541269159</v>
      </c>
      <c r="K900" s="59">
        <f t="shared" si="147"/>
        <v>2.5244921634823472</v>
      </c>
      <c r="L900" s="59">
        <f t="shared" si="148"/>
        <v>-0.28024595642511985</v>
      </c>
      <c r="R900" s="59">
        <f t="shared" si="142"/>
        <v>14.510416666666666</v>
      </c>
      <c r="S900" s="59">
        <f t="shared" si="143"/>
        <v>2.6748667823119696</v>
      </c>
    </row>
    <row r="901" spans="1:19" x14ac:dyDescent="0.3">
      <c r="A901" s="60">
        <f>[1]Data!A900</f>
        <v>1945.04</v>
      </c>
      <c r="B901" s="59">
        <f>[1]Data!B900</f>
        <v>14.28</v>
      </c>
      <c r="C901" s="59">
        <f>[1]Data!C900</f>
        <v>0.65</v>
      </c>
      <c r="D901" s="59">
        <f>[1]Data!D900</f>
        <v>0.973333</v>
      </c>
      <c r="E901" s="59">
        <f>[1]Data!E900</f>
        <v>17.8</v>
      </c>
      <c r="F901" s="59">
        <f t="shared" si="140"/>
        <v>250.56746966292133</v>
      </c>
      <c r="G901" s="59">
        <f t="shared" si="141"/>
        <v>17.078822615505615</v>
      </c>
      <c r="H901" s="59">
        <f t="shared" si="144"/>
        <v>244.86943225767163</v>
      </c>
      <c r="I901" s="59">
        <f t="shared" si="145"/>
        <v>19.577837129898899</v>
      </c>
      <c r="J901" s="59">
        <f t="shared" si="146"/>
        <v>12.798526619687701</v>
      </c>
      <c r="K901" s="59">
        <f t="shared" si="147"/>
        <v>2.5493300564632575</v>
      </c>
      <c r="L901" s="59">
        <f t="shared" si="148"/>
        <v>-0.25540806344420952</v>
      </c>
      <c r="R901" s="59">
        <f t="shared" si="142"/>
        <v>14.671237901108869</v>
      </c>
      <c r="S901" s="59">
        <f t="shared" si="143"/>
        <v>2.6858889717651695</v>
      </c>
    </row>
    <row r="902" spans="1:19" x14ac:dyDescent="0.3">
      <c r="A902" s="60">
        <f>[1]Data!A901</f>
        <v>1945.05</v>
      </c>
      <c r="B902" s="59">
        <f>[1]Data!B901</f>
        <v>14.82</v>
      </c>
      <c r="C902" s="59">
        <f>[1]Data!C901</f>
        <v>0.65</v>
      </c>
      <c r="D902" s="59">
        <f>[1]Data!D901</f>
        <v>0.98666699999999996</v>
      </c>
      <c r="E902" s="59">
        <f>[1]Data!E901</f>
        <v>17.899999999999999</v>
      </c>
      <c r="F902" s="59">
        <f t="shared" si="140"/>
        <v>258.58995754189942</v>
      </c>
      <c r="G902" s="59">
        <f t="shared" si="141"/>
        <v>17.216071365586593</v>
      </c>
      <c r="H902" s="59">
        <f t="shared" si="144"/>
        <v>245.20462998770884</v>
      </c>
      <c r="I902" s="59">
        <f t="shared" si="145"/>
        <v>19.573048092970087</v>
      </c>
      <c r="J902" s="59">
        <f t="shared" si="146"/>
        <v>13.211532323101753</v>
      </c>
      <c r="K902" s="59">
        <f t="shared" si="147"/>
        <v>2.5810901090138727</v>
      </c>
      <c r="L902" s="59">
        <f t="shared" si="148"/>
        <v>-0.22364801089359432</v>
      </c>
      <c r="R902" s="59">
        <f t="shared" si="142"/>
        <v>15.020265195856354</v>
      </c>
      <c r="S902" s="59">
        <f t="shared" si="143"/>
        <v>2.709400302362301</v>
      </c>
    </row>
    <row r="903" spans="1:19" x14ac:dyDescent="0.3">
      <c r="A903" s="60">
        <f>[1]Data!A902</f>
        <v>1945.06</v>
      </c>
      <c r="B903" s="59">
        <f>[1]Data!B902</f>
        <v>15.09</v>
      </c>
      <c r="C903" s="59">
        <f>[1]Data!C902</f>
        <v>0.65</v>
      </c>
      <c r="D903" s="59">
        <f>[1]Data!D902</f>
        <v>1</v>
      </c>
      <c r="E903" s="59">
        <f>[1]Data!E902</f>
        <v>18.100000000000001</v>
      </c>
      <c r="F903" s="59">
        <f t="shared" si="140"/>
        <v>260.39170607734803</v>
      </c>
      <c r="G903" s="59">
        <f t="shared" si="141"/>
        <v>17.255911602209942</v>
      </c>
      <c r="H903" s="59">
        <f t="shared" si="144"/>
        <v>245.40785940062011</v>
      </c>
      <c r="I903" s="59">
        <f t="shared" si="145"/>
        <v>19.561993247312319</v>
      </c>
      <c r="J903" s="59">
        <f t="shared" si="146"/>
        <v>13.31110295282021</v>
      </c>
      <c r="K903" s="59">
        <f t="shared" si="147"/>
        <v>2.5885984954516355</v>
      </c>
      <c r="L903" s="59">
        <f t="shared" si="148"/>
        <v>-0.21613962445583157</v>
      </c>
      <c r="R903" s="59">
        <f t="shared" si="142"/>
        <v>15.09</v>
      </c>
      <c r="S903" s="59">
        <f t="shared" si="143"/>
        <v>2.7140322727797574</v>
      </c>
    </row>
    <row r="904" spans="1:19" x14ac:dyDescent="0.3">
      <c r="A904" s="60">
        <f>[1]Data!A903</f>
        <v>1945.07</v>
      </c>
      <c r="B904" s="59">
        <f>[1]Data!B903</f>
        <v>14.78</v>
      </c>
      <c r="C904" s="59">
        <f>[1]Data!C903</f>
        <v>0.65333300000000005</v>
      </c>
      <c r="D904" s="59">
        <f>[1]Data!D903</f>
        <v>0.99666699999999997</v>
      </c>
      <c r="E904" s="59">
        <f>[1]Data!E903</f>
        <v>18.100000000000001</v>
      </c>
      <c r="F904" s="59">
        <f t="shared" si="140"/>
        <v>255.04237348066295</v>
      </c>
      <c r="G904" s="59">
        <f t="shared" si="141"/>
        <v>17.198397648839777</v>
      </c>
      <c r="H904" s="59">
        <f t="shared" si="144"/>
        <v>245.51451564947786</v>
      </c>
      <c r="I904" s="59">
        <f t="shared" si="145"/>
        <v>19.553788312763849</v>
      </c>
      <c r="J904" s="59">
        <f t="shared" si="146"/>
        <v>13.043118264412351</v>
      </c>
      <c r="K904" s="59">
        <f t="shared" si="147"/>
        <v>2.5682606586177856</v>
      </c>
      <c r="L904" s="59">
        <f t="shared" si="148"/>
        <v>-0.23647746128968139</v>
      </c>
      <c r="R904" s="59">
        <f t="shared" si="142"/>
        <v>14.829426478452683</v>
      </c>
      <c r="S904" s="59">
        <f t="shared" si="143"/>
        <v>2.6966134823374657</v>
      </c>
    </row>
    <row r="905" spans="1:19" x14ac:dyDescent="0.3">
      <c r="A905" s="60">
        <f>[1]Data!A904</f>
        <v>1945.08</v>
      </c>
      <c r="B905" s="59">
        <f>[1]Data!B904</f>
        <v>14.83</v>
      </c>
      <c r="C905" s="59">
        <f>[1]Data!C904</f>
        <v>0.656667</v>
      </c>
      <c r="D905" s="59">
        <f>[1]Data!D904</f>
        <v>0.99333300000000002</v>
      </c>
      <c r="E905" s="59">
        <f>[1]Data!E904</f>
        <v>18.100000000000001</v>
      </c>
      <c r="F905" s="59">
        <f t="shared" si="140"/>
        <v>255.90516906077346</v>
      </c>
      <c r="G905" s="59">
        <f t="shared" si="141"/>
        <v>17.14086643955801</v>
      </c>
      <c r="H905" s="59">
        <f t="shared" si="144"/>
        <v>245.62216788358876</v>
      </c>
      <c r="I905" s="59">
        <f t="shared" si="145"/>
        <v>19.54849942904238</v>
      </c>
      <c r="J905" s="59">
        <f t="shared" si="146"/>
        <v>13.090783258820672</v>
      </c>
      <c r="K905" s="59">
        <f t="shared" si="147"/>
        <v>2.571908414558012</v>
      </c>
      <c r="L905" s="59">
        <f t="shared" si="148"/>
        <v>-0.23282970534945502</v>
      </c>
      <c r="R905" s="59">
        <f t="shared" si="142"/>
        <v>14.929535211253427</v>
      </c>
      <c r="S905" s="59">
        <f t="shared" si="143"/>
        <v>2.7033414798711632</v>
      </c>
    </row>
    <row r="906" spans="1:19" x14ac:dyDescent="0.3">
      <c r="A906" s="60">
        <f>[1]Data!A905</f>
        <v>1945.09</v>
      </c>
      <c r="B906" s="59">
        <f>[1]Data!B905</f>
        <v>15.84</v>
      </c>
      <c r="C906" s="59">
        <f>[1]Data!C905</f>
        <v>0.66</v>
      </c>
      <c r="D906" s="59">
        <f>[1]Data!D905</f>
        <v>0.99</v>
      </c>
      <c r="E906" s="59">
        <f>[1]Data!E905</f>
        <v>18.100000000000001</v>
      </c>
      <c r="F906" s="59">
        <f t="shared" si="140"/>
        <v>273.33363977900552</v>
      </c>
      <c r="G906" s="59">
        <f t="shared" si="141"/>
        <v>17.083352486187845</v>
      </c>
      <c r="H906" s="59">
        <f t="shared" si="144"/>
        <v>245.77035212571971</v>
      </c>
      <c r="I906" s="59">
        <f t="shared" si="145"/>
        <v>19.54619779462228</v>
      </c>
      <c r="J906" s="59">
        <f t="shared" si="146"/>
        <v>13.983980038010637</v>
      </c>
      <c r="K906" s="59">
        <f t="shared" si="147"/>
        <v>2.6379123914243632</v>
      </c>
      <c r="L906" s="59">
        <f t="shared" si="148"/>
        <v>-0.16682572848310384</v>
      </c>
      <c r="R906" s="59">
        <f t="shared" si="142"/>
        <v>16</v>
      </c>
      <c r="S906" s="59">
        <f t="shared" si="143"/>
        <v>2.7725887222397811</v>
      </c>
    </row>
    <row r="907" spans="1:19" x14ac:dyDescent="0.3">
      <c r="A907" s="60">
        <f>[1]Data!A906</f>
        <v>1945.1</v>
      </c>
      <c r="B907" s="59">
        <f>[1]Data!B906</f>
        <v>16.5</v>
      </c>
      <c r="C907" s="59">
        <f>[1]Data!C906</f>
        <v>0.66</v>
      </c>
      <c r="D907" s="59">
        <f>[1]Data!D906</f>
        <v>0.98</v>
      </c>
      <c r="E907" s="59">
        <f>[1]Data!E906</f>
        <v>18.100000000000001</v>
      </c>
      <c r="F907" s="59">
        <f t="shared" ref="F907:F970" si="149">B907*$E$1848/E907</f>
        <v>284.72254143646404</v>
      </c>
      <c r="G907" s="59">
        <f t="shared" ref="G907:G970" si="150">D907*$E$1848/E907</f>
        <v>16.910793370165745</v>
      </c>
      <c r="H907" s="59">
        <f t="shared" si="144"/>
        <v>245.93052013229479</v>
      </c>
      <c r="I907" s="59">
        <f t="shared" si="145"/>
        <v>19.5422430270016</v>
      </c>
      <c r="J907" s="59">
        <f t="shared" si="146"/>
        <v>14.569593727959564</v>
      </c>
      <c r="K907" s="59">
        <f t="shared" si="147"/>
        <v>2.6789367356700637</v>
      </c>
      <c r="L907" s="59">
        <f t="shared" si="148"/>
        <v>-0.12580138423740328</v>
      </c>
      <c r="R907" s="59">
        <f t="shared" ref="R907:R970" si="151">B907/D907</f>
        <v>16.836734693877553</v>
      </c>
      <c r="S907" s="59">
        <f t="shared" ref="S907:S970" si="152">LN(R907)</f>
        <v>2.8235630882240543</v>
      </c>
    </row>
    <row r="908" spans="1:19" x14ac:dyDescent="0.3">
      <c r="A908" s="60">
        <f>[1]Data!A907</f>
        <v>1945.11</v>
      </c>
      <c r="B908" s="59">
        <f>[1]Data!B907</f>
        <v>17.04</v>
      </c>
      <c r="C908" s="59">
        <f>[1]Data!C907</f>
        <v>0.66</v>
      </c>
      <c r="D908" s="59">
        <f>[1]Data!D907</f>
        <v>0.97</v>
      </c>
      <c r="E908" s="59">
        <f>[1]Data!E907</f>
        <v>18.100000000000001</v>
      </c>
      <c r="F908" s="59">
        <f t="shared" si="149"/>
        <v>294.04073370165742</v>
      </c>
      <c r="G908" s="59">
        <f t="shared" si="150"/>
        <v>16.738234254143645</v>
      </c>
      <c r="H908" s="59">
        <f t="shared" si="144"/>
        <v>245.94609868861849</v>
      </c>
      <c r="I908" s="59">
        <f t="shared" si="145"/>
        <v>19.537803255660982</v>
      </c>
      <c r="J908" s="59">
        <f t="shared" si="146"/>
        <v>15.049835943887937</v>
      </c>
      <c r="K908" s="59">
        <f t="shared" si="147"/>
        <v>2.7113670903971281</v>
      </c>
      <c r="L908" s="59">
        <f t="shared" si="148"/>
        <v>-9.3371029510338932E-2</v>
      </c>
      <c r="R908" s="59">
        <f t="shared" si="151"/>
        <v>17.567010309278349</v>
      </c>
      <c r="S908" s="59">
        <f t="shared" si="152"/>
        <v>2.8660227288858779</v>
      </c>
    </row>
    <row r="909" spans="1:19" x14ac:dyDescent="0.3">
      <c r="A909" s="60">
        <f>[1]Data!A908</f>
        <v>1945.12</v>
      </c>
      <c r="B909" s="59">
        <f>[1]Data!B908</f>
        <v>17.329999999999998</v>
      </c>
      <c r="C909" s="59">
        <f>[1]Data!C908</f>
        <v>0.66</v>
      </c>
      <c r="D909" s="59">
        <f>[1]Data!D908</f>
        <v>0.96</v>
      </c>
      <c r="E909" s="59">
        <f>[1]Data!E908</f>
        <v>18.2</v>
      </c>
      <c r="F909" s="59">
        <f t="shared" si="149"/>
        <v>297.40184395604393</v>
      </c>
      <c r="G909" s="59">
        <f t="shared" si="150"/>
        <v>16.474654945054944</v>
      </c>
      <c r="H909" s="59">
        <f t="shared" si="144"/>
        <v>246.04105565165349</v>
      </c>
      <c r="I909" s="59">
        <f t="shared" si="145"/>
        <v>19.530780978753992</v>
      </c>
      <c r="J909" s="59">
        <f t="shared" si="146"/>
        <v>15.227340078185513</v>
      </c>
      <c r="K909" s="59">
        <f t="shared" si="147"/>
        <v>2.7230925015019878</v>
      </c>
      <c r="L909" s="59">
        <f t="shared" si="148"/>
        <v>-8.1645618405479237E-2</v>
      </c>
      <c r="R909" s="59">
        <f t="shared" si="151"/>
        <v>18.052083333333332</v>
      </c>
      <c r="S909" s="59">
        <f t="shared" si="152"/>
        <v>2.8932610982477698</v>
      </c>
    </row>
    <row r="910" spans="1:19" x14ac:dyDescent="0.3">
      <c r="A910" s="60">
        <f>[1]Data!A909</f>
        <v>1946.01</v>
      </c>
      <c r="B910" s="59">
        <f>[1]Data!B909</f>
        <v>18.02</v>
      </c>
      <c r="C910" s="59">
        <f>[1]Data!C909</f>
        <v>0.66666700000000001</v>
      </c>
      <c r="D910" s="59">
        <f>[1]Data!D909</f>
        <v>0.94</v>
      </c>
      <c r="E910" s="59">
        <f>[1]Data!E909</f>
        <v>18.2</v>
      </c>
      <c r="F910" s="59">
        <f t="shared" si="149"/>
        <v>309.24300219780218</v>
      </c>
      <c r="G910" s="59">
        <f t="shared" si="150"/>
        <v>16.131432967032964</v>
      </c>
      <c r="H910" s="59">
        <f t="shared" si="144"/>
        <v>246.04358506022376</v>
      </c>
      <c r="I910" s="59">
        <f t="shared" si="145"/>
        <v>19.518209865731311</v>
      </c>
      <c r="J910" s="59">
        <f t="shared" si="146"/>
        <v>15.843819916126074</v>
      </c>
      <c r="K910" s="59">
        <f t="shared" si="147"/>
        <v>2.7627795136338587</v>
      </c>
      <c r="L910" s="59">
        <f t="shared" si="148"/>
        <v>-4.1958606273608368E-2</v>
      </c>
      <c r="R910" s="59">
        <f t="shared" si="151"/>
        <v>19.170212765957448</v>
      </c>
      <c r="S910" s="59">
        <f t="shared" si="152"/>
        <v>2.9533576558982793</v>
      </c>
    </row>
    <row r="911" spans="1:19" x14ac:dyDescent="0.3">
      <c r="A911" s="60">
        <f>[1]Data!A910</f>
        <v>1946.02</v>
      </c>
      <c r="B911" s="59">
        <f>[1]Data!B910</f>
        <v>18.07</v>
      </c>
      <c r="C911" s="59">
        <f>[1]Data!C910</f>
        <v>0.67333299999999996</v>
      </c>
      <c r="D911" s="59">
        <f>[1]Data!D910</f>
        <v>0.92</v>
      </c>
      <c r="E911" s="59">
        <f>[1]Data!E910</f>
        <v>18.100000000000001</v>
      </c>
      <c r="F911" s="59">
        <f t="shared" si="149"/>
        <v>311.81432265193371</v>
      </c>
      <c r="G911" s="59">
        <f t="shared" si="150"/>
        <v>15.875438674033148</v>
      </c>
      <c r="H911" s="59">
        <f t="shared" si="144"/>
        <v>245.84863768946005</v>
      </c>
      <c r="I911" s="59">
        <f t="shared" si="145"/>
        <v>19.500949807298749</v>
      </c>
      <c r="J911" s="59">
        <f t="shared" si="146"/>
        <v>15.989699257378167</v>
      </c>
      <c r="K911" s="59">
        <f t="shared" si="147"/>
        <v>2.7719447185000168</v>
      </c>
      <c r="L911" s="59">
        <f t="shared" si="148"/>
        <v>-3.279340140745024E-2</v>
      </c>
      <c r="R911" s="59">
        <f t="shared" si="151"/>
        <v>19.641304347826086</v>
      </c>
      <c r="S911" s="59">
        <f t="shared" si="152"/>
        <v>2.9776347135431882</v>
      </c>
    </row>
    <row r="912" spans="1:19" x14ac:dyDescent="0.3">
      <c r="A912" s="60">
        <f>[1]Data!A911</f>
        <v>1946.03</v>
      </c>
      <c r="B912" s="59">
        <f>[1]Data!B911</f>
        <v>17.53</v>
      </c>
      <c r="C912" s="59">
        <f>[1]Data!C911</f>
        <v>0.68</v>
      </c>
      <c r="D912" s="59">
        <f>[1]Data!D911</f>
        <v>0.9</v>
      </c>
      <c r="E912" s="59">
        <f>[1]Data!E911</f>
        <v>18.3</v>
      </c>
      <c r="F912" s="59">
        <f t="shared" si="149"/>
        <v>299.1901617486339</v>
      </c>
      <c r="G912" s="59">
        <f t="shared" si="150"/>
        <v>15.360590163934425</v>
      </c>
      <c r="H912" s="59">
        <f t="shared" si="144"/>
        <v>245.71204541917717</v>
      </c>
      <c r="I912" s="59">
        <f t="shared" si="145"/>
        <v>19.475104885174325</v>
      </c>
      <c r="J912" s="59">
        <f t="shared" si="146"/>
        <v>15.362698353239487</v>
      </c>
      <c r="K912" s="59">
        <f t="shared" si="147"/>
        <v>2.7319423863296781</v>
      </c>
      <c r="L912" s="59">
        <f t="shared" si="148"/>
        <v>-7.2795733577788901E-2</v>
      </c>
      <c r="R912" s="59">
        <f t="shared" si="151"/>
        <v>19.477777777777778</v>
      </c>
      <c r="S912" s="59">
        <f t="shared" si="152"/>
        <v>2.9692742145909694</v>
      </c>
    </row>
    <row r="913" spans="1:19" x14ac:dyDescent="0.3">
      <c r="A913" s="60">
        <f>[1]Data!A912</f>
        <v>1946.04</v>
      </c>
      <c r="B913" s="59">
        <f>[1]Data!B912</f>
        <v>18.66</v>
      </c>
      <c r="C913" s="59">
        <f>[1]Data!C912</f>
        <v>0.68</v>
      </c>
      <c r="D913" s="59">
        <f>[1]Data!D912</f>
        <v>0.88</v>
      </c>
      <c r="E913" s="59">
        <f>[1]Data!E912</f>
        <v>18.399999999999999</v>
      </c>
      <c r="F913" s="59">
        <f t="shared" si="149"/>
        <v>316.74538695652171</v>
      </c>
      <c r="G913" s="59">
        <f t="shared" si="150"/>
        <v>14.937617391304347</v>
      </c>
      <c r="H913" s="59">
        <f t="shared" si="144"/>
        <v>245.56614512948593</v>
      </c>
      <c r="I913" s="59">
        <f t="shared" si="145"/>
        <v>19.438730631544711</v>
      </c>
      <c r="J913" s="59">
        <f t="shared" si="146"/>
        <v>16.294550964275146</v>
      </c>
      <c r="K913" s="59">
        <f t="shared" si="147"/>
        <v>2.7908307552528924</v>
      </c>
      <c r="L913" s="59">
        <f t="shared" si="148"/>
        <v>-1.390736465457465E-2</v>
      </c>
      <c r="R913" s="59">
        <f t="shared" si="151"/>
        <v>21.204545454545453</v>
      </c>
      <c r="S913" s="59">
        <f t="shared" si="152"/>
        <v>3.0542155669290825</v>
      </c>
    </row>
    <row r="914" spans="1:19" x14ac:dyDescent="0.3">
      <c r="A914" s="60">
        <f>[1]Data!A913</f>
        <v>1946.05</v>
      </c>
      <c r="B914" s="59">
        <f>[1]Data!B913</f>
        <v>18.7</v>
      </c>
      <c r="C914" s="59">
        <f>[1]Data!C913</f>
        <v>0.68</v>
      </c>
      <c r="D914" s="59">
        <f>[1]Data!D913</f>
        <v>0.86</v>
      </c>
      <c r="E914" s="59">
        <f>[1]Data!E913</f>
        <v>18.5</v>
      </c>
      <c r="F914" s="59">
        <f t="shared" si="149"/>
        <v>315.70856216216214</v>
      </c>
      <c r="G914" s="59">
        <f t="shared" si="150"/>
        <v>14.519217297297297</v>
      </c>
      <c r="H914" s="59">
        <f t="shared" si="144"/>
        <v>245.49612353927319</v>
      </c>
      <c r="I914" s="59">
        <f t="shared" si="145"/>
        <v>19.392023912674563</v>
      </c>
      <c r="J914" s="59">
        <f t="shared" si="146"/>
        <v>16.280330695952578</v>
      </c>
      <c r="K914" s="59">
        <f t="shared" si="147"/>
        <v>2.789957673387288</v>
      </c>
      <c r="L914" s="59">
        <f t="shared" si="148"/>
        <v>-1.4780446520179069E-2</v>
      </c>
      <c r="R914" s="59">
        <f t="shared" si="151"/>
        <v>21.744186046511626</v>
      </c>
      <c r="S914" s="59">
        <f t="shared" si="152"/>
        <v>3.0793464135951245</v>
      </c>
    </row>
    <row r="915" spans="1:19" x14ac:dyDescent="0.3">
      <c r="A915" s="60">
        <f>[1]Data!A914</f>
        <v>1946.06</v>
      </c>
      <c r="B915" s="59">
        <f>[1]Data!B914</f>
        <v>18.579999999999998</v>
      </c>
      <c r="C915" s="59">
        <f>[1]Data!C914</f>
        <v>0.68</v>
      </c>
      <c r="D915" s="59">
        <f>[1]Data!D914</f>
        <v>0.84</v>
      </c>
      <c r="E915" s="59">
        <f>[1]Data!E914</f>
        <v>18.7</v>
      </c>
      <c r="F915" s="59">
        <f t="shared" si="149"/>
        <v>310.32773048128337</v>
      </c>
      <c r="G915" s="59">
        <f t="shared" si="150"/>
        <v>14.029886631016042</v>
      </c>
      <c r="H915" s="59">
        <f t="shared" si="144"/>
        <v>245.18177615704866</v>
      </c>
      <c r="I915" s="59">
        <f t="shared" si="145"/>
        <v>19.33548583122921</v>
      </c>
      <c r="J915" s="59">
        <f t="shared" si="146"/>
        <v>16.049647430118647</v>
      </c>
      <c r="K915" s="59">
        <f t="shared" si="147"/>
        <v>2.7756868823639467</v>
      </c>
      <c r="L915" s="59">
        <f t="shared" si="148"/>
        <v>-2.9051237543520347E-2</v>
      </c>
      <c r="R915" s="59">
        <f t="shared" si="151"/>
        <v>22.119047619047617</v>
      </c>
      <c r="S915" s="59">
        <f t="shared" si="152"/>
        <v>3.0964391205304702</v>
      </c>
    </row>
    <row r="916" spans="1:19" x14ac:dyDescent="0.3">
      <c r="A916" s="60">
        <f>[1]Data!A915</f>
        <v>1946.07</v>
      </c>
      <c r="B916" s="59">
        <f>[1]Data!B915</f>
        <v>18.05</v>
      </c>
      <c r="C916" s="59">
        <f>[1]Data!C915</f>
        <v>0.68333299999999997</v>
      </c>
      <c r="D916" s="59">
        <f>[1]Data!D915</f>
        <v>0.85666699999999996</v>
      </c>
      <c r="E916" s="59">
        <f>[1]Data!E915</f>
        <v>19.8</v>
      </c>
      <c r="F916" s="59">
        <f t="shared" si="149"/>
        <v>284.72689898989898</v>
      </c>
      <c r="G916" s="59">
        <f t="shared" si="150"/>
        <v>13.513359466868685</v>
      </c>
      <c r="H916" s="59">
        <f t="shared" si="144"/>
        <v>244.68597218362927</v>
      </c>
      <c r="I916" s="59">
        <f t="shared" si="145"/>
        <v>19.270637484587635</v>
      </c>
      <c r="J916" s="59">
        <f t="shared" si="146"/>
        <v>14.77516762056363</v>
      </c>
      <c r="K916" s="59">
        <f t="shared" si="147"/>
        <v>2.6929479081052121</v>
      </c>
      <c r="L916" s="59">
        <f t="shared" si="148"/>
        <v>-0.1117902118022549</v>
      </c>
      <c r="R916" s="59">
        <f t="shared" si="151"/>
        <v>21.070030712050308</v>
      </c>
      <c r="S916" s="59">
        <f t="shared" si="152"/>
        <v>3.0478516854348885</v>
      </c>
    </row>
    <row r="917" spans="1:19" x14ac:dyDescent="0.3">
      <c r="A917" s="60">
        <f>[1]Data!A916</f>
        <v>1946.08</v>
      </c>
      <c r="B917" s="59">
        <f>[1]Data!B916</f>
        <v>17.7</v>
      </c>
      <c r="C917" s="59">
        <f>[1]Data!C916</f>
        <v>0.68666700000000003</v>
      </c>
      <c r="D917" s="59">
        <f>[1]Data!D916</f>
        <v>0.87333300000000003</v>
      </c>
      <c r="E917" s="59">
        <f>[1]Data!E916</f>
        <v>20.2</v>
      </c>
      <c r="F917" s="59">
        <f t="shared" si="149"/>
        <v>273.6770495049505</v>
      </c>
      <c r="G917" s="59">
        <f t="shared" si="150"/>
        <v>13.503457552277229</v>
      </c>
      <c r="H917" s="59">
        <f t="shared" si="144"/>
        <v>243.82426557872878</v>
      </c>
      <c r="I917" s="59">
        <f t="shared" si="145"/>
        <v>19.203519063005672</v>
      </c>
      <c r="J917" s="59">
        <f t="shared" si="146"/>
        <v>14.251400933705506</v>
      </c>
      <c r="K917" s="59">
        <f t="shared" si="147"/>
        <v>2.6568552130196648</v>
      </c>
      <c r="L917" s="59">
        <f t="shared" si="148"/>
        <v>-0.14788290688780226</v>
      </c>
      <c r="R917" s="59">
        <f t="shared" si="151"/>
        <v>20.267183308085229</v>
      </c>
      <c r="S917" s="59">
        <f t="shared" si="152"/>
        <v>3.0090029921543495</v>
      </c>
    </row>
    <row r="918" spans="1:19" x14ac:dyDescent="0.3">
      <c r="A918" s="60">
        <f>[1]Data!A917</f>
        <v>1946.09</v>
      </c>
      <c r="B918" s="59">
        <f>[1]Data!B917</f>
        <v>15.09</v>
      </c>
      <c r="C918" s="59">
        <f>[1]Data!C917</f>
        <v>0.69</v>
      </c>
      <c r="D918" s="59">
        <f>[1]Data!D917</f>
        <v>0.89</v>
      </c>
      <c r="E918" s="59">
        <f>[1]Data!E917</f>
        <v>20.399999999999999</v>
      </c>
      <c r="F918" s="59">
        <f t="shared" si="149"/>
        <v>231.03381764705881</v>
      </c>
      <c r="G918" s="59">
        <f t="shared" si="150"/>
        <v>13.626249019607844</v>
      </c>
      <c r="H918" s="59">
        <f t="shared" si="144"/>
        <v>242.85821936218738</v>
      </c>
      <c r="I918" s="59">
        <f t="shared" si="145"/>
        <v>19.134648455550522</v>
      </c>
      <c r="J918" s="59">
        <f t="shared" si="146"/>
        <v>12.074108295417426</v>
      </c>
      <c r="K918" s="59">
        <f t="shared" si="147"/>
        <v>2.4910633496414003</v>
      </c>
      <c r="L918" s="59">
        <f t="shared" si="148"/>
        <v>-0.31367477026606672</v>
      </c>
      <c r="R918" s="59">
        <f t="shared" si="151"/>
        <v>16.95505617977528</v>
      </c>
      <c r="S918" s="59">
        <f t="shared" si="152"/>
        <v>2.8305660890357092</v>
      </c>
    </row>
    <row r="919" spans="1:19" x14ac:dyDescent="0.3">
      <c r="A919" s="60">
        <f>[1]Data!A918</f>
        <v>1946.1</v>
      </c>
      <c r="B919" s="59">
        <f>[1]Data!B918</f>
        <v>14.75</v>
      </c>
      <c r="C919" s="59">
        <f>[1]Data!C918</f>
        <v>0.69666700000000004</v>
      </c>
      <c r="D919" s="59">
        <f>[1]Data!D918</f>
        <v>0.94666700000000004</v>
      </c>
      <c r="E919" s="59">
        <f>[1]Data!E918</f>
        <v>20.8</v>
      </c>
      <c r="F919" s="59">
        <f t="shared" si="149"/>
        <v>221.48543269230768</v>
      </c>
      <c r="G919" s="59">
        <f t="shared" si="150"/>
        <v>14.215115261730769</v>
      </c>
      <c r="H919" s="59">
        <f t="shared" si="144"/>
        <v>241.73843366445854</v>
      </c>
      <c r="I919" s="59">
        <f t="shared" si="145"/>
        <v>19.068302359379469</v>
      </c>
      <c r="J919" s="59">
        <f t="shared" si="146"/>
        <v>11.615372387010721</v>
      </c>
      <c r="K919" s="59">
        <f t="shared" si="147"/>
        <v>2.4523294265789222</v>
      </c>
      <c r="L919" s="59">
        <f t="shared" si="148"/>
        <v>-0.35240869332854485</v>
      </c>
      <c r="R919" s="59">
        <f t="shared" si="151"/>
        <v>15.580980429232243</v>
      </c>
      <c r="S919" s="59">
        <f t="shared" si="152"/>
        <v>2.7460509671682098</v>
      </c>
    </row>
    <row r="920" spans="1:19" x14ac:dyDescent="0.3">
      <c r="A920" s="60">
        <f>[1]Data!A919</f>
        <v>1946.11</v>
      </c>
      <c r="B920" s="59">
        <f>[1]Data!B919</f>
        <v>14.69</v>
      </c>
      <c r="C920" s="59">
        <f>[1]Data!C919</f>
        <v>0.70333299999999999</v>
      </c>
      <c r="D920" s="59">
        <f>[1]Data!D919</f>
        <v>1.0033300000000001</v>
      </c>
      <c r="E920" s="59">
        <f>[1]Data!E919</f>
        <v>21.3</v>
      </c>
      <c r="F920" s="59">
        <f t="shared" si="149"/>
        <v>215.40643568075117</v>
      </c>
      <c r="G920" s="59">
        <f t="shared" si="150"/>
        <v>14.712303547417841</v>
      </c>
      <c r="H920" s="59">
        <f t="shared" si="144"/>
        <v>240.60933377523611</v>
      </c>
      <c r="I920" s="59">
        <f t="shared" si="145"/>
        <v>19.003321148636076</v>
      </c>
      <c r="J920" s="59">
        <f t="shared" si="146"/>
        <v>11.335199463079721</v>
      </c>
      <c r="K920" s="59">
        <f t="shared" si="147"/>
        <v>2.4279128809003621</v>
      </c>
      <c r="L920" s="59">
        <f t="shared" si="148"/>
        <v>-0.37682523900710496</v>
      </c>
      <c r="R920" s="59">
        <f t="shared" si="151"/>
        <v>14.641244655297857</v>
      </c>
      <c r="S920" s="59">
        <f t="shared" si="152"/>
        <v>2.6838425223577662</v>
      </c>
    </row>
    <row r="921" spans="1:19" x14ac:dyDescent="0.3">
      <c r="A921" s="60">
        <f>[1]Data!A920</f>
        <v>1946.12</v>
      </c>
      <c r="B921" s="59">
        <f>[1]Data!B920</f>
        <v>15.13</v>
      </c>
      <c r="C921" s="59">
        <f>[1]Data!C920</f>
        <v>0.71</v>
      </c>
      <c r="D921" s="59">
        <f>[1]Data!D920</f>
        <v>1.06</v>
      </c>
      <c r="E921" s="59">
        <f>[1]Data!E920</f>
        <v>21.5</v>
      </c>
      <c r="F921" s="59">
        <f t="shared" si="149"/>
        <v>219.79456558139535</v>
      </c>
      <c r="G921" s="59">
        <f t="shared" si="150"/>
        <v>15.398693953488374</v>
      </c>
      <c r="H921" s="59">
        <f t="shared" si="144"/>
        <v>239.53045149133138</v>
      </c>
      <c r="I921" s="59">
        <f t="shared" si="145"/>
        <v>18.941577055335323</v>
      </c>
      <c r="J921" s="59">
        <f t="shared" si="146"/>
        <v>11.603815508037925</v>
      </c>
      <c r="K921" s="59">
        <f t="shared" si="147"/>
        <v>2.4513339671356906</v>
      </c>
      <c r="L921" s="59">
        <f t="shared" si="148"/>
        <v>-0.35340415277177639</v>
      </c>
      <c r="R921" s="59">
        <f t="shared" si="151"/>
        <v>14.273584905660377</v>
      </c>
      <c r="S921" s="59">
        <f t="shared" si="152"/>
        <v>2.6584106196762889</v>
      </c>
    </row>
    <row r="922" spans="1:19" x14ac:dyDescent="0.3">
      <c r="A922" s="60">
        <f>[1]Data!A921</f>
        <v>1947.01</v>
      </c>
      <c r="B922" s="59">
        <f>[1]Data!B921</f>
        <v>15.21</v>
      </c>
      <c r="C922" s="59">
        <f>[1]Data!C921</f>
        <v>0.71333299999999999</v>
      </c>
      <c r="D922" s="59">
        <f>[1]Data!D921</f>
        <v>1.1299999999999999</v>
      </c>
      <c r="E922" s="59">
        <f>[1]Data!E921</f>
        <v>21.5</v>
      </c>
      <c r="F922" s="59">
        <f t="shared" si="149"/>
        <v>220.9567311627907</v>
      </c>
      <c r="G922" s="59">
        <f t="shared" si="150"/>
        <v>16.415588837209299</v>
      </c>
      <c r="H922" s="59">
        <f t="shared" si="144"/>
        <v>238.4851421751483</v>
      </c>
      <c r="I922" s="59">
        <f t="shared" si="145"/>
        <v>18.886655123854151</v>
      </c>
      <c r="J922" s="59">
        <f t="shared" si="146"/>
        <v>11.699092809913111</v>
      </c>
      <c r="K922" s="59">
        <f t="shared" si="147"/>
        <v>2.4595113011832503</v>
      </c>
      <c r="L922" s="59">
        <f t="shared" si="148"/>
        <v>-0.34522681872421668</v>
      </c>
      <c r="R922" s="59">
        <f t="shared" si="151"/>
        <v>13.460176991150444</v>
      </c>
      <c r="S922" s="59">
        <f t="shared" si="152"/>
        <v>2.5997354735469522</v>
      </c>
    </row>
    <row r="923" spans="1:19" x14ac:dyDescent="0.3">
      <c r="A923" s="60">
        <f>[1]Data!A922</f>
        <v>1947.02</v>
      </c>
      <c r="B923" s="59">
        <f>[1]Data!B922</f>
        <v>15.8</v>
      </c>
      <c r="C923" s="59">
        <f>[1]Data!C922</f>
        <v>0.71666700000000005</v>
      </c>
      <c r="D923" s="59">
        <f>[1]Data!D922</f>
        <v>1.2</v>
      </c>
      <c r="E923" s="59">
        <f>[1]Data!E922</f>
        <v>21.5</v>
      </c>
      <c r="F923" s="59">
        <f t="shared" si="149"/>
        <v>229.52770232558143</v>
      </c>
      <c r="G923" s="59">
        <f t="shared" si="150"/>
        <v>17.432483720930232</v>
      </c>
      <c r="H923" s="59">
        <f t="shared" si="144"/>
        <v>237.26997241898155</v>
      </c>
      <c r="I923" s="59">
        <f t="shared" si="145"/>
        <v>18.836904438658028</v>
      </c>
      <c r="J923" s="59">
        <f t="shared" si="146"/>
        <v>12.185001154145759</v>
      </c>
      <c r="K923" s="59">
        <f t="shared" si="147"/>
        <v>2.5002057817957337</v>
      </c>
      <c r="L923" s="59">
        <f t="shared" si="148"/>
        <v>-0.3045323381117333</v>
      </c>
      <c r="R923" s="59">
        <f t="shared" si="151"/>
        <v>13.166666666666668</v>
      </c>
      <c r="S923" s="59">
        <f t="shared" si="152"/>
        <v>2.5776883832389665</v>
      </c>
    </row>
    <row r="924" spans="1:19" x14ac:dyDescent="0.3">
      <c r="A924" s="60">
        <f>[1]Data!A923</f>
        <v>1947.03</v>
      </c>
      <c r="B924" s="59">
        <f>[1]Data!B923</f>
        <v>15.16</v>
      </c>
      <c r="C924" s="59">
        <f>[1]Data!C923</f>
        <v>0.72</v>
      </c>
      <c r="D924" s="59">
        <f>[1]Data!D923</f>
        <v>1.27</v>
      </c>
      <c r="E924" s="59">
        <f>[1]Data!E923</f>
        <v>21.9</v>
      </c>
      <c r="F924" s="59">
        <f t="shared" si="149"/>
        <v>216.20790502283106</v>
      </c>
      <c r="G924" s="59">
        <f t="shared" si="150"/>
        <v>18.112403652968037</v>
      </c>
      <c r="H924" s="59">
        <f t="shared" si="144"/>
        <v>236.00351428207526</v>
      </c>
      <c r="I924" s="59">
        <f t="shared" si="145"/>
        <v>18.790092122655039</v>
      </c>
      <c r="J924" s="59">
        <f t="shared" si="146"/>
        <v>11.506484567052825</v>
      </c>
      <c r="K924" s="59">
        <f t="shared" si="147"/>
        <v>2.4429107518471085</v>
      </c>
      <c r="L924" s="59">
        <f t="shared" si="148"/>
        <v>-0.36182736806035853</v>
      </c>
      <c r="R924" s="59">
        <f t="shared" si="151"/>
        <v>11.937007874015748</v>
      </c>
      <c r="S924" s="59">
        <f t="shared" si="152"/>
        <v>2.4796434797437259</v>
      </c>
    </row>
    <row r="925" spans="1:19" x14ac:dyDescent="0.3">
      <c r="A925" s="60">
        <f>[1]Data!A924</f>
        <v>1947.04</v>
      </c>
      <c r="B925" s="59">
        <f>[1]Data!B924</f>
        <v>14.6</v>
      </c>
      <c r="C925" s="59">
        <f>[1]Data!C924</f>
        <v>0.73333300000000001</v>
      </c>
      <c r="D925" s="59">
        <f>[1]Data!D924</f>
        <v>1.32667</v>
      </c>
      <c r="E925" s="59">
        <f>[1]Data!E924</f>
        <v>21.9</v>
      </c>
      <c r="F925" s="59">
        <f t="shared" si="149"/>
        <v>208.22133333333335</v>
      </c>
      <c r="G925" s="59">
        <f t="shared" si="150"/>
        <v>18.920616184474888</v>
      </c>
      <c r="H925" s="59">
        <f t="shared" si="144"/>
        <v>234.84201529158372</v>
      </c>
      <c r="I925" s="59">
        <f t="shared" si="145"/>
        <v>18.748522395791618</v>
      </c>
      <c r="J925" s="59">
        <f t="shared" si="146"/>
        <v>11.106012993326434</v>
      </c>
      <c r="K925" s="59">
        <f t="shared" si="147"/>
        <v>2.4074866727562814</v>
      </c>
      <c r="L925" s="59">
        <f t="shared" si="148"/>
        <v>-0.39725144715118565</v>
      </c>
      <c r="R925" s="59">
        <f t="shared" si="151"/>
        <v>11.004997474880716</v>
      </c>
      <c r="S925" s="59">
        <f t="shared" si="152"/>
        <v>2.3983494855263965</v>
      </c>
    </row>
    <row r="926" spans="1:19" x14ac:dyDescent="0.3">
      <c r="A926" s="60">
        <f>[1]Data!A925</f>
        <v>1947.05</v>
      </c>
      <c r="B926" s="59">
        <f>[1]Data!B925</f>
        <v>14.34</v>
      </c>
      <c r="C926" s="59">
        <f>[1]Data!C925</f>
        <v>0.74666699999999997</v>
      </c>
      <c r="D926" s="59">
        <f>[1]Data!D925</f>
        <v>1.3833299999999999</v>
      </c>
      <c r="E926" s="59">
        <f>[1]Data!E925</f>
        <v>21.9</v>
      </c>
      <c r="F926" s="59">
        <f t="shared" si="149"/>
        <v>204.51328219178083</v>
      </c>
      <c r="G926" s="59">
        <f t="shared" si="150"/>
        <v>19.728686098630138</v>
      </c>
      <c r="H926" s="59">
        <f t="shared" si="144"/>
        <v>233.84541510723355</v>
      </c>
      <c r="I926" s="59">
        <f t="shared" si="145"/>
        <v>18.711916263970242</v>
      </c>
      <c r="J926" s="59">
        <f t="shared" si="146"/>
        <v>10.929574465100123</v>
      </c>
      <c r="K926" s="59">
        <f t="shared" si="147"/>
        <v>2.3914723686858204</v>
      </c>
      <c r="L926" s="59">
        <f t="shared" si="148"/>
        <v>-0.41326575122164666</v>
      </c>
      <c r="R926" s="59">
        <f t="shared" si="151"/>
        <v>10.366290039253107</v>
      </c>
      <c r="S926" s="59">
        <f t="shared" si="152"/>
        <v>2.3385591992384347</v>
      </c>
    </row>
    <row r="927" spans="1:19" x14ac:dyDescent="0.3">
      <c r="A927" s="60">
        <f>[1]Data!A926</f>
        <v>1947.06</v>
      </c>
      <c r="B927" s="59">
        <f>[1]Data!B926</f>
        <v>14.84</v>
      </c>
      <c r="C927" s="59">
        <f>[1]Data!C926</f>
        <v>0.76</v>
      </c>
      <c r="D927" s="59">
        <f>[1]Data!D926</f>
        <v>1.44</v>
      </c>
      <c r="E927" s="59">
        <f>[1]Data!E926</f>
        <v>22</v>
      </c>
      <c r="F927" s="59">
        <f t="shared" si="149"/>
        <v>210.68213090909092</v>
      </c>
      <c r="G927" s="59">
        <f t="shared" si="150"/>
        <v>20.443549090909087</v>
      </c>
      <c r="H927" s="59">
        <f t="shared" si="144"/>
        <v>233.02629451744173</v>
      </c>
      <c r="I927" s="59">
        <f t="shared" si="145"/>
        <v>18.678237889070115</v>
      </c>
      <c r="J927" s="59">
        <f t="shared" si="146"/>
        <v>11.279550681404219</v>
      </c>
      <c r="K927" s="59">
        <f t="shared" si="147"/>
        <v>2.4229914120677036</v>
      </c>
      <c r="L927" s="59">
        <f t="shared" si="148"/>
        <v>-0.38174670783976339</v>
      </c>
      <c r="R927" s="59">
        <f t="shared" si="151"/>
        <v>10.305555555555555</v>
      </c>
      <c r="S927" s="59">
        <f t="shared" si="152"/>
        <v>2.3326831241513251</v>
      </c>
    </row>
    <row r="928" spans="1:19" x14ac:dyDescent="0.3">
      <c r="A928" s="60">
        <f>[1]Data!A927</f>
        <v>1947.07</v>
      </c>
      <c r="B928" s="59">
        <f>[1]Data!B927</f>
        <v>15.77</v>
      </c>
      <c r="C928" s="59">
        <f>[1]Data!C927</f>
        <v>0.77</v>
      </c>
      <c r="D928" s="59">
        <f>[1]Data!D927</f>
        <v>1.4766699999999999</v>
      </c>
      <c r="E928" s="59">
        <f>[1]Data!E927</f>
        <v>22.2</v>
      </c>
      <c r="F928" s="59">
        <f t="shared" si="149"/>
        <v>221.86827207207207</v>
      </c>
      <c r="G928" s="59">
        <f t="shared" si="150"/>
        <v>20.775283533333333</v>
      </c>
      <c r="H928" s="59">
        <f t="shared" si="144"/>
        <v>232.04866908687504</v>
      </c>
      <c r="I928" s="59">
        <f t="shared" si="145"/>
        <v>18.645998286878257</v>
      </c>
      <c r="J928" s="59">
        <f t="shared" si="146"/>
        <v>11.898975247048444</v>
      </c>
      <c r="K928" s="59">
        <f t="shared" si="147"/>
        <v>2.4764522827160786</v>
      </c>
      <c r="L928" s="59">
        <f t="shared" si="148"/>
        <v>-0.32828583719138837</v>
      </c>
      <c r="R928" s="59">
        <f t="shared" si="151"/>
        <v>10.679434132202863</v>
      </c>
      <c r="S928" s="59">
        <f t="shared" si="152"/>
        <v>2.368319848252217</v>
      </c>
    </row>
    <row r="929" spans="1:19" x14ac:dyDescent="0.3">
      <c r="A929" s="60">
        <f>[1]Data!A928</f>
        <v>1947.08</v>
      </c>
      <c r="B929" s="59">
        <f>[1]Data!B928</f>
        <v>15.46</v>
      </c>
      <c r="C929" s="59">
        <f>[1]Data!C928</f>
        <v>0.78</v>
      </c>
      <c r="D929" s="59">
        <f>[1]Data!D928</f>
        <v>1.5133300000000001</v>
      </c>
      <c r="E929" s="59">
        <f>[1]Data!E928</f>
        <v>22.5</v>
      </c>
      <c r="F929" s="59">
        <f t="shared" si="149"/>
        <v>214.60678755555557</v>
      </c>
      <c r="G929" s="59">
        <f t="shared" si="150"/>
        <v>21.007172691555557</v>
      </c>
      <c r="H929" s="59">
        <f t="shared" si="144"/>
        <v>230.96364493752037</v>
      </c>
      <c r="I929" s="59">
        <f t="shared" si="145"/>
        <v>18.613373546374849</v>
      </c>
      <c r="J929" s="59">
        <f t="shared" si="146"/>
        <v>11.529709379165848</v>
      </c>
      <c r="K929" s="59">
        <f t="shared" si="147"/>
        <v>2.444927128340217</v>
      </c>
      <c r="L929" s="59">
        <f t="shared" si="148"/>
        <v>-0.35981099156725005</v>
      </c>
      <c r="R929" s="59">
        <f t="shared" si="151"/>
        <v>10.215881532778706</v>
      </c>
      <c r="S929" s="59">
        <f t="shared" si="152"/>
        <v>2.3239435224197265</v>
      </c>
    </row>
    <row r="930" spans="1:19" x14ac:dyDescent="0.3">
      <c r="A930" s="60">
        <f>[1]Data!A929</f>
        <v>1947.09</v>
      </c>
      <c r="B930" s="59">
        <f>[1]Data!B929</f>
        <v>15.06</v>
      </c>
      <c r="C930" s="59">
        <f>[1]Data!C929</f>
        <v>0.79</v>
      </c>
      <c r="D930" s="59">
        <f>[1]Data!D929</f>
        <v>1.55</v>
      </c>
      <c r="E930" s="59">
        <f>[1]Data!E929</f>
        <v>23</v>
      </c>
      <c r="F930" s="59">
        <f t="shared" si="149"/>
        <v>204.50956173913045</v>
      </c>
      <c r="G930" s="59">
        <f t="shared" si="150"/>
        <v>21.048460869565218</v>
      </c>
      <c r="H930" s="59">
        <f t="shared" si="144"/>
        <v>230.23562461144027</v>
      </c>
      <c r="I930" s="59">
        <f t="shared" si="145"/>
        <v>18.58004381879261</v>
      </c>
      <c r="J930" s="59">
        <f t="shared" si="146"/>
        <v>11.006947224326844</v>
      </c>
      <c r="K930" s="59">
        <f t="shared" si="147"/>
        <v>2.3985266392924878</v>
      </c>
      <c r="L930" s="59">
        <f t="shared" si="148"/>
        <v>-0.40621148061497925</v>
      </c>
      <c r="R930" s="59">
        <f t="shared" si="151"/>
        <v>9.7161290322580651</v>
      </c>
      <c r="S930" s="59">
        <f t="shared" si="152"/>
        <v>2.2737872914405926</v>
      </c>
    </row>
    <row r="931" spans="1:19" x14ac:dyDescent="0.3">
      <c r="A931" s="60">
        <f>[1]Data!A930</f>
        <v>1947.1</v>
      </c>
      <c r="B931" s="59">
        <f>[1]Data!B930</f>
        <v>15.45</v>
      </c>
      <c r="C931" s="59">
        <f>[1]Data!C930</f>
        <v>0.80666700000000002</v>
      </c>
      <c r="D931" s="59">
        <f>[1]Data!D930</f>
        <v>1.57</v>
      </c>
      <c r="E931" s="59">
        <f>[1]Data!E930</f>
        <v>23</v>
      </c>
      <c r="F931" s="59">
        <f t="shared" si="149"/>
        <v>209.80562608695649</v>
      </c>
      <c r="G931" s="59">
        <f t="shared" si="150"/>
        <v>21.320053913043477</v>
      </c>
      <c r="H931" s="59">
        <f t="shared" si="144"/>
        <v>229.77771590279085</v>
      </c>
      <c r="I931" s="59">
        <f t="shared" si="145"/>
        <v>18.552604286015018</v>
      </c>
      <c r="J931" s="59">
        <f t="shared" si="146"/>
        <v>11.308688680710357</v>
      </c>
      <c r="K931" s="59">
        <f t="shared" si="147"/>
        <v>2.4255713400559782</v>
      </c>
      <c r="L931" s="59">
        <f t="shared" si="148"/>
        <v>-0.37916677985148883</v>
      </c>
      <c r="R931" s="59">
        <f t="shared" si="151"/>
        <v>9.84076433121019</v>
      </c>
      <c r="S931" s="59">
        <f t="shared" si="152"/>
        <v>2.2865333839835378</v>
      </c>
    </row>
    <row r="932" spans="1:19" x14ac:dyDescent="0.3">
      <c r="A932" s="60">
        <f>[1]Data!A931</f>
        <v>1947.11</v>
      </c>
      <c r="B932" s="59">
        <f>[1]Data!B931</f>
        <v>15.27</v>
      </c>
      <c r="C932" s="59">
        <f>[1]Data!C931</f>
        <v>0.82333299999999998</v>
      </c>
      <c r="D932" s="59">
        <f>[1]Data!D931</f>
        <v>1.59</v>
      </c>
      <c r="E932" s="59">
        <f>[1]Data!E931</f>
        <v>23.1</v>
      </c>
      <c r="F932" s="59">
        <f t="shared" si="149"/>
        <v>206.46362077922075</v>
      </c>
      <c r="G932" s="59">
        <f t="shared" si="150"/>
        <v>21.498176623376622</v>
      </c>
      <c r="H932" s="59">
        <f t="shared" si="144"/>
        <v>229.42770855719246</v>
      </c>
      <c r="I932" s="59">
        <f t="shared" si="145"/>
        <v>18.529370893168892</v>
      </c>
      <c r="J932" s="59">
        <f t="shared" si="146"/>
        <v>11.142505699172787</v>
      </c>
      <c r="K932" s="59">
        <f t="shared" si="147"/>
        <v>2.4107671373190613</v>
      </c>
      <c r="L932" s="59">
        <f t="shared" si="148"/>
        <v>-0.39397098258840568</v>
      </c>
      <c r="R932" s="59">
        <f t="shared" si="151"/>
        <v>9.6037735849056602</v>
      </c>
      <c r="S932" s="59">
        <f t="shared" si="152"/>
        <v>2.262156102998401</v>
      </c>
    </row>
    <row r="933" spans="1:19" x14ac:dyDescent="0.3">
      <c r="A933" s="60">
        <f>[1]Data!A932</f>
        <v>1947.12</v>
      </c>
      <c r="B933" s="59">
        <f>[1]Data!B932</f>
        <v>15.03</v>
      </c>
      <c r="C933" s="59">
        <f>[1]Data!C932</f>
        <v>0.84</v>
      </c>
      <c r="D933" s="59">
        <f>[1]Data!D932</f>
        <v>1.61</v>
      </c>
      <c r="E933" s="59">
        <f>[1]Data!E932</f>
        <v>23.4</v>
      </c>
      <c r="F933" s="59">
        <f t="shared" si="149"/>
        <v>200.61324615384615</v>
      </c>
      <c r="G933" s="59">
        <f t="shared" si="150"/>
        <v>21.489509401709405</v>
      </c>
      <c r="H933" s="59">
        <f t="shared" si="144"/>
        <v>229.04632931076992</v>
      </c>
      <c r="I933" s="59">
        <f t="shared" si="145"/>
        <v>18.509078258950666</v>
      </c>
      <c r="J933" s="59">
        <f t="shared" si="146"/>
        <v>10.838640549635858</v>
      </c>
      <c r="K933" s="59">
        <f t="shared" si="147"/>
        <v>2.3831175775967419</v>
      </c>
      <c r="L933" s="59">
        <f t="shared" si="148"/>
        <v>-0.4216205423107251</v>
      </c>
      <c r="R933" s="59">
        <f t="shared" si="151"/>
        <v>9.3354037267080727</v>
      </c>
      <c r="S933" s="59">
        <f t="shared" si="152"/>
        <v>2.2338140247685114</v>
      </c>
    </row>
    <row r="934" spans="1:19" x14ac:dyDescent="0.3">
      <c r="A934" s="60">
        <f>[1]Data!A933</f>
        <v>1948.01</v>
      </c>
      <c r="B934" s="59">
        <f>[1]Data!B933</f>
        <v>14.83</v>
      </c>
      <c r="C934" s="59">
        <f>[1]Data!C933</f>
        <v>0.843333</v>
      </c>
      <c r="D934" s="59">
        <f>[1]Data!D933</f>
        <v>1.64333</v>
      </c>
      <c r="E934" s="59">
        <f>[1]Data!E933</f>
        <v>23.7</v>
      </c>
      <c r="F934" s="59">
        <f t="shared" si="149"/>
        <v>195.43812489451477</v>
      </c>
      <c r="G934" s="59">
        <f t="shared" si="150"/>
        <v>21.656731880168778</v>
      </c>
      <c r="H934" s="59">
        <f t="shared" si="144"/>
        <v>228.51074019409799</v>
      </c>
      <c r="I934" s="59">
        <f t="shared" si="145"/>
        <v>18.495297004258362</v>
      </c>
      <c r="J934" s="59">
        <f t="shared" si="146"/>
        <v>10.566909244524002</v>
      </c>
      <c r="K934" s="59">
        <f t="shared" si="147"/>
        <v>2.3577273488466357</v>
      </c>
      <c r="L934" s="59">
        <f t="shared" si="148"/>
        <v>-0.44701077106083131</v>
      </c>
      <c r="R934" s="59">
        <f t="shared" si="151"/>
        <v>9.0243590757790582</v>
      </c>
      <c r="S934" s="59">
        <f t="shared" si="152"/>
        <v>2.1999274851629749</v>
      </c>
    </row>
    <row r="935" spans="1:19" x14ac:dyDescent="0.3">
      <c r="A935" s="60">
        <f>[1]Data!A934</f>
        <v>1948.02</v>
      </c>
      <c r="B935" s="59">
        <f>[1]Data!B934</f>
        <v>14.1</v>
      </c>
      <c r="C935" s="59">
        <f>[1]Data!C934</f>
        <v>0.84666699999999995</v>
      </c>
      <c r="D935" s="59">
        <f>[1]Data!D934</f>
        <v>1.6766700000000001</v>
      </c>
      <c r="E935" s="59">
        <f>[1]Data!E934</f>
        <v>23.5</v>
      </c>
      <c r="F935" s="59">
        <f t="shared" si="149"/>
        <v>187.39919999999998</v>
      </c>
      <c r="G935" s="59">
        <f t="shared" si="150"/>
        <v>22.284157210212765</v>
      </c>
      <c r="H935" s="59">
        <f t="shared" si="144"/>
        <v>228.04319379608256</v>
      </c>
      <c r="I935" s="59">
        <f t="shared" si="145"/>
        <v>18.492665009336832</v>
      </c>
      <c r="J935" s="59">
        <f t="shared" si="146"/>
        <v>10.133704358208147</v>
      </c>
      <c r="K935" s="59">
        <f t="shared" si="147"/>
        <v>2.3158669333706361</v>
      </c>
      <c r="L935" s="59">
        <f t="shared" si="148"/>
        <v>-0.48887118653683093</v>
      </c>
      <c r="R935" s="59">
        <f t="shared" si="151"/>
        <v>8.4095260247991543</v>
      </c>
      <c r="S935" s="59">
        <f t="shared" si="152"/>
        <v>2.1293651138709899</v>
      </c>
    </row>
    <row r="936" spans="1:19" x14ac:dyDescent="0.3">
      <c r="A936" s="60">
        <f>[1]Data!A935</f>
        <v>1948.03</v>
      </c>
      <c r="B936" s="59">
        <f>[1]Data!B935</f>
        <v>14.3</v>
      </c>
      <c r="C936" s="59">
        <f>[1]Data!C935</f>
        <v>0.85</v>
      </c>
      <c r="D936" s="59">
        <f>[1]Data!D935</f>
        <v>1.71</v>
      </c>
      <c r="E936" s="59">
        <f>[1]Data!E935</f>
        <v>23.4</v>
      </c>
      <c r="F936" s="59">
        <f t="shared" si="149"/>
        <v>190.86955555555556</v>
      </c>
      <c r="G936" s="59">
        <f t="shared" si="150"/>
        <v>22.824261538461538</v>
      </c>
      <c r="H936" s="59">
        <f t="shared" si="144"/>
        <v>227.81289687855559</v>
      </c>
      <c r="I936" s="59">
        <f t="shared" si="145"/>
        <v>18.501973993739828</v>
      </c>
      <c r="J936" s="59">
        <f t="shared" si="146"/>
        <v>10.316172513275426</v>
      </c>
      <c r="K936" s="59">
        <f t="shared" si="147"/>
        <v>2.333712810763668</v>
      </c>
      <c r="L936" s="59">
        <f t="shared" si="148"/>
        <v>-0.47102530914379903</v>
      </c>
      <c r="R936" s="59">
        <f t="shared" si="151"/>
        <v>8.3625730994152061</v>
      </c>
      <c r="S936" s="59">
        <f t="shared" si="152"/>
        <v>2.1237661667512935</v>
      </c>
    </row>
    <row r="937" spans="1:19" x14ac:dyDescent="0.3">
      <c r="A937" s="60">
        <f>[1]Data!A936</f>
        <v>1948.04</v>
      </c>
      <c r="B937" s="59">
        <f>[1]Data!B936</f>
        <v>15.4</v>
      </c>
      <c r="C937" s="59">
        <f>[1]Data!C936</f>
        <v>0.85</v>
      </c>
      <c r="D937" s="59">
        <f>[1]Data!D936</f>
        <v>1.76</v>
      </c>
      <c r="E937" s="59">
        <f>[1]Data!E936</f>
        <v>23.8</v>
      </c>
      <c r="F937" s="59">
        <f t="shared" si="149"/>
        <v>202.09717647058824</v>
      </c>
      <c r="G937" s="59">
        <f t="shared" si="150"/>
        <v>23.096820168067225</v>
      </c>
      <c r="H937" s="59">
        <f t="shared" si="144"/>
        <v>227.75596848459921</v>
      </c>
      <c r="I937" s="59">
        <f t="shared" si="145"/>
        <v>18.525198392181444</v>
      </c>
      <c r="J937" s="59">
        <f t="shared" si="146"/>
        <v>10.909312396669572</v>
      </c>
      <c r="K937" s="59">
        <f t="shared" si="147"/>
        <v>2.3896167728056157</v>
      </c>
      <c r="L937" s="59">
        <f t="shared" si="148"/>
        <v>-0.41512134710185133</v>
      </c>
      <c r="R937" s="59">
        <f t="shared" si="151"/>
        <v>8.75</v>
      </c>
      <c r="S937" s="59">
        <f t="shared" si="152"/>
        <v>2.1690537003695232</v>
      </c>
    </row>
    <row r="938" spans="1:19" x14ac:dyDescent="0.3">
      <c r="A938" s="60">
        <f>[1]Data!A937</f>
        <v>1948.05</v>
      </c>
      <c r="B938" s="59">
        <f>[1]Data!B937</f>
        <v>16.149999999999999</v>
      </c>
      <c r="C938" s="59">
        <f>[1]Data!C937</f>
        <v>0.85</v>
      </c>
      <c r="D938" s="59">
        <f>[1]Data!D937</f>
        <v>1.81</v>
      </c>
      <c r="E938" s="59">
        <f>[1]Data!E937</f>
        <v>23.9</v>
      </c>
      <c r="F938" s="59">
        <f t="shared" si="149"/>
        <v>211.05279497907949</v>
      </c>
      <c r="G938" s="59">
        <f t="shared" si="150"/>
        <v>23.6535949790795</v>
      </c>
      <c r="H938" s="59">
        <f t="shared" si="144"/>
        <v>227.72952119230092</v>
      </c>
      <c r="I938" s="59">
        <f t="shared" si="145"/>
        <v>18.562897241720869</v>
      </c>
      <c r="J938" s="59">
        <f t="shared" si="146"/>
        <v>11.369604228844716</v>
      </c>
      <c r="K938" s="59">
        <f t="shared" si="147"/>
        <v>2.430943498787641</v>
      </c>
      <c r="L938" s="59">
        <f t="shared" si="148"/>
        <v>-0.37379462111982598</v>
      </c>
      <c r="R938" s="59">
        <f t="shared" si="151"/>
        <v>8.9226519337016565</v>
      </c>
      <c r="S938" s="59">
        <f t="shared" si="152"/>
        <v>2.1885932043909309</v>
      </c>
    </row>
    <row r="939" spans="1:19" x14ac:dyDescent="0.3">
      <c r="A939" s="60">
        <f>[1]Data!A938</f>
        <v>1948.06</v>
      </c>
      <c r="B939" s="59">
        <f>[1]Data!B938</f>
        <v>16.82</v>
      </c>
      <c r="C939" s="59">
        <f>[1]Data!C938</f>
        <v>0.85</v>
      </c>
      <c r="D939" s="59">
        <f>[1]Data!D938</f>
        <v>1.86</v>
      </c>
      <c r="E939" s="59">
        <f>[1]Data!E938</f>
        <v>24.1</v>
      </c>
      <c r="F939" s="59">
        <f t="shared" si="149"/>
        <v>217.9844082987552</v>
      </c>
      <c r="G939" s="59">
        <f t="shared" si="150"/>
        <v>24.105291286307054</v>
      </c>
      <c r="H939" s="59">
        <f t="shared" si="144"/>
        <v>227.59165321293014</v>
      </c>
      <c r="I939" s="59">
        <f t="shared" si="145"/>
        <v>18.616482637863051</v>
      </c>
      <c r="J939" s="59">
        <f t="shared" si="146"/>
        <v>11.709215566608085</v>
      </c>
      <c r="K939" s="59">
        <f t="shared" si="147"/>
        <v>2.4603761870317413</v>
      </c>
      <c r="L939" s="59">
        <f t="shared" si="148"/>
        <v>-0.3443619328757257</v>
      </c>
      <c r="R939" s="59">
        <f t="shared" si="151"/>
        <v>9.043010752688172</v>
      </c>
      <c r="S939" s="59">
        <f t="shared" si="152"/>
        <v>2.201992166819692</v>
      </c>
    </row>
    <row r="940" spans="1:19" x14ac:dyDescent="0.3">
      <c r="A940" s="60">
        <f>[1]Data!A939</f>
        <v>1948.07</v>
      </c>
      <c r="B940" s="59">
        <f>[1]Data!B939</f>
        <v>16.420000000000002</v>
      </c>
      <c r="C940" s="59">
        <f>[1]Data!C939</f>
        <v>0.85666699999999996</v>
      </c>
      <c r="D940" s="59">
        <f>[1]Data!D939</f>
        <v>1.93</v>
      </c>
      <c r="E940" s="59">
        <f>[1]Data!E939</f>
        <v>24.4</v>
      </c>
      <c r="F940" s="59">
        <f t="shared" si="149"/>
        <v>210.18407540983611</v>
      </c>
      <c r="G940" s="59">
        <f t="shared" si="150"/>
        <v>24.704949180327869</v>
      </c>
      <c r="H940" s="59">
        <f t="shared" si="144"/>
        <v>227.04988622154525</v>
      </c>
      <c r="I940" s="59">
        <f t="shared" si="145"/>
        <v>18.684497127799386</v>
      </c>
      <c r="J940" s="59">
        <f t="shared" si="146"/>
        <v>11.249115990235435</v>
      </c>
      <c r="K940" s="59">
        <f t="shared" si="147"/>
        <v>2.4202895469172265</v>
      </c>
      <c r="L940" s="59">
        <f t="shared" si="148"/>
        <v>-0.38444857299024049</v>
      </c>
      <c r="R940" s="59">
        <f t="shared" si="151"/>
        <v>8.5077720207253904</v>
      </c>
      <c r="S940" s="59">
        <f t="shared" si="152"/>
        <v>2.140980101107488</v>
      </c>
    </row>
    <row r="941" spans="1:19" x14ac:dyDescent="0.3">
      <c r="A941" s="60">
        <f>[1]Data!A940</f>
        <v>1948.08</v>
      </c>
      <c r="B941" s="59">
        <f>[1]Data!B940</f>
        <v>15.94</v>
      </c>
      <c r="C941" s="59">
        <f>[1]Data!C940</f>
        <v>0.86333300000000002</v>
      </c>
      <c r="D941" s="59">
        <f>[1]Data!D940</f>
        <v>2</v>
      </c>
      <c r="E941" s="59">
        <f>[1]Data!E940</f>
        <v>24.5</v>
      </c>
      <c r="F941" s="59">
        <f t="shared" si="149"/>
        <v>203.20702367346939</v>
      </c>
      <c r="G941" s="59">
        <f t="shared" si="150"/>
        <v>25.496489795918368</v>
      </c>
      <c r="H941" s="59">
        <f t="shared" si="144"/>
        <v>226.47747656745594</v>
      </c>
      <c r="I941" s="59">
        <f t="shared" si="145"/>
        <v>18.768943010704589</v>
      </c>
      <c r="J941" s="59">
        <f t="shared" si="146"/>
        <v>10.826769709811217</v>
      </c>
      <c r="K941" s="59">
        <f t="shared" si="147"/>
        <v>2.3820217441119005</v>
      </c>
      <c r="L941" s="59">
        <f t="shared" si="148"/>
        <v>-0.42271637579556653</v>
      </c>
      <c r="R941" s="59">
        <f t="shared" si="151"/>
        <v>7.97</v>
      </c>
      <c r="S941" s="59">
        <f t="shared" si="152"/>
        <v>2.0756844928021239</v>
      </c>
    </row>
    <row r="942" spans="1:19" x14ac:dyDescent="0.3">
      <c r="A942" s="60">
        <f>[1]Data!A941</f>
        <v>1948.09</v>
      </c>
      <c r="B942" s="59">
        <f>[1]Data!B941</f>
        <v>15.76</v>
      </c>
      <c r="C942" s="59">
        <f>[1]Data!C941</f>
        <v>0.87</v>
      </c>
      <c r="D942" s="59">
        <f>[1]Data!D941</f>
        <v>2.0699999999999998</v>
      </c>
      <c r="E942" s="59">
        <f>[1]Data!E941</f>
        <v>24.5</v>
      </c>
      <c r="F942" s="59">
        <f t="shared" si="149"/>
        <v>200.91233959183674</v>
      </c>
      <c r="G942" s="59">
        <f t="shared" si="150"/>
        <v>26.388866938775507</v>
      </c>
      <c r="H942" s="59">
        <f t="shared" si="144"/>
        <v>226.05137439073599</v>
      </c>
      <c r="I942" s="59">
        <f t="shared" si="145"/>
        <v>18.871369275821134</v>
      </c>
      <c r="J942" s="59">
        <f t="shared" si="146"/>
        <v>10.646410266013651</v>
      </c>
      <c r="K942" s="59">
        <f t="shared" si="147"/>
        <v>2.3652227711124501</v>
      </c>
      <c r="L942" s="59">
        <f t="shared" si="148"/>
        <v>-0.43951534879501697</v>
      </c>
      <c r="R942" s="59">
        <f t="shared" si="151"/>
        <v>7.6135265700483092</v>
      </c>
      <c r="S942" s="59">
        <f t="shared" si="152"/>
        <v>2.0299264771524554</v>
      </c>
    </row>
    <row r="943" spans="1:19" x14ac:dyDescent="0.3">
      <c r="A943" s="60">
        <f>[1]Data!A942</f>
        <v>1948.1</v>
      </c>
      <c r="B943" s="59">
        <f>[1]Data!B942</f>
        <v>16.190000000000001</v>
      </c>
      <c r="C943" s="59">
        <f>[1]Data!C942</f>
        <v>0.89</v>
      </c>
      <c r="D943" s="59">
        <f>[1]Data!D942</f>
        <v>2.1433300000000002</v>
      </c>
      <c r="E943" s="59">
        <f>[1]Data!E942</f>
        <v>24.4</v>
      </c>
      <c r="F943" s="59">
        <f t="shared" si="149"/>
        <v>207.23996229508199</v>
      </c>
      <c r="G943" s="59">
        <f t="shared" si="150"/>
        <v>27.435678096721315</v>
      </c>
      <c r="H943" s="59">
        <f t="shared" si="144"/>
        <v>225.32460297954239</v>
      </c>
      <c r="I943" s="59">
        <f t="shared" si="145"/>
        <v>18.977689347158641</v>
      </c>
      <c r="J943" s="59">
        <f t="shared" si="146"/>
        <v>10.920189413160047</v>
      </c>
      <c r="K943" s="59">
        <f t="shared" si="147"/>
        <v>2.3906133156938041</v>
      </c>
      <c r="L943" s="59">
        <f t="shared" si="148"/>
        <v>-0.41412480421366293</v>
      </c>
      <c r="R943" s="59">
        <f t="shared" si="151"/>
        <v>7.553666490927669</v>
      </c>
      <c r="S943" s="59">
        <f t="shared" si="152"/>
        <v>2.0220330733192879</v>
      </c>
    </row>
    <row r="944" spans="1:19" x14ac:dyDescent="0.3">
      <c r="A944" s="60">
        <f>[1]Data!A943</f>
        <v>1948.11</v>
      </c>
      <c r="B944" s="59">
        <f>[1]Data!B943</f>
        <v>15.29</v>
      </c>
      <c r="C944" s="59">
        <f>[1]Data!C943</f>
        <v>0.91</v>
      </c>
      <c r="D944" s="59">
        <f>[1]Data!D943</f>
        <v>2.2166700000000001</v>
      </c>
      <c r="E944" s="59">
        <f>[1]Data!E943</f>
        <v>24.2</v>
      </c>
      <c r="F944" s="59">
        <f t="shared" si="149"/>
        <v>197.33703636363637</v>
      </c>
      <c r="G944" s="59">
        <f t="shared" si="150"/>
        <v>28.608965885950418</v>
      </c>
      <c r="H944" s="59">
        <f t="shared" si="144"/>
        <v>224.594253832475</v>
      </c>
      <c r="I944" s="59">
        <f t="shared" si="145"/>
        <v>19.089586146684862</v>
      </c>
      <c r="J944" s="59">
        <f t="shared" si="146"/>
        <v>10.337418257645483</v>
      </c>
      <c r="K944" s="59">
        <f t="shared" si="147"/>
        <v>2.3357701529565618</v>
      </c>
      <c r="L944" s="59">
        <f t="shared" si="148"/>
        <v>-0.46896796695090526</v>
      </c>
      <c r="R944" s="59">
        <f t="shared" si="151"/>
        <v>6.8977339883699411</v>
      </c>
      <c r="S944" s="59">
        <f t="shared" si="152"/>
        <v>1.9311929501830498</v>
      </c>
    </row>
    <row r="945" spans="1:19" x14ac:dyDescent="0.3">
      <c r="A945" s="60">
        <f>[1]Data!A944</f>
        <v>1948.12</v>
      </c>
      <c r="B945" s="59">
        <f>[1]Data!B944</f>
        <v>15.19</v>
      </c>
      <c r="C945" s="59">
        <f>[1]Data!C944</f>
        <v>0.93</v>
      </c>
      <c r="D945" s="59">
        <f>[1]Data!D944</f>
        <v>2.29</v>
      </c>
      <c r="E945" s="59">
        <f>[1]Data!E944</f>
        <v>24.1</v>
      </c>
      <c r="F945" s="59">
        <f t="shared" si="149"/>
        <v>196.85987883817427</v>
      </c>
      <c r="G945" s="59">
        <f t="shared" si="150"/>
        <v>29.678019917012445</v>
      </c>
      <c r="H945" s="59">
        <f t="shared" si="144"/>
        <v>223.94915977972724</v>
      </c>
      <c r="I945" s="59">
        <f t="shared" si="145"/>
        <v>19.206337995950026</v>
      </c>
      <c r="J945" s="59">
        <f t="shared" si="146"/>
        <v>10.249735211349787</v>
      </c>
      <c r="K945" s="59">
        <f t="shared" si="147"/>
        <v>2.3272518722116935</v>
      </c>
      <c r="L945" s="59">
        <f t="shared" si="148"/>
        <v>-0.47748624769577352</v>
      </c>
      <c r="R945" s="59">
        <f t="shared" si="151"/>
        <v>6.6331877729257638</v>
      </c>
      <c r="S945" s="59">
        <f t="shared" si="152"/>
        <v>1.8920854990415332</v>
      </c>
    </row>
    <row r="946" spans="1:19" x14ac:dyDescent="0.3">
      <c r="A946" s="60">
        <f>[1]Data!A945</f>
        <v>1949.01</v>
      </c>
      <c r="B946" s="59">
        <f>[1]Data!B945</f>
        <v>15.36</v>
      </c>
      <c r="C946" s="59">
        <f>[1]Data!C945</f>
        <v>0.94666700000000004</v>
      </c>
      <c r="D946" s="59">
        <f>[1]Data!D945</f>
        <v>2.3199999999999998</v>
      </c>
      <c r="E946" s="59">
        <f>[1]Data!E945</f>
        <v>24</v>
      </c>
      <c r="F946" s="59">
        <f t="shared" si="149"/>
        <v>199.89247999999998</v>
      </c>
      <c r="G946" s="59">
        <f t="shared" si="150"/>
        <v>30.192093333333332</v>
      </c>
      <c r="H946" s="59">
        <f t="shared" si="144"/>
        <v>223.27691887619949</v>
      </c>
      <c r="I946" s="59">
        <f t="shared" si="145"/>
        <v>19.320803214352964</v>
      </c>
      <c r="J946" s="59">
        <f t="shared" si="146"/>
        <v>10.345971530391894</v>
      </c>
      <c r="K946" s="59">
        <f t="shared" si="147"/>
        <v>2.3365972198272855</v>
      </c>
      <c r="L946" s="59">
        <f t="shared" si="148"/>
        <v>-0.4681409000801815</v>
      </c>
      <c r="R946" s="59">
        <f t="shared" si="151"/>
        <v>6.6206896551724137</v>
      </c>
      <c r="S946" s="59">
        <f t="shared" si="152"/>
        <v>1.8901995420413076</v>
      </c>
    </row>
    <row r="947" spans="1:19" x14ac:dyDescent="0.3">
      <c r="A947" s="60">
        <f>[1]Data!A946</f>
        <v>1949.02</v>
      </c>
      <c r="B947" s="59">
        <f>[1]Data!B946</f>
        <v>14.77</v>
      </c>
      <c r="C947" s="59">
        <f>[1]Data!C946</f>
        <v>0.96333299999999999</v>
      </c>
      <c r="D947" s="59">
        <f>[1]Data!D946</f>
        <v>2.35</v>
      </c>
      <c r="E947" s="59">
        <f>[1]Data!E946</f>
        <v>23.8</v>
      </c>
      <c r="F947" s="59">
        <f t="shared" si="149"/>
        <v>193.82956470588232</v>
      </c>
      <c r="G947" s="59">
        <f t="shared" si="150"/>
        <v>30.839504201680668</v>
      </c>
      <c r="H947" s="59">
        <f t="shared" si="144"/>
        <v>222.62564164276671</v>
      </c>
      <c r="I947" s="59">
        <f t="shared" si="145"/>
        <v>19.43262663761427</v>
      </c>
      <c r="J947" s="59">
        <f t="shared" si="146"/>
        <v>9.9744398078796532</v>
      </c>
      <c r="K947" s="59">
        <f t="shared" si="147"/>
        <v>2.300025801587855</v>
      </c>
      <c r="L947" s="59">
        <f t="shared" si="148"/>
        <v>-0.50471231831961205</v>
      </c>
      <c r="R947" s="59">
        <f t="shared" si="151"/>
        <v>6.2851063829787233</v>
      </c>
      <c r="S947" s="59">
        <f t="shared" si="152"/>
        <v>1.8381827683872207</v>
      </c>
    </row>
    <row r="948" spans="1:19" x14ac:dyDescent="0.3">
      <c r="A948" s="60">
        <f>[1]Data!A947</f>
        <v>1949.03</v>
      </c>
      <c r="B948" s="59">
        <f>[1]Data!B947</f>
        <v>14.91</v>
      </c>
      <c r="C948" s="59">
        <f>[1]Data!C947</f>
        <v>0.98</v>
      </c>
      <c r="D948" s="59">
        <f>[1]Data!D947</f>
        <v>2.38</v>
      </c>
      <c r="E948" s="59">
        <f>[1]Data!E947</f>
        <v>23.8</v>
      </c>
      <c r="F948" s="59">
        <f t="shared" si="149"/>
        <v>195.66681176470587</v>
      </c>
      <c r="G948" s="59">
        <f t="shared" si="150"/>
        <v>31.233199999999997</v>
      </c>
      <c r="H948" s="59">
        <f t="shared" si="144"/>
        <v>221.96759000344829</v>
      </c>
      <c r="I948" s="59">
        <f t="shared" si="145"/>
        <v>19.541721082431852</v>
      </c>
      <c r="J948" s="59">
        <f t="shared" si="146"/>
        <v>10.01277272044435</v>
      </c>
      <c r="K948" s="59">
        <f t="shared" si="147"/>
        <v>2.3038615500204687</v>
      </c>
      <c r="L948" s="59">
        <f t="shared" si="148"/>
        <v>-0.50087656988699836</v>
      </c>
      <c r="R948" s="59">
        <f t="shared" si="151"/>
        <v>6.2647058823529411</v>
      </c>
      <c r="S948" s="59">
        <f t="shared" si="152"/>
        <v>1.8349316410932637</v>
      </c>
    </row>
    <row r="949" spans="1:19" x14ac:dyDescent="0.3">
      <c r="A949" s="60">
        <f>[1]Data!A948</f>
        <v>1949.04</v>
      </c>
      <c r="B949" s="59">
        <f>[1]Data!B948</f>
        <v>14.89</v>
      </c>
      <c r="C949" s="59">
        <f>[1]Data!C948</f>
        <v>0.99333300000000002</v>
      </c>
      <c r="D949" s="59">
        <f>[1]Data!D948</f>
        <v>2.3866700000000001</v>
      </c>
      <c r="E949" s="59">
        <f>[1]Data!E948</f>
        <v>23.9</v>
      </c>
      <c r="F949" s="59">
        <f t="shared" si="149"/>
        <v>194.58675648535566</v>
      </c>
      <c r="G949" s="59">
        <f t="shared" si="150"/>
        <v>31.189682612552303</v>
      </c>
      <c r="H949" s="59">
        <f t="shared" si="144"/>
        <v>221.53863140733691</v>
      </c>
      <c r="I949" s="59">
        <f t="shared" si="145"/>
        <v>19.646218115783292</v>
      </c>
      <c r="J949" s="59">
        <f t="shared" si="146"/>
        <v>9.9045401684220042</v>
      </c>
      <c r="K949" s="59">
        <f t="shared" si="147"/>
        <v>2.2929932548852965</v>
      </c>
      <c r="L949" s="59">
        <f t="shared" si="148"/>
        <v>-0.51174486502217054</v>
      </c>
      <c r="R949" s="59">
        <f t="shared" si="151"/>
        <v>6.238818102209355</v>
      </c>
      <c r="S949" s="59">
        <f t="shared" si="152"/>
        <v>1.8307907577444038</v>
      </c>
    </row>
    <row r="950" spans="1:19" x14ac:dyDescent="0.3">
      <c r="A950" s="60">
        <f>[1]Data!A949</f>
        <v>1949.05</v>
      </c>
      <c r="B950" s="59">
        <f>[1]Data!B949</f>
        <v>14.78</v>
      </c>
      <c r="C950" s="59">
        <f>[1]Data!C949</f>
        <v>1.00667</v>
      </c>
      <c r="D950" s="59">
        <f>[1]Data!D949</f>
        <v>2.3933300000000002</v>
      </c>
      <c r="E950" s="59">
        <f>[1]Data!E949</f>
        <v>23.8</v>
      </c>
      <c r="F950" s="59">
        <f t="shared" si="149"/>
        <v>193.96079663865547</v>
      </c>
      <c r="G950" s="59">
        <f t="shared" si="150"/>
        <v>31.408132166386554</v>
      </c>
      <c r="H950" s="59">
        <f t="shared" si="144"/>
        <v>220.93363969991532</v>
      </c>
      <c r="I950" s="59">
        <f t="shared" si="145"/>
        <v>19.748690585821222</v>
      </c>
      <c r="J950" s="59">
        <f t="shared" si="146"/>
        <v>9.8214509866244821</v>
      </c>
      <c r="K950" s="59">
        <f t="shared" si="147"/>
        <v>2.2845688697632558</v>
      </c>
      <c r="L950" s="59">
        <f t="shared" si="148"/>
        <v>-0.52016925014421123</v>
      </c>
      <c r="R950" s="59">
        <f t="shared" si="151"/>
        <v>6.1754960661505089</v>
      </c>
      <c r="S950" s="59">
        <f t="shared" si="152"/>
        <v>1.8205892138866624</v>
      </c>
    </row>
    <row r="951" spans="1:19" x14ac:dyDescent="0.3">
      <c r="A951" s="60">
        <f>[1]Data!A950</f>
        <v>1949.06</v>
      </c>
      <c r="B951" s="59">
        <f>[1]Data!B950</f>
        <v>13.97</v>
      </c>
      <c r="C951" s="59">
        <f>[1]Data!C950</f>
        <v>1.02</v>
      </c>
      <c r="D951" s="59">
        <f>[1]Data!D950</f>
        <v>2.4</v>
      </c>
      <c r="E951" s="59">
        <f>[1]Data!E950</f>
        <v>23.9</v>
      </c>
      <c r="F951" s="59">
        <f t="shared" si="149"/>
        <v>182.5639347280335</v>
      </c>
      <c r="G951" s="59">
        <f t="shared" si="150"/>
        <v>31.363882845188282</v>
      </c>
      <c r="H951" s="59">
        <f t="shared" si="144"/>
        <v>220.41363962526086</v>
      </c>
      <c r="I951" s="59">
        <f t="shared" si="145"/>
        <v>19.84779637928736</v>
      </c>
      <c r="J951" s="59">
        <f t="shared" si="146"/>
        <v>9.1981966783250773</v>
      </c>
      <c r="K951" s="59">
        <f t="shared" si="147"/>
        <v>2.2190074516163567</v>
      </c>
      <c r="L951" s="59">
        <f t="shared" si="148"/>
        <v>-0.58573066829111031</v>
      </c>
      <c r="R951" s="59">
        <f t="shared" si="151"/>
        <v>5.8208333333333337</v>
      </c>
      <c r="S951" s="59">
        <f t="shared" si="152"/>
        <v>1.7614434359149707</v>
      </c>
    </row>
    <row r="952" spans="1:19" x14ac:dyDescent="0.3">
      <c r="A952" s="60">
        <f>[1]Data!A951</f>
        <v>1949.07</v>
      </c>
      <c r="B952" s="59">
        <f>[1]Data!B951</f>
        <v>14.76</v>
      </c>
      <c r="C952" s="59">
        <f>[1]Data!C951</f>
        <v>1.02667</v>
      </c>
      <c r="D952" s="59">
        <f>[1]Data!D951</f>
        <v>2.3966699999999999</v>
      </c>
      <c r="E952" s="59">
        <f>[1]Data!E951</f>
        <v>23.7</v>
      </c>
      <c r="F952" s="59">
        <f t="shared" si="149"/>
        <v>194.5156253164557</v>
      </c>
      <c r="G952" s="59">
        <f t="shared" si="150"/>
        <v>31.584672339240502</v>
      </c>
      <c r="H952" s="59">
        <f t="shared" si="144"/>
        <v>219.90734141503353</v>
      </c>
      <c r="I952" s="59">
        <f t="shared" si="145"/>
        <v>19.944959718930154</v>
      </c>
      <c r="J952" s="59">
        <f t="shared" si="146"/>
        <v>9.7526206148131287</v>
      </c>
      <c r="K952" s="59">
        <f t="shared" si="147"/>
        <v>2.2775360299010869</v>
      </c>
      <c r="L952" s="59">
        <f t="shared" si="148"/>
        <v>-0.52720209000638008</v>
      </c>
      <c r="R952" s="59">
        <f t="shared" si="151"/>
        <v>6.158544981161362</v>
      </c>
      <c r="S952" s="59">
        <f t="shared" si="152"/>
        <v>1.8178405452878639</v>
      </c>
    </row>
    <row r="953" spans="1:19" x14ac:dyDescent="0.3">
      <c r="A953" s="60">
        <f>[1]Data!A952</f>
        <v>1949.08</v>
      </c>
      <c r="B953" s="59">
        <f>[1]Data!B952</f>
        <v>15.29</v>
      </c>
      <c r="C953" s="59">
        <f>[1]Data!C952</f>
        <v>1.0333300000000001</v>
      </c>
      <c r="D953" s="59">
        <f>[1]Data!D952</f>
        <v>2.3933300000000002</v>
      </c>
      <c r="E953" s="59">
        <f>[1]Data!E952</f>
        <v>23.8</v>
      </c>
      <c r="F953" s="59">
        <f t="shared" si="149"/>
        <v>200.65362521008402</v>
      </c>
      <c r="G953" s="59">
        <f t="shared" si="150"/>
        <v>31.408132166386554</v>
      </c>
      <c r="H953" s="59">
        <f t="shared" si="144"/>
        <v>219.44468851498644</v>
      </c>
      <c r="I953" s="59">
        <f t="shared" si="145"/>
        <v>20.038116942705972</v>
      </c>
      <c r="J953" s="59">
        <f t="shared" si="146"/>
        <v>10.013596875584833</v>
      </c>
      <c r="K953" s="59">
        <f t="shared" si="147"/>
        <v>2.3039438570144548</v>
      </c>
      <c r="L953" s="59">
        <f t="shared" si="148"/>
        <v>-0.50079426289301221</v>
      </c>
      <c r="R953" s="59">
        <f t="shared" si="151"/>
        <v>6.3885882849418998</v>
      </c>
      <c r="S953" s="59">
        <f t="shared" si="152"/>
        <v>1.8545133183075777</v>
      </c>
    </row>
    <row r="954" spans="1:19" x14ac:dyDescent="0.3">
      <c r="A954" s="60">
        <f>[1]Data!A953</f>
        <v>1949.09</v>
      </c>
      <c r="B954" s="59">
        <f>[1]Data!B953</f>
        <v>15.49</v>
      </c>
      <c r="C954" s="59">
        <f>[1]Data!C953</f>
        <v>1.04</v>
      </c>
      <c r="D954" s="59">
        <f>[1]Data!D953</f>
        <v>2.39</v>
      </c>
      <c r="E954" s="59">
        <f>[1]Data!E953</f>
        <v>23.9</v>
      </c>
      <c r="F954" s="59">
        <f t="shared" si="149"/>
        <v>202.42772719665274</v>
      </c>
      <c r="G954" s="59">
        <f t="shared" si="150"/>
        <v>31.2332</v>
      </c>
      <c r="H954" s="59">
        <f t="shared" si="144"/>
        <v>218.90000215319446</v>
      </c>
      <c r="I954" s="59">
        <f t="shared" si="145"/>
        <v>20.130892248729207</v>
      </c>
      <c r="J954" s="59">
        <f t="shared" si="146"/>
        <v>10.055576508757643</v>
      </c>
      <c r="K954" s="59">
        <f t="shared" si="147"/>
        <v>2.3081273571113439</v>
      </c>
      <c r="L954" s="59">
        <f t="shared" si="148"/>
        <v>-0.49661076279612315</v>
      </c>
      <c r="R954" s="59">
        <f t="shared" si="151"/>
        <v>6.4811715481171541</v>
      </c>
      <c r="S954" s="59">
        <f t="shared" si="152"/>
        <v>1.8689012884853577</v>
      </c>
    </row>
    <row r="955" spans="1:19" x14ac:dyDescent="0.3">
      <c r="A955" s="60">
        <f>[1]Data!A954</f>
        <v>1949.1</v>
      </c>
      <c r="B955" s="59">
        <f>[1]Data!B954</f>
        <v>15.89</v>
      </c>
      <c r="C955" s="59">
        <f>[1]Data!C954</f>
        <v>1.0733299999999999</v>
      </c>
      <c r="D955" s="59">
        <f>[1]Data!D954</f>
        <v>2.3666700000000001</v>
      </c>
      <c r="E955" s="59">
        <f>[1]Data!E954</f>
        <v>23.7</v>
      </c>
      <c r="F955" s="59">
        <f t="shared" si="149"/>
        <v>209.40740421940927</v>
      </c>
      <c r="G955" s="59">
        <f t="shared" si="150"/>
        <v>31.189315377215191</v>
      </c>
      <c r="H955" s="59">
        <f t="shared" si="144"/>
        <v>218.34276118813028</v>
      </c>
      <c r="I955" s="59">
        <f t="shared" si="145"/>
        <v>20.216532820232263</v>
      </c>
      <c r="J955" s="59">
        <f t="shared" si="146"/>
        <v>10.358225422800439</v>
      </c>
      <c r="K955" s="59">
        <f t="shared" si="147"/>
        <v>2.3377809309238389</v>
      </c>
      <c r="L955" s="59">
        <f t="shared" si="148"/>
        <v>-0.46695718898362815</v>
      </c>
      <c r="R955" s="59">
        <f t="shared" si="151"/>
        <v>6.7140750505985203</v>
      </c>
      <c r="S955" s="59">
        <f t="shared" si="152"/>
        <v>1.9042060767197522</v>
      </c>
    </row>
    <row r="956" spans="1:19" x14ac:dyDescent="0.3">
      <c r="A956" s="60">
        <f>[1]Data!A955</f>
        <v>1949.11</v>
      </c>
      <c r="B956" s="59">
        <f>[1]Data!B955</f>
        <v>16.11</v>
      </c>
      <c r="C956" s="59">
        <f>[1]Data!C955</f>
        <v>1.10667</v>
      </c>
      <c r="D956" s="59">
        <f>[1]Data!D955</f>
        <v>2.3433299999999999</v>
      </c>
      <c r="E956" s="59">
        <f>[1]Data!E955</f>
        <v>23.8</v>
      </c>
      <c r="F956" s="59">
        <f t="shared" si="149"/>
        <v>211.41464369747899</v>
      </c>
      <c r="G956" s="59">
        <f t="shared" si="150"/>
        <v>30.751972502521006</v>
      </c>
      <c r="H956" s="59">
        <f t="shared" si="144"/>
        <v>217.88194099789774</v>
      </c>
      <c r="I956" s="59">
        <f t="shared" si="145"/>
        <v>20.294213230228674</v>
      </c>
      <c r="J956" s="59">
        <f t="shared" si="146"/>
        <v>10.417484102442181</v>
      </c>
      <c r="K956" s="59">
        <f t="shared" si="147"/>
        <v>2.34348555826984</v>
      </c>
      <c r="L956" s="59">
        <f t="shared" si="148"/>
        <v>-0.46125256163762707</v>
      </c>
      <c r="R956" s="59">
        <f t="shared" si="151"/>
        <v>6.8748319698890041</v>
      </c>
      <c r="S956" s="59">
        <f t="shared" si="152"/>
        <v>1.9278672025105377</v>
      </c>
    </row>
    <row r="957" spans="1:19" x14ac:dyDescent="0.3">
      <c r="A957" s="60">
        <f>[1]Data!A956</f>
        <v>1949.12</v>
      </c>
      <c r="B957" s="59">
        <f>[1]Data!B956</f>
        <v>16.54</v>
      </c>
      <c r="C957" s="59">
        <f>[1]Data!C956</f>
        <v>1.1399999999999999</v>
      </c>
      <c r="D957" s="59">
        <f>[1]Data!D956</f>
        <v>2.3199999999999998</v>
      </c>
      <c r="E957" s="59">
        <f>[1]Data!E956</f>
        <v>23.6</v>
      </c>
      <c r="F957" s="59">
        <f t="shared" si="149"/>
        <v>218.89708813559321</v>
      </c>
      <c r="G957" s="59">
        <f t="shared" si="150"/>
        <v>30.703823728813557</v>
      </c>
      <c r="H957" s="59">
        <f t="shared" si="144"/>
        <v>217.50936165860469</v>
      </c>
      <c r="I957" s="59">
        <f t="shared" si="145"/>
        <v>20.366171586327791</v>
      </c>
      <c r="J957" s="59">
        <f t="shared" si="146"/>
        <v>10.748072469473993</v>
      </c>
      <c r="K957" s="59">
        <f t="shared" si="147"/>
        <v>2.3747264333313689</v>
      </c>
      <c r="L957" s="59">
        <f t="shared" si="148"/>
        <v>-0.43001168657609812</v>
      </c>
      <c r="R957" s="59">
        <f t="shared" si="151"/>
        <v>7.1293103448275863</v>
      </c>
      <c r="S957" s="59">
        <f t="shared" si="152"/>
        <v>1.9642145039173267</v>
      </c>
    </row>
    <row r="958" spans="1:19" x14ac:dyDescent="0.3">
      <c r="A958" s="60">
        <f>[1]Data!A957</f>
        <v>1950.01</v>
      </c>
      <c r="B958" s="59">
        <f>[1]Data!B957</f>
        <v>16.88</v>
      </c>
      <c r="C958" s="59">
        <f>[1]Data!C957</f>
        <v>1.1499999999999999</v>
      </c>
      <c r="D958" s="59">
        <f>[1]Data!D957</f>
        <v>2.3366699999999998</v>
      </c>
      <c r="E958" s="59">
        <f>[1]Data!E957</f>
        <v>23.5</v>
      </c>
      <c r="F958" s="59">
        <f t="shared" si="149"/>
        <v>224.34741106382975</v>
      </c>
      <c r="G958" s="59">
        <f t="shared" si="150"/>
        <v>31.056034657021272</v>
      </c>
      <c r="H958" s="59">
        <f t="shared" si="144"/>
        <v>217.16948555917421</v>
      </c>
      <c r="I958" s="59">
        <f t="shared" si="145"/>
        <v>20.433522631997118</v>
      </c>
      <c r="J958" s="59">
        <f t="shared" si="146"/>
        <v>10.979380065996121</v>
      </c>
      <c r="K958" s="59">
        <f t="shared" si="147"/>
        <v>2.3960189741956501</v>
      </c>
      <c r="L958" s="59">
        <f t="shared" si="148"/>
        <v>-0.40871914571181689</v>
      </c>
      <c r="R958" s="59">
        <f t="shared" si="151"/>
        <v>7.2239554579808019</v>
      </c>
      <c r="S958" s="59">
        <f t="shared" si="152"/>
        <v>1.977402650256916</v>
      </c>
    </row>
    <row r="959" spans="1:19" x14ac:dyDescent="0.3">
      <c r="A959" s="60">
        <f>[1]Data!A958</f>
        <v>1950.02</v>
      </c>
      <c r="B959" s="59">
        <f>[1]Data!B958</f>
        <v>17.21</v>
      </c>
      <c r="C959" s="59">
        <f>[1]Data!C958</f>
        <v>1.1599999999999999</v>
      </c>
      <c r="D959" s="59">
        <f>[1]Data!D958</f>
        <v>2.3533300000000001</v>
      </c>
      <c r="E959" s="59">
        <f>[1]Data!E958</f>
        <v>23.5</v>
      </c>
      <c r="F959" s="59">
        <f t="shared" si="149"/>
        <v>228.73334978723406</v>
      </c>
      <c r="G959" s="59">
        <f t="shared" si="150"/>
        <v>31.27745810893617</v>
      </c>
      <c r="H959" s="59">
        <f t="shared" si="144"/>
        <v>216.86159108572903</v>
      </c>
      <c r="I959" s="59">
        <f t="shared" si="145"/>
        <v>20.498111033362132</v>
      </c>
      <c r="J959" s="59">
        <f t="shared" si="146"/>
        <v>11.158752599932466</v>
      </c>
      <c r="K959" s="59">
        <f t="shared" si="147"/>
        <v>2.4122241765063639</v>
      </c>
      <c r="L959" s="59">
        <f t="shared" si="148"/>
        <v>-0.39251394340110313</v>
      </c>
      <c r="R959" s="59">
        <f t="shared" si="151"/>
        <v>7.3130415198888379</v>
      </c>
      <c r="S959" s="59">
        <f t="shared" si="152"/>
        <v>1.9896592638180051</v>
      </c>
    </row>
    <row r="960" spans="1:19" x14ac:dyDescent="0.3">
      <c r="A960" s="60">
        <f>[1]Data!A959</f>
        <v>1950.03</v>
      </c>
      <c r="B960" s="59">
        <f>[1]Data!B959</f>
        <v>17.350000000000001</v>
      </c>
      <c r="C960" s="59">
        <f>[1]Data!C959</f>
        <v>1.17</v>
      </c>
      <c r="D960" s="59">
        <f>[1]Data!D959</f>
        <v>2.37</v>
      </c>
      <c r="E960" s="59">
        <f>[1]Data!E959</f>
        <v>23.6</v>
      </c>
      <c r="F960" s="59">
        <f t="shared" si="149"/>
        <v>229.61695762711864</v>
      </c>
      <c r="G960" s="59">
        <f t="shared" si="150"/>
        <v>31.365544067796609</v>
      </c>
      <c r="H960" s="59">
        <f t="shared" si="144"/>
        <v>216.61426729688284</v>
      </c>
      <c r="I960" s="59">
        <f t="shared" si="145"/>
        <v>20.558113106977657</v>
      </c>
      <c r="J960" s="59">
        <f t="shared" si="146"/>
        <v>11.169165011996361</v>
      </c>
      <c r="K960" s="59">
        <f t="shared" si="147"/>
        <v>2.4131568575561309</v>
      </c>
      <c r="L960" s="59">
        <f t="shared" si="148"/>
        <v>-0.39158126235133617</v>
      </c>
      <c r="R960" s="59">
        <f t="shared" si="151"/>
        <v>7.3206751054852326</v>
      </c>
      <c r="S960" s="59">
        <f t="shared" si="152"/>
        <v>1.9907025512458285</v>
      </c>
    </row>
    <row r="961" spans="1:19" x14ac:dyDescent="0.3">
      <c r="A961" s="60">
        <f>[1]Data!A960</f>
        <v>1950.04</v>
      </c>
      <c r="B961" s="59">
        <f>[1]Data!B960</f>
        <v>17.84</v>
      </c>
      <c r="C961" s="59">
        <f>[1]Data!C960</f>
        <v>1.18</v>
      </c>
      <c r="D961" s="59">
        <f>[1]Data!D960</f>
        <v>2.4266700000000001</v>
      </c>
      <c r="E961" s="59">
        <f>[1]Data!E960</f>
        <v>23.6</v>
      </c>
      <c r="F961" s="59">
        <f t="shared" si="149"/>
        <v>236.10181694915252</v>
      </c>
      <c r="G961" s="59">
        <f t="shared" si="150"/>
        <v>32.1155379</v>
      </c>
      <c r="H961" s="59">
        <f t="shared" ref="H961:H1024" si="153">GEOMEAN(F842:F962)</f>
        <v>216.4012437961446</v>
      </c>
      <c r="I961" s="59">
        <f t="shared" ref="I961:I1024" si="154">GEOMEAN(G842:G961)</f>
        <v>20.619481869018134</v>
      </c>
      <c r="J961" s="59">
        <f t="shared" ref="J961:J1024" si="155">F961/I961</f>
        <v>11.450424334081257</v>
      </c>
      <c r="K961" s="59">
        <f t="shared" ref="K961:K1024" si="156">LN(J961)</f>
        <v>2.4380267890586413</v>
      </c>
      <c r="L961" s="59">
        <f t="shared" ref="L961:L1024" si="157">K961-$K$1854</f>
        <v>-0.36671133084882568</v>
      </c>
      <c r="R961" s="59">
        <f t="shared" si="151"/>
        <v>7.3516382532441575</v>
      </c>
      <c r="S961" s="59">
        <f t="shared" si="152"/>
        <v>1.9949231799859481</v>
      </c>
    </row>
    <row r="962" spans="1:19" x14ac:dyDescent="0.3">
      <c r="A962" s="60">
        <f>[1]Data!A961</f>
        <v>1950.05</v>
      </c>
      <c r="B962" s="59">
        <f>[1]Data!B961</f>
        <v>18.440000000000001</v>
      </c>
      <c r="C962" s="59">
        <f>[1]Data!C961</f>
        <v>1.19</v>
      </c>
      <c r="D962" s="59">
        <f>[1]Data!D961</f>
        <v>2.48333</v>
      </c>
      <c r="E962" s="59">
        <f>[1]Data!E961</f>
        <v>23.7</v>
      </c>
      <c r="F962" s="59">
        <f t="shared" si="149"/>
        <v>243.01274599156119</v>
      </c>
      <c r="G962" s="59">
        <f t="shared" si="150"/>
        <v>32.726726816877637</v>
      </c>
      <c r="H962" s="59">
        <f t="shared" si="153"/>
        <v>216.47470141112629</v>
      </c>
      <c r="I962" s="59">
        <f t="shared" si="154"/>
        <v>20.681453991603664</v>
      </c>
      <c r="J962" s="59">
        <f t="shared" si="155"/>
        <v>11.750273752039892</v>
      </c>
      <c r="K962" s="59">
        <f t="shared" si="156"/>
        <v>2.4638765383647208</v>
      </c>
      <c r="L962" s="59">
        <f t="shared" si="157"/>
        <v>-0.34086158154274626</v>
      </c>
      <c r="R962" s="59">
        <f t="shared" si="151"/>
        <v>7.4255133228366752</v>
      </c>
      <c r="S962" s="59">
        <f t="shared" si="152"/>
        <v>2.0049218166878693</v>
      </c>
    </row>
    <row r="963" spans="1:19" x14ac:dyDescent="0.3">
      <c r="A963" s="60">
        <f>[1]Data!A962</f>
        <v>1950.06</v>
      </c>
      <c r="B963" s="59">
        <f>[1]Data!B962</f>
        <v>18.739999999999998</v>
      </c>
      <c r="C963" s="59">
        <f>[1]Data!C962</f>
        <v>1.2</v>
      </c>
      <c r="D963" s="59">
        <f>[1]Data!D962</f>
        <v>2.54</v>
      </c>
      <c r="E963" s="59">
        <f>[1]Data!E962</f>
        <v>23.8</v>
      </c>
      <c r="F963" s="59">
        <f t="shared" si="149"/>
        <v>245.92864201680669</v>
      </c>
      <c r="G963" s="59">
        <f t="shared" si="150"/>
        <v>33.332910924369742</v>
      </c>
      <c r="H963" s="59">
        <f t="shared" si="153"/>
        <v>216.56462823101296</v>
      </c>
      <c r="I963" s="59">
        <f t="shared" si="154"/>
        <v>20.745222124690002</v>
      </c>
      <c r="J963" s="59">
        <f t="shared" si="155"/>
        <v>11.854712402626618</v>
      </c>
      <c r="K963" s="59">
        <f t="shared" si="156"/>
        <v>2.4727254596386734</v>
      </c>
      <c r="L963" s="59">
        <f t="shared" si="157"/>
        <v>-0.33201266026879361</v>
      </c>
      <c r="R963" s="59">
        <f t="shared" si="151"/>
        <v>7.3779527559055111</v>
      </c>
      <c r="S963" s="59">
        <f t="shared" si="152"/>
        <v>1.9984961957798308</v>
      </c>
    </row>
    <row r="964" spans="1:19" x14ac:dyDescent="0.3">
      <c r="A964" s="60">
        <f>[1]Data!A963</f>
        <v>1950.07</v>
      </c>
      <c r="B964" s="59">
        <f>[1]Data!B963</f>
        <v>17.38</v>
      </c>
      <c r="C964" s="59">
        <f>[1]Data!C963</f>
        <v>1.24333</v>
      </c>
      <c r="D964" s="59">
        <f>[1]Data!D963</f>
        <v>2.6</v>
      </c>
      <c r="E964" s="59">
        <f>[1]Data!E963</f>
        <v>24.1</v>
      </c>
      <c r="F964" s="59">
        <f t="shared" si="149"/>
        <v>225.24191535269705</v>
      </c>
      <c r="G964" s="59">
        <f t="shared" si="150"/>
        <v>33.695568464730293</v>
      </c>
      <c r="H964" s="59">
        <f t="shared" si="153"/>
        <v>216.67379027161161</v>
      </c>
      <c r="I964" s="59">
        <f t="shared" si="154"/>
        <v>20.807620658991166</v>
      </c>
      <c r="J964" s="59">
        <f t="shared" si="155"/>
        <v>10.824972208216797</v>
      </c>
      <c r="K964" s="59">
        <f t="shared" si="156"/>
        <v>2.381855706514985</v>
      </c>
      <c r="L964" s="59">
        <f t="shared" si="157"/>
        <v>-0.422882413392482</v>
      </c>
      <c r="R964" s="59">
        <f t="shared" si="151"/>
        <v>6.684615384615384</v>
      </c>
      <c r="S964" s="59">
        <f t="shared" si="152"/>
        <v>1.8998086748098095</v>
      </c>
    </row>
    <row r="965" spans="1:19" x14ac:dyDescent="0.3">
      <c r="A965" s="60">
        <f>[1]Data!A964</f>
        <v>1950.08</v>
      </c>
      <c r="B965" s="59">
        <f>[1]Data!B964</f>
        <v>18.43</v>
      </c>
      <c r="C965" s="59">
        <f>[1]Data!C964</f>
        <v>1.28667</v>
      </c>
      <c r="D965" s="59">
        <f>[1]Data!D964</f>
        <v>2.66</v>
      </c>
      <c r="E965" s="59">
        <f>[1]Data!E964</f>
        <v>24.3</v>
      </c>
      <c r="F965" s="59">
        <f t="shared" si="149"/>
        <v>236.88389958847736</v>
      </c>
      <c r="G965" s="59">
        <f t="shared" si="150"/>
        <v>34.18942880658436</v>
      </c>
      <c r="H965" s="59">
        <f t="shared" si="153"/>
        <v>216.80047785713145</v>
      </c>
      <c r="I965" s="59">
        <f t="shared" si="154"/>
        <v>20.870548647936335</v>
      </c>
      <c r="J965" s="59">
        <f t="shared" si="155"/>
        <v>11.350152005318762</v>
      </c>
      <c r="K965" s="59">
        <f t="shared" si="156"/>
        <v>2.4292311363768304</v>
      </c>
      <c r="L965" s="59">
        <f t="shared" si="157"/>
        <v>-0.37550698353063661</v>
      </c>
      <c r="R965" s="59">
        <f t="shared" si="151"/>
        <v>6.9285714285714279</v>
      </c>
      <c r="S965" s="59">
        <f t="shared" si="152"/>
        <v>1.9356536488881242</v>
      </c>
    </row>
    <row r="966" spans="1:19" x14ac:dyDescent="0.3">
      <c r="A966" s="60">
        <f>[1]Data!A965</f>
        <v>1950.09</v>
      </c>
      <c r="B966" s="59">
        <f>[1]Data!B965</f>
        <v>19.079999999999998</v>
      </c>
      <c r="C966" s="59">
        <f>[1]Data!C965</f>
        <v>1.33</v>
      </c>
      <c r="D966" s="59">
        <f>[1]Data!D965</f>
        <v>2.72</v>
      </c>
      <c r="E966" s="59">
        <f>[1]Data!E965</f>
        <v>24.4</v>
      </c>
      <c r="F966" s="59">
        <f t="shared" si="149"/>
        <v>244.23338360655737</v>
      </c>
      <c r="G966" s="59">
        <f t="shared" si="150"/>
        <v>34.817337704918039</v>
      </c>
      <c r="H966" s="59">
        <f t="shared" si="153"/>
        <v>216.9113104843523</v>
      </c>
      <c r="I966" s="59">
        <f t="shared" si="154"/>
        <v>20.934675204559507</v>
      </c>
      <c r="J966" s="59">
        <f t="shared" si="155"/>
        <v>11.666452009408967</v>
      </c>
      <c r="K966" s="59">
        <f t="shared" si="156"/>
        <v>2.4567173734585195</v>
      </c>
      <c r="L966" s="59">
        <f t="shared" si="157"/>
        <v>-0.34802074644894754</v>
      </c>
      <c r="R966" s="59">
        <f t="shared" si="151"/>
        <v>7.0147058823529402</v>
      </c>
      <c r="S966" s="59">
        <f t="shared" si="152"/>
        <v>1.9480087857122343</v>
      </c>
    </row>
    <row r="967" spans="1:19" x14ac:dyDescent="0.3">
      <c r="A967" s="60">
        <f>[1]Data!A966</f>
        <v>1950.1</v>
      </c>
      <c r="B967" s="59">
        <f>[1]Data!B966</f>
        <v>19.87</v>
      </c>
      <c r="C967" s="59">
        <f>[1]Data!C966</f>
        <v>1.3766700000000001</v>
      </c>
      <c r="D967" s="59">
        <f>[1]Data!D966</f>
        <v>2.76</v>
      </c>
      <c r="E967" s="59">
        <f>[1]Data!E966</f>
        <v>24.6</v>
      </c>
      <c r="F967" s="59">
        <f t="shared" si="149"/>
        <v>252.27792032520324</v>
      </c>
      <c r="G967" s="59">
        <f t="shared" si="150"/>
        <v>35.042126829268291</v>
      </c>
      <c r="H967" s="59">
        <f t="shared" si="153"/>
        <v>216.99451725436285</v>
      </c>
      <c r="I967" s="59">
        <f t="shared" si="154"/>
        <v>21.001752974091694</v>
      </c>
      <c r="J967" s="59">
        <f t="shared" si="155"/>
        <v>12.012231580688518</v>
      </c>
      <c r="K967" s="59">
        <f t="shared" si="156"/>
        <v>2.4859254290468424</v>
      </c>
      <c r="L967" s="59">
        <f t="shared" si="157"/>
        <v>-0.31881269086062458</v>
      </c>
      <c r="R967" s="59">
        <f t="shared" si="151"/>
        <v>7.1992753623188417</v>
      </c>
      <c r="S967" s="59">
        <f t="shared" si="152"/>
        <v>1.9739803768346671</v>
      </c>
    </row>
    <row r="968" spans="1:19" x14ac:dyDescent="0.3">
      <c r="A968" s="60">
        <f>[1]Data!A967</f>
        <v>1950.11</v>
      </c>
      <c r="B968" s="59">
        <f>[1]Data!B967</f>
        <v>19.829999999999998</v>
      </c>
      <c r="C968" s="59">
        <f>[1]Data!C967</f>
        <v>1.42333</v>
      </c>
      <c r="D968" s="59">
        <f>[1]Data!D967</f>
        <v>2.8</v>
      </c>
      <c r="E968" s="59">
        <f>[1]Data!E967</f>
        <v>24.7</v>
      </c>
      <c r="F968" s="59">
        <f t="shared" si="149"/>
        <v>250.75075141700401</v>
      </c>
      <c r="G968" s="59">
        <f t="shared" si="150"/>
        <v>35.406056680161946</v>
      </c>
      <c r="H968" s="59">
        <f t="shared" si="153"/>
        <v>217.00753652690071</v>
      </c>
      <c r="I968" s="59">
        <f t="shared" si="154"/>
        <v>21.072508596151998</v>
      </c>
      <c r="J968" s="59">
        <f t="shared" si="155"/>
        <v>11.899425750515201</v>
      </c>
      <c r="K968" s="59">
        <f t="shared" si="156"/>
        <v>2.4764901426938861</v>
      </c>
      <c r="L968" s="59">
        <f t="shared" si="157"/>
        <v>-0.3282479772135809</v>
      </c>
      <c r="R968" s="59">
        <f t="shared" si="151"/>
        <v>7.0821428571428573</v>
      </c>
      <c r="S968" s="59">
        <f t="shared" si="152"/>
        <v>1.9575765253505464</v>
      </c>
    </row>
    <row r="969" spans="1:19" x14ac:dyDescent="0.3">
      <c r="A969" s="60">
        <f>[1]Data!A968</f>
        <v>1950.12</v>
      </c>
      <c r="B969" s="59">
        <f>[1]Data!B968</f>
        <v>19.75</v>
      </c>
      <c r="C969" s="59">
        <f>[1]Data!C968</f>
        <v>1.47</v>
      </c>
      <c r="D969" s="59">
        <f>[1]Data!D968</f>
        <v>2.84</v>
      </c>
      <c r="E969" s="59">
        <f>[1]Data!E968</f>
        <v>25</v>
      </c>
      <c r="F969" s="59">
        <f t="shared" si="149"/>
        <v>246.74227999999999</v>
      </c>
      <c r="G969" s="59">
        <f t="shared" si="150"/>
        <v>35.480915199999998</v>
      </c>
      <c r="H969" s="59">
        <f t="shared" si="153"/>
        <v>217.2079037307814</v>
      </c>
      <c r="I969" s="59">
        <f t="shared" si="154"/>
        <v>21.146799172112722</v>
      </c>
      <c r="J969" s="59">
        <f t="shared" si="155"/>
        <v>11.668067492946669</v>
      </c>
      <c r="K969" s="59">
        <f t="shared" si="156"/>
        <v>2.4568558364373798</v>
      </c>
      <c r="L969" s="59">
        <f t="shared" si="157"/>
        <v>-0.34788228347008721</v>
      </c>
      <c r="R969" s="59">
        <f t="shared" si="151"/>
        <v>6.954225352112676</v>
      </c>
      <c r="S969" s="59">
        <f t="shared" si="152"/>
        <v>1.9393494391740163</v>
      </c>
    </row>
    <row r="970" spans="1:19" x14ac:dyDescent="0.3">
      <c r="A970" s="60">
        <f>[1]Data!A969</f>
        <v>1951.01</v>
      </c>
      <c r="B970" s="59">
        <f>[1]Data!B969</f>
        <v>21.21</v>
      </c>
      <c r="C970" s="59">
        <f>[1]Data!C969</f>
        <v>1.4866699999999999</v>
      </c>
      <c r="D970" s="59">
        <f>[1]Data!D969</f>
        <v>2.8366699999999998</v>
      </c>
      <c r="E970" s="59">
        <f>[1]Data!E969</f>
        <v>25.4</v>
      </c>
      <c r="F970" s="59">
        <f t="shared" si="149"/>
        <v>260.80951653543309</v>
      </c>
      <c r="G970" s="59">
        <f t="shared" si="150"/>
        <v>34.881213166929136</v>
      </c>
      <c r="H970" s="59">
        <f t="shared" si="153"/>
        <v>217.44966024099145</v>
      </c>
      <c r="I970" s="59">
        <f t="shared" si="154"/>
        <v>21.217777401832457</v>
      </c>
      <c r="J970" s="59">
        <f t="shared" si="155"/>
        <v>12.292028123214662</v>
      </c>
      <c r="K970" s="59">
        <f t="shared" si="156"/>
        <v>2.5089509321939207</v>
      </c>
      <c r="L970" s="59">
        <f t="shared" si="157"/>
        <v>-0.29578718771354628</v>
      </c>
      <c r="R970" s="59">
        <f t="shared" si="151"/>
        <v>7.4770769952091722</v>
      </c>
      <c r="S970" s="59">
        <f t="shared" si="152"/>
        <v>2.0118419395719771</v>
      </c>
    </row>
    <row r="971" spans="1:19" x14ac:dyDescent="0.3">
      <c r="A971" s="60">
        <f>[1]Data!A970</f>
        <v>1951.02</v>
      </c>
      <c r="B971" s="59">
        <f>[1]Data!B970</f>
        <v>22</v>
      </c>
      <c r="C971" s="59">
        <f>[1]Data!C970</f>
        <v>1.5033300000000001</v>
      </c>
      <c r="D971" s="59">
        <f>[1]Data!D970</f>
        <v>2.8333300000000001</v>
      </c>
      <c r="E971" s="59">
        <f>[1]Data!E970</f>
        <v>25.7</v>
      </c>
      <c r="F971" s="59">
        <f t="shared" ref="F971:F1034" si="158">B971*$E$1848/E971</f>
        <v>267.36591439688715</v>
      </c>
      <c r="G971" s="59">
        <f t="shared" ref="G971:G1034" si="159">D971*$E$1848/E971</f>
        <v>34.433448465369651</v>
      </c>
      <c r="H971" s="59">
        <f t="shared" si="153"/>
        <v>217.7704234989084</v>
      </c>
      <c r="I971" s="59">
        <f t="shared" si="154"/>
        <v>21.286140298776697</v>
      </c>
      <c r="J971" s="59">
        <f t="shared" si="155"/>
        <v>12.560563382749692</v>
      </c>
      <c r="K971" s="59">
        <f t="shared" si="156"/>
        <v>2.5305620153485489</v>
      </c>
      <c r="L971" s="59">
        <f t="shared" si="157"/>
        <v>-0.27417610455891817</v>
      </c>
      <c r="R971" s="59">
        <f t="shared" ref="R971:R1034" si="160">B971/D971</f>
        <v>7.7647150173117847</v>
      </c>
      <c r="S971" s="59">
        <f t="shared" ref="S971:S1034" si="161">LN(R971)</f>
        <v>2.0495897550014348</v>
      </c>
    </row>
    <row r="972" spans="1:19" x14ac:dyDescent="0.3">
      <c r="A972" s="60">
        <f>[1]Data!A971</f>
        <v>1951.03</v>
      </c>
      <c r="B972" s="59">
        <f>[1]Data!B971</f>
        <v>21.63</v>
      </c>
      <c r="C972" s="59">
        <f>[1]Data!C971</f>
        <v>1.52</v>
      </c>
      <c r="D972" s="59">
        <f>[1]Data!D971</f>
        <v>2.83</v>
      </c>
      <c r="E972" s="59">
        <f>[1]Data!E971</f>
        <v>25.8</v>
      </c>
      <c r="F972" s="59">
        <f t="shared" si="158"/>
        <v>261.85043255813952</v>
      </c>
      <c r="G972" s="59">
        <f t="shared" si="159"/>
        <v>34.259672868217052</v>
      </c>
      <c r="H972" s="59">
        <f t="shared" si="153"/>
        <v>218.11750257939698</v>
      </c>
      <c r="I972" s="59">
        <f t="shared" si="154"/>
        <v>21.354520807747299</v>
      </c>
      <c r="J972" s="59">
        <f t="shared" si="155"/>
        <v>12.262060802747756</v>
      </c>
      <c r="K972" s="59">
        <f t="shared" si="156"/>
        <v>2.5065100079603795</v>
      </c>
      <c r="L972" s="59">
        <f t="shared" si="157"/>
        <v>-0.29822811194708754</v>
      </c>
      <c r="R972" s="59">
        <f t="shared" si="160"/>
        <v>7.6431095406360416</v>
      </c>
      <c r="S972" s="59">
        <f t="shared" si="161"/>
        <v>2.0338045283098212</v>
      </c>
    </row>
    <row r="973" spans="1:19" x14ac:dyDescent="0.3">
      <c r="A973" s="60">
        <f>[1]Data!A972</f>
        <v>1951.04</v>
      </c>
      <c r="B973" s="59">
        <f>[1]Data!B972</f>
        <v>21.92</v>
      </c>
      <c r="C973" s="59">
        <f>[1]Data!C972</f>
        <v>1.5333300000000001</v>
      </c>
      <c r="D973" s="59">
        <f>[1]Data!D972</f>
        <v>2.7933300000000001</v>
      </c>
      <c r="E973" s="59">
        <f>[1]Data!E972</f>
        <v>25.8</v>
      </c>
      <c r="F973" s="59">
        <f t="shared" si="158"/>
        <v>265.36114108527136</v>
      </c>
      <c r="G973" s="59">
        <f t="shared" si="159"/>
        <v>33.815749827906977</v>
      </c>
      <c r="H973" s="59">
        <f t="shared" si="153"/>
        <v>218.5287998588031</v>
      </c>
      <c r="I973" s="59">
        <f t="shared" si="154"/>
        <v>21.420369282268432</v>
      </c>
      <c r="J973" s="59">
        <f t="shared" si="155"/>
        <v>12.388261732954094</v>
      </c>
      <c r="K973" s="59">
        <f t="shared" si="156"/>
        <v>2.5167493898304585</v>
      </c>
      <c r="L973" s="59">
        <f t="shared" si="157"/>
        <v>-0.28798873007700854</v>
      </c>
      <c r="R973" s="59">
        <f t="shared" si="160"/>
        <v>7.847264734206127</v>
      </c>
      <c r="S973" s="59">
        <f t="shared" si="161"/>
        <v>2.0601650295720675</v>
      </c>
    </row>
    <row r="974" spans="1:19" x14ac:dyDescent="0.3">
      <c r="A974" s="60">
        <f>[1]Data!A973</f>
        <v>1951.05</v>
      </c>
      <c r="B974" s="59">
        <f>[1]Data!B973</f>
        <v>21.93</v>
      </c>
      <c r="C974" s="59">
        <f>[1]Data!C973</f>
        <v>1.54667</v>
      </c>
      <c r="D974" s="59">
        <f>[1]Data!D973</f>
        <v>2.7566700000000002</v>
      </c>
      <c r="E974" s="59">
        <f>[1]Data!E973</f>
        <v>25.9</v>
      </c>
      <c r="F974" s="59">
        <f t="shared" si="158"/>
        <v>264.45717220077222</v>
      </c>
      <c r="G974" s="59">
        <f t="shared" si="159"/>
        <v>33.243098627027031</v>
      </c>
      <c r="H974" s="59">
        <f t="shared" si="153"/>
        <v>218.96170734493393</v>
      </c>
      <c r="I974" s="59">
        <f t="shared" si="154"/>
        <v>21.482945085206484</v>
      </c>
      <c r="J974" s="59">
        <f t="shared" si="155"/>
        <v>12.310098599231717</v>
      </c>
      <c r="K974" s="59">
        <f t="shared" si="156"/>
        <v>2.5104199498500455</v>
      </c>
      <c r="L974" s="59">
        <f t="shared" si="157"/>
        <v>-0.29431817005742156</v>
      </c>
      <c r="R974" s="59">
        <f t="shared" si="160"/>
        <v>7.9552503564082748</v>
      </c>
      <c r="S974" s="59">
        <f t="shared" si="161"/>
        <v>2.0738321328731946</v>
      </c>
    </row>
    <row r="975" spans="1:19" x14ac:dyDescent="0.3">
      <c r="A975" s="60">
        <f>[1]Data!A974</f>
        <v>1951.06</v>
      </c>
      <c r="B975" s="59">
        <f>[1]Data!B974</f>
        <v>21.55</v>
      </c>
      <c r="C975" s="59">
        <f>[1]Data!C974</f>
        <v>1.56</v>
      </c>
      <c r="D975" s="59">
        <f>[1]Data!D974</f>
        <v>2.72</v>
      </c>
      <c r="E975" s="59">
        <f>[1]Data!E974</f>
        <v>25.9</v>
      </c>
      <c r="F975" s="59">
        <f t="shared" si="158"/>
        <v>259.87469498069498</v>
      </c>
      <c r="G975" s="59">
        <f t="shared" si="159"/>
        <v>32.800889575289581</v>
      </c>
      <c r="H975" s="59">
        <f t="shared" si="153"/>
        <v>219.40218626325688</v>
      </c>
      <c r="I975" s="59">
        <f t="shared" si="154"/>
        <v>21.545346590030523</v>
      </c>
      <c r="J975" s="59">
        <f t="shared" si="155"/>
        <v>12.061755140246589</v>
      </c>
      <c r="K975" s="59">
        <f t="shared" si="156"/>
        <v>2.4900397147271218</v>
      </c>
      <c r="L975" s="59">
        <f t="shared" si="157"/>
        <v>-0.3146984051803452</v>
      </c>
      <c r="R975" s="59">
        <f t="shared" si="160"/>
        <v>7.9227941176470589</v>
      </c>
      <c r="S975" s="59">
        <f t="shared" si="161"/>
        <v>2.069743936241851</v>
      </c>
    </row>
    <row r="976" spans="1:19" x14ac:dyDescent="0.3">
      <c r="A976" s="60">
        <f>[1]Data!A975</f>
        <v>1951.07</v>
      </c>
      <c r="B976" s="59">
        <f>[1]Data!B975</f>
        <v>21.93</v>
      </c>
      <c r="C976" s="59">
        <f>[1]Data!C975</f>
        <v>1.54667</v>
      </c>
      <c r="D976" s="59">
        <f>[1]Data!D975</f>
        <v>2.65</v>
      </c>
      <c r="E976" s="59">
        <f>[1]Data!E975</f>
        <v>25.9</v>
      </c>
      <c r="F976" s="59">
        <f t="shared" si="158"/>
        <v>264.45717220077222</v>
      </c>
      <c r="G976" s="59">
        <f t="shared" si="159"/>
        <v>31.956749034749038</v>
      </c>
      <c r="H976" s="59">
        <f t="shared" si="153"/>
        <v>219.83062291954539</v>
      </c>
      <c r="I976" s="59">
        <f t="shared" si="154"/>
        <v>21.597813442261014</v>
      </c>
      <c r="J976" s="59">
        <f t="shared" si="155"/>
        <v>12.244627119674155</v>
      </c>
      <c r="K976" s="59">
        <f t="shared" si="156"/>
        <v>2.5050872383009568</v>
      </c>
      <c r="L976" s="59">
        <f t="shared" si="157"/>
        <v>-0.29965088160651021</v>
      </c>
      <c r="R976" s="59">
        <f t="shared" si="160"/>
        <v>8.2754716981132077</v>
      </c>
      <c r="S976" s="59">
        <f t="shared" si="161"/>
        <v>2.1132959224316661</v>
      </c>
    </row>
    <row r="977" spans="1:19" x14ac:dyDescent="0.3">
      <c r="A977" s="60">
        <f>[1]Data!A976</f>
        <v>1951.08</v>
      </c>
      <c r="B977" s="59">
        <f>[1]Data!B976</f>
        <v>22.89</v>
      </c>
      <c r="C977" s="59">
        <f>[1]Data!C976</f>
        <v>1.5333300000000001</v>
      </c>
      <c r="D977" s="59">
        <f>[1]Data!D976</f>
        <v>2.58</v>
      </c>
      <c r="E977" s="59">
        <f>[1]Data!E976</f>
        <v>25.9</v>
      </c>
      <c r="F977" s="59">
        <f t="shared" si="158"/>
        <v>276.03395675675677</v>
      </c>
      <c r="G977" s="59">
        <f t="shared" si="159"/>
        <v>31.112608494208494</v>
      </c>
      <c r="H977" s="59">
        <f t="shared" si="153"/>
        <v>220.32572086335171</v>
      </c>
      <c r="I977" s="59">
        <f t="shared" si="154"/>
        <v>21.642740804460118</v>
      </c>
      <c r="J977" s="59">
        <f t="shared" si="155"/>
        <v>12.754112764676824</v>
      </c>
      <c r="K977" s="59">
        <f t="shared" si="156"/>
        <v>2.545853789368564</v>
      </c>
      <c r="L977" s="59">
        <f t="shared" si="157"/>
        <v>-0.25888433053890303</v>
      </c>
      <c r="R977" s="59">
        <f t="shared" si="160"/>
        <v>8.8720930232558146</v>
      </c>
      <c r="S977" s="59">
        <f t="shared" si="161"/>
        <v>2.1829107350309496</v>
      </c>
    </row>
    <row r="978" spans="1:19" x14ac:dyDescent="0.3">
      <c r="A978" s="60">
        <f>[1]Data!A977</f>
        <v>1951.09</v>
      </c>
      <c r="B978" s="59">
        <f>[1]Data!B977</f>
        <v>23.48</v>
      </c>
      <c r="C978" s="59">
        <f>[1]Data!C977</f>
        <v>1.52</v>
      </c>
      <c r="D978" s="59">
        <f>[1]Data!D977</f>
        <v>2.5099999999999998</v>
      </c>
      <c r="E978" s="59">
        <f>[1]Data!E977</f>
        <v>26.1</v>
      </c>
      <c r="F978" s="59">
        <f t="shared" si="158"/>
        <v>280.97913256704982</v>
      </c>
      <c r="G978" s="59">
        <f t="shared" si="159"/>
        <v>30.036525670498083</v>
      </c>
      <c r="H978" s="59">
        <f t="shared" si="153"/>
        <v>220.8245830237708</v>
      </c>
      <c r="I978" s="59">
        <f t="shared" si="154"/>
        <v>21.678677514795332</v>
      </c>
      <c r="J978" s="59">
        <f t="shared" si="155"/>
        <v>12.961082721733662</v>
      </c>
      <c r="K978" s="59">
        <f t="shared" si="156"/>
        <v>2.5619512307782246</v>
      </c>
      <c r="L978" s="59">
        <f t="shared" si="157"/>
        <v>-0.2427868891292424</v>
      </c>
      <c r="R978" s="59">
        <f t="shared" si="160"/>
        <v>9.3545816733067735</v>
      </c>
      <c r="S978" s="59">
        <f t="shared" si="161"/>
        <v>2.2358662418162032</v>
      </c>
    </row>
    <row r="979" spans="1:19" x14ac:dyDescent="0.3">
      <c r="A979" s="60">
        <f>[1]Data!A978</f>
        <v>1951.1</v>
      </c>
      <c r="B979" s="59">
        <f>[1]Data!B978</f>
        <v>23.36</v>
      </c>
      <c r="C979" s="59">
        <f>[1]Data!C978</f>
        <v>1.48333</v>
      </c>
      <c r="D979" s="59">
        <f>[1]Data!D978</f>
        <v>2.4866700000000002</v>
      </c>
      <c r="E979" s="59">
        <f>[1]Data!E978</f>
        <v>26.2</v>
      </c>
      <c r="F979" s="59">
        <f t="shared" si="158"/>
        <v>278.47616488549619</v>
      </c>
      <c r="G979" s="59">
        <f t="shared" si="159"/>
        <v>29.643763909923663</v>
      </c>
      <c r="H979" s="59">
        <f t="shared" si="153"/>
        <v>221.35786071287433</v>
      </c>
      <c r="I979" s="59">
        <f t="shared" si="154"/>
        <v>21.716200232666459</v>
      </c>
      <c r="J979" s="59">
        <f t="shared" si="155"/>
        <v>12.823429601031222</v>
      </c>
      <c r="K979" s="59">
        <f t="shared" si="156"/>
        <v>2.5512739352967597</v>
      </c>
      <c r="L979" s="59">
        <f t="shared" si="157"/>
        <v>-0.2534641846107073</v>
      </c>
      <c r="R979" s="59">
        <f t="shared" si="160"/>
        <v>9.3940892840626216</v>
      </c>
      <c r="S979" s="59">
        <f t="shared" si="161"/>
        <v>2.2400806919307912</v>
      </c>
    </row>
    <row r="980" spans="1:19" x14ac:dyDescent="0.3">
      <c r="A980" s="60">
        <f>[1]Data!A979</f>
        <v>1951.11</v>
      </c>
      <c r="B980" s="59">
        <f>[1]Data!B979</f>
        <v>22.71</v>
      </c>
      <c r="C980" s="59">
        <f>[1]Data!C979</f>
        <v>1.4466699999999999</v>
      </c>
      <c r="D980" s="59">
        <f>[1]Data!D979</f>
        <v>2.46333</v>
      </c>
      <c r="E980" s="59">
        <f>[1]Data!E979</f>
        <v>26.4</v>
      </c>
      <c r="F980" s="59">
        <f t="shared" si="158"/>
        <v>268.67650454545458</v>
      </c>
      <c r="G980" s="59">
        <f t="shared" si="159"/>
        <v>29.14306005909091</v>
      </c>
      <c r="H980" s="59">
        <f t="shared" si="153"/>
        <v>222.04104804129381</v>
      </c>
      <c r="I980" s="59">
        <f t="shared" si="154"/>
        <v>21.753423596366591</v>
      </c>
      <c r="J980" s="59">
        <f t="shared" si="155"/>
        <v>12.350998607425215</v>
      </c>
      <c r="K980" s="59">
        <f t="shared" si="156"/>
        <v>2.5137369187059084</v>
      </c>
      <c r="L980" s="59">
        <f t="shared" si="157"/>
        <v>-0.29100120120155859</v>
      </c>
      <c r="R980" s="59">
        <f t="shared" si="160"/>
        <v>9.2192276308898933</v>
      </c>
      <c r="S980" s="59">
        <f t="shared" si="161"/>
        <v>2.2212912630063548</v>
      </c>
    </row>
    <row r="981" spans="1:19" x14ac:dyDescent="0.3">
      <c r="A981" s="60">
        <f>[1]Data!A980</f>
        <v>1951.12</v>
      </c>
      <c r="B981" s="59">
        <f>[1]Data!B980</f>
        <v>23.41</v>
      </c>
      <c r="C981" s="59">
        <f>[1]Data!C980</f>
        <v>1.41</v>
      </c>
      <c r="D981" s="59">
        <f>[1]Data!D980</f>
        <v>2.44</v>
      </c>
      <c r="E981" s="59">
        <f>[1]Data!E980</f>
        <v>26.5</v>
      </c>
      <c r="F981" s="59">
        <f t="shared" si="158"/>
        <v>275.91291018867923</v>
      </c>
      <c r="G981" s="59">
        <f t="shared" si="159"/>
        <v>28.75811622641509</v>
      </c>
      <c r="H981" s="59">
        <f t="shared" si="153"/>
        <v>222.92258734919133</v>
      </c>
      <c r="I981" s="59">
        <f t="shared" si="154"/>
        <v>21.79103026928026</v>
      </c>
      <c r="J981" s="59">
        <f t="shared" si="155"/>
        <v>12.661765266676968</v>
      </c>
      <c r="K981" s="59">
        <f t="shared" si="156"/>
        <v>2.5385868435420225</v>
      </c>
      <c r="L981" s="59">
        <f t="shared" si="157"/>
        <v>-0.26615127636544456</v>
      </c>
      <c r="R981" s="59">
        <f t="shared" si="160"/>
        <v>9.5942622950819683</v>
      </c>
      <c r="S981" s="59">
        <f t="shared" si="161"/>
        <v>2.2611652421977091</v>
      </c>
    </row>
    <row r="982" spans="1:19" x14ac:dyDescent="0.3">
      <c r="A982" s="60">
        <f>[1]Data!A981</f>
        <v>1952.01</v>
      </c>
      <c r="B982" s="59">
        <f>[1]Data!B981</f>
        <v>24.19</v>
      </c>
      <c r="C982" s="59">
        <f>[1]Data!C981</f>
        <v>1.41333</v>
      </c>
      <c r="D982" s="59">
        <f>[1]Data!D981</f>
        <v>2.4266700000000001</v>
      </c>
      <c r="E982" s="59">
        <f>[1]Data!E981</f>
        <v>26.5</v>
      </c>
      <c r="F982" s="59">
        <f t="shared" si="158"/>
        <v>285.10607849056606</v>
      </c>
      <c r="G982" s="59">
        <f t="shared" si="159"/>
        <v>28.601007337358492</v>
      </c>
      <c r="H982" s="59">
        <f t="shared" si="153"/>
        <v>223.77585030165693</v>
      </c>
      <c r="I982" s="59">
        <f t="shared" si="154"/>
        <v>21.836422297992826</v>
      </c>
      <c r="J982" s="59">
        <f t="shared" si="155"/>
        <v>13.056446454452963</v>
      </c>
      <c r="K982" s="59">
        <f t="shared" si="156"/>
        <v>2.5692819929842976</v>
      </c>
      <c r="L982" s="59">
        <f t="shared" si="157"/>
        <v>-0.23545612692316942</v>
      </c>
      <c r="R982" s="59">
        <f t="shared" si="160"/>
        <v>9.968392900559202</v>
      </c>
      <c r="S982" s="59">
        <f t="shared" si="161"/>
        <v>2.2994193774560205</v>
      </c>
    </row>
    <row r="983" spans="1:19" x14ac:dyDescent="0.3">
      <c r="A983" s="60">
        <f>[1]Data!A982</f>
        <v>1952.02</v>
      </c>
      <c r="B983" s="59">
        <f>[1]Data!B982</f>
        <v>23.75</v>
      </c>
      <c r="C983" s="59">
        <f>[1]Data!C982</f>
        <v>1.4166700000000001</v>
      </c>
      <c r="D983" s="59">
        <f>[1]Data!D982</f>
        <v>2.4133300000000002</v>
      </c>
      <c r="E983" s="59">
        <f>[1]Data!E982</f>
        <v>26.3</v>
      </c>
      <c r="F983" s="59">
        <f t="shared" si="158"/>
        <v>282.04885931558937</v>
      </c>
      <c r="G983" s="59">
        <f t="shared" si="159"/>
        <v>28.660083101140685</v>
      </c>
      <c r="H983" s="59">
        <f t="shared" si="153"/>
        <v>224.7080047505417</v>
      </c>
      <c r="I983" s="59">
        <f t="shared" si="154"/>
        <v>21.890076050304565</v>
      </c>
      <c r="J983" s="59">
        <f t="shared" si="155"/>
        <v>12.884782065965693</v>
      </c>
      <c r="K983" s="59">
        <f t="shared" si="156"/>
        <v>2.5560469301829181</v>
      </c>
      <c r="L983" s="59">
        <f t="shared" si="157"/>
        <v>-0.24869118972454896</v>
      </c>
      <c r="R983" s="59">
        <f t="shared" si="160"/>
        <v>9.8411738137759848</v>
      </c>
      <c r="S983" s="59">
        <f t="shared" si="161"/>
        <v>2.2865749939675584</v>
      </c>
    </row>
    <row r="984" spans="1:19" x14ac:dyDescent="0.3">
      <c r="A984" s="60">
        <f>[1]Data!A983</f>
        <v>1952.03</v>
      </c>
      <c r="B984" s="59">
        <f>[1]Data!B983</f>
        <v>23.81</v>
      </c>
      <c r="C984" s="59">
        <f>[1]Data!C983</f>
        <v>1.42</v>
      </c>
      <c r="D984" s="59">
        <f>[1]Data!D983</f>
        <v>2.4</v>
      </c>
      <c r="E984" s="59">
        <f>[1]Data!E983</f>
        <v>26.3</v>
      </c>
      <c r="F984" s="59">
        <f t="shared" si="158"/>
        <v>282.76140380228134</v>
      </c>
      <c r="G984" s="59">
        <f t="shared" si="159"/>
        <v>28.501779467680603</v>
      </c>
      <c r="H984" s="59">
        <f t="shared" si="153"/>
        <v>225.75914364300985</v>
      </c>
      <c r="I984" s="59">
        <f t="shared" si="154"/>
        <v>21.952051936637215</v>
      </c>
      <c r="J984" s="59">
        <f t="shared" si="155"/>
        <v>12.880864377437188</v>
      </c>
      <c r="K984" s="59">
        <f t="shared" si="156"/>
        <v>2.5557428284739001</v>
      </c>
      <c r="L984" s="59">
        <f t="shared" si="157"/>
        <v>-0.24899529143356691</v>
      </c>
      <c r="R984" s="59">
        <f t="shared" si="160"/>
        <v>9.9208333333333325</v>
      </c>
      <c r="S984" s="59">
        <f t="shared" si="161"/>
        <v>2.2946369231448713</v>
      </c>
    </row>
    <row r="985" spans="1:19" x14ac:dyDescent="0.3">
      <c r="A985" s="60">
        <f>[1]Data!A984</f>
        <v>1952.04</v>
      </c>
      <c r="B985" s="59">
        <f>[1]Data!B984</f>
        <v>23.74</v>
      </c>
      <c r="C985" s="59">
        <f>[1]Data!C984</f>
        <v>1.43</v>
      </c>
      <c r="D985" s="59">
        <f>[1]Data!D984</f>
        <v>2.38</v>
      </c>
      <c r="E985" s="59">
        <f>[1]Data!E984</f>
        <v>26.4</v>
      </c>
      <c r="F985" s="59">
        <f t="shared" si="158"/>
        <v>280.86218484848484</v>
      </c>
      <c r="G985" s="59">
        <f t="shared" si="159"/>
        <v>28.15720303030303</v>
      </c>
      <c r="H985" s="59">
        <f t="shared" si="153"/>
        <v>226.90568602057783</v>
      </c>
      <c r="I985" s="59">
        <f t="shared" si="154"/>
        <v>22.016677333976961</v>
      </c>
      <c r="J985" s="59">
        <f t="shared" si="155"/>
        <v>12.756792525411988</v>
      </c>
      <c r="K985" s="59">
        <f t="shared" si="156"/>
        <v>2.5460638768362212</v>
      </c>
      <c r="L985" s="59">
        <f t="shared" si="157"/>
        <v>-0.25867424307124587</v>
      </c>
      <c r="R985" s="59">
        <f t="shared" si="160"/>
        <v>9.9747899159663866</v>
      </c>
      <c r="S985" s="59">
        <f t="shared" si="161"/>
        <v>2.3000609014981386</v>
      </c>
    </row>
    <row r="986" spans="1:19" x14ac:dyDescent="0.3">
      <c r="A986" s="60">
        <f>[1]Data!A985</f>
        <v>1952.05</v>
      </c>
      <c r="B986" s="59">
        <f>[1]Data!B985</f>
        <v>23.73</v>
      </c>
      <c r="C986" s="59">
        <f>[1]Data!C985</f>
        <v>1.44</v>
      </c>
      <c r="D986" s="59">
        <f>[1]Data!D985</f>
        <v>2.36</v>
      </c>
      <c r="E986" s="59">
        <f>[1]Data!E985</f>
        <v>26.4</v>
      </c>
      <c r="F986" s="59">
        <f t="shared" si="158"/>
        <v>280.74387727272727</v>
      </c>
      <c r="G986" s="59">
        <f t="shared" si="159"/>
        <v>27.920587878787877</v>
      </c>
      <c r="H986" s="59">
        <f t="shared" si="153"/>
        <v>228.10361833067282</v>
      </c>
      <c r="I986" s="59">
        <f t="shared" si="154"/>
        <v>22.085856275638704</v>
      </c>
      <c r="J986" s="59">
        <f t="shared" si="155"/>
        <v>12.711478050429738</v>
      </c>
      <c r="K986" s="59">
        <f t="shared" si="156"/>
        <v>2.5425053687965549</v>
      </c>
      <c r="L986" s="59">
        <f t="shared" si="157"/>
        <v>-0.26223275111091215</v>
      </c>
      <c r="R986" s="59">
        <f t="shared" si="160"/>
        <v>10.055084745762713</v>
      </c>
      <c r="S986" s="59">
        <f t="shared" si="161"/>
        <v>2.3080784514101538</v>
      </c>
    </row>
    <row r="987" spans="1:19" x14ac:dyDescent="0.3">
      <c r="A987" s="60">
        <f>[1]Data!A986</f>
        <v>1952.06</v>
      </c>
      <c r="B987" s="59">
        <f>[1]Data!B986</f>
        <v>24.38</v>
      </c>
      <c r="C987" s="59">
        <f>[1]Data!C986</f>
        <v>1.45</v>
      </c>
      <c r="D987" s="59">
        <f>[1]Data!D986</f>
        <v>2.34</v>
      </c>
      <c r="E987" s="59">
        <f>[1]Data!E986</f>
        <v>26.5</v>
      </c>
      <c r="F987" s="59">
        <f t="shared" si="158"/>
        <v>287.34543999999994</v>
      </c>
      <c r="G987" s="59">
        <f t="shared" si="159"/>
        <v>27.579504905660375</v>
      </c>
      <c r="H987" s="59">
        <f t="shared" si="153"/>
        <v>229.25401929163482</v>
      </c>
      <c r="I987" s="59">
        <f t="shared" si="154"/>
        <v>22.15671327312651</v>
      </c>
      <c r="J987" s="59">
        <f t="shared" si="155"/>
        <v>12.968775488398643</v>
      </c>
      <c r="K987" s="59">
        <f t="shared" si="156"/>
        <v>2.5625445827995383</v>
      </c>
      <c r="L987" s="59">
        <f t="shared" si="157"/>
        <v>-0.24219353710792868</v>
      </c>
      <c r="R987" s="59">
        <f t="shared" si="160"/>
        <v>10.418803418803419</v>
      </c>
      <c r="S987" s="59">
        <f t="shared" si="161"/>
        <v>2.3436121946835153</v>
      </c>
    </row>
    <row r="988" spans="1:19" x14ac:dyDescent="0.3">
      <c r="A988" s="60">
        <f>[1]Data!A987</f>
        <v>1952.07</v>
      </c>
      <c r="B988" s="59">
        <f>[1]Data!B987</f>
        <v>25.08</v>
      </c>
      <c r="C988" s="59">
        <f>[1]Data!C987</f>
        <v>1.45</v>
      </c>
      <c r="D988" s="59">
        <f>[1]Data!D987</f>
        <v>2.34667</v>
      </c>
      <c r="E988" s="59">
        <f>[1]Data!E987</f>
        <v>26.7</v>
      </c>
      <c r="F988" s="59">
        <f t="shared" si="158"/>
        <v>293.38151910112356</v>
      </c>
      <c r="G988" s="59">
        <f t="shared" si="159"/>
        <v>27.450941364794005</v>
      </c>
      <c r="H988" s="59">
        <f t="shared" si="153"/>
        <v>230.35987328196467</v>
      </c>
      <c r="I988" s="59">
        <f t="shared" si="154"/>
        <v>22.230602601704266</v>
      </c>
      <c r="J988" s="59">
        <f t="shared" si="155"/>
        <v>13.197191473281611</v>
      </c>
      <c r="K988" s="59">
        <f t="shared" si="156"/>
        <v>2.5800040397785429</v>
      </c>
      <c r="L988" s="59">
        <f t="shared" si="157"/>
        <v>-0.22473408012892415</v>
      </c>
      <c r="R988" s="59">
        <f t="shared" si="160"/>
        <v>10.687484818913608</v>
      </c>
      <c r="S988" s="59">
        <f t="shared" si="161"/>
        <v>2.3690734138093421</v>
      </c>
    </row>
    <row r="989" spans="1:19" x14ac:dyDescent="0.3">
      <c r="A989" s="60">
        <f>[1]Data!A988</f>
        <v>1952.08</v>
      </c>
      <c r="B989" s="59">
        <f>[1]Data!B988</f>
        <v>25.18</v>
      </c>
      <c r="C989" s="59">
        <f>[1]Data!C988</f>
        <v>1.45</v>
      </c>
      <c r="D989" s="59">
        <f>[1]Data!D988</f>
        <v>2.3533300000000001</v>
      </c>
      <c r="E989" s="59">
        <f>[1]Data!E988</f>
        <v>26.7</v>
      </c>
      <c r="F989" s="59">
        <f t="shared" si="158"/>
        <v>294.55130187265917</v>
      </c>
      <c r="G989" s="59">
        <f t="shared" si="159"/>
        <v>27.528848897378278</v>
      </c>
      <c r="H989" s="59">
        <f t="shared" si="153"/>
        <v>231.46316060138719</v>
      </c>
      <c r="I989" s="59">
        <f t="shared" si="154"/>
        <v>22.308977181671068</v>
      </c>
      <c r="J989" s="59">
        <f t="shared" si="155"/>
        <v>13.203263398138256</v>
      </c>
      <c r="K989" s="59">
        <f t="shared" si="156"/>
        <v>2.58046402616842</v>
      </c>
      <c r="L989" s="59">
        <f t="shared" si="157"/>
        <v>-0.22427409373904705</v>
      </c>
      <c r="R989" s="59">
        <f t="shared" si="160"/>
        <v>10.699731869308597</v>
      </c>
      <c r="S989" s="59">
        <f t="shared" si="161"/>
        <v>2.370218682210758</v>
      </c>
    </row>
    <row r="990" spans="1:19" x14ac:dyDescent="0.3">
      <c r="A990" s="60">
        <f>[1]Data!A989</f>
        <v>1952.09</v>
      </c>
      <c r="B990" s="59">
        <f>[1]Data!B989</f>
        <v>24.78</v>
      </c>
      <c r="C990" s="59">
        <f>[1]Data!C989</f>
        <v>1.45</v>
      </c>
      <c r="D990" s="59">
        <f>[1]Data!D989</f>
        <v>2.36</v>
      </c>
      <c r="E990" s="59">
        <f>[1]Data!E989</f>
        <v>26.7</v>
      </c>
      <c r="F990" s="59">
        <f t="shared" si="158"/>
        <v>289.8721707865169</v>
      </c>
      <c r="G990" s="59">
        <f t="shared" si="159"/>
        <v>27.606873408239696</v>
      </c>
      <c r="H990" s="59">
        <f t="shared" si="153"/>
        <v>232.51094308416194</v>
      </c>
      <c r="I990" s="59">
        <f t="shared" si="154"/>
        <v>22.390783955558739</v>
      </c>
      <c r="J990" s="59">
        <f t="shared" si="155"/>
        <v>12.946048309958938</v>
      </c>
      <c r="K990" s="59">
        <f t="shared" si="156"/>
        <v>2.5607905917677494</v>
      </c>
      <c r="L990" s="59">
        <f t="shared" si="157"/>
        <v>-0.24394752813971765</v>
      </c>
      <c r="R990" s="59">
        <f t="shared" si="160"/>
        <v>10.500000000000002</v>
      </c>
      <c r="S990" s="59">
        <f t="shared" si="161"/>
        <v>2.3513752571634781</v>
      </c>
    </row>
    <row r="991" spans="1:19" x14ac:dyDescent="0.3">
      <c r="A991" s="60">
        <f>[1]Data!A990</f>
        <v>1952.1</v>
      </c>
      <c r="B991" s="59">
        <f>[1]Data!B990</f>
        <v>24.26</v>
      </c>
      <c r="C991" s="59">
        <f>[1]Data!C990</f>
        <v>1.4366699999999999</v>
      </c>
      <c r="D991" s="59">
        <f>[1]Data!D990</f>
        <v>2.3733300000000002</v>
      </c>
      <c r="E991" s="59">
        <f>[1]Data!E990</f>
        <v>26.7</v>
      </c>
      <c r="F991" s="59">
        <f t="shared" si="158"/>
        <v>283.78930037453182</v>
      </c>
      <c r="G991" s="59">
        <f t="shared" si="159"/>
        <v>27.762805451685395</v>
      </c>
      <c r="H991" s="59">
        <f t="shared" si="153"/>
        <v>233.50972326853264</v>
      </c>
      <c r="I991" s="59">
        <f t="shared" si="154"/>
        <v>22.470318568336985</v>
      </c>
      <c r="J991" s="59">
        <f t="shared" si="155"/>
        <v>12.629518335998158</v>
      </c>
      <c r="K991" s="59">
        <f t="shared" si="156"/>
        <v>2.5360367991346431</v>
      </c>
      <c r="L991" s="59">
        <f t="shared" si="157"/>
        <v>-0.26870132077282394</v>
      </c>
      <c r="R991" s="59">
        <f t="shared" si="160"/>
        <v>10.221924468995041</v>
      </c>
      <c r="S991" s="59">
        <f t="shared" si="161"/>
        <v>2.3245348712554978</v>
      </c>
    </row>
    <row r="992" spans="1:19" x14ac:dyDescent="0.3">
      <c r="A992" s="60">
        <f>[1]Data!A991</f>
        <v>1952.11</v>
      </c>
      <c r="B992" s="59">
        <f>[1]Data!B991</f>
        <v>25.03</v>
      </c>
      <c r="C992" s="59">
        <f>[1]Data!C991</f>
        <v>1.42333</v>
      </c>
      <c r="D992" s="59">
        <f>[1]Data!D991</f>
        <v>2.3866700000000001</v>
      </c>
      <c r="E992" s="59">
        <f>[1]Data!E991</f>
        <v>26.7</v>
      </c>
      <c r="F992" s="59">
        <f t="shared" si="158"/>
        <v>292.79662771535584</v>
      </c>
      <c r="G992" s="59">
        <f t="shared" si="159"/>
        <v>27.918854473408238</v>
      </c>
      <c r="H992" s="59">
        <f t="shared" si="153"/>
        <v>234.5700967733695</v>
      </c>
      <c r="I992" s="59">
        <f t="shared" si="154"/>
        <v>22.546587339670278</v>
      </c>
      <c r="J992" s="59">
        <f t="shared" si="155"/>
        <v>12.986294701911978</v>
      </c>
      <c r="K992" s="59">
        <f t="shared" si="156"/>
        <v>2.5638945476461341</v>
      </c>
      <c r="L992" s="59">
        <f t="shared" si="157"/>
        <v>-0.24084357226133291</v>
      </c>
      <c r="R992" s="59">
        <f t="shared" si="160"/>
        <v>10.487415520369385</v>
      </c>
      <c r="S992" s="59">
        <f t="shared" si="161"/>
        <v>2.3501760164921688</v>
      </c>
    </row>
    <row r="993" spans="1:19" x14ac:dyDescent="0.3">
      <c r="A993" s="60">
        <f>[1]Data!A992</f>
        <v>1952.12</v>
      </c>
      <c r="B993" s="59">
        <f>[1]Data!B992</f>
        <v>26.04</v>
      </c>
      <c r="C993" s="59">
        <f>[1]Data!C992</f>
        <v>1.41</v>
      </c>
      <c r="D993" s="59">
        <f>[1]Data!D992</f>
        <v>2.4</v>
      </c>
      <c r="E993" s="59">
        <f>[1]Data!E992</f>
        <v>26.7</v>
      </c>
      <c r="F993" s="59">
        <f t="shared" si="158"/>
        <v>304.61143370786516</v>
      </c>
      <c r="G993" s="59">
        <f t="shared" si="159"/>
        <v>28.07478651685393</v>
      </c>
      <c r="H993" s="59">
        <f t="shared" si="153"/>
        <v>235.65433780479188</v>
      </c>
      <c r="I993" s="59">
        <f t="shared" si="154"/>
        <v>22.619711512046948</v>
      </c>
      <c r="J993" s="59">
        <f t="shared" si="155"/>
        <v>13.46663654598925</v>
      </c>
      <c r="K993" s="59">
        <f t="shared" si="156"/>
        <v>2.6002152596125265</v>
      </c>
      <c r="L993" s="59">
        <f t="shared" si="157"/>
        <v>-0.20452286029494049</v>
      </c>
      <c r="R993" s="59">
        <f t="shared" si="160"/>
        <v>10.85</v>
      </c>
      <c r="S993" s="59">
        <f t="shared" si="161"/>
        <v>2.3841650799864684</v>
      </c>
    </row>
    <row r="994" spans="1:19" x14ac:dyDescent="0.3">
      <c r="A994" s="60">
        <f>[1]Data!A993</f>
        <v>1953.01</v>
      </c>
      <c r="B994" s="59">
        <f>[1]Data!B993</f>
        <v>26.18</v>
      </c>
      <c r="C994" s="59">
        <f>[1]Data!C993</f>
        <v>1.41</v>
      </c>
      <c r="D994" s="59">
        <f>[1]Data!D993</f>
        <v>2.41</v>
      </c>
      <c r="E994" s="59">
        <f>[1]Data!E993</f>
        <v>26.6</v>
      </c>
      <c r="F994" s="59">
        <f t="shared" si="158"/>
        <v>307.40044210526315</v>
      </c>
      <c r="G994" s="59">
        <f t="shared" si="159"/>
        <v>28.297748872180453</v>
      </c>
      <c r="H994" s="59">
        <f t="shared" si="153"/>
        <v>236.61315938440538</v>
      </c>
      <c r="I994" s="59">
        <f t="shared" si="154"/>
        <v>22.692137084613346</v>
      </c>
      <c r="J994" s="59">
        <f t="shared" si="155"/>
        <v>13.546562007758158</v>
      </c>
      <c r="K994" s="59">
        <f t="shared" si="156"/>
        <v>2.6061327887670185</v>
      </c>
      <c r="L994" s="59">
        <f t="shared" si="157"/>
        <v>-0.19860533114044854</v>
      </c>
      <c r="R994" s="59">
        <f t="shared" si="160"/>
        <v>10.863070539419086</v>
      </c>
      <c r="S994" s="59">
        <f t="shared" si="161"/>
        <v>2.38536901297919</v>
      </c>
    </row>
    <row r="995" spans="1:19" x14ac:dyDescent="0.3">
      <c r="A995" s="60">
        <f>[1]Data!A994</f>
        <v>1953.02</v>
      </c>
      <c r="B995" s="59">
        <f>[1]Data!B994</f>
        <v>25.86</v>
      </c>
      <c r="C995" s="59">
        <f>[1]Data!C994</f>
        <v>1.41</v>
      </c>
      <c r="D995" s="59">
        <f>[1]Data!D994</f>
        <v>2.42</v>
      </c>
      <c r="E995" s="59">
        <f>[1]Data!E994</f>
        <v>26.5</v>
      </c>
      <c r="F995" s="59">
        <f t="shared" si="158"/>
        <v>304.78888754716979</v>
      </c>
      <c r="G995" s="59">
        <f t="shared" si="159"/>
        <v>28.52239396226415</v>
      </c>
      <c r="H995" s="59">
        <f t="shared" si="153"/>
        <v>237.46494268401582</v>
      </c>
      <c r="I995" s="59">
        <f t="shared" si="154"/>
        <v>22.76388442590822</v>
      </c>
      <c r="J995" s="59">
        <f t="shared" si="155"/>
        <v>13.389142285412456</v>
      </c>
      <c r="K995" s="59">
        <f t="shared" si="156"/>
        <v>2.5944441012968262</v>
      </c>
      <c r="L995" s="59">
        <f t="shared" si="157"/>
        <v>-0.21029401861064079</v>
      </c>
      <c r="R995" s="59">
        <f t="shared" si="160"/>
        <v>10.685950413223141</v>
      </c>
      <c r="S995" s="59">
        <f t="shared" si="161"/>
        <v>2.3689298331751165</v>
      </c>
    </row>
    <row r="996" spans="1:19" x14ac:dyDescent="0.3">
      <c r="A996" s="60">
        <f>[1]Data!A995</f>
        <v>1953.03</v>
      </c>
      <c r="B996" s="59">
        <f>[1]Data!B995</f>
        <v>25.99</v>
      </c>
      <c r="C996" s="59">
        <f>[1]Data!C995</f>
        <v>1.41</v>
      </c>
      <c r="D996" s="59">
        <f>[1]Data!D995</f>
        <v>2.4300000000000002</v>
      </c>
      <c r="E996" s="59">
        <f>[1]Data!E995</f>
        <v>26.6</v>
      </c>
      <c r="F996" s="59">
        <f t="shared" si="158"/>
        <v>305.16949924812025</v>
      </c>
      <c r="G996" s="59">
        <f t="shared" si="159"/>
        <v>28.532584962406013</v>
      </c>
      <c r="H996" s="59">
        <f t="shared" si="153"/>
        <v>238.18621687902947</v>
      </c>
      <c r="I996" s="59">
        <f t="shared" si="154"/>
        <v>22.836889450094425</v>
      </c>
      <c r="J996" s="59">
        <f t="shared" si="155"/>
        <v>13.36300637243127</v>
      </c>
      <c r="K996" s="59">
        <f t="shared" si="156"/>
        <v>2.5924901706701169</v>
      </c>
      <c r="L996" s="59">
        <f t="shared" si="157"/>
        <v>-0.21224794923735013</v>
      </c>
      <c r="R996" s="59">
        <f t="shared" si="160"/>
        <v>10.695473251028805</v>
      </c>
      <c r="S996" s="59">
        <f t="shared" si="161"/>
        <v>2.3698205913009418</v>
      </c>
    </row>
    <row r="997" spans="1:19" x14ac:dyDescent="0.3">
      <c r="A997" s="60">
        <f>[1]Data!A996</f>
        <v>1953.04</v>
      </c>
      <c r="B997" s="59">
        <f>[1]Data!B996</f>
        <v>24.71</v>
      </c>
      <c r="C997" s="59">
        <f>[1]Data!C996</f>
        <v>1.41333</v>
      </c>
      <c r="D997" s="59">
        <f>[1]Data!D996</f>
        <v>2.4566699999999999</v>
      </c>
      <c r="E997" s="59">
        <f>[1]Data!E996</f>
        <v>26.6</v>
      </c>
      <c r="F997" s="59">
        <f t="shared" si="158"/>
        <v>290.13998947368418</v>
      </c>
      <c r="G997" s="59">
        <f t="shared" si="159"/>
        <v>28.845738888721804</v>
      </c>
      <c r="H997" s="59">
        <f t="shared" si="153"/>
        <v>238.8705482516703</v>
      </c>
      <c r="I997" s="59">
        <f t="shared" si="154"/>
        <v>22.912643883579545</v>
      </c>
      <c r="J997" s="59">
        <f t="shared" si="155"/>
        <v>12.662876922798699</v>
      </c>
      <c r="K997" s="59">
        <f t="shared" si="156"/>
        <v>2.5386746359865615</v>
      </c>
      <c r="L997" s="59">
        <f t="shared" si="157"/>
        <v>-0.26606348392090551</v>
      </c>
      <c r="R997" s="59">
        <f t="shared" si="160"/>
        <v>10.058330992766631</v>
      </c>
      <c r="S997" s="59">
        <f t="shared" si="161"/>
        <v>2.3084012456162006</v>
      </c>
    </row>
    <row r="998" spans="1:19" x14ac:dyDescent="0.3">
      <c r="A998" s="60">
        <f>[1]Data!A997</f>
        <v>1953.05</v>
      </c>
      <c r="B998" s="59">
        <f>[1]Data!B997</f>
        <v>24.84</v>
      </c>
      <c r="C998" s="59">
        <f>[1]Data!C997</f>
        <v>1.4166700000000001</v>
      </c>
      <c r="D998" s="59">
        <f>[1]Data!D997</f>
        <v>2.48333</v>
      </c>
      <c r="E998" s="59">
        <f>[1]Data!E997</f>
        <v>26.7</v>
      </c>
      <c r="F998" s="59">
        <f t="shared" si="158"/>
        <v>290.5740404494382</v>
      </c>
      <c r="G998" s="59">
        <f t="shared" si="159"/>
        <v>29.049566500374532</v>
      </c>
      <c r="H998" s="59">
        <f t="shared" si="153"/>
        <v>239.41221235077708</v>
      </c>
      <c r="I998" s="59">
        <f t="shared" si="154"/>
        <v>22.989330715091569</v>
      </c>
      <c r="J998" s="59">
        <f t="shared" si="155"/>
        <v>12.639517176491269</v>
      </c>
      <c r="K998" s="59">
        <f t="shared" si="156"/>
        <v>2.5368281899267471</v>
      </c>
      <c r="L998" s="59">
        <f t="shared" si="157"/>
        <v>-0.26790992998071994</v>
      </c>
      <c r="R998" s="59">
        <f t="shared" si="160"/>
        <v>10.002697990198644</v>
      </c>
      <c r="S998" s="59">
        <f t="shared" si="161"/>
        <v>2.3028548556246995</v>
      </c>
    </row>
    <row r="999" spans="1:19" x14ac:dyDescent="0.3">
      <c r="A999" s="60">
        <f>[1]Data!A998</f>
        <v>1953.06</v>
      </c>
      <c r="B999" s="59">
        <f>[1]Data!B998</f>
        <v>23.95</v>
      </c>
      <c r="C999" s="59">
        <f>[1]Data!C998</f>
        <v>1.42</v>
      </c>
      <c r="D999" s="59">
        <f>[1]Data!D998</f>
        <v>2.5099999999999998</v>
      </c>
      <c r="E999" s="59">
        <f>[1]Data!E998</f>
        <v>26.8</v>
      </c>
      <c r="F999" s="59">
        <f t="shared" si="158"/>
        <v>279.11758955223877</v>
      </c>
      <c r="G999" s="59">
        <f t="shared" si="159"/>
        <v>29.251989552238804</v>
      </c>
      <c r="H999" s="59">
        <f t="shared" si="153"/>
        <v>239.94833983131196</v>
      </c>
      <c r="I999" s="59">
        <f t="shared" si="154"/>
        <v>23.065853552953389</v>
      </c>
      <c r="J999" s="59">
        <f t="shared" si="155"/>
        <v>12.100900099424246</v>
      </c>
      <c r="K999" s="59">
        <f t="shared" si="156"/>
        <v>2.4932798382181858</v>
      </c>
      <c r="L999" s="59">
        <f t="shared" si="157"/>
        <v>-0.31145828168928125</v>
      </c>
      <c r="R999" s="59">
        <f t="shared" si="160"/>
        <v>9.5418326693227105</v>
      </c>
      <c r="S999" s="59">
        <f t="shared" si="161"/>
        <v>2.2556855707132319</v>
      </c>
    </row>
    <row r="1000" spans="1:19" x14ac:dyDescent="0.3">
      <c r="A1000" s="60">
        <f>[1]Data!A999</f>
        <v>1953.07</v>
      </c>
      <c r="B1000" s="59">
        <f>[1]Data!B999</f>
        <v>24.29</v>
      </c>
      <c r="C1000" s="59">
        <f>[1]Data!C999</f>
        <v>1.42</v>
      </c>
      <c r="D1000" s="59">
        <f>[1]Data!D999</f>
        <v>2.5233300000000001</v>
      </c>
      <c r="E1000" s="59">
        <f>[1]Data!E999</f>
        <v>26.8</v>
      </c>
      <c r="F1000" s="59">
        <f t="shared" si="158"/>
        <v>283.08001044776114</v>
      </c>
      <c r="G1000" s="59">
        <f t="shared" si="159"/>
        <v>29.407339759701493</v>
      </c>
      <c r="H1000" s="59">
        <f t="shared" si="153"/>
        <v>240.43440177918865</v>
      </c>
      <c r="I1000" s="59">
        <f t="shared" si="154"/>
        <v>23.143720402774242</v>
      </c>
      <c r="J1000" s="59">
        <f t="shared" si="155"/>
        <v>12.23139605565872</v>
      </c>
      <c r="K1000" s="59">
        <f t="shared" si="156"/>
        <v>2.504006093279199</v>
      </c>
      <c r="L1000" s="59">
        <f t="shared" si="157"/>
        <v>-0.30073202662826803</v>
      </c>
      <c r="R1000" s="59">
        <f t="shared" si="160"/>
        <v>9.6261685946744961</v>
      </c>
      <c r="S1000" s="59">
        <f t="shared" si="161"/>
        <v>2.2644852852376687</v>
      </c>
    </row>
    <row r="1001" spans="1:19" x14ac:dyDescent="0.3">
      <c r="A1001" s="60">
        <f>[1]Data!A1000</f>
        <v>1953.08</v>
      </c>
      <c r="B1001" s="59">
        <f>[1]Data!B1000</f>
        <v>24.39</v>
      </c>
      <c r="C1001" s="59">
        <f>[1]Data!C1000</f>
        <v>1.42</v>
      </c>
      <c r="D1001" s="59">
        <f>[1]Data!D1000</f>
        <v>2.53667</v>
      </c>
      <c r="E1001" s="59">
        <f>[1]Data!E1000</f>
        <v>26.9</v>
      </c>
      <c r="F1001" s="59">
        <f t="shared" si="158"/>
        <v>283.18875390334574</v>
      </c>
      <c r="G1001" s="59">
        <f t="shared" si="159"/>
        <v>29.4529076</v>
      </c>
      <c r="H1001" s="59">
        <f t="shared" si="153"/>
        <v>240.9172318712499</v>
      </c>
      <c r="I1001" s="59">
        <f t="shared" si="154"/>
        <v>23.222216784902038</v>
      </c>
      <c r="J1001" s="59">
        <f t="shared" si="155"/>
        <v>12.194733884641941</v>
      </c>
      <c r="K1001" s="59">
        <f t="shared" si="156"/>
        <v>2.5010042097522098</v>
      </c>
      <c r="L1001" s="59">
        <f t="shared" si="157"/>
        <v>-0.30373391015525719</v>
      </c>
      <c r="R1001" s="59">
        <f t="shared" si="160"/>
        <v>9.614967654444607</v>
      </c>
      <c r="S1001" s="59">
        <f t="shared" si="161"/>
        <v>2.2633210149627607</v>
      </c>
    </row>
    <row r="1002" spans="1:19" x14ac:dyDescent="0.3">
      <c r="A1002" s="60">
        <f>[1]Data!A1001</f>
        <v>1953.09</v>
      </c>
      <c r="B1002" s="59">
        <f>[1]Data!B1001</f>
        <v>23.27</v>
      </c>
      <c r="C1002" s="59">
        <f>[1]Data!C1001</f>
        <v>1.42</v>
      </c>
      <c r="D1002" s="59">
        <f>[1]Data!D1001</f>
        <v>2.5499999999999998</v>
      </c>
      <c r="E1002" s="59">
        <f>[1]Data!E1001</f>
        <v>26.9</v>
      </c>
      <c r="F1002" s="59">
        <f t="shared" si="158"/>
        <v>270.18459628252788</v>
      </c>
      <c r="G1002" s="59">
        <f t="shared" si="159"/>
        <v>29.607680297397767</v>
      </c>
      <c r="H1002" s="59">
        <f t="shared" si="153"/>
        <v>241.42222000470142</v>
      </c>
      <c r="I1002" s="59">
        <f t="shared" si="154"/>
        <v>23.304312030426328</v>
      </c>
      <c r="J1002" s="59">
        <f t="shared" si="155"/>
        <v>11.59375981276651</v>
      </c>
      <c r="K1002" s="59">
        <f t="shared" si="156"/>
        <v>2.4504670061915239</v>
      </c>
      <c r="L1002" s="59">
        <f t="shared" si="157"/>
        <v>-0.35427111371594311</v>
      </c>
      <c r="R1002" s="59">
        <f t="shared" si="160"/>
        <v>9.1254901960784327</v>
      </c>
      <c r="S1002" s="59">
        <f t="shared" si="161"/>
        <v>2.2110716181438659</v>
      </c>
    </row>
    <row r="1003" spans="1:19" x14ac:dyDescent="0.3">
      <c r="A1003" s="60">
        <f>[1]Data!A1002</f>
        <v>1953.1</v>
      </c>
      <c r="B1003" s="59">
        <f>[1]Data!B1002</f>
        <v>23.97</v>
      </c>
      <c r="C1003" s="59">
        <f>[1]Data!C1002</f>
        <v>1.43</v>
      </c>
      <c r="D1003" s="59">
        <f>[1]Data!D1002</f>
        <v>2.53667</v>
      </c>
      <c r="E1003" s="59">
        <f>[1]Data!E1002</f>
        <v>27</v>
      </c>
      <c r="F1003" s="59">
        <f t="shared" si="158"/>
        <v>277.2814088888889</v>
      </c>
      <c r="G1003" s="59">
        <f t="shared" si="159"/>
        <v>29.343822757037035</v>
      </c>
      <c r="H1003" s="59">
        <f t="shared" si="153"/>
        <v>241.99785063007101</v>
      </c>
      <c r="I1003" s="59">
        <f t="shared" si="154"/>
        <v>23.39356302930295</v>
      </c>
      <c r="J1003" s="59">
        <f t="shared" si="155"/>
        <v>11.852893402410063</v>
      </c>
      <c r="K1003" s="59">
        <f t="shared" si="156"/>
        <v>2.4725720067564985</v>
      </c>
      <c r="L1003" s="59">
        <f t="shared" si="157"/>
        <v>-0.33216611315096856</v>
      </c>
      <c r="R1003" s="59">
        <f t="shared" si="160"/>
        <v>9.4493962557210835</v>
      </c>
      <c r="S1003" s="59">
        <f t="shared" si="161"/>
        <v>2.2459508511812247</v>
      </c>
    </row>
    <row r="1004" spans="1:19" x14ac:dyDescent="0.3">
      <c r="A1004" s="60">
        <f>[1]Data!A1003</f>
        <v>1953.11</v>
      </c>
      <c r="B1004" s="59">
        <f>[1]Data!B1003</f>
        <v>24.5</v>
      </c>
      <c r="C1004" s="59">
        <f>[1]Data!C1003</f>
        <v>1.44</v>
      </c>
      <c r="D1004" s="59">
        <f>[1]Data!D1003</f>
        <v>2.5233300000000001</v>
      </c>
      <c r="E1004" s="59">
        <f>[1]Data!E1003</f>
        <v>26.9</v>
      </c>
      <c r="F1004" s="59">
        <f t="shared" si="158"/>
        <v>284.46594795539033</v>
      </c>
      <c r="G1004" s="59">
        <f t="shared" si="159"/>
        <v>29.298018794052048</v>
      </c>
      <c r="H1004" s="59">
        <f t="shared" si="153"/>
        <v>242.69673656677207</v>
      </c>
      <c r="I1004" s="59">
        <f t="shared" si="154"/>
        <v>23.491894594967988</v>
      </c>
      <c r="J1004" s="59">
        <f t="shared" si="155"/>
        <v>12.109110519179817</v>
      </c>
      <c r="K1004" s="59">
        <f t="shared" si="156"/>
        <v>2.4939581047583936</v>
      </c>
      <c r="L1004" s="59">
        <f t="shared" si="157"/>
        <v>-0.31078001514907339</v>
      </c>
      <c r="R1004" s="59">
        <f t="shared" si="160"/>
        <v>9.7093919542826335</v>
      </c>
      <c r="S1004" s="59">
        <f t="shared" si="161"/>
        <v>2.2730936597742688</v>
      </c>
    </row>
    <row r="1005" spans="1:19" x14ac:dyDescent="0.3">
      <c r="A1005" s="60">
        <f>[1]Data!A1004</f>
        <v>1953.12</v>
      </c>
      <c r="B1005" s="59">
        <f>[1]Data!B1004</f>
        <v>24.83</v>
      </c>
      <c r="C1005" s="59">
        <f>[1]Data!C1004</f>
        <v>1.45</v>
      </c>
      <c r="D1005" s="59">
        <f>[1]Data!D1004</f>
        <v>2.5099999999999998</v>
      </c>
      <c r="E1005" s="59">
        <f>[1]Data!E1004</f>
        <v>26.9</v>
      </c>
      <c r="F1005" s="59">
        <f t="shared" si="158"/>
        <v>288.29753011152417</v>
      </c>
      <c r="G1005" s="59">
        <f t="shared" si="159"/>
        <v>29.143246096654277</v>
      </c>
      <c r="H1005" s="59">
        <f t="shared" si="153"/>
        <v>243.42158690471197</v>
      </c>
      <c r="I1005" s="59">
        <f t="shared" si="154"/>
        <v>23.599124992916558</v>
      </c>
      <c r="J1005" s="59">
        <f t="shared" si="155"/>
        <v>12.216449982703116</v>
      </c>
      <c r="K1005" s="59">
        <f t="shared" si="156"/>
        <v>2.5027834027571667</v>
      </c>
      <c r="L1005" s="59">
        <f t="shared" si="157"/>
        <v>-0.30195471715030031</v>
      </c>
      <c r="R1005" s="59">
        <f t="shared" si="160"/>
        <v>9.8924302788844631</v>
      </c>
      <c r="S1005" s="59">
        <f t="shared" si="161"/>
        <v>2.2917698463763827</v>
      </c>
    </row>
    <row r="1006" spans="1:19" x14ac:dyDescent="0.3">
      <c r="A1006" s="60">
        <f>[1]Data!A1005</f>
        <v>1954.01</v>
      </c>
      <c r="B1006" s="59">
        <f>[1]Data!B1005</f>
        <v>25.46</v>
      </c>
      <c r="C1006" s="59">
        <f>[1]Data!C1005</f>
        <v>1.4566699999999999</v>
      </c>
      <c r="D1006" s="59">
        <f>[1]Data!D1005</f>
        <v>2.5233300000000001</v>
      </c>
      <c r="E1006" s="59">
        <f>[1]Data!E1005</f>
        <v>26.9</v>
      </c>
      <c r="F1006" s="59">
        <f t="shared" si="158"/>
        <v>295.61236877323421</v>
      </c>
      <c r="G1006" s="59">
        <f t="shared" si="159"/>
        <v>29.298018794052048</v>
      </c>
      <c r="H1006" s="59">
        <f t="shared" si="153"/>
        <v>244.12849680993401</v>
      </c>
      <c r="I1006" s="59">
        <f t="shared" si="154"/>
        <v>23.708593048914143</v>
      </c>
      <c r="J1006" s="59">
        <f t="shared" si="155"/>
        <v>12.46857492400939</v>
      </c>
      <c r="K1006" s="59">
        <f t="shared" si="156"/>
        <v>2.5232114728093542</v>
      </c>
      <c r="L1006" s="59">
        <f t="shared" si="157"/>
        <v>-0.28152664709811281</v>
      </c>
      <c r="R1006" s="59">
        <f t="shared" si="160"/>
        <v>10.089841598205545</v>
      </c>
      <c r="S1006" s="59">
        <f t="shared" si="161"/>
        <v>2.3115291353528482</v>
      </c>
    </row>
    <row r="1007" spans="1:19" x14ac:dyDescent="0.3">
      <c r="A1007" s="60">
        <f>[1]Data!A1006</f>
        <v>1954.02</v>
      </c>
      <c r="B1007" s="59">
        <f>[1]Data!B1006</f>
        <v>26.02</v>
      </c>
      <c r="C1007" s="59">
        <f>[1]Data!C1006</f>
        <v>1.46333</v>
      </c>
      <c r="D1007" s="59">
        <f>[1]Data!D1006</f>
        <v>2.53667</v>
      </c>
      <c r="E1007" s="59">
        <f>[1]Data!E1006</f>
        <v>26.9</v>
      </c>
      <c r="F1007" s="59">
        <f t="shared" si="158"/>
        <v>302.11444758364314</v>
      </c>
      <c r="G1007" s="59">
        <f t="shared" si="159"/>
        <v>29.4529076</v>
      </c>
      <c r="H1007" s="59">
        <f t="shared" si="153"/>
        <v>244.89349786069275</v>
      </c>
      <c r="I1007" s="59">
        <f t="shared" si="154"/>
        <v>23.820323293950032</v>
      </c>
      <c r="J1007" s="59">
        <f t="shared" si="155"/>
        <v>12.683054039840643</v>
      </c>
      <c r="K1007" s="59">
        <f t="shared" si="156"/>
        <v>2.540266774885223</v>
      </c>
      <c r="L1007" s="59">
        <f t="shared" si="157"/>
        <v>-0.26447134502224401</v>
      </c>
      <c r="R1007" s="59">
        <f t="shared" si="160"/>
        <v>10.25754236853828</v>
      </c>
      <c r="S1007" s="59">
        <f t="shared" si="161"/>
        <v>2.3280132758192909</v>
      </c>
    </row>
    <row r="1008" spans="1:19" x14ac:dyDescent="0.3">
      <c r="A1008" s="60">
        <f>[1]Data!A1007</f>
        <v>1954.03</v>
      </c>
      <c r="B1008" s="59">
        <f>[1]Data!B1007</f>
        <v>26.57</v>
      </c>
      <c r="C1008" s="59">
        <f>[1]Data!C1007</f>
        <v>1.47</v>
      </c>
      <c r="D1008" s="59">
        <f>[1]Data!D1007</f>
        <v>2.5499999999999998</v>
      </c>
      <c r="E1008" s="59">
        <f>[1]Data!E1007</f>
        <v>26.9</v>
      </c>
      <c r="F1008" s="59">
        <f t="shared" si="158"/>
        <v>308.50041784386616</v>
      </c>
      <c r="G1008" s="59">
        <f t="shared" si="159"/>
        <v>29.607680297397767</v>
      </c>
      <c r="H1008" s="59">
        <f t="shared" si="153"/>
        <v>245.69174219557502</v>
      </c>
      <c r="I1008" s="59">
        <f t="shared" si="154"/>
        <v>23.934338919517774</v>
      </c>
      <c r="J1008" s="59">
        <f t="shared" si="155"/>
        <v>12.889448038704458</v>
      </c>
      <c r="K1008" s="59">
        <f t="shared" si="156"/>
        <v>2.5564089951424367</v>
      </c>
      <c r="L1008" s="59">
        <f t="shared" si="157"/>
        <v>-0.24832912476503033</v>
      </c>
      <c r="R1008" s="59">
        <f t="shared" si="160"/>
        <v>10.419607843137255</v>
      </c>
      <c r="S1008" s="59">
        <f t="shared" si="161"/>
        <v>2.3436894006013875</v>
      </c>
    </row>
    <row r="1009" spans="1:19" x14ac:dyDescent="0.3">
      <c r="A1009" s="60">
        <f>[1]Data!A1008</f>
        <v>1954.04</v>
      </c>
      <c r="B1009" s="59">
        <f>[1]Data!B1008</f>
        <v>27.63</v>
      </c>
      <c r="C1009" s="59">
        <f>[1]Data!C1008</f>
        <v>1.46333</v>
      </c>
      <c r="D1009" s="59">
        <f>[1]Data!D1008</f>
        <v>2.5733299999999999</v>
      </c>
      <c r="E1009" s="59">
        <f>[1]Data!E1008</f>
        <v>26.8</v>
      </c>
      <c r="F1009" s="59">
        <f t="shared" si="158"/>
        <v>322.00496865671641</v>
      </c>
      <c r="G1009" s="59">
        <f t="shared" si="159"/>
        <v>29.990048714925372</v>
      </c>
      <c r="H1009" s="59">
        <f t="shared" si="153"/>
        <v>246.61189885461422</v>
      </c>
      <c r="I1009" s="59">
        <f t="shared" si="154"/>
        <v>24.053340276941697</v>
      </c>
      <c r="J1009" s="59">
        <f t="shared" si="155"/>
        <v>13.387120663877221</v>
      </c>
      <c r="K1009" s="59">
        <f t="shared" si="156"/>
        <v>2.5942931002745473</v>
      </c>
      <c r="L1009" s="59">
        <f t="shared" si="157"/>
        <v>-0.21044501963291973</v>
      </c>
      <c r="R1009" s="59">
        <f t="shared" si="160"/>
        <v>10.737060540233861</v>
      </c>
      <c r="S1009" s="59">
        <f t="shared" si="161"/>
        <v>2.3737013589043765</v>
      </c>
    </row>
    <row r="1010" spans="1:19" x14ac:dyDescent="0.3">
      <c r="A1010" s="60">
        <f>[1]Data!A1009</f>
        <v>1954.05</v>
      </c>
      <c r="B1010" s="59">
        <f>[1]Data!B1009</f>
        <v>28.73</v>
      </c>
      <c r="C1010" s="59">
        <f>[1]Data!C1009</f>
        <v>1.4566699999999999</v>
      </c>
      <c r="D1010" s="59">
        <f>[1]Data!D1009</f>
        <v>2.59667</v>
      </c>
      <c r="E1010" s="59">
        <f>[1]Data!E1009</f>
        <v>26.9</v>
      </c>
      <c r="F1010" s="59">
        <f t="shared" si="158"/>
        <v>333.57986468401492</v>
      </c>
      <c r="G1010" s="59">
        <f t="shared" si="159"/>
        <v>30.149558901115245</v>
      </c>
      <c r="H1010" s="59">
        <f t="shared" si="153"/>
        <v>247.51599816475019</v>
      </c>
      <c r="I1010" s="59">
        <f t="shared" si="154"/>
        <v>24.174728014527282</v>
      </c>
      <c r="J1010" s="59">
        <f t="shared" si="155"/>
        <v>13.798701870960338</v>
      </c>
      <c r="K1010" s="59">
        <f t="shared" si="156"/>
        <v>2.6245745204168363</v>
      </c>
      <c r="L1010" s="59">
        <f t="shared" si="157"/>
        <v>-0.18016359949063077</v>
      </c>
      <c r="R1010" s="59">
        <f t="shared" si="160"/>
        <v>11.064170649331643</v>
      </c>
      <c r="S1010" s="59">
        <f t="shared" si="161"/>
        <v>2.4037120180804274</v>
      </c>
    </row>
    <row r="1011" spans="1:19" x14ac:dyDescent="0.3">
      <c r="A1011" s="60">
        <f>[1]Data!A1010</f>
        <v>1954.06</v>
      </c>
      <c r="B1011" s="59">
        <f>[1]Data!B1010</f>
        <v>28.96</v>
      </c>
      <c r="C1011" s="59">
        <f>[1]Data!C1010</f>
        <v>1.45</v>
      </c>
      <c r="D1011" s="59">
        <f>[1]Data!D1010</f>
        <v>2.62</v>
      </c>
      <c r="E1011" s="59">
        <f>[1]Data!E1010</f>
        <v>26.9</v>
      </c>
      <c r="F1011" s="59">
        <f t="shared" si="158"/>
        <v>336.25036133828996</v>
      </c>
      <c r="G1011" s="59">
        <f t="shared" si="159"/>
        <v>30.420440148698887</v>
      </c>
      <c r="H1011" s="59">
        <f t="shared" si="153"/>
        <v>248.42191787854009</v>
      </c>
      <c r="I1011" s="59">
        <f t="shared" si="154"/>
        <v>24.300425531290127</v>
      </c>
      <c r="J1011" s="59">
        <f t="shared" si="155"/>
        <v>13.83722111801382</v>
      </c>
      <c r="K1011" s="59">
        <f t="shared" si="156"/>
        <v>2.6273621437585839</v>
      </c>
      <c r="L1011" s="59">
        <f t="shared" si="157"/>
        <v>-0.17737597614888312</v>
      </c>
      <c r="R1011" s="59">
        <f t="shared" si="160"/>
        <v>11.053435114503817</v>
      </c>
      <c r="S1011" s="59">
        <f t="shared" si="161"/>
        <v>2.4027412497445102</v>
      </c>
    </row>
    <row r="1012" spans="1:19" x14ac:dyDescent="0.3">
      <c r="A1012" s="60">
        <f>[1]Data!A1011</f>
        <v>1954.07</v>
      </c>
      <c r="B1012" s="59">
        <f>[1]Data!B1011</f>
        <v>30.13</v>
      </c>
      <c r="C1012" s="59">
        <f>[1]Data!C1011</f>
        <v>1.4566699999999999</v>
      </c>
      <c r="D1012" s="59">
        <f>[1]Data!D1011</f>
        <v>2.6233300000000002</v>
      </c>
      <c r="E1012" s="59">
        <f>[1]Data!E1011</f>
        <v>26.9</v>
      </c>
      <c r="F1012" s="59">
        <f t="shared" si="158"/>
        <v>349.83506171003717</v>
      </c>
      <c r="G1012" s="59">
        <f t="shared" si="159"/>
        <v>30.459104295910784</v>
      </c>
      <c r="H1012" s="59">
        <f t="shared" si="153"/>
        <v>249.3304761856763</v>
      </c>
      <c r="I1012" s="59">
        <f t="shared" si="154"/>
        <v>24.429669132342255</v>
      </c>
      <c r="J1012" s="59">
        <f t="shared" si="155"/>
        <v>14.320090043581194</v>
      </c>
      <c r="K1012" s="59">
        <f t="shared" si="156"/>
        <v>2.6616634494723108</v>
      </c>
      <c r="L1012" s="59">
        <f t="shared" si="157"/>
        <v>-0.1430746704351562</v>
      </c>
      <c r="R1012" s="59">
        <f t="shared" si="160"/>
        <v>11.48540214155291</v>
      </c>
      <c r="S1012" s="59">
        <f t="shared" si="161"/>
        <v>2.4410768500298454</v>
      </c>
    </row>
    <row r="1013" spans="1:19" x14ac:dyDescent="0.3">
      <c r="A1013" s="60">
        <f>[1]Data!A1012</f>
        <v>1954.08</v>
      </c>
      <c r="B1013" s="59">
        <f>[1]Data!B1012</f>
        <v>30.73</v>
      </c>
      <c r="C1013" s="59">
        <f>[1]Data!C1012</f>
        <v>1.46333</v>
      </c>
      <c r="D1013" s="59">
        <f>[1]Data!D1012</f>
        <v>2.6266699999999998</v>
      </c>
      <c r="E1013" s="59">
        <f>[1]Data!E1012</f>
        <v>26.9</v>
      </c>
      <c r="F1013" s="59">
        <f t="shared" si="158"/>
        <v>356.80157472118958</v>
      </c>
      <c r="G1013" s="59">
        <f t="shared" si="159"/>
        <v>30.497884551672861</v>
      </c>
      <c r="H1013" s="59">
        <f t="shared" si="153"/>
        <v>250.32842090196976</v>
      </c>
      <c r="I1013" s="59">
        <f t="shared" si="154"/>
        <v>24.561359819651422</v>
      </c>
      <c r="J1013" s="59">
        <f t="shared" si="155"/>
        <v>14.526947096622656</v>
      </c>
      <c r="K1013" s="59">
        <f t="shared" si="156"/>
        <v>2.6760053451564811</v>
      </c>
      <c r="L1013" s="59">
        <f t="shared" si="157"/>
        <v>-0.12873277475098588</v>
      </c>
      <c r="R1013" s="59">
        <f t="shared" si="160"/>
        <v>11.69922373194958</v>
      </c>
      <c r="S1013" s="59">
        <f t="shared" si="161"/>
        <v>2.4595224919059877</v>
      </c>
    </row>
    <row r="1014" spans="1:19" x14ac:dyDescent="0.3">
      <c r="A1014" s="60">
        <f>[1]Data!A1013</f>
        <v>1954.09</v>
      </c>
      <c r="B1014" s="59">
        <f>[1]Data!B1013</f>
        <v>31.45</v>
      </c>
      <c r="C1014" s="59">
        <f>[1]Data!C1013</f>
        <v>1.47</v>
      </c>
      <c r="D1014" s="59">
        <f>[1]Data!D1013</f>
        <v>2.63</v>
      </c>
      <c r="E1014" s="59">
        <f>[1]Data!E1013</f>
        <v>26.8</v>
      </c>
      <c r="F1014" s="59">
        <f t="shared" si="158"/>
        <v>366.52393283582086</v>
      </c>
      <c r="G1014" s="59">
        <f t="shared" si="159"/>
        <v>30.650491044776118</v>
      </c>
      <c r="H1014" s="59">
        <f t="shared" si="153"/>
        <v>251.41236815629708</v>
      </c>
      <c r="I1014" s="59">
        <f t="shared" si="154"/>
        <v>24.69630642357841</v>
      </c>
      <c r="J1014" s="59">
        <f t="shared" si="155"/>
        <v>14.841244943652299</v>
      </c>
      <c r="K1014" s="59">
        <f t="shared" si="156"/>
        <v>2.6974101253022655</v>
      </c>
      <c r="L1014" s="59">
        <f t="shared" si="157"/>
        <v>-0.10732799460520148</v>
      </c>
      <c r="R1014" s="59">
        <f t="shared" si="160"/>
        <v>11.958174904942966</v>
      </c>
      <c r="S1014" s="59">
        <f t="shared" si="161"/>
        <v>2.4814151369567763</v>
      </c>
    </row>
    <row r="1015" spans="1:19" x14ac:dyDescent="0.3">
      <c r="A1015" s="60">
        <f>[1]Data!A1014</f>
        <v>1954.1</v>
      </c>
      <c r="B1015" s="59">
        <f>[1]Data!B1014</f>
        <v>32.18</v>
      </c>
      <c r="C1015" s="59">
        <f>[1]Data!C1014</f>
        <v>1.49333</v>
      </c>
      <c r="D1015" s="59">
        <f>[1]Data!D1014</f>
        <v>2.6766700000000001</v>
      </c>
      <c r="E1015" s="59">
        <f>[1]Data!E1014</f>
        <v>26.8</v>
      </c>
      <c r="F1015" s="59">
        <f t="shared" si="158"/>
        <v>375.03148358208955</v>
      </c>
      <c r="G1015" s="59">
        <f t="shared" si="159"/>
        <v>31.194391583582089</v>
      </c>
      <c r="H1015" s="59">
        <f t="shared" si="153"/>
        <v>252.53043910485448</v>
      </c>
      <c r="I1015" s="59">
        <f t="shared" si="154"/>
        <v>24.83334779947478</v>
      </c>
      <c r="J1015" s="59">
        <f t="shared" si="155"/>
        <v>15.101930138876458</v>
      </c>
      <c r="K1015" s="59">
        <f t="shared" si="156"/>
        <v>2.7148225594187698</v>
      </c>
      <c r="L1015" s="59">
        <f t="shared" si="157"/>
        <v>-8.9915560488697199E-2</v>
      </c>
      <c r="R1015" s="59">
        <f t="shared" si="160"/>
        <v>12.02240096836741</v>
      </c>
      <c r="S1015" s="59">
        <f t="shared" si="161"/>
        <v>2.4867716569444394</v>
      </c>
    </row>
    <row r="1016" spans="1:19" x14ac:dyDescent="0.3">
      <c r="A1016" s="60">
        <f>[1]Data!A1015</f>
        <v>1954.11</v>
      </c>
      <c r="B1016" s="59">
        <f>[1]Data!B1015</f>
        <v>33.44</v>
      </c>
      <c r="C1016" s="59">
        <f>[1]Data!C1015</f>
        <v>1.51667</v>
      </c>
      <c r="D1016" s="59">
        <f>[1]Data!D1015</f>
        <v>2.7233299999999998</v>
      </c>
      <c r="E1016" s="59">
        <f>[1]Data!E1015</f>
        <v>26.8</v>
      </c>
      <c r="F1016" s="59">
        <f t="shared" si="158"/>
        <v>389.7157492537313</v>
      </c>
      <c r="G1016" s="59">
        <f t="shared" si="159"/>
        <v>31.738175580597012</v>
      </c>
      <c r="H1016" s="59">
        <f t="shared" si="153"/>
        <v>253.76979510965504</v>
      </c>
      <c r="I1016" s="59">
        <f t="shared" si="154"/>
        <v>24.972471642886035</v>
      </c>
      <c r="J1016" s="59">
        <f t="shared" si="155"/>
        <v>15.605814067056935</v>
      </c>
      <c r="K1016" s="59">
        <f t="shared" si="156"/>
        <v>2.7476435414275762</v>
      </c>
      <c r="L1016" s="59">
        <f t="shared" si="157"/>
        <v>-5.7094578479890856E-2</v>
      </c>
      <c r="R1016" s="59">
        <f t="shared" si="160"/>
        <v>12.279084796921417</v>
      </c>
      <c r="S1016" s="59">
        <f t="shared" si="161"/>
        <v>2.5078973920036565</v>
      </c>
    </row>
    <row r="1017" spans="1:19" x14ac:dyDescent="0.3">
      <c r="A1017" s="60">
        <f>[1]Data!A1016</f>
        <v>1954.12</v>
      </c>
      <c r="B1017" s="59">
        <f>[1]Data!B1016</f>
        <v>34.97</v>
      </c>
      <c r="C1017" s="59">
        <f>[1]Data!C1016</f>
        <v>1.54</v>
      </c>
      <c r="D1017" s="59">
        <f>[1]Data!D1016</f>
        <v>2.77</v>
      </c>
      <c r="E1017" s="59">
        <f>[1]Data!E1016</f>
        <v>26.7</v>
      </c>
      <c r="F1017" s="59">
        <f t="shared" si="158"/>
        <v>409.07303520599248</v>
      </c>
      <c r="G1017" s="59">
        <f t="shared" si="159"/>
        <v>32.402982771535584</v>
      </c>
      <c r="H1017" s="59">
        <f t="shared" si="153"/>
        <v>255.01920240145921</v>
      </c>
      <c r="I1017" s="59">
        <f t="shared" si="154"/>
        <v>25.115629914592006</v>
      </c>
      <c r="J1017" s="59">
        <f t="shared" si="155"/>
        <v>16.28758811135069</v>
      </c>
      <c r="K1017" s="59">
        <f t="shared" si="156"/>
        <v>2.7904033521892511</v>
      </c>
      <c r="L1017" s="59">
        <f t="shared" si="157"/>
        <v>-1.4334767718215957E-2</v>
      </c>
      <c r="R1017" s="59">
        <f t="shared" si="160"/>
        <v>12.624548736462094</v>
      </c>
      <c r="S1017" s="59">
        <f t="shared" si="161"/>
        <v>2.5356432308760373</v>
      </c>
    </row>
    <row r="1018" spans="1:19" x14ac:dyDescent="0.3">
      <c r="A1018" s="60">
        <f>[1]Data!A1017</f>
        <v>1955.01</v>
      </c>
      <c r="B1018" s="59">
        <f>[1]Data!B1017</f>
        <v>35.6</v>
      </c>
      <c r="C1018" s="59">
        <f>[1]Data!C1017</f>
        <v>1.54667</v>
      </c>
      <c r="D1018" s="59">
        <f>[1]Data!D1017</f>
        <v>2.8333300000000001</v>
      </c>
      <c r="E1018" s="59">
        <f>[1]Data!E1017</f>
        <v>26.7</v>
      </c>
      <c r="F1018" s="59">
        <f t="shared" si="158"/>
        <v>416.4426666666667</v>
      </c>
      <c r="G1018" s="59">
        <f t="shared" si="159"/>
        <v>33.143806200749061</v>
      </c>
      <c r="H1018" s="59">
        <f t="shared" si="153"/>
        <v>256.2822671992767</v>
      </c>
      <c r="I1018" s="59">
        <f t="shared" si="154"/>
        <v>25.262116020940987</v>
      </c>
      <c r="J1018" s="59">
        <f t="shared" si="155"/>
        <v>16.484868738685915</v>
      </c>
      <c r="K1018" s="59">
        <f t="shared" si="156"/>
        <v>2.8024429140222282</v>
      </c>
      <c r="L1018" s="59">
        <f t="shared" si="157"/>
        <v>-2.2952058852387935E-3</v>
      </c>
      <c r="R1018" s="59">
        <f t="shared" si="160"/>
        <v>12.564720664377251</v>
      </c>
      <c r="S1018" s="59">
        <f t="shared" si="161"/>
        <v>2.5308929395011037</v>
      </c>
    </row>
    <row r="1019" spans="1:19" x14ac:dyDescent="0.3">
      <c r="A1019" s="60">
        <f>[1]Data!A1018</f>
        <v>1955.02</v>
      </c>
      <c r="B1019" s="59">
        <f>[1]Data!B1018</f>
        <v>36.79</v>
      </c>
      <c r="C1019" s="59">
        <f>[1]Data!C1018</f>
        <v>1.5533300000000001</v>
      </c>
      <c r="D1019" s="59">
        <f>[1]Data!D1018</f>
        <v>2.8966699999999999</v>
      </c>
      <c r="E1019" s="59">
        <f>[1]Data!E1018</f>
        <v>26.7</v>
      </c>
      <c r="F1019" s="59">
        <f t="shared" si="158"/>
        <v>430.36308164794008</v>
      </c>
      <c r="G1019" s="59">
        <f t="shared" si="159"/>
        <v>33.884746608239702</v>
      </c>
      <c r="H1019" s="59">
        <f t="shared" si="153"/>
        <v>257.46491270452066</v>
      </c>
      <c r="I1019" s="59">
        <f t="shared" si="154"/>
        <v>25.411897408744128</v>
      </c>
      <c r="J1019" s="59">
        <f t="shared" si="155"/>
        <v>16.93549579260673</v>
      </c>
      <c r="K1019" s="59">
        <f t="shared" si="156"/>
        <v>2.8294117620506269</v>
      </c>
      <c r="L1019" s="59">
        <f t="shared" si="157"/>
        <v>2.4673642143159924E-2</v>
      </c>
      <c r="R1019" s="59">
        <f t="shared" si="160"/>
        <v>12.700790908180773</v>
      </c>
      <c r="S1019" s="59">
        <f t="shared" si="161"/>
        <v>2.5416642677601677</v>
      </c>
    </row>
    <row r="1020" spans="1:19" x14ac:dyDescent="0.3">
      <c r="A1020" s="60">
        <f>[1]Data!A1019</f>
        <v>1955.03</v>
      </c>
      <c r="B1020" s="59">
        <f>[1]Data!B1019</f>
        <v>36.5</v>
      </c>
      <c r="C1020" s="59">
        <f>[1]Data!C1019</f>
        <v>1.56</v>
      </c>
      <c r="D1020" s="59">
        <f>[1]Data!D1019</f>
        <v>2.96</v>
      </c>
      <c r="E1020" s="59">
        <f>[1]Data!E1019</f>
        <v>26.7</v>
      </c>
      <c r="F1020" s="59">
        <f t="shared" si="158"/>
        <v>426.97071161048694</v>
      </c>
      <c r="G1020" s="59">
        <f t="shared" si="159"/>
        <v>34.62557003745318</v>
      </c>
      <c r="H1020" s="59">
        <f t="shared" si="153"/>
        <v>258.727107279054</v>
      </c>
      <c r="I1020" s="59">
        <f t="shared" si="154"/>
        <v>25.564943476747899</v>
      </c>
      <c r="J1020" s="59">
        <f t="shared" si="155"/>
        <v>16.701414262809926</v>
      </c>
      <c r="K1020" s="59">
        <f t="shared" si="156"/>
        <v>2.8154934022328231</v>
      </c>
      <c r="L1020" s="59">
        <f t="shared" si="157"/>
        <v>1.0755282325356053E-2</v>
      </c>
      <c r="R1020" s="59">
        <f t="shared" si="160"/>
        <v>12.331081081081081</v>
      </c>
      <c r="S1020" s="59">
        <f t="shared" si="161"/>
        <v>2.5121229922524768</v>
      </c>
    </row>
    <row r="1021" spans="1:19" x14ac:dyDescent="0.3">
      <c r="A1021" s="60">
        <f>[1]Data!A1020</f>
        <v>1955.04</v>
      </c>
      <c r="B1021" s="59">
        <f>[1]Data!B1020</f>
        <v>37.76</v>
      </c>
      <c r="C1021" s="59">
        <f>[1]Data!C1020</f>
        <v>1.5633300000000001</v>
      </c>
      <c r="D1021" s="59">
        <f>[1]Data!D1020</f>
        <v>3.0466700000000002</v>
      </c>
      <c r="E1021" s="59">
        <f>[1]Data!E1020</f>
        <v>26.7</v>
      </c>
      <c r="F1021" s="59">
        <f t="shared" si="158"/>
        <v>441.70997453183514</v>
      </c>
      <c r="G1021" s="59">
        <f t="shared" si="159"/>
        <v>35.639420765543072</v>
      </c>
      <c r="H1021" s="59">
        <f t="shared" si="153"/>
        <v>259.93305209857022</v>
      </c>
      <c r="I1021" s="59">
        <f t="shared" si="154"/>
        <v>25.722140696387235</v>
      </c>
      <c r="J1021" s="59">
        <f t="shared" si="155"/>
        <v>17.172364452305281</v>
      </c>
      <c r="K1021" s="59">
        <f t="shared" si="156"/>
        <v>2.8433013737747199</v>
      </c>
      <c r="L1021" s="59">
        <f t="shared" si="157"/>
        <v>3.85632538672529E-2</v>
      </c>
      <c r="R1021" s="59">
        <f t="shared" si="160"/>
        <v>12.393859525317804</v>
      </c>
      <c r="S1021" s="59">
        <f t="shared" si="161"/>
        <v>2.5172011503880456</v>
      </c>
    </row>
    <row r="1022" spans="1:19" x14ac:dyDescent="0.3">
      <c r="A1022" s="60">
        <f>[1]Data!A1021</f>
        <v>1955.05</v>
      </c>
      <c r="B1022" s="59">
        <f>[1]Data!B1021</f>
        <v>37.6</v>
      </c>
      <c r="C1022" s="59">
        <f>[1]Data!C1021</f>
        <v>1.56667</v>
      </c>
      <c r="D1022" s="59">
        <f>[1]Data!D1021</f>
        <v>3.1333299999999999</v>
      </c>
      <c r="E1022" s="59">
        <f>[1]Data!E1021</f>
        <v>26.7</v>
      </c>
      <c r="F1022" s="59">
        <f t="shared" si="158"/>
        <v>439.8383220973783</v>
      </c>
      <c r="G1022" s="59">
        <f t="shared" si="159"/>
        <v>36.653154515355808</v>
      </c>
      <c r="H1022" s="59">
        <f t="shared" si="153"/>
        <v>261.19824399257988</v>
      </c>
      <c r="I1022" s="59">
        <f t="shared" si="154"/>
        <v>25.884627545559919</v>
      </c>
      <c r="J1022" s="59">
        <f t="shared" si="155"/>
        <v>16.992260032454102</v>
      </c>
      <c r="K1022" s="59">
        <f t="shared" si="156"/>
        <v>2.832757948170666</v>
      </c>
      <c r="L1022" s="59">
        <f t="shared" si="157"/>
        <v>2.8019828263198931E-2</v>
      </c>
      <c r="R1022" s="59">
        <f t="shared" si="160"/>
        <v>12.000012765971029</v>
      </c>
      <c r="S1022" s="59">
        <f t="shared" si="161"/>
        <v>2.4849077136183535</v>
      </c>
    </row>
    <row r="1023" spans="1:19" x14ac:dyDescent="0.3">
      <c r="A1023" s="60">
        <f>[1]Data!A1022</f>
        <v>1955.06</v>
      </c>
      <c r="B1023" s="59">
        <f>[1]Data!B1022</f>
        <v>39.78</v>
      </c>
      <c r="C1023" s="59">
        <f>[1]Data!C1022</f>
        <v>1.57</v>
      </c>
      <c r="D1023" s="59">
        <f>[1]Data!D1022</f>
        <v>3.22</v>
      </c>
      <c r="E1023" s="59">
        <f>[1]Data!E1022</f>
        <v>26.7</v>
      </c>
      <c r="F1023" s="59">
        <f t="shared" si="158"/>
        <v>465.33958651685396</v>
      </c>
      <c r="G1023" s="59">
        <f t="shared" si="159"/>
        <v>37.667005243445693</v>
      </c>
      <c r="H1023" s="59">
        <f t="shared" si="153"/>
        <v>262.59960004788911</v>
      </c>
      <c r="I1023" s="59">
        <f t="shared" si="154"/>
        <v>26.053562346800561</v>
      </c>
      <c r="J1023" s="59">
        <f t="shared" si="155"/>
        <v>17.860881376707351</v>
      </c>
      <c r="K1023" s="59">
        <f t="shared" si="156"/>
        <v>2.8826129234304609</v>
      </c>
      <c r="L1023" s="59">
        <f t="shared" si="157"/>
        <v>7.7874803522993918E-2</v>
      </c>
      <c r="R1023" s="59">
        <f t="shared" si="160"/>
        <v>12.354037267080745</v>
      </c>
      <c r="S1023" s="59">
        <f t="shared" si="161"/>
        <v>2.5139829138695093</v>
      </c>
    </row>
    <row r="1024" spans="1:19" x14ac:dyDescent="0.3">
      <c r="A1024" s="60">
        <f>[1]Data!A1023</f>
        <v>1955.07</v>
      </c>
      <c r="B1024" s="59">
        <f>[1]Data!B1023</f>
        <v>42.69</v>
      </c>
      <c r="C1024" s="59">
        <f>[1]Data!C1023</f>
        <v>1.58667</v>
      </c>
      <c r="D1024" s="59">
        <f>[1]Data!D1023</f>
        <v>3.2933300000000001</v>
      </c>
      <c r="E1024" s="59">
        <f>[1]Data!E1023</f>
        <v>26.8</v>
      </c>
      <c r="F1024" s="59">
        <f t="shared" si="158"/>
        <v>497.5169059701492</v>
      </c>
      <c r="G1024" s="59">
        <f t="shared" si="159"/>
        <v>38.381057670149254</v>
      </c>
      <c r="H1024" s="59">
        <f t="shared" si="153"/>
        <v>264.04043744799833</v>
      </c>
      <c r="I1024" s="59">
        <f t="shared" si="154"/>
        <v>26.228433606013255</v>
      </c>
      <c r="J1024" s="59">
        <f t="shared" si="155"/>
        <v>18.968609160711988</v>
      </c>
      <c r="K1024" s="59">
        <f t="shared" si="156"/>
        <v>2.94278546342625</v>
      </c>
      <c r="L1024" s="59">
        <f t="shared" si="157"/>
        <v>0.13804734351878301</v>
      </c>
      <c r="R1024" s="59">
        <f t="shared" si="160"/>
        <v>12.96256372729122</v>
      </c>
      <c r="S1024" s="59">
        <f t="shared" si="161"/>
        <v>2.562065489824465</v>
      </c>
    </row>
    <row r="1025" spans="1:19" x14ac:dyDescent="0.3">
      <c r="A1025" s="60">
        <f>[1]Data!A1024</f>
        <v>1955.08</v>
      </c>
      <c r="B1025" s="59">
        <f>[1]Data!B1024</f>
        <v>42.43</v>
      </c>
      <c r="C1025" s="59">
        <f>[1]Data!C1024</f>
        <v>1.6033299999999999</v>
      </c>
      <c r="D1025" s="59">
        <f>[1]Data!D1024</f>
        <v>3.3666700000000001</v>
      </c>
      <c r="E1025" s="59">
        <f>[1]Data!E1024</f>
        <v>26.8</v>
      </c>
      <c r="F1025" s="59">
        <f t="shared" si="158"/>
        <v>494.48681940298508</v>
      </c>
      <c r="G1025" s="59">
        <f t="shared" si="159"/>
        <v>39.23577516567164</v>
      </c>
      <c r="H1025" s="59">
        <f t="shared" ref="H1025:H1088" si="162">GEOMEAN(F906:F1026)</f>
        <v>265.57022167899515</v>
      </c>
      <c r="I1025" s="59">
        <f t="shared" ref="I1025:I1088" si="163">GEOMEAN(G906:G1025)</f>
        <v>26.410062784571558</v>
      </c>
      <c r="J1025" s="59">
        <f t="shared" ref="J1025:J1088" si="164">F1025/I1025</f>
        <v>18.72342460661844</v>
      </c>
      <c r="K1025" s="59">
        <f t="shared" ref="K1025:K1088" si="165">LN(J1025)</f>
        <v>2.9297753927059969</v>
      </c>
      <c r="L1025" s="59">
        <f t="shared" ref="L1025:L1088" si="166">K1025-$K$1854</f>
        <v>0.12503727279852983</v>
      </c>
      <c r="R1025" s="59">
        <f t="shared" si="160"/>
        <v>12.602957818853644</v>
      </c>
      <c r="S1025" s="59">
        <f t="shared" si="161"/>
        <v>2.5339315339366095</v>
      </c>
    </row>
    <row r="1026" spans="1:19" x14ac:dyDescent="0.3">
      <c r="A1026" s="60">
        <f>[1]Data!A1025</f>
        <v>1955.09</v>
      </c>
      <c r="B1026" s="59">
        <f>[1]Data!B1025</f>
        <v>44.34</v>
      </c>
      <c r="C1026" s="59">
        <f>[1]Data!C1025</f>
        <v>1.62</v>
      </c>
      <c r="D1026" s="59">
        <f>[1]Data!D1025</f>
        <v>3.44</v>
      </c>
      <c r="E1026" s="59">
        <f>[1]Data!E1025</f>
        <v>26.9</v>
      </c>
      <c r="F1026" s="59">
        <f t="shared" si="158"/>
        <v>514.82531152416357</v>
      </c>
      <c r="G1026" s="59">
        <f t="shared" si="159"/>
        <v>39.941341263940522</v>
      </c>
      <c r="H1026" s="59">
        <f t="shared" si="162"/>
        <v>266.84963845715038</v>
      </c>
      <c r="I1026" s="59">
        <f t="shared" si="163"/>
        <v>26.597644673726617</v>
      </c>
      <c r="J1026" s="59">
        <f t="shared" si="164"/>
        <v>19.356048922358621</v>
      </c>
      <c r="K1026" s="59">
        <f t="shared" si="165"/>
        <v>2.963004976431423</v>
      </c>
      <c r="L1026" s="59">
        <f t="shared" si="166"/>
        <v>0.158266856523956</v>
      </c>
      <c r="R1026" s="59">
        <f t="shared" si="160"/>
        <v>12.889534883720932</v>
      </c>
      <c r="S1026" s="59">
        <f t="shared" si="161"/>
        <v>2.5564157328028587</v>
      </c>
    </row>
    <row r="1027" spans="1:19" x14ac:dyDescent="0.3">
      <c r="A1027" s="60">
        <f>[1]Data!A1026</f>
        <v>1955.1</v>
      </c>
      <c r="B1027" s="59">
        <f>[1]Data!B1026</f>
        <v>42.11</v>
      </c>
      <c r="C1027" s="59">
        <f>[1]Data!C1026</f>
        <v>1.6266700000000001</v>
      </c>
      <c r="D1027" s="59">
        <f>[1]Data!D1026</f>
        <v>3.5</v>
      </c>
      <c r="E1027" s="59">
        <f>[1]Data!E1026</f>
        <v>26.9</v>
      </c>
      <c r="F1027" s="59">
        <f t="shared" si="158"/>
        <v>488.93310483271375</v>
      </c>
      <c r="G1027" s="59">
        <f t="shared" si="159"/>
        <v>40.637992565055768</v>
      </c>
      <c r="H1027" s="59">
        <f t="shared" si="162"/>
        <v>268.18939114438052</v>
      </c>
      <c r="I1027" s="59">
        <f t="shared" si="163"/>
        <v>26.79268565187737</v>
      </c>
      <c r="J1027" s="59">
        <f t="shared" si="164"/>
        <v>18.248753080804129</v>
      </c>
      <c r="K1027" s="59">
        <f t="shared" si="165"/>
        <v>2.9040967533547866</v>
      </c>
      <c r="L1027" s="59">
        <f t="shared" si="166"/>
        <v>9.9358633447319544E-2</v>
      </c>
      <c r="R1027" s="59">
        <f t="shared" si="160"/>
        <v>12.031428571428572</v>
      </c>
      <c r="S1027" s="59">
        <f t="shared" si="161"/>
        <v>2.4875222736784686</v>
      </c>
    </row>
    <row r="1028" spans="1:19" x14ac:dyDescent="0.3">
      <c r="A1028" s="60">
        <f>[1]Data!A1027</f>
        <v>1955.11</v>
      </c>
      <c r="B1028" s="59">
        <f>[1]Data!B1027</f>
        <v>44.95</v>
      </c>
      <c r="C1028" s="59">
        <f>[1]Data!C1027</f>
        <v>1.6333299999999999</v>
      </c>
      <c r="D1028" s="59">
        <f>[1]Data!D1027</f>
        <v>3.56</v>
      </c>
      <c r="E1028" s="59">
        <f>[1]Data!E1027</f>
        <v>26.9</v>
      </c>
      <c r="F1028" s="59">
        <f t="shared" si="158"/>
        <v>521.9079330855019</v>
      </c>
      <c r="G1028" s="59">
        <f t="shared" si="159"/>
        <v>41.334643866171007</v>
      </c>
      <c r="H1028" s="59">
        <f t="shared" si="162"/>
        <v>269.49315238459633</v>
      </c>
      <c r="I1028" s="59">
        <f t="shared" si="163"/>
        <v>26.995287269510492</v>
      </c>
      <c r="J1028" s="59">
        <f t="shared" si="164"/>
        <v>19.333297989199938</v>
      </c>
      <c r="K1028" s="59">
        <f t="shared" si="165"/>
        <v>2.9618288937318078</v>
      </c>
      <c r="L1028" s="59">
        <f t="shared" si="166"/>
        <v>0.15709077382434078</v>
      </c>
      <c r="R1028" s="59">
        <f t="shared" si="160"/>
        <v>12.626404494382022</v>
      </c>
      <c r="S1028" s="59">
        <f t="shared" si="161"/>
        <v>2.53579021605369</v>
      </c>
    </row>
    <row r="1029" spans="1:19" x14ac:dyDescent="0.3">
      <c r="A1029" s="60">
        <f>[1]Data!A1028</f>
        <v>1955.12</v>
      </c>
      <c r="B1029" s="59">
        <f>[1]Data!B1028</f>
        <v>45.37</v>
      </c>
      <c r="C1029" s="59">
        <f>[1]Data!C1028</f>
        <v>1.64</v>
      </c>
      <c r="D1029" s="59">
        <f>[1]Data!D1028</f>
        <v>3.62</v>
      </c>
      <c r="E1029" s="59">
        <f>[1]Data!E1028</f>
        <v>26.8</v>
      </c>
      <c r="F1029" s="59">
        <f t="shared" si="158"/>
        <v>528.75010597014921</v>
      </c>
      <c r="G1029" s="59">
        <f t="shared" si="159"/>
        <v>42.188128358208957</v>
      </c>
      <c r="H1029" s="59">
        <f t="shared" si="162"/>
        <v>270.71682305664871</v>
      </c>
      <c r="I1029" s="59">
        <f t="shared" si="163"/>
        <v>27.207652335184811</v>
      </c>
      <c r="J1029" s="59">
        <f t="shared" si="164"/>
        <v>19.433874685555725</v>
      </c>
      <c r="K1029" s="59">
        <f t="shared" si="165"/>
        <v>2.9670176611900012</v>
      </c>
      <c r="L1029" s="59">
        <f t="shared" si="166"/>
        <v>0.16227954128253419</v>
      </c>
      <c r="R1029" s="59">
        <f t="shared" si="160"/>
        <v>12.533149171270717</v>
      </c>
      <c r="S1029" s="59">
        <f t="shared" si="161"/>
        <v>2.5283770678381927</v>
      </c>
    </row>
    <row r="1030" spans="1:19" x14ac:dyDescent="0.3">
      <c r="A1030" s="60">
        <f>[1]Data!A1029</f>
        <v>1956.01</v>
      </c>
      <c r="B1030" s="59">
        <f>[1]Data!B1029</f>
        <v>44.15</v>
      </c>
      <c r="C1030" s="59">
        <f>[1]Data!C1029</f>
        <v>1.67</v>
      </c>
      <c r="D1030" s="59">
        <f>[1]Data!D1029</f>
        <v>3.6433300000000002</v>
      </c>
      <c r="E1030" s="59">
        <f>[1]Data!E1029</f>
        <v>26.8</v>
      </c>
      <c r="F1030" s="59">
        <f t="shared" si="158"/>
        <v>514.53200746268658</v>
      </c>
      <c r="G1030" s="59">
        <f t="shared" si="159"/>
        <v>42.460020356716413</v>
      </c>
      <c r="H1030" s="59">
        <f t="shared" si="162"/>
        <v>271.8725195043271</v>
      </c>
      <c r="I1030" s="59">
        <f t="shared" si="163"/>
        <v>27.42796773295537</v>
      </c>
      <c r="J1030" s="59">
        <f t="shared" si="164"/>
        <v>18.759392328016482</v>
      </c>
      <c r="K1030" s="59">
        <f t="shared" si="165"/>
        <v>2.9316945511566739</v>
      </c>
      <c r="L1030" s="59">
        <f t="shared" si="166"/>
        <v>0.12695643124920686</v>
      </c>
      <c r="R1030" s="59">
        <f t="shared" si="160"/>
        <v>12.118034874688814</v>
      </c>
      <c r="S1030" s="59">
        <f t="shared" si="161"/>
        <v>2.4946948284431332</v>
      </c>
    </row>
    <row r="1031" spans="1:19" x14ac:dyDescent="0.3">
      <c r="A1031" s="60">
        <f>[1]Data!A1030</f>
        <v>1956.02</v>
      </c>
      <c r="B1031" s="59">
        <f>[1]Data!B1030</f>
        <v>44.43</v>
      </c>
      <c r="C1031" s="59">
        <f>[1]Data!C1030</f>
        <v>1.7</v>
      </c>
      <c r="D1031" s="59">
        <f>[1]Data!D1030</f>
        <v>3.6666699999999999</v>
      </c>
      <c r="E1031" s="59">
        <f>[1]Data!E1030</f>
        <v>26.8</v>
      </c>
      <c r="F1031" s="59">
        <f t="shared" si="158"/>
        <v>517.79517761194029</v>
      </c>
      <c r="G1031" s="59">
        <f t="shared" si="159"/>
        <v>42.732028897014921</v>
      </c>
      <c r="H1031" s="59">
        <f t="shared" si="162"/>
        <v>273.16478726870281</v>
      </c>
      <c r="I1031" s="59">
        <f t="shared" si="163"/>
        <v>27.655224904885738</v>
      </c>
      <c r="J1031" s="59">
        <f t="shared" si="164"/>
        <v>18.723231483120699</v>
      </c>
      <c r="K1031" s="59">
        <f t="shared" si="165"/>
        <v>2.9297650781135656</v>
      </c>
      <c r="L1031" s="59">
        <f t="shared" si="166"/>
        <v>0.12502695820609855</v>
      </c>
      <c r="R1031" s="59">
        <f t="shared" si="160"/>
        <v>12.117261711580262</v>
      </c>
      <c r="S1031" s="59">
        <f t="shared" si="161"/>
        <v>2.4946310237270604</v>
      </c>
    </row>
    <row r="1032" spans="1:19" x14ac:dyDescent="0.3">
      <c r="A1032" s="60">
        <f>[1]Data!A1031</f>
        <v>1956.03</v>
      </c>
      <c r="B1032" s="59">
        <f>[1]Data!B1031</f>
        <v>47.49</v>
      </c>
      <c r="C1032" s="59">
        <f>[1]Data!C1031</f>
        <v>1.73</v>
      </c>
      <c r="D1032" s="59">
        <f>[1]Data!D1031</f>
        <v>3.69</v>
      </c>
      <c r="E1032" s="59">
        <f>[1]Data!E1031</f>
        <v>26.8</v>
      </c>
      <c r="F1032" s="59">
        <f t="shared" si="158"/>
        <v>553.4569656716418</v>
      </c>
      <c r="G1032" s="59">
        <f t="shared" si="159"/>
        <v>43.003920895522384</v>
      </c>
      <c r="H1032" s="59">
        <f t="shared" si="162"/>
        <v>274.57510847906707</v>
      </c>
      <c r="I1032" s="59">
        <f t="shared" si="163"/>
        <v>27.893501126288125</v>
      </c>
      <c r="J1032" s="59">
        <f t="shared" si="164"/>
        <v>19.841789066415846</v>
      </c>
      <c r="K1032" s="59">
        <f t="shared" si="165"/>
        <v>2.987790272509772</v>
      </c>
      <c r="L1032" s="59">
        <f t="shared" si="166"/>
        <v>0.18305215260230501</v>
      </c>
      <c r="R1032" s="59">
        <f t="shared" si="160"/>
        <v>12.869918699186993</v>
      </c>
      <c r="S1032" s="59">
        <f t="shared" si="161"/>
        <v>2.5548927045085947</v>
      </c>
    </row>
    <row r="1033" spans="1:19" x14ac:dyDescent="0.3">
      <c r="A1033" s="60">
        <f>[1]Data!A1032</f>
        <v>1956.04</v>
      </c>
      <c r="B1033" s="59">
        <f>[1]Data!B1032</f>
        <v>48.05</v>
      </c>
      <c r="C1033" s="59">
        <f>[1]Data!C1032</f>
        <v>1.7533300000000001</v>
      </c>
      <c r="D1033" s="59">
        <f>[1]Data!D1032</f>
        <v>3.66</v>
      </c>
      <c r="E1033" s="59">
        <f>[1]Data!E1032</f>
        <v>26.9</v>
      </c>
      <c r="F1033" s="59">
        <f t="shared" si="158"/>
        <v>557.90158364312265</v>
      </c>
      <c r="G1033" s="59">
        <f t="shared" si="159"/>
        <v>42.495729368029735</v>
      </c>
      <c r="H1033" s="59">
        <f t="shared" si="162"/>
        <v>275.78144207855053</v>
      </c>
      <c r="I1033" s="59">
        <f t="shared" si="163"/>
        <v>28.137589901156943</v>
      </c>
      <c r="J1033" s="59">
        <f t="shared" si="164"/>
        <v>19.82762509521767</v>
      </c>
      <c r="K1033" s="59">
        <f t="shared" si="165"/>
        <v>2.9870761721329746</v>
      </c>
      <c r="L1033" s="59">
        <f t="shared" si="166"/>
        <v>0.18233805222550759</v>
      </c>
      <c r="R1033" s="59">
        <f t="shared" si="160"/>
        <v>13.128415300546447</v>
      </c>
      <c r="S1033" s="59">
        <f t="shared" si="161"/>
        <v>2.5747789880030267</v>
      </c>
    </row>
    <row r="1034" spans="1:19" x14ac:dyDescent="0.3">
      <c r="A1034" s="60">
        <f>[1]Data!A1033</f>
        <v>1956.05</v>
      </c>
      <c r="B1034" s="59">
        <f>[1]Data!B1033</f>
        <v>46.54</v>
      </c>
      <c r="C1034" s="59">
        <f>[1]Data!C1033</f>
        <v>1.77667</v>
      </c>
      <c r="D1034" s="59">
        <f>[1]Data!D1033</f>
        <v>3.63</v>
      </c>
      <c r="E1034" s="59">
        <f>[1]Data!E1033</f>
        <v>27</v>
      </c>
      <c r="F1034" s="59">
        <f t="shared" si="158"/>
        <v>538.3678251851851</v>
      </c>
      <c r="G1034" s="59">
        <f t="shared" si="159"/>
        <v>41.991302222222217</v>
      </c>
      <c r="H1034" s="59">
        <f t="shared" si="162"/>
        <v>276.97036836195423</v>
      </c>
      <c r="I1034" s="59">
        <f t="shared" si="163"/>
        <v>28.387710226180523</v>
      </c>
      <c r="J1034" s="59">
        <f t="shared" si="164"/>
        <v>18.964820371058888</v>
      </c>
      <c r="K1034" s="59">
        <f t="shared" si="165"/>
        <v>2.9425857034935223</v>
      </c>
      <c r="L1034" s="59">
        <f t="shared" si="166"/>
        <v>0.13784758358605531</v>
      </c>
      <c r="R1034" s="59">
        <f t="shared" si="160"/>
        <v>12.820936639118457</v>
      </c>
      <c r="S1034" s="59">
        <f t="shared" si="161"/>
        <v>2.5510795095973862</v>
      </c>
    </row>
    <row r="1035" spans="1:19" x14ac:dyDescent="0.3">
      <c r="A1035" s="60">
        <f>[1]Data!A1034</f>
        <v>1956.06</v>
      </c>
      <c r="B1035" s="59">
        <f>[1]Data!B1034</f>
        <v>46.27</v>
      </c>
      <c r="C1035" s="59">
        <f>[1]Data!C1034</f>
        <v>1.8</v>
      </c>
      <c r="D1035" s="59">
        <f>[1]Data!D1034</f>
        <v>3.6</v>
      </c>
      <c r="E1035" s="59">
        <f>[1]Data!E1034</f>
        <v>27.2</v>
      </c>
      <c r="F1035" s="59">
        <f t="shared" ref="F1035:F1098" si="167">B1035*$E$1848/E1035</f>
        <v>531.30888382352941</v>
      </c>
      <c r="G1035" s="59">
        <f t="shared" ref="G1035:G1098" si="168">D1035*$E$1848/E1035</f>
        <v>41.338058823529408</v>
      </c>
      <c r="H1035" s="59">
        <f t="shared" si="162"/>
        <v>278.30857694643993</v>
      </c>
      <c r="I1035" s="59">
        <f t="shared" si="163"/>
        <v>28.644494515499453</v>
      </c>
      <c r="J1035" s="59">
        <f t="shared" si="164"/>
        <v>18.548377020095074</v>
      </c>
      <c r="K1035" s="59">
        <f t="shared" si="165"/>
        <v>2.9203822930476173</v>
      </c>
      <c r="L1035" s="59">
        <f t="shared" si="166"/>
        <v>0.1156441731401503</v>
      </c>
      <c r="R1035" s="59">
        <f t="shared" ref="R1035:R1098" si="169">B1035/D1035</f>
        <v>12.852777777777778</v>
      </c>
      <c r="S1035" s="59">
        <f t="shared" ref="S1035:S1098" si="170">LN(R1035)</f>
        <v>2.5535599574568439</v>
      </c>
    </row>
    <row r="1036" spans="1:19" x14ac:dyDescent="0.3">
      <c r="A1036" s="60">
        <f>[1]Data!A1035</f>
        <v>1956.07</v>
      </c>
      <c r="B1036" s="59">
        <f>[1]Data!B1035</f>
        <v>48.78</v>
      </c>
      <c r="C1036" s="59">
        <f>[1]Data!C1035</f>
        <v>1.8133300000000001</v>
      </c>
      <c r="D1036" s="59">
        <f>[1]Data!D1035</f>
        <v>3.5533299999999999</v>
      </c>
      <c r="E1036" s="59">
        <f>[1]Data!E1035</f>
        <v>27.4</v>
      </c>
      <c r="F1036" s="59">
        <f t="shared" si="167"/>
        <v>556.04215182481755</v>
      </c>
      <c r="G1036" s="59">
        <f t="shared" si="168"/>
        <v>40.504330859854015</v>
      </c>
      <c r="H1036" s="59">
        <f t="shared" si="162"/>
        <v>279.84697693800956</v>
      </c>
      <c r="I1036" s="59">
        <f t="shared" si="163"/>
        <v>28.907729385988965</v>
      </c>
      <c r="J1036" s="59">
        <f t="shared" si="164"/>
        <v>19.235068392964852</v>
      </c>
      <c r="K1036" s="59">
        <f t="shared" si="165"/>
        <v>2.956735091849866</v>
      </c>
      <c r="L1036" s="59">
        <f t="shared" si="166"/>
        <v>0.15199697194239903</v>
      </c>
      <c r="R1036" s="59">
        <f t="shared" si="169"/>
        <v>13.727967849876032</v>
      </c>
      <c r="S1036" s="59">
        <f t="shared" si="170"/>
        <v>2.6194352008049293</v>
      </c>
    </row>
    <row r="1037" spans="1:19" x14ac:dyDescent="0.3">
      <c r="A1037" s="60">
        <f>[1]Data!A1036</f>
        <v>1956.08</v>
      </c>
      <c r="B1037" s="59">
        <f>[1]Data!B1036</f>
        <v>48.49</v>
      </c>
      <c r="C1037" s="59">
        <f>[1]Data!C1036</f>
        <v>1.82667</v>
      </c>
      <c r="D1037" s="59">
        <f>[1]Data!D1036</f>
        <v>3.5066700000000002</v>
      </c>
      <c r="E1037" s="59">
        <f>[1]Data!E1036</f>
        <v>27.3</v>
      </c>
      <c r="F1037" s="59">
        <f t="shared" si="167"/>
        <v>554.76112380952384</v>
      </c>
      <c r="G1037" s="59">
        <f t="shared" si="168"/>
        <v>40.118873789010991</v>
      </c>
      <c r="H1037" s="59">
        <f t="shared" si="162"/>
        <v>281.39691640251868</v>
      </c>
      <c r="I1037" s="59">
        <f t="shared" si="163"/>
        <v>29.171236960105354</v>
      </c>
      <c r="J1037" s="59">
        <f t="shared" si="164"/>
        <v>19.017401441297</v>
      </c>
      <c r="K1037" s="59">
        <f t="shared" si="165"/>
        <v>2.945354425349112</v>
      </c>
      <c r="L1037" s="59">
        <f t="shared" si="166"/>
        <v>0.14061630544164494</v>
      </c>
      <c r="R1037" s="59">
        <f t="shared" si="169"/>
        <v>13.827933623637239</v>
      </c>
      <c r="S1037" s="59">
        <f t="shared" si="170"/>
        <v>2.6266907219059163</v>
      </c>
    </row>
    <row r="1038" spans="1:19" x14ac:dyDescent="0.3">
      <c r="A1038" s="60">
        <f>[1]Data!A1037</f>
        <v>1956.09</v>
      </c>
      <c r="B1038" s="59">
        <f>[1]Data!B1037</f>
        <v>46.84</v>
      </c>
      <c r="C1038" s="59">
        <f>[1]Data!C1037</f>
        <v>1.84</v>
      </c>
      <c r="D1038" s="59">
        <f>[1]Data!D1037</f>
        <v>3.46</v>
      </c>
      <c r="E1038" s="59">
        <f>[1]Data!E1037</f>
        <v>27.4</v>
      </c>
      <c r="F1038" s="59">
        <f t="shared" si="167"/>
        <v>533.9281343065694</v>
      </c>
      <c r="G1038" s="59">
        <f t="shared" si="168"/>
        <v>39.440464233576641</v>
      </c>
      <c r="H1038" s="59">
        <f t="shared" si="162"/>
        <v>283.31310045685302</v>
      </c>
      <c r="I1038" s="59">
        <f t="shared" si="163"/>
        <v>29.430742971380106</v>
      </c>
      <c r="J1038" s="59">
        <f t="shared" si="164"/>
        <v>18.141850337444325</v>
      </c>
      <c r="K1038" s="59">
        <f t="shared" si="165"/>
        <v>2.8982214426517428</v>
      </c>
      <c r="L1038" s="59">
        <f t="shared" si="166"/>
        <v>9.3483322744275732E-2</v>
      </c>
      <c r="R1038" s="59">
        <f t="shared" si="169"/>
        <v>13.537572254335261</v>
      </c>
      <c r="S1038" s="59">
        <f t="shared" si="170"/>
        <v>2.6054689496598837</v>
      </c>
    </row>
    <row r="1039" spans="1:19" x14ac:dyDescent="0.3">
      <c r="A1039" s="60">
        <f>[1]Data!A1038</f>
        <v>1956.1</v>
      </c>
      <c r="B1039" s="59">
        <f>[1]Data!B1038</f>
        <v>46.24</v>
      </c>
      <c r="C1039" s="59">
        <f>[1]Data!C1038</f>
        <v>1.80667</v>
      </c>
      <c r="D1039" s="59">
        <f>[1]Data!D1038</f>
        <v>3.44333</v>
      </c>
      <c r="E1039" s="59">
        <f>[1]Data!E1038</f>
        <v>27.5</v>
      </c>
      <c r="F1039" s="59">
        <f t="shared" si="167"/>
        <v>525.1720610909091</v>
      </c>
      <c r="G1039" s="59">
        <f t="shared" si="168"/>
        <v>39.107714383999998</v>
      </c>
      <c r="H1039" s="59">
        <f t="shared" si="162"/>
        <v>285.31724212799145</v>
      </c>
      <c r="I1039" s="59">
        <f t="shared" si="163"/>
        <v>29.679995195081926</v>
      </c>
      <c r="J1039" s="59">
        <f t="shared" si="164"/>
        <v>17.694479316422932</v>
      </c>
      <c r="K1039" s="59">
        <f t="shared" si="165"/>
        <v>2.8732526879009646</v>
      </c>
      <c r="L1039" s="59">
        <f t="shared" si="166"/>
        <v>6.8514567993497533E-2</v>
      </c>
      <c r="R1039" s="59">
        <f t="shared" si="169"/>
        <v>13.428861015354324</v>
      </c>
      <c r="S1039" s="59">
        <f t="shared" si="170"/>
        <v>2.5974061979553644</v>
      </c>
    </row>
    <row r="1040" spans="1:19" x14ac:dyDescent="0.3">
      <c r="A1040" s="60">
        <f>[1]Data!A1039</f>
        <v>1956.11</v>
      </c>
      <c r="B1040" s="59">
        <f>[1]Data!B1039</f>
        <v>45.76</v>
      </c>
      <c r="C1040" s="59">
        <f>[1]Data!C1039</f>
        <v>1.7733300000000001</v>
      </c>
      <c r="D1040" s="59">
        <f>[1]Data!D1039</f>
        <v>3.4266700000000001</v>
      </c>
      <c r="E1040" s="59">
        <f>[1]Data!E1039</f>
        <v>27.5</v>
      </c>
      <c r="F1040" s="59">
        <f t="shared" si="167"/>
        <v>519.72044799999992</v>
      </c>
      <c r="G1040" s="59">
        <f t="shared" si="168"/>
        <v>38.918497979636363</v>
      </c>
      <c r="H1040" s="59">
        <f t="shared" si="162"/>
        <v>287.42807233158544</v>
      </c>
      <c r="I1040" s="59">
        <f t="shared" si="163"/>
        <v>29.921575314656572</v>
      </c>
      <c r="J1040" s="59">
        <f t="shared" si="164"/>
        <v>17.369421313369948</v>
      </c>
      <c r="K1040" s="59">
        <f t="shared" si="165"/>
        <v>2.8547112644055854</v>
      </c>
      <c r="L1040" s="59">
        <f t="shared" si="166"/>
        <v>4.9973144498118405E-2</v>
      </c>
      <c r="R1040" s="59">
        <f t="shared" si="169"/>
        <v>13.354072612769832</v>
      </c>
      <c r="S1040" s="59">
        <f t="shared" si="170"/>
        <v>2.5918214029504605</v>
      </c>
    </row>
    <row r="1041" spans="1:19" x14ac:dyDescent="0.3">
      <c r="A1041" s="60">
        <f>[1]Data!A1040</f>
        <v>1956.12</v>
      </c>
      <c r="B1041" s="59">
        <f>[1]Data!B1040</f>
        <v>46.44</v>
      </c>
      <c r="C1041" s="59">
        <f>[1]Data!C1040</f>
        <v>1.74</v>
      </c>
      <c r="D1041" s="59">
        <f>[1]Data!D1040</f>
        <v>3.41</v>
      </c>
      <c r="E1041" s="59">
        <f>[1]Data!E1040</f>
        <v>27.6</v>
      </c>
      <c r="F1041" s="59">
        <f t="shared" si="167"/>
        <v>525.53253913043466</v>
      </c>
      <c r="G1041" s="59">
        <f t="shared" si="168"/>
        <v>38.588844927536229</v>
      </c>
      <c r="H1041" s="59">
        <f t="shared" si="162"/>
        <v>289.45365861280817</v>
      </c>
      <c r="I1041" s="59">
        <f t="shared" si="163"/>
        <v>30.151524140656015</v>
      </c>
      <c r="J1041" s="59">
        <f t="shared" si="164"/>
        <v>17.429717206959094</v>
      </c>
      <c r="K1041" s="59">
        <f t="shared" si="165"/>
        <v>2.858176634899972</v>
      </c>
      <c r="L1041" s="59">
        <f t="shared" si="166"/>
        <v>5.343851499250496E-2</v>
      </c>
      <c r="R1041" s="59">
        <f t="shared" si="169"/>
        <v>13.618768328445746</v>
      </c>
      <c r="S1041" s="59">
        <f t="shared" si="170"/>
        <v>2.6114488655342654</v>
      </c>
    </row>
    <row r="1042" spans="1:19" x14ac:dyDescent="0.3">
      <c r="A1042" s="60">
        <f>[1]Data!A1041</f>
        <v>1957.01</v>
      </c>
      <c r="B1042" s="59">
        <f>[1]Data!B1041</f>
        <v>45.43</v>
      </c>
      <c r="C1042" s="59">
        <f>[1]Data!C1041</f>
        <v>1.7366699999999999</v>
      </c>
      <c r="D1042" s="59">
        <f>[1]Data!D1041</f>
        <v>3.4066700000000001</v>
      </c>
      <c r="E1042" s="59">
        <f>[1]Data!E1041</f>
        <v>27.6</v>
      </c>
      <c r="F1042" s="59">
        <f t="shared" si="167"/>
        <v>514.10299855072458</v>
      </c>
      <c r="G1042" s="59">
        <f t="shared" si="168"/>
        <v>38.55116139275362</v>
      </c>
      <c r="H1042" s="59">
        <f t="shared" si="162"/>
        <v>291.36588836401194</v>
      </c>
      <c r="I1042" s="59">
        <f t="shared" si="163"/>
        <v>30.366805794767679</v>
      </c>
      <c r="J1042" s="59">
        <f t="shared" si="164"/>
        <v>16.929768709467183</v>
      </c>
      <c r="K1042" s="59">
        <f t="shared" si="165"/>
        <v>2.8290735344727032</v>
      </c>
      <c r="L1042" s="59">
        <f t="shared" si="166"/>
        <v>2.4335414565236135E-2</v>
      </c>
      <c r="R1042" s="59">
        <f t="shared" si="169"/>
        <v>13.335603389820557</v>
      </c>
      <c r="S1042" s="59">
        <f t="shared" si="170"/>
        <v>2.5904374051907606</v>
      </c>
    </row>
    <row r="1043" spans="1:19" x14ac:dyDescent="0.3">
      <c r="A1043" s="60">
        <f>[1]Data!A1042</f>
        <v>1957.02</v>
      </c>
      <c r="B1043" s="59">
        <f>[1]Data!B1042</f>
        <v>43.47</v>
      </c>
      <c r="C1043" s="59">
        <f>[1]Data!C1042</f>
        <v>1.73333</v>
      </c>
      <c r="D1043" s="59">
        <f>[1]Data!D1042</f>
        <v>3.40333</v>
      </c>
      <c r="E1043" s="59">
        <f>[1]Data!E1042</f>
        <v>27.7</v>
      </c>
      <c r="F1043" s="59">
        <f t="shared" si="167"/>
        <v>490.14700505415158</v>
      </c>
      <c r="G1043" s="59">
        <f t="shared" si="168"/>
        <v>38.374327276534295</v>
      </c>
      <c r="H1043" s="59">
        <f t="shared" si="162"/>
        <v>293.22080517417862</v>
      </c>
      <c r="I1043" s="59">
        <f t="shared" si="163"/>
        <v>30.567138956161553</v>
      </c>
      <c r="J1043" s="59">
        <f t="shared" si="164"/>
        <v>16.035095916471125</v>
      </c>
      <c r="K1043" s="59">
        <f t="shared" si="165"/>
        <v>2.7747798148217164</v>
      </c>
      <c r="L1043" s="59">
        <f t="shared" si="166"/>
        <v>-2.9958305085750592E-2</v>
      </c>
      <c r="R1043" s="59">
        <f t="shared" si="169"/>
        <v>12.772784302433205</v>
      </c>
      <c r="S1043" s="59">
        <f t="shared" si="170"/>
        <v>2.5473166809246455</v>
      </c>
    </row>
    <row r="1044" spans="1:19" x14ac:dyDescent="0.3">
      <c r="A1044" s="60">
        <f>[1]Data!A1043</f>
        <v>1957.03</v>
      </c>
      <c r="B1044" s="59">
        <f>[1]Data!B1043</f>
        <v>44.03</v>
      </c>
      <c r="C1044" s="59">
        <f>[1]Data!C1043</f>
        <v>1.73</v>
      </c>
      <c r="D1044" s="59">
        <f>[1]Data!D1043</f>
        <v>3.4</v>
      </c>
      <c r="E1044" s="59">
        <f>[1]Data!E1043</f>
        <v>27.8</v>
      </c>
      <c r="F1044" s="59">
        <f t="shared" si="167"/>
        <v>494.67546618705035</v>
      </c>
      <c r="G1044" s="59">
        <f t="shared" si="168"/>
        <v>38.198877697841723</v>
      </c>
      <c r="H1044" s="59">
        <f t="shared" si="162"/>
        <v>295.28048452924281</v>
      </c>
      <c r="I1044" s="59">
        <f t="shared" si="163"/>
        <v>30.757810166711835</v>
      </c>
      <c r="J1044" s="59">
        <f t="shared" si="164"/>
        <v>16.082922142565966</v>
      </c>
      <c r="K1044" s="59">
        <f t="shared" si="165"/>
        <v>2.7777579725247343</v>
      </c>
      <c r="L1044" s="59">
        <f t="shared" si="166"/>
        <v>-2.6980147382732689E-2</v>
      </c>
      <c r="R1044" s="59">
        <f t="shared" si="169"/>
        <v>12.950000000000001</v>
      </c>
      <c r="S1044" s="59">
        <f t="shared" si="170"/>
        <v>2.5610957881455469</v>
      </c>
    </row>
    <row r="1045" spans="1:19" x14ac:dyDescent="0.3">
      <c r="A1045" s="60">
        <f>[1]Data!A1044</f>
        <v>1957.04</v>
      </c>
      <c r="B1045" s="59">
        <f>[1]Data!B1044</f>
        <v>45.05</v>
      </c>
      <c r="C1045" s="59">
        <f>[1]Data!C1044</f>
        <v>1.73</v>
      </c>
      <c r="D1045" s="59">
        <f>[1]Data!D1044</f>
        <v>3.4066700000000001</v>
      </c>
      <c r="E1045" s="59">
        <f>[1]Data!E1044</f>
        <v>27.9</v>
      </c>
      <c r="F1045" s="59">
        <f t="shared" si="167"/>
        <v>504.32102508960571</v>
      </c>
      <c r="G1045" s="59">
        <f t="shared" si="168"/>
        <v>38.136632775627241</v>
      </c>
      <c r="H1045" s="59">
        <f t="shared" si="162"/>
        <v>297.53099273421662</v>
      </c>
      <c r="I1045" s="59">
        <f t="shared" si="163"/>
        <v>30.937993065078722</v>
      </c>
      <c r="J1045" s="59">
        <f t="shared" si="164"/>
        <v>16.301025862561794</v>
      </c>
      <c r="K1045" s="59">
        <f t="shared" si="165"/>
        <v>2.7912280421857916</v>
      </c>
      <c r="L1045" s="59">
        <f t="shared" si="166"/>
        <v>-1.3510077721675451E-2</v>
      </c>
      <c r="R1045" s="59">
        <f t="shared" si="169"/>
        <v>13.224057510706935</v>
      </c>
      <c r="S1045" s="59">
        <f t="shared" si="170"/>
        <v>2.5820377094737954</v>
      </c>
    </row>
    <row r="1046" spans="1:19" x14ac:dyDescent="0.3">
      <c r="A1046" s="60">
        <f>[1]Data!A1045</f>
        <v>1957.05</v>
      </c>
      <c r="B1046" s="59">
        <f>[1]Data!B1045</f>
        <v>46.78</v>
      </c>
      <c r="C1046" s="59">
        <f>[1]Data!C1045</f>
        <v>1.73</v>
      </c>
      <c r="D1046" s="59">
        <f>[1]Data!D1045</f>
        <v>3.4133300000000002</v>
      </c>
      <c r="E1046" s="59">
        <f>[1]Data!E1045</f>
        <v>28</v>
      </c>
      <c r="F1046" s="59">
        <f t="shared" si="167"/>
        <v>521.81753428571426</v>
      </c>
      <c r="G1046" s="59">
        <f t="shared" si="168"/>
        <v>38.074720912857138</v>
      </c>
      <c r="H1046" s="59">
        <f t="shared" si="162"/>
        <v>299.87480116280489</v>
      </c>
      <c r="I1046" s="59">
        <f t="shared" si="163"/>
        <v>31.107966731113727</v>
      </c>
      <c r="J1046" s="59">
        <f t="shared" si="164"/>
        <v>16.774401837192404</v>
      </c>
      <c r="K1046" s="59">
        <f t="shared" si="165"/>
        <v>2.819854024230473</v>
      </c>
      <c r="L1046" s="59">
        <f t="shared" si="166"/>
        <v>1.5115904323006024E-2</v>
      </c>
      <c r="R1046" s="59">
        <f t="shared" si="169"/>
        <v>13.705091508878427</v>
      </c>
      <c r="S1046" s="59">
        <f t="shared" si="170"/>
        <v>2.6177674067757577</v>
      </c>
    </row>
    <row r="1047" spans="1:19" x14ac:dyDescent="0.3">
      <c r="A1047" s="60">
        <f>[1]Data!A1046</f>
        <v>1957.06</v>
      </c>
      <c r="B1047" s="59">
        <f>[1]Data!B1046</f>
        <v>47.55</v>
      </c>
      <c r="C1047" s="59">
        <f>[1]Data!C1046</f>
        <v>1.73</v>
      </c>
      <c r="D1047" s="59">
        <f>[1]Data!D1046</f>
        <v>3.42</v>
      </c>
      <c r="E1047" s="59">
        <f>[1]Data!E1046</f>
        <v>28.1</v>
      </c>
      <c r="F1047" s="59">
        <f t="shared" si="167"/>
        <v>528.51909608540916</v>
      </c>
      <c r="G1047" s="59">
        <f t="shared" si="168"/>
        <v>38.013360854092525</v>
      </c>
      <c r="H1047" s="59">
        <f t="shared" si="162"/>
        <v>302.19505837601702</v>
      </c>
      <c r="I1047" s="59">
        <f t="shared" si="163"/>
        <v>31.269177584358662</v>
      </c>
      <c r="J1047" s="59">
        <f t="shared" si="164"/>
        <v>16.902238463405663</v>
      </c>
      <c r="K1047" s="59">
        <f t="shared" si="165"/>
        <v>2.8274460666137995</v>
      </c>
      <c r="L1047" s="59">
        <f t="shared" si="166"/>
        <v>2.2707946706332471E-2</v>
      </c>
      <c r="R1047" s="59">
        <f t="shared" si="169"/>
        <v>13.903508771929824</v>
      </c>
      <c r="S1047" s="59">
        <f t="shared" si="170"/>
        <v>2.6321412379168856</v>
      </c>
    </row>
    <row r="1048" spans="1:19" x14ac:dyDescent="0.3">
      <c r="A1048" s="60">
        <f>[1]Data!A1047</f>
        <v>1957.07</v>
      </c>
      <c r="B1048" s="59">
        <f>[1]Data!B1047</f>
        <v>48.51</v>
      </c>
      <c r="C1048" s="59">
        <f>[1]Data!C1047</f>
        <v>1.74</v>
      </c>
      <c r="D1048" s="59">
        <f>[1]Data!D1047</f>
        <v>3.4366699999999999</v>
      </c>
      <c r="E1048" s="59">
        <f>[1]Data!E1047</f>
        <v>28.3</v>
      </c>
      <c r="F1048" s="59">
        <f t="shared" si="167"/>
        <v>535.37898657243818</v>
      </c>
      <c r="G1048" s="59">
        <f t="shared" si="168"/>
        <v>37.928693089752649</v>
      </c>
      <c r="H1048" s="59">
        <f t="shared" si="162"/>
        <v>304.26070426181309</v>
      </c>
      <c r="I1048" s="59">
        <f t="shared" si="163"/>
        <v>31.426424069842483</v>
      </c>
      <c r="J1048" s="59">
        <f t="shared" si="164"/>
        <v>17.035949918533689</v>
      </c>
      <c r="K1048" s="59">
        <f t="shared" si="165"/>
        <v>2.835325812313378</v>
      </c>
      <c r="L1048" s="59">
        <f t="shared" si="166"/>
        <v>3.0587692405910971E-2</v>
      </c>
      <c r="R1048" s="59">
        <f t="shared" si="169"/>
        <v>14.115408229477953</v>
      </c>
      <c r="S1048" s="59">
        <f t="shared" si="170"/>
        <v>2.647266982964732</v>
      </c>
    </row>
    <row r="1049" spans="1:19" x14ac:dyDescent="0.3">
      <c r="A1049" s="60">
        <f>[1]Data!A1048</f>
        <v>1957.08</v>
      </c>
      <c r="B1049" s="59">
        <f>[1]Data!B1048</f>
        <v>45.84</v>
      </c>
      <c r="C1049" s="59">
        <f>[1]Data!C1048</f>
        <v>1.75</v>
      </c>
      <c r="D1049" s="59">
        <f>[1]Data!D1048</f>
        <v>3.4533299999999998</v>
      </c>
      <c r="E1049" s="59">
        <f>[1]Data!E1048</f>
        <v>28.3</v>
      </c>
      <c r="F1049" s="59">
        <f t="shared" si="167"/>
        <v>505.91162120141342</v>
      </c>
      <c r="G1049" s="59">
        <f t="shared" si="168"/>
        <v>38.112560620494698</v>
      </c>
      <c r="H1049" s="59">
        <f t="shared" si="162"/>
        <v>306.31984769363368</v>
      </c>
      <c r="I1049" s="59">
        <f t="shared" si="163"/>
        <v>31.582812665551334</v>
      </c>
      <c r="J1049" s="59">
        <f t="shared" si="164"/>
        <v>16.018573980690199</v>
      </c>
      <c r="K1049" s="59">
        <f t="shared" si="165"/>
        <v>2.7737489227399585</v>
      </c>
      <c r="L1049" s="59">
        <f t="shared" si="166"/>
        <v>-3.0989197167508475E-2</v>
      </c>
      <c r="R1049" s="59">
        <f t="shared" si="169"/>
        <v>13.274144087011669</v>
      </c>
      <c r="S1049" s="59">
        <f t="shared" si="170"/>
        <v>2.5858180894946878</v>
      </c>
    </row>
    <row r="1050" spans="1:19" x14ac:dyDescent="0.3">
      <c r="A1050" s="60">
        <f>[1]Data!A1049</f>
        <v>1957.09</v>
      </c>
      <c r="B1050" s="59">
        <f>[1]Data!B1049</f>
        <v>43.98</v>
      </c>
      <c r="C1050" s="59">
        <f>[1]Data!C1049</f>
        <v>1.76</v>
      </c>
      <c r="D1050" s="59">
        <f>[1]Data!D1049</f>
        <v>3.47</v>
      </c>
      <c r="E1050" s="59">
        <f>[1]Data!E1049</f>
        <v>28.3</v>
      </c>
      <c r="F1050" s="59">
        <f t="shared" si="167"/>
        <v>485.38379363957591</v>
      </c>
      <c r="G1050" s="59">
        <f t="shared" si="168"/>
        <v>38.296538515901062</v>
      </c>
      <c r="H1050" s="59">
        <f t="shared" si="162"/>
        <v>308.35180978728289</v>
      </c>
      <c r="I1050" s="59">
        <f t="shared" si="163"/>
        <v>31.74073389513795</v>
      </c>
      <c r="J1050" s="59">
        <f t="shared" si="164"/>
        <v>15.292141487438231</v>
      </c>
      <c r="K1050" s="59">
        <f t="shared" si="165"/>
        <v>2.7273390681741931</v>
      </c>
      <c r="L1050" s="59">
        <f t="shared" si="166"/>
        <v>-7.7399051733273883E-2</v>
      </c>
      <c r="R1050" s="59">
        <f t="shared" si="169"/>
        <v>12.674351585014408</v>
      </c>
      <c r="S1050" s="59">
        <f t="shared" si="170"/>
        <v>2.5395803911678474</v>
      </c>
    </row>
    <row r="1051" spans="1:19" x14ac:dyDescent="0.3">
      <c r="A1051" s="60">
        <f>[1]Data!A1050</f>
        <v>1957.1</v>
      </c>
      <c r="B1051" s="59">
        <f>[1]Data!B1050</f>
        <v>41.24</v>
      </c>
      <c r="C1051" s="59">
        <f>[1]Data!C1050</f>
        <v>1.77</v>
      </c>
      <c r="D1051" s="59">
        <f>[1]Data!D1050</f>
        <v>3.4366699999999999</v>
      </c>
      <c r="E1051" s="59">
        <f>[1]Data!E1050</f>
        <v>28.3</v>
      </c>
      <c r="F1051" s="59">
        <f t="shared" si="167"/>
        <v>455.14387561837458</v>
      </c>
      <c r="G1051" s="59">
        <f t="shared" si="168"/>
        <v>37.928693089752649</v>
      </c>
      <c r="H1051" s="59">
        <f t="shared" si="162"/>
        <v>310.26667702819395</v>
      </c>
      <c r="I1051" s="59">
        <f t="shared" si="163"/>
        <v>31.893471542761844</v>
      </c>
      <c r="J1051" s="59">
        <f t="shared" si="164"/>
        <v>14.270753655905123</v>
      </c>
      <c r="K1051" s="59">
        <f t="shared" si="165"/>
        <v>2.6582122441029026</v>
      </c>
      <c r="L1051" s="59">
        <f t="shared" si="166"/>
        <v>-0.14652587580456444</v>
      </c>
      <c r="R1051" s="59">
        <f t="shared" si="169"/>
        <v>11.999988360826032</v>
      </c>
      <c r="S1051" s="59">
        <f t="shared" si="170"/>
        <v>2.4849056798563658</v>
      </c>
    </row>
    <row r="1052" spans="1:19" x14ac:dyDescent="0.3">
      <c r="A1052" s="60">
        <f>[1]Data!A1051</f>
        <v>1957.11</v>
      </c>
      <c r="B1052" s="59">
        <f>[1]Data!B1051</f>
        <v>40.35</v>
      </c>
      <c r="C1052" s="59">
        <f>[1]Data!C1051</f>
        <v>1.78</v>
      </c>
      <c r="D1052" s="59">
        <f>[1]Data!D1051</f>
        <v>3.40333</v>
      </c>
      <c r="E1052" s="59">
        <f>[1]Data!E1051</f>
        <v>28.4</v>
      </c>
      <c r="F1052" s="59">
        <f t="shared" si="167"/>
        <v>443.75338732394368</v>
      </c>
      <c r="G1052" s="59">
        <f t="shared" si="168"/>
        <v>37.428481181690145</v>
      </c>
      <c r="H1052" s="59">
        <f t="shared" si="162"/>
        <v>312.23358858975263</v>
      </c>
      <c r="I1052" s="59">
        <f t="shared" si="163"/>
        <v>32.041177320193796</v>
      </c>
      <c r="J1052" s="59">
        <f t="shared" si="164"/>
        <v>13.849471974435541</v>
      </c>
      <c r="K1052" s="59">
        <f t="shared" si="165"/>
        <v>2.6282471073170952</v>
      </c>
      <c r="L1052" s="59">
        <f t="shared" si="166"/>
        <v>-0.17649101259037181</v>
      </c>
      <c r="R1052" s="59">
        <f t="shared" si="169"/>
        <v>11.856035118545661</v>
      </c>
      <c r="S1052" s="59">
        <f t="shared" si="170"/>
        <v>2.4728370306399023</v>
      </c>
    </row>
    <row r="1053" spans="1:19" x14ac:dyDescent="0.3">
      <c r="A1053" s="60">
        <f>[1]Data!A1052</f>
        <v>1957.12</v>
      </c>
      <c r="B1053" s="59">
        <f>[1]Data!B1052</f>
        <v>40.33</v>
      </c>
      <c r="C1053" s="59">
        <f>[1]Data!C1052</f>
        <v>1.79</v>
      </c>
      <c r="D1053" s="59">
        <f>[1]Data!D1052</f>
        <v>3.37</v>
      </c>
      <c r="E1053" s="59">
        <f>[1]Data!E1052</f>
        <v>28.4</v>
      </c>
      <c r="F1053" s="59">
        <f t="shared" si="167"/>
        <v>443.5334352112676</v>
      </c>
      <c r="G1053" s="59">
        <f t="shared" si="168"/>
        <v>37.061930985915495</v>
      </c>
      <c r="H1053" s="59">
        <f t="shared" si="162"/>
        <v>314.31978541429174</v>
      </c>
      <c r="I1053" s="59">
        <f t="shared" si="163"/>
        <v>32.18703544481977</v>
      </c>
      <c r="J1053" s="59">
        <f t="shared" si="164"/>
        <v>13.779878422529608</v>
      </c>
      <c r="K1053" s="59">
        <f t="shared" si="165"/>
        <v>2.6232094427983776</v>
      </c>
      <c r="L1053" s="59">
        <f t="shared" si="166"/>
        <v>-0.18152867710908938</v>
      </c>
      <c r="R1053" s="59">
        <f t="shared" si="169"/>
        <v>11.967359050445102</v>
      </c>
      <c r="S1053" s="59">
        <f t="shared" si="170"/>
        <v>2.4821828645210062</v>
      </c>
    </row>
    <row r="1054" spans="1:19" x14ac:dyDescent="0.3">
      <c r="A1054" s="60">
        <f>[1]Data!A1053</f>
        <v>1958.01</v>
      </c>
      <c r="B1054" s="59">
        <f>[1]Data!B1053</f>
        <v>41.12</v>
      </c>
      <c r="C1054" s="59">
        <f>[1]Data!C1053</f>
        <v>1.7833300000000001</v>
      </c>
      <c r="D1054" s="59">
        <f>[1]Data!D1053</f>
        <v>3.2933300000000001</v>
      </c>
      <c r="E1054" s="59">
        <f>[1]Data!E1053</f>
        <v>28.6</v>
      </c>
      <c r="F1054" s="59">
        <f t="shared" si="167"/>
        <v>449.05915524475517</v>
      </c>
      <c r="G1054" s="59">
        <f t="shared" si="168"/>
        <v>35.965466627972027</v>
      </c>
      <c r="H1054" s="59">
        <f t="shared" si="162"/>
        <v>316.49716314965247</v>
      </c>
      <c r="I1054" s="59">
        <f t="shared" si="163"/>
        <v>32.323378773769292</v>
      </c>
      <c r="J1054" s="59">
        <f t="shared" si="164"/>
        <v>13.892704670130916</v>
      </c>
      <c r="K1054" s="59">
        <f t="shared" si="165"/>
        <v>2.6313638584824153</v>
      </c>
      <c r="L1054" s="59">
        <f t="shared" si="166"/>
        <v>-0.17337426142505175</v>
      </c>
      <c r="R1054" s="59">
        <f t="shared" si="169"/>
        <v>12.485842597006677</v>
      </c>
      <c r="S1054" s="59">
        <f t="shared" si="170"/>
        <v>2.524595410201504</v>
      </c>
    </row>
    <row r="1055" spans="1:19" x14ac:dyDescent="0.3">
      <c r="A1055" s="60">
        <f>[1]Data!A1054</f>
        <v>1958.02</v>
      </c>
      <c r="B1055" s="59">
        <f>[1]Data!B1054</f>
        <v>41.26</v>
      </c>
      <c r="C1055" s="59">
        <f>[1]Data!C1054</f>
        <v>1.77667</v>
      </c>
      <c r="D1055" s="59">
        <f>[1]Data!D1054</f>
        <v>3.2166700000000001</v>
      </c>
      <c r="E1055" s="59">
        <f>[1]Data!E1054</f>
        <v>28.6</v>
      </c>
      <c r="F1055" s="59">
        <f t="shared" si="167"/>
        <v>450.5880531468531</v>
      </c>
      <c r="G1055" s="59">
        <f t="shared" si="168"/>
        <v>35.12828581958042</v>
      </c>
      <c r="H1055" s="59">
        <f t="shared" si="162"/>
        <v>318.83563798939122</v>
      </c>
      <c r="I1055" s="59">
        <f t="shared" si="163"/>
        <v>32.446206232555767</v>
      </c>
      <c r="J1055" s="59">
        <f t="shared" si="164"/>
        <v>13.887233839213645</v>
      </c>
      <c r="K1055" s="59">
        <f t="shared" si="165"/>
        <v>2.6309699892889209</v>
      </c>
      <c r="L1055" s="59">
        <f t="shared" si="166"/>
        <v>-0.17376813061854612</v>
      </c>
      <c r="R1055" s="59">
        <f t="shared" si="169"/>
        <v>12.826929713026203</v>
      </c>
      <c r="S1055" s="59">
        <f t="shared" si="170"/>
        <v>2.5515468446914276</v>
      </c>
    </row>
    <row r="1056" spans="1:19" x14ac:dyDescent="0.3">
      <c r="A1056" s="60">
        <f>[1]Data!A1055</f>
        <v>1958.03</v>
      </c>
      <c r="B1056" s="59">
        <f>[1]Data!B1055</f>
        <v>42.11</v>
      </c>
      <c r="C1056" s="59">
        <f>[1]Data!C1055</f>
        <v>1.77</v>
      </c>
      <c r="D1056" s="59">
        <f>[1]Data!D1055</f>
        <v>3.14</v>
      </c>
      <c r="E1056" s="59">
        <f>[1]Data!E1055</f>
        <v>28.8</v>
      </c>
      <c r="F1056" s="59">
        <f t="shared" si="167"/>
        <v>456.67710138888884</v>
      </c>
      <c r="G1056" s="59">
        <f t="shared" si="168"/>
        <v>34.052863888888886</v>
      </c>
      <c r="H1056" s="59">
        <f t="shared" si="162"/>
        <v>321.14794455870754</v>
      </c>
      <c r="I1056" s="59">
        <f t="shared" si="163"/>
        <v>32.554565143931804</v>
      </c>
      <c r="J1056" s="59">
        <f t="shared" si="164"/>
        <v>14.028051038919001</v>
      </c>
      <c r="K1056" s="59">
        <f t="shared" si="165"/>
        <v>2.6410589706316636</v>
      </c>
      <c r="L1056" s="59">
        <f t="shared" si="166"/>
        <v>-0.1636791492758034</v>
      </c>
      <c r="R1056" s="59">
        <f t="shared" si="169"/>
        <v>13.410828025477706</v>
      </c>
      <c r="S1056" s="59">
        <f t="shared" si="170"/>
        <v>2.5960624422536744</v>
      </c>
    </row>
    <row r="1057" spans="1:19" x14ac:dyDescent="0.3">
      <c r="A1057" s="60">
        <f>[1]Data!A1056</f>
        <v>1958.04</v>
      </c>
      <c r="B1057" s="59">
        <f>[1]Data!B1056</f>
        <v>42.34</v>
      </c>
      <c r="C1057" s="59">
        <f>[1]Data!C1056</f>
        <v>1.75667</v>
      </c>
      <c r="D1057" s="59">
        <f>[1]Data!D1056</f>
        <v>3.07</v>
      </c>
      <c r="E1057" s="59">
        <f>[1]Data!E1056</f>
        <v>28.9</v>
      </c>
      <c r="F1057" s="59">
        <f t="shared" si="167"/>
        <v>457.58259100346021</v>
      </c>
      <c r="G1057" s="59">
        <f t="shared" si="168"/>
        <v>33.178520415224909</v>
      </c>
      <c r="H1057" s="59">
        <f t="shared" si="162"/>
        <v>323.40874338149138</v>
      </c>
      <c r="I1057" s="59">
        <f t="shared" si="163"/>
        <v>32.652976219485595</v>
      </c>
      <c r="J1057" s="59">
        <f t="shared" si="164"/>
        <v>14.013503330529447</v>
      </c>
      <c r="K1057" s="59">
        <f t="shared" si="165"/>
        <v>2.640021388370493</v>
      </c>
      <c r="L1057" s="59">
        <f t="shared" si="166"/>
        <v>-0.16471673153697397</v>
      </c>
      <c r="R1057" s="59">
        <f t="shared" si="169"/>
        <v>13.791530944625409</v>
      </c>
      <c r="S1057" s="59">
        <f t="shared" si="170"/>
        <v>2.6240547041076137</v>
      </c>
    </row>
    <row r="1058" spans="1:19" x14ac:dyDescent="0.3">
      <c r="A1058" s="60">
        <f>[1]Data!A1057</f>
        <v>1958.05</v>
      </c>
      <c r="B1058" s="59">
        <f>[1]Data!B1057</f>
        <v>43.7</v>
      </c>
      <c r="C1058" s="59">
        <f>[1]Data!C1057</f>
        <v>1.74333</v>
      </c>
      <c r="D1058" s="59">
        <f>[1]Data!D1057</f>
        <v>3</v>
      </c>
      <c r="E1058" s="59">
        <f>[1]Data!E1057</f>
        <v>28.9</v>
      </c>
      <c r="F1058" s="59">
        <f t="shared" si="167"/>
        <v>472.2805674740485</v>
      </c>
      <c r="G1058" s="59">
        <f t="shared" si="168"/>
        <v>32.422006920415228</v>
      </c>
      <c r="H1058" s="59">
        <f t="shared" si="162"/>
        <v>325.63266233903767</v>
      </c>
      <c r="I1058" s="59">
        <f t="shared" si="163"/>
        <v>32.738890813323813</v>
      </c>
      <c r="J1058" s="59">
        <f t="shared" si="164"/>
        <v>14.425674045189201</v>
      </c>
      <c r="K1058" s="59">
        <f t="shared" si="165"/>
        <v>2.6690095388719062</v>
      </c>
      <c r="L1058" s="59">
        <f t="shared" si="166"/>
        <v>-0.13572858103556085</v>
      </c>
      <c r="R1058" s="59">
        <f t="shared" si="169"/>
        <v>14.566666666666668</v>
      </c>
      <c r="S1058" s="59">
        <f t="shared" si="170"/>
        <v>2.6787358134334349</v>
      </c>
    </row>
    <row r="1059" spans="1:19" x14ac:dyDescent="0.3">
      <c r="A1059" s="60">
        <f>[1]Data!A1058</f>
        <v>1958.06</v>
      </c>
      <c r="B1059" s="59">
        <f>[1]Data!B1058</f>
        <v>44.75</v>
      </c>
      <c r="C1059" s="59">
        <f>[1]Data!C1058</f>
        <v>1.73</v>
      </c>
      <c r="D1059" s="59">
        <f>[1]Data!D1058</f>
        <v>2.93</v>
      </c>
      <c r="E1059" s="59">
        <f>[1]Data!E1058</f>
        <v>28.9</v>
      </c>
      <c r="F1059" s="59">
        <f t="shared" si="167"/>
        <v>483.62826989619379</v>
      </c>
      <c r="G1059" s="59">
        <f t="shared" si="168"/>
        <v>31.66549342560554</v>
      </c>
      <c r="H1059" s="59">
        <f t="shared" si="162"/>
        <v>327.84842425264361</v>
      </c>
      <c r="I1059" s="59">
        <f t="shared" si="163"/>
        <v>32.813400842897018</v>
      </c>
      <c r="J1059" s="59">
        <f t="shared" si="164"/>
        <v>14.73874263175872</v>
      </c>
      <c r="K1059" s="59">
        <f t="shared" si="165"/>
        <v>2.6904795799855421</v>
      </c>
      <c r="L1059" s="59">
        <f t="shared" si="166"/>
        <v>-0.11425853992192492</v>
      </c>
      <c r="R1059" s="59">
        <f t="shared" si="169"/>
        <v>15.273037542662115</v>
      </c>
      <c r="S1059" s="59">
        <f t="shared" si="170"/>
        <v>2.7260890216918883</v>
      </c>
    </row>
    <row r="1060" spans="1:19" x14ac:dyDescent="0.3">
      <c r="A1060" s="60">
        <f>[1]Data!A1059</f>
        <v>1958.07</v>
      </c>
      <c r="B1060" s="59">
        <f>[1]Data!B1059</f>
        <v>45.98</v>
      </c>
      <c r="C1060" s="59">
        <f>[1]Data!C1059</f>
        <v>1.73</v>
      </c>
      <c r="D1060" s="59">
        <f>[1]Data!D1059</f>
        <v>2.9133300000000002</v>
      </c>
      <c r="E1060" s="59">
        <f>[1]Data!E1059</f>
        <v>29</v>
      </c>
      <c r="F1060" s="59">
        <f t="shared" si="167"/>
        <v>495.20777103448273</v>
      </c>
      <c r="G1060" s="59">
        <f t="shared" si="168"/>
        <v>31.376765019310344</v>
      </c>
      <c r="H1060" s="59">
        <f t="shared" si="162"/>
        <v>330.28834044794405</v>
      </c>
      <c r="I1060" s="59">
        <f t="shared" si="163"/>
        <v>32.878836874636328</v>
      </c>
      <c r="J1060" s="59">
        <f t="shared" si="164"/>
        <v>15.06159639778803</v>
      </c>
      <c r="K1060" s="59">
        <f t="shared" si="165"/>
        <v>2.7121482192630437</v>
      </c>
      <c r="L1060" s="59">
        <f t="shared" si="166"/>
        <v>-9.2589900644423295E-2</v>
      </c>
      <c r="R1060" s="59">
        <f t="shared" si="169"/>
        <v>15.782626753577519</v>
      </c>
      <c r="S1060" s="59">
        <f t="shared" si="170"/>
        <v>2.7589097625011152</v>
      </c>
    </row>
    <row r="1061" spans="1:19" x14ac:dyDescent="0.3">
      <c r="A1061" s="60">
        <f>[1]Data!A1060</f>
        <v>1958.08</v>
      </c>
      <c r="B1061" s="59">
        <f>[1]Data!B1060</f>
        <v>47.7</v>
      </c>
      <c r="C1061" s="59">
        <f>[1]Data!C1060</f>
        <v>1.73</v>
      </c>
      <c r="D1061" s="59">
        <f>[1]Data!D1060</f>
        <v>2.8966699999999999</v>
      </c>
      <c r="E1061" s="59">
        <f>[1]Data!E1060</f>
        <v>28.9</v>
      </c>
      <c r="F1061" s="59">
        <f t="shared" si="167"/>
        <v>515.50991003460206</v>
      </c>
      <c r="G1061" s="59">
        <f t="shared" si="168"/>
        <v>31.305284928719722</v>
      </c>
      <c r="H1061" s="59">
        <f t="shared" si="162"/>
        <v>332.91098822400272</v>
      </c>
      <c r="I1061" s="59">
        <f t="shared" si="163"/>
        <v>32.935120448044884</v>
      </c>
      <c r="J1061" s="59">
        <f t="shared" si="164"/>
        <v>15.652285554802155</v>
      </c>
      <c r="K1061" s="59">
        <f t="shared" si="165"/>
        <v>2.7506169481634841</v>
      </c>
      <c r="L1061" s="59">
        <f t="shared" si="166"/>
        <v>-5.4121171743982899E-2</v>
      </c>
      <c r="R1061" s="59">
        <f t="shared" si="169"/>
        <v>16.467184732813887</v>
      </c>
      <c r="S1061" s="59">
        <f t="shared" si="170"/>
        <v>2.8013695965377807</v>
      </c>
    </row>
    <row r="1062" spans="1:19" x14ac:dyDescent="0.3">
      <c r="A1062" s="60">
        <f>[1]Data!A1061</f>
        <v>1958.09</v>
      </c>
      <c r="B1062" s="59">
        <f>[1]Data!B1061</f>
        <v>48.96</v>
      </c>
      <c r="C1062" s="59">
        <f>[1]Data!C1061</f>
        <v>1.73</v>
      </c>
      <c r="D1062" s="59">
        <f>[1]Data!D1061</f>
        <v>2.88</v>
      </c>
      <c r="E1062" s="59">
        <f>[1]Data!E1061</f>
        <v>28.9</v>
      </c>
      <c r="F1062" s="59">
        <f t="shared" si="167"/>
        <v>529.12715294117652</v>
      </c>
      <c r="G1062" s="59">
        <f t="shared" si="168"/>
        <v>31.125126643598612</v>
      </c>
      <c r="H1062" s="59">
        <f t="shared" si="162"/>
        <v>335.69647145408601</v>
      </c>
      <c r="I1062" s="59">
        <f t="shared" si="163"/>
        <v>32.980457507546355</v>
      </c>
      <c r="J1062" s="59">
        <f t="shared" si="164"/>
        <v>16.043657151211605</v>
      </c>
      <c r="K1062" s="59">
        <f t="shared" si="165"/>
        <v>2.7753135783957354</v>
      </c>
      <c r="L1062" s="59">
        <f t="shared" si="166"/>
        <v>-2.9424541511731572E-2</v>
      </c>
      <c r="R1062" s="59">
        <f t="shared" si="169"/>
        <v>17</v>
      </c>
      <c r="S1062" s="59">
        <f t="shared" si="170"/>
        <v>2.8332133440562162</v>
      </c>
    </row>
    <row r="1063" spans="1:19" x14ac:dyDescent="0.3">
      <c r="A1063" s="60">
        <f>[1]Data!A1062</f>
        <v>1958.1</v>
      </c>
      <c r="B1063" s="59">
        <f>[1]Data!B1062</f>
        <v>50.95</v>
      </c>
      <c r="C1063" s="59">
        <f>[1]Data!C1062</f>
        <v>1.7366699999999999</v>
      </c>
      <c r="D1063" s="59">
        <f>[1]Data!D1062</f>
        <v>2.8833299999999999</v>
      </c>
      <c r="E1063" s="59">
        <f>[1]Data!E1062</f>
        <v>28.9</v>
      </c>
      <c r="F1063" s="59">
        <f t="shared" si="167"/>
        <v>550.63375086505198</v>
      </c>
      <c r="G1063" s="59">
        <f t="shared" si="168"/>
        <v>31.161115071280275</v>
      </c>
      <c r="H1063" s="59">
        <f t="shared" si="162"/>
        <v>338.49268756433764</v>
      </c>
      <c r="I1063" s="59">
        <f t="shared" si="163"/>
        <v>33.01547019152126</v>
      </c>
      <c r="J1063" s="59">
        <f t="shared" si="164"/>
        <v>16.678052672606213</v>
      </c>
      <c r="K1063" s="59">
        <f t="shared" si="165"/>
        <v>2.8140936438685973</v>
      </c>
      <c r="L1063" s="59">
        <f t="shared" si="166"/>
        <v>9.3555239611302632E-3</v>
      </c>
      <c r="R1063" s="59">
        <f t="shared" si="169"/>
        <v>17.670540659584578</v>
      </c>
      <c r="S1063" s="59">
        <f t="shared" si="170"/>
        <v>2.8718988834630879</v>
      </c>
    </row>
    <row r="1064" spans="1:19" x14ac:dyDescent="0.3">
      <c r="A1064" s="60">
        <f>[1]Data!A1063</f>
        <v>1958.11</v>
      </c>
      <c r="B1064" s="59">
        <f>[1]Data!B1063</f>
        <v>52.5</v>
      </c>
      <c r="C1064" s="59">
        <f>[1]Data!C1063</f>
        <v>1.74333</v>
      </c>
      <c r="D1064" s="59">
        <f>[1]Data!D1063</f>
        <v>2.8866700000000001</v>
      </c>
      <c r="E1064" s="59">
        <f>[1]Data!E1063</f>
        <v>29</v>
      </c>
      <c r="F1064" s="59">
        <f t="shared" si="167"/>
        <v>565.42862068965519</v>
      </c>
      <c r="G1064" s="59">
        <f t="shared" si="168"/>
        <v>31.089634980689656</v>
      </c>
      <c r="H1064" s="59">
        <f t="shared" si="162"/>
        <v>341.51281023269701</v>
      </c>
      <c r="I1064" s="59">
        <f t="shared" si="163"/>
        <v>33.038356278770003</v>
      </c>
      <c r="J1064" s="59">
        <f t="shared" si="164"/>
        <v>17.114308469788853</v>
      </c>
      <c r="K1064" s="59">
        <f t="shared" si="165"/>
        <v>2.8399148662455356</v>
      </c>
      <c r="L1064" s="59">
        <f t="shared" si="166"/>
        <v>3.5176746338068554E-2</v>
      </c>
      <c r="R1064" s="59">
        <f t="shared" si="169"/>
        <v>18.18704597338802</v>
      </c>
      <c r="S1064" s="59">
        <f t="shared" si="170"/>
        <v>2.9007095809575993</v>
      </c>
    </row>
    <row r="1065" spans="1:19" x14ac:dyDescent="0.3">
      <c r="A1065" s="60">
        <f>[1]Data!A1064</f>
        <v>1958.12</v>
      </c>
      <c r="B1065" s="59">
        <f>[1]Data!B1064</f>
        <v>53.49</v>
      </c>
      <c r="C1065" s="59">
        <f>[1]Data!C1064</f>
        <v>1.75</v>
      </c>
      <c r="D1065" s="59">
        <f>[1]Data!D1064</f>
        <v>2.89</v>
      </c>
      <c r="E1065" s="59">
        <f>[1]Data!E1064</f>
        <v>28.9</v>
      </c>
      <c r="F1065" s="59">
        <f t="shared" si="167"/>
        <v>578.08438339100348</v>
      </c>
      <c r="G1065" s="59">
        <f t="shared" si="168"/>
        <v>31.233200000000004</v>
      </c>
      <c r="H1065" s="59">
        <f t="shared" si="162"/>
        <v>344.66814729690498</v>
      </c>
      <c r="I1065" s="59">
        <f t="shared" si="163"/>
        <v>33.052421202846496</v>
      </c>
      <c r="J1065" s="59">
        <f t="shared" si="164"/>
        <v>17.489925468492412</v>
      </c>
      <c r="K1065" s="59">
        <f t="shared" si="165"/>
        <v>2.861625027643067</v>
      </c>
      <c r="L1065" s="59">
        <f t="shared" si="166"/>
        <v>5.6886907735600012E-2</v>
      </c>
      <c r="R1065" s="59">
        <f t="shared" si="169"/>
        <v>18.508650519031143</v>
      </c>
      <c r="S1065" s="59">
        <f t="shared" si="170"/>
        <v>2.9182382184188178</v>
      </c>
    </row>
    <row r="1066" spans="1:19" x14ac:dyDescent="0.3">
      <c r="A1066" s="60">
        <f>[1]Data!A1065</f>
        <v>1959.01</v>
      </c>
      <c r="B1066" s="59">
        <f>[1]Data!B1065</f>
        <v>55.62</v>
      </c>
      <c r="C1066" s="59">
        <f>[1]Data!C1065</f>
        <v>1.75667</v>
      </c>
      <c r="D1066" s="59">
        <f>[1]Data!D1065</f>
        <v>2.96333</v>
      </c>
      <c r="E1066" s="59">
        <f>[1]Data!E1065</f>
        <v>29</v>
      </c>
      <c r="F1066" s="59">
        <f t="shared" si="167"/>
        <v>599.03123586206891</v>
      </c>
      <c r="G1066" s="59">
        <f t="shared" si="168"/>
        <v>31.915268467586206</v>
      </c>
      <c r="H1066" s="59">
        <f t="shared" si="162"/>
        <v>347.77435515941602</v>
      </c>
      <c r="I1066" s="59">
        <f t="shared" si="163"/>
        <v>33.067712709706228</v>
      </c>
      <c r="J1066" s="59">
        <f t="shared" si="164"/>
        <v>18.115290922018861</v>
      </c>
      <c r="K1066" s="59">
        <f t="shared" si="165"/>
        <v>2.8967563839486314</v>
      </c>
      <c r="L1066" s="59">
        <f t="shared" si="166"/>
        <v>9.2018264041164421E-2</v>
      </c>
      <c r="R1066" s="59">
        <f t="shared" si="169"/>
        <v>18.769424937485869</v>
      </c>
      <c r="S1066" s="59">
        <f t="shared" si="170"/>
        <v>2.9322292128081404</v>
      </c>
    </row>
    <row r="1067" spans="1:19" x14ac:dyDescent="0.3">
      <c r="A1067" s="60">
        <f>[1]Data!A1066</f>
        <v>1959.02</v>
      </c>
      <c r="B1067" s="59">
        <f>[1]Data!B1066</f>
        <v>54.77</v>
      </c>
      <c r="C1067" s="59">
        <f>[1]Data!C1066</f>
        <v>1.7633300000000001</v>
      </c>
      <c r="D1067" s="59">
        <f>[1]Data!D1066</f>
        <v>3.03667</v>
      </c>
      <c r="E1067" s="59">
        <f>[1]Data!E1066</f>
        <v>28.9</v>
      </c>
      <c r="F1067" s="59">
        <f t="shared" si="167"/>
        <v>591.91777301038064</v>
      </c>
      <c r="G1067" s="59">
        <f t="shared" si="168"/>
        <v>32.818311918339099</v>
      </c>
      <c r="H1067" s="59">
        <f t="shared" si="162"/>
        <v>351.0705994205814</v>
      </c>
      <c r="I1067" s="59">
        <f t="shared" si="163"/>
        <v>33.084854542292462</v>
      </c>
      <c r="J1067" s="59">
        <f t="shared" si="164"/>
        <v>17.89089845487247</v>
      </c>
      <c r="K1067" s="59">
        <f t="shared" si="165"/>
        <v>2.884292117325689</v>
      </c>
      <c r="L1067" s="59">
        <f t="shared" si="166"/>
        <v>7.9553997418222E-2</v>
      </c>
      <c r="R1067" s="59">
        <f t="shared" si="169"/>
        <v>18.036204131499307</v>
      </c>
      <c r="S1067" s="59">
        <f t="shared" si="170"/>
        <v>2.8923810784976345</v>
      </c>
    </row>
    <row r="1068" spans="1:19" x14ac:dyDescent="0.3">
      <c r="A1068" s="60">
        <f>[1]Data!A1067</f>
        <v>1959.03</v>
      </c>
      <c r="B1068" s="59">
        <f>[1]Data!B1067</f>
        <v>56.16</v>
      </c>
      <c r="C1068" s="59">
        <f>[1]Data!C1067</f>
        <v>1.77</v>
      </c>
      <c r="D1068" s="59">
        <f>[1]Data!D1067</f>
        <v>3.11</v>
      </c>
      <c r="E1068" s="59">
        <f>[1]Data!E1067</f>
        <v>28.9</v>
      </c>
      <c r="F1068" s="59">
        <f t="shared" si="167"/>
        <v>606.93996955017303</v>
      </c>
      <c r="G1068" s="59">
        <f t="shared" si="168"/>
        <v>33.610813840830446</v>
      </c>
      <c r="H1068" s="59">
        <f t="shared" si="162"/>
        <v>354.40895546786732</v>
      </c>
      <c r="I1068" s="59">
        <f t="shared" si="163"/>
        <v>33.105088317407251</v>
      </c>
      <c r="J1068" s="59">
        <f t="shared" si="164"/>
        <v>18.333736606618054</v>
      </c>
      <c r="K1068" s="59">
        <f t="shared" si="165"/>
        <v>2.9087428930470578</v>
      </c>
      <c r="L1068" s="59">
        <f t="shared" si="166"/>
        <v>0.10400477313959078</v>
      </c>
      <c r="R1068" s="59">
        <f t="shared" si="169"/>
        <v>18.057877813504824</v>
      </c>
      <c r="S1068" s="59">
        <f t="shared" si="170"/>
        <v>2.8935820335264131</v>
      </c>
    </row>
    <row r="1069" spans="1:19" x14ac:dyDescent="0.3">
      <c r="A1069" s="60">
        <f>[1]Data!A1068</f>
        <v>1959.04</v>
      </c>
      <c r="B1069" s="59">
        <f>[1]Data!B1068</f>
        <v>57.1</v>
      </c>
      <c r="C1069" s="59">
        <f>[1]Data!C1068</f>
        <v>1.77667</v>
      </c>
      <c r="D1069" s="59">
        <f>[1]Data!D1068</f>
        <v>3.2066699999999999</v>
      </c>
      <c r="E1069" s="59">
        <f>[1]Data!E1068</f>
        <v>29</v>
      </c>
      <c r="F1069" s="59">
        <f t="shared" si="167"/>
        <v>614.97093793103454</v>
      </c>
      <c r="G1069" s="59">
        <f t="shared" si="168"/>
        <v>34.53605704965517</v>
      </c>
      <c r="H1069" s="59">
        <f t="shared" si="162"/>
        <v>357.83962994124062</v>
      </c>
      <c r="I1069" s="59">
        <f t="shared" si="163"/>
        <v>33.133216565201558</v>
      </c>
      <c r="J1069" s="59">
        <f t="shared" si="164"/>
        <v>18.560556495348326</v>
      </c>
      <c r="K1069" s="59">
        <f t="shared" si="165"/>
        <v>2.9210387104941336</v>
      </c>
      <c r="L1069" s="59">
        <f t="shared" si="166"/>
        <v>0.11630059058666653</v>
      </c>
      <c r="R1069" s="59">
        <f t="shared" si="169"/>
        <v>17.806634296637945</v>
      </c>
      <c r="S1069" s="59">
        <f t="shared" si="170"/>
        <v>2.87957110115196</v>
      </c>
    </row>
    <row r="1070" spans="1:19" x14ac:dyDescent="0.3">
      <c r="A1070" s="60">
        <f>[1]Data!A1069</f>
        <v>1959.05</v>
      </c>
      <c r="B1070" s="59">
        <f>[1]Data!B1069</f>
        <v>57.96</v>
      </c>
      <c r="C1070" s="59">
        <f>[1]Data!C1069</f>
        <v>1.7833300000000001</v>
      </c>
      <c r="D1070" s="59">
        <f>[1]Data!D1069</f>
        <v>3.3033299999999999</v>
      </c>
      <c r="E1070" s="59">
        <f>[1]Data!E1069</f>
        <v>29</v>
      </c>
      <c r="F1070" s="59">
        <f t="shared" si="167"/>
        <v>624.23319724137923</v>
      </c>
      <c r="G1070" s="59">
        <f t="shared" si="168"/>
        <v>35.577091915862063</v>
      </c>
      <c r="H1070" s="59">
        <f t="shared" si="162"/>
        <v>361.27698577463309</v>
      </c>
      <c r="I1070" s="59">
        <f t="shared" si="163"/>
        <v>33.167647457082381</v>
      </c>
      <c r="J1070" s="59">
        <f t="shared" si="164"/>
        <v>18.820544871297013</v>
      </c>
      <c r="K1070" s="59">
        <f t="shared" si="165"/>
        <v>2.9349490854542415</v>
      </c>
      <c r="L1070" s="59">
        <f t="shared" si="166"/>
        <v>0.13021096554677447</v>
      </c>
      <c r="R1070" s="59">
        <f t="shared" si="169"/>
        <v>17.545930924249166</v>
      </c>
      <c r="S1070" s="59">
        <f t="shared" si="170"/>
        <v>2.8648220668609392</v>
      </c>
    </row>
    <row r="1071" spans="1:19" x14ac:dyDescent="0.3">
      <c r="A1071" s="60">
        <f>[1]Data!A1070</f>
        <v>1959.06</v>
      </c>
      <c r="B1071" s="59">
        <f>[1]Data!B1070</f>
        <v>57.46</v>
      </c>
      <c r="C1071" s="59">
        <f>[1]Data!C1070</f>
        <v>1.79</v>
      </c>
      <c r="D1071" s="59">
        <f>[1]Data!D1070</f>
        <v>3.4</v>
      </c>
      <c r="E1071" s="59">
        <f>[1]Data!E1070</f>
        <v>29.1</v>
      </c>
      <c r="F1071" s="59">
        <f t="shared" si="167"/>
        <v>616.7215367697595</v>
      </c>
      <c r="G1071" s="59">
        <f t="shared" si="168"/>
        <v>36.492398625429551</v>
      </c>
      <c r="H1071" s="59">
        <f t="shared" si="162"/>
        <v>365.03697568677006</v>
      </c>
      <c r="I1071" s="59">
        <f t="shared" si="163"/>
        <v>33.209533382833655</v>
      </c>
      <c r="J1071" s="59">
        <f t="shared" si="164"/>
        <v>18.570617348347</v>
      </c>
      <c r="K1071" s="59">
        <f t="shared" si="165"/>
        <v>2.921580619203362</v>
      </c>
      <c r="L1071" s="59">
        <f t="shared" si="166"/>
        <v>0.11684249929589496</v>
      </c>
      <c r="R1071" s="59">
        <f t="shared" si="169"/>
        <v>16.900000000000002</v>
      </c>
      <c r="S1071" s="59">
        <f t="shared" si="170"/>
        <v>2.827313621929028</v>
      </c>
    </row>
    <row r="1072" spans="1:19" x14ac:dyDescent="0.3">
      <c r="A1072" s="60">
        <f>[1]Data!A1071</f>
        <v>1959.07</v>
      </c>
      <c r="B1072" s="59">
        <f>[1]Data!B1071</f>
        <v>59.74</v>
      </c>
      <c r="C1072" s="59">
        <f>[1]Data!C1071</f>
        <v>1.79667</v>
      </c>
      <c r="D1072" s="59">
        <f>[1]Data!D1071</f>
        <v>3.41</v>
      </c>
      <c r="E1072" s="59">
        <f>[1]Data!E1071</f>
        <v>29.2</v>
      </c>
      <c r="F1072" s="59">
        <f t="shared" si="167"/>
        <v>638.99704383561652</v>
      </c>
      <c r="G1072" s="59">
        <f t="shared" si="168"/>
        <v>36.474387671232883</v>
      </c>
      <c r="H1072" s="59">
        <f t="shared" si="162"/>
        <v>368.62546513420818</v>
      </c>
      <c r="I1072" s="59">
        <f t="shared" si="163"/>
        <v>33.249391663184397</v>
      </c>
      <c r="J1072" s="59">
        <f t="shared" si="164"/>
        <v>19.218307820745789</v>
      </c>
      <c r="K1072" s="59">
        <f t="shared" si="165"/>
        <v>2.9558633570410779</v>
      </c>
      <c r="L1072" s="59">
        <f t="shared" si="166"/>
        <v>0.15112523713361092</v>
      </c>
      <c r="R1072" s="59">
        <f t="shared" si="169"/>
        <v>17.519061583577713</v>
      </c>
      <c r="S1072" s="59">
        <f t="shared" si="170"/>
        <v>2.8632895214925385</v>
      </c>
    </row>
    <row r="1073" spans="1:19" x14ac:dyDescent="0.3">
      <c r="A1073" s="60">
        <f>[1]Data!A1072</f>
        <v>1959.08</v>
      </c>
      <c r="B1073" s="59">
        <f>[1]Data!B1072</f>
        <v>59.4</v>
      </c>
      <c r="C1073" s="59">
        <f>[1]Data!C1072</f>
        <v>1.8033300000000001</v>
      </c>
      <c r="D1073" s="59">
        <f>[1]Data!D1072</f>
        <v>3.42</v>
      </c>
      <c r="E1073" s="59">
        <f>[1]Data!E1072</f>
        <v>29.2</v>
      </c>
      <c r="F1073" s="59">
        <f t="shared" si="167"/>
        <v>635.36030136986301</v>
      </c>
      <c r="G1073" s="59">
        <f t="shared" si="168"/>
        <v>36.581350684931508</v>
      </c>
      <c r="H1073" s="59">
        <f t="shared" si="162"/>
        <v>372.01902277125504</v>
      </c>
      <c r="I1073" s="59">
        <f t="shared" si="163"/>
        <v>33.291665113470209</v>
      </c>
      <c r="J1073" s="59">
        <f t="shared" si="164"/>
        <v>19.084665762566157</v>
      </c>
      <c r="K1073" s="59">
        <f t="shared" si="165"/>
        <v>2.9488851729480108</v>
      </c>
      <c r="L1073" s="59">
        <f t="shared" si="166"/>
        <v>0.14414705304054376</v>
      </c>
      <c r="R1073" s="59">
        <f t="shared" si="169"/>
        <v>17.368421052631579</v>
      </c>
      <c r="S1073" s="59">
        <f t="shared" si="170"/>
        <v>2.8546536752940854</v>
      </c>
    </row>
    <row r="1074" spans="1:19" x14ac:dyDescent="0.3">
      <c r="A1074" s="60">
        <f>[1]Data!A1073</f>
        <v>1959.09</v>
      </c>
      <c r="B1074" s="59">
        <f>[1]Data!B1073</f>
        <v>57.05</v>
      </c>
      <c r="C1074" s="59">
        <f>[1]Data!C1073</f>
        <v>1.81</v>
      </c>
      <c r="D1074" s="59">
        <f>[1]Data!D1073</f>
        <v>3.43</v>
      </c>
      <c r="E1074" s="59">
        <f>[1]Data!E1073</f>
        <v>29.3</v>
      </c>
      <c r="F1074" s="59">
        <f t="shared" si="167"/>
        <v>608.14131740614334</v>
      </c>
      <c r="G1074" s="59">
        <f t="shared" si="168"/>
        <v>36.563097610921503</v>
      </c>
      <c r="H1074" s="59">
        <f t="shared" si="162"/>
        <v>375.40321759112629</v>
      </c>
      <c r="I1074" s="59">
        <f t="shared" si="163"/>
        <v>33.335405178675771</v>
      </c>
      <c r="J1074" s="59">
        <f t="shared" si="164"/>
        <v>18.243105615382277</v>
      </c>
      <c r="K1074" s="59">
        <f t="shared" si="165"/>
        <v>2.9037872341541369</v>
      </c>
      <c r="L1074" s="59">
        <f t="shared" si="166"/>
        <v>9.9049114246669845E-2</v>
      </c>
      <c r="R1074" s="59">
        <f t="shared" si="169"/>
        <v>16.632653061224488</v>
      </c>
      <c r="S1074" s="59">
        <f t="shared" si="170"/>
        <v>2.8113678151302359</v>
      </c>
    </row>
    <row r="1075" spans="1:19" x14ac:dyDescent="0.3">
      <c r="A1075" s="60">
        <f>[1]Data!A1074</f>
        <v>1959.1</v>
      </c>
      <c r="B1075" s="59">
        <f>[1]Data!B1074</f>
        <v>57</v>
      </c>
      <c r="C1075" s="59">
        <f>[1]Data!C1074</f>
        <v>1.81667</v>
      </c>
      <c r="D1075" s="59">
        <f>[1]Data!D1074</f>
        <v>3.4166699999999999</v>
      </c>
      <c r="E1075" s="59">
        <f>[1]Data!E1074</f>
        <v>29.4</v>
      </c>
      <c r="F1075" s="59">
        <f t="shared" si="167"/>
        <v>605.54163265306124</v>
      </c>
      <c r="G1075" s="59">
        <f t="shared" si="168"/>
        <v>36.297121579591831</v>
      </c>
      <c r="H1075" s="59">
        <f t="shared" si="162"/>
        <v>378.7246889994675</v>
      </c>
      <c r="I1075" s="59">
        <f t="shared" si="163"/>
        <v>33.377563005231536</v>
      </c>
      <c r="J1075" s="59">
        <f t="shared" si="164"/>
        <v>18.14217630442791</v>
      </c>
      <c r="K1075" s="59">
        <f t="shared" si="165"/>
        <v>2.8982394101715445</v>
      </c>
      <c r="L1075" s="59">
        <f t="shared" si="166"/>
        <v>9.3501290264077497E-2</v>
      </c>
      <c r="R1075" s="59">
        <f t="shared" si="169"/>
        <v>16.682910553257997</v>
      </c>
      <c r="S1075" s="59">
        <f t="shared" si="170"/>
        <v>2.8143848753089626</v>
      </c>
    </row>
    <row r="1076" spans="1:19" x14ac:dyDescent="0.3">
      <c r="A1076" s="60">
        <f>[1]Data!A1075</f>
        <v>1959.11</v>
      </c>
      <c r="B1076" s="59">
        <f>[1]Data!B1075</f>
        <v>57.23</v>
      </c>
      <c r="C1076" s="59">
        <f>[1]Data!C1075</f>
        <v>1.8233299999999999</v>
      </c>
      <c r="D1076" s="59">
        <f>[1]Data!D1075</f>
        <v>3.40333</v>
      </c>
      <c r="E1076" s="59">
        <f>[1]Data!E1075</f>
        <v>29.4</v>
      </c>
      <c r="F1076" s="59">
        <f t="shared" si="167"/>
        <v>607.98504625850342</v>
      </c>
      <c r="G1076" s="59">
        <f t="shared" si="168"/>
        <v>36.15540359047619</v>
      </c>
      <c r="H1076" s="59">
        <f t="shared" si="162"/>
        <v>382.1448202663999</v>
      </c>
      <c r="I1076" s="59">
        <f t="shared" si="163"/>
        <v>33.422617570270347</v>
      </c>
      <c r="J1076" s="59">
        <f t="shared" si="164"/>
        <v>18.190826765145719</v>
      </c>
      <c r="K1076" s="59">
        <f t="shared" si="165"/>
        <v>2.900917443126918</v>
      </c>
      <c r="L1076" s="59">
        <f t="shared" si="166"/>
        <v>9.6179323219450996E-2</v>
      </c>
      <c r="R1076" s="59">
        <f t="shared" si="169"/>
        <v>16.815883267270586</v>
      </c>
      <c r="S1076" s="59">
        <f t="shared" si="170"/>
        <v>2.8223238723449557</v>
      </c>
    </row>
    <row r="1077" spans="1:19" x14ac:dyDescent="0.3">
      <c r="A1077" s="60">
        <f>[1]Data!A1076</f>
        <v>1959.12</v>
      </c>
      <c r="B1077" s="59">
        <f>[1]Data!B1076</f>
        <v>59.06</v>
      </c>
      <c r="C1077" s="59">
        <f>[1]Data!C1076</f>
        <v>1.83</v>
      </c>
      <c r="D1077" s="59">
        <f>[1]Data!D1076</f>
        <v>3.39</v>
      </c>
      <c r="E1077" s="59">
        <f>[1]Data!E1076</f>
        <v>29.4</v>
      </c>
      <c r="F1077" s="59">
        <f t="shared" si="167"/>
        <v>627.42611972789121</v>
      </c>
      <c r="G1077" s="59">
        <f t="shared" si="168"/>
        <v>36.013791836734697</v>
      </c>
      <c r="H1077" s="59">
        <f t="shared" si="162"/>
        <v>385.4398240293101</v>
      </c>
      <c r="I1077" s="59">
        <f t="shared" si="163"/>
        <v>33.467075456332239</v>
      </c>
      <c r="J1077" s="59">
        <f t="shared" si="164"/>
        <v>18.747563423835924</v>
      </c>
      <c r="K1077" s="59">
        <f t="shared" si="165"/>
        <v>2.9310637932433417</v>
      </c>
      <c r="L1077" s="59">
        <f t="shared" si="166"/>
        <v>0.12632567333587463</v>
      </c>
      <c r="R1077" s="59">
        <f t="shared" si="169"/>
        <v>17.421828908554573</v>
      </c>
      <c r="S1077" s="59">
        <f t="shared" si="170"/>
        <v>2.8577239549234177</v>
      </c>
    </row>
    <row r="1078" spans="1:19" x14ac:dyDescent="0.3">
      <c r="A1078" s="60">
        <f>[1]Data!A1077</f>
        <v>1960.01</v>
      </c>
      <c r="B1078" s="59">
        <f>[1]Data!B1077</f>
        <v>58.03</v>
      </c>
      <c r="C1078" s="59">
        <f>[1]Data!C1077</f>
        <v>1.8666700000000001</v>
      </c>
      <c r="D1078" s="59">
        <f>[1]Data!D1077</f>
        <v>3.39</v>
      </c>
      <c r="E1078" s="59">
        <f>[1]Data!E1077</f>
        <v>29.3</v>
      </c>
      <c r="F1078" s="59">
        <f t="shared" si="167"/>
        <v>618.58791672354948</v>
      </c>
      <c r="G1078" s="59">
        <f t="shared" si="168"/>
        <v>36.136705802047778</v>
      </c>
      <c r="H1078" s="59">
        <f t="shared" si="162"/>
        <v>388.54627938006882</v>
      </c>
      <c r="I1078" s="59">
        <f t="shared" si="163"/>
        <v>33.50935878646807</v>
      </c>
      <c r="J1078" s="59">
        <f t="shared" si="164"/>
        <v>18.460153793612758</v>
      </c>
      <c r="K1078" s="59">
        <f t="shared" si="165"/>
        <v>2.9156145602216248</v>
      </c>
      <c r="L1078" s="59">
        <f t="shared" si="166"/>
        <v>0.11087644031415778</v>
      </c>
      <c r="R1078" s="59">
        <f t="shared" si="169"/>
        <v>17.117994100294986</v>
      </c>
      <c r="S1078" s="59">
        <f t="shared" si="170"/>
        <v>2.8401301968101582</v>
      </c>
    </row>
    <row r="1079" spans="1:19" x14ac:dyDescent="0.3">
      <c r="A1079" s="60">
        <f>[1]Data!A1078</f>
        <v>1960.02</v>
      </c>
      <c r="B1079" s="59">
        <f>[1]Data!B1078</f>
        <v>55.78</v>
      </c>
      <c r="C1079" s="59">
        <f>[1]Data!C1078</f>
        <v>1.90333</v>
      </c>
      <c r="D1079" s="59">
        <f>[1]Data!D1078</f>
        <v>3.39</v>
      </c>
      <c r="E1079" s="59">
        <f>[1]Data!E1078</f>
        <v>29.4</v>
      </c>
      <c r="F1079" s="59">
        <f t="shared" si="167"/>
        <v>592.58091700680268</v>
      </c>
      <c r="G1079" s="59">
        <f t="shared" si="168"/>
        <v>36.013791836734697</v>
      </c>
      <c r="H1079" s="59">
        <f t="shared" si="162"/>
        <v>391.57070651396668</v>
      </c>
      <c r="I1079" s="59">
        <f t="shared" si="163"/>
        <v>33.548756632290399</v>
      </c>
      <c r="J1079" s="59">
        <f t="shared" si="164"/>
        <v>17.66327508055689</v>
      </c>
      <c r="K1079" s="59">
        <f t="shared" si="165"/>
        <v>2.8714876298818997</v>
      </c>
      <c r="L1079" s="59">
        <f t="shared" si="166"/>
        <v>6.674950997443263E-2</v>
      </c>
      <c r="R1079" s="59">
        <f t="shared" si="169"/>
        <v>16.454277286135692</v>
      </c>
      <c r="S1079" s="59">
        <f t="shared" si="170"/>
        <v>2.800585460806984</v>
      </c>
    </row>
    <row r="1080" spans="1:19" x14ac:dyDescent="0.3">
      <c r="A1080" s="60">
        <f>[1]Data!A1079</f>
        <v>1960.03</v>
      </c>
      <c r="B1080" s="59">
        <f>[1]Data!B1079</f>
        <v>55.02</v>
      </c>
      <c r="C1080" s="59">
        <f>[1]Data!C1079</f>
        <v>1.94</v>
      </c>
      <c r="D1080" s="59">
        <f>[1]Data!D1079</f>
        <v>3.39</v>
      </c>
      <c r="E1080" s="59">
        <f>[1]Data!E1079</f>
        <v>29.4</v>
      </c>
      <c r="F1080" s="59">
        <f t="shared" si="167"/>
        <v>584.50702857142858</v>
      </c>
      <c r="G1080" s="59">
        <f t="shared" si="168"/>
        <v>36.013791836734697</v>
      </c>
      <c r="H1080" s="59">
        <f t="shared" si="162"/>
        <v>394.63684370377808</v>
      </c>
      <c r="I1080" s="59">
        <f t="shared" si="163"/>
        <v>33.587413635958654</v>
      </c>
      <c r="J1080" s="59">
        <f t="shared" si="164"/>
        <v>17.402561415019342</v>
      </c>
      <c r="K1080" s="59">
        <f t="shared" si="165"/>
        <v>2.8566174031462168</v>
      </c>
      <c r="L1080" s="59">
        <f t="shared" si="166"/>
        <v>5.1879283238749796E-2</v>
      </c>
      <c r="R1080" s="59">
        <f t="shared" si="169"/>
        <v>16.23008849557522</v>
      </c>
      <c r="S1080" s="59">
        <f t="shared" si="170"/>
        <v>2.7868668341040697</v>
      </c>
    </row>
    <row r="1081" spans="1:19" x14ac:dyDescent="0.3">
      <c r="A1081" s="60">
        <f>[1]Data!A1080</f>
        <v>1960.04</v>
      </c>
      <c r="B1081" s="59">
        <f>[1]Data!B1080</f>
        <v>55.73</v>
      </c>
      <c r="C1081" s="59">
        <f>[1]Data!C1080</f>
        <v>1.94333</v>
      </c>
      <c r="D1081" s="59">
        <f>[1]Data!D1080</f>
        <v>3.34667</v>
      </c>
      <c r="E1081" s="59">
        <f>[1]Data!E1080</f>
        <v>29.5</v>
      </c>
      <c r="F1081" s="59">
        <f t="shared" si="167"/>
        <v>590.04279186440669</v>
      </c>
      <c r="G1081" s="59">
        <f t="shared" si="168"/>
        <v>35.432953709830507</v>
      </c>
      <c r="H1081" s="59">
        <f t="shared" si="162"/>
        <v>397.60524479279945</v>
      </c>
      <c r="I1081" s="59">
        <f t="shared" si="163"/>
        <v>33.614939248621063</v>
      </c>
      <c r="J1081" s="59">
        <f t="shared" si="164"/>
        <v>17.552992956505527</v>
      </c>
      <c r="K1081" s="59">
        <f t="shared" si="165"/>
        <v>2.8652244742040049</v>
      </c>
      <c r="L1081" s="59">
        <f t="shared" si="166"/>
        <v>6.0486354296537925E-2</v>
      </c>
      <c r="R1081" s="59">
        <f t="shared" si="169"/>
        <v>16.652373852217277</v>
      </c>
      <c r="S1081" s="59">
        <f t="shared" si="170"/>
        <v>2.8125527799705314</v>
      </c>
    </row>
    <row r="1082" spans="1:19" x14ac:dyDescent="0.3">
      <c r="A1082" s="60">
        <f>[1]Data!A1081</f>
        <v>1960.05</v>
      </c>
      <c r="B1082" s="59">
        <f>[1]Data!B1081</f>
        <v>55.22</v>
      </c>
      <c r="C1082" s="59">
        <f>[1]Data!C1081</f>
        <v>1.9466699999999999</v>
      </c>
      <c r="D1082" s="59">
        <f>[1]Data!D1081</f>
        <v>3.3033299999999999</v>
      </c>
      <c r="E1082" s="59">
        <f>[1]Data!E1081</f>
        <v>29.5</v>
      </c>
      <c r="F1082" s="59">
        <f t="shared" si="167"/>
        <v>584.64315389830506</v>
      </c>
      <c r="G1082" s="59">
        <f t="shared" si="168"/>
        <v>34.974090357966098</v>
      </c>
      <c r="H1082" s="59">
        <f t="shared" si="162"/>
        <v>400.60935667530015</v>
      </c>
      <c r="I1082" s="59">
        <f t="shared" si="163"/>
        <v>33.633548987847917</v>
      </c>
      <c r="J1082" s="59">
        <f t="shared" si="164"/>
        <v>17.38273751930079</v>
      </c>
      <c r="K1082" s="59">
        <f t="shared" si="165"/>
        <v>2.8554776171750165</v>
      </c>
      <c r="L1082" s="59">
        <f t="shared" si="166"/>
        <v>5.0739497267549449E-2</v>
      </c>
      <c r="R1082" s="59">
        <f t="shared" si="169"/>
        <v>16.716464900570031</v>
      </c>
      <c r="S1082" s="59">
        <f t="shared" si="170"/>
        <v>2.8163941559104662</v>
      </c>
    </row>
    <row r="1083" spans="1:19" x14ac:dyDescent="0.3">
      <c r="A1083" s="60">
        <f>[1]Data!A1082</f>
        <v>1960.06</v>
      </c>
      <c r="B1083" s="59">
        <f>[1]Data!B1082</f>
        <v>57.26</v>
      </c>
      <c r="C1083" s="59">
        <f>[1]Data!C1082</f>
        <v>1.95</v>
      </c>
      <c r="D1083" s="59">
        <f>[1]Data!D1082</f>
        <v>3.26</v>
      </c>
      <c r="E1083" s="59">
        <f>[1]Data!E1082</f>
        <v>29.6</v>
      </c>
      <c r="F1083" s="59">
        <f t="shared" si="167"/>
        <v>604.19359189189186</v>
      </c>
      <c r="G1083" s="59">
        <f t="shared" si="168"/>
        <v>34.398727027027022</v>
      </c>
      <c r="H1083" s="59">
        <f t="shared" si="162"/>
        <v>403.51262781733072</v>
      </c>
      <c r="I1083" s="59">
        <f t="shared" si="163"/>
        <v>33.642371757710769</v>
      </c>
      <c r="J1083" s="59">
        <f t="shared" si="164"/>
        <v>17.959304303609681</v>
      </c>
      <c r="K1083" s="59">
        <f t="shared" si="165"/>
        <v>2.8881083262446063</v>
      </c>
      <c r="L1083" s="59">
        <f t="shared" si="166"/>
        <v>8.3370206337139319E-2</v>
      </c>
      <c r="R1083" s="59">
        <f t="shared" si="169"/>
        <v>17.564417177914113</v>
      </c>
      <c r="S1083" s="59">
        <f t="shared" si="170"/>
        <v>2.8658751042913528</v>
      </c>
    </row>
    <row r="1084" spans="1:19" x14ac:dyDescent="0.3">
      <c r="A1084" s="60">
        <f>[1]Data!A1083</f>
        <v>1960.07</v>
      </c>
      <c r="B1084" s="59">
        <f>[1]Data!B1083</f>
        <v>55.84</v>
      </c>
      <c r="C1084" s="59">
        <f>[1]Data!C1083</f>
        <v>1.95</v>
      </c>
      <c r="D1084" s="59">
        <f>[1]Data!D1083</f>
        <v>3.2633299999999998</v>
      </c>
      <c r="E1084" s="59">
        <f>[1]Data!E1083</f>
        <v>29.6</v>
      </c>
      <c r="F1084" s="59">
        <f t="shared" si="167"/>
        <v>589.21009729729735</v>
      </c>
      <c r="G1084" s="59">
        <f t="shared" si="168"/>
        <v>34.433864377027021</v>
      </c>
      <c r="H1084" s="59">
        <f t="shared" si="162"/>
        <v>406.77228254018559</v>
      </c>
      <c r="I1084" s="59">
        <f t="shared" si="163"/>
        <v>33.648448730166969</v>
      </c>
      <c r="J1084" s="59">
        <f t="shared" si="164"/>
        <v>17.510765563734612</v>
      </c>
      <c r="K1084" s="59">
        <f t="shared" si="165"/>
        <v>2.8628158668574004</v>
      </c>
      <c r="L1084" s="59">
        <f t="shared" si="166"/>
        <v>5.8077746949933395E-2</v>
      </c>
      <c r="R1084" s="59">
        <f t="shared" si="169"/>
        <v>17.111355578504167</v>
      </c>
      <c r="S1084" s="59">
        <f t="shared" si="170"/>
        <v>2.839742312030789</v>
      </c>
    </row>
    <row r="1085" spans="1:19" x14ac:dyDescent="0.3">
      <c r="A1085" s="60">
        <f>[1]Data!A1084</f>
        <v>1960.08</v>
      </c>
      <c r="B1085" s="59">
        <f>[1]Data!B1084</f>
        <v>56.51</v>
      </c>
      <c r="C1085" s="59">
        <f>[1]Data!C1084</f>
        <v>1.95</v>
      </c>
      <c r="D1085" s="59">
        <f>[1]Data!D1084</f>
        <v>3.26667</v>
      </c>
      <c r="E1085" s="59">
        <f>[1]Data!E1084</f>
        <v>29.6</v>
      </c>
      <c r="F1085" s="59">
        <f t="shared" si="167"/>
        <v>596.27977432432431</v>
      </c>
      <c r="G1085" s="59">
        <f t="shared" si="168"/>
        <v>34.469107244594596</v>
      </c>
      <c r="H1085" s="59">
        <f t="shared" si="162"/>
        <v>409.7840623109343</v>
      </c>
      <c r="I1085" s="59">
        <f t="shared" si="163"/>
        <v>33.65073325239328</v>
      </c>
      <c r="J1085" s="59">
        <f t="shared" si="164"/>
        <v>17.719666607321734</v>
      </c>
      <c r="K1085" s="59">
        <f t="shared" si="165"/>
        <v>2.8746751305147109</v>
      </c>
      <c r="L1085" s="59">
        <f t="shared" si="166"/>
        <v>6.9937010607243888E-2</v>
      </c>
      <c r="R1085" s="59">
        <f t="shared" si="169"/>
        <v>17.298961939834754</v>
      </c>
      <c r="S1085" s="59">
        <f t="shared" si="170"/>
        <v>2.8506464962256928</v>
      </c>
    </row>
    <row r="1086" spans="1:19" x14ac:dyDescent="0.3">
      <c r="A1086" s="60">
        <f>[1]Data!A1085</f>
        <v>1960.09</v>
      </c>
      <c r="B1086" s="59">
        <f>[1]Data!B1085</f>
        <v>54.81</v>
      </c>
      <c r="C1086" s="59">
        <f>[1]Data!C1085</f>
        <v>1.95</v>
      </c>
      <c r="D1086" s="59">
        <f>[1]Data!D1085</f>
        <v>3.27</v>
      </c>
      <c r="E1086" s="59">
        <f>[1]Data!E1085</f>
        <v>29.6</v>
      </c>
      <c r="F1086" s="59">
        <f t="shared" si="167"/>
        <v>578.34178783783784</v>
      </c>
      <c r="G1086" s="59">
        <f t="shared" si="168"/>
        <v>34.504244594594596</v>
      </c>
      <c r="H1086" s="59">
        <f t="shared" si="162"/>
        <v>412.62307379585951</v>
      </c>
      <c r="I1086" s="59">
        <f t="shared" si="163"/>
        <v>33.648200253893052</v>
      </c>
      <c r="J1086" s="59">
        <f t="shared" si="164"/>
        <v>17.187896632626718</v>
      </c>
      <c r="K1086" s="59">
        <f t="shared" si="165"/>
        <v>2.8442054519678974</v>
      </c>
      <c r="L1086" s="59">
        <f t="shared" si="166"/>
        <v>3.9467332060430405E-2</v>
      </c>
      <c r="R1086" s="59">
        <f t="shared" si="169"/>
        <v>16.761467889908257</v>
      </c>
      <c r="S1086" s="59">
        <f t="shared" si="170"/>
        <v>2.8190826741488628</v>
      </c>
    </row>
    <row r="1087" spans="1:19" x14ac:dyDescent="0.3">
      <c r="A1087" s="60">
        <f>[1]Data!A1086</f>
        <v>1960.1</v>
      </c>
      <c r="B1087" s="59">
        <f>[1]Data!B1086</f>
        <v>53.73</v>
      </c>
      <c r="C1087" s="59">
        <f>[1]Data!C1086</f>
        <v>1.95</v>
      </c>
      <c r="D1087" s="59">
        <f>[1]Data!D1086</f>
        <v>3.27</v>
      </c>
      <c r="E1087" s="59">
        <f>[1]Data!E1086</f>
        <v>29.8</v>
      </c>
      <c r="F1087" s="59">
        <f t="shared" si="167"/>
        <v>563.14088456375839</v>
      </c>
      <c r="G1087" s="59">
        <f t="shared" si="168"/>
        <v>34.272672483221477</v>
      </c>
      <c r="H1087" s="59">
        <f t="shared" si="162"/>
        <v>415.47991280538599</v>
      </c>
      <c r="I1087" s="59">
        <f t="shared" si="163"/>
        <v>33.641975170980032</v>
      </c>
      <c r="J1087" s="59">
        <f t="shared" si="164"/>
        <v>16.739233701400813</v>
      </c>
      <c r="K1087" s="59">
        <f t="shared" si="165"/>
        <v>2.8177552875141991</v>
      </c>
      <c r="L1087" s="59">
        <f t="shared" si="166"/>
        <v>1.3017167606732105E-2</v>
      </c>
      <c r="R1087" s="59">
        <f t="shared" si="169"/>
        <v>16.431192660550458</v>
      </c>
      <c r="S1087" s="59">
        <f t="shared" si="170"/>
        <v>2.7991815198315679</v>
      </c>
    </row>
    <row r="1088" spans="1:19" x14ac:dyDescent="0.3">
      <c r="A1088" s="60">
        <f>[1]Data!A1087</f>
        <v>1960.11</v>
      </c>
      <c r="B1088" s="59">
        <f>[1]Data!B1087</f>
        <v>55.47</v>
      </c>
      <c r="C1088" s="59">
        <f>[1]Data!C1087</f>
        <v>1.95</v>
      </c>
      <c r="D1088" s="59">
        <f>[1]Data!D1087</f>
        <v>3.27</v>
      </c>
      <c r="E1088" s="59">
        <f>[1]Data!E1087</f>
        <v>29.8</v>
      </c>
      <c r="F1088" s="59">
        <f t="shared" si="167"/>
        <v>581.37771946308726</v>
      </c>
      <c r="G1088" s="59">
        <f t="shared" si="168"/>
        <v>34.272672483221477</v>
      </c>
      <c r="H1088" s="59">
        <f t="shared" si="162"/>
        <v>418.45945948126473</v>
      </c>
      <c r="I1088" s="59">
        <f t="shared" si="163"/>
        <v>33.632855343952663</v>
      </c>
      <c r="J1088" s="59">
        <f t="shared" si="164"/>
        <v>17.286005411004201</v>
      </c>
      <c r="K1088" s="59">
        <f t="shared" si="165"/>
        <v>2.8498972383585244</v>
      </c>
      <c r="L1088" s="59">
        <f t="shared" si="166"/>
        <v>4.5159118451057356E-2</v>
      </c>
      <c r="R1088" s="59">
        <f t="shared" si="169"/>
        <v>16.963302752293579</v>
      </c>
      <c r="S1088" s="59">
        <f t="shared" si="170"/>
        <v>2.8310523491579813</v>
      </c>
    </row>
    <row r="1089" spans="1:19" x14ac:dyDescent="0.3">
      <c r="A1089" s="60">
        <f>[1]Data!A1088</f>
        <v>1960.12</v>
      </c>
      <c r="B1089" s="59">
        <f>[1]Data!B1088</f>
        <v>56.8</v>
      </c>
      <c r="C1089" s="59">
        <f>[1]Data!C1088</f>
        <v>1.95</v>
      </c>
      <c r="D1089" s="59">
        <f>[1]Data!D1088</f>
        <v>3.27</v>
      </c>
      <c r="E1089" s="59">
        <f>[1]Data!E1088</f>
        <v>29.8</v>
      </c>
      <c r="F1089" s="59">
        <f t="shared" si="167"/>
        <v>595.31736912751671</v>
      </c>
      <c r="G1089" s="59">
        <f t="shared" si="168"/>
        <v>34.272672483221477</v>
      </c>
      <c r="H1089" s="59">
        <f t="shared" ref="H1089:H1152" si="171">GEOMEAN(F970:F1090)</f>
        <v>421.69117988062249</v>
      </c>
      <c r="I1089" s="59">
        <f t="shared" ref="I1089:I1152" si="172">GEOMEAN(G970:G1089)</f>
        <v>33.623146201527966</v>
      </c>
      <c r="J1089" s="59">
        <f t="shared" ref="J1089:J1152" si="173">F1089/I1089</f>
        <v>17.705581909537756</v>
      </c>
      <c r="K1089" s="59">
        <f t="shared" ref="K1089:K1152" si="174">LN(J1089)</f>
        <v>2.873879951984379</v>
      </c>
      <c r="L1089" s="59">
        <f t="shared" ref="L1089:L1152" si="175">K1089-$K$1854</f>
        <v>6.9141832076911935E-2</v>
      </c>
      <c r="R1089" s="59">
        <f t="shared" si="169"/>
        <v>17.370030581039753</v>
      </c>
      <c r="S1089" s="59">
        <f t="shared" si="170"/>
        <v>2.8547463408179437</v>
      </c>
    </row>
    <row r="1090" spans="1:19" x14ac:dyDescent="0.3">
      <c r="A1090" s="60">
        <f>[1]Data!A1089</f>
        <v>1961.01</v>
      </c>
      <c r="B1090" s="59">
        <f>[1]Data!B1089</f>
        <v>59.72</v>
      </c>
      <c r="C1090" s="59">
        <f>[1]Data!C1089</f>
        <v>1.9466699999999999</v>
      </c>
      <c r="D1090" s="59">
        <f>[1]Data!D1089</f>
        <v>3.21</v>
      </c>
      <c r="E1090" s="59">
        <f>[1]Data!E1089</f>
        <v>29.8</v>
      </c>
      <c r="F1090" s="59">
        <f t="shared" si="167"/>
        <v>625.92171275167777</v>
      </c>
      <c r="G1090" s="59">
        <f t="shared" si="168"/>
        <v>33.643816107382548</v>
      </c>
      <c r="H1090" s="59">
        <f t="shared" si="171"/>
        <v>424.89433837682304</v>
      </c>
      <c r="I1090" s="59">
        <f t="shared" si="172"/>
        <v>33.613027406432423</v>
      </c>
      <c r="J1090" s="59">
        <f t="shared" si="173"/>
        <v>18.621402505145877</v>
      </c>
      <c r="K1090" s="59">
        <f t="shared" si="174"/>
        <v>2.924311591522843</v>
      </c>
      <c r="L1090" s="59">
        <f t="shared" si="175"/>
        <v>0.11957347161537601</v>
      </c>
      <c r="R1090" s="59">
        <f t="shared" si="169"/>
        <v>18.604361370716511</v>
      </c>
      <c r="S1090" s="59">
        <f t="shared" si="170"/>
        <v>2.9233960355290654</v>
      </c>
    </row>
    <row r="1091" spans="1:19" x14ac:dyDescent="0.3">
      <c r="A1091" s="60">
        <f>[1]Data!A1090</f>
        <v>1961.02</v>
      </c>
      <c r="B1091" s="59">
        <f>[1]Data!B1090</f>
        <v>62.17</v>
      </c>
      <c r="C1091" s="59">
        <f>[1]Data!C1090</f>
        <v>1.94333</v>
      </c>
      <c r="D1091" s="59">
        <f>[1]Data!D1090</f>
        <v>3.15</v>
      </c>
      <c r="E1091" s="59">
        <f>[1]Data!E1090</f>
        <v>29.8</v>
      </c>
      <c r="F1091" s="59">
        <f t="shared" si="167"/>
        <v>651.6000147651007</v>
      </c>
      <c r="G1091" s="59">
        <f t="shared" si="168"/>
        <v>33.01495973154362</v>
      </c>
      <c r="H1091" s="59">
        <f t="shared" si="171"/>
        <v>428.14325548304947</v>
      </c>
      <c r="I1091" s="59">
        <f t="shared" si="172"/>
        <v>33.601245963493945</v>
      </c>
      <c r="J1091" s="59">
        <f t="shared" si="173"/>
        <v>19.392138478228787</v>
      </c>
      <c r="K1091" s="59">
        <f t="shared" si="174"/>
        <v>2.9648677508591788</v>
      </c>
      <c r="L1091" s="59">
        <f t="shared" si="175"/>
        <v>0.16012963095171173</v>
      </c>
      <c r="R1091" s="59">
        <f t="shared" si="169"/>
        <v>19.736507936507937</v>
      </c>
      <c r="S1091" s="59">
        <f t="shared" si="170"/>
        <v>2.9824701154437046</v>
      </c>
    </row>
    <row r="1092" spans="1:19" x14ac:dyDescent="0.3">
      <c r="A1092" s="60">
        <f>[1]Data!A1091</f>
        <v>1961.03</v>
      </c>
      <c r="B1092" s="59">
        <f>[1]Data!B1091</f>
        <v>64.12</v>
      </c>
      <c r="C1092" s="59">
        <f>[1]Data!C1091</f>
        <v>1.94</v>
      </c>
      <c r="D1092" s="59">
        <f>[1]Data!D1091</f>
        <v>3.09</v>
      </c>
      <c r="E1092" s="59">
        <f>[1]Data!E1091</f>
        <v>29.8</v>
      </c>
      <c r="F1092" s="59">
        <f t="shared" si="167"/>
        <v>672.03784697986578</v>
      </c>
      <c r="G1092" s="59">
        <f t="shared" si="168"/>
        <v>32.386103355704698</v>
      </c>
      <c r="H1092" s="59">
        <f t="shared" si="171"/>
        <v>431.58520802786848</v>
      </c>
      <c r="I1092" s="59">
        <f t="shared" si="172"/>
        <v>33.585502002896753</v>
      </c>
      <c r="J1092" s="59">
        <f t="shared" si="173"/>
        <v>20.009760369873359</v>
      </c>
      <c r="K1092" s="59">
        <f t="shared" si="174"/>
        <v>2.9962201730053621</v>
      </c>
      <c r="L1092" s="59">
        <f t="shared" si="175"/>
        <v>0.19148205309789512</v>
      </c>
      <c r="R1092" s="59">
        <f t="shared" si="169"/>
        <v>20.750809061488674</v>
      </c>
      <c r="S1092" s="59">
        <f t="shared" si="170"/>
        <v>3.0325852368316983</v>
      </c>
    </row>
    <row r="1093" spans="1:19" x14ac:dyDescent="0.3">
      <c r="A1093" s="60">
        <f>[1]Data!A1092</f>
        <v>1961.04</v>
      </c>
      <c r="B1093" s="59">
        <f>[1]Data!B1092</f>
        <v>65.83</v>
      </c>
      <c r="C1093" s="59">
        <f>[1]Data!C1092</f>
        <v>1.94</v>
      </c>
      <c r="D1093" s="59">
        <f>[1]Data!D1092</f>
        <v>3.07</v>
      </c>
      <c r="E1093" s="59">
        <f>[1]Data!E1092</f>
        <v>29.8</v>
      </c>
      <c r="F1093" s="59">
        <f t="shared" si="167"/>
        <v>689.96025369127517</v>
      </c>
      <c r="G1093" s="59">
        <f t="shared" si="168"/>
        <v>32.176484563758386</v>
      </c>
      <c r="H1093" s="59">
        <f t="shared" si="171"/>
        <v>435.04335486814881</v>
      </c>
      <c r="I1093" s="59">
        <f t="shared" si="172"/>
        <v>33.571597469132449</v>
      </c>
      <c r="J1093" s="59">
        <f t="shared" si="173"/>
        <v>20.551904160225384</v>
      </c>
      <c r="K1093" s="59">
        <f t="shared" si="174"/>
        <v>3.0229535965145655</v>
      </c>
      <c r="L1093" s="59">
        <f t="shared" si="175"/>
        <v>0.2182154766070985</v>
      </c>
      <c r="R1093" s="59">
        <f t="shared" si="169"/>
        <v>21.44299674267101</v>
      </c>
      <c r="S1093" s="59">
        <f t="shared" si="170"/>
        <v>3.0653980998806794</v>
      </c>
    </row>
    <row r="1094" spans="1:19" x14ac:dyDescent="0.3">
      <c r="A1094" s="60">
        <f>[1]Data!A1093</f>
        <v>1961.05</v>
      </c>
      <c r="B1094" s="59">
        <f>[1]Data!B1093</f>
        <v>66.5</v>
      </c>
      <c r="C1094" s="59">
        <f>[1]Data!C1093</f>
        <v>1.94</v>
      </c>
      <c r="D1094" s="59">
        <f>[1]Data!D1093</f>
        <v>3.05</v>
      </c>
      <c r="E1094" s="59">
        <f>[1]Data!E1093</f>
        <v>29.8</v>
      </c>
      <c r="F1094" s="59">
        <f t="shared" si="167"/>
        <v>696.98248322147651</v>
      </c>
      <c r="G1094" s="59">
        <f t="shared" si="168"/>
        <v>31.966865771812078</v>
      </c>
      <c r="H1094" s="59">
        <f t="shared" si="171"/>
        <v>438.4932997052648</v>
      </c>
      <c r="I1094" s="59">
        <f t="shared" si="172"/>
        <v>33.56064728718313</v>
      </c>
      <c r="J1094" s="59">
        <f t="shared" si="173"/>
        <v>20.767849834876557</v>
      </c>
      <c r="K1094" s="59">
        <f t="shared" si="174"/>
        <v>3.0334061098944485</v>
      </c>
      <c r="L1094" s="59">
        <f t="shared" si="175"/>
        <v>0.22866798998698146</v>
      </c>
      <c r="R1094" s="59">
        <f t="shared" si="169"/>
        <v>21.803278688524593</v>
      </c>
      <c r="S1094" s="59">
        <f t="shared" si="170"/>
        <v>3.0820603570424883</v>
      </c>
    </row>
    <row r="1095" spans="1:19" x14ac:dyDescent="0.3">
      <c r="A1095" s="60">
        <f>[1]Data!A1094</f>
        <v>1961.06</v>
      </c>
      <c r="B1095" s="59">
        <f>[1]Data!B1094</f>
        <v>65.62</v>
      </c>
      <c r="C1095" s="59">
        <f>[1]Data!C1094</f>
        <v>1.94</v>
      </c>
      <c r="D1095" s="59">
        <f>[1]Data!D1094</f>
        <v>3.03</v>
      </c>
      <c r="E1095" s="59">
        <f>[1]Data!E1094</f>
        <v>29.8</v>
      </c>
      <c r="F1095" s="59">
        <f t="shared" si="167"/>
        <v>687.75925637583896</v>
      </c>
      <c r="G1095" s="59">
        <f t="shared" si="168"/>
        <v>31.757246979865769</v>
      </c>
      <c r="H1095" s="59">
        <f t="shared" si="171"/>
        <v>441.999985616647</v>
      </c>
      <c r="I1095" s="59">
        <f t="shared" si="172"/>
        <v>33.551605397279687</v>
      </c>
      <c r="J1095" s="59">
        <f t="shared" si="173"/>
        <v>20.498549867649594</v>
      </c>
      <c r="K1095" s="59">
        <f t="shared" si="174"/>
        <v>3.020354145478866</v>
      </c>
      <c r="L1095" s="59">
        <f t="shared" si="175"/>
        <v>0.21561602557139903</v>
      </c>
      <c r="R1095" s="59">
        <f t="shared" si="169"/>
        <v>21.656765676567659</v>
      </c>
      <c r="S1095" s="59">
        <f t="shared" si="170"/>
        <v>3.0753179080116779</v>
      </c>
    </row>
    <row r="1096" spans="1:19" x14ac:dyDescent="0.3">
      <c r="A1096" s="60">
        <f>[1]Data!A1095</f>
        <v>1961.07</v>
      </c>
      <c r="B1096" s="59">
        <f>[1]Data!B1095</f>
        <v>65.44</v>
      </c>
      <c r="C1096" s="59">
        <f>[1]Data!C1095</f>
        <v>1.9466699999999999</v>
      </c>
      <c r="D1096" s="59">
        <f>[1]Data!D1095</f>
        <v>3.03667</v>
      </c>
      <c r="E1096" s="59">
        <f>[1]Data!E1095</f>
        <v>30</v>
      </c>
      <c r="F1096" s="59">
        <f t="shared" si="167"/>
        <v>681.30020266666668</v>
      </c>
      <c r="G1096" s="59">
        <f t="shared" si="168"/>
        <v>31.614973814666666</v>
      </c>
      <c r="H1096" s="59">
        <f t="shared" si="171"/>
        <v>445.61256200571057</v>
      </c>
      <c r="I1096" s="59">
        <f t="shared" si="172"/>
        <v>33.548599159195149</v>
      </c>
      <c r="J1096" s="59">
        <f t="shared" si="173"/>
        <v>20.307858442427182</v>
      </c>
      <c r="K1096" s="59">
        <f t="shared" si="174"/>
        <v>3.0110079265284124</v>
      </c>
      <c r="L1096" s="59">
        <f t="shared" si="175"/>
        <v>0.20626980662094541</v>
      </c>
      <c r="R1096" s="59">
        <f t="shared" si="169"/>
        <v>21.54992146002035</v>
      </c>
      <c r="S1096" s="59">
        <f t="shared" si="170"/>
        <v>3.070372171996496</v>
      </c>
    </row>
    <row r="1097" spans="1:19" x14ac:dyDescent="0.3">
      <c r="A1097" s="60">
        <f>[1]Data!A1096</f>
        <v>1961.08</v>
      </c>
      <c r="B1097" s="59">
        <f>[1]Data!B1096</f>
        <v>67.790000000000006</v>
      </c>
      <c r="C1097" s="59">
        <f>[1]Data!C1096</f>
        <v>1.95333</v>
      </c>
      <c r="D1097" s="59">
        <f>[1]Data!D1096</f>
        <v>3.0433300000000001</v>
      </c>
      <c r="E1097" s="59">
        <f>[1]Data!E1096</f>
        <v>29.9</v>
      </c>
      <c r="F1097" s="59">
        <f t="shared" si="167"/>
        <v>708.12663143812711</v>
      </c>
      <c r="G1097" s="59">
        <f t="shared" si="168"/>
        <v>31.790279115719066</v>
      </c>
      <c r="H1097" s="59">
        <f t="shared" si="171"/>
        <v>449.05409534145576</v>
      </c>
      <c r="I1097" s="59">
        <f t="shared" si="172"/>
        <v>33.554623742456926</v>
      </c>
      <c r="J1097" s="59">
        <f t="shared" si="173"/>
        <v>21.103697567084591</v>
      </c>
      <c r="K1097" s="59">
        <f t="shared" si="174"/>
        <v>3.0494482652754491</v>
      </c>
      <c r="L1097" s="59">
        <f t="shared" si="175"/>
        <v>0.24471014536798208</v>
      </c>
      <c r="R1097" s="59">
        <f t="shared" si="169"/>
        <v>22.274942250758215</v>
      </c>
      <c r="S1097" s="59">
        <f t="shared" si="170"/>
        <v>3.1034623807949586</v>
      </c>
    </row>
    <row r="1098" spans="1:19" x14ac:dyDescent="0.3">
      <c r="A1098" s="60">
        <f>[1]Data!A1097</f>
        <v>1961.09</v>
      </c>
      <c r="B1098" s="59">
        <f>[1]Data!B1097</f>
        <v>67.260000000000005</v>
      </c>
      <c r="C1098" s="59">
        <f>[1]Data!C1097</f>
        <v>1.96</v>
      </c>
      <c r="D1098" s="59">
        <f>[1]Data!D1097</f>
        <v>3.05</v>
      </c>
      <c r="E1098" s="59">
        <f>[1]Data!E1097</f>
        <v>30</v>
      </c>
      <c r="F1098" s="59">
        <f t="shared" si="167"/>
        <v>700.24834399999997</v>
      </c>
      <c r="G1098" s="59">
        <f t="shared" si="168"/>
        <v>31.753753333333332</v>
      </c>
      <c r="H1098" s="59">
        <f t="shared" si="171"/>
        <v>452.49672358851166</v>
      </c>
      <c r="I1098" s="59">
        <f t="shared" si="172"/>
        <v>33.570173416839197</v>
      </c>
      <c r="J1098" s="59">
        <f t="shared" si="173"/>
        <v>20.85924118726021</v>
      </c>
      <c r="K1098" s="59">
        <f t="shared" si="174"/>
        <v>3.0377970724613328</v>
      </c>
      <c r="L1098" s="59">
        <f t="shared" si="175"/>
        <v>0.23305895255386577</v>
      </c>
      <c r="R1098" s="59">
        <f t="shared" si="169"/>
        <v>22.052459016393446</v>
      </c>
      <c r="S1098" s="59">
        <f t="shared" si="170"/>
        <v>3.0934241156928035</v>
      </c>
    </row>
    <row r="1099" spans="1:19" x14ac:dyDescent="0.3">
      <c r="A1099" s="60">
        <f>[1]Data!A1098</f>
        <v>1961.1</v>
      </c>
      <c r="B1099" s="59">
        <f>[1]Data!B1098</f>
        <v>68</v>
      </c>
      <c r="C1099" s="59">
        <f>[1]Data!C1098</f>
        <v>1.98</v>
      </c>
      <c r="D1099" s="59">
        <f>[1]Data!D1098</f>
        <v>3.09667</v>
      </c>
      <c r="E1099" s="59">
        <f>[1]Data!E1098</f>
        <v>30</v>
      </c>
      <c r="F1099" s="59">
        <f t="shared" ref="F1099:F1162" si="176">B1099*$E$1848/E1099</f>
        <v>707.95253333333335</v>
      </c>
      <c r="G1099" s="59">
        <f t="shared" ref="G1099:G1162" si="177">D1099*$E$1848/E1099</f>
        <v>32.239637814666665</v>
      </c>
      <c r="H1099" s="59">
        <f t="shared" si="171"/>
        <v>456.1664369644767</v>
      </c>
      <c r="I1099" s="59">
        <f t="shared" si="172"/>
        <v>33.593665340772347</v>
      </c>
      <c r="J1099" s="59">
        <f t="shared" si="173"/>
        <v>21.073988984289169</v>
      </c>
      <c r="K1099" s="59">
        <f t="shared" si="174"/>
        <v>3.0480395304614913</v>
      </c>
      <c r="L1099" s="59">
        <f t="shared" si="175"/>
        <v>0.24330141055402432</v>
      </c>
      <c r="R1099" s="59">
        <f t="shared" ref="R1099:R1162" si="178">B1099/D1099</f>
        <v>21.959072164615538</v>
      </c>
      <c r="S1099" s="59">
        <f t="shared" ref="S1099:S1162" si="179">LN(R1099)</f>
        <v>3.0891803645927838</v>
      </c>
    </row>
    <row r="1100" spans="1:19" x14ac:dyDescent="0.3">
      <c r="A1100" s="60">
        <f>[1]Data!A1099</f>
        <v>1961.11</v>
      </c>
      <c r="B1100" s="59">
        <f>[1]Data!B1099</f>
        <v>71.08</v>
      </c>
      <c r="C1100" s="59">
        <f>[1]Data!C1099</f>
        <v>2</v>
      </c>
      <c r="D1100" s="59">
        <f>[1]Data!D1099</f>
        <v>3.1433300000000002</v>
      </c>
      <c r="E1100" s="59">
        <f>[1]Data!E1099</f>
        <v>30</v>
      </c>
      <c r="F1100" s="59">
        <f t="shared" si="176"/>
        <v>740.01861866666661</v>
      </c>
      <c r="G1100" s="59">
        <f t="shared" si="177"/>
        <v>32.725418185333332</v>
      </c>
      <c r="H1100" s="59">
        <f t="shared" si="171"/>
        <v>460.03722198738865</v>
      </c>
      <c r="I1100" s="59">
        <f t="shared" si="172"/>
        <v>33.626136783148326</v>
      </c>
      <c r="J1100" s="59">
        <f t="shared" si="173"/>
        <v>22.007244645407066</v>
      </c>
      <c r="K1100" s="59">
        <f t="shared" si="174"/>
        <v>3.091371701214249</v>
      </c>
      <c r="L1100" s="59">
        <f t="shared" si="175"/>
        <v>0.28663358130678196</v>
      </c>
      <c r="R1100" s="59">
        <f t="shared" si="178"/>
        <v>22.61296141353278</v>
      </c>
      <c r="S1100" s="59">
        <f t="shared" si="179"/>
        <v>3.1185232557551434</v>
      </c>
    </row>
    <row r="1101" spans="1:19" x14ac:dyDescent="0.3">
      <c r="A1101" s="60">
        <f>[1]Data!A1100</f>
        <v>1961.12</v>
      </c>
      <c r="B1101" s="59">
        <f>[1]Data!B1100</f>
        <v>71.739999999999995</v>
      </c>
      <c r="C1101" s="59">
        <f>[1]Data!C1100</f>
        <v>2.02</v>
      </c>
      <c r="D1101" s="59">
        <f>[1]Data!D1100</f>
        <v>3.19</v>
      </c>
      <c r="E1101" s="59">
        <f>[1]Data!E1100</f>
        <v>30</v>
      </c>
      <c r="F1101" s="59">
        <f t="shared" si="176"/>
        <v>746.88992266666662</v>
      </c>
      <c r="G1101" s="59">
        <f t="shared" si="177"/>
        <v>33.211302666666668</v>
      </c>
      <c r="H1101" s="59">
        <f t="shared" si="171"/>
        <v>463.69359112097555</v>
      </c>
      <c r="I1101" s="59">
        <f t="shared" si="172"/>
        <v>33.666504015363657</v>
      </c>
      <c r="J1101" s="59">
        <f t="shared" si="173"/>
        <v>22.184956368675067</v>
      </c>
      <c r="K1101" s="59">
        <f t="shared" si="174"/>
        <v>3.0994144181250878</v>
      </c>
      <c r="L1101" s="59">
        <f t="shared" si="175"/>
        <v>0.29467629821762076</v>
      </c>
      <c r="R1101" s="59">
        <f t="shared" si="178"/>
        <v>22.489028213166144</v>
      </c>
      <c r="S1101" s="59">
        <f t="shared" si="179"/>
        <v>3.1130275553073834</v>
      </c>
    </row>
    <row r="1102" spans="1:19" x14ac:dyDescent="0.3">
      <c r="A1102" s="60">
        <f>[1]Data!A1101</f>
        <v>1962.01</v>
      </c>
      <c r="B1102" s="59">
        <f>[1]Data!B1101</f>
        <v>69.069999999999993</v>
      </c>
      <c r="C1102" s="59">
        <f>[1]Data!C1101</f>
        <v>2.0266700000000002</v>
      </c>
      <c r="D1102" s="59">
        <f>[1]Data!D1101</f>
        <v>3.25</v>
      </c>
      <c r="E1102" s="59">
        <f>[1]Data!E1101</f>
        <v>30</v>
      </c>
      <c r="F1102" s="59">
        <f t="shared" si="176"/>
        <v>719.09237466666661</v>
      </c>
      <c r="G1102" s="59">
        <f t="shared" si="177"/>
        <v>33.835966666666664</v>
      </c>
      <c r="H1102" s="59">
        <f t="shared" si="171"/>
        <v>467.30335367426068</v>
      </c>
      <c r="I1102" s="59">
        <f t="shared" si="172"/>
        <v>33.713693279764833</v>
      </c>
      <c r="J1102" s="59">
        <f t="shared" si="173"/>
        <v>21.329385917450651</v>
      </c>
      <c r="K1102" s="59">
        <f t="shared" si="174"/>
        <v>3.0600857424509518</v>
      </c>
      <c r="L1102" s="59">
        <f t="shared" si="175"/>
        <v>0.25534762254348475</v>
      </c>
      <c r="R1102" s="59">
        <f t="shared" si="178"/>
        <v>21.252307692307689</v>
      </c>
      <c r="S1102" s="59">
        <f t="shared" si="179"/>
        <v>3.0564654867592354</v>
      </c>
    </row>
    <row r="1103" spans="1:19" x14ac:dyDescent="0.3">
      <c r="A1103" s="60">
        <f>[1]Data!A1102</f>
        <v>1962.02</v>
      </c>
      <c r="B1103" s="59">
        <f>[1]Data!B1102</f>
        <v>70.22</v>
      </c>
      <c r="C1103" s="59">
        <f>[1]Data!C1102</f>
        <v>2.0333299999999999</v>
      </c>
      <c r="D1103" s="59">
        <f>[1]Data!D1102</f>
        <v>3.31</v>
      </c>
      <c r="E1103" s="59">
        <f>[1]Data!E1102</f>
        <v>30.1</v>
      </c>
      <c r="F1103" s="59">
        <f t="shared" si="176"/>
        <v>728.63631362126239</v>
      </c>
      <c r="G1103" s="59">
        <f t="shared" si="177"/>
        <v>34.346143521594684</v>
      </c>
      <c r="H1103" s="59">
        <f t="shared" si="171"/>
        <v>470.98705816753807</v>
      </c>
      <c r="I1103" s="59">
        <f t="shared" si="172"/>
        <v>33.764578753231909</v>
      </c>
      <c r="J1103" s="59">
        <f t="shared" si="173"/>
        <v>21.579902386654776</v>
      </c>
      <c r="K1103" s="59">
        <f t="shared" si="174"/>
        <v>3.0717624364951419</v>
      </c>
      <c r="L1103" s="59">
        <f t="shared" si="175"/>
        <v>0.26702431658767489</v>
      </c>
      <c r="R1103" s="59">
        <f t="shared" si="178"/>
        <v>21.214501510574017</v>
      </c>
      <c r="S1103" s="59">
        <f t="shared" si="179"/>
        <v>3.0546849813513144</v>
      </c>
    </row>
    <row r="1104" spans="1:19" x14ac:dyDescent="0.3">
      <c r="A1104" s="60">
        <f>[1]Data!A1103</f>
        <v>1962.03</v>
      </c>
      <c r="B1104" s="59">
        <f>[1]Data!B1103</f>
        <v>70.290000000000006</v>
      </c>
      <c r="C1104" s="59">
        <f>[1]Data!C1103</f>
        <v>2.04</v>
      </c>
      <c r="D1104" s="59">
        <f>[1]Data!D1103</f>
        <v>3.37</v>
      </c>
      <c r="E1104" s="59">
        <f>[1]Data!E1103</f>
        <v>30.1</v>
      </c>
      <c r="F1104" s="59">
        <f t="shared" si="176"/>
        <v>729.36266710963457</v>
      </c>
      <c r="G1104" s="59">
        <f t="shared" si="177"/>
        <v>34.96873222591362</v>
      </c>
      <c r="H1104" s="59">
        <f t="shared" si="171"/>
        <v>474.54985598172755</v>
      </c>
      <c r="I1104" s="59">
        <f t="shared" si="172"/>
        <v>33.82216483420433</v>
      </c>
      <c r="J1104" s="59">
        <f t="shared" si="173"/>
        <v>21.564635814560003</v>
      </c>
      <c r="K1104" s="59">
        <f t="shared" si="174"/>
        <v>3.0710547421556758</v>
      </c>
      <c r="L1104" s="59">
        <f t="shared" si="175"/>
        <v>0.26631662224820873</v>
      </c>
      <c r="R1104" s="59">
        <f t="shared" si="178"/>
        <v>20.857566765578635</v>
      </c>
      <c r="S1104" s="59">
        <f t="shared" si="179"/>
        <v>3.0377167968235437</v>
      </c>
    </row>
    <row r="1105" spans="1:19" x14ac:dyDescent="0.3">
      <c r="A1105" s="60">
        <f>[1]Data!A1104</f>
        <v>1962.04</v>
      </c>
      <c r="B1105" s="59">
        <f>[1]Data!B1104</f>
        <v>68.05</v>
      </c>
      <c r="C1105" s="59">
        <f>[1]Data!C1104</f>
        <v>2.0466700000000002</v>
      </c>
      <c r="D1105" s="59">
        <f>[1]Data!D1104</f>
        <v>3.40333</v>
      </c>
      <c r="E1105" s="59">
        <f>[1]Data!E1104</f>
        <v>30.2</v>
      </c>
      <c r="F1105" s="59">
        <f t="shared" si="176"/>
        <v>703.78121192052981</v>
      </c>
      <c r="G1105" s="59">
        <f t="shared" si="177"/>
        <v>35.197644554966892</v>
      </c>
      <c r="H1105" s="59">
        <f t="shared" si="171"/>
        <v>477.86099215046011</v>
      </c>
      <c r="I1105" s="59">
        <f t="shared" si="172"/>
        <v>33.88512581495722</v>
      </c>
      <c r="J1105" s="59">
        <f t="shared" si="173"/>
        <v>20.769620740492396</v>
      </c>
      <c r="K1105" s="59">
        <f t="shared" si="174"/>
        <v>3.0334913777546419</v>
      </c>
      <c r="L1105" s="59">
        <f t="shared" si="175"/>
        <v>0.22875325784717493</v>
      </c>
      <c r="R1105" s="59">
        <f t="shared" si="178"/>
        <v>19.995122424213932</v>
      </c>
      <c r="S1105" s="59">
        <f t="shared" si="179"/>
        <v>2.9954883650214197</v>
      </c>
    </row>
    <row r="1106" spans="1:19" x14ac:dyDescent="0.3">
      <c r="A1106" s="60">
        <f>[1]Data!A1105</f>
        <v>1962.05</v>
      </c>
      <c r="B1106" s="59">
        <f>[1]Data!B1105</f>
        <v>62.99</v>
      </c>
      <c r="C1106" s="59">
        <f>[1]Data!C1105</f>
        <v>2.0533299999999999</v>
      </c>
      <c r="D1106" s="59">
        <f>[1]Data!D1105</f>
        <v>3.4366699999999999</v>
      </c>
      <c r="E1106" s="59">
        <f>[1]Data!E1105</f>
        <v>30.2</v>
      </c>
      <c r="F1106" s="59">
        <f t="shared" si="176"/>
        <v>651.45008874172186</v>
      </c>
      <c r="G1106" s="59">
        <f t="shared" si="177"/>
        <v>35.542450809271521</v>
      </c>
      <c r="H1106" s="59">
        <f t="shared" si="171"/>
        <v>480.70302568210394</v>
      </c>
      <c r="I1106" s="59">
        <f t="shared" si="172"/>
        <v>33.953349659513862</v>
      </c>
      <c r="J1106" s="59">
        <f t="shared" si="173"/>
        <v>19.18662209397602</v>
      </c>
      <c r="K1106" s="59">
        <f t="shared" si="174"/>
        <v>2.9542132702407851</v>
      </c>
      <c r="L1106" s="59">
        <f t="shared" si="175"/>
        <v>0.14947515033331804</v>
      </c>
      <c r="R1106" s="59">
        <f t="shared" si="178"/>
        <v>18.328789205830063</v>
      </c>
      <c r="S1106" s="59">
        <f t="shared" si="179"/>
        <v>2.9084730043414444</v>
      </c>
    </row>
    <row r="1107" spans="1:19" x14ac:dyDescent="0.3">
      <c r="A1107" s="60">
        <f>[1]Data!A1106</f>
        <v>1962.06</v>
      </c>
      <c r="B1107" s="59">
        <f>[1]Data!B1106</f>
        <v>55.63</v>
      </c>
      <c r="C1107" s="59">
        <f>[1]Data!C1106</f>
        <v>2.06</v>
      </c>
      <c r="D1107" s="59">
        <f>[1]Data!D1106</f>
        <v>3.47</v>
      </c>
      <c r="E1107" s="59">
        <f>[1]Data!E1106</f>
        <v>30.2</v>
      </c>
      <c r="F1107" s="59">
        <f t="shared" si="176"/>
        <v>575.33209139072858</v>
      </c>
      <c r="G1107" s="59">
        <f t="shared" si="177"/>
        <v>35.887153642384106</v>
      </c>
      <c r="H1107" s="59">
        <f t="shared" si="171"/>
        <v>483.55098828942545</v>
      </c>
      <c r="I1107" s="59">
        <f t="shared" si="172"/>
        <v>34.027932594898495</v>
      </c>
      <c r="J1107" s="59">
        <f t="shared" si="173"/>
        <v>16.907641678971206</v>
      </c>
      <c r="K1107" s="59">
        <f t="shared" si="174"/>
        <v>2.8277656900841457</v>
      </c>
      <c r="L1107" s="59">
        <f t="shared" si="175"/>
        <v>2.3027570176678669E-2</v>
      </c>
      <c r="R1107" s="59">
        <f t="shared" si="178"/>
        <v>16.031700288184439</v>
      </c>
      <c r="S1107" s="59">
        <f t="shared" si="179"/>
        <v>2.7745680301284339</v>
      </c>
    </row>
    <row r="1108" spans="1:19" x14ac:dyDescent="0.3">
      <c r="A1108" s="60">
        <f>[1]Data!A1107</f>
        <v>1962.07</v>
      </c>
      <c r="B1108" s="59">
        <f>[1]Data!B1107</f>
        <v>56.97</v>
      </c>
      <c r="C1108" s="59">
        <f>[1]Data!C1107</f>
        <v>2.0666699999999998</v>
      </c>
      <c r="D1108" s="59">
        <f>[1]Data!D1107</f>
        <v>3.49</v>
      </c>
      <c r="E1108" s="59">
        <f>[1]Data!E1107</f>
        <v>30.3</v>
      </c>
      <c r="F1108" s="59">
        <f t="shared" si="176"/>
        <v>587.24600792079207</v>
      </c>
      <c r="G1108" s="59">
        <f t="shared" si="177"/>
        <v>35.974873927392743</v>
      </c>
      <c r="H1108" s="59">
        <f t="shared" si="171"/>
        <v>486.44016538714567</v>
      </c>
      <c r="I1108" s="59">
        <f t="shared" si="172"/>
        <v>34.104701088931954</v>
      </c>
      <c r="J1108" s="59">
        <f t="shared" si="173"/>
        <v>17.218916723224758</v>
      </c>
      <c r="K1108" s="59">
        <f t="shared" si="174"/>
        <v>2.8460085889618325</v>
      </c>
      <c r="L1108" s="59">
        <f t="shared" si="175"/>
        <v>4.1270469054365488E-2</v>
      </c>
      <c r="R1108" s="59">
        <f t="shared" si="178"/>
        <v>16.323782234957019</v>
      </c>
      <c r="S1108" s="59">
        <f t="shared" si="179"/>
        <v>2.7926230772779683</v>
      </c>
    </row>
    <row r="1109" spans="1:19" x14ac:dyDescent="0.3">
      <c r="A1109" s="60">
        <f>[1]Data!A1108</f>
        <v>1962.08</v>
      </c>
      <c r="B1109" s="59">
        <f>[1]Data!B1108</f>
        <v>58.52</v>
      </c>
      <c r="C1109" s="59">
        <f>[1]Data!C1108</f>
        <v>2.0733299999999999</v>
      </c>
      <c r="D1109" s="59">
        <f>[1]Data!D1108</f>
        <v>3.51</v>
      </c>
      <c r="E1109" s="59">
        <f>[1]Data!E1108</f>
        <v>30.3</v>
      </c>
      <c r="F1109" s="59">
        <f t="shared" si="176"/>
        <v>603.22338745874583</v>
      </c>
      <c r="G1109" s="59">
        <f t="shared" si="177"/>
        <v>36.181033663366335</v>
      </c>
      <c r="H1109" s="59">
        <f t="shared" si="171"/>
        <v>489.28109455022826</v>
      </c>
      <c r="I1109" s="59">
        <f t="shared" si="172"/>
        <v>34.1824632184479</v>
      </c>
      <c r="J1109" s="59">
        <f t="shared" si="173"/>
        <v>17.647159703025523</v>
      </c>
      <c r="K1109" s="59">
        <f t="shared" si="174"/>
        <v>2.8705748470884256</v>
      </c>
      <c r="L1109" s="59">
        <f t="shared" si="175"/>
        <v>6.5836727180958565E-2</v>
      </c>
      <c r="R1109" s="59">
        <f t="shared" si="178"/>
        <v>16.672364672364676</v>
      </c>
      <c r="S1109" s="59">
        <f t="shared" si="179"/>
        <v>2.8137525386741493</v>
      </c>
    </row>
    <row r="1110" spans="1:19" x14ac:dyDescent="0.3">
      <c r="A1110" s="60">
        <f>[1]Data!A1109</f>
        <v>1962.09</v>
      </c>
      <c r="B1110" s="59">
        <f>[1]Data!B1109</f>
        <v>58</v>
      </c>
      <c r="C1110" s="59">
        <f>[1]Data!C1109</f>
        <v>2.08</v>
      </c>
      <c r="D1110" s="59">
        <f>[1]Data!D1109</f>
        <v>3.53</v>
      </c>
      <c r="E1110" s="59">
        <f>[1]Data!E1109</f>
        <v>30.4</v>
      </c>
      <c r="F1110" s="59">
        <f t="shared" si="176"/>
        <v>595.89657894736854</v>
      </c>
      <c r="G1110" s="59">
        <f t="shared" si="177"/>
        <v>36.26749868421053</v>
      </c>
      <c r="H1110" s="59">
        <f t="shared" si="171"/>
        <v>492.07335220831777</v>
      </c>
      <c r="I1110" s="59">
        <f t="shared" si="172"/>
        <v>34.260276079982809</v>
      </c>
      <c r="J1110" s="59">
        <f t="shared" si="173"/>
        <v>17.393221746264093</v>
      </c>
      <c r="K1110" s="59">
        <f t="shared" si="174"/>
        <v>2.8560805755118879</v>
      </c>
      <c r="L1110" s="59">
        <f t="shared" si="175"/>
        <v>5.1342455604420856E-2</v>
      </c>
      <c r="R1110" s="59">
        <f t="shared" si="178"/>
        <v>16.430594900849858</v>
      </c>
      <c r="S1110" s="59">
        <f t="shared" si="179"/>
        <v>2.7991451396012139</v>
      </c>
    </row>
    <row r="1111" spans="1:19" x14ac:dyDescent="0.3">
      <c r="A1111" s="60">
        <f>[1]Data!A1110</f>
        <v>1962.1</v>
      </c>
      <c r="B1111" s="59">
        <f>[1]Data!B1110</f>
        <v>56.17</v>
      </c>
      <c r="C1111" s="59">
        <f>[1]Data!C1110</f>
        <v>2.09667</v>
      </c>
      <c r="D1111" s="59">
        <f>[1]Data!D1110</f>
        <v>3.57667</v>
      </c>
      <c r="E1111" s="59">
        <f>[1]Data!E1110</f>
        <v>30.4</v>
      </c>
      <c r="F1111" s="59">
        <f t="shared" si="176"/>
        <v>577.09501447368427</v>
      </c>
      <c r="G1111" s="59">
        <f t="shared" si="177"/>
        <v>36.74698994868421</v>
      </c>
      <c r="H1111" s="59">
        <f t="shared" si="171"/>
        <v>495.24091911588806</v>
      </c>
      <c r="I1111" s="59">
        <f t="shared" si="172"/>
        <v>34.340412831428004</v>
      </c>
      <c r="J1111" s="59">
        <f t="shared" si="173"/>
        <v>16.805127454540461</v>
      </c>
      <c r="K1111" s="59">
        <f t="shared" si="174"/>
        <v>2.8216840454708585</v>
      </c>
      <c r="L1111" s="59">
        <f t="shared" si="175"/>
        <v>1.6945925563391473E-2</v>
      </c>
      <c r="R1111" s="59">
        <f t="shared" si="178"/>
        <v>15.704551999485556</v>
      </c>
      <c r="S1111" s="59">
        <f t="shared" si="179"/>
        <v>2.7539506066038291</v>
      </c>
    </row>
    <row r="1112" spans="1:19" x14ac:dyDescent="0.3">
      <c r="A1112" s="60">
        <f>[1]Data!A1111</f>
        <v>1962.11</v>
      </c>
      <c r="B1112" s="59">
        <f>[1]Data!B1111</f>
        <v>60.04</v>
      </c>
      <c r="C1112" s="59">
        <f>[1]Data!C1111</f>
        <v>2.1133299999999999</v>
      </c>
      <c r="D1112" s="59">
        <f>[1]Data!D1111</f>
        <v>3.6233300000000002</v>
      </c>
      <c r="E1112" s="59">
        <f>[1]Data!E1111</f>
        <v>30.4</v>
      </c>
      <c r="F1112" s="59">
        <f t="shared" si="176"/>
        <v>616.85570000000007</v>
      </c>
      <c r="G1112" s="59">
        <f t="shared" si="177"/>
        <v>37.226378472368424</v>
      </c>
      <c r="H1112" s="59">
        <f t="shared" si="171"/>
        <v>498.47479494934578</v>
      </c>
      <c r="I1112" s="59">
        <f t="shared" si="172"/>
        <v>34.422847150845932</v>
      </c>
      <c r="J1112" s="59">
        <f t="shared" si="173"/>
        <v>17.919950005786809</v>
      </c>
      <c r="K1112" s="59">
        <f t="shared" si="174"/>
        <v>2.8859146176872459</v>
      </c>
      <c r="L1112" s="59">
        <f t="shared" si="175"/>
        <v>8.1176497779778867E-2</v>
      </c>
      <c r="R1112" s="59">
        <f t="shared" si="178"/>
        <v>16.570392429063872</v>
      </c>
      <c r="S1112" s="59">
        <f t="shared" si="179"/>
        <v>2.8076175142638773</v>
      </c>
    </row>
    <row r="1113" spans="1:19" x14ac:dyDescent="0.3">
      <c r="A1113" s="60">
        <f>[1]Data!A1112</f>
        <v>1962.12</v>
      </c>
      <c r="B1113" s="59">
        <f>[1]Data!B1112</f>
        <v>62.64</v>
      </c>
      <c r="C1113" s="59">
        <f>[1]Data!C1112</f>
        <v>2.13</v>
      </c>
      <c r="D1113" s="59">
        <f>[1]Data!D1112</f>
        <v>3.67</v>
      </c>
      <c r="E1113" s="59">
        <f>[1]Data!E1112</f>
        <v>30.4</v>
      </c>
      <c r="F1113" s="59">
        <f t="shared" si="176"/>
        <v>643.56830526315798</v>
      </c>
      <c r="G1113" s="59">
        <f t="shared" si="177"/>
        <v>37.705869736842111</v>
      </c>
      <c r="H1113" s="59">
        <f t="shared" si="171"/>
        <v>501.72293417301762</v>
      </c>
      <c r="I1113" s="59">
        <f t="shared" si="172"/>
        <v>34.507557946729911</v>
      </c>
      <c r="J1113" s="59">
        <f t="shared" si="173"/>
        <v>18.650068088175026</v>
      </c>
      <c r="K1113" s="59">
        <f t="shared" si="174"/>
        <v>2.9258497969236443</v>
      </c>
      <c r="L1113" s="59">
        <f t="shared" si="175"/>
        <v>0.12111167701617731</v>
      </c>
      <c r="R1113" s="59">
        <f t="shared" si="178"/>
        <v>17.068119891008173</v>
      </c>
      <c r="S1113" s="59">
        <f t="shared" si="179"/>
        <v>2.8372123896160688</v>
      </c>
    </row>
    <row r="1114" spans="1:19" x14ac:dyDescent="0.3">
      <c r="A1114" s="60">
        <f>[1]Data!A1113</f>
        <v>1963.01</v>
      </c>
      <c r="B1114" s="59">
        <f>[1]Data!B1113</f>
        <v>65.06</v>
      </c>
      <c r="C1114" s="59">
        <f>[1]Data!C1113</f>
        <v>2.1366700000000001</v>
      </c>
      <c r="D1114" s="59">
        <f>[1]Data!D1113</f>
        <v>3.6833300000000002</v>
      </c>
      <c r="E1114" s="59">
        <f>[1]Data!E1113</f>
        <v>30.4</v>
      </c>
      <c r="F1114" s="59">
        <f t="shared" si="176"/>
        <v>668.43157631578958</v>
      </c>
      <c r="G1114" s="59">
        <f t="shared" si="177"/>
        <v>37.842823209210529</v>
      </c>
      <c r="H1114" s="59">
        <f t="shared" si="171"/>
        <v>505.00900676635393</v>
      </c>
      <c r="I1114" s="59">
        <f t="shared" si="172"/>
        <v>34.59124205005277</v>
      </c>
      <c r="J1114" s="59">
        <f t="shared" si="173"/>
        <v>19.323722905022713</v>
      </c>
      <c r="K1114" s="59">
        <f t="shared" si="174"/>
        <v>2.9613335071680451</v>
      </c>
      <c r="L1114" s="59">
        <f t="shared" si="175"/>
        <v>0.15659538726057809</v>
      </c>
      <c r="R1114" s="59">
        <f t="shared" si="178"/>
        <v>17.663364401234752</v>
      </c>
      <c r="S1114" s="59">
        <f t="shared" si="179"/>
        <v>2.8714926867273385</v>
      </c>
    </row>
    <row r="1115" spans="1:19" x14ac:dyDescent="0.3">
      <c r="A1115" s="60">
        <f>[1]Data!A1114</f>
        <v>1963.02</v>
      </c>
      <c r="B1115" s="59">
        <f>[1]Data!B1114</f>
        <v>65.92</v>
      </c>
      <c r="C1115" s="59">
        <f>[1]Data!C1114</f>
        <v>2.1433300000000002</v>
      </c>
      <c r="D1115" s="59">
        <f>[1]Data!D1114</f>
        <v>3.6966700000000001</v>
      </c>
      <c r="E1115" s="59">
        <f>[1]Data!E1114</f>
        <v>30.4</v>
      </c>
      <c r="F1115" s="59">
        <f t="shared" si="176"/>
        <v>677.26728421052633</v>
      </c>
      <c r="G1115" s="59">
        <f t="shared" si="177"/>
        <v>37.97987942236842</v>
      </c>
      <c r="H1115" s="59">
        <f t="shared" si="171"/>
        <v>508.32268537820016</v>
      </c>
      <c r="I1115" s="59">
        <f t="shared" si="172"/>
        <v>34.673888876106268</v>
      </c>
      <c r="J1115" s="59">
        <f t="shared" si="173"/>
        <v>19.532487014377853</v>
      </c>
      <c r="K1115" s="59">
        <f t="shared" si="174"/>
        <v>2.9720790800672359</v>
      </c>
      <c r="L1115" s="59">
        <f t="shared" si="175"/>
        <v>0.16734096015976885</v>
      </c>
      <c r="R1115" s="59">
        <f t="shared" si="178"/>
        <v>17.832265254945668</v>
      </c>
      <c r="S1115" s="59">
        <f t="shared" si="179"/>
        <v>2.8810094711942016</v>
      </c>
    </row>
    <row r="1116" spans="1:19" x14ac:dyDescent="0.3">
      <c r="A1116" s="60">
        <f>[1]Data!A1115</f>
        <v>1963.03</v>
      </c>
      <c r="B1116" s="59">
        <f>[1]Data!B1115</f>
        <v>65.67</v>
      </c>
      <c r="C1116" s="59">
        <f>[1]Data!C1115</f>
        <v>2.15</v>
      </c>
      <c r="D1116" s="59">
        <f>[1]Data!D1115</f>
        <v>3.71</v>
      </c>
      <c r="E1116" s="59">
        <f>[1]Data!E1115</f>
        <v>30.5</v>
      </c>
      <c r="F1116" s="59">
        <f t="shared" si="176"/>
        <v>672.48663737704919</v>
      </c>
      <c r="G1116" s="59">
        <f t="shared" si="177"/>
        <v>37.991859672131149</v>
      </c>
      <c r="H1116" s="59">
        <f t="shared" si="171"/>
        <v>511.84729482903941</v>
      </c>
      <c r="I1116" s="59">
        <f t="shared" si="172"/>
        <v>34.756721044725573</v>
      </c>
      <c r="J1116" s="59">
        <f t="shared" si="173"/>
        <v>19.348391251052746</v>
      </c>
      <c r="K1116" s="59">
        <f t="shared" si="174"/>
        <v>2.9626092765390344</v>
      </c>
      <c r="L1116" s="59">
        <f t="shared" si="175"/>
        <v>0.15787115663156737</v>
      </c>
      <c r="R1116" s="59">
        <f t="shared" si="178"/>
        <v>17.700808625336929</v>
      </c>
      <c r="S1116" s="59">
        <f t="shared" si="179"/>
        <v>2.8736103235835375</v>
      </c>
    </row>
    <row r="1117" spans="1:19" x14ac:dyDescent="0.3">
      <c r="A1117" s="60">
        <f>[1]Data!A1116</f>
        <v>1963.04</v>
      </c>
      <c r="B1117" s="59">
        <f>[1]Data!B1116</f>
        <v>68.760000000000005</v>
      </c>
      <c r="C1117" s="59">
        <f>[1]Data!C1116</f>
        <v>2.1666699999999999</v>
      </c>
      <c r="D1117" s="59">
        <f>[1]Data!D1116</f>
        <v>3.7533300000000001</v>
      </c>
      <c r="E1117" s="59">
        <f>[1]Data!E1116</f>
        <v>30.5</v>
      </c>
      <c r="F1117" s="59">
        <f t="shared" si="176"/>
        <v>704.12945311475403</v>
      </c>
      <c r="G1117" s="59">
        <f t="shared" si="177"/>
        <v>38.435575919999998</v>
      </c>
      <c r="H1117" s="59">
        <f t="shared" si="171"/>
        <v>515.69619043688783</v>
      </c>
      <c r="I1117" s="59">
        <f t="shared" si="172"/>
        <v>34.839953176757334</v>
      </c>
      <c r="J1117" s="59">
        <f t="shared" si="173"/>
        <v>20.210401820645892</v>
      </c>
      <c r="K1117" s="59">
        <f t="shared" si="174"/>
        <v>3.0061974134863556</v>
      </c>
      <c r="L1117" s="59">
        <f t="shared" si="175"/>
        <v>0.20145929357888859</v>
      </c>
      <c r="R1117" s="59">
        <f t="shared" si="178"/>
        <v>18.319732077914814</v>
      </c>
      <c r="S1117" s="59">
        <f t="shared" si="179"/>
        <v>2.9079787345710755</v>
      </c>
    </row>
    <row r="1118" spans="1:19" x14ac:dyDescent="0.3">
      <c r="A1118" s="60">
        <f>[1]Data!A1117</f>
        <v>1963.05</v>
      </c>
      <c r="B1118" s="59">
        <f>[1]Data!B1117</f>
        <v>70.14</v>
      </c>
      <c r="C1118" s="59">
        <f>[1]Data!C1117</f>
        <v>2.1833300000000002</v>
      </c>
      <c r="D1118" s="59">
        <f>[1]Data!D1117</f>
        <v>3.7966700000000002</v>
      </c>
      <c r="E1118" s="59">
        <f>[1]Data!E1117</f>
        <v>30.5</v>
      </c>
      <c r="F1118" s="59">
        <f t="shared" si="176"/>
        <v>718.2611960655737</v>
      </c>
      <c r="G1118" s="59">
        <f t="shared" si="177"/>
        <v>38.879394571803282</v>
      </c>
      <c r="H1118" s="59">
        <f t="shared" si="171"/>
        <v>519.55171703222868</v>
      </c>
      <c r="I1118" s="59">
        <f t="shared" si="172"/>
        <v>34.924676710627672</v>
      </c>
      <c r="J1118" s="59">
        <f t="shared" si="173"/>
        <v>20.566008442019591</v>
      </c>
      <c r="K1118" s="59">
        <f t="shared" si="174"/>
        <v>3.0236396372911893</v>
      </c>
      <c r="L1118" s="59">
        <f t="shared" si="175"/>
        <v>0.21890151738372232</v>
      </c>
      <c r="R1118" s="59">
        <f t="shared" si="178"/>
        <v>18.474083868231897</v>
      </c>
      <c r="S1118" s="59">
        <f t="shared" si="179"/>
        <v>2.9163688779583108</v>
      </c>
    </row>
    <row r="1119" spans="1:19" x14ac:dyDescent="0.3">
      <c r="A1119" s="60">
        <f>[1]Data!A1118</f>
        <v>1963.06</v>
      </c>
      <c r="B1119" s="59">
        <f>[1]Data!B1118</f>
        <v>70.11</v>
      </c>
      <c r="C1119" s="59">
        <f>[1]Data!C1118</f>
        <v>2.2000000000000002</v>
      </c>
      <c r="D1119" s="59">
        <f>[1]Data!D1118</f>
        <v>3.84</v>
      </c>
      <c r="E1119" s="59">
        <f>[1]Data!E1118</f>
        <v>30.6</v>
      </c>
      <c r="F1119" s="59">
        <f t="shared" si="176"/>
        <v>715.60772941176469</v>
      </c>
      <c r="G1119" s="59">
        <f t="shared" si="177"/>
        <v>39.194603921568621</v>
      </c>
      <c r="H1119" s="59">
        <f t="shared" si="171"/>
        <v>523.53132414129277</v>
      </c>
      <c r="I1119" s="59">
        <f t="shared" si="172"/>
        <v>35.009936138041368</v>
      </c>
      <c r="J1119" s="59">
        <f t="shared" si="173"/>
        <v>20.440132383851854</v>
      </c>
      <c r="K1119" s="59">
        <f t="shared" si="174"/>
        <v>3.0175002420196106</v>
      </c>
      <c r="L1119" s="59">
        <f t="shared" si="175"/>
        <v>0.21276212211214363</v>
      </c>
      <c r="R1119" s="59">
        <f t="shared" si="178"/>
        <v>18.2578125</v>
      </c>
      <c r="S1119" s="59">
        <f t="shared" si="179"/>
        <v>2.9045930706192409</v>
      </c>
    </row>
    <row r="1120" spans="1:19" x14ac:dyDescent="0.3">
      <c r="A1120" s="60">
        <f>[1]Data!A1119</f>
        <v>1963.07</v>
      </c>
      <c r="B1120" s="59">
        <f>[1]Data!B1119</f>
        <v>69.069999999999993</v>
      </c>
      <c r="C1120" s="59">
        <f>[1]Data!C1119</f>
        <v>2.2033299999999998</v>
      </c>
      <c r="D1120" s="59">
        <f>[1]Data!D1119</f>
        <v>3.88</v>
      </c>
      <c r="E1120" s="59">
        <f>[1]Data!E1119</f>
        <v>30.7</v>
      </c>
      <c r="F1120" s="59">
        <f t="shared" si="176"/>
        <v>702.69613159609116</v>
      </c>
      <c r="G1120" s="59">
        <f t="shared" si="177"/>
        <v>39.473881433224754</v>
      </c>
      <c r="H1120" s="59">
        <f t="shared" si="171"/>
        <v>527.5988851562023</v>
      </c>
      <c r="I1120" s="59">
        <f t="shared" si="172"/>
        <v>35.095931144100966</v>
      </c>
      <c r="J1120" s="59">
        <f t="shared" si="173"/>
        <v>20.022153813525545</v>
      </c>
      <c r="K1120" s="59">
        <f t="shared" si="174"/>
        <v>2.9968393511936124</v>
      </c>
      <c r="L1120" s="59">
        <f t="shared" si="175"/>
        <v>0.19210123128614542</v>
      </c>
      <c r="R1120" s="59">
        <f t="shared" si="178"/>
        <v>17.801546391752577</v>
      </c>
      <c r="S1120" s="59">
        <f t="shared" si="179"/>
        <v>2.8792853294656995</v>
      </c>
    </row>
    <row r="1121" spans="1:19" x14ac:dyDescent="0.3">
      <c r="A1121" s="60">
        <f>[1]Data!A1120</f>
        <v>1963.08</v>
      </c>
      <c r="B1121" s="59">
        <f>[1]Data!B1120</f>
        <v>70.98</v>
      </c>
      <c r="C1121" s="59">
        <f>[1]Data!C1120</f>
        <v>2.2066699999999999</v>
      </c>
      <c r="D1121" s="59">
        <f>[1]Data!D1120</f>
        <v>3.92</v>
      </c>
      <c r="E1121" s="59">
        <f>[1]Data!E1120</f>
        <v>30.7</v>
      </c>
      <c r="F1121" s="59">
        <f t="shared" si="176"/>
        <v>722.12786188925088</v>
      </c>
      <c r="G1121" s="59">
        <f t="shared" si="177"/>
        <v>39.880828664495112</v>
      </c>
      <c r="H1121" s="59">
        <f t="shared" si="171"/>
        <v>531.81064164232475</v>
      </c>
      <c r="I1121" s="59">
        <f t="shared" si="172"/>
        <v>35.184690569856024</v>
      </c>
      <c r="J1121" s="59">
        <f t="shared" si="173"/>
        <v>20.523922484284217</v>
      </c>
      <c r="K1121" s="59">
        <f t="shared" si="174"/>
        <v>3.0215911562398157</v>
      </c>
      <c r="L1121" s="59">
        <f t="shared" si="175"/>
        <v>0.21685303633234865</v>
      </c>
      <c r="R1121" s="59">
        <f t="shared" si="178"/>
        <v>18.107142857142858</v>
      </c>
      <c r="S1121" s="59">
        <f t="shared" si="179"/>
        <v>2.8963064934159792</v>
      </c>
    </row>
    <row r="1122" spans="1:19" x14ac:dyDescent="0.3">
      <c r="A1122" s="60">
        <f>[1]Data!A1121</f>
        <v>1963.09</v>
      </c>
      <c r="B1122" s="59">
        <f>[1]Data!B1121</f>
        <v>72.849999999999994</v>
      </c>
      <c r="C1122" s="59">
        <f>[1]Data!C1121</f>
        <v>2.21</v>
      </c>
      <c r="D1122" s="59">
        <f>[1]Data!D1121</f>
        <v>3.96</v>
      </c>
      <c r="E1122" s="59">
        <f>[1]Data!E1121</f>
        <v>30.7</v>
      </c>
      <c r="F1122" s="59">
        <f t="shared" si="176"/>
        <v>741.15264495114002</v>
      </c>
      <c r="G1122" s="59">
        <f t="shared" si="177"/>
        <v>40.287775895765478</v>
      </c>
      <c r="H1122" s="59">
        <f t="shared" si="171"/>
        <v>536.26084136098279</v>
      </c>
      <c r="I1122" s="59">
        <f t="shared" si="172"/>
        <v>35.275118139060403</v>
      </c>
      <c r="J1122" s="59">
        <f t="shared" si="173"/>
        <v>21.010635372768778</v>
      </c>
      <c r="K1122" s="59">
        <f t="shared" si="174"/>
        <v>3.0450287558450899</v>
      </c>
      <c r="L1122" s="59">
        <f t="shared" si="175"/>
        <v>0.2402906359376229</v>
      </c>
      <c r="R1122" s="59">
        <f t="shared" si="178"/>
        <v>18.396464646464644</v>
      </c>
      <c r="S1122" s="59">
        <f t="shared" si="179"/>
        <v>2.9121585073748246</v>
      </c>
    </row>
    <row r="1123" spans="1:19" x14ac:dyDescent="0.3">
      <c r="A1123" s="60">
        <f>[1]Data!A1122</f>
        <v>1963.1</v>
      </c>
      <c r="B1123" s="59">
        <f>[1]Data!B1122</f>
        <v>73.03</v>
      </c>
      <c r="C1123" s="59">
        <f>[1]Data!C1122</f>
        <v>2.23333</v>
      </c>
      <c r="D1123" s="59">
        <f>[1]Data!D1122</f>
        <v>3.98</v>
      </c>
      <c r="E1123" s="59">
        <f>[1]Data!E1122</f>
        <v>30.8</v>
      </c>
      <c r="F1123" s="59">
        <f t="shared" si="176"/>
        <v>740.57162207792203</v>
      </c>
      <c r="G1123" s="59">
        <f t="shared" si="177"/>
        <v>40.359784415584414</v>
      </c>
      <c r="H1123" s="59">
        <f t="shared" si="171"/>
        <v>540.6072687913113</v>
      </c>
      <c r="I1123" s="59">
        <f t="shared" si="172"/>
        <v>35.368942756528753</v>
      </c>
      <c r="J1123" s="59">
        <f t="shared" si="173"/>
        <v>20.938472127251242</v>
      </c>
      <c r="K1123" s="59">
        <f t="shared" si="174"/>
        <v>3.0415882384657165</v>
      </c>
      <c r="L1123" s="59">
        <f t="shared" si="175"/>
        <v>0.23685011855824945</v>
      </c>
      <c r="R1123" s="59">
        <f t="shared" si="178"/>
        <v>18.349246231155778</v>
      </c>
      <c r="S1123" s="59">
        <f t="shared" si="179"/>
        <v>2.909588496335672</v>
      </c>
    </row>
    <row r="1124" spans="1:19" x14ac:dyDescent="0.3">
      <c r="A1124" s="60">
        <f>[1]Data!A1123</f>
        <v>1963.11</v>
      </c>
      <c r="B1124" s="59">
        <f>[1]Data!B1123</f>
        <v>72.62</v>
      </c>
      <c r="C1124" s="59">
        <f>[1]Data!C1123</f>
        <v>2.2566700000000002</v>
      </c>
      <c r="D1124" s="59">
        <f>[1]Data!D1123</f>
        <v>4</v>
      </c>
      <c r="E1124" s="59">
        <f>[1]Data!E1123</f>
        <v>30.8</v>
      </c>
      <c r="F1124" s="59">
        <f t="shared" si="176"/>
        <v>736.41395584415579</v>
      </c>
      <c r="G1124" s="59">
        <f t="shared" si="177"/>
        <v>40.562597402597397</v>
      </c>
      <c r="H1124" s="59">
        <f t="shared" si="171"/>
        <v>544.95423187873769</v>
      </c>
      <c r="I1124" s="59">
        <f t="shared" si="172"/>
        <v>35.464959971277104</v>
      </c>
      <c r="J1124" s="59">
        <f t="shared" si="173"/>
        <v>20.764550599819479</v>
      </c>
      <c r="K1124" s="59">
        <f t="shared" si="174"/>
        <v>3.0332472346534565</v>
      </c>
      <c r="L1124" s="59">
        <f t="shared" si="175"/>
        <v>0.22850911474598945</v>
      </c>
      <c r="R1124" s="59">
        <f t="shared" si="178"/>
        <v>18.155000000000001</v>
      </c>
      <c r="S1124" s="59">
        <f t="shared" si="179"/>
        <v>2.8989460048662994</v>
      </c>
    </row>
    <row r="1125" spans="1:19" x14ac:dyDescent="0.3">
      <c r="A1125" s="60">
        <f>[1]Data!A1124</f>
        <v>1963.12</v>
      </c>
      <c r="B1125" s="59">
        <f>[1]Data!B1124</f>
        <v>74.17</v>
      </c>
      <c r="C1125" s="59">
        <f>[1]Data!C1124</f>
        <v>2.2799999999999998</v>
      </c>
      <c r="D1125" s="59">
        <f>[1]Data!D1124</f>
        <v>4.0199999999999996</v>
      </c>
      <c r="E1125" s="59">
        <f>[1]Data!E1124</f>
        <v>30.9</v>
      </c>
      <c r="F1125" s="59">
        <f t="shared" si="176"/>
        <v>749.69787831715212</v>
      </c>
      <c r="G1125" s="59">
        <f t="shared" si="177"/>
        <v>40.633483495145626</v>
      </c>
      <c r="H1125" s="59">
        <f t="shared" si="171"/>
        <v>549.41286876696745</v>
      </c>
      <c r="I1125" s="59">
        <f t="shared" si="172"/>
        <v>35.563324983204808</v>
      </c>
      <c r="J1125" s="59">
        <f t="shared" si="173"/>
        <v>21.080646387006997</v>
      </c>
      <c r="K1125" s="59">
        <f t="shared" si="174"/>
        <v>3.0483553867233013</v>
      </c>
      <c r="L1125" s="59">
        <f t="shared" si="175"/>
        <v>0.24361726681583429</v>
      </c>
      <c r="R1125" s="59">
        <f t="shared" si="178"/>
        <v>18.450248756218908</v>
      </c>
      <c r="S1125" s="59">
        <f t="shared" si="179"/>
        <v>2.9150778531175372</v>
      </c>
    </row>
    <row r="1126" spans="1:19" x14ac:dyDescent="0.3">
      <c r="A1126" s="60">
        <f>[1]Data!A1125</f>
        <v>1964.01</v>
      </c>
      <c r="B1126" s="59">
        <f>[1]Data!B1125</f>
        <v>76.45</v>
      </c>
      <c r="C1126" s="59">
        <f>[1]Data!C1125</f>
        <v>2.2966700000000002</v>
      </c>
      <c r="D1126" s="59">
        <f>[1]Data!D1125</f>
        <v>4.0733300000000003</v>
      </c>
      <c r="E1126" s="59">
        <f>[1]Data!E1125</f>
        <v>30.9</v>
      </c>
      <c r="F1126" s="59">
        <f t="shared" si="176"/>
        <v>772.74373462783171</v>
      </c>
      <c r="G1126" s="59">
        <f t="shared" si="177"/>
        <v>41.172534160517799</v>
      </c>
      <c r="H1126" s="59">
        <f t="shared" si="171"/>
        <v>553.84923081621832</v>
      </c>
      <c r="I1126" s="59">
        <f t="shared" si="172"/>
        <v>35.664305363357862</v>
      </c>
      <c r="J1126" s="59">
        <f t="shared" si="173"/>
        <v>21.667146654193981</v>
      </c>
      <c r="K1126" s="59">
        <f t="shared" si="174"/>
        <v>3.0757971342526389</v>
      </c>
      <c r="L1126" s="59">
        <f t="shared" si="175"/>
        <v>0.27105901434517188</v>
      </c>
      <c r="R1126" s="59">
        <f t="shared" si="178"/>
        <v>18.76842779740409</v>
      </c>
      <c r="S1126" s="59">
        <f t="shared" si="179"/>
        <v>2.932176085630672</v>
      </c>
    </row>
    <row r="1127" spans="1:19" x14ac:dyDescent="0.3">
      <c r="A1127" s="60">
        <f>[1]Data!A1126</f>
        <v>1964.02</v>
      </c>
      <c r="B1127" s="59">
        <f>[1]Data!B1126</f>
        <v>77.39</v>
      </c>
      <c r="C1127" s="59">
        <f>[1]Data!C1126</f>
        <v>2.3133300000000001</v>
      </c>
      <c r="D1127" s="59">
        <f>[1]Data!D1126</f>
        <v>4.1266699999999998</v>
      </c>
      <c r="E1127" s="59">
        <f>[1]Data!E1126</f>
        <v>30.9</v>
      </c>
      <c r="F1127" s="59">
        <f t="shared" si="176"/>
        <v>782.24509644012949</v>
      </c>
      <c r="G1127" s="59">
        <f t="shared" si="177"/>
        <v>41.711685904207123</v>
      </c>
      <c r="H1127" s="59">
        <f t="shared" si="171"/>
        <v>558.3043362059866</v>
      </c>
      <c r="I1127" s="59">
        <f t="shared" si="172"/>
        <v>35.767878591798556</v>
      </c>
      <c r="J1127" s="59">
        <f t="shared" si="173"/>
        <v>21.870044499074524</v>
      </c>
      <c r="K1127" s="59">
        <f t="shared" si="174"/>
        <v>3.0851178693950896</v>
      </c>
      <c r="L1127" s="59">
        <f t="shared" si="175"/>
        <v>0.28037974948762256</v>
      </c>
      <c r="R1127" s="59">
        <f t="shared" si="178"/>
        <v>18.753619746672257</v>
      </c>
      <c r="S1127" s="59">
        <f t="shared" si="179"/>
        <v>2.9313867869399108</v>
      </c>
    </row>
    <row r="1128" spans="1:19" x14ac:dyDescent="0.3">
      <c r="A1128" s="60">
        <f>[1]Data!A1127</f>
        <v>1964.03</v>
      </c>
      <c r="B1128" s="59">
        <f>[1]Data!B1127</f>
        <v>78.8</v>
      </c>
      <c r="C1128" s="59">
        <f>[1]Data!C1127</f>
        <v>2.33</v>
      </c>
      <c r="D1128" s="59">
        <f>[1]Data!D1127</f>
        <v>4.18</v>
      </c>
      <c r="E1128" s="59">
        <f>[1]Data!E1127</f>
        <v>30.9</v>
      </c>
      <c r="F1128" s="59">
        <f t="shared" si="176"/>
        <v>796.49713915857603</v>
      </c>
      <c r="G1128" s="59">
        <f t="shared" si="177"/>
        <v>42.250736569579288</v>
      </c>
      <c r="H1128" s="59">
        <f t="shared" si="171"/>
        <v>562.76479517925532</v>
      </c>
      <c r="I1128" s="59">
        <f t="shared" si="172"/>
        <v>35.874024348592755</v>
      </c>
      <c r="J1128" s="59">
        <f t="shared" si="173"/>
        <v>22.202614666782445</v>
      </c>
      <c r="K1128" s="59">
        <f t="shared" si="174"/>
        <v>3.1002100597259683</v>
      </c>
      <c r="L1128" s="59">
        <f t="shared" si="175"/>
        <v>0.29547193981850128</v>
      </c>
      <c r="R1128" s="59">
        <f t="shared" si="178"/>
        <v>18.851674641148325</v>
      </c>
      <c r="S1128" s="59">
        <f t="shared" si="179"/>
        <v>2.9366017503271684</v>
      </c>
    </row>
    <row r="1129" spans="1:19" x14ac:dyDescent="0.3">
      <c r="A1129" s="60">
        <f>[1]Data!A1128</f>
        <v>1964.04</v>
      </c>
      <c r="B1129" s="59">
        <f>[1]Data!B1128</f>
        <v>79.94</v>
      </c>
      <c r="C1129" s="59">
        <f>[1]Data!C1128</f>
        <v>2.34667</v>
      </c>
      <c r="D1129" s="59">
        <f>[1]Data!D1128</f>
        <v>4.2300000000000004</v>
      </c>
      <c r="E1129" s="59">
        <f>[1]Data!E1128</f>
        <v>30.9</v>
      </c>
      <c r="F1129" s="59">
        <f t="shared" si="176"/>
        <v>808.02006731391577</v>
      </c>
      <c r="G1129" s="59">
        <f t="shared" si="177"/>
        <v>42.756128155339816</v>
      </c>
      <c r="H1129" s="59">
        <f t="shared" si="171"/>
        <v>567.10557677296595</v>
      </c>
      <c r="I1129" s="59">
        <f t="shared" si="172"/>
        <v>35.980202938621915</v>
      </c>
      <c r="J1129" s="59">
        <f t="shared" si="173"/>
        <v>22.457351580042641</v>
      </c>
      <c r="K1129" s="59">
        <f t="shared" si="174"/>
        <v>3.1116180251733092</v>
      </c>
      <c r="L1129" s="59">
        <f t="shared" si="175"/>
        <v>0.30687990526584219</v>
      </c>
      <c r="R1129" s="59">
        <f t="shared" si="178"/>
        <v>18.898345153664302</v>
      </c>
      <c r="S1129" s="59">
        <f t="shared" si="179"/>
        <v>2.9390743602249909</v>
      </c>
    </row>
    <row r="1130" spans="1:19" x14ac:dyDescent="0.3">
      <c r="A1130" s="60">
        <f>[1]Data!A1129</f>
        <v>1964.05</v>
      </c>
      <c r="B1130" s="59">
        <f>[1]Data!B1129</f>
        <v>80.72</v>
      </c>
      <c r="C1130" s="59">
        <f>[1]Data!C1129</f>
        <v>2.3633299999999999</v>
      </c>
      <c r="D1130" s="59">
        <f>[1]Data!D1129</f>
        <v>4.28</v>
      </c>
      <c r="E1130" s="59">
        <f>[1]Data!E1129</f>
        <v>30.9</v>
      </c>
      <c r="F1130" s="59">
        <f t="shared" si="176"/>
        <v>815.90417605177993</v>
      </c>
      <c r="G1130" s="59">
        <f t="shared" si="177"/>
        <v>43.261519741100329</v>
      </c>
      <c r="H1130" s="59">
        <f t="shared" si="171"/>
        <v>571.26965649484475</v>
      </c>
      <c r="I1130" s="59">
        <f t="shared" si="172"/>
        <v>36.088634403603649</v>
      </c>
      <c r="J1130" s="59">
        <f t="shared" si="173"/>
        <v>22.608341643714493</v>
      </c>
      <c r="K1130" s="59">
        <f t="shared" si="174"/>
        <v>3.1183189374572602</v>
      </c>
      <c r="L1130" s="59">
        <f t="shared" si="175"/>
        <v>0.31358081754979317</v>
      </c>
      <c r="R1130" s="59">
        <f t="shared" si="178"/>
        <v>18.859813084112147</v>
      </c>
      <c r="S1130" s="59">
        <f t="shared" si="179"/>
        <v>2.9370333664516481</v>
      </c>
    </row>
    <row r="1131" spans="1:19" x14ac:dyDescent="0.3">
      <c r="A1131" s="60">
        <f>[1]Data!A1130</f>
        <v>1964.06</v>
      </c>
      <c r="B1131" s="59">
        <f>[1]Data!B1130</f>
        <v>80.239999999999995</v>
      </c>
      <c r="C1131" s="59">
        <f>[1]Data!C1130</f>
        <v>2.38</v>
      </c>
      <c r="D1131" s="59">
        <f>[1]Data!D1130</f>
        <v>4.33</v>
      </c>
      <c r="E1131" s="59">
        <f>[1]Data!E1130</f>
        <v>31</v>
      </c>
      <c r="F1131" s="59">
        <f t="shared" si="176"/>
        <v>808.43611870967732</v>
      </c>
      <c r="G1131" s="59">
        <f t="shared" si="177"/>
        <v>43.625727741935478</v>
      </c>
      <c r="H1131" s="59">
        <f t="shared" si="171"/>
        <v>575.58451193667531</v>
      </c>
      <c r="I1131" s="59">
        <f t="shared" si="172"/>
        <v>36.197223434603835</v>
      </c>
      <c r="J1131" s="59">
        <f t="shared" si="173"/>
        <v>22.334202516119738</v>
      </c>
      <c r="K1131" s="59">
        <f t="shared" si="174"/>
        <v>3.1061192485977731</v>
      </c>
      <c r="L1131" s="59">
        <f t="shared" si="175"/>
        <v>0.30138112869030609</v>
      </c>
      <c r="R1131" s="59">
        <f t="shared" si="178"/>
        <v>18.531177829099306</v>
      </c>
      <c r="S1131" s="59">
        <f t="shared" si="179"/>
        <v>2.9194546016392815</v>
      </c>
    </row>
    <row r="1132" spans="1:19" x14ac:dyDescent="0.3">
      <c r="A1132" s="60">
        <f>[1]Data!A1131</f>
        <v>1964.07</v>
      </c>
      <c r="B1132" s="59">
        <f>[1]Data!B1131</f>
        <v>83.22</v>
      </c>
      <c r="C1132" s="59">
        <f>[1]Data!C1131</f>
        <v>2.4</v>
      </c>
      <c r="D1132" s="59">
        <f>[1]Data!D1131</f>
        <v>4.3766699999999998</v>
      </c>
      <c r="E1132" s="59">
        <f>[1]Data!E1131</f>
        <v>31.1</v>
      </c>
      <c r="F1132" s="59">
        <f t="shared" si="176"/>
        <v>835.7642778135048</v>
      </c>
      <c r="G1132" s="59">
        <f t="shared" si="177"/>
        <v>43.954150946623784</v>
      </c>
      <c r="H1132" s="59">
        <f t="shared" si="171"/>
        <v>579.6868392795094</v>
      </c>
      <c r="I1132" s="59">
        <f t="shared" si="172"/>
        <v>36.308024092928257</v>
      </c>
      <c r="J1132" s="59">
        <f t="shared" si="173"/>
        <v>23.018721031869298</v>
      </c>
      <c r="K1132" s="59">
        <f t="shared" si="174"/>
        <v>3.1363078427524198</v>
      </c>
      <c r="L1132" s="59">
        <f t="shared" si="175"/>
        <v>0.33156972284495279</v>
      </c>
      <c r="R1132" s="59">
        <f t="shared" si="178"/>
        <v>19.014456196149126</v>
      </c>
      <c r="S1132" s="59">
        <f t="shared" si="179"/>
        <v>2.9451995422938673</v>
      </c>
    </row>
    <row r="1133" spans="1:19" x14ac:dyDescent="0.3">
      <c r="A1133" s="60">
        <f>[1]Data!A1132</f>
        <v>1964.08</v>
      </c>
      <c r="B1133" s="59">
        <f>[1]Data!B1132</f>
        <v>82</v>
      </c>
      <c r="C1133" s="59">
        <f>[1]Data!C1132</f>
        <v>2.42</v>
      </c>
      <c r="D1133" s="59">
        <f>[1]Data!D1132</f>
        <v>4.42333</v>
      </c>
      <c r="E1133" s="59">
        <f>[1]Data!E1132</f>
        <v>31</v>
      </c>
      <c r="F1133" s="59">
        <f t="shared" si="176"/>
        <v>826.16851612903224</v>
      </c>
      <c r="G1133" s="59">
        <f t="shared" si="177"/>
        <v>44.566048566451613</v>
      </c>
      <c r="H1133" s="59">
        <f t="shared" si="171"/>
        <v>583.78998819520518</v>
      </c>
      <c r="I1133" s="59">
        <f t="shared" si="172"/>
        <v>36.422973825404412</v>
      </c>
      <c r="J1133" s="59">
        <f t="shared" si="173"/>
        <v>22.68262114151683</v>
      </c>
      <c r="K1133" s="59">
        <f t="shared" si="174"/>
        <v>3.1215990427953995</v>
      </c>
      <c r="L1133" s="59">
        <f t="shared" si="175"/>
        <v>0.31686092288793244</v>
      </c>
      <c r="R1133" s="59">
        <f t="shared" si="178"/>
        <v>18.538069734792565</v>
      </c>
      <c r="S1133" s="59">
        <f t="shared" si="179"/>
        <v>2.9198264411680332</v>
      </c>
    </row>
    <row r="1134" spans="1:19" x14ac:dyDescent="0.3">
      <c r="A1134" s="60">
        <f>[1]Data!A1133</f>
        <v>1964.09</v>
      </c>
      <c r="B1134" s="59">
        <f>[1]Data!B1133</f>
        <v>83.41</v>
      </c>
      <c r="C1134" s="59">
        <f>[1]Data!C1133</f>
        <v>2.44</v>
      </c>
      <c r="D1134" s="59">
        <f>[1]Data!D1133</f>
        <v>4.47</v>
      </c>
      <c r="E1134" s="59">
        <f>[1]Data!E1133</f>
        <v>31.1</v>
      </c>
      <c r="F1134" s="59">
        <f t="shared" si="176"/>
        <v>837.67241543408352</v>
      </c>
      <c r="G1134" s="59">
        <f t="shared" si="177"/>
        <v>44.891448231511248</v>
      </c>
      <c r="H1134" s="59">
        <f t="shared" si="171"/>
        <v>587.87472443485649</v>
      </c>
      <c r="I1134" s="59">
        <f t="shared" si="172"/>
        <v>36.538982822456582</v>
      </c>
      <c r="J1134" s="59">
        <f t="shared" si="173"/>
        <v>22.925444298883338</v>
      </c>
      <c r="K1134" s="59">
        <f t="shared" si="174"/>
        <v>3.1322473984948958</v>
      </c>
      <c r="L1134" s="59">
        <f t="shared" si="175"/>
        <v>0.32750927858742873</v>
      </c>
      <c r="R1134" s="59">
        <f t="shared" si="178"/>
        <v>18.659955257270695</v>
      </c>
      <c r="S1134" s="59">
        <f t="shared" si="179"/>
        <v>2.926379797628043</v>
      </c>
    </row>
    <row r="1135" spans="1:19" x14ac:dyDescent="0.3">
      <c r="A1135" s="60">
        <f>[1]Data!A1134</f>
        <v>1964.1</v>
      </c>
      <c r="B1135" s="59">
        <f>[1]Data!B1134</f>
        <v>84.85</v>
      </c>
      <c r="C1135" s="59">
        <f>[1]Data!C1134</f>
        <v>2.46</v>
      </c>
      <c r="D1135" s="59">
        <f>[1]Data!D1134</f>
        <v>4.4966699999999999</v>
      </c>
      <c r="E1135" s="59">
        <f>[1]Data!E1134</f>
        <v>31.1</v>
      </c>
      <c r="F1135" s="59">
        <f t="shared" si="176"/>
        <v>852.13409003215418</v>
      </c>
      <c r="G1135" s="59">
        <f t="shared" si="177"/>
        <v>45.159290496463022</v>
      </c>
      <c r="H1135" s="59">
        <f t="shared" si="171"/>
        <v>591.89398111513378</v>
      </c>
      <c r="I1135" s="59">
        <f t="shared" si="172"/>
        <v>36.651805634086109</v>
      </c>
      <c r="J1135" s="59">
        <f t="shared" si="173"/>
        <v>23.249443657413458</v>
      </c>
      <c r="K1135" s="59">
        <f t="shared" si="174"/>
        <v>3.1462812030336695</v>
      </c>
      <c r="L1135" s="59">
        <f t="shared" si="175"/>
        <v>0.34154308312620252</v>
      </c>
      <c r="R1135" s="59">
        <f t="shared" si="178"/>
        <v>18.86951899961527</v>
      </c>
      <c r="S1135" s="59">
        <f t="shared" si="179"/>
        <v>2.9375478688391108</v>
      </c>
    </row>
    <row r="1136" spans="1:19" x14ac:dyDescent="0.3">
      <c r="A1136" s="60">
        <f>[1]Data!A1135</f>
        <v>1964.11</v>
      </c>
      <c r="B1136" s="59">
        <f>[1]Data!B1135</f>
        <v>85.44</v>
      </c>
      <c r="C1136" s="59">
        <f>[1]Data!C1135</f>
        <v>2.48</v>
      </c>
      <c r="D1136" s="59">
        <f>[1]Data!D1135</f>
        <v>4.5233299999999996</v>
      </c>
      <c r="E1136" s="59">
        <f>[1]Data!E1135</f>
        <v>31.2</v>
      </c>
      <c r="F1136" s="59">
        <f t="shared" si="176"/>
        <v>855.30916923076916</v>
      </c>
      <c r="G1136" s="59">
        <f t="shared" si="177"/>
        <v>45.281432870512816</v>
      </c>
      <c r="H1136" s="59">
        <f t="shared" si="171"/>
        <v>595.66555692555812</v>
      </c>
      <c r="I1136" s="59">
        <f t="shared" si="172"/>
        <v>36.760509875686203</v>
      </c>
      <c r="J1136" s="59">
        <f t="shared" si="173"/>
        <v>23.267064905334184</v>
      </c>
      <c r="K1136" s="59">
        <f t="shared" si="174"/>
        <v>3.1470388372288434</v>
      </c>
      <c r="L1136" s="59">
        <f t="shared" si="175"/>
        <v>0.34230071732137635</v>
      </c>
      <c r="R1136" s="59">
        <f t="shared" si="178"/>
        <v>18.8887390484444</v>
      </c>
      <c r="S1136" s="59">
        <f t="shared" si="179"/>
        <v>2.9385659269531641</v>
      </c>
    </row>
    <row r="1137" spans="1:19" x14ac:dyDescent="0.3">
      <c r="A1137" s="60">
        <f>[1]Data!A1136</f>
        <v>1964.12</v>
      </c>
      <c r="B1137" s="59">
        <f>[1]Data!B1136</f>
        <v>83.96</v>
      </c>
      <c r="C1137" s="59">
        <f>[1]Data!C1136</f>
        <v>2.5</v>
      </c>
      <c r="D1137" s="59">
        <f>[1]Data!D1136</f>
        <v>4.55</v>
      </c>
      <c r="E1137" s="59">
        <f>[1]Data!E1136</f>
        <v>31.2</v>
      </c>
      <c r="F1137" s="59">
        <f t="shared" si="176"/>
        <v>840.49342051282042</v>
      </c>
      <c r="G1137" s="59">
        <f t="shared" si="177"/>
        <v>45.548416666666668</v>
      </c>
      <c r="H1137" s="59">
        <f t="shared" si="171"/>
        <v>599.34685801918204</v>
      </c>
      <c r="I1137" s="59">
        <f t="shared" si="172"/>
        <v>36.864973747399851</v>
      </c>
      <c r="J1137" s="59">
        <f t="shared" si="173"/>
        <v>22.799240988801785</v>
      </c>
      <c r="K1137" s="59">
        <f t="shared" si="174"/>
        <v>3.1267272454414381</v>
      </c>
      <c r="L1137" s="59">
        <f t="shared" si="175"/>
        <v>0.32198912553397108</v>
      </c>
      <c r="R1137" s="59">
        <f t="shared" si="178"/>
        <v>18.452747252747251</v>
      </c>
      <c r="S1137" s="59">
        <f t="shared" si="179"/>
        <v>2.9152132619895732</v>
      </c>
    </row>
    <row r="1138" spans="1:19" x14ac:dyDescent="0.3">
      <c r="A1138" s="60">
        <f>[1]Data!A1137</f>
        <v>1965.01</v>
      </c>
      <c r="B1138" s="59">
        <f>[1]Data!B1137</f>
        <v>86.12</v>
      </c>
      <c r="C1138" s="59">
        <f>[1]Data!C1137</f>
        <v>2.51667</v>
      </c>
      <c r="D1138" s="59">
        <f>[1]Data!D1137</f>
        <v>4.5933299999999999</v>
      </c>
      <c r="E1138" s="59">
        <f>[1]Data!E1137</f>
        <v>31.2</v>
      </c>
      <c r="F1138" s="59">
        <f t="shared" si="176"/>
        <v>862.11640512820509</v>
      </c>
      <c r="G1138" s="59">
        <f t="shared" si="177"/>
        <v>45.982177742307691</v>
      </c>
      <c r="H1138" s="59">
        <f t="shared" si="171"/>
        <v>602.99825089865419</v>
      </c>
      <c r="I1138" s="59">
        <f t="shared" si="172"/>
        <v>36.965690407904809</v>
      </c>
      <c r="J1138" s="59">
        <f t="shared" si="173"/>
        <v>23.322069616853376</v>
      </c>
      <c r="K1138" s="59">
        <f t="shared" si="174"/>
        <v>3.1494001061229877</v>
      </c>
      <c r="L1138" s="59">
        <f t="shared" si="175"/>
        <v>0.34466198621552069</v>
      </c>
      <c r="R1138" s="59">
        <f t="shared" si="178"/>
        <v>18.748925071788879</v>
      </c>
      <c r="S1138" s="59">
        <f t="shared" si="179"/>
        <v>2.9311364212684277</v>
      </c>
    </row>
    <row r="1139" spans="1:19" x14ac:dyDescent="0.3">
      <c r="A1139" s="60">
        <f>[1]Data!A1138</f>
        <v>1965.02</v>
      </c>
      <c r="B1139" s="59">
        <f>[1]Data!B1138</f>
        <v>86.75</v>
      </c>
      <c r="C1139" s="59">
        <f>[1]Data!C1138</f>
        <v>2.5333299999999999</v>
      </c>
      <c r="D1139" s="59">
        <f>[1]Data!D1138</f>
        <v>4.6366699999999996</v>
      </c>
      <c r="E1139" s="59">
        <f>[1]Data!E1138</f>
        <v>31.2</v>
      </c>
      <c r="F1139" s="59">
        <f t="shared" si="176"/>
        <v>868.42310897435902</v>
      </c>
      <c r="G1139" s="59">
        <f t="shared" si="177"/>
        <v>46.416038924358972</v>
      </c>
      <c r="H1139" s="59">
        <f t="shared" si="171"/>
        <v>606.49563557796716</v>
      </c>
      <c r="I1139" s="59">
        <f t="shared" si="172"/>
        <v>37.062754013506201</v>
      </c>
      <c r="J1139" s="59">
        <f t="shared" si="173"/>
        <v>23.431154324308796</v>
      </c>
      <c r="K1139" s="59">
        <f t="shared" si="174"/>
        <v>3.1540665182420566</v>
      </c>
      <c r="L1139" s="59">
        <f t="shared" si="175"/>
        <v>0.34932839833458962</v>
      </c>
      <c r="R1139" s="59">
        <f t="shared" si="178"/>
        <v>18.709548016140896</v>
      </c>
      <c r="S1139" s="59">
        <f t="shared" si="179"/>
        <v>2.9290339826527241</v>
      </c>
    </row>
    <row r="1140" spans="1:19" x14ac:dyDescent="0.3">
      <c r="A1140" s="60">
        <f>[1]Data!A1139</f>
        <v>1965.03</v>
      </c>
      <c r="B1140" s="59">
        <f>[1]Data!B1139</f>
        <v>86.83</v>
      </c>
      <c r="C1140" s="59">
        <f>[1]Data!C1139</f>
        <v>2.5499999999999998</v>
      </c>
      <c r="D1140" s="59">
        <f>[1]Data!D1139</f>
        <v>4.68</v>
      </c>
      <c r="E1140" s="59">
        <f>[1]Data!E1139</f>
        <v>31.3</v>
      </c>
      <c r="F1140" s="59">
        <f t="shared" si="176"/>
        <v>866.44688690095848</v>
      </c>
      <c r="G1140" s="59">
        <f t="shared" si="177"/>
        <v>46.700120127795522</v>
      </c>
      <c r="H1140" s="59">
        <f t="shared" si="171"/>
        <v>610.1028861722798</v>
      </c>
      <c r="I1140" s="59">
        <f t="shared" si="172"/>
        <v>37.155264966498784</v>
      </c>
      <c r="J1140" s="59">
        <f t="shared" si="173"/>
        <v>23.319626106345744</v>
      </c>
      <c r="K1140" s="59">
        <f t="shared" si="174"/>
        <v>3.1492953281781904</v>
      </c>
      <c r="L1140" s="59">
        <f t="shared" si="175"/>
        <v>0.34455720827072334</v>
      </c>
      <c r="R1140" s="59">
        <f t="shared" si="178"/>
        <v>18.553418803418804</v>
      </c>
      <c r="S1140" s="59">
        <f t="shared" si="179"/>
        <v>2.9206540741429983</v>
      </c>
    </row>
    <row r="1141" spans="1:19" x14ac:dyDescent="0.3">
      <c r="A1141" s="60">
        <f>[1]Data!A1140</f>
        <v>1965.04</v>
      </c>
      <c r="B1141" s="59">
        <f>[1]Data!B1140</f>
        <v>87.97</v>
      </c>
      <c r="C1141" s="59">
        <f>[1]Data!C1140</f>
        <v>2.57</v>
      </c>
      <c r="D1141" s="59">
        <f>[1]Data!D1140</f>
        <v>4.7333299999999996</v>
      </c>
      <c r="E1141" s="59">
        <f>[1]Data!E1140</f>
        <v>31.4</v>
      </c>
      <c r="F1141" s="59">
        <f t="shared" si="176"/>
        <v>875.02694394904461</v>
      </c>
      <c r="G1141" s="59">
        <f t="shared" si="177"/>
        <v>47.081860686624204</v>
      </c>
      <c r="H1141" s="59">
        <f t="shared" si="171"/>
        <v>613.63443476996395</v>
      </c>
      <c r="I1141" s="59">
        <f t="shared" si="172"/>
        <v>37.241576253652227</v>
      </c>
      <c r="J1141" s="59">
        <f t="shared" si="173"/>
        <v>23.495969611738225</v>
      </c>
      <c r="K1141" s="59">
        <f t="shared" si="174"/>
        <v>3.1568289005578176</v>
      </c>
      <c r="L1141" s="59">
        <f t="shared" si="175"/>
        <v>0.3520907806503506</v>
      </c>
      <c r="R1141" s="59">
        <f t="shared" si="178"/>
        <v>18.585224355791802</v>
      </c>
      <c r="S1141" s="59">
        <f t="shared" si="179"/>
        <v>2.9223668755510781</v>
      </c>
    </row>
    <row r="1142" spans="1:19" x14ac:dyDescent="0.3">
      <c r="A1142" s="60">
        <f>[1]Data!A1141</f>
        <v>1965.05</v>
      </c>
      <c r="B1142" s="59">
        <f>[1]Data!B1141</f>
        <v>89.28</v>
      </c>
      <c r="C1142" s="59">
        <f>[1]Data!C1141</f>
        <v>2.59</v>
      </c>
      <c r="D1142" s="59">
        <f>[1]Data!D1141</f>
        <v>4.78667</v>
      </c>
      <c r="E1142" s="59">
        <f>[1]Data!E1141</f>
        <v>31.4</v>
      </c>
      <c r="F1142" s="59">
        <f t="shared" si="176"/>
        <v>888.05735541401282</v>
      </c>
      <c r="G1142" s="59">
        <f t="shared" si="177"/>
        <v>47.612427211464968</v>
      </c>
      <c r="H1142" s="59">
        <f t="shared" si="171"/>
        <v>616.92757421665169</v>
      </c>
      <c r="I1142" s="59">
        <f t="shared" si="172"/>
        <v>37.322849677014752</v>
      </c>
      <c r="J1142" s="59">
        <f t="shared" si="173"/>
        <v>23.793932218442642</v>
      </c>
      <c r="K1142" s="59">
        <f t="shared" si="174"/>
        <v>3.1694305993675265</v>
      </c>
      <c r="L1142" s="59">
        <f t="shared" si="175"/>
        <v>0.36469247946005945</v>
      </c>
      <c r="R1142" s="59">
        <f t="shared" si="178"/>
        <v>18.651797596241227</v>
      </c>
      <c r="S1142" s="59">
        <f t="shared" si="179"/>
        <v>2.9259425273024449</v>
      </c>
    </row>
    <row r="1143" spans="1:19" x14ac:dyDescent="0.3">
      <c r="A1143" s="60">
        <f>[1]Data!A1142</f>
        <v>1965.06</v>
      </c>
      <c r="B1143" s="59">
        <f>[1]Data!B1142</f>
        <v>85.04</v>
      </c>
      <c r="C1143" s="59">
        <f>[1]Data!C1142</f>
        <v>2.61</v>
      </c>
      <c r="D1143" s="59">
        <f>[1]Data!D1142</f>
        <v>4.84</v>
      </c>
      <c r="E1143" s="59">
        <f>[1]Data!E1142</f>
        <v>31.6</v>
      </c>
      <c r="F1143" s="59">
        <f t="shared" si="176"/>
        <v>840.5289012658227</v>
      </c>
      <c r="G1143" s="59">
        <f t="shared" si="177"/>
        <v>47.838192405063289</v>
      </c>
      <c r="H1143" s="59">
        <f t="shared" si="171"/>
        <v>619.94171671329786</v>
      </c>
      <c r="I1143" s="59">
        <f t="shared" si="172"/>
        <v>37.397270832029555</v>
      </c>
      <c r="J1143" s="59">
        <f t="shared" si="173"/>
        <v>22.475674897269158</v>
      </c>
      <c r="K1143" s="59">
        <f t="shared" si="174"/>
        <v>3.112433608706346</v>
      </c>
      <c r="L1143" s="59">
        <f t="shared" si="175"/>
        <v>0.30769548879887898</v>
      </c>
      <c r="R1143" s="59">
        <f t="shared" si="178"/>
        <v>17.5702479338843</v>
      </c>
      <c r="S1143" s="59">
        <f t="shared" si="179"/>
        <v>2.8662070133051523</v>
      </c>
    </row>
    <row r="1144" spans="1:19" x14ac:dyDescent="0.3">
      <c r="A1144" s="60">
        <f>[1]Data!A1143</f>
        <v>1965.07</v>
      </c>
      <c r="B1144" s="59">
        <f>[1]Data!B1143</f>
        <v>84.91</v>
      </c>
      <c r="C1144" s="59">
        <f>[1]Data!C1143</f>
        <v>2.6266699999999998</v>
      </c>
      <c r="D1144" s="59">
        <f>[1]Data!D1143</f>
        <v>4.8866699999999996</v>
      </c>
      <c r="E1144" s="59">
        <f>[1]Data!E1143</f>
        <v>31.6</v>
      </c>
      <c r="F1144" s="59">
        <f t="shared" si="176"/>
        <v>839.24399113924039</v>
      </c>
      <c r="G1144" s="59">
        <f t="shared" si="177"/>
        <v>48.299475140506324</v>
      </c>
      <c r="H1144" s="59">
        <f t="shared" si="171"/>
        <v>622.7213175257699</v>
      </c>
      <c r="I1144" s="59">
        <f t="shared" si="172"/>
        <v>37.46897290876128</v>
      </c>
      <c r="J1144" s="59">
        <f t="shared" si="173"/>
        <v>22.398371932501036</v>
      </c>
      <c r="K1144" s="59">
        <f t="shared" si="174"/>
        <v>3.1089882746347848</v>
      </c>
      <c r="L1144" s="59">
        <f t="shared" si="175"/>
        <v>0.30425015472731776</v>
      </c>
      <c r="R1144" s="59">
        <f t="shared" si="178"/>
        <v>17.375840807748425</v>
      </c>
      <c r="S1144" s="59">
        <f t="shared" si="179"/>
        <v>2.8550807820928688</v>
      </c>
    </row>
    <row r="1145" spans="1:19" x14ac:dyDescent="0.3">
      <c r="A1145" s="60">
        <f>[1]Data!A1144</f>
        <v>1965.08</v>
      </c>
      <c r="B1145" s="59">
        <f>[1]Data!B1144</f>
        <v>86.49</v>
      </c>
      <c r="C1145" s="59">
        <f>[1]Data!C1144</f>
        <v>2.6433300000000002</v>
      </c>
      <c r="D1145" s="59">
        <f>[1]Data!D1144</f>
        <v>4.9333299999999998</v>
      </c>
      <c r="E1145" s="59">
        <f>[1]Data!E1144</f>
        <v>31.6</v>
      </c>
      <c r="F1145" s="59">
        <f t="shared" si="176"/>
        <v>854.86059113924046</v>
      </c>
      <c r="G1145" s="59">
        <f t="shared" si="177"/>
        <v>48.760659036708851</v>
      </c>
      <c r="H1145" s="59">
        <f t="shared" si="171"/>
        <v>625.71490735489931</v>
      </c>
      <c r="I1145" s="59">
        <f t="shared" si="172"/>
        <v>37.536895347411736</v>
      </c>
      <c r="J1145" s="59">
        <f t="shared" si="173"/>
        <v>22.773875762162234</v>
      </c>
      <c r="K1145" s="59">
        <f t="shared" si="174"/>
        <v>3.1256140791246634</v>
      </c>
      <c r="L1145" s="59">
        <f t="shared" si="175"/>
        <v>0.32087595921719636</v>
      </c>
      <c r="R1145" s="59">
        <f t="shared" si="178"/>
        <v>17.531768602546354</v>
      </c>
      <c r="S1145" s="59">
        <f t="shared" si="179"/>
        <v>2.8640145838923647</v>
      </c>
    </row>
    <row r="1146" spans="1:19" x14ac:dyDescent="0.3">
      <c r="A1146" s="60">
        <f>[1]Data!A1145</f>
        <v>1965.09</v>
      </c>
      <c r="B1146" s="59">
        <f>[1]Data!B1145</f>
        <v>89.38</v>
      </c>
      <c r="C1146" s="59">
        <f>[1]Data!C1145</f>
        <v>2.66</v>
      </c>
      <c r="D1146" s="59">
        <f>[1]Data!D1145</f>
        <v>4.9800000000000004</v>
      </c>
      <c r="E1146" s="59">
        <f>[1]Data!E1145</f>
        <v>31.6</v>
      </c>
      <c r="F1146" s="59">
        <f t="shared" si="176"/>
        <v>883.42513164556942</v>
      </c>
      <c r="G1146" s="59">
        <f t="shared" si="177"/>
        <v>49.221941772151894</v>
      </c>
      <c r="H1146" s="59">
        <f t="shared" si="171"/>
        <v>628.61259810744912</v>
      </c>
      <c r="I1146" s="59">
        <f t="shared" si="172"/>
        <v>37.602306380913291</v>
      </c>
      <c r="J1146" s="59">
        <f t="shared" si="173"/>
        <v>23.49390813149671</v>
      </c>
      <c r="K1146" s="59">
        <f t="shared" si="174"/>
        <v>3.1567411590976633</v>
      </c>
      <c r="L1146" s="59">
        <f t="shared" si="175"/>
        <v>0.35200303919019627</v>
      </c>
      <c r="R1146" s="59">
        <f t="shared" si="178"/>
        <v>17.947791164658632</v>
      </c>
      <c r="S1146" s="59">
        <f t="shared" si="179"/>
        <v>2.8874670524687436</v>
      </c>
    </row>
    <row r="1147" spans="1:19" x14ac:dyDescent="0.3">
      <c r="A1147" s="60">
        <f>[1]Data!A1146</f>
        <v>1965.1</v>
      </c>
      <c r="B1147" s="59">
        <f>[1]Data!B1146</f>
        <v>91.39</v>
      </c>
      <c r="C1147" s="59">
        <f>[1]Data!C1146</f>
        <v>2.68</v>
      </c>
      <c r="D1147" s="59">
        <f>[1]Data!D1146</f>
        <v>5.05</v>
      </c>
      <c r="E1147" s="59">
        <f>[1]Data!E1146</f>
        <v>31.7</v>
      </c>
      <c r="F1147" s="59">
        <f t="shared" si="176"/>
        <v>900.44231798107251</v>
      </c>
      <c r="G1147" s="59">
        <f t="shared" si="177"/>
        <v>49.756359621451104</v>
      </c>
      <c r="H1147" s="59">
        <f t="shared" si="171"/>
        <v>631.8363300889672</v>
      </c>
      <c r="I1147" s="59">
        <f t="shared" si="172"/>
        <v>37.665793402467003</v>
      </c>
      <c r="J1147" s="59">
        <f t="shared" si="173"/>
        <v>23.906102504191406</v>
      </c>
      <c r="K1147" s="59">
        <f t="shared" si="174"/>
        <v>3.1741337612484624</v>
      </c>
      <c r="L1147" s="59">
        <f t="shared" si="175"/>
        <v>0.36939564134099534</v>
      </c>
      <c r="R1147" s="59">
        <f t="shared" si="178"/>
        <v>18.097029702970296</v>
      </c>
      <c r="S1147" s="59">
        <f t="shared" si="179"/>
        <v>2.8957478199968416</v>
      </c>
    </row>
    <row r="1148" spans="1:19" x14ac:dyDescent="0.3">
      <c r="A1148" s="60">
        <f>[1]Data!A1147</f>
        <v>1965.11</v>
      </c>
      <c r="B1148" s="59">
        <f>[1]Data!B1147</f>
        <v>92.15</v>
      </c>
      <c r="C1148" s="59">
        <f>[1]Data!C1147</f>
        <v>2.7</v>
      </c>
      <c r="D1148" s="59">
        <f>[1]Data!D1147</f>
        <v>5.12</v>
      </c>
      <c r="E1148" s="59">
        <f>[1]Data!E1147</f>
        <v>31.7</v>
      </c>
      <c r="F1148" s="59">
        <f t="shared" si="176"/>
        <v>907.93040378548903</v>
      </c>
      <c r="G1148" s="59">
        <f t="shared" si="177"/>
        <v>50.446051735015779</v>
      </c>
      <c r="H1148" s="59">
        <f t="shared" si="171"/>
        <v>634.69365202683946</v>
      </c>
      <c r="I1148" s="59">
        <f t="shared" si="172"/>
        <v>37.728371644556077</v>
      </c>
      <c r="J1148" s="59">
        <f t="shared" si="173"/>
        <v>24.064924199200011</v>
      </c>
      <c r="K1148" s="59">
        <f t="shared" si="174"/>
        <v>3.1807553529142512</v>
      </c>
      <c r="L1148" s="59">
        <f t="shared" si="175"/>
        <v>0.37601723300678414</v>
      </c>
      <c r="R1148" s="59">
        <f t="shared" si="178"/>
        <v>17.998046875</v>
      </c>
      <c r="S1148" s="59">
        <f t="shared" si="179"/>
        <v>2.8902632450644159</v>
      </c>
    </row>
    <row r="1149" spans="1:19" x14ac:dyDescent="0.3">
      <c r="A1149" s="60">
        <f>[1]Data!A1148</f>
        <v>1965.12</v>
      </c>
      <c r="B1149" s="59">
        <f>[1]Data!B1148</f>
        <v>91.73</v>
      </c>
      <c r="C1149" s="59">
        <f>[1]Data!C1148</f>
        <v>2.72</v>
      </c>
      <c r="D1149" s="59">
        <f>[1]Data!D1148</f>
        <v>5.19</v>
      </c>
      <c r="E1149" s="59">
        <f>[1]Data!E1148</f>
        <v>31.8</v>
      </c>
      <c r="F1149" s="59">
        <f t="shared" si="176"/>
        <v>900.95013710691831</v>
      </c>
      <c r="G1149" s="59">
        <f t="shared" si="177"/>
        <v>50.974939622641514</v>
      </c>
      <c r="H1149" s="59">
        <f t="shared" si="171"/>
        <v>637.58581666059308</v>
      </c>
      <c r="I1149" s="59">
        <f t="shared" si="172"/>
        <v>37.787902139465373</v>
      </c>
      <c r="J1149" s="59">
        <f t="shared" si="173"/>
        <v>23.842290418286371</v>
      </c>
      <c r="K1149" s="59">
        <f t="shared" si="174"/>
        <v>3.1714609121748301</v>
      </c>
      <c r="L1149" s="59">
        <f t="shared" si="175"/>
        <v>0.36672279226736304</v>
      </c>
      <c r="R1149" s="59">
        <f t="shared" si="178"/>
        <v>17.674373795761078</v>
      </c>
      <c r="S1149" s="59">
        <f t="shared" si="179"/>
        <v>2.8721157823437666</v>
      </c>
    </row>
    <row r="1150" spans="1:19" x14ac:dyDescent="0.3">
      <c r="A1150" s="60">
        <f>[1]Data!A1149</f>
        <v>1966.01</v>
      </c>
      <c r="B1150" s="59">
        <f>[1]Data!B1149</f>
        <v>93.32</v>
      </c>
      <c r="C1150" s="59">
        <f>[1]Data!C1149</f>
        <v>2.74</v>
      </c>
      <c r="D1150" s="59">
        <f>[1]Data!D1149</f>
        <v>5.24</v>
      </c>
      <c r="E1150" s="59">
        <f>[1]Data!E1149</f>
        <v>31.8</v>
      </c>
      <c r="F1150" s="59">
        <f t="shared" si="176"/>
        <v>916.56673710691814</v>
      </c>
      <c r="G1150" s="59">
        <f t="shared" si="177"/>
        <v>51.466027672955974</v>
      </c>
      <c r="H1150" s="59">
        <f t="shared" si="171"/>
        <v>640.56640757755019</v>
      </c>
      <c r="I1150" s="59">
        <f t="shared" si="172"/>
        <v>37.848524406407456</v>
      </c>
      <c r="J1150" s="59">
        <f t="shared" si="173"/>
        <v>24.216709937356253</v>
      </c>
      <c r="K1150" s="59">
        <f t="shared" si="174"/>
        <v>3.1870428881610215</v>
      </c>
      <c r="L1150" s="59">
        <f t="shared" si="175"/>
        <v>0.38230476825355453</v>
      </c>
      <c r="R1150" s="59">
        <f t="shared" si="178"/>
        <v>17.809160305343511</v>
      </c>
      <c r="S1150" s="59">
        <f t="shared" si="179"/>
        <v>2.8797129488202784</v>
      </c>
    </row>
    <row r="1151" spans="1:19" x14ac:dyDescent="0.3">
      <c r="A1151" s="60">
        <f>[1]Data!A1150</f>
        <v>1966.02</v>
      </c>
      <c r="B1151" s="59">
        <f>[1]Data!B1150</f>
        <v>92.69</v>
      </c>
      <c r="C1151" s="59">
        <f>[1]Data!C1150</f>
        <v>2.76</v>
      </c>
      <c r="D1151" s="59">
        <f>[1]Data!D1150</f>
        <v>5.29</v>
      </c>
      <c r="E1151" s="59">
        <f>[1]Data!E1150</f>
        <v>32</v>
      </c>
      <c r="F1151" s="59">
        <f t="shared" si="176"/>
        <v>904.68915874999993</v>
      </c>
      <c r="G1151" s="59">
        <f t="shared" si="177"/>
        <v>51.632383750000002</v>
      </c>
      <c r="H1151" s="59">
        <f t="shared" si="171"/>
        <v>643.28752706718251</v>
      </c>
      <c r="I1151" s="59">
        <f t="shared" si="172"/>
        <v>37.908246087932881</v>
      </c>
      <c r="J1151" s="59">
        <f t="shared" si="173"/>
        <v>23.865233876857854</v>
      </c>
      <c r="K1151" s="59">
        <f t="shared" si="174"/>
        <v>3.172422750403884</v>
      </c>
      <c r="L1151" s="59">
        <f t="shared" si="175"/>
        <v>0.36768463049641698</v>
      </c>
      <c r="R1151" s="59">
        <f t="shared" si="178"/>
        <v>17.521739130434781</v>
      </c>
      <c r="S1151" s="59">
        <f t="shared" si="179"/>
        <v>2.8634423460175333</v>
      </c>
    </row>
    <row r="1152" spans="1:19" x14ac:dyDescent="0.3">
      <c r="A1152" s="60">
        <f>[1]Data!A1151</f>
        <v>1966.03</v>
      </c>
      <c r="B1152" s="59">
        <f>[1]Data!B1151</f>
        <v>88.88</v>
      </c>
      <c r="C1152" s="59">
        <f>[1]Data!C1151</f>
        <v>2.78</v>
      </c>
      <c r="D1152" s="59">
        <f>[1]Data!D1151</f>
        <v>5.34</v>
      </c>
      <c r="E1152" s="59">
        <f>[1]Data!E1151</f>
        <v>32.1</v>
      </c>
      <c r="F1152" s="59">
        <f t="shared" si="176"/>
        <v>864.79963115264786</v>
      </c>
      <c r="G1152" s="59">
        <f t="shared" si="177"/>
        <v>51.95803364485981</v>
      </c>
      <c r="H1152" s="59">
        <f t="shared" si="171"/>
        <v>645.79242341176132</v>
      </c>
      <c r="I1152" s="59">
        <f t="shared" si="172"/>
        <v>37.968044512861013</v>
      </c>
      <c r="J1152" s="59">
        <f t="shared" si="173"/>
        <v>22.77703901394532</v>
      </c>
      <c r="K1152" s="59">
        <f t="shared" si="174"/>
        <v>3.1257529677421023</v>
      </c>
      <c r="L1152" s="59">
        <f t="shared" si="175"/>
        <v>0.3210148478346353</v>
      </c>
      <c r="R1152" s="59">
        <f t="shared" si="178"/>
        <v>16.644194756554306</v>
      </c>
      <c r="S1152" s="59">
        <f t="shared" si="179"/>
        <v>2.8120614923592711</v>
      </c>
    </row>
    <row r="1153" spans="1:19" x14ac:dyDescent="0.3">
      <c r="A1153" s="60">
        <f>[1]Data!A1152</f>
        <v>1966.04</v>
      </c>
      <c r="B1153" s="59">
        <f>[1]Data!B1152</f>
        <v>91.6</v>
      </c>
      <c r="C1153" s="59">
        <f>[1]Data!C1152</f>
        <v>2.7966700000000002</v>
      </c>
      <c r="D1153" s="59">
        <f>[1]Data!D1152</f>
        <v>5.38</v>
      </c>
      <c r="E1153" s="59">
        <f>[1]Data!E1152</f>
        <v>32.299999999999997</v>
      </c>
      <c r="F1153" s="59">
        <f t="shared" si="176"/>
        <v>885.74647678018584</v>
      </c>
      <c r="G1153" s="59">
        <f t="shared" si="177"/>
        <v>52.023100928792566</v>
      </c>
      <c r="H1153" s="59">
        <f t="shared" ref="H1153:H1216" si="180">GEOMEAN(F1034:F1154)</f>
        <v>647.97468087398977</v>
      </c>
      <c r="I1153" s="59">
        <f t="shared" ref="I1153:I1216" si="181">GEOMEAN(G1034:G1153)</f>
        <v>38.032101310260465</v>
      </c>
      <c r="J1153" s="59">
        <f t="shared" ref="J1153:J1216" si="182">F1153/I1153</f>
        <v>23.289443555968475</v>
      </c>
      <c r="K1153" s="59">
        <f t="shared" ref="K1153:K1216" si="183">LN(J1153)</f>
        <v>3.1480001916386753</v>
      </c>
      <c r="L1153" s="59">
        <f t="shared" ref="L1153:L1216" si="184">K1153-$K$1854</f>
        <v>0.34326207173120826</v>
      </c>
      <c r="R1153" s="59">
        <f t="shared" si="178"/>
        <v>17.026022304832711</v>
      </c>
      <c r="S1153" s="59">
        <f t="shared" si="179"/>
        <v>2.8347428975063913</v>
      </c>
    </row>
    <row r="1154" spans="1:19" x14ac:dyDescent="0.3">
      <c r="A1154" s="60">
        <f>[1]Data!A1153</f>
        <v>1966.05</v>
      </c>
      <c r="B1154" s="59">
        <f>[1]Data!B1153</f>
        <v>86.78</v>
      </c>
      <c r="C1154" s="59">
        <f>[1]Data!C1153</f>
        <v>2.8133300000000001</v>
      </c>
      <c r="D1154" s="59">
        <f>[1]Data!D1153</f>
        <v>5.42</v>
      </c>
      <c r="E1154" s="59">
        <f>[1]Data!E1153</f>
        <v>32.299999999999997</v>
      </c>
      <c r="F1154" s="59">
        <f t="shared" si="176"/>
        <v>839.1384198142415</v>
      </c>
      <c r="G1154" s="59">
        <f t="shared" si="177"/>
        <v>52.409889783281734</v>
      </c>
      <c r="H1154" s="59">
        <f t="shared" si="180"/>
        <v>650.29445473469013</v>
      </c>
      <c r="I1154" s="59">
        <f t="shared" si="181"/>
        <v>38.102409227656779</v>
      </c>
      <c r="J1154" s="59">
        <f t="shared" si="182"/>
        <v>22.023237816813687</v>
      </c>
      <c r="K1154" s="59">
        <f t="shared" si="183"/>
        <v>3.0920981603042077</v>
      </c>
      <c r="L1154" s="59">
        <f t="shared" si="184"/>
        <v>0.28736004039674068</v>
      </c>
      <c r="R1154" s="59">
        <f t="shared" si="178"/>
        <v>16.011070110701109</v>
      </c>
      <c r="S1154" s="59">
        <f t="shared" si="179"/>
        <v>2.7732803649186497</v>
      </c>
    </row>
    <row r="1155" spans="1:19" x14ac:dyDescent="0.3">
      <c r="A1155" s="60">
        <f>[1]Data!A1154</f>
        <v>1966.06</v>
      </c>
      <c r="B1155" s="59">
        <f>[1]Data!B1154</f>
        <v>86.06</v>
      </c>
      <c r="C1155" s="59">
        <f>[1]Data!C1154</f>
        <v>2.83</v>
      </c>
      <c r="D1155" s="59">
        <f>[1]Data!D1154</f>
        <v>5.46</v>
      </c>
      <c r="E1155" s="59">
        <f>[1]Data!E1154</f>
        <v>32.4</v>
      </c>
      <c r="F1155" s="59">
        <f t="shared" si="176"/>
        <v>829.60777530864198</v>
      </c>
      <c r="G1155" s="59">
        <f t="shared" si="177"/>
        <v>52.633725925925923</v>
      </c>
      <c r="H1155" s="59">
        <f t="shared" si="180"/>
        <v>652.66329488881581</v>
      </c>
      <c r="I1155" s="59">
        <f t="shared" si="181"/>
        <v>38.179190921463004</v>
      </c>
      <c r="J1155" s="59">
        <f t="shared" si="182"/>
        <v>21.729317863628836</v>
      </c>
      <c r="K1155" s="59">
        <f t="shared" si="183"/>
        <v>3.0786624023181304</v>
      </c>
      <c r="L1155" s="59">
        <f t="shared" si="184"/>
        <v>0.27392428241066336</v>
      </c>
      <c r="R1155" s="59">
        <f t="shared" si="178"/>
        <v>15.761904761904763</v>
      </c>
      <c r="S1155" s="59">
        <f t="shared" si="179"/>
        <v>2.7575959376536399</v>
      </c>
    </row>
    <row r="1156" spans="1:19" x14ac:dyDescent="0.3">
      <c r="A1156" s="60">
        <f>[1]Data!A1155</f>
        <v>1966.07</v>
      </c>
      <c r="B1156" s="59">
        <f>[1]Data!B1155</f>
        <v>85.84</v>
      </c>
      <c r="C1156" s="59">
        <f>[1]Data!C1155</f>
        <v>2.85</v>
      </c>
      <c r="D1156" s="59">
        <f>[1]Data!D1155</f>
        <v>5.4766700000000004</v>
      </c>
      <c r="E1156" s="59">
        <f>[1]Data!E1155</f>
        <v>32.5</v>
      </c>
      <c r="F1156" s="59">
        <f t="shared" si="176"/>
        <v>824.94088861538467</v>
      </c>
      <c r="G1156" s="59">
        <f t="shared" si="177"/>
        <v>52.631978290461539</v>
      </c>
      <c r="H1156" s="59">
        <f t="shared" si="180"/>
        <v>654.42389894033431</v>
      </c>
      <c r="I1156" s="59">
        <f t="shared" si="181"/>
        <v>38.262612779182071</v>
      </c>
      <c r="J1156" s="59">
        <f t="shared" si="182"/>
        <v>21.559972743529386</v>
      </c>
      <c r="K1156" s="59">
        <f t="shared" si="183"/>
        <v>3.0708384818252195</v>
      </c>
      <c r="L1156" s="59">
        <f t="shared" si="184"/>
        <v>0.26610036191775244</v>
      </c>
      <c r="R1156" s="59">
        <f t="shared" si="178"/>
        <v>15.673757958759611</v>
      </c>
      <c r="S1156" s="59">
        <f t="shared" si="179"/>
        <v>2.7519878462988343</v>
      </c>
    </row>
    <row r="1157" spans="1:19" x14ac:dyDescent="0.3">
      <c r="A1157" s="60">
        <f>[1]Data!A1156</f>
        <v>1966.08</v>
      </c>
      <c r="B1157" s="59">
        <f>[1]Data!B1156</f>
        <v>80.650000000000006</v>
      </c>
      <c r="C1157" s="59">
        <f>[1]Data!C1156</f>
        <v>2.87</v>
      </c>
      <c r="D1157" s="59">
        <f>[1]Data!D1156</f>
        <v>5.4933300000000003</v>
      </c>
      <c r="E1157" s="59">
        <f>[1]Data!E1156</f>
        <v>32.700000000000003</v>
      </c>
      <c r="F1157" s="59">
        <f t="shared" si="176"/>
        <v>770.32341896024468</v>
      </c>
      <c r="G1157" s="59">
        <f t="shared" si="177"/>
        <v>52.469197111926604</v>
      </c>
      <c r="H1157" s="59">
        <f t="shared" si="180"/>
        <v>656.00737561994424</v>
      </c>
      <c r="I1157" s="59">
        <f t="shared" si="181"/>
        <v>38.348282680715826</v>
      </c>
      <c r="J1157" s="59">
        <f t="shared" si="182"/>
        <v>20.087559731784722</v>
      </c>
      <c r="K1157" s="59">
        <f t="shared" si="183"/>
        <v>3.0001007046390344</v>
      </c>
      <c r="L1157" s="59">
        <f t="shared" si="184"/>
        <v>0.19536258473156742</v>
      </c>
      <c r="R1157" s="59">
        <f t="shared" si="178"/>
        <v>14.681440947476304</v>
      </c>
      <c r="S1157" s="59">
        <f t="shared" si="179"/>
        <v>2.6865841755543025</v>
      </c>
    </row>
    <row r="1158" spans="1:19" x14ac:dyDescent="0.3">
      <c r="A1158" s="60">
        <f>[1]Data!A1157</f>
        <v>1966.09</v>
      </c>
      <c r="B1158" s="59">
        <f>[1]Data!B1157</f>
        <v>77.81</v>
      </c>
      <c r="C1158" s="59">
        <f>[1]Data!C1157</f>
        <v>2.89</v>
      </c>
      <c r="D1158" s="59">
        <f>[1]Data!D1157</f>
        <v>5.51</v>
      </c>
      <c r="E1158" s="59">
        <f>[1]Data!E1157</f>
        <v>32.700000000000003</v>
      </c>
      <c r="F1158" s="59">
        <f t="shared" si="176"/>
        <v>743.19733700305812</v>
      </c>
      <c r="G1158" s="59">
        <f t="shared" si="177"/>
        <v>52.628419571865436</v>
      </c>
      <c r="H1158" s="59">
        <f t="shared" si="180"/>
        <v>657.72187343465157</v>
      </c>
      <c r="I1158" s="59">
        <f t="shared" si="181"/>
        <v>38.44057771748156</v>
      </c>
      <c r="J1158" s="59">
        <f t="shared" si="182"/>
        <v>19.333667211382089</v>
      </c>
      <c r="K1158" s="59">
        <f t="shared" si="183"/>
        <v>2.9618479912834386</v>
      </c>
      <c r="L1158" s="59">
        <f t="shared" si="184"/>
        <v>0.15710987137597154</v>
      </c>
      <c r="R1158" s="59">
        <f t="shared" si="178"/>
        <v>14.121597096188749</v>
      </c>
      <c r="S1158" s="59">
        <f t="shared" si="179"/>
        <v>2.6477053344640158</v>
      </c>
    </row>
    <row r="1159" spans="1:19" x14ac:dyDescent="0.3">
      <c r="A1159" s="60">
        <f>[1]Data!A1158</f>
        <v>1966.1</v>
      </c>
      <c r="B1159" s="59">
        <f>[1]Data!B1158</f>
        <v>77.13</v>
      </c>
      <c r="C1159" s="59">
        <f>[1]Data!C1158</f>
        <v>2.8833299999999999</v>
      </c>
      <c r="D1159" s="59">
        <f>[1]Data!D1158</f>
        <v>5.5233299999999996</v>
      </c>
      <c r="E1159" s="59">
        <f>[1]Data!E1158</f>
        <v>32.9</v>
      </c>
      <c r="F1159" s="59">
        <f t="shared" si="176"/>
        <v>732.22392583586623</v>
      </c>
      <c r="G1159" s="59">
        <f t="shared" si="177"/>
        <v>52.435036643161091</v>
      </c>
      <c r="H1159" s="59">
        <f t="shared" si="180"/>
        <v>659.79720279301807</v>
      </c>
      <c r="I1159" s="59">
        <f t="shared" si="181"/>
        <v>38.534633443773636</v>
      </c>
      <c r="J1159" s="59">
        <f t="shared" si="182"/>
        <v>19.001709900893783</v>
      </c>
      <c r="K1159" s="59">
        <f t="shared" si="183"/>
        <v>2.944528969901036</v>
      </c>
      <c r="L1159" s="59">
        <f t="shared" si="184"/>
        <v>0.13979084999356894</v>
      </c>
      <c r="R1159" s="59">
        <f t="shared" si="178"/>
        <v>13.964401909717507</v>
      </c>
      <c r="S1159" s="59">
        <f t="shared" si="179"/>
        <v>2.6365113706760299</v>
      </c>
    </row>
    <row r="1160" spans="1:19" x14ac:dyDescent="0.3">
      <c r="A1160" s="60">
        <f>[1]Data!A1159</f>
        <v>1966.11</v>
      </c>
      <c r="B1160" s="59">
        <f>[1]Data!B1159</f>
        <v>80.989999999999995</v>
      </c>
      <c r="C1160" s="59">
        <f>[1]Data!C1159</f>
        <v>2.8766699999999998</v>
      </c>
      <c r="D1160" s="59">
        <f>[1]Data!D1159</f>
        <v>5.53667</v>
      </c>
      <c r="E1160" s="59">
        <f>[1]Data!E1159</f>
        <v>32.9</v>
      </c>
      <c r="F1160" s="59">
        <f t="shared" si="176"/>
        <v>768.86834893617015</v>
      </c>
      <c r="G1160" s="59">
        <f t="shared" si="177"/>
        <v>52.561678250455927</v>
      </c>
      <c r="H1160" s="59">
        <f t="shared" si="180"/>
        <v>661.95908047301918</v>
      </c>
      <c r="I1160" s="59">
        <f t="shared" si="181"/>
        <v>38.631257190463415</v>
      </c>
      <c r="J1160" s="59">
        <f t="shared" si="182"/>
        <v>19.9027524562668</v>
      </c>
      <c r="K1160" s="59">
        <f t="shared" si="183"/>
        <v>2.9908580365511606</v>
      </c>
      <c r="L1160" s="59">
        <f t="shared" si="184"/>
        <v>0.18611991664369354</v>
      </c>
      <c r="R1160" s="59">
        <f t="shared" si="178"/>
        <v>14.627926172229877</v>
      </c>
      <c r="S1160" s="59">
        <f t="shared" si="179"/>
        <v>2.6829324532570262</v>
      </c>
    </row>
    <row r="1161" spans="1:19" x14ac:dyDescent="0.3">
      <c r="A1161" s="60">
        <f>[1]Data!A1160</f>
        <v>1966.12</v>
      </c>
      <c r="B1161" s="59">
        <f>[1]Data!B1160</f>
        <v>81.33</v>
      </c>
      <c r="C1161" s="59">
        <f>[1]Data!C1160</f>
        <v>2.87</v>
      </c>
      <c r="D1161" s="59">
        <f>[1]Data!D1160</f>
        <v>5.55</v>
      </c>
      <c r="E1161" s="59">
        <f>[1]Data!E1160</f>
        <v>32.9</v>
      </c>
      <c r="F1161" s="59">
        <f t="shared" si="176"/>
        <v>772.09609604863226</v>
      </c>
      <c r="G1161" s="59">
        <f t="shared" si="177"/>
        <v>52.688224924012154</v>
      </c>
      <c r="H1161" s="59">
        <f t="shared" si="180"/>
        <v>664.27363700619799</v>
      </c>
      <c r="I1161" s="59">
        <f t="shared" si="181"/>
        <v>38.731644767295819</v>
      </c>
      <c r="J1161" s="59">
        <f t="shared" si="182"/>
        <v>19.934503186928271</v>
      </c>
      <c r="K1161" s="59">
        <f t="shared" si="183"/>
        <v>2.9924520588738233</v>
      </c>
      <c r="L1161" s="59">
        <f t="shared" si="184"/>
        <v>0.18771393896635624</v>
      </c>
      <c r="R1161" s="59">
        <f t="shared" si="178"/>
        <v>14.654054054054054</v>
      </c>
      <c r="S1161" s="59">
        <f t="shared" si="179"/>
        <v>2.6847170244203409</v>
      </c>
    </row>
    <row r="1162" spans="1:19" x14ac:dyDescent="0.3">
      <c r="A1162" s="60">
        <f>[1]Data!A1161</f>
        <v>1967.01</v>
      </c>
      <c r="B1162" s="59">
        <f>[1]Data!B1161</f>
        <v>84.45</v>
      </c>
      <c r="C1162" s="59">
        <f>[1]Data!C1161</f>
        <v>2.88</v>
      </c>
      <c r="D1162" s="59">
        <f>[1]Data!D1161</f>
        <v>5.5166700000000004</v>
      </c>
      <c r="E1162" s="59">
        <f>[1]Data!E1161</f>
        <v>32.9</v>
      </c>
      <c r="F1162" s="59">
        <f t="shared" si="176"/>
        <v>801.71542249240122</v>
      </c>
      <c r="G1162" s="59">
        <f t="shared" si="177"/>
        <v>52.371810773252285</v>
      </c>
      <c r="H1162" s="59">
        <f t="shared" si="180"/>
        <v>666.90412856828243</v>
      </c>
      <c r="I1162" s="59">
        <f t="shared" si="181"/>
        <v>38.830660188962831</v>
      </c>
      <c r="J1162" s="59">
        <f t="shared" si="182"/>
        <v>20.646453565069173</v>
      </c>
      <c r="K1162" s="59">
        <f t="shared" si="183"/>
        <v>3.0275435644676518</v>
      </c>
      <c r="L1162" s="59">
        <f t="shared" si="184"/>
        <v>0.22280544456018481</v>
      </c>
      <c r="R1162" s="59">
        <f t="shared" si="178"/>
        <v>15.308147850061721</v>
      </c>
      <c r="S1162" s="59">
        <f t="shared" si="179"/>
        <v>2.7283852258694221</v>
      </c>
    </row>
    <row r="1163" spans="1:19" x14ac:dyDescent="0.3">
      <c r="A1163" s="60">
        <f>[1]Data!A1162</f>
        <v>1967.02</v>
      </c>
      <c r="B1163" s="59">
        <f>[1]Data!B1162</f>
        <v>87.36</v>
      </c>
      <c r="C1163" s="59">
        <f>[1]Data!C1162</f>
        <v>2.89</v>
      </c>
      <c r="D1163" s="59">
        <f>[1]Data!D1162</f>
        <v>5.4833299999999996</v>
      </c>
      <c r="E1163" s="59">
        <f>[1]Data!E1162</f>
        <v>32.9</v>
      </c>
      <c r="F1163" s="59">
        <f t="shared" ref="F1163:F1226" si="185">B1163*$E$1848/E1163</f>
        <v>829.34114042553188</v>
      </c>
      <c r="G1163" s="59">
        <f t="shared" ref="G1163:G1226" si="186">D1163*$E$1848/E1163</f>
        <v>52.055301688753801</v>
      </c>
      <c r="H1163" s="59">
        <f t="shared" si="180"/>
        <v>669.92136165331317</v>
      </c>
      <c r="I1163" s="59">
        <f t="shared" si="181"/>
        <v>38.929453703429893</v>
      </c>
      <c r="J1163" s="59">
        <f t="shared" si="182"/>
        <v>21.303693258671711</v>
      </c>
      <c r="K1163" s="59">
        <f t="shared" si="183"/>
        <v>3.0588804501105522</v>
      </c>
      <c r="L1163" s="59">
        <f t="shared" si="184"/>
        <v>0.25414233020308519</v>
      </c>
      <c r="R1163" s="59">
        <f t="shared" ref="R1163:R1226" si="187">B1163/D1163</f>
        <v>15.931924578677556</v>
      </c>
      <c r="S1163" s="59">
        <f t="shared" ref="S1163:S1226" si="188">LN(R1163)</f>
        <v>2.7683249313562439</v>
      </c>
    </row>
    <row r="1164" spans="1:19" x14ac:dyDescent="0.3">
      <c r="A1164" s="60">
        <f>[1]Data!A1163</f>
        <v>1967.03</v>
      </c>
      <c r="B1164" s="59">
        <f>[1]Data!B1163</f>
        <v>89.42</v>
      </c>
      <c r="C1164" s="59">
        <f>[1]Data!C1163</f>
        <v>2.9</v>
      </c>
      <c r="D1164" s="59">
        <f>[1]Data!D1163</f>
        <v>5.45</v>
      </c>
      <c r="E1164" s="59">
        <f>[1]Data!E1163</f>
        <v>33</v>
      </c>
      <c r="F1164" s="59">
        <f t="shared" si="185"/>
        <v>846.32507393939386</v>
      </c>
      <c r="G1164" s="59">
        <f t="shared" si="186"/>
        <v>51.582103030303031</v>
      </c>
      <c r="H1164" s="59">
        <f t="shared" si="180"/>
        <v>672.97923741032116</v>
      </c>
      <c r="I1164" s="59">
        <f t="shared" si="181"/>
        <v>39.027018983282829</v>
      </c>
      <c r="J1164" s="59">
        <f t="shared" si="182"/>
        <v>21.685619245013719</v>
      </c>
      <c r="K1164" s="59">
        <f t="shared" si="183"/>
        <v>3.0766493332556113</v>
      </c>
      <c r="L1164" s="59">
        <f t="shared" si="184"/>
        <v>0.27191121334814428</v>
      </c>
      <c r="R1164" s="59">
        <f t="shared" si="187"/>
        <v>16.407339449541283</v>
      </c>
      <c r="S1164" s="59">
        <f t="shared" si="188"/>
        <v>2.7977287621306819</v>
      </c>
    </row>
    <row r="1165" spans="1:19" x14ac:dyDescent="0.3">
      <c r="A1165" s="60">
        <f>[1]Data!A1164</f>
        <v>1967.04</v>
      </c>
      <c r="B1165" s="59">
        <f>[1]Data!B1164</f>
        <v>90.96</v>
      </c>
      <c r="C1165" s="59">
        <f>[1]Data!C1164</f>
        <v>2.9</v>
      </c>
      <c r="D1165" s="59">
        <f>[1]Data!D1164</f>
        <v>5.41</v>
      </c>
      <c r="E1165" s="59">
        <f>[1]Data!E1164</f>
        <v>33.1</v>
      </c>
      <c r="F1165" s="59">
        <f t="shared" si="185"/>
        <v>858.29965921450139</v>
      </c>
      <c r="G1165" s="59">
        <f t="shared" si="186"/>
        <v>51.048825377643503</v>
      </c>
      <c r="H1165" s="59">
        <f t="shared" si="180"/>
        <v>676.02555805709449</v>
      </c>
      <c r="I1165" s="59">
        <f t="shared" si="181"/>
        <v>39.121972313501729</v>
      </c>
      <c r="J1165" s="59">
        <f t="shared" si="182"/>
        <v>21.939069235481412</v>
      </c>
      <c r="K1165" s="59">
        <f t="shared" si="183"/>
        <v>3.0882690307695024</v>
      </c>
      <c r="L1165" s="59">
        <f t="shared" si="184"/>
        <v>0.28353091086203541</v>
      </c>
      <c r="R1165" s="59">
        <f t="shared" si="187"/>
        <v>16.813308687615525</v>
      </c>
      <c r="S1165" s="59">
        <f t="shared" si="188"/>
        <v>2.8221707565838905</v>
      </c>
    </row>
    <row r="1166" spans="1:19" x14ac:dyDescent="0.3">
      <c r="A1166" s="60">
        <f>[1]Data!A1165</f>
        <v>1967.05</v>
      </c>
      <c r="B1166" s="59">
        <f>[1]Data!B1165</f>
        <v>92.59</v>
      </c>
      <c r="C1166" s="59">
        <f>[1]Data!C1165</f>
        <v>2.9</v>
      </c>
      <c r="D1166" s="59">
        <f>[1]Data!D1165</f>
        <v>5.37</v>
      </c>
      <c r="E1166" s="59">
        <f>[1]Data!E1165</f>
        <v>33.200000000000003</v>
      </c>
      <c r="F1166" s="59">
        <f t="shared" si="185"/>
        <v>871.04879156626498</v>
      </c>
      <c r="G1166" s="59">
        <f t="shared" si="186"/>
        <v>50.51876024096385</v>
      </c>
      <c r="H1166" s="59">
        <f t="shared" si="180"/>
        <v>678.8066832584359</v>
      </c>
      <c r="I1166" s="59">
        <f t="shared" si="181"/>
        <v>39.214276587156412</v>
      </c>
      <c r="J1166" s="59">
        <f t="shared" si="182"/>
        <v>22.21254265982185</v>
      </c>
      <c r="K1166" s="59">
        <f t="shared" si="183"/>
        <v>3.1006571140111414</v>
      </c>
      <c r="L1166" s="59">
        <f t="shared" si="184"/>
        <v>0.29591899410367439</v>
      </c>
      <c r="R1166" s="59">
        <f t="shared" si="187"/>
        <v>17.242085661080075</v>
      </c>
      <c r="S1166" s="59">
        <f t="shared" si="188"/>
        <v>2.8473532359391824</v>
      </c>
    </row>
    <row r="1167" spans="1:19" x14ac:dyDescent="0.3">
      <c r="A1167" s="60">
        <f>[1]Data!A1166</f>
        <v>1967.06</v>
      </c>
      <c r="B1167" s="59">
        <f>[1]Data!B1166</f>
        <v>91.43</v>
      </c>
      <c r="C1167" s="59">
        <f>[1]Data!C1166</f>
        <v>2.9</v>
      </c>
      <c r="D1167" s="59">
        <f>[1]Data!D1166</f>
        <v>5.33</v>
      </c>
      <c r="E1167" s="59">
        <f>[1]Data!E1166</f>
        <v>33.299999999999997</v>
      </c>
      <c r="F1167" s="59">
        <f t="shared" si="185"/>
        <v>857.55299579579594</v>
      </c>
      <c r="G1167" s="59">
        <f t="shared" si="186"/>
        <v>49.991878678678681</v>
      </c>
      <c r="H1167" s="59">
        <f t="shared" si="180"/>
        <v>681.60698910708822</v>
      </c>
      <c r="I1167" s="59">
        <f t="shared" si="181"/>
        <v>39.30389289012686</v>
      </c>
      <c r="J1167" s="59">
        <f t="shared" si="182"/>
        <v>21.818525665970693</v>
      </c>
      <c r="K1167" s="59">
        <f t="shared" si="183"/>
        <v>3.0827594101097615</v>
      </c>
      <c r="L1167" s="59">
        <f t="shared" si="184"/>
        <v>0.27802129020229449</v>
      </c>
      <c r="R1167" s="59">
        <f t="shared" si="187"/>
        <v>17.153846153846153</v>
      </c>
      <c r="S1167" s="59">
        <f t="shared" si="188"/>
        <v>2.8422224139985821</v>
      </c>
    </row>
    <row r="1168" spans="1:19" x14ac:dyDescent="0.3">
      <c r="A1168" s="60">
        <f>[1]Data!A1167</f>
        <v>1967.07</v>
      </c>
      <c r="B1168" s="59">
        <f>[1]Data!B1167</f>
        <v>93.01</v>
      </c>
      <c r="C1168" s="59">
        <f>[1]Data!C1167</f>
        <v>2.9066700000000001</v>
      </c>
      <c r="D1168" s="59">
        <f>[1]Data!D1167</f>
        <v>5.32</v>
      </c>
      <c r="E1168" s="59">
        <f>[1]Data!E1167</f>
        <v>33.4</v>
      </c>
      <c r="F1168" s="59">
        <f t="shared" si="185"/>
        <v>869.76045868263486</v>
      </c>
      <c r="G1168" s="59">
        <f t="shared" si="186"/>
        <v>49.748689820359289</v>
      </c>
      <c r="H1168" s="59">
        <f t="shared" si="180"/>
        <v>684.41829006916998</v>
      </c>
      <c r="I1168" s="59">
        <f t="shared" si="181"/>
        <v>39.392845161877524</v>
      </c>
      <c r="J1168" s="59">
        <f t="shared" si="182"/>
        <v>22.079148005393289</v>
      </c>
      <c r="K1168" s="59">
        <f t="shared" si="183"/>
        <v>3.0946336339521476</v>
      </c>
      <c r="L1168" s="59">
        <f t="shared" si="184"/>
        <v>0.28989551404468061</v>
      </c>
      <c r="R1168" s="59">
        <f t="shared" si="187"/>
        <v>17.483082706766918</v>
      </c>
      <c r="S1168" s="59">
        <f t="shared" si="188"/>
        <v>2.8612337109008226</v>
      </c>
    </row>
    <row r="1169" spans="1:19" x14ac:dyDescent="0.3">
      <c r="A1169" s="60">
        <f>[1]Data!A1168</f>
        <v>1967.08</v>
      </c>
      <c r="B1169" s="59">
        <f>[1]Data!B1168</f>
        <v>94.49</v>
      </c>
      <c r="C1169" s="59">
        <f>[1]Data!C1168</f>
        <v>2.9133300000000002</v>
      </c>
      <c r="D1169" s="59">
        <f>[1]Data!D1168</f>
        <v>5.31</v>
      </c>
      <c r="E1169" s="59">
        <f>[1]Data!E1168</f>
        <v>33.5</v>
      </c>
      <c r="F1169" s="59">
        <f t="shared" si="185"/>
        <v>880.96270686567152</v>
      </c>
      <c r="G1169" s="59">
        <f t="shared" si="186"/>
        <v>49.50695283582089</v>
      </c>
      <c r="H1169" s="59">
        <f t="shared" si="180"/>
        <v>687.62470181040362</v>
      </c>
      <c r="I1169" s="59">
        <f t="shared" si="181"/>
        <v>39.478805110745931</v>
      </c>
      <c r="J1169" s="59">
        <f t="shared" si="182"/>
        <v>22.314827016531915</v>
      </c>
      <c r="K1169" s="59">
        <f t="shared" si="183"/>
        <v>3.1052513461592719</v>
      </c>
      <c r="L1169" s="59">
        <f t="shared" si="184"/>
        <v>0.30051322625180488</v>
      </c>
      <c r="R1169" s="59">
        <f t="shared" si="187"/>
        <v>17.794726930320152</v>
      </c>
      <c r="S1169" s="59">
        <f t="shared" si="188"/>
        <v>2.8789021735406872</v>
      </c>
    </row>
    <row r="1170" spans="1:19" x14ac:dyDescent="0.3">
      <c r="A1170" s="60">
        <f>[1]Data!A1169</f>
        <v>1967.09</v>
      </c>
      <c r="B1170" s="59">
        <f>[1]Data!B1169</f>
        <v>95.81</v>
      </c>
      <c r="C1170" s="59">
        <f>[1]Data!C1169</f>
        <v>2.92</v>
      </c>
      <c r="D1170" s="59">
        <f>[1]Data!D1169</f>
        <v>5.3</v>
      </c>
      <c r="E1170" s="59">
        <f>[1]Data!E1169</f>
        <v>33.6</v>
      </c>
      <c r="F1170" s="59">
        <f t="shared" si="185"/>
        <v>890.61097976190479</v>
      </c>
      <c r="G1170" s="59">
        <f t="shared" si="186"/>
        <v>49.266654761904761</v>
      </c>
      <c r="H1170" s="59">
        <f t="shared" si="180"/>
        <v>691.05675254635275</v>
      </c>
      <c r="I1170" s="59">
        <f t="shared" si="181"/>
        <v>39.561760777107573</v>
      </c>
      <c r="J1170" s="59">
        <f t="shared" si="182"/>
        <v>22.511914592973756</v>
      </c>
      <c r="K1170" s="59">
        <f t="shared" si="183"/>
        <v>3.1140447065203873</v>
      </c>
      <c r="L1170" s="59">
        <f t="shared" si="184"/>
        <v>0.30930658661292032</v>
      </c>
      <c r="R1170" s="59">
        <f t="shared" si="187"/>
        <v>18.077358490566038</v>
      </c>
      <c r="S1170" s="59">
        <f t="shared" si="188"/>
        <v>2.8946602431047057</v>
      </c>
    </row>
    <row r="1171" spans="1:19" x14ac:dyDescent="0.3">
      <c r="A1171" s="60">
        <f>[1]Data!A1170</f>
        <v>1967.1</v>
      </c>
      <c r="B1171" s="59">
        <f>[1]Data!B1170</f>
        <v>95.66</v>
      </c>
      <c r="C1171" s="59">
        <f>[1]Data!C1170</f>
        <v>2.92</v>
      </c>
      <c r="D1171" s="59">
        <f>[1]Data!D1170</f>
        <v>5.31</v>
      </c>
      <c r="E1171" s="59">
        <f>[1]Data!E1170</f>
        <v>33.700000000000003</v>
      </c>
      <c r="F1171" s="59">
        <f t="shared" si="185"/>
        <v>886.57801543026687</v>
      </c>
      <c r="G1171" s="59">
        <f t="shared" si="186"/>
        <v>49.213143026706227</v>
      </c>
      <c r="H1171" s="59">
        <f t="shared" si="180"/>
        <v>694.67527557717642</v>
      </c>
      <c r="I1171" s="59">
        <f t="shared" si="181"/>
        <v>39.647720464269547</v>
      </c>
      <c r="J1171" s="59">
        <f t="shared" si="182"/>
        <v>22.361386860292495</v>
      </c>
      <c r="K1171" s="59">
        <f t="shared" si="183"/>
        <v>3.1073356705268291</v>
      </c>
      <c r="L1171" s="59">
        <f t="shared" si="184"/>
        <v>0.30259755061936211</v>
      </c>
      <c r="R1171" s="59">
        <f t="shared" si="187"/>
        <v>18.015065913371</v>
      </c>
      <c r="S1171" s="59">
        <f t="shared" si="188"/>
        <v>2.8912084029983034</v>
      </c>
    </row>
    <row r="1172" spans="1:19" x14ac:dyDescent="0.3">
      <c r="A1172" s="60">
        <f>[1]Data!A1171</f>
        <v>1967.11</v>
      </c>
      <c r="B1172" s="59">
        <f>[1]Data!B1171</f>
        <v>92.66</v>
      </c>
      <c r="C1172" s="59">
        <f>[1]Data!C1171</f>
        <v>2.92</v>
      </c>
      <c r="D1172" s="59">
        <f>[1]Data!D1171</f>
        <v>5.32</v>
      </c>
      <c r="E1172" s="59">
        <f>[1]Data!E1171</f>
        <v>33.799999999999997</v>
      </c>
      <c r="F1172" s="59">
        <f t="shared" si="185"/>
        <v>856.23322840236688</v>
      </c>
      <c r="G1172" s="59">
        <f t="shared" si="186"/>
        <v>49.159947928994086</v>
      </c>
      <c r="H1172" s="59">
        <f t="shared" si="180"/>
        <v>698.60415509965867</v>
      </c>
      <c r="I1172" s="59">
        <f t="shared" si="181"/>
        <v>39.737904904569788</v>
      </c>
      <c r="J1172" s="59">
        <f t="shared" si="182"/>
        <v>21.547014883109792</v>
      </c>
      <c r="K1172" s="59">
        <f t="shared" si="183"/>
        <v>3.0702372864495593</v>
      </c>
      <c r="L1172" s="59">
        <f t="shared" si="184"/>
        <v>0.26549916654209227</v>
      </c>
      <c r="R1172" s="59">
        <f t="shared" si="187"/>
        <v>17.417293233082706</v>
      </c>
      <c r="S1172" s="59">
        <f t="shared" si="188"/>
        <v>2.8574635766349492</v>
      </c>
    </row>
    <row r="1173" spans="1:19" x14ac:dyDescent="0.3">
      <c r="A1173" s="60">
        <f>[1]Data!A1172</f>
        <v>1967.12</v>
      </c>
      <c r="B1173" s="59">
        <f>[1]Data!B1172</f>
        <v>95.3</v>
      </c>
      <c r="C1173" s="59">
        <f>[1]Data!C1172</f>
        <v>2.92</v>
      </c>
      <c r="D1173" s="59">
        <f>[1]Data!D1172</f>
        <v>5.33</v>
      </c>
      <c r="E1173" s="59">
        <f>[1]Data!E1172</f>
        <v>33.9</v>
      </c>
      <c r="F1173" s="59">
        <f t="shared" si="185"/>
        <v>878.03066666666666</v>
      </c>
      <c r="G1173" s="59">
        <f t="shared" si="186"/>
        <v>49.107066666666668</v>
      </c>
      <c r="H1173" s="59">
        <f t="shared" si="180"/>
        <v>702.50811859221506</v>
      </c>
      <c r="I1173" s="59">
        <f t="shared" si="181"/>
        <v>39.831203827331812</v>
      </c>
      <c r="J1173" s="59">
        <f t="shared" si="182"/>
        <v>22.043789348494908</v>
      </c>
      <c r="K1173" s="59">
        <f t="shared" si="183"/>
        <v>3.0930309000188303</v>
      </c>
      <c r="L1173" s="59">
        <f t="shared" si="184"/>
        <v>0.28829278011136328</v>
      </c>
      <c r="R1173" s="59">
        <f t="shared" si="187"/>
        <v>17.879924953095685</v>
      </c>
      <c r="S1173" s="59">
        <f t="shared" si="188"/>
        <v>2.8836785724824034</v>
      </c>
    </row>
    <row r="1174" spans="1:19" x14ac:dyDescent="0.3">
      <c r="A1174" s="60">
        <f>[1]Data!A1173</f>
        <v>1968.01</v>
      </c>
      <c r="B1174" s="59">
        <f>[1]Data!B1173</f>
        <v>95.04</v>
      </c>
      <c r="C1174" s="59">
        <f>[1]Data!C1173</f>
        <v>2.93</v>
      </c>
      <c r="D1174" s="59">
        <f>[1]Data!D1173</f>
        <v>5.3666700000000001</v>
      </c>
      <c r="E1174" s="59">
        <f>[1]Data!E1173</f>
        <v>34.1</v>
      </c>
      <c r="F1174" s="59">
        <f t="shared" si="185"/>
        <v>870.49950967741927</v>
      </c>
      <c r="G1174" s="59">
        <f t="shared" si="186"/>
        <v>49.154920071554251</v>
      </c>
      <c r="H1174" s="59">
        <f t="shared" si="180"/>
        <v>706.07493969019777</v>
      </c>
      <c r="I1174" s="59">
        <f t="shared" si="181"/>
        <v>39.935038719474271</v>
      </c>
      <c r="J1174" s="59">
        <f t="shared" si="182"/>
        <v>21.797888210207777</v>
      </c>
      <c r="K1174" s="59">
        <f t="shared" si="183"/>
        <v>3.0818130940113497</v>
      </c>
      <c r="L1174" s="59">
        <f t="shared" si="184"/>
        <v>0.27707497410388271</v>
      </c>
      <c r="R1174" s="59">
        <f t="shared" si="187"/>
        <v>17.709305770617537</v>
      </c>
      <c r="S1174" s="59">
        <f t="shared" si="188"/>
        <v>2.8740902511742079</v>
      </c>
    </row>
    <row r="1175" spans="1:19" x14ac:dyDescent="0.3">
      <c r="A1175" s="60">
        <f>[1]Data!A1174</f>
        <v>1968.02</v>
      </c>
      <c r="B1175" s="59">
        <f>[1]Data!B1174</f>
        <v>90.75</v>
      </c>
      <c r="C1175" s="59">
        <f>[1]Data!C1174</f>
        <v>2.94</v>
      </c>
      <c r="D1175" s="59">
        <f>[1]Data!D1174</f>
        <v>5.4033300000000004</v>
      </c>
      <c r="E1175" s="59">
        <f>[1]Data!E1174</f>
        <v>34.200000000000003</v>
      </c>
      <c r="F1175" s="59">
        <f t="shared" si="185"/>
        <v>828.77570175438586</v>
      </c>
      <c r="G1175" s="59">
        <f t="shared" si="186"/>
        <v>49.345990221052631</v>
      </c>
      <c r="H1175" s="59">
        <f t="shared" si="180"/>
        <v>709.51455186795556</v>
      </c>
      <c r="I1175" s="59">
        <f t="shared" si="181"/>
        <v>40.048298328676779</v>
      </c>
      <c r="J1175" s="59">
        <f t="shared" si="182"/>
        <v>20.694404914601254</v>
      </c>
      <c r="K1175" s="59">
        <f t="shared" si="183"/>
        <v>3.0298633697547057</v>
      </c>
      <c r="L1175" s="59">
        <f t="shared" si="184"/>
        <v>0.2251252498472387</v>
      </c>
      <c r="R1175" s="59">
        <f t="shared" si="187"/>
        <v>16.795198516470396</v>
      </c>
      <c r="S1175" s="59">
        <f t="shared" si="188"/>
        <v>2.8210930429688212</v>
      </c>
    </row>
    <row r="1176" spans="1:19" x14ac:dyDescent="0.3">
      <c r="A1176" s="60">
        <f>[1]Data!A1175</f>
        <v>1968.03</v>
      </c>
      <c r="B1176" s="59">
        <f>[1]Data!B1175</f>
        <v>89.09</v>
      </c>
      <c r="C1176" s="59">
        <f>[1]Data!C1175</f>
        <v>2.95</v>
      </c>
      <c r="D1176" s="59">
        <f>[1]Data!D1175</f>
        <v>5.44</v>
      </c>
      <c r="E1176" s="59">
        <f>[1]Data!E1175</f>
        <v>34.299999999999997</v>
      </c>
      <c r="F1176" s="59">
        <f t="shared" si="185"/>
        <v>811.24366997084553</v>
      </c>
      <c r="G1176" s="59">
        <f t="shared" si="186"/>
        <v>49.536037317784263</v>
      </c>
      <c r="H1176" s="59">
        <f t="shared" si="180"/>
        <v>713.29461975751417</v>
      </c>
      <c r="I1176" s="59">
        <f t="shared" si="181"/>
        <v>40.173573468602299</v>
      </c>
      <c r="J1176" s="59">
        <f t="shared" si="182"/>
        <v>20.19346550300968</v>
      </c>
      <c r="K1176" s="59">
        <f t="shared" si="183"/>
        <v>3.0053590621229826</v>
      </c>
      <c r="L1176" s="59">
        <f t="shared" si="184"/>
        <v>0.20062094221551563</v>
      </c>
      <c r="R1176" s="59">
        <f t="shared" si="187"/>
        <v>16.376838235294116</v>
      </c>
      <c r="S1176" s="59">
        <f t="shared" si="188"/>
        <v>2.7958680338647008</v>
      </c>
    </row>
    <row r="1177" spans="1:19" x14ac:dyDescent="0.3">
      <c r="A1177" s="60">
        <f>[1]Data!A1176</f>
        <v>1968.04</v>
      </c>
      <c r="B1177" s="59">
        <f>[1]Data!B1176</f>
        <v>95.67</v>
      </c>
      <c r="C1177" s="59">
        <f>[1]Data!C1176</f>
        <v>2.96333</v>
      </c>
      <c r="D1177" s="59">
        <f>[1]Data!D1176</f>
        <v>5.4833299999999996</v>
      </c>
      <c r="E1177" s="59">
        <f>[1]Data!E1176</f>
        <v>34.4</v>
      </c>
      <c r="F1177" s="59">
        <f t="shared" si="185"/>
        <v>868.62797790697675</v>
      </c>
      <c r="G1177" s="59">
        <f t="shared" si="186"/>
        <v>49.785448417441856</v>
      </c>
      <c r="H1177" s="59">
        <f t="shared" si="180"/>
        <v>717.2006309627244</v>
      </c>
      <c r="I1177" s="59">
        <f t="shared" si="181"/>
        <v>40.309663802882469</v>
      </c>
      <c r="J1177" s="59">
        <f t="shared" si="182"/>
        <v>21.548876769467444</v>
      </c>
      <c r="K1177" s="59">
        <f t="shared" si="183"/>
        <v>3.070323693124879</v>
      </c>
      <c r="L1177" s="59">
        <f t="shared" si="184"/>
        <v>0.26558557321741194</v>
      </c>
      <c r="R1177" s="59">
        <f t="shared" si="187"/>
        <v>17.447427019712475</v>
      </c>
      <c r="S1177" s="59">
        <f t="shared" si="188"/>
        <v>2.8591921890497249</v>
      </c>
    </row>
    <row r="1178" spans="1:19" x14ac:dyDescent="0.3">
      <c r="A1178" s="60">
        <f>[1]Data!A1177</f>
        <v>1968.05</v>
      </c>
      <c r="B1178" s="59">
        <f>[1]Data!B1177</f>
        <v>97.87</v>
      </c>
      <c r="C1178" s="59">
        <f>[1]Data!C1177</f>
        <v>2.9766699999999999</v>
      </c>
      <c r="D1178" s="59">
        <f>[1]Data!D1177</f>
        <v>5.5266700000000002</v>
      </c>
      <c r="E1178" s="59">
        <f>[1]Data!E1177</f>
        <v>34.5</v>
      </c>
      <c r="F1178" s="59">
        <f t="shared" si="185"/>
        <v>886.02703884057973</v>
      </c>
      <c r="G1178" s="59">
        <f t="shared" si="186"/>
        <v>50.033504186666669</v>
      </c>
      <c r="H1178" s="59">
        <f t="shared" si="180"/>
        <v>721.0632012338757</v>
      </c>
      <c r="I1178" s="59">
        <f t="shared" si="181"/>
        <v>40.455665635811712</v>
      </c>
      <c r="J1178" s="59">
        <f t="shared" si="182"/>
        <v>21.901185530272446</v>
      </c>
      <c r="K1178" s="59">
        <f t="shared" si="183"/>
        <v>3.0865407691596687</v>
      </c>
      <c r="L1178" s="59">
        <f t="shared" si="184"/>
        <v>0.28180264925220166</v>
      </c>
      <c r="R1178" s="59">
        <f t="shared" si="187"/>
        <v>17.708674482102243</v>
      </c>
      <c r="S1178" s="59">
        <f t="shared" si="188"/>
        <v>2.8740546032625622</v>
      </c>
    </row>
    <row r="1179" spans="1:19" x14ac:dyDescent="0.3">
      <c r="A1179" s="60">
        <f>[1]Data!A1178</f>
        <v>1968.06</v>
      </c>
      <c r="B1179" s="59">
        <f>[1]Data!B1178</f>
        <v>100.5</v>
      </c>
      <c r="C1179" s="59">
        <f>[1]Data!C1178</f>
        <v>2.99</v>
      </c>
      <c r="D1179" s="59">
        <f>[1]Data!D1178</f>
        <v>5.57</v>
      </c>
      <c r="E1179" s="59">
        <f>[1]Data!E1178</f>
        <v>34.700000000000003</v>
      </c>
      <c r="F1179" s="59">
        <f t="shared" si="185"/>
        <v>904.59268011527365</v>
      </c>
      <c r="G1179" s="59">
        <f t="shared" si="186"/>
        <v>50.135136599423632</v>
      </c>
      <c r="H1179" s="59">
        <f t="shared" si="180"/>
        <v>724.75797736041204</v>
      </c>
      <c r="I1179" s="59">
        <f t="shared" si="181"/>
        <v>40.61087224391261</v>
      </c>
      <c r="J1179" s="59">
        <f t="shared" si="182"/>
        <v>22.274642974477558</v>
      </c>
      <c r="K1179" s="59">
        <f t="shared" si="183"/>
        <v>3.1034489451466065</v>
      </c>
      <c r="L1179" s="59">
        <f t="shared" si="184"/>
        <v>0.2987108252391395</v>
      </c>
      <c r="R1179" s="59">
        <f t="shared" si="187"/>
        <v>18.043087971274684</v>
      </c>
      <c r="S1179" s="59">
        <f t="shared" si="188"/>
        <v>2.8927626735599379</v>
      </c>
    </row>
    <row r="1180" spans="1:19" x14ac:dyDescent="0.3">
      <c r="A1180" s="60">
        <f>[1]Data!A1179</f>
        <v>1968.07</v>
      </c>
      <c r="B1180" s="59">
        <f>[1]Data!B1179</f>
        <v>100.3</v>
      </c>
      <c r="C1180" s="59">
        <f>[1]Data!C1179</f>
        <v>3.0033300000000001</v>
      </c>
      <c r="D1180" s="59">
        <f>[1]Data!D1179</f>
        <v>5.6</v>
      </c>
      <c r="E1180" s="59">
        <f>[1]Data!E1179</f>
        <v>34.9</v>
      </c>
      <c r="F1180" s="59">
        <f t="shared" si="185"/>
        <v>897.61889971346704</v>
      </c>
      <c r="G1180" s="59">
        <f t="shared" si="186"/>
        <v>50.116309455587391</v>
      </c>
      <c r="H1180" s="59">
        <f t="shared" si="180"/>
        <v>728.17916097464581</v>
      </c>
      <c r="I1180" s="59">
        <f t="shared" si="181"/>
        <v>40.769658628797707</v>
      </c>
      <c r="J1180" s="59">
        <f t="shared" si="182"/>
        <v>22.016836292061388</v>
      </c>
      <c r="K1180" s="59">
        <f t="shared" si="183"/>
        <v>3.0918074466790872</v>
      </c>
      <c r="L1180" s="59">
        <f t="shared" si="184"/>
        <v>0.28706932677162023</v>
      </c>
      <c r="R1180" s="59">
        <f t="shared" si="187"/>
        <v>17.910714285714285</v>
      </c>
      <c r="S1180" s="59">
        <f t="shared" si="188"/>
        <v>2.8853990972267862</v>
      </c>
    </row>
    <row r="1181" spans="1:19" x14ac:dyDescent="0.3">
      <c r="A1181" s="60">
        <f>[1]Data!A1180</f>
        <v>1968.08</v>
      </c>
      <c r="B1181" s="59">
        <f>[1]Data!B1180</f>
        <v>98.11</v>
      </c>
      <c r="C1181" s="59">
        <f>[1]Data!C1180</f>
        <v>3.01667</v>
      </c>
      <c r="D1181" s="59">
        <f>[1]Data!D1180</f>
        <v>5.63</v>
      </c>
      <c r="E1181" s="59">
        <f>[1]Data!E1180</f>
        <v>35</v>
      </c>
      <c r="F1181" s="59">
        <f t="shared" si="185"/>
        <v>875.51121485714282</v>
      </c>
      <c r="G1181" s="59">
        <f t="shared" si="186"/>
        <v>50.240833142857142</v>
      </c>
      <c r="H1181" s="59">
        <f t="shared" si="180"/>
        <v>731.5497745224651</v>
      </c>
      <c r="I1181" s="59">
        <f t="shared" si="181"/>
        <v>40.930690207621176</v>
      </c>
      <c r="J1181" s="59">
        <f t="shared" si="182"/>
        <v>21.390091650448767</v>
      </c>
      <c r="K1181" s="59">
        <f t="shared" si="183"/>
        <v>3.0629278078185975</v>
      </c>
      <c r="L1181" s="59">
        <f t="shared" si="184"/>
        <v>0.25818968791113051</v>
      </c>
      <c r="R1181" s="59">
        <f t="shared" si="187"/>
        <v>17.426287744227352</v>
      </c>
      <c r="S1181" s="59">
        <f t="shared" si="188"/>
        <v>2.8579798560237002</v>
      </c>
    </row>
    <row r="1182" spans="1:19" x14ac:dyDescent="0.3">
      <c r="A1182" s="60">
        <f>[1]Data!A1181</f>
        <v>1968.09</v>
      </c>
      <c r="B1182" s="59">
        <f>[1]Data!B1181</f>
        <v>101.3</v>
      </c>
      <c r="C1182" s="59">
        <f>[1]Data!C1181</f>
        <v>3.03</v>
      </c>
      <c r="D1182" s="59">
        <f>[1]Data!D1181</f>
        <v>5.66</v>
      </c>
      <c r="E1182" s="59">
        <f>[1]Data!E1181</f>
        <v>35.1</v>
      </c>
      <c r="F1182" s="59">
        <f t="shared" si="185"/>
        <v>901.40260968660959</v>
      </c>
      <c r="G1182" s="59">
        <f t="shared" si="186"/>
        <v>50.364647293447291</v>
      </c>
      <c r="H1182" s="59">
        <f t="shared" si="180"/>
        <v>734.89119971158925</v>
      </c>
      <c r="I1182" s="59">
        <f t="shared" si="181"/>
        <v>41.095177163962596</v>
      </c>
      <c r="J1182" s="59">
        <f t="shared" si="182"/>
        <v>21.934510857324454</v>
      </c>
      <c r="K1182" s="59">
        <f t="shared" si="183"/>
        <v>3.0880612347262475</v>
      </c>
      <c r="L1182" s="59">
        <f t="shared" si="184"/>
        <v>0.28332311481878047</v>
      </c>
      <c r="R1182" s="59">
        <f t="shared" si="187"/>
        <v>17.897526501766784</v>
      </c>
      <c r="S1182" s="59">
        <f t="shared" si="188"/>
        <v>2.8846625190395461</v>
      </c>
    </row>
    <row r="1183" spans="1:19" x14ac:dyDescent="0.3">
      <c r="A1183" s="60">
        <f>[1]Data!A1182</f>
        <v>1968.1</v>
      </c>
      <c r="B1183" s="59">
        <f>[1]Data!B1182</f>
        <v>103.8</v>
      </c>
      <c r="C1183" s="59">
        <f>[1]Data!C1182</f>
        <v>3.0433300000000001</v>
      </c>
      <c r="D1183" s="59">
        <f>[1]Data!D1182</f>
        <v>5.6933299999999996</v>
      </c>
      <c r="E1183" s="59">
        <f>[1]Data!E1182</f>
        <v>35.299999999999997</v>
      </c>
      <c r="F1183" s="59">
        <f t="shared" si="185"/>
        <v>918.41534277620394</v>
      </c>
      <c r="G1183" s="59">
        <f t="shared" si="186"/>
        <v>50.374196758073651</v>
      </c>
      <c r="H1183" s="59">
        <f t="shared" si="180"/>
        <v>738.08089541605386</v>
      </c>
      <c r="I1183" s="59">
        <f t="shared" si="181"/>
        <v>41.25999299712403</v>
      </c>
      <c r="J1183" s="59">
        <f t="shared" si="182"/>
        <v>22.259221974182612</v>
      </c>
      <c r="K1183" s="59">
        <f t="shared" si="183"/>
        <v>3.1027563934927542</v>
      </c>
      <c r="L1183" s="59">
        <f t="shared" si="184"/>
        <v>0.29801827358528721</v>
      </c>
      <c r="R1183" s="59">
        <f t="shared" si="187"/>
        <v>18.231860791487584</v>
      </c>
      <c r="S1183" s="59">
        <f t="shared" si="188"/>
        <v>2.9031706565197393</v>
      </c>
    </row>
    <row r="1184" spans="1:19" x14ac:dyDescent="0.3">
      <c r="A1184" s="60">
        <f>[1]Data!A1183</f>
        <v>1968.11</v>
      </c>
      <c r="B1184" s="59">
        <f>[1]Data!B1183</f>
        <v>105.4</v>
      </c>
      <c r="C1184" s="59">
        <f>[1]Data!C1183</f>
        <v>3.05667</v>
      </c>
      <c r="D1184" s="59">
        <f>[1]Data!D1183</f>
        <v>5.7266700000000004</v>
      </c>
      <c r="E1184" s="59">
        <f>[1]Data!E1183</f>
        <v>35.4</v>
      </c>
      <c r="F1184" s="59">
        <f t="shared" si="185"/>
        <v>929.9376497175142</v>
      </c>
      <c r="G1184" s="59">
        <f t="shared" si="186"/>
        <v>50.52605351525424</v>
      </c>
      <c r="H1184" s="59">
        <f t="shared" si="180"/>
        <v>741.16833438060701</v>
      </c>
      <c r="I1184" s="59">
        <f t="shared" si="181"/>
        <v>41.427301769422428</v>
      </c>
      <c r="J1184" s="59">
        <f t="shared" si="182"/>
        <v>22.447458801285073</v>
      </c>
      <c r="K1184" s="59">
        <f t="shared" si="183"/>
        <v>3.1111774140746937</v>
      </c>
      <c r="L1184" s="59">
        <f t="shared" si="184"/>
        <v>0.30643929416722671</v>
      </c>
      <c r="R1184" s="59">
        <f t="shared" si="187"/>
        <v>18.405111522053829</v>
      </c>
      <c r="S1184" s="59">
        <f t="shared" si="188"/>
        <v>2.9126284261472546</v>
      </c>
    </row>
    <row r="1185" spans="1:19" x14ac:dyDescent="0.3">
      <c r="A1185" s="60">
        <f>[1]Data!A1184</f>
        <v>1968.12</v>
      </c>
      <c r="B1185" s="59">
        <f>[1]Data!B1184</f>
        <v>106.5</v>
      </c>
      <c r="C1185" s="59">
        <f>[1]Data!C1184</f>
        <v>3.07</v>
      </c>
      <c r="D1185" s="59">
        <f>[1]Data!D1184</f>
        <v>5.76</v>
      </c>
      <c r="E1185" s="59">
        <f>[1]Data!E1184</f>
        <v>35.5</v>
      </c>
      <c r="F1185" s="59">
        <f t="shared" si="185"/>
        <v>936.99599999999998</v>
      </c>
      <c r="G1185" s="59">
        <f t="shared" si="186"/>
        <v>50.676966760563374</v>
      </c>
      <c r="H1185" s="59">
        <f t="shared" si="180"/>
        <v>743.84979587419446</v>
      </c>
      <c r="I1185" s="59">
        <f t="shared" si="181"/>
        <v>41.594725794251438</v>
      </c>
      <c r="J1185" s="59">
        <f t="shared" si="182"/>
        <v>22.526798340608288</v>
      </c>
      <c r="K1185" s="59">
        <f t="shared" si="183"/>
        <v>3.1147056378484335</v>
      </c>
      <c r="L1185" s="59">
        <f t="shared" si="184"/>
        <v>0.30996751794096644</v>
      </c>
      <c r="R1185" s="59">
        <f t="shared" si="187"/>
        <v>18.489583333333336</v>
      </c>
      <c r="S1185" s="59">
        <f t="shared" si="188"/>
        <v>2.9172075104416799</v>
      </c>
    </row>
    <row r="1186" spans="1:19" x14ac:dyDescent="0.3">
      <c r="A1186" s="60">
        <f>[1]Data!A1185</f>
        <v>1969.01</v>
      </c>
      <c r="B1186" s="59">
        <f>[1]Data!B1185</f>
        <v>102</v>
      </c>
      <c r="C1186" s="59">
        <f>[1]Data!C1185</f>
        <v>3.08</v>
      </c>
      <c r="D1186" s="59">
        <f>[1]Data!D1185</f>
        <v>5.78</v>
      </c>
      <c r="E1186" s="59">
        <f>[1]Data!E1185</f>
        <v>35.6</v>
      </c>
      <c r="F1186" s="59">
        <f t="shared" si="185"/>
        <v>894.88382022471899</v>
      </c>
      <c r="G1186" s="59">
        <f t="shared" si="186"/>
        <v>50.710083146067419</v>
      </c>
      <c r="H1186" s="59">
        <f t="shared" si="180"/>
        <v>746.25652414163278</v>
      </c>
      <c r="I1186" s="59">
        <f t="shared" si="181"/>
        <v>41.755536116306601</v>
      </c>
      <c r="J1186" s="59">
        <f t="shared" si="182"/>
        <v>21.431501148305077</v>
      </c>
      <c r="K1186" s="59">
        <f t="shared" si="183"/>
        <v>3.0648618559498173</v>
      </c>
      <c r="L1186" s="59">
        <f t="shared" si="184"/>
        <v>0.26012373604235028</v>
      </c>
      <c r="R1186" s="59">
        <f t="shared" si="187"/>
        <v>17.647058823529409</v>
      </c>
      <c r="S1186" s="59">
        <f t="shared" si="188"/>
        <v>2.8705691305999848</v>
      </c>
    </row>
    <row r="1187" spans="1:19" x14ac:dyDescent="0.3">
      <c r="A1187" s="60">
        <f>[1]Data!A1186</f>
        <v>1969.02</v>
      </c>
      <c r="B1187" s="59">
        <f>[1]Data!B1186</f>
        <v>101.5</v>
      </c>
      <c r="C1187" s="59">
        <f>[1]Data!C1186</f>
        <v>3.09</v>
      </c>
      <c r="D1187" s="59">
        <f>[1]Data!D1186</f>
        <v>5.8</v>
      </c>
      <c r="E1187" s="59">
        <f>[1]Data!E1186</f>
        <v>35.799999999999997</v>
      </c>
      <c r="F1187" s="59">
        <f t="shared" si="185"/>
        <v>885.52229050279334</v>
      </c>
      <c r="G1187" s="59">
        <f t="shared" si="186"/>
        <v>50.601273743016762</v>
      </c>
      <c r="H1187" s="59">
        <f t="shared" si="180"/>
        <v>748.55774381027209</v>
      </c>
      <c r="I1187" s="59">
        <f t="shared" si="181"/>
        <v>41.90647270871726</v>
      </c>
      <c r="J1187" s="59">
        <f t="shared" si="182"/>
        <v>21.130919241470533</v>
      </c>
      <c r="K1187" s="59">
        <f t="shared" si="183"/>
        <v>3.0507373347740008</v>
      </c>
      <c r="L1187" s="59">
        <f t="shared" si="184"/>
        <v>0.24599921486653376</v>
      </c>
      <c r="R1187" s="59">
        <f t="shared" si="187"/>
        <v>17.5</v>
      </c>
      <c r="S1187" s="59">
        <f t="shared" si="188"/>
        <v>2.8622008809294686</v>
      </c>
    </row>
    <row r="1188" spans="1:19" x14ac:dyDescent="0.3">
      <c r="A1188" s="60">
        <f>[1]Data!A1187</f>
        <v>1969.03</v>
      </c>
      <c r="B1188" s="59">
        <f>[1]Data!B1187</f>
        <v>99.3</v>
      </c>
      <c r="C1188" s="59">
        <f>[1]Data!C1187</f>
        <v>3.1</v>
      </c>
      <c r="D1188" s="59">
        <f>[1]Data!D1187</f>
        <v>5.82</v>
      </c>
      <c r="E1188" s="59">
        <f>[1]Data!E1187</f>
        <v>36.1</v>
      </c>
      <c r="F1188" s="59">
        <f t="shared" si="185"/>
        <v>859.12929639889194</v>
      </c>
      <c r="G1188" s="59">
        <f t="shared" si="186"/>
        <v>50.353801662049861</v>
      </c>
      <c r="H1188" s="59">
        <f t="shared" si="180"/>
        <v>750.79999759803331</v>
      </c>
      <c r="I1188" s="59">
        <f t="shared" si="181"/>
        <v>42.047874876602961</v>
      </c>
      <c r="J1188" s="59">
        <f t="shared" si="182"/>
        <v>20.432169257546573</v>
      </c>
      <c r="K1188" s="59">
        <f t="shared" si="183"/>
        <v>3.0171105832000071</v>
      </c>
      <c r="L1188" s="59">
        <f t="shared" si="184"/>
        <v>0.21237246329254011</v>
      </c>
      <c r="R1188" s="59">
        <f t="shared" si="187"/>
        <v>17.061855670103093</v>
      </c>
      <c r="S1188" s="59">
        <f t="shared" si="188"/>
        <v>2.8368453093077806</v>
      </c>
    </row>
    <row r="1189" spans="1:19" x14ac:dyDescent="0.3">
      <c r="A1189" s="60">
        <f>[1]Data!A1188</f>
        <v>1969.04</v>
      </c>
      <c r="B1189" s="59">
        <f>[1]Data!B1188</f>
        <v>101.3</v>
      </c>
      <c r="C1189" s="59">
        <f>[1]Data!C1188</f>
        <v>3.11</v>
      </c>
      <c r="D1189" s="59">
        <f>[1]Data!D1188</f>
        <v>5.82667</v>
      </c>
      <c r="E1189" s="59">
        <f>[1]Data!E1188</f>
        <v>36.299999999999997</v>
      </c>
      <c r="F1189" s="59">
        <f t="shared" si="185"/>
        <v>871.60417630853999</v>
      </c>
      <c r="G1189" s="59">
        <f t="shared" si="186"/>
        <v>50.133760177410473</v>
      </c>
      <c r="H1189" s="59">
        <f t="shared" si="180"/>
        <v>753.14955324148241</v>
      </c>
      <c r="I1189" s="59">
        <f t="shared" si="181"/>
        <v>42.178668319818634</v>
      </c>
      <c r="J1189" s="59">
        <f t="shared" si="182"/>
        <v>20.66457313681941</v>
      </c>
      <c r="K1189" s="59">
        <f t="shared" si="183"/>
        <v>3.0284207914144887</v>
      </c>
      <c r="L1189" s="59">
        <f t="shared" si="184"/>
        <v>0.2236826715070217</v>
      </c>
      <c r="R1189" s="59">
        <f t="shared" si="187"/>
        <v>17.385573578047151</v>
      </c>
      <c r="S1189" s="59">
        <f t="shared" si="188"/>
        <v>2.8556407576131417</v>
      </c>
    </row>
    <row r="1190" spans="1:19" x14ac:dyDescent="0.3">
      <c r="A1190" s="60">
        <f>[1]Data!A1189</f>
        <v>1969.05</v>
      </c>
      <c r="B1190" s="59">
        <f>[1]Data!B1189</f>
        <v>104.6</v>
      </c>
      <c r="C1190" s="59">
        <f>[1]Data!C1189</f>
        <v>3.12</v>
      </c>
      <c r="D1190" s="59">
        <f>[1]Data!D1189</f>
        <v>5.8333300000000001</v>
      </c>
      <c r="E1190" s="59">
        <f>[1]Data!E1189</f>
        <v>36.4</v>
      </c>
      <c r="F1190" s="59">
        <f t="shared" si="185"/>
        <v>897.52547252747252</v>
      </c>
      <c r="G1190" s="59">
        <f t="shared" si="186"/>
        <v>50.053176526373633</v>
      </c>
      <c r="H1190" s="59">
        <f t="shared" si="180"/>
        <v>755.04431405363925</v>
      </c>
      <c r="I1190" s="59">
        <f t="shared" si="181"/>
        <v>42.298831859953658</v>
      </c>
      <c r="J1190" s="59">
        <f t="shared" si="182"/>
        <v>21.218682243970029</v>
      </c>
      <c r="K1190" s="59">
        <f t="shared" si="183"/>
        <v>3.0548820315389094</v>
      </c>
      <c r="L1190" s="59">
        <f t="shared" si="184"/>
        <v>0.25014391163144234</v>
      </c>
      <c r="R1190" s="59">
        <f t="shared" si="187"/>
        <v>17.931438817965038</v>
      </c>
      <c r="S1190" s="59">
        <f t="shared" si="188"/>
        <v>2.8865555307981987</v>
      </c>
    </row>
    <row r="1191" spans="1:19" x14ac:dyDescent="0.3">
      <c r="A1191" s="60">
        <f>[1]Data!A1190</f>
        <v>1969.06</v>
      </c>
      <c r="B1191" s="59">
        <f>[1]Data!B1190</f>
        <v>99.14</v>
      </c>
      <c r="C1191" s="59">
        <f>[1]Data!C1190</f>
        <v>3.13</v>
      </c>
      <c r="D1191" s="59">
        <f>[1]Data!D1190</f>
        <v>5.84</v>
      </c>
      <c r="E1191" s="59">
        <f>[1]Data!E1190</f>
        <v>36.6</v>
      </c>
      <c r="F1191" s="59">
        <f t="shared" si="185"/>
        <v>846.02717158469943</v>
      </c>
      <c r="G1191" s="59">
        <f t="shared" si="186"/>
        <v>49.836581420765022</v>
      </c>
      <c r="H1191" s="59">
        <f t="shared" si="180"/>
        <v>756.6995534036339</v>
      </c>
      <c r="I1191" s="59">
        <f t="shared" si="181"/>
        <v>42.40882656286314</v>
      </c>
      <c r="J1191" s="59">
        <f t="shared" si="182"/>
        <v>19.949318105527457</v>
      </c>
      <c r="K1191" s="59">
        <f t="shared" si="183"/>
        <v>2.9931949625776548</v>
      </c>
      <c r="L1191" s="59">
        <f t="shared" si="184"/>
        <v>0.18845684267018781</v>
      </c>
      <c r="R1191" s="59">
        <f t="shared" si="187"/>
        <v>16.976027397260275</v>
      </c>
      <c r="S1191" s="59">
        <f t="shared" si="188"/>
        <v>2.8318021957522923</v>
      </c>
    </row>
    <row r="1192" spans="1:19" x14ac:dyDescent="0.3">
      <c r="A1192" s="60">
        <f>[1]Data!A1191</f>
        <v>1969.07</v>
      </c>
      <c r="B1192" s="59">
        <f>[1]Data!B1191</f>
        <v>94.71</v>
      </c>
      <c r="C1192" s="59">
        <f>[1]Data!C1191</f>
        <v>3.1366700000000001</v>
      </c>
      <c r="D1192" s="59">
        <f>[1]Data!D1191</f>
        <v>5.8566700000000003</v>
      </c>
      <c r="E1192" s="59">
        <f>[1]Data!E1191</f>
        <v>36.799999999999997</v>
      </c>
      <c r="F1192" s="59">
        <f t="shared" si="185"/>
        <v>803.83053586956521</v>
      </c>
      <c r="G1192" s="59">
        <f t="shared" si="186"/>
        <v>49.707213435869569</v>
      </c>
      <c r="H1192" s="59">
        <f t="shared" si="180"/>
        <v>758.0669542198583</v>
      </c>
      <c r="I1192" s="59">
        <f t="shared" si="181"/>
        <v>42.518361256093094</v>
      </c>
      <c r="J1192" s="59">
        <f t="shared" si="182"/>
        <v>18.905491936248421</v>
      </c>
      <c r="K1192" s="59">
        <f t="shared" si="183"/>
        <v>2.9394524584932835</v>
      </c>
      <c r="L1192" s="59">
        <f t="shared" si="184"/>
        <v>0.1347143385858165</v>
      </c>
      <c r="R1192" s="59">
        <f t="shared" si="187"/>
        <v>16.171305537105553</v>
      </c>
      <c r="S1192" s="59">
        <f t="shared" si="188"/>
        <v>2.7832384085553121</v>
      </c>
    </row>
    <row r="1193" spans="1:19" x14ac:dyDescent="0.3">
      <c r="A1193" s="60">
        <f>[1]Data!A1192</f>
        <v>1969.08</v>
      </c>
      <c r="B1193" s="59">
        <f>[1]Data!B1192</f>
        <v>94.18</v>
      </c>
      <c r="C1193" s="59">
        <f>[1]Data!C1192</f>
        <v>3.1433300000000002</v>
      </c>
      <c r="D1193" s="59">
        <f>[1]Data!D1192</f>
        <v>5.8733300000000002</v>
      </c>
      <c r="E1193" s="59">
        <f>[1]Data!E1192</f>
        <v>37</v>
      </c>
      <c r="F1193" s="59">
        <f t="shared" si="185"/>
        <v>795.01156108108114</v>
      </c>
      <c r="G1193" s="59">
        <f t="shared" si="186"/>
        <v>49.579159609729729</v>
      </c>
      <c r="H1193" s="59">
        <f t="shared" si="180"/>
        <v>759.47766305330219</v>
      </c>
      <c r="I1193" s="59">
        <f t="shared" si="181"/>
        <v>42.626222360418076</v>
      </c>
      <c r="J1193" s="59">
        <f t="shared" si="182"/>
        <v>18.650762771305633</v>
      </c>
      <c r="K1193" s="59">
        <f t="shared" si="183"/>
        <v>2.92588704451919</v>
      </c>
      <c r="L1193" s="59">
        <f t="shared" si="184"/>
        <v>0.121148924611723</v>
      </c>
      <c r="R1193" s="59">
        <f t="shared" si="187"/>
        <v>16.035196387739155</v>
      </c>
      <c r="S1193" s="59">
        <f t="shared" si="188"/>
        <v>2.7747860805125359</v>
      </c>
    </row>
    <row r="1194" spans="1:19" x14ac:dyDescent="0.3">
      <c r="A1194" s="60">
        <f>[1]Data!A1193</f>
        <v>1969.09</v>
      </c>
      <c r="B1194" s="59">
        <f>[1]Data!B1193</f>
        <v>94.51</v>
      </c>
      <c r="C1194" s="59">
        <f>[1]Data!C1193</f>
        <v>3.15</v>
      </c>
      <c r="D1194" s="59">
        <f>[1]Data!D1193</f>
        <v>5.89</v>
      </c>
      <c r="E1194" s="59">
        <f>[1]Data!E1193</f>
        <v>37.1</v>
      </c>
      <c r="F1194" s="59">
        <f t="shared" si="185"/>
        <v>795.64682803234507</v>
      </c>
      <c r="G1194" s="59">
        <f t="shared" si="186"/>
        <v>49.585861994609161</v>
      </c>
      <c r="H1194" s="59">
        <f t="shared" si="180"/>
        <v>761.19943175759522</v>
      </c>
      <c r="I1194" s="59">
        <f t="shared" si="181"/>
        <v>42.734582965809622</v>
      </c>
      <c r="J1194" s="59">
        <f t="shared" si="182"/>
        <v>18.618336083188481</v>
      </c>
      <c r="K1194" s="59">
        <f t="shared" si="183"/>
        <v>2.9241469060507872</v>
      </c>
      <c r="L1194" s="59">
        <f t="shared" si="184"/>
        <v>0.11940878614332018</v>
      </c>
      <c r="R1194" s="59">
        <f t="shared" si="187"/>
        <v>16.045840407470291</v>
      </c>
      <c r="S1194" s="59">
        <f t="shared" si="188"/>
        <v>2.7754496513434694</v>
      </c>
    </row>
    <row r="1195" spans="1:19" x14ac:dyDescent="0.3">
      <c r="A1195" s="60">
        <f>[1]Data!A1194</f>
        <v>1969.1</v>
      </c>
      <c r="B1195" s="59">
        <f>[1]Data!B1194</f>
        <v>95.52</v>
      </c>
      <c r="C1195" s="59">
        <f>[1]Data!C1194</f>
        <v>3.15333</v>
      </c>
      <c r="D1195" s="59">
        <f>[1]Data!D1194</f>
        <v>5.8533299999999997</v>
      </c>
      <c r="E1195" s="59">
        <f>[1]Data!E1194</f>
        <v>37.299999999999997</v>
      </c>
      <c r="F1195" s="59">
        <f t="shared" si="185"/>
        <v>799.83787238605908</v>
      </c>
      <c r="G1195" s="59">
        <f t="shared" si="186"/>
        <v>49.01292937158177</v>
      </c>
      <c r="H1195" s="59">
        <f t="shared" si="180"/>
        <v>762.96378073869573</v>
      </c>
      <c r="I1195" s="59">
        <f t="shared" si="181"/>
        <v>42.841676494432996</v>
      </c>
      <c r="J1195" s="59">
        <f t="shared" si="182"/>
        <v>18.669621215453436</v>
      </c>
      <c r="K1195" s="59">
        <f t="shared" si="183"/>
        <v>2.9268976689414683</v>
      </c>
      <c r="L1195" s="59">
        <f t="shared" si="184"/>
        <v>0.12215954903400128</v>
      </c>
      <c r="R1195" s="59">
        <f t="shared" si="187"/>
        <v>16.318915899154842</v>
      </c>
      <c r="S1195" s="59">
        <f t="shared" si="188"/>
        <v>2.7923249195816755</v>
      </c>
    </row>
    <row r="1196" spans="1:19" x14ac:dyDescent="0.3">
      <c r="A1196" s="60">
        <f>[1]Data!A1195</f>
        <v>1969.11</v>
      </c>
      <c r="B1196" s="59">
        <f>[1]Data!B1195</f>
        <v>96.21</v>
      </c>
      <c r="C1196" s="59">
        <f>[1]Data!C1195</f>
        <v>3.1566700000000001</v>
      </c>
      <c r="D1196" s="59">
        <f>[1]Data!D1195</f>
        <v>5.8166700000000002</v>
      </c>
      <c r="E1196" s="59">
        <f>[1]Data!E1195</f>
        <v>37.5</v>
      </c>
      <c r="F1196" s="59">
        <f t="shared" si="185"/>
        <v>801.31897919999983</v>
      </c>
      <c r="G1196" s="59">
        <f t="shared" si="186"/>
        <v>48.446191318400004</v>
      </c>
      <c r="H1196" s="59">
        <f t="shared" si="180"/>
        <v>764.3290281186645</v>
      </c>
      <c r="I1196" s="59">
        <f t="shared" si="181"/>
        <v>42.946276016777155</v>
      </c>
      <c r="J1196" s="59">
        <f t="shared" si="182"/>
        <v>18.658637104808832</v>
      </c>
      <c r="K1196" s="59">
        <f t="shared" si="183"/>
        <v>2.9263091544242683</v>
      </c>
      <c r="L1196" s="59">
        <f t="shared" si="184"/>
        <v>0.12157103451680129</v>
      </c>
      <c r="R1196" s="59">
        <f t="shared" si="187"/>
        <v>16.540391667397323</v>
      </c>
      <c r="S1196" s="59">
        <f t="shared" si="188"/>
        <v>2.8058053693271083</v>
      </c>
    </row>
    <row r="1197" spans="1:19" x14ac:dyDescent="0.3">
      <c r="A1197" s="60">
        <f>[1]Data!A1196</f>
        <v>1969.12</v>
      </c>
      <c r="B1197" s="59">
        <f>[1]Data!B1196</f>
        <v>91.11</v>
      </c>
      <c r="C1197" s="59">
        <f>[1]Data!C1196</f>
        <v>3.16</v>
      </c>
      <c r="D1197" s="59">
        <f>[1]Data!D1196</f>
        <v>5.78</v>
      </c>
      <c r="E1197" s="59">
        <f>[1]Data!E1196</f>
        <v>37.700000000000003</v>
      </c>
      <c r="F1197" s="59">
        <f t="shared" si="185"/>
        <v>754.81614111405827</v>
      </c>
      <c r="G1197" s="59">
        <f t="shared" si="186"/>
        <v>47.885383554376659</v>
      </c>
      <c r="H1197" s="59">
        <f t="shared" si="180"/>
        <v>765.42501384052582</v>
      </c>
      <c r="I1197" s="59">
        <f t="shared" si="181"/>
        <v>43.048361758819247</v>
      </c>
      <c r="J1197" s="59">
        <f t="shared" si="182"/>
        <v>17.534143235065624</v>
      </c>
      <c r="K1197" s="59">
        <f t="shared" si="183"/>
        <v>2.8641500221227405</v>
      </c>
      <c r="L1197" s="59">
        <f t="shared" si="184"/>
        <v>5.9411902215273482E-2</v>
      </c>
      <c r="R1197" s="59">
        <f t="shared" si="187"/>
        <v>15.762975778546712</v>
      </c>
      <c r="S1197" s="59">
        <f t="shared" si="188"/>
        <v>2.757663885041481</v>
      </c>
    </row>
    <row r="1198" spans="1:19" x14ac:dyDescent="0.3">
      <c r="A1198" s="60">
        <f>[1]Data!A1197</f>
        <v>1970.01</v>
      </c>
      <c r="B1198" s="59">
        <f>[1]Data!B1197</f>
        <v>90.31</v>
      </c>
      <c r="C1198" s="59">
        <f>[1]Data!C1197</f>
        <v>3.1633300000000002</v>
      </c>
      <c r="D1198" s="59">
        <f>[1]Data!D1197</f>
        <v>5.73</v>
      </c>
      <c r="E1198" s="59">
        <f>[1]Data!E1197</f>
        <v>37.799999999999997</v>
      </c>
      <c r="F1198" s="59">
        <f t="shared" si="185"/>
        <v>746.20907195767199</v>
      </c>
      <c r="G1198" s="59">
        <f t="shared" si="186"/>
        <v>47.34556507936508</v>
      </c>
      <c r="H1198" s="59">
        <f t="shared" si="180"/>
        <v>766.35412479549086</v>
      </c>
      <c r="I1198" s="59">
        <f t="shared" si="181"/>
        <v>43.145388594210111</v>
      </c>
      <c r="J1198" s="59">
        <f t="shared" si="182"/>
        <v>17.295221952359686</v>
      </c>
      <c r="K1198" s="59">
        <f t="shared" si="183"/>
        <v>2.8504302756320059</v>
      </c>
      <c r="L1198" s="59">
        <f t="shared" si="184"/>
        <v>4.5692155724538885E-2</v>
      </c>
      <c r="R1198" s="59">
        <f t="shared" si="187"/>
        <v>15.760907504363001</v>
      </c>
      <c r="S1198" s="59">
        <f t="shared" si="188"/>
        <v>2.757532665536059</v>
      </c>
    </row>
    <row r="1199" spans="1:19" x14ac:dyDescent="0.3">
      <c r="A1199" s="60">
        <f>[1]Data!A1198</f>
        <v>1970.02</v>
      </c>
      <c r="B1199" s="59">
        <f>[1]Data!B1198</f>
        <v>87.16</v>
      </c>
      <c r="C1199" s="59">
        <f>[1]Data!C1198</f>
        <v>3.1666699999999999</v>
      </c>
      <c r="D1199" s="59">
        <f>[1]Data!D1198</f>
        <v>5.68</v>
      </c>
      <c r="E1199" s="59">
        <f>[1]Data!E1198</f>
        <v>38</v>
      </c>
      <c r="F1199" s="59">
        <f t="shared" si="185"/>
        <v>716.39097684210515</v>
      </c>
      <c r="G1199" s="59">
        <f t="shared" si="186"/>
        <v>46.685414736842105</v>
      </c>
      <c r="H1199" s="59">
        <f t="shared" si="180"/>
        <v>767.63100744325959</v>
      </c>
      <c r="I1199" s="59">
        <f t="shared" si="181"/>
        <v>43.23880219947462</v>
      </c>
      <c r="J1199" s="59">
        <f t="shared" si="182"/>
        <v>16.568242883721922</v>
      </c>
      <c r="K1199" s="59">
        <f t="shared" si="183"/>
        <v>2.8074877837952159</v>
      </c>
      <c r="L1199" s="59">
        <f t="shared" si="184"/>
        <v>2.7496638877488877E-3</v>
      </c>
      <c r="R1199" s="59">
        <f t="shared" si="187"/>
        <v>15.345070422535212</v>
      </c>
      <c r="S1199" s="59">
        <f t="shared" si="188"/>
        <v>2.7307942773433593</v>
      </c>
    </row>
    <row r="1200" spans="1:19" x14ac:dyDescent="0.3">
      <c r="A1200" s="60">
        <f>[1]Data!A1199</f>
        <v>1970.03</v>
      </c>
      <c r="B1200" s="59">
        <f>[1]Data!B1199</f>
        <v>88.65</v>
      </c>
      <c r="C1200" s="59">
        <f>[1]Data!C1199</f>
        <v>3.17</v>
      </c>
      <c r="D1200" s="59">
        <f>[1]Data!D1199</f>
        <v>5.63</v>
      </c>
      <c r="E1200" s="59">
        <f>[1]Data!E1199</f>
        <v>38.200000000000003</v>
      </c>
      <c r="F1200" s="59">
        <f t="shared" si="185"/>
        <v>724.82282198952873</v>
      </c>
      <c r="G1200" s="59">
        <f t="shared" si="186"/>
        <v>46.032176963350778</v>
      </c>
      <c r="H1200" s="59">
        <f t="shared" si="180"/>
        <v>768.75094975782417</v>
      </c>
      <c r="I1200" s="59">
        <f t="shared" si="181"/>
        <v>43.327329990168188</v>
      </c>
      <c r="J1200" s="59">
        <f t="shared" si="182"/>
        <v>16.728998120909022</v>
      </c>
      <c r="K1200" s="59">
        <f t="shared" si="183"/>
        <v>2.8171436280237754</v>
      </c>
      <c r="L1200" s="59">
        <f t="shared" si="184"/>
        <v>1.2405508116308361E-2</v>
      </c>
      <c r="R1200" s="59">
        <f t="shared" si="187"/>
        <v>15.74600355239787</v>
      </c>
      <c r="S1200" s="59">
        <f t="shared" si="188"/>
        <v>2.756586590368618</v>
      </c>
    </row>
    <row r="1201" spans="1:19" x14ac:dyDescent="0.3">
      <c r="A1201" s="60">
        <f>[1]Data!A1200</f>
        <v>1970.04</v>
      </c>
      <c r="B1201" s="59">
        <f>[1]Data!B1200</f>
        <v>85.95</v>
      </c>
      <c r="C1201" s="59">
        <f>[1]Data!C1200</f>
        <v>3.17333</v>
      </c>
      <c r="D1201" s="59">
        <f>[1]Data!D1200</f>
        <v>5.5933299999999999</v>
      </c>
      <c r="E1201" s="59">
        <f>[1]Data!E1200</f>
        <v>38.5</v>
      </c>
      <c r="F1201" s="59">
        <f t="shared" si="185"/>
        <v>697.27104935064938</v>
      </c>
      <c r="G1201" s="59">
        <f t="shared" si="186"/>
        <v>45.375998585974024</v>
      </c>
      <c r="H1201" s="59">
        <f t="shared" si="180"/>
        <v>769.01873701789657</v>
      </c>
      <c r="I1201" s="59">
        <f t="shared" si="181"/>
        <v>43.416727305762052</v>
      </c>
      <c r="J1201" s="59">
        <f t="shared" si="182"/>
        <v>16.059963350994238</v>
      </c>
      <c r="K1201" s="59">
        <f t="shared" si="183"/>
        <v>2.7763294265106717</v>
      </c>
      <c r="L1201" s="59">
        <f t="shared" si="184"/>
        <v>-2.8408693396795304E-2</v>
      </c>
      <c r="R1201" s="59">
        <f t="shared" si="187"/>
        <v>15.366516904956439</v>
      </c>
      <c r="S1201" s="59">
        <f t="shared" si="188"/>
        <v>2.7321909154056421</v>
      </c>
    </row>
    <row r="1202" spans="1:19" x14ac:dyDescent="0.3">
      <c r="A1202" s="60">
        <f>[1]Data!A1201</f>
        <v>1970.05</v>
      </c>
      <c r="B1202" s="59">
        <f>[1]Data!B1201</f>
        <v>76.06</v>
      </c>
      <c r="C1202" s="59">
        <f>[1]Data!C1201</f>
        <v>3.1766700000000001</v>
      </c>
      <c r="D1202" s="59">
        <f>[1]Data!D1201</f>
        <v>5.5566700000000004</v>
      </c>
      <c r="E1202" s="59">
        <f>[1]Data!E1201</f>
        <v>38.6</v>
      </c>
      <c r="F1202" s="59">
        <f t="shared" si="185"/>
        <v>615.43968704663212</v>
      </c>
      <c r="G1202" s="59">
        <f t="shared" si="186"/>
        <v>44.961809700518138</v>
      </c>
      <c r="H1202" s="59">
        <f t="shared" si="180"/>
        <v>769.2728018151721</v>
      </c>
      <c r="I1202" s="59">
        <f t="shared" si="181"/>
        <v>43.507710336857421</v>
      </c>
      <c r="J1202" s="59">
        <f t="shared" si="182"/>
        <v>14.145531499626269</v>
      </c>
      <c r="K1202" s="59">
        <f t="shared" si="183"/>
        <v>2.6493987791360647</v>
      </c>
      <c r="L1202" s="59">
        <f t="shared" si="184"/>
        <v>-0.15533934077140232</v>
      </c>
      <c r="R1202" s="59">
        <f t="shared" si="187"/>
        <v>13.688054176332226</v>
      </c>
      <c r="S1202" s="59">
        <f t="shared" si="188"/>
        <v>2.6165234945256763</v>
      </c>
    </row>
    <row r="1203" spans="1:19" x14ac:dyDescent="0.3">
      <c r="A1203" s="60">
        <f>[1]Data!A1202</f>
        <v>1970.06</v>
      </c>
      <c r="B1203" s="59">
        <f>[1]Data!B1202</f>
        <v>75.59</v>
      </c>
      <c r="C1203" s="59">
        <f>[1]Data!C1202</f>
        <v>3.18</v>
      </c>
      <c r="D1203" s="59">
        <f>[1]Data!D1202</f>
        <v>5.52</v>
      </c>
      <c r="E1203" s="59">
        <f>[1]Data!E1202</f>
        <v>38.799999999999997</v>
      </c>
      <c r="F1203" s="59">
        <f t="shared" si="185"/>
        <v>608.48391443298965</v>
      </c>
      <c r="G1203" s="59">
        <f t="shared" si="186"/>
        <v>44.4348618556701</v>
      </c>
      <c r="H1203" s="59">
        <f t="shared" si="180"/>
        <v>769.2960249340781</v>
      </c>
      <c r="I1203" s="59">
        <f t="shared" si="181"/>
        <v>43.600627596845598</v>
      </c>
      <c r="J1203" s="59">
        <f t="shared" si="182"/>
        <v>13.955852196884708</v>
      </c>
      <c r="K1203" s="59">
        <f t="shared" si="183"/>
        <v>2.6358989326181677</v>
      </c>
      <c r="L1203" s="59">
        <f t="shared" si="184"/>
        <v>-0.16883918728929936</v>
      </c>
      <c r="R1203" s="59">
        <f t="shared" si="187"/>
        <v>13.693840579710146</v>
      </c>
      <c r="S1203" s="59">
        <f t="shared" si="188"/>
        <v>2.6169461390150817</v>
      </c>
    </row>
    <row r="1204" spans="1:19" x14ac:dyDescent="0.3">
      <c r="A1204" s="60">
        <f>[1]Data!A1203</f>
        <v>1970.07</v>
      </c>
      <c r="B1204" s="59">
        <f>[1]Data!B1203</f>
        <v>75.72</v>
      </c>
      <c r="C1204" s="59">
        <f>[1]Data!C1203</f>
        <v>3.1833300000000002</v>
      </c>
      <c r="D1204" s="59">
        <f>[1]Data!D1203</f>
        <v>5.4666699999999997</v>
      </c>
      <c r="E1204" s="59">
        <f>[1]Data!E1203</f>
        <v>39</v>
      </c>
      <c r="F1204" s="59">
        <f t="shared" si="185"/>
        <v>606.40459076923071</v>
      </c>
      <c r="G1204" s="59">
        <f t="shared" si="186"/>
        <v>43.779896780512821</v>
      </c>
      <c r="H1204" s="59">
        <f t="shared" si="180"/>
        <v>769.66108155346853</v>
      </c>
      <c r="I1204" s="59">
        <f t="shared" si="181"/>
        <v>43.687964978128527</v>
      </c>
      <c r="J1204" s="59">
        <f t="shared" si="182"/>
        <v>13.880357921748349</v>
      </c>
      <c r="K1204" s="59">
        <f t="shared" si="183"/>
        <v>2.6304747416156604</v>
      </c>
      <c r="L1204" s="59">
        <f t="shared" si="184"/>
        <v>-0.1742633782918066</v>
      </c>
      <c r="R1204" s="59">
        <f t="shared" si="187"/>
        <v>13.851211066334717</v>
      </c>
      <c r="S1204" s="59">
        <f t="shared" si="188"/>
        <v>2.6283726704231674</v>
      </c>
    </row>
    <row r="1205" spans="1:19" x14ac:dyDescent="0.3">
      <c r="A1205" s="60">
        <f>[1]Data!A1204</f>
        <v>1970.08</v>
      </c>
      <c r="B1205" s="59">
        <f>[1]Data!B1204</f>
        <v>77.92</v>
      </c>
      <c r="C1205" s="59">
        <f>[1]Data!C1204</f>
        <v>3.1866699999999999</v>
      </c>
      <c r="D1205" s="59">
        <f>[1]Data!D1204</f>
        <v>5.4133300000000002</v>
      </c>
      <c r="E1205" s="59">
        <f>[1]Data!E1204</f>
        <v>39</v>
      </c>
      <c r="F1205" s="59">
        <f t="shared" si="185"/>
        <v>624.02331897435897</v>
      </c>
      <c r="G1205" s="59">
        <f t="shared" si="186"/>
        <v>43.352722706666668</v>
      </c>
      <c r="H1205" s="59">
        <f t="shared" si="180"/>
        <v>770.28754484649312</v>
      </c>
      <c r="I1205" s="59">
        <f t="shared" si="181"/>
        <v>43.771527406105697</v>
      </c>
      <c r="J1205" s="59">
        <f t="shared" si="182"/>
        <v>14.256375227319891</v>
      </c>
      <c r="K1205" s="59">
        <f t="shared" si="183"/>
        <v>2.6572041910414348</v>
      </c>
      <c r="L1205" s="59">
        <f t="shared" si="184"/>
        <v>-0.14753392886603223</v>
      </c>
      <c r="R1205" s="59">
        <f t="shared" si="187"/>
        <v>14.394097533311289</v>
      </c>
      <c r="S1205" s="59">
        <f t="shared" si="188"/>
        <v>2.6668182290325939</v>
      </c>
    </row>
    <row r="1206" spans="1:19" x14ac:dyDescent="0.3">
      <c r="A1206" s="60">
        <f>[1]Data!A1205</f>
        <v>1970.09</v>
      </c>
      <c r="B1206" s="59">
        <f>[1]Data!B1205</f>
        <v>82.58</v>
      </c>
      <c r="C1206" s="59">
        <f>[1]Data!C1205</f>
        <v>3.19</v>
      </c>
      <c r="D1206" s="59">
        <f>[1]Data!D1205</f>
        <v>5.36</v>
      </c>
      <c r="E1206" s="59">
        <f>[1]Data!E1205</f>
        <v>39.200000000000003</v>
      </c>
      <c r="F1206" s="59">
        <f t="shared" si="185"/>
        <v>657.96878979591838</v>
      </c>
      <c r="G1206" s="59">
        <f t="shared" si="186"/>
        <v>42.706620408163261</v>
      </c>
      <c r="H1206" s="59">
        <f t="shared" si="180"/>
        <v>771.21338659147966</v>
      </c>
      <c r="I1206" s="59">
        <f t="shared" si="181"/>
        <v>43.849390109295612</v>
      </c>
      <c r="J1206" s="59">
        <f t="shared" si="182"/>
        <v>15.005198205856821</v>
      </c>
      <c r="K1206" s="59">
        <f t="shared" si="183"/>
        <v>2.7083966881257693</v>
      </c>
      <c r="L1206" s="59">
        <f t="shared" si="184"/>
        <v>-9.6341431781697739E-2</v>
      </c>
      <c r="R1206" s="59">
        <f t="shared" si="187"/>
        <v>15.406716417910447</v>
      </c>
      <c r="S1206" s="59">
        <f t="shared" si="188"/>
        <v>2.7348035453752333</v>
      </c>
    </row>
    <row r="1207" spans="1:19" x14ac:dyDescent="0.3">
      <c r="A1207" s="60">
        <f>[1]Data!A1206</f>
        <v>1970.1</v>
      </c>
      <c r="B1207" s="59">
        <f>[1]Data!B1206</f>
        <v>84.37</v>
      </c>
      <c r="C1207" s="59">
        <f>[1]Data!C1206</f>
        <v>3.17333</v>
      </c>
      <c r="D1207" s="59">
        <f>[1]Data!D1206</f>
        <v>5.2833300000000003</v>
      </c>
      <c r="E1207" s="59">
        <f>[1]Data!E1206</f>
        <v>39.4</v>
      </c>
      <c r="F1207" s="59">
        <f t="shared" si="185"/>
        <v>668.81854923857873</v>
      </c>
      <c r="G1207" s="59">
        <f t="shared" si="186"/>
        <v>41.882056486294417</v>
      </c>
      <c r="H1207" s="59">
        <f t="shared" si="180"/>
        <v>772.27119865823022</v>
      </c>
      <c r="I1207" s="59">
        <f t="shared" si="181"/>
        <v>43.922719730400452</v>
      </c>
      <c r="J1207" s="59">
        <f t="shared" si="182"/>
        <v>15.227166107741411</v>
      </c>
      <c r="K1207" s="59">
        <f t="shared" si="183"/>
        <v>2.7230810765625688</v>
      </c>
      <c r="L1207" s="59">
        <f t="shared" si="184"/>
        <v>-8.1657043344898206E-2</v>
      </c>
      <c r="R1207" s="59">
        <f t="shared" si="187"/>
        <v>15.969095248640535</v>
      </c>
      <c r="S1207" s="59">
        <f t="shared" si="188"/>
        <v>2.770655307437381</v>
      </c>
    </row>
    <row r="1208" spans="1:19" x14ac:dyDescent="0.3">
      <c r="A1208" s="60">
        <f>[1]Data!A1207</f>
        <v>1970.11</v>
      </c>
      <c r="B1208" s="59">
        <f>[1]Data!B1207</f>
        <v>84.28</v>
      </c>
      <c r="C1208" s="59">
        <f>[1]Data!C1207</f>
        <v>3.1566700000000001</v>
      </c>
      <c r="D1208" s="59">
        <f>[1]Data!D1207</f>
        <v>5.2066699999999999</v>
      </c>
      <c r="E1208" s="59">
        <f>[1]Data!E1207</f>
        <v>39.6</v>
      </c>
      <c r="F1208" s="59">
        <f t="shared" si="185"/>
        <v>664.73083232323233</v>
      </c>
      <c r="G1208" s="59">
        <f t="shared" si="186"/>
        <v>41.06590036464646</v>
      </c>
      <c r="H1208" s="59">
        <f t="shared" si="180"/>
        <v>773.5178211418596</v>
      </c>
      <c r="I1208" s="59">
        <f t="shared" si="181"/>
        <v>43.988957425334675</v>
      </c>
      <c r="J1208" s="59">
        <f t="shared" si="182"/>
        <v>15.111311366074618</v>
      </c>
      <c r="K1208" s="59">
        <f t="shared" si="183"/>
        <v>2.7154435604787261</v>
      </c>
      <c r="L1208" s="59">
        <f t="shared" si="184"/>
        <v>-8.9294559428740872E-2</v>
      </c>
      <c r="R1208" s="59">
        <f t="shared" si="187"/>
        <v>16.186929457791642</v>
      </c>
      <c r="S1208" s="59">
        <f t="shared" si="188"/>
        <v>2.7842040929878977</v>
      </c>
    </row>
    <row r="1209" spans="1:19" x14ac:dyDescent="0.3">
      <c r="A1209" s="60">
        <f>[1]Data!A1208</f>
        <v>1970.12</v>
      </c>
      <c r="B1209" s="59">
        <f>[1]Data!B1208</f>
        <v>90.05</v>
      </c>
      <c r="C1209" s="59">
        <f>[1]Data!C1208</f>
        <v>3.14</v>
      </c>
      <c r="D1209" s="59">
        <f>[1]Data!D1208</f>
        <v>5.13</v>
      </c>
      <c r="E1209" s="59">
        <f>[1]Data!E1208</f>
        <v>39.799999999999997</v>
      </c>
      <c r="F1209" s="59">
        <f t="shared" si="185"/>
        <v>706.67076884422113</v>
      </c>
      <c r="G1209" s="59">
        <f t="shared" si="186"/>
        <v>40.257868341708544</v>
      </c>
      <c r="H1209" s="59">
        <f t="shared" si="180"/>
        <v>774.85479343414272</v>
      </c>
      <c r="I1209" s="59">
        <f t="shared" si="181"/>
        <v>44.04799982572235</v>
      </c>
      <c r="J1209" s="59">
        <f t="shared" si="182"/>
        <v>16.043197685256811</v>
      </c>
      <c r="K1209" s="59">
        <f t="shared" si="183"/>
        <v>2.7752849395056254</v>
      </c>
      <c r="L1209" s="59">
        <f t="shared" si="184"/>
        <v>-2.9453180401841639E-2</v>
      </c>
      <c r="R1209" s="59">
        <f t="shared" si="187"/>
        <v>17.553606237816766</v>
      </c>
      <c r="S1209" s="59">
        <f t="shared" si="188"/>
        <v>2.8652594124392872</v>
      </c>
    </row>
    <row r="1210" spans="1:19" x14ac:dyDescent="0.3">
      <c r="A1210" s="60">
        <f>[1]Data!A1209</f>
        <v>1971.01</v>
      </c>
      <c r="B1210" s="59">
        <f>[1]Data!B1209</f>
        <v>93.49</v>
      </c>
      <c r="C1210" s="59">
        <f>[1]Data!C1209</f>
        <v>3.13</v>
      </c>
      <c r="D1210" s="59">
        <f>[1]Data!D1209</f>
        <v>5.16</v>
      </c>
      <c r="E1210" s="59">
        <f>[1]Data!E1209</f>
        <v>39.799999999999997</v>
      </c>
      <c r="F1210" s="59">
        <f t="shared" si="185"/>
        <v>733.66629849246237</v>
      </c>
      <c r="G1210" s="59">
        <f t="shared" si="186"/>
        <v>40.493294472361811</v>
      </c>
      <c r="H1210" s="59">
        <f t="shared" si="180"/>
        <v>776.10010390447553</v>
      </c>
      <c r="I1210" s="59">
        <f t="shared" si="181"/>
        <v>44.116072439836536</v>
      </c>
      <c r="J1210" s="59">
        <f t="shared" si="182"/>
        <v>16.630362992829941</v>
      </c>
      <c r="K1210" s="59">
        <f t="shared" si="183"/>
        <v>2.8112301205571133</v>
      </c>
      <c r="L1210" s="59">
        <f t="shared" si="184"/>
        <v>6.492000649646279E-3</v>
      </c>
      <c r="R1210" s="59">
        <f t="shared" si="187"/>
        <v>18.118217054263564</v>
      </c>
      <c r="S1210" s="59">
        <f t="shared" si="188"/>
        <v>2.8969178992097526</v>
      </c>
    </row>
    <row r="1211" spans="1:19" x14ac:dyDescent="0.3">
      <c r="A1211" s="60">
        <f>[1]Data!A1210</f>
        <v>1971.02</v>
      </c>
      <c r="B1211" s="59">
        <f>[1]Data!B1210</f>
        <v>97.11</v>
      </c>
      <c r="C1211" s="59">
        <f>[1]Data!C1210</f>
        <v>3.12</v>
      </c>
      <c r="D1211" s="59">
        <f>[1]Data!D1210</f>
        <v>5.19</v>
      </c>
      <c r="E1211" s="59">
        <f>[1]Data!E1210</f>
        <v>39.9</v>
      </c>
      <c r="F1211" s="59">
        <f t="shared" si="185"/>
        <v>760.1644240601504</v>
      </c>
      <c r="G1211" s="59">
        <f t="shared" si="186"/>
        <v>40.626643609022565</v>
      </c>
      <c r="H1211" s="59">
        <f t="shared" si="180"/>
        <v>777.23569831203702</v>
      </c>
      <c r="I1211" s="59">
        <f t="shared" si="181"/>
        <v>44.192408963332234</v>
      </c>
      <c r="J1211" s="59">
        <f t="shared" si="182"/>
        <v>17.201244328881948</v>
      </c>
      <c r="K1211" s="59">
        <f t="shared" si="183"/>
        <v>2.8449817259050945</v>
      </c>
      <c r="L1211" s="59">
        <f t="shared" si="184"/>
        <v>4.0243605997627441E-2</v>
      </c>
      <c r="R1211" s="59">
        <f t="shared" si="187"/>
        <v>18.710982658959537</v>
      </c>
      <c r="S1211" s="59">
        <f t="shared" si="188"/>
        <v>2.9291106594284653</v>
      </c>
    </row>
    <row r="1212" spans="1:19" x14ac:dyDescent="0.3">
      <c r="A1212" s="60">
        <f>[1]Data!A1211</f>
        <v>1971.03</v>
      </c>
      <c r="B1212" s="59">
        <f>[1]Data!B1211</f>
        <v>99.6</v>
      </c>
      <c r="C1212" s="59">
        <f>[1]Data!C1211</f>
        <v>3.11</v>
      </c>
      <c r="D1212" s="59">
        <f>[1]Data!D1211</f>
        <v>5.22</v>
      </c>
      <c r="E1212" s="59">
        <f>[1]Data!E1211</f>
        <v>40</v>
      </c>
      <c r="F1212" s="59">
        <f t="shared" si="185"/>
        <v>777.70668000000001</v>
      </c>
      <c r="G1212" s="59">
        <f t="shared" si="186"/>
        <v>40.759326000000001</v>
      </c>
      <c r="H1212" s="59">
        <f t="shared" si="180"/>
        <v>778.37415201988767</v>
      </c>
      <c r="I1212" s="59">
        <f t="shared" si="181"/>
        <v>44.277175793700735</v>
      </c>
      <c r="J1212" s="59">
        <f t="shared" si="182"/>
        <v>17.56450509905023</v>
      </c>
      <c r="K1212" s="59">
        <f t="shared" si="183"/>
        <v>2.8658801099180797</v>
      </c>
      <c r="L1212" s="59">
        <f t="shared" si="184"/>
        <v>6.1141990010612712E-2</v>
      </c>
      <c r="R1212" s="59">
        <f t="shared" si="187"/>
        <v>19.080459770114942</v>
      </c>
      <c r="S1212" s="59">
        <f t="shared" si="188"/>
        <v>2.948664762696005</v>
      </c>
    </row>
    <row r="1213" spans="1:19" x14ac:dyDescent="0.3">
      <c r="A1213" s="60">
        <f>[1]Data!A1212</f>
        <v>1971.04</v>
      </c>
      <c r="B1213" s="59">
        <f>[1]Data!B1212</f>
        <v>103</v>
      </c>
      <c r="C1213" s="59">
        <f>[1]Data!C1212</f>
        <v>3.1066699999999998</v>
      </c>
      <c r="D1213" s="59">
        <f>[1]Data!D1212</f>
        <v>5.2533300000000001</v>
      </c>
      <c r="E1213" s="59">
        <f>[1]Data!E1212</f>
        <v>40.1</v>
      </c>
      <c r="F1213" s="59">
        <f t="shared" si="185"/>
        <v>802.24927680797998</v>
      </c>
      <c r="G1213" s="59">
        <f t="shared" si="186"/>
        <v>40.917283430423943</v>
      </c>
      <c r="H1213" s="59">
        <f t="shared" si="180"/>
        <v>779.22455447592233</v>
      </c>
      <c r="I1213" s="59">
        <f t="shared" si="181"/>
        <v>44.365935832433742</v>
      </c>
      <c r="J1213" s="59">
        <f t="shared" si="182"/>
        <v>18.082550536925567</v>
      </c>
      <c r="K1213" s="59">
        <f t="shared" si="183"/>
        <v>2.8949474145348808</v>
      </c>
      <c r="L1213" s="59">
        <f t="shared" si="184"/>
        <v>9.0209294627413783E-2</v>
      </c>
      <c r="R1213" s="59">
        <f t="shared" si="187"/>
        <v>19.606611425514863</v>
      </c>
      <c r="S1213" s="59">
        <f t="shared" si="188"/>
        <v>2.97586682698598</v>
      </c>
    </row>
    <row r="1214" spans="1:19" x14ac:dyDescent="0.3">
      <c r="A1214" s="60">
        <f>[1]Data!A1213</f>
        <v>1971.05</v>
      </c>
      <c r="B1214" s="59">
        <f>[1]Data!B1213</f>
        <v>101.6</v>
      </c>
      <c r="C1214" s="59">
        <f>[1]Data!C1213</f>
        <v>3.1033300000000001</v>
      </c>
      <c r="D1214" s="59">
        <f>[1]Data!D1213</f>
        <v>5.28667</v>
      </c>
      <c r="E1214" s="59">
        <f>[1]Data!E1213</f>
        <v>40.299999999999997</v>
      </c>
      <c r="F1214" s="59">
        <f t="shared" si="185"/>
        <v>787.41764764267998</v>
      </c>
      <c r="G1214" s="59">
        <f t="shared" si="186"/>
        <v>40.972610780148884</v>
      </c>
      <c r="H1214" s="59">
        <f t="shared" si="180"/>
        <v>779.84241292690842</v>
      </c>
      <c r="I1214" s="59">
        <f t="shared" si="181"/>
        <v>44.457795782552715</v>
      </c>
      <c r="J1214" s="59">
        <f t="shared" si="182"/>
        <v>17.711576423941803</v>
      </c>
      <c r="K1214" s="59">
        <f t="shared" si="183"/>
        <v>2.8742184610428896</v>
      </c>
      <c r="L1214" s="59">
        <f t="shared" si="184"/>
        <v>6.9480341135422563E-2</v>
      </c>
      <c r="R1214" s="59">
        <f t="shared" si="187"/>
        <v>19.218146772921326</v>
      </c>
      <c r="S1214" s="59">
        <f t="shared" si="188"/>
        <v>2.9558549770889639</v>
      </c>
    </row>
    <row r="1215" spans="1:19" x14ac:dyDescent="0.3">
      <c r="A1215" s="60">
        <f>[1]Data!A1214</f>
        <v>1971.06</v>
      </c>
      <c r="B1215" s="59">
        <f>[1]Data!B1214</f>
        <v>99.72</v>
      </c>
      <c r="C1215" s="59">
        <f>[1]Data!C1214</f>
        <v>3.1</v>
      </c>
      <c r="D1215" s="59">
        <f>[1]Data!D1214</f>
        <v>5.32</v>
      </c>
      <c r="E1215" s="59">
        <f>[1]Data!E1214</f>
        <v>40.6</v>
      </c>
      <c r="F1215" s="59">
        <f t="shared" si="185"/>
        <v>767.13662660098521</v>
      </c>
      <c r="G1215" s="59">
        <f t="shared" si="186"/>
        <v>40.926262068965521</v>
      </c>
      <c r="H1215" s="59">
        <f t="shared" si="180"/>
        <v>780.48407861483497</v>
      </c>
      <c r="I1215" s="59">
        <f t="shared" si="181"/>
        <v>44.551868211015098</v>
      </c>
      <c r="J1215" s="59">
        <f t="shared" si="182"/>
        <v>17.218955285276156</v>
      </c>
      <c r="K1215" s="59">
        <f t="shared" si="183"/>
        <v>2.8460108284760155</v>
      </c>
      <c r="L1215" s="59">
        <f t="shared" si="184"/>
        <v>4.1272708568548477E-2</v>
      </c>
      <c r="R1215" s="59">
        <f t="shared" si="187"/>
        <v>18.744360902255639</v>
      </c>
      <c r="S1215" s="59">
        <f t="shared" si="188"/>
        <v>2.9308929553018039</v>
      </c>
    </row>
    <row r="1216" spans="1:19" x14ac:dyDescent="0.3">
      <c r="A1216" s="60">
        <f>[1]Data!A1215</f>
        <v>1971.07</v>
      </c>
      <c r="B1216" s="59">
        <f>[1]Data!B1215</f>
        <v>99</v>
      </c>
      <c r="C1216" s="59">
        <f>[1]Data!C1215</f>
        <v>3.09667</v>
      </c>
      <c r="D1216" s="59">
        <f>[1]Data!D1215</f>
        <v>5.3566700000000003</v>
      </c>
      <c r="E1216" s="59">
        <f>[1]Data!E1215</f>
        <v>40.700000000000003</v>
      </c>
      <c r="F1216" s="59">
        <f t="shared" si="185"/>
        <v>759.72648648648635</v>
      </c>
      <c r="G1216" s="59">
        <f t="shared" si="186"/>
        <v>41.107111902702705</v>
      </c>
      <c r="H1216" s="59">
        <f t="shared" si="180"/>
        <v>781.05554890647466</v>
      </c>
      <c r="I1216" s="59">
        <f t="shared" si="181"/>
        <v>44.649450803281361</v>
      </c>
      <c r="J1216" s="59">
        <f t="shared" si="182"/>
        <v>17.015360162742535</v>
      </c>
      <c r="K1216" s="59">
        <f t="shared" si="183"/>
        <v>2.834116475095434</v>
      </c>
      <c r="L1216" s="59">
        <f t="shared" si="184"/>
        <v>2.9378355187966942E-2</v>
      </c>
      <c r="R1216" s="59">
        <f t="shared" si="187"/>
        <v>18.481631311990469</v>
      </c>
      <c r="S1216" s="59">
        <f t="shared" si="188"/>
        <v>2.9167773367759362</v>
      </c>
    </row>
    <row r="1217" spans="1:19" x14ac:dyDescent="0.3">
      <c r="A1217" s="60">
        <f>[1]Data!A1216</f>
        <v>1971.08</v>
      </c>
      <c r="B1217" s="59">
        <f>[1]Data!B1216</f>
        <v>97.24</v>
      </c>
      <c r="C1217" s="59">
        <f>[1]Data!C1216</f>
        <v>3.0933299999999999</v>
      </c>
      <c r="D1217" s="59">
        <f>[1]Data!D1216</f>
        <v>5.3933299999999997</v>
      </c>
      <c r="E1217" s="59">
        <f>[1]Data!E1216</f>
        <v>40.799999999999997</v>
      </c>
      <c r="F1217" s="59">
        <f t="shared" si="185"/>
        <v>744.39126666666664</v>
      </c>
      <c r="G1217" s="59">
        <f t="shared" si="186"/>
        <v>41.286998665686276</v>
      </c>
      <c r="H1217" s="59">
        <f t="shared" ref="H1217:H1280" si="189">GEOMEAN(F1098:F1218)</f>
        <v>781.51989092090935</v>
      </c>
      <c r="I1217" s="59">
        <f t="shared" ref="I1217:I1280" si="190">GEOMEAN(G1098:G1217)</f>
        <v>44.746813388305178</v>
      </c>
      <c r="J1217" s="59">
        <f t="shared" ref="J1217:J1280" si="191">F1217/I1217</f>
        <v>16.635626322861626</v>
      </c>
      <c r="K1217" s="59">
        <f t="shared" ref="K1217:K1280" si="192">LN(J1217)</f>
        <v>2.8115465596700862</v>
      </c>
      <c r="L1217" s="59">
        <f t="shared" ref="L1217:L1280" si="193">K1217-$K$1854</f>
        <v>6.808439762619134E-3</v>
      </c>
      <c r="R1217" s="59">
        <f t="shared" si="187"/>
        <v>18.029677397822866</v>
      </c>
      <c r="S1217" s="59">
        <f t="shared" si="188"/>
        <v>2.8920191445328491</v>
      </c>
    </row>
    <row r="1218" spans="1:19" x14ac:dyDescent="0.3">
      <c r="A1218" s="60">
        <f>[1]Data!A1217</f>
        <v>1971.09</v>
      </c>
      <c r="B1218" s="59">
        <f>[1]Data!B1217</f>
        <v>99.4</v>
      </c>
      <c r="C1218" s="59">
        <f>[1]Data!C1217</f>
        <v>3.09</v>
      </c>
      <c r="D1218" s="59">
        <f>[1]Data!D1217</f>
        <v>5.43</v>
      </c>
      <c r="E1218" s="59">
        <f>[1]Data!E1217</f>
        <v>40.799999999999997</v>
      </c>
      <c r="F1218" s="59">
        <f t="shared" si="185"/>
        <v>760.92649019607848</v>
      </c>
      <c r="G1218" s="59">
        <f t="shared" si="186"/>
        <v>41.567714705882352</v>
      </c>
      <c r="H1218" s="59">
        <f t="shared" si="189"/>
        <v>781.90233384493536</v>
      </c>
      <c r="I1218" s="59">
        <f t="shared" si="190"/>
        <v>44.847350258522518</v>
      </c>
      <c r="J1218" s="59">
        <f t="shared" si="191"/>
        <v>16.96703341021751</v>
      </c>
      <c r="K1218" s="59">
        <f t="shared" si="192"/>
        <v>2.8312722501882037</v>
      </c>
      <c r="L1218" s="59">
        <f t="shared" si="193"/>
        <v>2.6534130280736701E-2</v>
      </c>
      <c r="R1218" s="59">
        <f t="shared" si="187"/>
        <v>18.30570902394107</v>
      </c>
      <c r="S1218" s="59">
        <f t="shared" si="188"/>
        <v>2.9072129797166846</v>
      </c>
    </row>
    <row r="1219" spans="1:19" x14ac:dyDescent="0.3">
      <c r="A1219" s="60">
        <f>[1]Data!A1218</f>
        <v>1971.1</v>
      </c>
      <c r="B1219" s="59">
        <f>[1]Data!B1218</f>
        <v>97.29</v>
      </c>
      <c r="C1219" s="59">
        <f>[1]Data!C1218</f>
        <v>3.0833300000000001</v>
      </c>
      <c r="D1219" s="59">
        <f>[1]Data!D1218</f>
        <v>5.52</v>
      </c>
      <c r="E1219" s="59">
        <f>[1]Data!E1218</f>
        <v>40.9</v>
      </c>
      <c r="F1219" s="59">
        <f t="shared" si="185"/>
        <v>742.95306308068473</v>
      </c>
      <c r="G1219" s="59">
        <f t="shared" si="186"/>
        <v>42.153365281173592</v>
      </c>
      <c r="H1219" s="59">
        <f t="shared" si="189"/>
        <v>781.907443449673</v>
      </c>
      <c r="I1219" s="59">
        <f t="shared" si="190"/>
        <v>44.947665406339581</v>
      </c>
      <c r="J1219" s="59">
        <f t="shared" si="191"/>
        <v>16.529291485201274</v>
      </c>
      <c r="K1219" s="59">
        <f t="shared" si="192"/>
        <v>2.805134048555046</v>
      </c>
      <c r="L1219" s="59">
        <f t="shared" si="193"/>
        <v>3.9592864757898028E-4</v>
      </c>
      <c r="R1219" s="59">
        <f t="shared" si="187"/>
        <v>17.625000000000004</v>
      </c>
      <c r="S1219" s="59">
        <f t="shared" si="188"/>
        <v>2.8693183486983327</v>
      </c>
    </row>
    <row r="1220" spans="1:19" x14ac:dyDescent="0.3">
      <c r="A1220" s="60">
        <f>[1]Data!A1219</f>
        <v>1971.11</v>
      </c>
      <c r="B1220" s="59">
        <f>[1]Data!B1219</f>
        <v>92.78</v>
      </c>
      <c r="C1220" s="59">
        <f>[1]Data!C1219</f>
        <v>3.07667</v>
      </c>
      <c r="D1220" s="59">
        <f>[1]Data!D1219</f>
        <v>5.61</v>
      </c>
      <c r="E1220" s="59">
        <f>[1]Data!E1219</f>
        <v>40.9</v>
      </c>
      <c r="F1220" s="59">
        <f t="shared" si="185"/>
        <v>708.51254180929106</v>
      </c>
      <c r="G1220" s="59">
        <f t="shared" si="186"/>
        <v>42.84064841075795</v>
      </c>
      <c r="H1220" s="59">
        <f t="shared" si="189"/>
        <v>782.0251830578444</v>
      </c>
      <c r="I1220" s="59">
        <f t="shared" si="190"/>
        <v>45.048661976399799</v>
      </c>
      <c r="J1220" s="59">
        <f t="shared" si="191"/>
        <v>15.727715557466908</v>
      </c>
      <c r="K1220" s="59">
        <f t="shared" si="192"/>
        <v>2.7554244781361681</v>
      </c>
      <c r="L1220" s="59">
        <f t="shared" si="193"/>
        <v>-4.9313641771298933E-2</v>
      </c>
      <c r="R1220" s="59">
        <f t="shared" si="187"/>
        <v>16.538324420677363</v>
      </c>
      <c r="S1220" s="59">
        <f t="shared" si="188"/>
        <v>2.8056803797889929</v>
      </c>
    </row>
    <row r="1221" spans="1:19" x14ac:dyDescent="0.3">
      <c r="A1221" s="60">
        <f>[1]Data!A1220</f>
        <v>1971.12</v>
      </c>
      <c r="B1221" s="59">
        <f>[1]Data!B1220</f>
        <v>99.17</v>
      </c>
      <c r="C1221" s="59">
        <f>[1]Data!C1220</f>
        <v>3.07</v>
      </c>
      <c r="D1221" s="59">
        <f>[1]Data!D1220</f>
        <v>5.7</v>
      </c>
      <c r="E1221" s="59">
        <f>[1]Data!E1220</f>
        <v>41.1</v>
      </c>
      <c r="F1221" s="59">
        <f t="shared" si="185"/>
        <v>753.62443892944032</v>
      </c>
      <c r="G1221" s="59">
        <f t="shared" si="186"/>
        <v>43.316116788321168</v>
      </c>
      <c r="H1221" s="59">
        <f t="shared" si="189"/>
        <v>782.34696641569178</v>
      </c>
      <c r="I1221" s="59">
        <f t="shared" si="190"/>
        <v>45.148493093260598</v>
      </c>
      <c r="J1221" s="59">
        <f t="shared" si="191"/>
        <v>16.692128292581604</v>
      </c>
      <c r="K1221" s="59">
        <f t="shared" si="192"/>
        <v>2.8149372485721402</v>
      </c>
      <c r="L1221" s="59">
        <f t="shared" si="193"/>
        <v>1.0199128664673207E-2</v>
      </c>
      <c r="R1221" s="59">
        <f t="shared" si="187"/>
        <v>17.398245614035087</v>
      </c>
      <c r="S1221" s="59">
        <f t="shared" si="188"/>
        <v>2.8563693743575294</v>
      </c>
    </row>
    <row r="1222" spans="1:19" x14ac:dyDescent="0.3">
      <c r="A1222" s="60">
        <f>[1]Data!A1221</f>
        <v>1972.01</v>
      </c>
      <c r="B1222" s="59">
        <f>[1]Data!B1221</f>
        <v>103.3</v>
      </c>
      <c r="C1222" s="59">
        <f>[1]Data!C1221</f>
        <v>3.07</v>
      </c>
      <c r="D1222" s="59">
        <f>[1]Data!D1221</f>
        <v>5.7366700000000002</v>
      </c>
      <c r="E1222" s="59">
        <f>[1]Data!E1221</f>
        <v>41.1</v>
      </c>
      <c r="F1222" s="59">
        <f t="shared" si="185"/>
        <v>785.00962530413619</v>
      </c>
      <c r="G1222" s="59">
        <f t="shared" si="186"/>
        <v>43.594783806326035</v>
      </c>
      <c r="H1222" s="59">
        <f t="shared" si="189"/>
        <v>783.00077525247718</v>
      </c>
      <c r="I1222" s="59">
        <f t="shared" si="190"/>
        <v>45.243937357882082</v>
      </c>
      <c r="J1222" s="59">
        <f t="shared" si="191"/>
        <v>17.350603664191869</v>
      </c>
      <c r="K1222" s="59">
        <f t="shared" si="192"/>
        <v>2.8536272991127745</v>
      </c>
      <c r="L1222" s="59">
        <f t="shared" si="193"/>
        <v>4.8889179205307443E-2</v>
      </c>
      <c r="R1222" s="59">
        <f t="shared" si="187"/>
        <v>18.006962227215439</v>
      </c>
      <c r="S1222" s="59">
        <f t="shared" si="188"/>
        <v>2.8907584735128986</v>
      </c>
    </row>
    <row r="1223" spans="1:19" x14ac:dyDescent="0.3">
      <c r="A1223" s="60">
        <f>[1]Data!A1222</f>
        <v>1972.02</v>
      </c>
      <c r="B1223" s="59">
        <f>[1]Data!B1222</f>
        <v>105.2</v>
      </c>
      <c r="C1223" s="59">
        <f>[1]Data!C1222</f>
        <v>3.07</v>
      </c>
      <c r="D1223" s="59">
        <f>[1]Data!D1222</f>
        <v>5.7733299999999996</v>
      </c>
      <c r="E1223" s="59">
        <f>[1]Data!E1222</f>
        <v>41.3</v>
      </c>
      <c r="F1223" s="59">
        <f t="shared" si="185"/>
        <v>795.57691041162229</v>
      </c>
      <c r="G1223" s="59">
        <f t="shared" si="186"/>
        <v>43.660912967554481</v>
      </c>
      <c r="H1223" s="59">
        <f t="shared" si="189"/>
        <v>783.70618633719721</v>
      </c>
      <c r="I1223" s="59">
        <f t="shared" si="190"/>
        <v>45.334501998947509</v>
      </c>
      <c r="J1223" s="59">
        <f t="shared" si="191"/>
        <v>17.54903826736847</v>
      </c>
      <c r="K1223" s="59">
        <f t="shared" si="192"/>
        <v>2.8649991488301789</v>
      </c>
      <c r="L1223" s="59">
        <f t="shared" si="193"/>
        <v>6.0261028922711901E-2</v>
      </c>
      <c r="R1223" s="59">
        <f t="shared" si="187"/>
        <v>18.221719527551691</v>
      </c>
      <c r="S1223" s="59">
        <f t="shared" si="188"/>
        <v>2.9026142632048022</v>
      </c>
    </row>
    <row r="1224" spans="1:19" x14ac:dyDescent="0.3">
      <c r="A1224" s="60">
        <f>[1]Data!A1223</f>
        <v>1972.03</v>
      </c>
      <c r="B1224" s="59">
        <f>[1]Data!B1223</f>
        <v>107.7</v>
      </c>
      <c r="C1224" s="59">
        <f>[1]Data!C1223</f>
        <v>3.07</v>
      </c>
      <c r="D1224" s="59">
        <f>[1]Data!D1223</f>
        <v>5.81</v>
      </c>
      <c r="E1224" s="59">
        <f>[1]Data!E1223</f>
        <v>41.4</v>
      </c>
      <c r="F1224" s="59">
        <f t="shared" si="185"/>
        <v>812.51585507246375</v>
      </c>
      <c r="G1224" s="59">
        <f t="shared" si="186"/>
        <v>43.832099516908208</v>
      </c>
      <c r="H1224" s="59">
        <f t="shared" si="189"/>
        <v>784.45601105538128</v>
      </c>
      <c r="I1224" s="59">
        <f t="shared" si="190"/>
        <v>45.419929164173318</v>
      </c>
      <c r="J1224" s="59">
        <f t="shared" si="191"/>
        <v>17.888972308511793</v>
      </c>
      <c r="K1224" s="59">
        <f t="shared" si="192"/>
        <v>2.8841844508461048</v>
      </c>
      <c r="L1224" s="59">
        <f t="shared" si="193"/>
        <v>7.9446330938637733E-2</v>
      </c>
      <c r="R1224" s="59">
        <f t="shared" si="187"/>
        <v>18.537005163511189</v>
      </c>
      <c r="S1224" s="59">
        <f t="shared" si="188"/>
        <v>2.9197690132985232</v>
      </c>
    </row>
    <row r="1225" spans="1:19" x14ac:dyDescent="0.3">
      <c r="A1225" s="60">
        <f>[1]Data!A1224</f>
        <v>1972.04</v>
      </c>
      <c r="B1225" s="59">
        <f>[1]Data!B1224</f>
        <v>108.8</v>
      </c>
      <c r="C1225" s="59">
        <f>[1]Data!C1224</f>
        <v>3.07</v>
      </c>
      <c r="D1225" s="59">
        <f>[1]Data!D1224</f>
        <v>5.8633300000000004</v>
      </c>
      <c r="E1225" s="59">
        <f>[1]Data!E1224</f>
        <v>41.5</v>
      </c>
      <c r="F1225" s="59">
        <f t="shared" si="185"/>
        <v>818.83666506024088</v>
      </c>
      <c r="G1225" s="59">
        <f t="shared" si="186"/>
        <v>44.127845435180724</v>
      </c>
      <c r="H1225" s="59">
        <f t="shared" si="189"/>
        <v>785.35669821300235</v>
      </c>
      <c r="I1225" s="59">
        <f t="shared" si="190"/>
        <v>45.505593041502564</v>
      </c>
      <c r="J1225" s="59">
        <f t="shared" si="191"/>
        <v>17.994198302468785</v>
      </c>
      <c r="K1225" s="59">
        <f t="shared" si="192"/>
        <v>2.8900493894115158</v>
      </c>
      <c r="L1225" s="59">
        <f t="shared" si="193"/>
        <v>8.531126950404877E-2</v>
      </c>
      <c r="R1225" s="59">
        <f t="shared" si="187"/>
        <v>18.556008275161041</v>
      </c>
      <c r="S1225" s="59">
        <f t="shared" si="188"/>
        <v>2.9207936328454789</v>
      </c>
    </row>
    <row r="1226" spans="1:19" x14ac:dyDescent="0.3">
      <c r="A1226" s="60">
        <f>[1]Data!A1225</f>
        <v>1972.05</v>
      </c>
      <c r="B1226" s="59">
        <f>[1]Data!B1225</f>
        <v>107.7</v>
      </c>
      <c r="C1226" s="59">
        <f>[1]Data!C1225</f>
        <v>3.07</v>
      </c>
      <c r="D1226" s="59">
        <f>[1]Data!D1225</f>
        <v>5.9166699999999999</v>
      </c>
      <c r="E1226" s="59">
        <f>[1]Data!E1225</f>
        <v>41.6</v>
      </c>
      <c r="F1226" s="59">
        <f t="shared" si="185"/>
        <v>808.60952884615381</v>
      </c>
      <c r="G1226" s="59">
        <f t="shared" si="186"/>
        <v>44.422244577884612</v>
      </c>
      <c r="H1226" s="59">
        <f t="shared" si="189"/>
        <v>786.76313468391345</v>
      </c>
      <c r="I1226" s="59">
        <f t="shared" si="190"/>
        <v>45.590241000160979</v>
      </c>
      <c r="J1226" s="59">
        <f t="shared" si="191"/>
        <v>17.736460942228813</v>
      </c>
      <c r="K1226" s="59">
        <f t="shared" si="192"/>
        <v>2.8756224610509964</v>
      </c>
      <c r="L1226" s="59">
        <f t="shared" si="193"/>
        <v>7.0884341143529372E-2</v>
      </c>
      <c r="R1226" s="59">
        <f t="shared" si="187"/>
        <v>18.202806646306115</v>
      </c>
      <c r="S1226" s="59">
        <f t="shared" si="188"/>
        <v>2.9015757935289046</v>
      </c>
    </row>
    <row r="1227" spans="1:19" x14ac:dyDescent="0.3">
      <c r="A1227" s="60">
        <f>[1]Data!A1226</f>
        <v>1972.06</v>
      </c>
      <c r="B1227" s="59">
        <f>[1]Data!B1226</f>
        <v>108</v>
      </c>
      <c r="C1227" s="59">
        <f>[1]Data!C1226</f>
        <v>3.07</v>
      </c>
      <c r="D1227" s="59">
        <f>[1]Data!D1226</f>
        <v>5.97</v>
      </c>
      <c r="E1227" s="59">
        <f>[1]Data!E1226</f>
        <v>41.7</v>
      </c>
      <c r="F1227" s="59">
        <f t="shared" ref="F1227:F1290" si="194">B1227*$E$1848/E1227</f>
        <v>808.91741007194241</v>
      </c>
      <c r="G1227" s="59">
        <f t="shared" ref="G1227:G1290" si="195">D1227*$E$1848/E1227</f>
        <v>44.715156834532372</v>
      </c>
      <c r="H1227" s="59">
        <f t="shared" si="189"/>
        <v>788.90219490992081</v>
      </c>
      <c r="I1227" s="59">
        <f t="shared" si="190"/>
        <v>45.673874320291127</v>
      </c>
      <c r="J1227" s="59">
        <f t="shared" si="191"/>
        <v>17.710724612485343</v>
      </c>
      <c r="K1227" s="59">
        <f t="shared" si="192"/>
        <v>2.8741703664001532</v>
      </c>
      <c r="L1227" s="59">
        <f t="shared" si="193"/>
        <v>6.94322464926862E-2</v>
      </c>
      <c r="R1227" s="59">
        <f t="shared" ref="R1227:R1290" si="196">B1227/D1227</f>
        <v>18.090452261306535</v>
      </c>
      <c r="S1227" s="59">
        <f t="shared" ref="S1227:S1290" si="197">LN(R1227)</f>
        <v>2.895384299719709</v>
      </c>
    </row>
    <row r="1228" spans="1:19" x14ac:dyDescent="0.3">
      <c r="A1228" s="60">
        <f>[1]Data!A1227</f>
        <v>1972.07</v>
      </c>
      <c r="B1228" s="59">
        <f>[1]Data!B1227</f>
        <v>107.2</v>
      </c>
      <c r="C1228" s="59">
        <f>[1]Data!C1227</f>
        <v>3.0733299999999999</v>
      </c>
      <c r="D1228" s="59">
        <f>[1]Data!D1227</f>
        <v>6.0266700000000002</v>
      </c>
      <c r="E1228" s="59">
        <f>[1]Data!E1227</f>
        <v>41.9</v>
      </c>
      <c r="F1228" s="59">
        <f t="shared" si="194"/>
        <v>799.09284964200481</v>
      </c>
      <c r="G1228" s="59">
        <f t="shared" si="195"/>
        <v>44.924150225298334</v>
      </c>
      <c r="H1228" s="59">
        <f t="shared" si="189"/>
        <v>791.12522334847051</v>
      </c>
      <c r="I1228" s="59">
        <f t="shared" si="190"/>
        <v>45.758508211949064</v>
      </c>
      <c r="J1228" s="59">
        <f t="shared" si="191"/>
        <v>17.463262699489299</v>
      </c>
      <c r="K1228" s="59">
        <f t="shared" si="192"/>
        <v>2.8600994000495823</v>
      </c>
      <c r="L1228" s="59">
        <f t="shared" si="193"/>
        <v>5.5361280142115277E-2</v>
      </c>
      <c r="R1228" s="59">
        <f t="shared" si="196"/>
        <v>17.787600781194257</v>
      </c>
      <c r="S1228" s="59">
        <f t="shared" si="197"/>
        <v>2.8785016292435888</v>
      </c>
    </row>
    <row r="1229" spans="1:19" x14ac:dyDescent="0.3">
      <c r="A1229" s="60">
        <f>[1]Data!A1228</f>
        <v>1972.08</v>
      </c>
      <c r="B1229" s="59">
        <f>[1]Data!B1228</f>
        <v>111</v>
      </c>
      <c r="C1229" s="59">
        <f>[1]Data!C1228</f>
        <v>3.07667</v>
      </c>
      <c r="D1229" s="59">
        <f>[1]Data!D1228</f>
        <v>6.0833300000000001</v>
      </c>
      <c r="E1229" s="59">
        <f>[1]Data!E1228</f>
        <v>42</v>
      </c>
      <c r="F1229" s="59">
        <f t="shared" si="194"/>
        <v>825.44885714285715</v>
      </c>
      <c r="G1229" s="59">
        <f t="shared" si="195"/>
        <v>45.238538703809525</v>
      </c>
      <c r="H1229" s="59">
        <f t="shared" si="189"/>
        <v>793.06777217000422</v>
      </c>
      <c r="I1229" s="59">
        <f t="shared" si="190"/>
        <v>45.843780108730712</v>
      </c>
      <c r="J1229" s="59">
        <f t="shared" si="191"/>
        <v>18.005689216401564</v>
      </c>
      <c r="K1229" s="59">
        <f t="shared" si="192"/>
        <v>2.890687775535195</v>
      </c>
      <c r="L1229" s="59">
        <f t="shared" si="193"/>
        <v>8.5949655627727939E-2</v>
      </c>
      <c r="R1229" s="59">
        <f t="shared" si="196"/>
        <v>18.246585340594706</v>
      </c>
      <c r="S1229" s="59">
        <f t="shared" si="197"/>
        <v>2.9039779578972986</v>
      </c>
    </row>
    <row r="1230" spans="1:19" x14ac:dyDescent="0.3">
      <c r="A1230" s="60">
        <f>[1]Data!A1229</f>
        <v>1972.09</v>
      </c>
      <c r="B1230" s="59">
        <f>[1]Data!B1229</f>
        <v>109.4</v>
      </c>
      <c r="C1230" s="59">
        <f>[1]Data!C1229</f>
        <v>3.08</v>
      </c>
      <c r="D1230" s="59">
        <f>[1]Data!D1229</f>
        <v>6.14</v>
      </c>
      <c r="E1230" s="59">
        <f>[1]Data!E1229</f>
        <v>42.1</v>
      </c>
      <c r="F1230" s="59">
        <f t="shared" si="194"/>
        <v>811.61807125890743</v>
      </c>
      <c r="G1230" s="59">
        <f t="shared" si="195"/>
        <v>45.5515078384798</v>
      </c>
      <c r="H1230" s="59">
        <f t="shared" si="189"/>
        <v>795.0762475318777</v>
      </c>
      <c r="I1230" s="59">
        <f t="shared" si="190"/>
        <v>45.930936136350489</v>
      </c>
      <c r="J1230" s="59">
        <f t="shared" si="191"/>
        <v>17.670401248725685</v>
      </c>
      <c r="K1230" s="59">
        <f t="shared" si="192"/>
        <v>2.8718909939812933</v>
      </c>
      <c r="L1230" s="59">
        <f t="shared" si="193"/>
        <v>6.7152874073826307E-2</v>
      </c>
      <c r="R1230" s="59">
        <f t="shared" si="196"/>
        <v>17.817589576547235</v>
      </c>
      <c r="S1230" s="59">
        <f t="shared" si="197"/>
        <v>2.8801861478288298</v>
      </c>
    </row>
    <row r="1231" spans="1:19" x14ac:dyDescent="0.3">
      <c r="A1231" s="60">
        <f>[1]Data!A1230</f>
        <v>1972.1</v>
      </c>
      <c r="B1231" s="59">
        <f>[1]Data!B1230</f>
        <v>109.6</v>
      </c>
      <c r="C1231" s="59">
        <f>[1]Data!C1230</f>
        <v>3.1033300000000001</v>
      </c>
      <c r="D1231" s="59">
        <f>[1]Data!D1230</f>
        <v>6.2333299999999996</v>
      </c>
      <c r="E1231" s="59">
        <f>[1]Data!E1230</f>
        <v>42.3</v>
      </c>
      <c r="F1231" s="59">
        <f t="shared" si="194"/>
        <v>809.25738061465711</v>
      </c>
      <c r="G1231" s="59">
        <f t="shared" si="195"/>
        <v>46.02525828747045</v>
      </c>
      <c r="H1231" s="59">
        <f t="shared" si="189"/>
        <v>797.6081710646481</v>
      </c>
      <c r="I1231" s="59">
        <f t="shared" si="190"/>
        <v>46.017188824660217</v>
      </c>
      <c r="J1231" s="59">
        <f t="shared" si="191"/>
        <v>17.585980397415824</v>
      </c>
      <c r="K1231" s="59">
        <f t="shared" si="192"/>
        <v>2.8671020162863283</v>
      </c>
      <c r="L1231" s="59">
        <f t="shared" si="193"/>
        <v>6.2363896378861305E-2</v>
      </c>
      <c r="R1231" s="59">
        <f t="shared" si="196"/>
        <v>17.582897103153531</v>
      </c>
      <c r="S1231" s="59">
        <f t="shared" si="197"/>
        <v>2.8669266740809851</v>
      </c>
    </row>
    <row r="1232" spans="1:19" x14ac:dyDescent="0.3">
      <c r="A1232" s="60">
        <f>[1]Data!A1231</f>
        <v>1972.11</v>
      </c>
      <c r="B1232" s="59">
        <f>[1]Data!B1231</f>
        <v>115.1</v>
      </c>
      <c r="C1232" s="59">
        <f>[1]Data!C1231</f>
        <v>3.1266699999999998</v>
      </c>
      <c r="D1232" s="59">
        <f>[1]Data!D1231</f>
        <v>6.32667</v>
      </c>
      <c r="E1232" s="59">
        <f>[1]Data!E1231</f>
        <v>42.4</v>
      </c>
      <c r="F1232" s="59">
        <f t="shared" si="194"/>
        <v>847.86351886792443</v>
      </c>
      <c r="G1232" s="59">
        <f t="shared" si="195"/>
        <v>46.604280529245287</v>
      </c>
      <c r="H1232" s="59">
        <f t="shared" si="189"/>
        <v>799.828513283593</v>
      </c>
      <c r="I1232" s="59">
        <f t="shared" si="190"/>
        <v>46.103427047678174</v>
      </c>
      <c r="J1232" s="59">
        <f t="shared" si="191"/>
        <v>18.390466244322806</v>
      </c>
      <c r="K1232" s="59">
        <f t="shared" si="192"/>
        <v>2.9118323914390967</v>
      </c>
      <c r="L1232" s="59">
        <f t="shared" si="193"/>
        <v>0.10709427153162965</v>
      </c>
      <c r="R1232" s="59">
        <f t="shared" si="196"/>
        <v>18.192824977436786</v>
      </c>
      <c r="S1232" s="59">
        <f t="shared" si="197"/>
        <v>2.9010272843439138</v>
      </c>
    </row>
    <row r="1233" spans="1:19" x14ac:dyDescent="0.3">
      <c r="A1233" s="60">
        <f>[1]Data!A1232</f>
        <v>1972.12</v>
      </c>
      <c r="B1233" s="59">
        <f>[1]Data!B1232</f>
        <v>117.5</v>
      </c>
      <c r="C1233" s="59">
        <f>[1]Data!C1232</f>
        <v>3.15</v>
      </c>
      <c r="D1233" s="59">
        <f>[1]Data!D1232</f>
        <v>6.42</v>
      </c>
      <c r="E1233" s="59">
        <f>[1]Data!E1232</f>
        <v>42.5</v>
      </c>
      <c r="F1233" s="59">
        <f t="shared" si="194"/>
        <v>863.50611764705889</v>
      </c>
      <c r="G1233" s="59">
        <f t="shared" si="195"/>
        <v>47.180504470588232</v>
      </c>
      <c r="H1233" s="59">
        <f t="shared" si="189"/>
        <v>801.8090696836033</v>
      </c>
      <c r="I1233" s="59">
        <f t="shared" si="190"/>
        <v>46.189630656708665</v>
      </c>
      <c r="J1233" s="59">
        <f t="shared" si="191"/>
        <v>18.694804556131295</v>
      </c>
      <c r="K1233" s="59">
        <f t="shared" si="192"/>
        <v>2.9282456540353712</v>
      </c>
      <c r="L1233" s="59">
        <f t="shared" si="193"/>
        <v>0.12350753412790416</v>
      </c>
      <c r="R1233" s="59">
        <f t="shared" si="196"/>
        <v>18.302180685358255</v>
      </c>
      <c r="S1233" s="59">
        <f t="shared" si="197"/>
        <v>2.9070202158823437</v>
      </c>
    </row>
    <row r="1234" spans="1:19" x14ac:dyDescent="0.3">
      <c r="A1234" s="60">
        <f>[1]Data!A1233</f>
        <v>1973.01</v>
      </c>
      <c r="B1234" s="59">
        <f>[1]Data!B1233</f>
        <v>118.4</v>
      </c>
      <c r="C1234" s="59">
        <f>[1]Data!C1233</f>
        <v>3.1566700000000001</v>
      </c>
      <c r="D1234" s="59">
        <f>[1]Data!D1233</f>
        <v>6.5466699999999998</v>
      </c>
      <c r="E1234" s="59">
        <f>[1]Data!E1233</f>
        <v>42.6</v>
      </c>
      <c r="F1234" s="59">
        <f t="shared" si="194"/>
        <v>868.07767136150233</v>
      </c>
      <c r="G1234" s="59">
        <f t="shared" si="195"/>
        <v>47.998463249765251</v>
      </c>
      <c r="H1234" s="59">
        <f t="shared" si="189"/>
        <v>803.25636182272331</v>
      </c>
      <c r="I1234" s="59">
        <f t="shared" si="190"/>
        <v>46.281225955516767</v>
      </c>
      <c r="J1234" s="59">
        <f t="shared" si="191"/>
        <v>18.756583332426324</v>
      </c>
      <c r="K1234" s="59">
        <f t="shared" si="192"/>
        <v>2.9315448018540922</v>
      </c>
      <c r="L1234" s="59">
        <f t="shared" si="193"/>
        <v>0.12680668194662514</v>
      </c>
      <c r="R1234" s="59">
        <f t="shared" si="196"/>
        <v>18.085530506349031</v>
      </c>
      <c r="S1234" s="59">
        <f t="shared" si="197"/>
        <v>2.8951121990268556</v>
      </c>
    </row>
    <row r="1235" spans="1:19" x14ac:dyDescent="0.3">
      <c r="A1235" s="60">
        <f>[1]Data!A1234</f>
        <v>1973.02</v>
      </c>
      <c r="B1235" s="59">
        <f>[1]Data!B1234</f>
        <v>114.2</v>
      </c>
      <c r="C1235" s="59">
        <f>[1]Data!C1234</f>
        <v>3.1633300000000002</v>
      </c>
      <c r="D1235" s="59">
        <f>[1]Data!D1234</f>
        <v>6.67333</v>
      </c>
      <c r="E1235" s="59">
        <f>[1]Data!E1234</f>
        <v>42.9</v>
      </c>
      <c r="F1235" s="59">
        <f t="shared" si="194"/>
        <v>831.4292400932402</v>
      </c>
      <c r="G1235" s="59">
        <f t="shared" si="195"/>
        <v>48.58495350955711</v>
      </c>
      <c r="H1235" s="59">
        <f t="shared" si="189"/>
        <v>804.45159298342753</v>
      </c>
      <c r="I1235" s="59">
        <f t="shared" si="190"/>
        <v>46.376299242835081</v>
      </c>
      <c r="J1235" s="59">
        <f t="shared" si="191"/>
        <v>17.927891049255987</v>
      </c>
      <c r="K1235" s="59">
        <f t="shared" si="192"/>
        <v>2.8863576593525377</v>
      </c>
      <c r="L1235" s="59">
        <f t="shared" si="193"/>
        <v>8.1619539445070721E-2</v>
      </c>
      <c r="R1235" s="59">
        <f t="shared" si="196"/>
        <v>17.112895660787043</v>
      </c>
      <c r="S1235" s="59">
        <f t="shared" si="197"/>
        <v>2.8398323115035691</v>
      </c>
    </row>
    <row r="1236" spans="1:19" x14ac:dyDescent="0.3">
      <c r="A1236" s="60">
        <f>[1]Data!A1235</f>
        <v>1973.03</v>
      </c>
      <c r="B1236" s="59">
        <f>[1]Data!B1235</f>
        <v>112.4</v>
      </c>
      <c r="C1236" s="59">
        <f>[1]Data!C1235</f>
        <v>3.17</v>
      </c>
      <c r="D1236" s="59">
        <f>[1]Data!D1235</f>
        <v>6.8</v>
      </c>
      <c r="E1236" s="59">
        <f>[1]Data!E1235</f>
        <v>43.3</v>
      </c>
      <c r="F1236" s="59">
        <f t="shared" si="194"/>
        <v>810.76482217090086</v>
      </c>
      <c r="G1236" s="59">
        <f t="shared" si="195"/>
        <v>49.049829099307161</v>
      </c>
      <c r="H1236" s="59">
        <f t="shared" si="189"/>
        <v>805.5242309634034</v>
      </c>
      <c r="I1236" s="59">
        <f t="shared" si="190"/>
        <v>46.475133669126571</v>
      </c>
      <c r="J1236" s="59">
        <f t="shared" si="191"/>
        <v>17.445131582472282</v>
      </c>
      <c r="K1236" s="59">
        <f t="shared" si="192"/>
        <v>2.8590606173143489</v>
      </c>
      <c r="L1236" s="59">
        <f t="shared" si="193"/>
        <v>5.4322497406881887E-2</v>
      </c>
      <c r="R1236" s="59">
        <f t="shared" si="196"/>
        <v>16.529411764705884</v>
      </c>
      <c r="S1236" s="59">
        <f t="shared" si="197"/>
        <v>2.8051413252775297</v>
      </c>
    </row>
    <row r="1237" spans="1:19" x14ac:dyDescent="0.3">
      <c r="A1237" s="60">
        <f>[1]Data!A1236</f>
        <v>1973.04</v>
      </c>
      <c r="B1237" s="59">
        <f>[1]Data!B1236</f>
        <v>110.3</v>
      </c>
      <c r="C1237" s="59">
        <f>[1]Data!C1236</f>
        <v>3.1866699999999999</v>
      </c>
      <c r="D1237" s="59">
        <f>[1]Data!D1236</f>
        <v>6.9433299999999996</v>
      </c>
      <c r="E1237" s="59">
        <f>[1]Data!E1236</f>
        <v>43.6</v>
      </c>
      <c r="F1237" s="59">
        <f t="shared" si="194"/>
        <v>790.14265137614666</v>
      </c>
      <c r="G1237" s="59">
        <f t="shared" si="195"/>
        <v>49.739085907339444</v>
      </c>
      <c r="H1237" s="59">
        <f t="shared" si="189"/>
        <v>806.05622851528381</v>
      </c>
      <c r="I1237" s="59">
        <f t="shared" si="190"/>
        <v>46.575088013587163</v>
      </c>
      <c r="J1237" s="59">
        <f t="shared" si="191"/>
        <v>16.964920198232186</v>
      </c>
      <c r="K1237" s="59">
        <f t="shared" si="192"/>
        <v>2.8311476943189811</v>
      </c>
      <c r="L1237" s="59">
        <f t="shared" si="193"/>
        <v>2.6409574411514036E-2</v>
      </c>
      <c r="R1237" s="59">
        <f t="shared" si="196"/>
        <v>15.885749345054895</v>
      </c>
      <c r="S1237" s="59">
        <f t="shared" si="197"/>
        <v>2.7654224397316134</v>
      </c>
    </row>
    <row r="1238" spans="1:19" x14ac:dyDescent="0.3">
      <c r="A1238" s="60">
        <f>[1]Data!A1237</f>
        <v>1973.05</v>
      </c>
      <c r="B1238" s="59">
        <f>[1]Data!B1237</f>
        <v>107.2</v>
      </c>
      <c r="C1238" s="59">
        <f>[1]Data!C1237</f>
        <v>3.2033299999999998</v>
      </c>
      <c r="D1238" s="59">
        <f>[1]Data!D1237</f>
        <v>7.0866699999999998</v>
      </c>
      <c r="E1238" s="59">
        <f>[1]Data!E1237</f>
        <v>43.9</v>
      </c>
      <c r="F1238" s="59">
        <f t="shared" si="194"/>
        <v>762.68770842824608</v>
      </c>
      <c r="G1238" s="59">
        <f t="shared" si="195"/>
        <v>50.418993495216398</v>
      </c>
      <c r="H1238" s="59">
        <f t="shared" si="189"/>
        <v>806.25984952204476</v>
      </c>
      <c r="I1238" s="59">
        <f t="shared" si="190"/>
        <v>46.676072589995108</v>
      </c>
      <c r="J1238" s="59">
        <f t="shared" si="191"/>
        <v>16.34001461793352</v>
      </c>
      <c r="K1238" s="59">
        <f t="shared" si="192"/>
        <v>2.7936169840418312</v>
      </c>
      <c r="L1238" s="59">
        <f t="shared" si="193"/>
        <v>-1.1121135865635789E-2</v>
      </c>
      <c r="R1238" s="59">
        <f t="shared" si="196"/>
        <v>15.126991944030131</v>
      </c>
      <c r="S1238" s="59">
        <f t="shared" si="197"/>
        <v>2.7164806940242339</v>
      </c>
    </row>
    <row r="1239" spans="1:19" x14ac:dyDescent="0.3">
      <c r="A1239" s="60">
        <f>[1]Data!A1238</f>
        <v>1973.06</v>
      </c>
      <c r="B1239" s="59">
        <f>[1]Data!B1238</f>
        <v>104.8</v>
      </c>
      <c r="C1239" s="59">
        <f>[1]Data!C1238</f>
        <v>3.22</v>
      </c>
      <c r="D1239" s="59">
        <f>[1]Data!D1238</f>
        <v>7.23</v>
      </c>
      <c r="E1239" s="59">
        <f>[1]Data!E1238</f>
        <v>44.2</v>
      </c>
      <c r="F1239" s="59">
        <f t="shared" si="194"/>
        <v>740.55189140271489</v>
      </c>
      <c r="G1239" s="59">
        <f t="shared" si="195"/>
        <v>51.089600904977381</v>
      </c>
      <c r="H1239" s="59">
        <f t="shared" si="189"/>
        <v>806.53642684722001</v>
      </c>
      <c r="I1239" s="59">
        <f t="shared" si="190"/>
        <v>46.779279143882427</v>
      </c>
      <c r="J1239" s="59">
        <f t="shared" si="191"/>
        <v>15.830767488420367</v>
      </c>
      <c r="K1239" s="59">
        <f t="shared" si="192"/>
        <v>2.7619553558774967</v>
      </c>
      <c r="L1239" s="59">
        <f t="shared" si="193"/>
        <v>-4.2782764029970277E-2</v>
      </c>
      <c r="R1239" s="59">
        <f t="shared" si="196"/>
        <v>14.49515905947441</v>
      </c>
      <c r="S1239" s="59">
        <f t="shared" si="197"/>
        <v>2.6738147357162685</v>
      </c>
    </row>
    <row r="1240" spans="1:19" x14ac:dyDescent="0.3">
      <c r="A1240" s="60">
        <f>[1]Data!A1239</f>
        <v>1973.07</v>
      </c>
      <c r="B1240" s="59">
        <f>[1]Data!B1239</f>
        <v>105.8</v>
      </c>
      <c r="C1240" s="59">
        <f>[1]Data!C1239</f>
        <v>3.2366700000000002</v>
      </c>
      <c r="D1240" s="59">
        <f>[1]Data!D1239</f>
        <v>7.3833299999999999</v>
      </c>
      <c r="E1240" s="59">
        <f>[1]Data!E1239</f>
        <v>44.3</v>
      </c>
      <c r="F1240" s="59">
        <f t="shared" si="194"/>
        <v>745.93060045146728</v>
      </c>
      <c r="G1240" s="59">
        <f t="shared" si="195"/>
        <v>52.055309832054178</v>
      </c>
      <c r="H1240" s="59">
        <f t="shared" si="189"/>
        <v>806.68792258367853</v>
      </c>
      <c r="I1240" s="59">
        <f t="shared" si="190"/>
        <v>46.887256153019393</v>
      </c>
      <c r="J1240" s="59">
        <f t="shared" si="191"/>
        <v>15.909026495751377</v>
      </c>
      <c r="K1240" s="59">
        <f t="shared" si="192"/>
        <v>2.7668866522784619</v>
      </c>
      <c r="L1240" s="59">
        <f t="shared" si="193"/>
        <v>-3.7851467629005153E-2</v>
      </c>
      <c r="R1240" s="59">
        <f t="shared" si="196"/>
        <v>14.329577575430056</v>
      </c>
      <c r="S1240" s="59">
        <f t="shared" si="197"/>
        <v>2.6623257630685346</v>
      </c>
    </row>
    <row r="1241" spans="1:19" x14ac:dyDescent="0.3">
      <c r="A1241" s="60">
        <f>[1]Data!A1240</f>
        <v>1973.08</v>
      </c>
      <c r="B1241" s="59">
        <f>[1]Data!B1240</f>
        <v>103.8</v>
      </c>
      <c r="C1241" s="59">
        <f>[1]Data!C1240</f>
        <v>3.2533300000000001</v>
      </c>
      <c r="D1241" s="59">
        <f>[1]Data!D1240</f>
        <v>7.53667</v>
      </c>
      <c r="E1241" s="59">
        <f>[1]Data!E1240</f>
        <v>45.1</v>
      </c>
      <c r="F1241" s="59">
        <f t="shared" si="194"/>
        <v>718.84837250554313</v>
      </c>
      <c r="G1241" s="59">
        <f t="shared" si="195"/>
        <v>52.193862847893563</v>
      </c>
      <c r="H1241" s="59">
        <f t="shared" si="189"/>
        <v>806.75743268846577</v>
      </c>
      <c r="I1241" s="59">
        <f t="shared" si="190"/>
        <v>46.992506742892324</v>
      </c>
      <c r="J1241" s="59">
        <f t="shared" si="191"/>
        <v>15.297085053124343</v>
      </c>
      <c r="K1241" s="59">
        <f t="shared" si="192"/>
        <v>2.7276622908436252</v>
      </c>
      <c r="L1241" s="59">
        <f t="shared" si="193"/>
        <v>-7.7075829063841805E-2</v>
      </c>
      <c r="R1241" s="59">
        <f t="shared" si="196"/>
        <v>13.772660870119031</v>
      </c>
      <c r="S1241" s="59">
        <f t="shared" si="197"/>
        <v>2.6226855308279413</v>
      </c>
    </row>
    <row r="1242" spans="1:19" x14ac:dyDescent="0.3">
      <c r="A1242" s="60">
        <f>[1]Data!A1241</f>
        <v>1973.09</v>
      </c>
      <c r="B1242" s="59">
        <f>[1]Data!B1241</f>
        <v>105.6</v>
      </c>
      <c r="C1242" s="59">
        <f>[1]Data!C1241</f>
        <v>3.27</v>
      </c>
      <c r="D1242" s="59">
        <f>[1]Data!D1241</f>
        <v>7.69</v>
      </c>
      <c r="E1242" s="59">
        <f>[1]Data!E1241</f>
        <v>45.2</v>
      </c>
      <c r="F1242" s="59">
        <f t="shared" si="194"/>
        <v>729.69599999999991</v>
      </c>
      <c r="G1242" s="59">
        <f t="shared" si="195"/>
        <v>53.137899999999995</v>
      </c>
      <c r="H1242" s="59">
        <f t="shared" si="189"/>
        <v>806.85486909696601</v>
      </c>
      <c r="I1242" s="59">
        <f t="shared" si="190"/>
        <v>47.101044518058011</v>
      </c>
      <c r="J1242" s="59">
        <f t="shared" si="191"/>
        <v>15.492140513364681</v>
      </c>
      <c r="K1242" s="59">
        <f t="shared" si="192"/>
        <v>2.7403328316710609</v>
      </c>
      <c r="L1242" s="59">
        <f t="shared" si="193"/>
        <v>-6.4405288236406122E-2</v>
      </c>
      <c r="R1242" s="59">
        <f t="shared" si="196"/>
        <v>13.732119635890767</v>
      </c>
      <c r="S1242" s="59">
        <f t="shared" si="197"/>
        <v>2.6197375877546083</v>
      </c>
    </row>
    <row r="1243" spans="1:19" x14ac:dyDescent="0.3">
      <c r="A1243" s="60">
        <f>[1]Data!A1242</f>
        <v>1973.1</v>
      </c>
      <c r="B1243" s="59">
        <f>[1]Data!B1242</f>
        <v>109.8</v>
      </c>
      <c r="C1243" s="59">
        <f>[1]Data!C1242</f>
        <v>3.30667</v>
      </c>
      <c r="D1243" s="59">
        <f>[1]Data!D1242</f>
        <v>7.8466699999999996</v>
      </c>
      <c r="E1243" s="59">
        <f>[1]Data!E1242</f>
        <v>45.6</v>
      </c>
      <c r="F1243" s="59">
        <f t="shared" si="194"/>
        <v>752.06257894736837</v>
      </c>
      <c r="G1243" s="59">
        <f t="shared" si="195"/>
        <v>53.744871369298238</v>
      </c>
      <c r="H1243" s="59">
        <f t="shared" si="189"/>
        <v>806.42256455699851</v>
      </c>
      <c r="I1243" s="59">
        <f t="shared" si="190"/>
        <v>47.213598928259167</v>
      </c>
      <c r="J1243" s="59">
        <f t="shared" si="191"/>
        <v>15.928939882132768</v>
      </c>
      <c r="K1243" s="59">
        <f t="shared" si="192"/>
        <v>2.7681375731910447</v>
      </c>
      <c r="L1243" s="59">
        <f t="shared" si="193"/>
        <v>-3.6600546716422322E-2</v>
      </c>
      <c r="R1243" s="59">
        <f t="shared" si="196"/>
        <v>13.993197114189842</v>
      </c>
      <c r="S1243" s="59">
        <f t="shared" si="197"/>
        <v>2.6385712911026635</v>
      </c>
    </row>
    <row r="1244" spans="1:19" x14ac:dyDescent="0.3">
      <c r="A1244" s="60">
        <f>[1]Data!A1243</f>
        <v>1973.11</v>
      </c>
      <c r="B1244" s="59">
        <f>[1]Data!B1243</f>
        <v>102</v>
      </c>
      <c r="C1244" s="59">
        <f>[1]Data!C1243</f>
        <v>3.3433299999999999</v>
      </c>
      <c r="D1244" s="59">
        <f>[1]Data!D1243</f>
        <v>8.0033300000000001</v>
      </c>
      <c r="E1244" s="59">
        <f>[1]Data!E1243</f>
        <v>45.9</v>
      </c>
      <c r="F1244" s="59">
        <f t="shared" si="194"/>
        <v>694.07111111111112</v>
      </c>
      <c r="G1244" s="59">
        <f t="shared" si="195"/>
        <v>54.459609271459698</v>
      </c>
      <c r="H1244" s="59">
        <f t="shared" si="189"/>
        <v>805.49573123815208</v>
      </c>
      <c r="I1244" s="59">
        <f t="shared" si="190"/>
        <v>47.329655803491043</v>
      </c>
      <c r="J1244" s="59">
        <f t="shared" si="191"/>
        <v>14.664613535176318</v>
      </c>
      <c r="K1244" s="59">
        <f t="shared" si="192"/>
        <v>2.6854373492131853</v>
      </c>
      <c r="L1244" s="59">
        <f t="shared" si="193"/>
        <v>-0.11930077069428169</v>
      </c>
      <c r="R1244" s="59">
        <f t="shared" si="196"/>
        <v>12.744695020697634</v>
      </c>
      <c r="S1244" s="59">
        <f t="shared" si="197"/>
        <v>2.5451151082124333</v>
      </c>
    </row>
    <row r="1245" spans="1:19" x14ac:dyDescent="0.3">
      <c r="A1245" s="60">
        <f>[1]Data!A1244</f>
        <v>1973.12</v>
      </c>
      <c r="B1245" s="59">
        <f>[1]Data!B1244</f>
        <v>94.78</v>
      </c>
      <c r="C1245" s="59">
        <f>[1]Data!C1244</f>
        <v>3.38</v>
      </c>
      <c r="D1245" s="59">
        <f>[1]Data!D1244</f>
        <v>8.16</v>
      </c>
      <c r="E1245" s="59">
        <f>[1]Data!E1244</f>
        <v>46.2</v>
      </c>
      <c r="F1245" s="59">
        <f t="shared" si="194"/>
        <v>640.75383030303021</v>
      </c>
      <c r="G1245" s="59">
        <f t="shared" si="195"/>
        <v>55.165132467532466</v>
      </c>
      <c r="H1245" s="59">
        <f t="shared" si="189"/>
        <v>804.48642727400227</v>
      </c>
      <c r="I1245" s="59">
        <f t="shared" si="190"/>
        <v>47.450397094946595</v>
      </c>
      <c r="J1245" s="59">
        <f t="shared" si="191"/>
        <v>13.503655807577417</v>
      </c>
      <c r="K1245" s="59">
        <f t="shared" si="192"/>
        <v>2.60296044934582</v>
      </c>
      <c r="L1245" s="59">
        <f t="shared" si="193"/>
        <v>-0.20177767056164697</v>
      </c>
      <c r="R1245" s="59">
        <f t="shared" si="196"/>
        <v>11.615196078431373</v>
      </c>
      <c r="S1245" s="59">
        <f t="shared" si="197"/>
        <v>2.4523142475634265</v>
      </c>
    </row>
    <row r="1246" spans="1:19" x14ac:dyDescent="0.3">
      <c r="A1246" s="60">
        <f>[1]Data!A1245</f>
        <v>1974.01</v>
      </c>
      <c r="B1246" s="59">
        <f>[1]Data!B1245</f>
        <v>96.11</v>
      </c>
      <c r="C1246" s="59">
        <f>[1]Data!C1245</f>
        <v>3.4</v>
      </c>
      <c r="D1246" s="59">
        <f>[1]Data!D1245</f>
        <v>8.2266700000000004</v>
      </c>
      <c r="E1246" s="59">
        <f>[1]Data!E1245</f>
        <v>46.6</v>
      </c>
      <c r="F1246" s="59">
        <f t="shared" si="194"/>
        <v>644.16799399141632</v>
      </c>
      <c r="G1246" s="59">
        <f t="shared" si="195"/>
        <v>55.138461254077249</v>
      </c>
      <c r="H1246" s="59">
        <f t="shared" si="189"/>
        <v>803.00615216100118</v>
      </c>
      <c r="I1246" s="59">
        <f t="shared" si="190"/>
        <v>47.566030490801012</v>
      </c>
      <c r="J1246" s="59">
        <f t="shared" si="191"/>
        <v>13.542605665107889</v>
      </c>
      <c r="K1246" s="59">
        <f t="shared" si="192"/>
        <v>2.6058406910011382</v>
      </c>
      <c r="L1246" s="59">
        <f t="shared" si="193"/>
        <v>-0.19889742890632878</v>
      </c>
      <c r="R1246" s="59">
        <f t="shared" si="196"/>
        <v>11.682734326282688</v>
      </c>
      <c r="S1246" s="59">
        <f t="shared" si="197"/>
        <v>2.458112053279812</v>
      </c>
    </row>
    <row r="1247" spans="1:19" x14ac:dyDescent="0.3">
      <c r="A1247" s="60">
        <f>[1]Data!A1246</f>
        <v>1974.02</v>
      </c>
      <c r="B1247" s="59">
        <f>[1]Data!B1246</f>
        <v>93.45</v>
      </c>
      <c r="C1247" s="59">
        <f>[1]Data!C1246</f>
        <v>3.42</v>
      </c>
      <c r="D1247" s="59">
        <f>[1]Data!D1246</f>
        <v>8.2933299999999992</v>
      </c>
      <c r="E1247" s="59">
        <f>[1]Data!E1246</f>
        <v>47.2</v>
      </c>
      <c r="F1247" s="59">
        <f t="shared" si="194"/>
        <v>618.37765677966104</v>
      </c>
      <c r="G1247" s="59">
        <f t="shared" si="195"/>
        <v>54.878651388983045</v>
      </c>
      <c r="H1247" s="59">
        <f t="shared" si="189"/>
        <v>801.64094112285818</v>
      </c>
      <c r="I1247" s="59">
        <f t="shared" si="190"/>
        <v>47.674899986811155</v>
      </c>
      <c r="J1247" s="59">
        <f t="shared" si="191"/>
        <v>12.970717441478216</v>
      </c>
      <c r="K1247" s="59">
        <f t="shared" si="192"/>
        <v>2.5626943122555805</v>
      </c>
      <c r="L1247" s="59">
        <f t="shared" si="193"/>
        <v>-0.24204380765188649</v>
      </c>
      <c r="R1247" s="59">
        <f t="shared" si="196"/>
        <v>11.268091345695879</v>
      </c>
      <c r="S1247" s="59">
        <f t="shared" si="197"/>
        <v>2.421974956628044</v>
      </c>
    </row>
    <row r="1248" spans="1:19" x14ac:dyDescent="0.3">
      <c r="A1248" s="60">
        <f>[1]Data!A1247</f>
        <v>1974.03</v>
      </c>
      <c r="B1248" s="59">
        <f>[1]Data!B1247</f>
        <v>97.44</v>
      </c>
      <c r="C1248" s="59">
        <f>[1]Data!C1247</f>
        <v>3.44</v>
      </c>
      <c r="D1248" s="59">
        <f>[1]Data!D1247</f>
        <v>8.36</v>
      </c>
      <c r="E1248" s="59">
        <f>[1]Data!E1247</f>
        <v>47.8</v>
      </c>
      <c r="F1248" s="59">
        <f t="shared" si="194"/>
        <v>636.68682175732215</v>
      </c>
      <c r="G1248" s="59">
        <f t="shared" si="195"/>
        <v>54.625429288702932</v>
      </c>
      <c r="H1248" s="59">
        <f t="shared" si="189"/>
        <v>799.78420394605928</v>
      </c>
      <c r="I1248" s="59">
        <f t="shared" si="190"/>
        <v>47.777064462261663</v>
      </c>
      <c r="J1248" s="59">
        <f t="shared" si="191"/>
        <v>13.326202204411928</v>
      </c>
      <c r="K1248" s="59">
        <f t="shared" si="192"/>
        <v>2.5897321877016428</v>
      </c>
      <c r="L1248" s="59">
        <f t="shared" si="193"/>
        <v>-0.2150059322058242</v>
      </c>
      <c r="R1248" s="59">
        <f t="shared" si="196"/>
        <v>11.655502392344498</v>
      </c>
      <c r="S1248" s="59">
        <f t="shared" si="197"/>
        <v>2.4557783768649766</v>
      </c>
    </row>
    <row r="1249" spans="1:19" x14ac:dyDescent="0.3">
      <c r="A1249" s="60">
        <f>[1]Data!A1248</f>
        <v>1974.04</v>
      </c>
      <c r="B1249" s="59">
        <f>[1]Data!B1248</f>
        <v>92.46</v>
      </c>
      <c r="C1249" s="59">
        <f>[1]Data!C1248</f>
        <v>3.46</v>
      </c>
      <c r="D1249" s="59">
        <f>[1]Data!D1248</f>
        <v>8.4866700000000002</v>
      </c>
      <c r="E1249" s="59">
        <f>[1]Data!E1248</f>
        <v>48</v>
      </c>
      <c r="F1249" s="59">
        <f t="shared" si="194"/>
        <v>601.62951499999997</v>
      </c>
      <c r="G1249" s="59">
        <f t="shared" si="195"/>
        <v>55.222054467499994</v>
      </c>
      <c r="H1249" s="59">
        <f t="shared" si="189"/>
        <v>797.55316445785922</v>
      </c>
      <c r="I1249" s="59">
        <f t="shared" si="190"/>
        <v>47.879037765322892</v>
      </c>
      <c r="J1249" s="59">
        <f t="shared" si="191"/>
        <v>12.565614161856425</v>
      </c>
      <c r="K1249" s="59">
        <f t="shared" si="192"/>
        <v>2.5309640485798908</v>
      </c>
      <c r="L1249" s="59">
        <f t="shared" si="193"/>
        <v>-0.27377407132757625</v>
      </c>
      <c r="R1249" s="59">
        <f t="shared" si="196"/>
        <v>10.894732562948718</v>
      </c>
      <c r="S1249" s="59">
        <f t="shared" si="197"/>
        <v>2.3882794213260286</v>
      </c>
    </row>
    <row r="1250" spans="1:19" x14ac:dyDescent="0.3">
      <c r="A1250" s="60">
        <f>[1]Data!A1249</f>
        <v>1974.05</v>
      </c>
      <c r="B1250" s="59">
        <f>[1]Data!B1249</f>
        <v>89.67</v>
      </c>
      <c r="C1250" s="59">
        <f>[1]Data!C1249</f>
        <v>3.48</v>
      </c>
      <c r="D1250" s="59">
        <f>[1]Data!D1249</f>
        <v>8.6133299999999995</v>
      </c>
      <c r="E1250" s="59">
        <f>[1]Data!E1249</f>
        <v>48.6</v>
      </c>
      <c r="F1250" s="59">
        <f t="shared" si="194"/>
        <v>576.27181975308645</v>
      </c>
      <c r="G1250" s="59">
        <f t="shared" si="195"/>
        <v>55.354291883950609</v>
      </c>
      <c r="H1250" s="59">
        <f t="shared" si="189"/>
        <v>795.2194457054884</v>
      </c>
      <c r="I1250" s="59">
        <f t="shared" si="190"/>
        <v>47.977486633561682</v>
      </c>
      <c r="J1250" s="59">
        <f t="shared" si="191"/>
        <v>12.011296551536468</v>
      </c>
      <c r="K1250" s="59">
        <f t="shared" si="192"/>
        <v>2.4858475862631035</v>
      </c>
      <c r="L1250" s="59">
        <f t="shared" si="193"/>
        <v>-0.31889053364436348</v>
      </c>
      <c r="R1250" s="59">
        <f t="shared" si="196"/>
        <v>10.410607744043245</v>
      </c>
      <c r="S1250" s="59">
        <f t="shared" si="197"/>
        <v>2.3428252617146437</v>
      </c>
    </row>
    <row r="1251" spans="1:19" x14ac:dyDescent="0.3">
      <c r="A1251" s="60">
        <f>[1]Data!A1250</f>
        <v>1974.06</v>
      </c>
      <c r="B1251" s="59">
        <f>[1]Data!B1250</f>
        <v>89.79</v>
      </c>
      <c r="C1251" s="59">
        <f>[1]Data!C1250</f>
        <v>3.5</v>
      </c>
      <c r="D1251" s="59">
        <f>[1]Data!D1250</f>
        <v>8.74</v>
      </c>
      <c r="E1251" s="59">
        <f>[1]Data!E1250</f>
        <v>49</v>
      </c>
      <c r="F1251" s="59">
        <f t="shared" si="194"/>
        <v>572.33245469387759</v>
      </c>
      <c r="G1251" s="59">
        <f t="shared" si="195"/>
        <v>55.709830204081634</v>
      </c>
      <c r="H1251" s="59">
        <f t="shared" si="189"/>
        <v>792.08667721612903</v>
      </c>
      <c r="I1251" s="59">
        <f t="shared" si="190"/>
        <v>48.075344244876696</v>
      </c>
      <c r="J1251" s="59">
        <f t="shared" si="191"/>
        <v>11.904906011252745</v>
      </c>
      <c r="K1251" s="59">
        <f t="shared" si="192"/>
        <v>2.4769505850107896</v>
      </c>
      <c r="L1251" s="59">
        <f t="shared" si="193"/>
        <v>-0.32778753489667745</v>
      </c>
      <c r="R1251" s="59">
        <f t="shared" si="196"/>
        <v>10.273455377574372</v>
      </c>
      <c r="S1251" s="59">
        <f t="shared" si="197"/>
        <v>2.3295634208652731</v>
      </c>
    </row>
    <row r="1252" spans="1:19" x14ac:dyDescent="0.3">
      <c r="A1252" s="60">
        <f>[1]Data!A1251</f>
        <v>1974.07</v>
      </c>
      <c r="B1252" s="59">
        <f>[1]Data!B1251</f>
        <v>79.31</v>
      </c>
      <c r="C1252" s="59">
        <f>[1]Data!C1251</f>
        <v>3.53</v>
      </c>
      <c r="D1252" s="59">
        <f>[1]Data!D1251</f>
        <v>8.8633299999999995</v>
      </c>
      <c r="E1252" s="59">
        <f>[1]Data!E1251</f>
        <v>49.4</v>
      </c>
      <c r="F1252" s="59">
        <f t="shared" si="194"/>
        <v>501.43827773279355</v>
      </c>
      <c r="G1252" s="59">
        <f t="shared" si="195"/>
        <v>56.038493634817812</v>
      </c>
      <c r="H1252" s="59">
        <f t="shared" si="189"/>
        <v>788.39557284130683</v>
      </c>
      <c r="I1252" s="59">
        <f t="shared" si="190"/>
        <v>48.172752006892864</v>
      </c>
      <c r="J1252" s="59">
        <f t="shared" si="191"/>
        <v>10.409168188295419</v>
      </c>
      <c r="K1252" s="59">
        <f t="shared" si="192"/>
        <v>2.3426869743714178</v>
      </c>
      <c r="L1252" s="59">
        <f t="shared" si="193"/>
        <v>-0.4620511455360492</v>
      </c>
      <c r="R1252" s="59">
        <f t="shared" si="196"/>
        <v>8.9481041549846392</v>
      </c>
      <c r="S1252" s="59">
        <f t="shared" si="197"/>
        <v>2.1914416835897139</v>
      </c>
    </row>
    <row r="1253" spans="1:19" x14ac:dyDescent="0.3">
      <c r="A1253" s="60">
        <f>[1]Data!A1252</f>
        <v>1974.08</v>
      </c>
      <c r="B1253" s="59">
        <f>[1]Data!B1252</f>
        <v>76.03</v>
      </c>
      <c r="C1253" s="59">
        <f>[1]Data!C1252</f>
        <v>3.56</v>
      </c>
      <c r="D1253" s="59">
        <f>[1]Data!D1252</f>
        <v>8.9866700000000002</v>
      </c>
      <c r="E1253" s="59">
        <f>[1]Data!E1252</f>
        <v>50</v>
      </c>
      <c r="F1253" s="59">
        <f t="shared" si="194"/>
        <v>474.93203920000002</v>
      </c>
      <c r="G1253" s="59">
        <f t="shared" si="195"/>
        <v>56.1364922888</v>
      </c>
      <c r="H1253" s="59">
        <f t="shared" si="189"/>
        <v>784.00706847997048</v>
      </c>
      <c r="I1253" s="59">
        <f t="shared" si="190"/>
        <v>48.265498959275696</v>
      </c>
      <c r="J1253" s="59">
        <f t="shared" si="191"/>
        <v>9.8399902506079293</v>
      </c>
      <c r="K1253" s="59">
        <f t="shared" si="192"/>
        <v>2.2864547202717942</v>
      </c>
      <c r="L1253" s="59">
        <f t="shared" si="193"/>
        <v>-0.51828339963567283</v>
      </c>
      <c r="R1253" s="59">
        <f t="shared" si="196"/>
        <v>8.4603084346036965</v>
      </c>
      <c r="S1253" s="59">
        <f t="shared" si="197"/>
        <v>2.135385630944536</v>
      </c>
    </row>
    <row r="1254" spans="1:19" x14ac:dyDescent="0.3">
      <c r="A1254" s="60">
        <f>[1]Data!A1253</f>
        <v>1974.09</v>
      </c>
      <c r="B1254" s="59">
        <f>[1]Data!B1253</f>
        <v>68.12</v>
      </c>
      <c r="C1254" s="59">
        <f>[1]Data!C1253</f>
        <v>3.59</v>
      </c>
      <c r="D1254" s="59">
        <f>[1]Data!D1253</f>
        <v>9.11</v>
      </c>
      <c r="E1254" s="59">
        <f>[1]Data!E1253</f>
        <v>50.6</v>
      </c>
      <c r="F1254" s="59">
        <f t="shared" si="194"/>
        <v>420.47541185770751</v>
      </c>
      <c r="G1254" s="59">
        <f t="shared" si="195"/>
        <v>56.232105138339911</v>
      </c>
      <c r="H1254" s="59">
        <f t="shared" si="189"/>
        <v>779.6141971351376</v>
      </c>
      <c r="I1254" s="59">
        <f t="shared" si="190"/>
        <v>48.356178596667206</v>
      </c>
      <c r="J1254" s="59">
        <f t="shared" si="191"/>
        <v>8.6953813154848305</v>
      </c>
      <c r="K1254" s="59">
        <f t="shared" si="192"/>
        <v>2.1627920014145112</v>
      </c>
      <c r="L1254" s="59">
        <f t="shared" si="193"/>
        <v>-0.6419461184929558</v>
      </c>
      <c r="R1254" s="59">
        <f t="shared" si="196"/>
        <v>7.4774972557628985</v>
      </c>
      <c r="S1254" s="59">
        <f t="shared" si="197"/>
        <v>2.0118981445226205</v>
      </c>
    </row>
    <row r="1255" spans="1:19" x14ac:dyDescent="0.3">
      <c r="A1255" s="60">
        <f>[1]Data!A1254</f>
        <v>1974.1</v>
      </c>
      <c r="B1255" s="59">
        <f>[1]Data!B1254</f>
        <v>69.44</v>
      </c>
      <c r="C1255" s="59">
        <f>[1]Data!C1254</f>
        <v>3.5933299999999999</v>
      </c>
      <c r="D1255" s="59">
        <f>[1]Data!D1254</f>
        <v>9.0366700000000009</v>
      </c>
      <c r="E1255" s="59">
        <f>[1]Data!E1254</f>
        <v>51.1</v>
      </c>
      <c r="F1255" s="59">
        <f t="shared" si="194"/>
        <v>424.42923835616438</v>
      </c>
      <c r="G1255" s="59">
        <f t="shared" si="195"/>
        <v>55.233683257142864</v>
      </c>
      <c r="H1255" s="59">
        <f t="shared" si="189"/>
        <v>775.29509104275417</v>
      </c>
      <c r="I1255" s="59">
        <f t="shared" si="190"/>
        <v>48.437395219199054</v>
      </c>
      <c r="J1255" s="59">
        <f t="shared" si="191"/>
        <v>8.7624290372231659</v>
      </c>
      <c r="K1255" s="59">
        <f t="shared" si="192"/>
        <v>2.1704731538655095</v>
      </c>
      <c r="L1255" s="59">
        <f t="shared" si="193"/>
        <v>-0.63426496604195748</v>
      </c>
      <c r="R1255" s="59">
        <f t="shared" si="196"/>
        <v>7.6842465200123486</v>
      </c>
      <c r="S1255" s="59">
        <f t="shared" si="197"/>
        <v>2.0391723266421216</v>
      </c>
    </row>
    <row r="1256" spans="1:19" x14ac:dyDescent="0.3">
      <c r="A1256" s="60">
        <f>[1]Data!A1255</f>
        <v>1974.11</v>
      </c>
      <c r="B1256" s="59">
        <f>[1]Data!B1255</f>
        <v>71.739999999999995</v>
      </c>
      <c r="C1256" s="59">
        <f>[1]Data!C1255</f>
        <v>3.59667</v>
      </c>
      <c r="D1256" s="59">
        <f>[1]Data!D1255</f>
        <v>8.9633299999999991</v>
      </c>
      <c r="E1256" s="59">
        <f>[1]Data!E1255</f>
        <v>51.5</v>
      </c>
      <c r="F1256" s="59">
        <f t="shared" si="194"/>
        <v>435.08150834951454</v>
      </c>
      <c r="G1256" s="59">
        <f t="shared" si="195"/>
        <v>54.359898748737862</v>
      </c>
      <c r="H1256" s="59">
        <f t="shared" si="189"/>
        <v>770.49817636986756</v>
      </c>
      <c r="I1256" s="59">
        <f t="shared" si="190"/>
        <v>48.511209306763725</v>
      </c>
      <c r="J1256" s="59">
        <f t="shared" si="191"/>
        <v>8.9686799106212529</v>
      </c>
      <c r="K1256" s="59">
        <f t="shared" si="192"/>
        <v>2.1937384980857351</v>
      </c>
      <c r="L1256" s="59">
        <f t="shared" si="193"/>
        <v>-0.61099962182173195</v>
      </c>
      <c r="R1256" s="59">
        <f t="shared" si="196"/>
        <v>8.0037218310605542</v>
      </c>
      <c r="S1256" s="59">
        <f t="shared" si="197"/>
        <v>2.0799066623770015</v>
      </c>
    </row>
    <row r="1257" spans="1:19" x14ac:dyDescent="0.3">
      <c r="A1257" s="60">
        <f>[1]Data!A1256</f>
        <v>1974.12</v>
      </c>
      <c r="B1257" s="59">
        <f>[1]Data!B1256</f>
        <v>67.069999999999993</v>
      </c>
      <c r="C1257" s="59">
        <f>[1]Data!C1256</f>
        <v>3.6</v>
      </c>
      <c r="D1257" s="59">
        <f>[1]Data!D1256</f>
        <v>8.89</v>
      </c>
      <c r="E1257" s="59">
        <f>[1]Data!E1256</f>
        <v>51.9</v>
      </c>
      <c r="F1257" s="59">
        <f t="shared" si="194"/>
        <v>403.62441695568396</v>
      </c>
      <c r="G1257" s="59">
        <f t="shared" si="195"/>
        <v>53.499643159922933</v>
      </c>
      <c r="H1257" s="59">
        <f t="shared" si="189"/>
        <v>766.31530083906353</v>
      </c>
      <c r="I1257" s="59">
        <f t="shared" si="190"/>
        <v>48.576298024552869</v>
      </c>
      <c r="J1257" s="59">
        <f t="shared" si="191"/>
        <v>8.3090814526803207</v>
      </c>
      <c r="K1257" s="59">
        <f t="shared" si="192"/>
        <v>2.1173490675810371</v>
      </c>
      <c r="L1257" s="59">
        <f t="shared" si="193"/>
        <v>-0.68738905232642988</v>
      </c>
      <c r="R1257" s="59">
        <f t="shared" si="196"/>
        <v>7.5444319460067479</v>
      </c>
      <c r="S1257" s="59">
        <f t="shared" si="197"/>
        <v>2.0208098005858326</v>
      </c>
    </row>
    <row r="1258" spans="1:19" x14ac:dyDescent="0.3">
      <c r="A1258" s="60">
        <f>[1]Data!A1257</f>
        <v>1975.01</v>
      </c>
      <c r="B1258" s="59">
        <f>[1]Data!B1257</f>
        <v>72.56</v>
      </c>
      <c r="C1258" s="59">
        <f>[1]Data!C1257</f>
        <v>3.6233300000000002</v>
      </c>
      <c r="D1258" s="59">
        <f>[1]Data!D1257</f>
        <v>8.7433300000000003</v>
      </c>
      <c r="E1258" s="59">
        <f>[1]Data!E1257</f>
        <v>52.1</v>
      </c>
      <c r="F1258" s="59">
        <f t="shared" si="194"/>
        <v>434.9867547024952</v>
      </c>
      <c r="G1258" s="59">
        <f t="shared" si="195"/>
        <v>52.415004713243761</v>
      </c>
      <c r="H1258" s="59">
        <f t="shared" si="189"/>
        <v>762.56978693245867</v>
      </c>
      <c r="I1258" s="59">
        <f t="shared" si="190"/>
        <v>48.629331393196878</v>
      </c>
      <c r="J1258" s="59">
        <f t="shared" si="191"/>
        <v>8.9449462338967862</v>
      </c>
      <c r="K1258" s="59">
        <f t="shared" si="192"/>
        <v>2.1910887061988267</v>
      </c>
      <c r="L1258" s="59">
        <f t="shared" si="193"/>
        <v>-0.61364941370864035</v>
      </c>
      <c r="R1258" s="59">
        <f t="shared" si="196"/>
        <v>8.2988975596254519</v>
      </c>
      <c r="S1258" s="59">
        <f t="shared" si="197"/>
        <v>2.116122681839133</v>
      </c>
    </row>
    <row r="1259" spans="1:19" x14ac:dyDescent="0.3">
      <c r="A1259" s="60">
        <f>[1]Data!A1258</f>
        <v>1975.02</v>
      </c>
      <c r="B1259" s="59">
        <f>[1]Data!B1258</f>
        <v>80.099999999999994</v>
      </c>
      <c r="C1259" s="59">
        <f>[1]Data!C1258</f>
        <v>3.6466699999999999</v>
      </c>
      <c r="D1259" s="59">
        <f>[1]Data!D1258</f>
        <v>8.5966699999999996</v>
      </c>
      <c r="E1259" s="59">
        <f>[1]Data!E1258</f>
        <v>52.5</v>
      </c>
      <c r="F1259" s="59">
        <f t="shared" si="194"/>
        <v>476.5293942857142</v>
      </c>
      <c r="G1259" s="59">
        <f t="shared" si="195"/>
        <v>51.143145417904755</v>
      </c>
      <c r="H1259" s="59">
        <f t="shared" si="189"/>
        <v>759.05475583324699</v>
      </c>
      <c r="I1259" s="59">
        <f t="shared" si="190"/>
        <v>48.668649265045481</v>
      </c>
      <c r="J1259" s="59">
        <f t="shared" si="191"/>
        <v>9.7913010014018287</v>
      </c>
      <c r="K1259" s="59">
        <f t="shared" si="192"/>
        <v>2.281494338561203</v>
      </c>
      <c r="L1259" s="59">
        <f t="shared" si="193"/>
        <v>-0.52324378134626404</v>
      </c>
      <c r="R1259" s="59">
        <f t="shared" si="196"/>
        <v>9.317561334795915</v>
      </c>
      <c r="S1259" s="59">
        <f t="shared" si="197"/>
        <v>2.2319009351020562</v>
      </c>
    </row>
    <row r="1260" spans="1:19" x14ac:dyDescent="0.3">
      <c r="A1260" s="60">
        <f>[1]Data!A1259</f>
        <v>1975.03</v>
      </c>
      <c r="B1260" s="59">
        <f>[1]Data!B1259</f>
        <v>83.78</v>
      </c>
      <c r="C1260" s="59">
        <f>[1]Data!C1259</f>
        <v>3.67</v>
      </c>
      <c r="D1260" s="59">
        <f>[1]Data!D1259</f>
        <v>8.4499999999999993</v>
      </c>
      <c r="E1260" s="59">
        <f>[1]Data!E1259</f>
        <v>52.7</v>
      </c>
      <c r="F1260" s="59">
        <f t="shared" si="194"/>
        <v>496.53083415559769</v>
      </c>
      <c r="G1260" s="59">
        <f t="shared" si="195"/>
        <v>50.079798861480072</v>
      </c>
      <c r="H1260" s="59">
        <f t="shared" si="189"/>
        <v>755.61617254723933</v>
      </c>
      <c r="I1260" s="59">
        <f t="shared" si="190"/>
        <v>48.69699523241335</v>
      </c>
      <c r="J1260" s="59">
        <f t="shared" si="191"/>
        <v>10.196334122584638</v>
      </c>
      <c r="K1260" s="59">
        <f t="shared" si="192"/>
        <v>2.3220282559440539</v>
      </c>
      <c r="L1260" s="59">
        <f t="shared" si="193"/>
        <v>-0.48270986396341309</v>
      </c>
      <c r="R1260" s="59">
        <f t="shared" si="196"/>
        <v>9.914792899408285</v>
      </c>
      <c r="S1260" s="59">
        <f t="shared" si="197"/>
        <v>2.2940278741498066</v>
      </c>
    </row>
    <row r="1261" spans="1:19" x14ac:dyDescent="0.3">
      <c r="A1261" s="60">
        <f>[1]Data!A1260</f>
        <v>1975.04</v>
      </c>
      <c r="B1261" s="59">
        <f>[1]Data!B1260</f>
        <v>84.72</v>
      </c>
      <c r="C1261" s="59">
        <f>[1]Data!C1260</f>
        <v>3.6833300000000002</v>
      </c>
      <c r="D1261" s="59">
        <f>[1]Data!D1260</f>
        <v>8.2866700000000009</v>
      </c>
      <c r="E1261" s="59">
        <f>[1]Data!E1260</f>
        <v>52.9</v>
      </c>
      <c r="F1261" s="59">
        <f t="shared" si="194"/>
        <v>500.20353572778828</v>
      </c>
      <c r="G1261" s="59">
        <f t="shared" si="195"/>
        <v>48.926128817391309</v>
      </c>
      <c r="H1261" s="59">
        <f t="shared" si="189"/>
        <v>752.47954869146429</v>
      </c>
      <c r="I1261" s="59">
        <f t="shared" si="190"/>
        <v>48.712590418463833</v>
      </c>
      <c r="J1261" s="59">
        <f t="shared" si="191"/>
        <v>10.268465122277567</v>
      </c>
      <c r="K1261" s="59">
        <f t="shared" si="192"/>
        <v>2.3290775602180172</v>
      </c>
      <c r="L1261" s="59">
        <f t="shared" si="193"/>
        <v>-0.47566055968944987</v>
      </c>
      <c r="R1261" s="59">
        <f t="shared" si="196"/>
        <v>10.223648341251671</v>
      </c>
      <c r="S1261" s="59">
        <f t="shared" si="197"/>
        <v>2.3247035016261619</v>
      </c>
    </row>
    <row r="1262" spans="1:19" x14ac:dyDescent="0.3">
      <c r="A1262" s="60">
        <f>[1]Data!A1261</f>
        <v>1975.05</v>
      </c>
      <c r="B1262" s="59">
        <f>[1]Data!B1261</f>
        <v>90.1</v>
      </c>
      <c r="C1262" s="59">
        <f>[1]Data!C1261</f>
        <v>3.6966700000000001</v>
      </c>
      <c r="D1262" s="59">
        <f>[1]Data!D1261</f>
        <v>8.1233299999999993</v>
      </c>
      <c r="E1262" s="59">
        <f>[1]Data!E1261</f>
        <v>53.2</v>
      </c>
      <c r="F1262" s="59">
        <f t="shared" si="194"/>
        <v>528.96829323308259</v>
      </c>
      <c r="G1262" s="59">
        <f t="shared" si="195"/>
        <v>47.691276420300738</v>
      </c>
      <c r="H1262" s="59">
        <f t="shared" si="189"/>
        <v>749.37411880920786</v>
      </c>
      <c r="I1262" s="59">
        <f t="shared" si="190"/>
        <v>48.713262126632316</v>
      </c>
      <c r="J1262" s="59">
        <f t="shared" si="191"/>
        <v>10.858814830712953</v>
      </c>
      <c r="K1262" s="59">
        <f t="shared" si="192"/>
        <v>2.3849771769402768</v>
      </c>
      <c r="L1262" s="59">
        <f t="shared" si="193"/>
        <v>-0.41976094296719024</v>
      </c>
      <c r="R1262" s="59">
        <f t="shared" si="196"/>
        <v>11.091510501235332</v>
      </c>
      <c r="S1262" s="59">
        <f t="shared" si="197"/>
        <v>2.406179995985954</v>
      </c>
    </row>
    <row r="1263" spans="1:19" x14ac:dyDescent="0.3">
      <c r="A1263" s="60">
        <f>[1]Data!A1262</f>
        <v>1975.06</v>
      </c>
      <c r="B1263" s="59">
        <f>[1]Data!B1262</f>
        <v>92.4</v>
      </c>
      <c r="C1263" s="59">
        <f>[1]Data!C1262</f>
        <v>3.71</v>
      </c>
      <c r="D1263" s="59">
        <f>[1]Data!D1262</f>
        <v>7.96</v>
      </c>
      <c r="E1263" s="59">
        <f>[1]Data!E1262</f>
        <v>53.6</v>
      </c>
      <c r="F1263" s="59">
        <f t="shared" si="194"/>
        <v>538.42307462686563</v>
      </c>
      <c r="G1263" s="59">
        <f t="shared" si="195"/>
        <v>46.38363283582089</v>
      </c>
      <c r="H1263" s="59">
        <f t="shared" si="189"/>
        <v>746.55815331746896</v>
      </c>
      <c r="I1263" s="59">
        <f t="shared" si="190"/>
        <v>48.700729139553282</v>
      </c>
      <c r="J1263" s="59">
        <f t="shared" si="191"/>
        <v>11.055749762678079</v>
      </c>
      <c r="K1263" s="59">
        <f t="shared" si="192"/>
        <v>2.4029506331474333</v>
      </c>
      <c r="L1263" s="59">
        <f t="shared" si="193"/>
        <v>-0.40178748676003373</v>
      </c>
      <c r="R1263" s="59">
        <f t="shared" si="196"/>
        <v>11.608040201005027</v>
      </c>
      <c r="S1263" s="59">
        <f t="shared" si="197"/>
        <v>2.4516979787913469</v>
      </c>
    </row>
    <row r="1264" spans="1:19" x14ac:dyDescent="0.3">
      <c r="A1264" s="60">
        <f>[1]Data!A1263</f>
        <v>1975.07</v>
      </c>
      <c r="B1264" s="59">
        <f>[1]Data!B1263</f>
        <v>92.49</v>
      </c>
      <c r="C1264" s="59">
        <f>[1]Data!C1263</f>
        <v>3.71</v>
      </c>
      <c r="D1264" s="59">
        <f>[1]Data!D1263</f>
        <v>7.8933299999999997</v>
      </c>
      <c r="E1264" s="59">
        <f>[1]Data!E1263</f>
        <v>54.2</v>
      </c>
      <c r="F1264" s="59">
        <f t="shared" si="194"/>
        <v>532.98130405904055</v>
      </c>
      <c r="G1264" s="59">
        <f t="shared" si="195"/>
        <v>45.485969475276747</v>
      </c>
      <c r="H1264" s="59">
        <f t="shared" si="189"/>
        <v>743.28303533090832</v>
      </c>
      <c r="I1264" s="59">
        <f t="shared" si="190"/>
        <v>48.676378055498375</v>
      </c>
      <c r="J1264" s="59">
        <f t="shared" si="191"/>
        <v>10.949485671496797</v>
      </c>
      <c r="K1264" s="59">
        <f t="shared" si="192"/>
        <v>2.3932924845197929</v>
      </c>
      <c r="L1264" s="59">
        <f t="shared" si="193"/>
        <v>-0.41144563538767409</v>
      </c>
      <c r="R1264" s="59">
        <f t="shared" si="196"/>
        <v>11.717488056371645</v>
      </c>
      <c r="S1264" s="59">
        <f t="shared" si="197"/>
        <v>2.4610824315158597</v>
      </c>
    </row>
    <row r="1265" spans="1:19" x14ac:dyDescent="0.3">
      <c r="A1265" s="60">
        <f>[1]Data!A1264</f>
        <v>1975.08</v>
      </c>
      <c r="B1265" s="59">
        <f>[1]Data!B1264</f>
        <v>85.71</v>
      </c>
      <c r="C1265" s="59">
        <f>[1]Data!C1264</f>
        <v>3.71</v>
      </c>
      <c r="D1265" s="59">
        <f>[1]Data!D1264</f>
        <v>7.82667</v>
      </c>
      <c r="E1265" s="59">
        <f>[1]Data!E1264</f>
        <v>54.3</v>
      </c>
      <c r="F1265" s="59">
        <f t="shared" si="194"/>
        <v>493.00139447513811</v>
      </c>
      <c r="G1265" s="59">
        <f t="shared" si="195"/>
        <v>45.018775219889505</v>
      </c>
      <c r="H1265" s="59">
        <f t="shared" si="189"/>
        <v>739.80119987527439</v>
      </c>
      <c r="I1265" s="59">
        <f t="shared" si="190"/>
        <v>48.644001111267066</v>
      </c>
      <c r="J1265" s="59">
        <f t="shared" si="191"/>
        <v>10.134885766231669</v>
      </c>
      <c r="K1265" s="59">
        <f t="shared" si="192"/>
        <v>2.3159835086250178</v>
      </c>
      <c r="L1265" s="59">
        <f t="shared" si="193"/>
        <v>-0.48875461128244924</v>
      </c>
      <c r="R1265" s="59">
        <f t="shared" si="196"/>
        <v>10.951017482530885</v>
      </c>
      <c r="S1265" s="59">
        <f t="shared" si="197"/>
        <v>2.393432372724718</v>
      </c>
    </row>
    <row r="1266" spans="1:19" x14ac:dyDescent="0.3">
      <c r="A1266" s="60">
        <f>[1]Data!A1265</f>
        <v>1975.09</v>
      </c>
      <c r="B1266" s="59">
        <f>[1]Data!B1265</f>
        <v>84.67</v>
      </c>
      <c r="C1266" s="59">
        <f>[1]Data!C1265</f>
        <v>3.71</v>
      </c>
      <c r="D1266" s="59">
        <f>[1]Data!D1265</f>
        <v>7.76</v>
      </c>
      <c r="E1266" s="59">
        <f>[1]Data!E1265</f>
        <v>54.6</v>
      </c>
      <c r="F1266" s="59">
        <f t="shared" si="194"/>
        <v>484.34341465201464</v>
      </c>
      <c r="G1266" s="59">
        <f t="shared" si="195"/>
        <v>44.39004249084249</v>
      </c>
      <c r="H1266" s="59">
        <f t="shared" si="189"/>
        <v>736.37635227440865</v>
      </c>
      <c r="I1266" s="59">
        <f t="shared" si="190"/>
        <v>48.602134902274784</v>
      </c>
      <c r="J1266" s="59">
        <f t="shared" si="191"/>
        <v>9.9654761179913791</v>
      </c>
      <c r="K1266" s="59">
        <f t="shared" si="192"/>
        <v>2.2991267315491046</v>
      </c>
      <c r="L1266" s="59">
        <f t="shared" si="193"/>
        <v>-0.50561138835836239</v>
      </c>
      <c r="R1266" s="59">
        <f t="shared" si="196"/>
        <v>10.911082474226804</v>
      </c>
      <c r="S1266" s="59">
        <f t="shared" si="197"/>
        <v>2.3897790134590586</v>
      </c>
    </row>
    <row r="1267" spans="1:19" x14ac:dyDescent="0.3">
      <c r="A1267" s="60">
        <f>[1]Data!A1266</f>
        <v>1975.1</v>
      </c>
      <c r="B1267" s="59">
        <f>[1]Data!B1266</f>
        <v>88.57</v>
      </c>
      <c r="C1267" s="59">
        <f>[1]Data!C1266</f>
        <v>3.7</v>
      </c>
      <c r="D1267" s="59">
        <f>[1]Data!D1266</f>
        <v>7.82667</v>
      </c>
      <c r="E1267" s="59">
        <f>[1]Data!E1266</f>
        <v>54.9</v>
      </c>
      <c r="F1267" s="59">
        <f t="shared" si="194"/>
        <v>503.88424845173034</v>
      </c>
      <c r="G1267" s="59">
        <f t="shared" si="195"/>
        <v>44.526766747540982</v>
      </c>
      <c r="H1267" s="59">
        <f t="shared" si="189"/>
        <v>732.90954133235891</v>
      </c>
      <c r="I1267" s="59">
        <f t="shared" si="190"/>
        <v>48.557179380339846</v>
      </c>
      <c r="J1267" s="59">
        <f t="shared" si="191"/>
        <v>10.377131762635832</v>
      </c>
      <c r="K1267" s="59">
        <f t="shared" si="192"/>
        <v>2.3396045161078969</v>
      </c>
      <c r="L1267" s="59">
        <f t="shared" si="193"/>
        <v>-0.46513360379957014</v>
      </c>
      <c r="R1267" s="59">
        <f t="shared" si="196"/>
        <v>11.316434703392375</v>
      </c>
      <c r="S1267" s="59">
        <f t="shared" si="197"/>
        <v>2.4262560676354181</v>
      </c>
    </row>
    <row r="1268" spans="1:19" x14ac:dyDescent="0.3">
      <c r="A1268" s="60">
        <f>[1]Data!A1267</f>
        <v>1975.11</v>
      </c>
      <c r="B1268" s="59">
        <f>[1]Data!B1267</f>
        <v>90.07</v>
      </c>
      <c r="C1268" s="59">
        <f>[1]Data!C1267</f>
        <v>3.69</v>
      </c>
      <c r="D1268" s="59">
        <f>[1]Data!D1267</f>
        <v>7.8933299999999997</v>
      </c>
      <c r="E1268" s="59">
        <f>[1]Data!E1267</f>
        <v>55.3</v>
      </c>
      <c r="F1268" s="59">
        <f t="shared" si="194"/>
        <v>508.71145099457499</v>
      </c>
      <c r="G1268" s="59">
        <f t="shared" si="195"/>
        <v>44.581185272332732</v>
      </c>
      <c r="H1268" s="59">
        <f t="shared" si="189"/>
        <v>729.29497830871583</v>
      </c>
      <c r="I1268" s="59">
        <f t="shared" si="190"/>
        <v>48.507194238248054</v>
      </c>
      <c r="J1268" s="59">
        <f t="shared" si="191"/>
        <v>10.487340259178598</v>
      </c>
      <c r="K1268" s="59">
        <f t="shared" si="192"/>
        <v>2.3501688401329703</v>
      </c>
      <c r="L1268" s="59">
        <f t="shared" si="193"/>
        <v>-0.45456927977449668</v>
      </c>
      <c r="R1268" s="59">
        <f t="shared" si="196"/>
        <v>11.410900089062537</v>
      </c>
      <c r="S1268" s="59">
        <f t="shared" si="197"/>
        <v>2.4345690467453425</v>
      </c>
    </row>
    <row r="1269" spans="1:19" x14ac:dyDescent="0.3">
      <c r="A1269" s="60">
        <f>[1]Data!A1268</f>
        <v>1975.12</v>
      </c>
      <c r="B1269" s="59">
        <f>[1]Data!B1268</f>
        <v>88.7</v>
      </c>
      <c r="C1269" s="59">
        <f>[1]Data!C1268</f>
        <v>3.68</v>
      </c>
      <c r="D1269" s="59">
        <f>[1]Data!D1268</f>
        <v>7.96</v>
      </c>
      <c r="E1269" s="59">
        <f>[1]Data!E1268</f>
        <v>55.5</v>
      </c>
      <c r="F1269" s="59">
        <f t="shared" si="194"/>
        <v>499.16843963963964</v>
      </c>
      <c r="G1269" s="59">
        <f t="shared" si="195"/>
        <v>44.795724684684679</v>
      </c>
      <c r="H1269" s="59">
        <f t="shared" si="189"/>
        <v>726.26177232207476</v>
      </c>
      <c r="I1269" s="59">
        <f t="shared" si="190"/>
        <v>48.45498761150742</v>
      </c>
      <c r="J1269" s="59">
        <f t="shared" si="191"/>
        <v>10.301693679952438</v>
      </c>
      <c r="K1269" s="59">
        <f t="shared" si="192"/>
        <v>2.3323083166644847</v>
      </c>
      <c r="L1269" s="59">
        <f t="shared" si="193"/>
        <v>-0.47242980324298234</v>
      </c>
      <c r="R1269" s="59">
        <f t="shared" si="196"/>
        <v>11.143216080402011</v>
      </c>
      <c r="S1269" s="59">
        <f t="shared" si="197"/>
        <v>2.4108308894592421</v>
      </c>
    </row>
    <row r="1270" spans="1:19" x14ac:dyDescent="0.3">
      <c r="A1270" s="60">
        <f>[1]Data!A1269</f>
        <v>1976.01</v>
      </c>
      <c r="B1270" s="59">
        <f>[1]Data!B1269</f>
        <v>96.86</v>
      </c>
      <c r="C1270" s="59">
        <f>[1]Data!C1269</f>
        <v>3.6833300000000002</v>
      </c>
      <c r="D1270" s="59">
        <f>[1]Data!D1269</f>
        <v>8.1933299999999996</v>
      </c>
      <c r="E1270" s="59">
        <f>[1]Data!E1269</f>
        <v>55.6</v>
      </c>
      <c r="F1270" s="59">
        <f t="shared" si="194"/>
        <v>544.10930791366911</v>
      </c>
      <c r="G1270" s="59">
        <f t="shared" si="195"/>
        <v>46.025883912949631</v>
      </c>
      <c r="H1270" s="59">
        <f t="shared" si="189"/>
        <v>723.34345875305621</v>
      </c>
      <c r="I1270" s="59">
        <f t="shared" si="190"/>
        <v>48.409897817332791</v>
      </c>
      <c r="J1270" s="59">
        <f t="shared" si="191"/>
        <v>11.239629341230605</v>
      </c>
      <c r="K1270" s="59">
        <f t="shared" si="192"/>
        <v>2.4194458671629566</v>
      </c>
      <c r="L1270" s="59">
        <f t="shared" si="193"/>
        <v>-0.3852922527445104</v>
      </c>
      <c r="R1270" s="59">
        <f t="shared" si="196"/>
        <v>11.821811156147746</v>
      </c>
      <c r="S1270" s="59">
        <f t="shared" si="197"/>
        <v>2.4699462283402118</v>
      </c>
    </row>
    <row r="1271" spans="1:19" x14ac:dyDescent="0.3">
      <c r="A1271" s="60">
        <f>[1]Data!A1270</f>
        <v>1976.02</v>
      </c>
      <c r="B1271" s="59">
        <f>[1]Data!B1270</f>
        <v>100.6</v>
      </c>
      <c r="C1271" s="59">
        <f>[1]Data!C1270</f>
        <v>3.6866699999999999</v>
      </c>
      <c r="D1271" s="59">
        <f>[1]Data!D1270</f>
        <v>8.4266699999999997</v>
      </c>
      <c r="E1271" s="59">
        <f>[1]Data!E1270</f>
        <v>55.8</v>
      </c>
      <c r="F1271" s="59">
        <f t="shared" si="194"/>
        <v>563.09317562724016</v>
      </c>
      <c r="G1271" s="59">
        <f t="shared" si="195"/>
        <v>47.167001692473121</v>
      </c>
      <c r="H1271" s="59">
        <f t="shared" si="189"/>
        <v>720.53339785435298</v>
      </c>
      <c r="I1271" s="59">
        <f t="shared" si="190"/>
        <v>48.373420776548208</v>
      </c>
      <c r="J1271" s="59">
        <f t="shared" si="191"/>
        <v>11.640549016128954</v>
      </c>
      <c r="K1271" s="59">
        <f t="shared" si="192"/>
        <v>2.4544946075250977</v>
      </c>
      <c r="L1271" s="59">
        <f t="shared" si="193"/>
        <v>-0.35024351238236928</v>
      </c>
      <c r="R1271" s="59">
        <f t="shared" si="196"/>
        <v>11.938286416817082</v>
      </c>
      <c r="S1271" s="59">
        <f t="shared" si="197"/>
        <v>2.4797505814855496</v>
      </c>
    </row>
    <row r="1272" spans="1:19" x14ac:dyDescent="0.3">
      <c r="A1272" s="60">
        <f>[1]Data!A1271</f>
        <v>1976.03</v>
      </c>
      <c r="B1272" s="59">
        <f>[1]Data!B1271</f>
        <v>101.1</v>
      </c>
      <c r="C1272" s="59">
        <f>[1]Data!C1271</f>
        <v>3.69</v>
      </c>
      <c r="D1272" s="59">
        <f>[1]Data!D1271</f>
        <v>8.66</v>
      </c>
      <c r="E1272" s="59">
        <f>[1]Data!E1271</f>
        <v>55.9</v>
      </c>
      <c r="F1272" s="59">
        <f t="shared" si="194"/>
        <v>564.87952057245082</v>
      </c>
      <c r="G1272" s="59">
        <f t="shared" si="195"/>
        <v>48.386316994633269</v>
      </c>
      <c r="H1272" s="59">
        <f t="shared" si="189"/>
        <v>718.02736223053307</v>
      </c>
      <c r="I1272" s="59">
        <f t="shared" si="190"/>
        <v>48.344719959111373</v>
      </c>
      <c r="J1272" s="59">
        <f t="shared" si="191"/>
        <v>11.684409818698098</v>
      </c>
      <c r="K1272" s="59">
        <f t="shared" si="192"/>
        <v>2.45825545911562</v>
      </c>
      <c r="L1272" s="59">
        <f t="shared" si="193"/>
        <v>-0.34648266079184697</v>
      </c>
      <c r="R1272" s="59">
        <f t="shared" si="196"/>
        <v>11.674364896073902</v>
      </c>
      <c r="S1272" s="59">
        <f t="shared" si="197"/>
        <v>2.457395403452082</v>
      </c>
    </row>
    <row r="1273" spans="1:19" x14ac:dyDescent="0.3">
      <c r="A1273" s="60">
        <f>[1]Data!A1272</f>
        <v>1976.04</v>
      </c>
      <c r="B1273" s="59">
        <f>[1]Data!B1272</f>
        <v>101.9</v>
      </c>
      <c r="C1273" s="59">
        <f>[1]Data!C1272</f>
        <v>3.71333</v>
      </c>
      <c r="D1273" s="59">
        <f>[1]Data!D1272</f>
        <v>8.8566699999999994</v>
      </c>
      <c r="E1273" s="59">
        <f>[1]Data!E1272</f>
        <v>56.1</v>
      </c>
      <c r="F1273" s="59">
        <f t="shared" si="194"/>
        <v>567.31962210338679</v>
      </c>
      <c r="G1273" s="59">
        <f t="shared" si="195"/>
        <v>49.308760328698746</v>
      </c>
      <c r="H1273" s="59">
        <f t="shared" si="189"/>
        <v>715.3057743214863</v>
      </c>
      <c r="I1273" s="59">
        <f t="shared" si="190"/>
        <v>48.323136399935784</v>
      </c>
      <c r="J1273" s="59">
        <f t="shared" si="191"/>
        <v>11.740124180021988</v>
      </c>
      <c r="K1273" s="59">
        <f t="shared" si="192"/>
        <v>2.4630123918586588</v>
      </c>
      <c r="L1273" s="59">
        <f t="shared" si="193"/>
        <v>-0.34172572804880819</v>
      </c>
      <c r="R1273" s="59">
        <f t="shared" si="196"/>
        <v>11.505452952407621</v>
      </c>
      <c r="S1273" s="59">
        <f t="shared" si="197"/>
        <v>2.4428210927608167</v>
      </c>
    </row>
    <row r="1274" spans="1:19" x14ac:dyDescent="0.3">
      <c r="A1274" s="60">
        <f>[1]Data!A1273</f>
        <v>1976.05</v>
      </c>
      <c r="B1274" s="59">
        <f>[1]Data!B1273</f>
        <v>101.2</v>
      </c>
      <c r="C1274" s="59">
        <f>[1]Data!C1273</f>
        <v>3.7366700000000002</v>
      </c>
      <c r="D1274" s="59">
        <f>[1]Data!D1273</f>
        <v>9.0533300000000008</v>
      </c>
      <c r="E1274" s="59">
        <f>[1]Data!E1273</f>
        <v>56.5</v>
      </c>
      <c r="F1274" s="59">
        <f t="shared" si="194"/>
        <v>559.43359999999996</v>
      </c>
      <c r="G1274" s="59">
        <f t="shared" si="195"/>
        <v>50.046808240000004</v>
      </c>
      <c r="H1274" s="59">
        <f t="shared" si="189"/>
        <v>712.91654255456979</v>
      </c>
      <c r="I1274" s="59">
        <f t="shared" si="190"/>
        <v>48.304561103254116</v>
      </c>
      <c r="J1274" s="59">
        <f t="shared" si="191"/>
        <v>11.581382528332563</v>
      </c>
      <c r="K1274" s="59">
        <f t="shared" si="192"/>
        <v>2.4493988543391128</v>
      </c>
      <c r="L1274" s="59">
        <f t="shared" si="193"/>
        <v>-0.35533926556835427</v>
      </c>
      <c r="R1274" s="59">
        <f t="shared" si="196"/>
        <v>11.178207355746448</v>
      </c>
      <c r="S1274" s="59">
        <f t="shared" si="197"/>
        <v>2.4139661110195596</v>
      </c>
    </row>
    <row r="1275" spans="1:19" x14ac:dyDescent="0.3">
      <c r="A1275" s="60">
        <f>[1]Data!A1274</f>
        <v>1976.06</v>
      </c>
      <c r="B1275" s="59">
        <f>[1]Data!B1274</f>
        <v>101.8</v>
      </c>
      <c r="C1275" s="59">
        <f>[1]Data!C1274</f>
        <v>3.76</v>
      </c>
      <c r="D1275" s="59">
        <f>[1]Data!D1274</f>
        <v>9.25</v>
      </c>
      <c r="E1275" s="59">
        <f>[1]Data!E1274</f>
        <v>56.8</v>
      </c>
      <c r="F1275" s="59">
        <f t="shared" si="194"/>
        <v>559.7781267605634</v>
      </c>
      <c r="G1275" s="59">
        <f t="shared" si="195"/>
        <v>50.86392605633803</v>
      </c>
      <c r="H1275" s="59">
        <f t="shared" si="189"/>
        <v>710.70828871594006</v>
      </c>
      <c r="I1275" s="59">
        <f t="shared" si="190"/>
        <v>48.29079500084584</v>
      </c>
      <c r="J1275" s="59">
        <f t="shared" si="191"/>
        <v>11.591818414891669</v>
      </c>
      <c r="K1275" s="59">
        <f t="shared" si="192"/>
        <v>2.4502995402038037</v>
      </c>
      <c r="L1275" s="59">
        <f t="shared" si="193"/>
        <v>-0.35443857970366333</v>
      </c>
      <c r="R1275" s="59">
        <f t="shared" si="196"/>
        <v>11.005405405405405</v>
      </c>
      <c r="S1275" s="59">
        <f t="shared" si="197"/>
        <v>2.3983865525920884</v>
      </c>
    </row>
    <row r="1276" spans="1:19" x14ac:dyDescent="0.3">
      <c r="A1276" s="60">
        <f>[1]Data!A1275</f>
        <v>1976.07</v>
      </c>
      <c r="B1276" s="59">
        <f>[1]Data!B1275</f>
        <v>104.2</v>
      </c>
      <c r="C1276" s="59">
        <f>[1]Data!C1275</f>
        <v>3.79</v>
      </c>
      <c r="D1276" s="59">
        <f>[1]Data!D1275</f>
        <v>9.35</v>
      </c>
      <c r="E1276" s="59">
        <f>[1]Data!E1275</f>
        <v>57.1</v>
      </c>
      <c r="F1276" s="59">
        <f t="shared" si="194"/>
        <v>569.96487565674249</v>
      </c>
      <c r="G1276" s="59">
        <f t="shared" si="195"/>
        <v>51.143681260945712</v>
      </c>
      <c r="H1276" s="59">
        <f t="shared" si="189"/>
        <v>708.45843084983119</v>
      </c>
      <c r="I1276" s="59">
        <f t="shared" si="190"/>
        <v>48.27925289403354</v>
      </c>
      <c r="J1276" s="59">
        <f t="shared" si="191"/>
        <v>11.805586074576146</v>
      </c>
      <c r="K1276" s="59">
        <f t="shared" si="192"/>
        <v>2.4685728156055329</v>
      </c>
      <c r="L1276" s="59">
        <f t="shared" si="193"/>
        <v>-0.33616530430193414</v>
      </c>
      <c r="R1276" s="59">
        <f t="shared" si="196"/>
        <v>11.144385026737968</v>
      </c>
      <c r="S1276" s="59">
        <f t="shared" si="197"/>
        <v>2.4109357860186709</v>
      </c>
    </row>
    <row r="1277" spans="1:19" x14ac:dyDescent="0.3">
      <c r="A1277" s="60">
        <f>[1]Data!A1276</f>
        <v>1976.08</v>
      </c>
      <c r="B1277" s="59">
        <f>[1]Data!B1276</f>
        <v>103.3</v>
      </c>
      <c r="C1277" s="59">
        <f>[1]Data!C1276</f>
        <v>3.82</v>
      </c>
      <c r="D1277" s="59">
        <f>[1]Data!D1276</f>
        <v>9.4499999999999993</v>
      </c>
      <c r="E1277" s="59">
        <f>[1]Data!E1276</f>
        <v>57.4</v>
      </c>
      <c r="F1277" s="59">
        <f t="shared" si="194"/>
        <v>562.08877351916374</v>
      </c>
      <c r="G1277" s="59">
        <f t="shared" si="195"/>
        <v>51.420512195121944</v>
      </c>
      <c r="H1277" s="59">
        <f t="shared" si="189"/>
        <v>706.7183762801825</v>
      </c>
      <c r="I1277" s="59">
        <f t="shared" si="190"/>
        <v>48.271130949872678</v>
      </c>
      <c r="J1277" s="59">
        <f t="shared" si="191"/>
        <v>11.644408623921962</v>
      </c>
      <c r="K1277" s="59">
        <f t="shared" si="192"/>
        <v>2.4548261183560829</v>
      </c>
      <c r="L1277" s="59">
        <f t="shared" si="193"/>
        <v>-0.34991200155138413</v>
      </c>
      <c r="R1277" s="59">
        <f t="shared" si="196"/>
        <v>10.931216931216932</v>
      </c>
      <c r="S1277" s="59">
        <f t="shared" si="197"/>
        <v>2.3916226346199414</v>
      </c>
    </row>
    <row r="1278" spans="1:19" x14ac:dyDescent="0.3">
      <c r="A1278" s="60">
        <f>[1]Data!A1277</f>
        <v>1976.09</v>
      </c>
      <c r="B1278" s="59">
        <f>[1]Data!B1277</f>
        <v>105.5</v>
      </c>
      <c r="C1278" s="59">
        <f>[1]Data!C1277</f>
        <v>3.85</v>
      </c>
      <c r="D1278" s="59">
        <f>[1]Data!D1277</f>
        <v>9.5500000000000007</v>
      </c>
      <c r="E1278" s="59">
        <f>[1]Data!E1277</f>
        <v>57.6</v>
      </c>
      <c r="F1278" s="59">
        <f t="shared" si="194"/>
        <v>572.06642361111108</v>
      </c>
      <c r="G1278" s="59">
        <f t="shared" si="195"/>
        <v>51.784211805555557</v>
      </c>
      <c r="H1278" s="59">
        <f t="shared" si="189"/>
        <v>704.95891206232045</v>
      </c>
      <c r="I1278" s="59">
        <f t="shared" si="190"/>
        <v>48.264626467698569</v>
      </c>
      <c r="J1278" s="59">
        <f t="shared" si="191"/>
        <v>11.852705914837452</v>
      </c>
      <c r="K1278" s="59">
        <f t="shared" si="192"/>
        <v>2.4725561887575433</v>
      </c>
      <c r="L1278" s="59">
        <f t="shared" si="193"/>
        <v>-0.33218193114992367</v>
      </c>
      <c r="R1278" s="59">
        <f t="shared" si="196"/>
        <v>11.047120418848166</v>
      </c>
      <c r="S1278" s="59">
        <f t="shared" si="197"/>
        <v>2.4021697984234822</v>
      </c>
    </row>
    <row r="1279" spans="1:19" x14ac:dyDescent="0.3">
      <c r="A1279" s="60">
        <f>[1]Data!A1278</f>
        <v>1976.1</v>
      </c>
      <c r="B1279" s="59">
        <f>[1]Data!B1278</f>
        <v>101.9</v>
      </c>
      <c r="C1279" s="59">
        <f>[1]Data!C1278</f>
        <v>3.9166699999999999</v>
      </c>
      <c r="D1279" s="59">
        <f>[1]Data!D1278</f>
        <v>9.67</v>
      </c>
      <c r="E1279" s="59">
        <f>[1]Data!E1278</f>
        <v>57.9</v>
      </c>
      <c r="F1279" s="59">
        <f t="shared" si="194"/>
        <v>549.68274265975822</v>
      </c>
      <c r="G1279" s="59">
        <f t="shared" si="195"/>
        <v>52.163220034542313</v>
      </c>
      <c r="H1279" s="59">
        <f t="shared" si="189"/>
        <v>703.2401890036441</v>
      </c>
      <c r="I1279" s="59">
        <f t="shared" si="190"/>
        <v>48.26253610900438</v>
      </c>
      <c r="J1279" s="59">
        <f t="shared" si="191"/>
        <v>11.389429296012555</v>
      </c>
      <c r="K1279" s="59">
        <f t="shared" si="192"/>
        <v>2.4326856704980999</v>
      </c>
      <c r="L1279" s="59">
        <f t="shared" si="193"/>
        <v>-0.3720524494093671</v>
      </c>
      <c r="R1279" s="59">
        <f t="shared" si="196"/>
        <v>10.537745604963806</v>
      </c>
      <c r="S1279" s="59">
        <f t="shared" si="197"/>
        <v>2.3549636307634763</v>
      </c>
    </row>
    <row r="1280" spans="1:19" x14ac:dyDescent="0.3">
      <c r="A1280" s="60">
        <f>[1]Data!A1279</f>
        <v>1976.11</v>
      </c>
      <c r="B1280" s="59">
        <f>[1]Data!B1279</f>
        <v>101.2</v>
      </c>
      <c r="C1280" s="59">
        <f>[1]Data!C1279</f>
        <v>3.98333</v>
      </c>
      <c r="D1280" s="59">
        <f>[1]Data!D1279</f>
        <v>9.7899999999999991</v>
      </c>
      <c r="E1280" s="59">
        <f>[1]Data!E1279</f>
        <v>58</v>
      </c>
      <c r="F1280" s="59">
        <f t="shared" si="194"/>
        <v>544.96548965517241</v>
      </c>
      <c r="G1280" s="59">
        <f t="shared" si="195"/>
        <v>52.719487586206895</v>
      </c>
      <c r="H1280" s="59">
        <f t="shared" si="189"/>
        <v>701.41970860156027</v>
      </c>
      <c r="I1280" s="59">
        <f t="shared" si="190"/>
        <v>48.26374182950611</v>
      </c>
      <c r="J1280" s="59">
        <f t="shared" si="191"/>
        <v>11.291405701205019</v>
      </c>
      <c r="K1280" s="59">
        <f t="shared" si="192"/>
        <v>2.4240418789322873</v>
      </c>
      <c r="L1280" s="59">
        <f t="shared" si="193"/>
        <v>-0.38069624097517973</v>
      </c>
      <c r="R1280" s="59">
        <f t="shared" si="196"/>
        <v>10.337078651685394</v>
      </c>
      <c r="S1280" s="59">
        <f t="shared" si="197"/>
        <v>2.3357373003109463</v>
      </c>
    </row>
    <row r="1281" spans="1:19" x14ac:dyDescent="0.3">
      <c r="A1281" s="60">
        <f>[1]Data!A1280</f>
        <v>1976.12</v>
      </c>
      <c r="B1281" s="59">
        <f>[1]Data!B1280</f>
        <v>104.7</v>
      </c>
      <c r="C1281" s="59">
        <f>[1]Data!C1280</f>
        <v>4.05</v>
      </c>
      <c r="D1281" s="59">
        <f>[1]Data!D1280</f>
        <v>9.91</v>
      </c>
      <c r="E1281" s="59">
        <f>[1]Data!E1280</f>
        <v>58.2</v>
      </c>
      <c r="F1281" s="59">
        <f t="shared" si="194"/>
        <v>561.87560824742263</v>
      </c>
      <c r="G1281" s="59">
        <f t="shared" si="195"/>
        <v>53.182304467353951</v>
      </c>
      <c r="H1281" s="59">
        <f t="shared" ref="H1281:H1344" si="198">GEOMEAN(F1162:F1282)</f>
        <v>699.50008453310852</v>
      </c>
      <c r="I1281" s="59">
        <f t="shared" ref="I1281:I1344" si="199">GEOMEAN(G1162:G1281)</f>
        <v>48.26749597906322</v>
      </c>
      <c r="J1281" s="59">
        <f t="shared" ref="J1281:J1344" si="200">F1281/I1281</f>
        <v>11.640869219549838</v>
      </c>
      <c r="K1281" s="59">
        <f t="shared" ref="K1281:K1344" si="201">LN(J1281)</f>
        <v>2.4545221147342948</v>
      </c>
      <c r="L1281" s="59">
        <f t="shared" ref="L1281:L1344" si="202">K1281-$K$1854</f>
        <v>-0.3502160051731722</v>
      </c>
      <c r="R1281" s="59">
        <f t="shared" si="196"/>
        <v>10.565085771947528</v>
      </c>
      <c r="S1281" s="59">
        <f t="shared" si="197"/>
        <v>2.3575547695345946</v>
      </c>
    </row>
    <row r="1282" spans="1:19" x14ac:dyDescent="0.3">
      <c r="A1282" s="60">
        <f>[1]Data!A1281</f>
        <v>1977.01</v>
      </c>
      <c r="B1282" s="59">
        <f>[1]Data!B1281</f>
        <v>103.8</v>
      </c>
      <c r="C1282" s="59">
        <f>[1]Data!C1281</f>
        <v>4.0966699999999996</v>
      </c>
      <c r="D1282" s="59">
        <f>[1]Data!D1281</f>
        <v>9.9666700000000006</v>
      </c>
      <c r="E1282" s="59">
        <f>[1]Data!E1281</f>
        <v>58.5</v>
      </c>
      <c r="F1282" s="59">
        <f t="shared" si="194"/>
        <v>554.18908717948716</v>
      </c>
      <c r="G1282" s="59">
        <f t="shared" si="195"/>
        <v>53.212136315213677</v>
      </c>
      <c r="H1282" s="59">
        <f t="shared" si="198"/>
        <v>697.15234060581747</v>
      </c>
      <c r="I1282" s="59">
        <f t="shared" si="199"/>
        <v>48.273899092040033</v>
      </c>
      <c r="J1282" s="59">
        <f t="shared" si="200"/>
        <v>11.480097891468402</v>
      </c>
      <c r="K1282" s="59">
        <f t="shared" si="201"/>
        <v>2.4406149179864585</v>
      </c>
      <c r="L1282" s="59">
        <f t="shared" si="202"/>
        <v>-0.36412320192100855</v>
      </c>
      <c r="R1282" s="59">
        <f t="shared" si="196"/>
        <v>10.414712235882195</v>
      </c>
      <c r="S1282" s="59">
        <f t="shared" si="197"/>
        <v>2.3432194445551526</v>
      </c>
    </row>
    <row r="1283" spans="1:19" x14ac:dyDescent="0.3">
      <c r="A1283" s="60">
        <f>[1]Data!A1282</f>
        <v>1977.02</v>
      </c>
      <c r="B1283" s="59">
        <f>[1]Data!B1282</f>
        <v>101</v>
      </c>
      <c r="C1283" s="59">
        <f>[1]Data!C1282</f>
        <v>4.1433299999999997</v>
      </c>
      <c r="D1283" s="59">
        <f>[1]Data!D1282</f>
        <v>10.023300000000001</v>
      </c>
      <c r="E1283" s="59">
        <f>[1]Data!E1282</f>
        <v>59.1</v>
      </c>
      <c r="F1283" s="59">
        <f t="shared" si="194"/>
        <v>533.76534686971229</v>
      </c>
      <c r="G1283" s="59">
        <f t="shared" si="195"/>
        <v>52.971190111675128</v>
      </c>
      <c r="H1283" s="59">
        <f t="shared" si="198"/>
        <v>694.55646791017773</v>
      </c>
      <c r="I1283" s="59">
        <f t="shared" si="199"/>
        <v>48.280916026331369</v>
      </c>
      <c r="J1283" s="59">
        <f t="shared" si="200"/>
        <v>11.055410518280311</v>
      </c>
      <c r="K1283" s="59">
        <f t="shared" si="201"/>
        <v>2.4029199477927539</v>
      </c>
      <c r="L1283" s="59">
        <f t="shared" si="202"/>
        <v>-0.40181817211471316</v>
      </c>
      <c r="R1283" s="59">
        <f t="shared" si="196"/>
        <v>10.07652170442868</v>
      </c>
      <c r="S1283" s="59">
        <f t="shared" si="197"/>
        <v>2.3102081340881226</v>
      </c>
    </row>
    <row r="1284" spans="1:19" x14ac:dyDescent="0.3">
      <c r="A1284" s="60">
        <f>[1]Data!A1283</f>
        <v>1977.03</v>
      </c>
      <c r="B1284" s="59">
        <f>[1]Data!B1283</f>
        <v>100.6</v>
      </c>
      <c r="C1284" s="59">
        <f>[1]Data!C1283</f>
        <v>4.1900000000000004</v>
      </c>
      <c r="D1284" s="59">
        <f>[1]Data!D1283</f>
        <v>10.08</v>
      </c>
      <c r="E1284" s="59">
        <f>[1]Data!E1283</f>
        <v>59.5</v>
      </c>
      <c r="F1284" s="59">
        <f t="shared" si="194"/>
        <v>528.07729747899157</v>
      </c>
      <c r="G1284" s="59">
        <f t="shared" si="195"/>
        <v>52.912715294117646</v>
      </c>
      <c r="H1284" s="59">
        <f t="shared" si="198"/>
        <v>691.71772261225885</v>
      </c>
      <c r="I1284" s="59">
        <f t="shared" si="199"/>
        <v>48.291164296855214</v>
      </c>
      <c r="J1284" s="59">
        <f t="shared" si="200"/>
        <v>10.93527781257866</v>
      </c>
      <c r="K1284" s="59">
        <f t="shared" si="201"/>
        <v>2.3919940596202438</v>
      </c>
      <c r="L1284" s="59">
        <f t="shared" si="202"/>
        <v>-0.41274406028722321</v>
      </c>
      <c r="R1284" s="59">
        <f t="shared" si="196"/>
        <v>9.9801587301587293</v>
      </c>
      <c r="S1284" s="59">
        <f t="shared" si="197"/>
        <v>2.3005989950224164</v>
      </c>
    </row>
    <row r="1285" spans="1:19" x14ac:dyDescent="0.3">
      <c r="A1285" s="60">
        <f>[1]Data!A1284</f>
        <v>1977.04</v>
      </c>
      <c r="B1285" s="59">
        <f>[1]Data!B1284</f>
        <v>99.05</v>
      </c>
      <c r="C1285" s="59">
        <f>[1]Data!C1284</f>
        <v>4.2466699999999999</v>
      </c>
      <c r="D1285" s="59">
        <f>[1]Data!D1284</f>
        <v>10.193300000000001</v>
      </c>
      <c r="E1285" s="59">
        <f>[1]Data!E1284</f>
        <v>60</v>
      </c>
      <c r="F1285" s="59">
        <f t="shared" si="194"/>
        <v>515.60807666666665</v>
      </c>
      <c r="G1285" s="59">
        <f t="shared" si="195"/>
        <v>53.061562926666667</v>
      </c>
      <c r="H1285" s="59">
        <f t="shared" si="198"/>
        <v>688.76551233849204</v>
      </c>
      <c r="I1285" s="59">
        <f t="shared" si="199"/>
        <v>48.306728740513876</v>
      </c>
      <c r="J1285" s="59">
        <f t="shared" si="200"/>
        <v>10.67362850083112</v>
      </c>
      <c r="K1285" s="59">
        <f t="shared" si="201"/>
        <v>2.3677760731868251</v>
      </c>
      <c r="L1285" s="59">
        <f t="shared" si="202"/>
        <v>-0.43696204672064187</v>
      </c>
      <c r="R1285" s="59">
        <f t="shared" si="196"/>
        <v>9.7171671588200077</v>
      </c>
      <c r="S1285" s="59">
        <f t="shared" si="197"/>
        <v>2.2738941314282837</v>
      </c>
    </row>
    <row r="1286" spans="1:19" x14ac:dyDescent="0.3">
      <c r="A1286" s="60">
        <f>[1]Data!A1285</f>
        <v>1977.05</v>
      </c>
      <c r="B1286" s="59">
        <f>[1]Data!B1285</f>
        <v>98.76</v>
      </c>
      <c r="C1286" s="59">
        <f>[1]Data!C1285</f>
        <v>4.3033299999999999</v>
      </c>
      <c r="D1286" s="59">
        <f>[1]Data!D1285</f>
        <v>10.306699999999999</v>
      </c>
      <c r="E1286" s="59">
        <f>[1]Data!E1285</f>
        <v>60.3</v>
      </c>
      <c r="F1286" s="59">
        <f t="shared" si="194"/>
        <v>511.54076815920405</v>
      </c>
      <c r="G1286" s="59">
        <f t="shared" si="195"/>
        <v>53.384945678275287</v>
      </c>
      <c r="H1286" s="59">
        <f t="shared" si="198"/>
        <v>685.73519696502137</v>
      </c>
      <c r="I1286" s="59">
        <f t="shared" si="199"/>
        <v>48.328948516746856</v>
      </c>
      <c r="J1286" s="59">
        <f t="shared" si="200"/>
        <v>10.584562334972919</v>
      </c>
      <c r="K1286" s="59">
        <f t="shared" si="201"/>
        <v>2.3593965560676464</v>
      </c>
      <c r="L1286" s="59">
        <f t="shared" si="202"/>
        <v>-0.4453415638398206</v>
      </c>
      <c r="R1286" s="59">
        <f t="shared" si="196"/>
        <v>9.582116487333483</v>
      </c>
      <c r="S1286" s="59">
        <f t="shared" si="197"/>
        <v>2.2598984952784451</v>
      </c>
    </row>
    <row r="1287" spans="1:19" x14ac:dyDescent="0.3">
      <c r="A1287" s="60">
        <f>[1]Data!A1286</f>
        <v>1977.06</v>
      </c>
      <c r="B1287" s="59">
        <f>[1]Data!B1286</f>
        <v>99.29</v>
      </c>
      <c r="C1287" s="59">
        <f>[1]Data!C1286</f>
        <v>4.3600000000000003</v>
      </c>
      <c r="D1287" s="59">
        <f>[1]Data!D1286</f>
        <v>10.42</v>
      </c>
      <c r="E1287" s="59">
        <f>[1]Data!E1286</f>
        <v>60.7</v>
      </c>
      <c r="F1287" s="59">
        <f t="shared" si="194"/>
        <v>510.89694036243822</v>
      </c>
      <c r="G1287" s="59">
        <f t="shared" si="195"/>
        <v>53.616135749588139</v>
      </c>
      <c r="H1287" s="59">
        <f t="shared" si="198"/>
        <v>682.82998666601191</v>
      </c>
      <c r="I1287" s="59">
        <f t="shared" si="199"/>
        <v>48.35714439518263</v>
      </c>
      <c r="J1287" s="59">
        <f t="shared" si="200"/>
        <v>10.565076717254092</v>
      </c>
      <c r="K1287" s="59">
        <f t="shared" si="201"/>
        <v>2.3575539124949536</v>
      </c>
      <c r="L1287" s="59">
        <f t="shared" si="202"/>
        <v>-0.44718420741251341</v>
      </c>
      <c r="R1287" s="59">
        <f t="shared" si="196"/>
        <v>9.5287907869481767</v>
      </c>
      <c r="S1287" s="59">
        <f t="shared" si="197"/>
        <v>2.2543178247202817</v>
      </c>
    </row>
    <row r="1288" spans="1:19" x14ac:dyDescent="0.3">
      <c r="A1288" s="60">
        <f>[1]Data!A1287</f>
        <v>1977.07</v>
      </c>
      <c r="B1288" s="59">
        <f>[1]Data!B1287</f>
        <v>100.2</v>
      </c>
      <c r="C1288" s="59">
        <f>[1]Data!C1287</f>
        <v>4.4066700000000001</v>
      </c>
      <c r="D1288" s="59">
        <f>[1]Data!D1287</f>
        <v>10.5167</v>
      </c>
      <c r="E1288" s="59">
        <f>[1]Data!E1287</f>
        <v>61</v>
      </c>
      <c r="F1288" s="59">
        <f t="shared" si="194"/>
        <v>513.04371147540985</v>
      </c>
      <c r="G1288" s="59">
        <f t="shared" si="195"/>
        <v>53.847572859016388</v>
      </c>
      <c r="H1288" s="59">
        <f t="shared" si="198"/>
        <v>679.70019781300914</v>
      </c>
      <c r="I1288" s="59">
        <f t="shared" si="199"/>
        <v>48.389059839040115</v>
      </c>
      <c r="J1288" s="59">
        <f t="shared" si="200"/>
        <v>10.602473228080536</v>
      </c>
      <c r="K1288" s="59">
        <f t="shared" si="201"/>
        <v>2.3610872973061734</v>
      </c>
      <c r="L1288" s="59">
        <f t="shared" si="202"/>
        <v>-0.44365082260129363</v>
      </c>
      <c r="R1288" s="59">
        <f t="shared" si="196"/>
        <v>9.5277035571995015</v>
      </c>
      <c r="S1288" s="59">
        <f t="shared" si="197"/>
        <v>2.2542037187645674</v>
      </c>
    </row>
    <row r="1289" spans="1:19" x14ac:dyDescent="0.3">
      <c r="A1289" s="60">
        <f>[1]Data!A1288</f>
        <v>1977.08</v>
      </c>
      <c r="B1289" s="59">
        <f>[1]Data!B1288</f>
        <v>97.75</v>
      </c>
      <c r="C1289" s="59">
        <f>[1]Data!C1288</f>
        <v>4.4533300000000002</v>
      </c>
      <c r="D1289" s="59">
        <f>[1]Data!D1288</f>
        <v>10.613300000000001</v>
      </c>
      <c r="E1289" s="59">
        <f>[1]Data!E1288</f>
        <v>61.2</v>
      </c>
      <c r="F1289" s="59">
        <f t="shared" si="194"/>
        <v>498.86361111111103</v>
      </c>
      <c r="G1289" s="59">
        <f t="shared" si="195"/>
        <v>54.164595026143793</v>
      </c>
      <c r="H1289" s="59">
        <f t="shared" si="198"/>
        <v>676.40734404208138</v>
      </c>
      <c r="I1289" s="59">
        <f t="shared" si="199"/>
        <v>48.425330681401377</v>
      </c>
      <c r="J1289" s="59">
        <f t="shared" si="200"/>
        <v>10.301707889063701</v>
      </c>
      <c r="K1289" s="59">
        <f t="shared" si="201"/>
        <v>2.3323096959620941</v>
      </c>
      <c r="L1289" s="59">
        <f t="shared" si="202"/>
        <v>-0.47242842394537288</v>
      </c>
      <c r="R1289" s="59">
        <f t="shared" si="196"/>
        <v>9.2101419916519838</v>
      </c>
      <c r="S1289" s="59">
        <f t="shared" si="197"/>
        <v>2.2203052672658523</v>
      </c>
    </row>
    <row r="1290" spans="1:19" x14ac:dyDescent="0.3">
      <c r="A1290" s="60">
        <f>[1]Data!A1289</f>
        <v>1977.09</v>
      </c>
      <c r="B1290" s="59">
        <f>[1]Data!B1289</f>
        <v>96.23</v>
      </c>
      <c r="C1290" s="59">
        <f>[1]Data!C1289</f>
        <v>4.5</v>
      </c>
      <c r="D1290" s="59">
        <f>[1]Data!D1289</f>
        <v>10.71</v>
      </c>
      <c r="E1290" s="59">
        <f>[1]Data!E1289</f>
        <v>61.4</v>
      </c>
      <c r="F1290" s="59">
        <f t="shared" si="194"/>
        <v>489.50665081433226</v>
      </c>
      <c r="G1290" s="59">
        <f t="shared" si="195"/>
        <v>54.480060586319226</v>
      </c>
      <c r="H1290" s="59">
        <f t="shared" si="198"/>
        <v>672.90595150583033</v>
      </c>
      <c r="I1290" s="59">
        <f t="shared" si="199"/>
        <v>48.465939140732232</v>
      </c>
      <c r="J1290" s="59">
        <f t="shared" si="200"/>
        <v>10.100013731147039</v>
      </c>
      <c r="K1290" s="59">
        <f t="shared" si="201"/>
        <v>2.3125367833657986</v>
      </c>
      <c r="L1290" s="59">
        <f t="shared" si="202"/>
        <v>-0.49220133654166842</v>
      </c>
      <c r="R1290" s="59">
        <f t="shared" si="196"/>
        <v>8.9850606909430439</v>
      </c>
      <c r="S1290" s="59">
        <f t="shared" si="197"/>
        <v>2.1955632749086522</v>
      </c>
    </row>
    <row r="1291" spans="1:19" x14ac:dyDescent="0.3">
      <c r="A1291" s="60">
        <f>[1]Data!A1290</f>
        <v>1977.1</v>
      </c>
      <c r="B1291" s="59">
        <f>[1]Data!B1290</f>
        <v>93.74</v>
      </c>
      <c r="C1291" s="59">
        <f>[1]Data!C1290</f>
        <v>4.5566700000000004</v>
      </c>
      <c r="D1291" s="59">
        <f>[1]Data!D1290</f>
        <v>10.77</v>
      </c>
      <c r="E1291" s="59">
        <f>[1]Data!E1290</f>
        <v>61.6</v>
      </c>
      <c r="F1291" s="59">
        <f t="shared" ref="F1291:F1354" si="203">B1291*$E$1848/E1291</f>
        <v>475.29223506493503</v>
      </c>
      <c r="G1291" s="59">
        <f t="shared" ref="G1291:G1354" si="204">D1291*$E$1848/E1291</f>
        <v>54.607396753246746</v>
      </c>
      <c r="H1291" s="59">
        <f t="shared" si="198"/>
        <v>669.45269434427109</v>
      </c>
      <c r="I1291" s="59">
        <f t="shared" si="199"/>
        <v>48.507964647159852</v>
      </c>
      <c r="J1291" s="59">
        <f t="shared" si="200"/>
        <v>9.7982308373922553</v>
      </c>
      <c r="K1291" s="59">
        <f t="shared" si="201"/>
        <v>2.2822018425828938</v>
      </c>
      <c r="L1291" s="59">
        <f t="shared" si="202"/>
        <v>-0.5225362773245732</v>
      </c>
      <c r="R1291" s="59">
        <f t="shared" ref="R1291:R1354" si="205">B1291/D1291</f>
        <v>8.7038068709377896</v>
      </c>
      <c r="S1291" s="59">
        <f t="shared" ref="S1291:S1354" si="206">LN(R1291)</f>
        <v>2.1637605013262626</v>
      </c>
    </row>
    <row r="1292" spans="1:19" x14ac:dyDescent="0.3">
      <c r="A1292" s="60">
        <f>[1]Data!A1291</f>
        <v>1977.11</v>
      </c>
      <c r="B1292" s="59">
        <f>[1]Data!B1291</f>
        <v>94.28</v>
      </c>
      <c r="C1292" s="59">
        <f>[1]Data!C1291</f>
        <v>4.6133300000000004</v>
      </c>
      <c r="D1292" s="59">
        <f>[1]Data!D1291</f>
        <v>10.83</v>
      </c>
      <c r="E1292" s="59">
        <f>[1]Data!E1291</f>
        <v>61.9</v>
      </c>
      <c r="F1292" s="59">
        <f t="shared" si="203"/>
        <v>475.71342423263332</v>
      </c>
      <c r="G1292" s="59">
        <f t="shared" si="204"/>
        <v>54.64548562197092</v>
      </c>
      <c r="H1292" s="59">
        <f t="shared" si="198"/>
        <v>666.16419137902642</v>
      </c>
      <c r="I1292" s="59">
        <f t="shared" si="199"/>
        <v>48.550746255960242</v>
      </c>
      <c r="J1292" s="59">
        <f t="shared" si="200"/>
        <v>9.7982721362235132</v>
      </c>
      <c r="K1292" s="59">
        <f t="shared" si="201"/>
        <v>2.2822060575013734</v>
      </c>
      <c r="L1292" s="59">
        <f t="shared" si="202"/>
        <v>-0.52253206240609362</v>
      </c>
      <c r="R1292" s="59">
        <f t="shared" si="205"/>
        <v>8.7054478301015692</v>
      </c>
      <c r="S1292" s="59">
        <f t="shared" si="206"/>
        <v>2.1639490170550308</v>
      </c>
    </row>
    <row r="1293" spans="1:19" x14ac:dyDescent="0.3">
      <c r="A1293" s="60">
        <f>[1]Data!A1292</f>
        <v>1977.12</v>
      </c>
      <c r="B1293" s="59">
        <f>[1]Data!B1292</f>
        <v>93.82</v>
      </c>
      <c r="C1293" s="59">
        <f>[1]Data!C1292</f>
        <v>4.67</v>
      </c>
      <c r="D1293" s="59">
        <f>[1]Data!D1292</f>
        <v>10.89</v>
      </c>
      <c r="E1293" s="59">
        <f>[1]Data!E1292</f>
        <v>62.1</v>
      </c>
      <c r="F1293" s="59">
        <f t="shared" si="203"/>
        <v>471.86776553945248</v>
      </c>
      <c r="G1293" s="59">
        <f t="shared" si="204"/>
        <v>54.771263768115944</v>
      </c>
      <c r="H1293" s="59">
        <f t="shared" si="198"/>
        <v>662.50652520719996</v>
      </c>
      <c r="I1293" s="59">
        <f t="shared" si="199"/>
        <v>48.594932448467283</v>
      </c>
      <c r="J1293" s="59">
        <f t="shared" si="200"/>
        <v>9.7102257738468261</v>
      </c>
      <c r="K1293" s="59">
        <f t="shared" si="201"/>
        <v>2.2731795337164216</v>
      </c>
      <c r="L1293" s="59">
        <f t="shared" si="202"/>
        <v>-0.53155858619104546</v>
      </c>
      <c r="R1293" s="59">
        <f t="shared" si="205"/>
        <v>8.6152433425160684</v>
      </c>
      <c r="S1293" s="59">
        <f t="shared" si="206"/>
        <v>2.1535331159554425</v>
      </c>
    </row>
    <row r="1294" spans="1:19" x14ac:dyDescent="0.3">
      <c r="A1294" s="60">
        <f>[1]Data!A1293</f>
        <v>1978.01</v>
      </c>
      <c r="B1294" s="59">
        <f>[1]Data!B1293</f>
        <v>90.25</v>
      </c>
      <c r="C1294" s="59">
        <f>[1]Data!C1293</f>
        <v>4.71333</v>
      </c>
      <c r="D1294" s="59">
        <f>[1]Data!D1293</f>
        <v>10.9</v>
      </c>
      <c r="E1294" s="59">
        <f>[1]Data!E1293</f>
        <v>62.5</v>
      </c>
      <c r="F1294" s="59">
        <f t="shared" si="203"/>
        <v>451.007408</v>
      </c>
      <c r="G1294" s="59">
        <f t="shared" si="204"/>
        <v>54.470700799999996</v>
      </c>
      <c r="H1294" s="59">
        <f t="shared" si="198"/>
        <v>658.80394445187517</v>
      </c>
      <c r="I1294" s="59">
        <f t="shared" si="199"/>
        <v>48.636533744001561</v>
      </c>
      <c r="J1294" s="59">
        <f t="shared" si="200"/>
        <v>9.2730170775301932</v>
      </c>
      <c r="K1294" s="59">
        <f t="shared" si="201"/>
        <v>2.2271087934566598</v>
      </c>
      <c r="L1294" s="59">
        <f t="shared" si="202"/>
        <v>-0.57762932645080722</v>
      </c>
      <c r="R1294" s="59">
        <f t="shared" si="205"/>
        <v>8.2798165137614674</v>
      </c>
      <c r="S1294" s="59">
        <f t="shared" si="206"/>
        <v>2.1138208079778922</v>
      </c>
    </row>
    <row r="1295" spans="1:19" x14ac:dyDescent="0.3">
      <c r="A1295" s="60">
        <f>[1]Data!A1294</f>
        <v>1978.02</v>
      </c>
      <c r="B1295" s="59">
        <f>[1]Data!B1294</f>
        <v>88.98</v>
      </c>
      <c r="C1295" s="59">
        <f>[1]Data!C1294</f>
        <v>4.7566699999999997</v>
      </c>
      <c r="D1295" s="59">
        <f>[1]Data!D1294</f>
        <v>10.91</v>
      </c>
      <c r="E1295" s="59">
        <f>[1]Data!E1294</f>
        <v>62.9</v>
      </c>
      <c r="F1295" s="59">
        <f t="shared" si="203"/>
        <v>441.83308998410178</v>
      </c>
      <c r="G1295" s="59">
        <f t="shared" si="204"/>
        <v>54.173960572337045</v>
      </c>
      <c r="H1295" s="59">
        <f t="shared" si="198"/>
        <v>655.33541286582499</v>
      </c>
      <c r="I1295" s="59">
        <f t="shared" si="199"/>
        <v>48.674381139781907</v>
      </c>
      <c r="J1295" s="59">
        <f t="shared" si="200"/>
        <v>9.0773232168120686</v>
      </c>
      <c r="K1295" s="59">
        <f t="shared" si="201"/>
        <v>2.205779349240601</v>
      </c>
      <c r="L1295" s="59">
        <f t="shared" si="202"/>
        <v>-0.59895877066686598</v>
      </c>
      <c r="R1295" s="59">
        <f t="shared" si="205"/>
        <v>8.1558203483043084</v>
      </c>
      <c r="S1295" s="59">
        <f t="shared" si="206"/>
        <v>2.0987318255329162</v>
      </c>
    </row>
    <row r="1296" spans="1:19" x14ac:dyDescent="0.3">
      <c r="A1296" s="60">
        <f>[1]Data!A1295</f>
        <v>1978.03</v>
      </c>
      <c r="B1296" s="59">
        <f>[1]Data!B1295</f>
        <v>88.82</v>
      </c>
      <c r="C1296" s="59">
        <f>[1]Data!C1295</f>
        <v>4.8</v>
      </c>
      <c r="D1296" s="59">
        <f>[1]Data!D1295</f>
        <v>10.92</v>
      </c>
      <c r="E1296" s="59">
        <f>[1]Data!E1295</f>
        <v>63.4</v>
      </c>
      <c r="F1296" s="59">
        <f t="shared" si="203"/>
        <v>437.56038233438483</v>
      </c>
      <c r="G1296" s="59">
        <f t="shared" si="204"/>
        <v>53.795984858044164</v>
      </c>
      <c r="H1296" s="59">
        <f t="shared" si="198"/>
        <v>652.1890139846497</v>
      </c>
      <c r="I1296" s="59">
        <f t="shared" si="199"/>
        <v>48.707855634023133</v>
      </c>
      <c r="J1296" s="59">
        <f t="shared" si="200"/>
        <v>8.9833637026045263</v>
      </c>
      <c r="K1296" s="59">
        <f t="shared" si="201"/>
        <v>2.1953743893050626</v>
      </c>
      <c r="L1296" s="59">
        <f t="shared" si="202"/>
        <v>-0.60936373060240445</v>
      </c>
      <c r="R1296" s="59">
        <f t="shared" si="205"/>
        <v>8.1336996336996332</v>
      </c>
      <c r="S1296" s="59">
        <f t="shared" si="206"/>
        <v>2.0960158795471973</v>
      </c>
    </row>
    <row r="1297" spans="1:19" x14ac:dyDescent="0.3">
      <c r="A1297" s="60">
        <f>[1]Data!A1296</f>
        <v>1978.04</v>
      </c>
      <c r="B1297" s="59">
        <f>[1]Data!B1296</f>
        <v>92.71</v>
      </c>
      <c r="C1297" s="59">
        <f>[1]Data!C1296</f>
        <v>4.8366699999999998</v>
      </c>
      <c r="D1297" s="59">
        <f>[1]Data!D1296</f>
        <v>11.023300000000001</v>
      </c>
      <c r="E1297" s="59">
        <f>[1]Data!E1296</f>
        <v>63.9</v>
      </c>
      <c r="F1297" s="59">
        <f t="shared" si="203"/>
        <v>453.15023035993738</v>
      </c>
      <c r="G1297" s="59">
        <f t="shared" si="204"/>
        <v>53.879958303599381</v>
      </c>
      <c r="H1297" s="59">
        <f t="shared" si="198"/>
        <v>648.90625782379675</v>
      </c>
      <c r="I1297" s="59">
        <f t="shared" si="199"/>
        <v>48.73994675204937</v>
      </c>
      <c r="J1297" s="59">
        <f t="shared" si="200"/>
        <v>9.2973066356680771</v>
      </c>
      <c r="K1297" s="59">
        <f t="shared" si="201"/>
        <v>2.2297247491464569</v>
      </c>
      <c r="L1297" s="59">
        <f t="shared" si="202"/>
        <v>-0.57501337076101011</v>
      </c>
      <c r="R1297" s="59">
        <f t="shared" si="205"/>
        <v>8.4103671314397666</v>
      </c>
      <c r="S1297" s="59">
        <f t="shared" si="206"/>
        <v>2.1294651271865921</v>
      </c>
    </row>
    <row r="1298" spans="1:19" x14ac:dyDescent="0.3">
      <c r="A1298" s="60">
        <f>[1]Data!A1297</f>
        <v>1978.05</v>
      </c>
      <c r="B1298" s="59">
        <f>[1]Data!B1297</f>
        <v>97.41</v>
      </c>
      <c r="C1298" s="59">
        <f>[1]Data!C1297</f>
        <v>4.8733300000000002</v>
      </c>
      <c r="D1298" s="59">
        <f>[1]Data!D1297</f>
        <v>11.1267</v>
      </c>
      <c r="E1298" s="59">
        <f>[1]Data!E1297</f>
        <v>64.5</v>
      </c>
      <c r="F1298" s="59">
        <f t="shared" si="203"/>
        <v>471.69395534883722</v>
      </c>
      <c r="G1298" s="59">
        <f t="shared" si="204"/>
        <v>53.879449060465113</v>
      </c>
      <c r="H1298" s="59">
        <f t="shared" si="198"/>
        <v>645.49029893115301</v>
      </c>
      <c r="I1298" s="59">
        <f t="shared" si="199"/>
        <v>48.770035187403955</v>
      </c>
      <c r="J1298" s="59">
        <f t="shared" si="200"/>
        <v>9.6717985446658776</v>
      </c>
      <c r="K1298" s="59">
        <f t="shared" si="201"/>
        <v>2.2692142843802978</v>
      </c>
      <c r="L1298" s="59">
        <f t="shared" si="202"/>
        <v>-0.5355238355271692</v>
      </c>
      <c r="R1298" s="59">
        <f t="shared" si="205"/>
        <v>8.7546172719674296</v>
      </c>
      <c r="S1298" s="59">
        <f t="shared" si="206"/>
        <v>2.1695812494159004</v>
      </c>
    </row>
    <row r="1299" spans="1:19" x14ac:dyDescent="0.3">
      <c r="A1299" s="60">
        <f>[1]Data!A1298</f>
        <v>1978.06</v>
      </c>
      <c r="B1299" s="59">
        <f>[1]Data!B1298</f>
        <v>97.66</v>
      </c>
      <c r="C1299" s="59">
        <f>[1]Data!C1298</f>
        <v>4.91</v>
      </c>
      <c r="D1299" s="59">
        <f>[1]Data!D1298</f>
        <v>11.23</v>
      </c>
      <c r="E1299" s="59">
        <f>[1]Data!E1298</f>
        <v>65.2</v>
      </c>
      <c r="F1299" s="59">
        <f t="shared" si="203"/>
        <v>467.8273484662576</v>
      </c>
      <c r="G1299" s="59">
        <f t="shared" si="204"/>
        <v>53.79583374233129</v>
      </c>
      <c r="H1299" s="59">
        <f t="shared" si="198"/>
        <v>641.91616379350239</v>
      </c>
      <c r="I1299" s="59">
        <f t="shared" si="199"/>
        <v>48.798685401002118</v>
      </c>
      <c r="J1299" s="59">
        <f t="shared" si="200"/>
        <v>9.5868842494812458</v>
      </c>
      <c r="K1299" s="59">
        <f t="shared" si="201"/>
        <v>2.2603959403264722</v>
      </c>
      <c r="L1299" s="59">
        <f t="shared" si="202"/>
        <v>-0.54434217958099484</v>
      </c>
      <c r="R1299" s="59">
        <f t="shared" si="205"/>
        <v>8.6963490650044513</v>
      </c>
      <c r="S1299" s="59">
        <f t="shared" si="206"/>
        <v>2.1629032898831624</v>
      </c>
    </row>
    <row r="1300" spans="1:19" x14ac:dyDescent="0.3">
      <c r="A1300" s="60">
        <f>[1]Data!A1299</f>
        <v>1978.07</v>
      </c>
      <c r="B1300" s="59">
        <f>[1]Data!B1299</f>
        <v>97.19</v>
      </c>
      <c r="C1300" s="59">
        <f>[1]Data!C1299</f>
        <v>4.9466700000000001</v>
      </c>
      <c r="D1300" s="59">
        <f>[1]Data!D1299</f>
        <v>11.343299999999999</v>
      </c>
      <c r="E1300" s="59">
        <f>[1]Data!E1299</f>
        <v>65.7</v>
      </c>
      <c r="F1300" s="59">
        <f t="shared" si="203"/>
        <v>462.0326800608828</v>
      </c>
      <c r="G1300" s="59">
        <f t="shared" si="204"/>
        <v>53.925046812785382</v>
      </c>
      <c r="H1300" s="59">
        <f t="shared" si="198"/>
        <v>638.73093268065088</v>
      </c>
      <c r="I1300" s="59">
        <f t="shared" si="199"/>
        <v>48.828481442136656</v>
      </c>
      <c r="J1300" s="59">
        <f t="shared" si="200"/>
        <v>9.4623602130327686</v>
      </c>
      <c r="K1300" s="59">
        <f t="shared" si="201"/>
        <v>2.2473218459234343</v>
      </c>
      <c r="L1300" s="59">
        <f t="shared" si="202"/>
        <v>-0.55741627398403271</v>
      </c>
      <c r="R1300" s="59">
        <f t="shared" si="205"/>
        <v>8.5680533883437811</v>
      </c>
      <c r="S1300" s="59">
        <f t="shared" si="206"/>
        <v>2.1480405642585949</v>
      </c>
    </row>
    <row r="1301" spans="1:19" x14ac:dyDescent="0.3">
      <c r="A1301" s="60">
        <f>[1]Data!A1300</f>
        <v>1978.08</v>
      </c>
      <c r="B1301" s="59">
        <f>[1]Data!B1300</f>
        <v>103.9</v>
      </c>
      <c r="C1301" s="59">
        <f>[1]Data!C1300</f>
        <v>4.9833299999999996</v>
      </c>
      <c r="D1301" s="59">
        <f>[1]Data!D1300</f>
        <v>11.4567</v>
      </c>
      <c r="E1301" s="59">
        <f>[1]Data!E1300</f>
        <v>66</v>
      </c>
      <c r="F1301" s="59">
        <f t="shared" si="203"/>
        <v>491.68628484848483</v>
      </c>
      <c r="G1301" s="59">
        <f t="shared" si="204"/>
        <v>54.216576127272724</v>
      </c>
      <c r="H1301" s="59">
        <f t="shared" si="198"/>
        <v>635.65285795653438</v>
      </c>
      <c r="I1301" s="59">
        <f t="shared" si="199"/>
        <v>48.859480513372297</v>
      </c>
      <c r="J1301" s="59">
        <f t="shared" si="200"/>
        <v>10.063272873192251</v>
      </c>
      <c r="K1301" s="59">
        <f t="shared" si="201"/>
        <v>2.3088924470689181</v>
      </c>
      <c r="L1301" s="59">
        <f t="shared" si="202"/>
        <v>-0.49584567283854897</v>
      </c>
      <c r="R1301" s="59">
        <f t="shared" si="205"/>
        <v>9.0689290982569162</v>
      </c>
      <c r="S1301" s="59">
        <f t="shared" si="206"/>
        <v>2.2048541864016706</v>
      </c>
    </row>
    <row r="1302" spans="1:19" x14ac:dyDescent="0.3">
      <c r="A1302" s="60">
        <f>[1]Data!A1301</f>
        <v>1978.09</v>
      </c>
      <c r="B1302" s="59">
        <f>[1]Data!B1301</f>
        <v>103.9</v>
      </c>
      <c r="C1302" s="59">
        <f>[1]Data!C1301</f>
        <v>5.0199999999999996</v>
      </c>
      <c r="D1302" s="59">
        <f>[1]Data!D1301</f>
        <v>11.57</v>
      </c>
      <c r="E1302" s="59">
        <f>[1]Data!E1301</f>
        <v>66.5</v>
      </c>
      <c r="F1302" s="59">
        <f t="shared" si="203"/>
        <v>487.98939548872181</v>
      </c>
      <c r="G1302" s="59">
        <f t="shared" si="204"/>
        <v>54.341071278195486</v>
      </c>
      <c r="H1302" s="59">
        <f t="shared" si="198"/>
        <v>632.22165699931293</v>
      </c>
      <c r="I1302" s="59">
        <f t="shared" si="199"/>
        <v>48.890430916829693</v>
      </c>
      <c r="J1302" s="59">
        <f t="shared" si="200"/>
        <v>9.9812864468073208</v>
      </c>
      <c r="K1302" s="59">
        <f t="shared" si="201"/>
        <v>2.3007119845018646</v>
      </c>
      <c r="L1302" s="59">
        <f t="shared" si="202"/>
        <v>-0.50402613540560237</v>
      </c>
      <c r="R1302" s="59">
        <f t="shared" si="205"/>
        <v>8.980121002592913</v>
      </c>
      <c r="S1302" s="59">
        <f t="shared" si="206"/>
        <v>2.1950133568995964</v>
      </c>
    </row>
    <row r="1303" spans="1:19" x14ac:dyDescent="0.3">
      <c r="A1303" s="60">
        <f>[1]Data!A1302</f>
        <v>1978.1</v>
      </c>
      <c r="B1303" s="59">
        <f>[1]Data!B1302</f>
        <v>100.6</v>
      </c>
      <c r="C1303" s="59">
        <f>[1]Data!C1302</f>
        <v>5.03667</v>
      </c>
      <c r="D1303" s="59">
        <f>[1]Data!D1302</f>
        <v>11.8233</v>
      </c>
      <c r="E1303" s="59">
        <f>[1]Data!E1302</f>
        <v>67.099999999999994</v>
      </c>
      <c r="F1303" s="59">
        <f t="shared" si="203"/>
        <v>468.26526378539495</v>
      </c>
      <c r="G1303" s="59">
        <f t="shared" si="204"/>
        <v>55.034201722801789</v>
      </c>
      <c r="H1303" s="59">
        <f t="shared" si="198"/>
        <v>628.37524174116334</v>
      </c>
      <c r="I1303" s="59">
        <f t="shared" si="199"/>
        <v>48.926491028335761</v>
      </c>
      <c r="J1303" s="59">
        <f t="shared" si="200"/>
        <v>9.5707918950124444</v>
      </c>
      <c r="K1303" s="59">
        <f t="shared" si="201"/>
        <v>2.258715949691668</v>
      </c>
      <c r="L1303" s="59">
        <f t="shared" si="202"/>
        <v>-0.54602217021579902</v>
      </c>
      <c r="R1303" s="59">
        <f t="shared" si="205"/>
        <v>8.5086228041240606</v>
      </c>
      <c r="S1303" s="59">
        <f t="shared" si="206"/>
        <v>2.1410800968360943</v>
      </c>
    </row>
    <row r="1304" spans="1:19" x14ac:dyDescent="0.3">
      <c r="A1304" s="60">
        <f>[1]Data!A1303</f>
        <v>1978.11</v>
      </c>
      <c r="B1304" s="59">
        <f>[1]Data!B1303</f>
        <v>94.71</v>
      </c>
      <c r="C1304" s="59">
        <f>[1]Data!C1303</f>
        <v>5.0533299999999999</v>
      </c>
      <c r="D1304" s="59">
        <f>[1]Data!D1303</f>
        <v>12.076700000000001</v>
      </c>
      <c r="E1304" s="59">
        <f>[1]Data!E1303</f>
        <v>67.400000000000006</v>
      </c>
      <c r="F1304" s="59">
        <f t="shared" si="203"/>
        <v>438.88670207715126</v>
      </c>
      <c r="G1304" s="59">
        <f t="shared" si="204"/>
        <v>55.963499471810088</v>
      </c>
      <c r="H1304" s="59">
        <f t="shared" si="198"/>
        <v>624.54069090057214</v>
      </c>
      <c r="I1304" s="59">
        <f t="shared" si="199"/>
        <v>48.968182151700915</v>
      </c>
      <c r="J1304" s="59">
        <f t="shared" si="200"/>
        <v>8.9626913393987699</v>
      </c>
      <c r="K1304" s="59">
        <f t="shared" si="201"/>
        <v>2.1930705545847466</v>
      </c>
      <c r="L1304" s="59">
        <f t="shared" si="202"/>
        <v>-0.61166756532272037</v>
      </c>
      <c r="R1304" s="59">
        <f t="shared" si="205"/>
        <v>7.8423741585035636</v>
      </c>
      <c r="S1304" s="59">
        <f t="shared" si="206"/>
        <v>2.0595416148594152</v>
      </c>
    </row>
    <row r="1305" spans="1:19" x14ac:dyDescent="0.3">
      <c r="A1305" s="60">
        <f>[1]Data!A1304</f>
        <v>1978.12</v>
      </c>
      <c r="B1305" s="59">
        <f>[1]Data!B1304</f>
        <v>96.11</v>
      </c>
      <c r="C1305" s="59">
        <f>[1]Data!C1304</f>
        <v>5.07</v>
      </c>
      <c r="D1305" s="59">
        <f>[1]Data!D1304</f>
        <v>12.33</v>
      </c>
      <c r="E1305" s="59">
        <f>[1]Data!E1304</f>
        <v>67.7</v>
      </c>
      <c r="F1305" s="59">
        <f t="shared" si="203"/>
        <v>443.40071669128508</v>
      </c>
      <c r="G1305" s="59">
        <f t="shared" si="204"/>
        <v>56.884099852289509</v>
      </c>
      <c r="H1305" s="59">
        <f t="shared" si="198"/>
        <v>620.83413657900132</v>
      </c>
      <c r="I1305" s="59">
        <f t="shared" si="199"/>
        <v>49.015354835459817</v>
      </c>
      <c r="J1305" s="59">
        <f t="shared" si="200"/>
        <v>9.0461594775706882</v>
      </c>
      <c r="K1305" s="59">
        <f t="shared" si="201"/>
        <v>2.2023403005233653</v>
      </c>
      <c r="L1305" s="59">
        <f t="shared" si="202"/>
        <v>-0.60239781938410175</v>
      </c>
      <c r="R1305" s="59">
        <f t="shared" si="205"/>
        <v>7.7948094079480938</v>
      </c>
      <c r="S1305" s="59">
        <f t="shared" si="206"/>
        <v>2.0534580516589402</v>
      </c>
    </row>
    <row r="1306" spans="1:19" x14ac:dyDescent="0.3">
      <c r="A1306" s="60">
        <f>[1]Data!A1305</f>
        <v>1979.01</v>
      </c>
      <c r="B1306" s="59">
        <f>[1]Data!B1305</f>
        <v>99.71</v>
      </c>
      <c r="C1306" s="59">
        <f>[1]Data!C1305</f>
        <v>5.1133300000000004</v>
      </c>
      <c r="D1306" s="59">
        <f>[1]Data!D1305</f>
        <v>12.6533</v>
      </c>
      <c r="E1306" s="59">
        <f>[1]Data!E1305</f>
        <v>68.3</v>
      </c>
      <c r="F1306" s="59">
        <f t="shared" si="203"/>
        <v>455.96813645680817</v>
      </c>
      <c r="G1306" s="59">
        <f t="shared" si="204"/>
        <v>57.862818383601763</v>
      </c>
      <c r="H1306" s="59">
        <f t="shared" si="198"/>
        <v>617.24846376371499</v>
      </c>
      <c r="I1306" s="59">
        <f t="shared" si="199"/>
        <v>49.069281043265264</v>
      </c>
      <c r="J1306" s="59">
        <f t="shared" si="200"/>
        <v>9.2923337526541889</v>
      </c>
      <c r="K1306" s="59">
        <f t="shared" si="201"/>
        <v>2.2291897325427326</v>
      </c>
      <c r="L1306" s="59">
        <f t="shared" si="202"/>
        <v>-0.57554838736473446</v>
      </c>
      <c r="R1306" s="59">
        <f t="shared" si="205"/>
        <v>7.8801577454102878</v>
      </c>
      <c r="S1306" s="59">
        <f t="shared" si="206"/>
        <v>2.0643479221225034</v>
      </c>
    </row>
    <row r="1307" spans="1:19" x14ac:dyDescent="0.3">
      <c r="A1307" s="60">
        <f>[1]Data!A1306</f>
        <v>1979.02</v>
      </c>
      <c r="B1307" s="59">
        <f>[1]Data!B1306</f>
        <v>98.23</v>
      </c>
      <c r="C1307" s="59">
        <f>[1]Data!C1306</f>
        <v>5.1566700000000001</v>
      </c>
      <c r="D1307" s="59">
        <f>[1]Data!D1306</f>
        <v>12.976699999999999</v>
      </c>
      <c r="E1307" s="59">
        <f>[1]Data!E1306</f>
        <v>69.099999999999994</v>
      </c>
      <c r="F1307" s="59">
        <f t="shared" si="203"/>
        <v>443.99960000000004</v>
      </c>
      <c r="G1307" s="59">
        <f t="shared" si="204"/>
        <v>58.654683999999996</v>
      </c>
      <c r="H1307" s="59">
        <f t="shared" si="198"/>
        <v>613.78136781210947</v>
      </c>
      <c r="I1307" s="59">
        <f t="shared" si="199"/>
        <v>49.129710521061298</v>
      </c>
      <c r="J1307" s="59">
        <f t="shared" si="200"/>
        <v>9.0372932242224984</v>
      </c>
      <c r="K1307" s="59">
        <f t="shared" si="201"/>
        <v>2.2013597074690572</v>
      </c>
      <c r="L1307" s="59">
        <f t="shared" si="202"/>
        <v>-0.60337841243840984</v>
      </c>
      <c r="R1307" s="59">
        <f t="shared" si="205"/>
        <v>7.569721115537849</v>
      </c>
      <c r="S1307" s="59">
        <f t="shared" si="206"/>
        <v>2.0241562260227481</v>
      </c>
    </row>
    <row r="1308" spans="1:19" x14ac:dyDescent="0.3">
      <c r="A1308" s="60">
        <f>[1]Data!A1307</f>
        <v>1979.03</v>
      </c>
      <c r="B1308" s="59">
        <f>[1]Data!B1307</f>
        <v>100.1</v>
      </c>
      <c r="C1308" s="59">
        <f>[1]Data!C1307</f>
        <v>5.2</v>
      </c>
      <c r="D1308" s="59">
        <f>[1]Data!D1307</f>
        <v>13.3</v>
      </c>
      <c r="E1308" s="59">
        <f>[1]Data!E1307</f>
        <v>69.8</v>
      </c>
      <c r="F1308" s="59">
        <f t="shared" si="203"/>
        <v>447.91451575931228</v>
      </c>
      <c r="G1308" s="59">
        <f t="shared" si="204"/>
        <v>59.513117478510026</v>
      </c>
      <c r="H1308" s="59">
        <f t="shared" si="198"/>
        <v>610.52870674857672</v>
      </c>
      <c r="I1308" s="59">
        <f t="shared" si="199"/>
        <v>49.198180575283708</v>
      </c>
      <c r="J1308" s="59">
        <f t="shared" si="200"/>
        <v>9.1042902506101324</v>
      </c>
      <c r="K1308" s="59">
        <f t="shared" si="201"/>
        <v>2.2087457585332935</v>
      </c>
      <c r="L1308" s="59">
        <f t="shared" si="202"/>
        <v>-0.59599236137417355</v>
      </c>
      <c r="R1308" s="59">
        <f t="shared" si="205"/>
        <v>7.5263157894736832</v>
      </c>
      <c r="S1308" s="59">
        <f t="shared" si="206"/>
        <v>2.0184056510934667</v>
      </c>
    </row>
    <row r="1309" spans="1:19" x14ac:dyDescent="0.3">
      <c r="A1309" s="60">
        <f>[1]Data!A1308</f>
        <v>1979.04</v>
      </c>
      <c r="B1309" s="59">
        <f>[1]Data!B1308</f>
        <v>102.1</v>
      </c>
      <c r="C1309" s="59">
        <f>[1]Data!C1308</f>
        <v>5.2466699999999999</v>
      </c>
      <c r="D1309" s="59">
        <f>[1]Data!D1308</f>
        <v>13.5267</v>
      </c>
      <c r="E1309" s="59">
        <f>[1]Data!E1308</f>
        <v>70.599999999999994</v>
      </c>
      <c r="F1309" s="59">
        <f t="shared" si="203"/>
        <v>451.68692917847022</v>
      </c>
      <c r="G1309" s="59">
        <f t="shared" si="204"/>
        <v>59.841660968838525</v>
      </c>
      <c r="H1309" s="59">
        <f t="shared" si="198"/>
        <v>607.03953007149187</v>
      </c>
      <c r="I1309" s="59">
        <f t="shared" si="199"/>
        <v>49.270804496529642</v>
      </c>
      <c r="J1309" s="59">
        <f t="shared" si="200"/>
        <v>9.1674356405177946</v>
      </c>
      <c r="K1309" s="59">
        <f t="shared" si="201"/>
        <v>2.2156576005424964</v>
      </c>
      <c r="L1309" s="59">
        <f t="shared" si="202"/>
        <v>-0.58908051936497063</v>
      </c>
      <c r="R1309" s="59">
        <f t="shared" si="205"/>
        <v>7.5480346278101829</v>
      </c>
      <c r="S1309" s="59">
        <f t="shared" si="206"/>
        <v>2.0212872151759846</v>
      </c>
    </row>
    <row r="1310" spans="1:19" x14ac:dyDescent="0.3">
      <c r="A1310" s="60">
        <f>[1]Data!A1309</f>
        <v>1979.05</v>
      </c>
      <c r="B1310" s="59">
        <f>[1]Data!B1309</f>
        <v>99.73</v>
      </c>
      <c r="C1310" s="59">
        <f>[1]Data!C1309</f>
        <v>5.2933300000000001</v>
      </c>
      <c r="D1310" s="59">
        <f>[1]Data!D1309</f>
        <v>13.753299999999999</v>
      </c>
      <c r="E1310" s="59">
        <f>[1]Data!E1309</f>
        <v>71.5</v>
      </c>
      <c r="F1310" s="59">
        <f t="shared" si="203"/>
        <v>435.64853650349653</v>
      </c>
      <c r="G1310" s="59">
        <f t="shared" si="204"/>
        <v>60.078261476923075</v>
      </c>
      <c r="H1310" s="59">
        <f t="shared" si="198"/>
        <v>603.46618957686348</v>
      </c>
      <c r="I1310" s="59">
        <f t="shared" si="199"/>
        <v>49.345819723544572</v>
      </c>
      <c r="J1310" s="59">
        <f t="shared" si="200"/>
        <v>8.828479067612566</v>
      </c>
      <c r="K1310" s="59">
        <f t="shared" si="201"/>
        <v>2.1779827537563268</v>
      </c>
      <c r="L1310" s="59">
        <f t="shared" si="202"/>
        <v>-0.62675536615114025</v>
      </c>
      <c r="R1310" s="59">
        <f t="shared" si="205"/>
        <v>7.2513505849505213</v>
      </c>
      <c r="S1310" s="59">
        <f t="shared" si="206"/>
        <v>1.9811877390965891</v>
      </c>
    </row>
    <row r="1311" spans="1:19" x14ac:dyDescent="0.3">
      <c r="A1311" s="60">
        <f>[1]Data!A1310</f>
        <v>1979.06</v>
      </c>
      <c r="B1311" s="59">
        <f>[1]Data!B1310</f>
        <v>101.7</v>
      </c>
      <c r="C1311" s="59">
        <f>[1]Data!C1310</f>
        <v>5.34</v>
      </c>
      <c r="D1311" s="59">
        <f>[1]Data!D1310</f>
        <v>13.98</v>
      </c>
      <c r="E1311" s="59">
        <f>[1]Data!E1310</f>
        <v>72.3</v>
      </c>
      <c r="F1311" s="59">
        <f t="shared" si="203"/>
        <v>439.33837344398341</v>
      </c>
      <c r="G1311" s="59">
        <f t="shared" si="204"/>
        <v>60.392826556016601</v>
      </c>
      <c r="H1311" s="59">
        <f t="shared" si="198"/>
        <v>600.2008726596348</v>
      </c>
      <c r="I1311" s="59">
        <f t="shared" si="199"/>
        <v>49.424886089278004</v>
      </c>
      <c r="J1311" s="59">
        <f t="shared" si="200"/>
        <v>8.8890113504842532</v>
      </c>
      <c r="K1311" s="59">
        <f t="shared" si="201"/>
        <v>2.1848158341722397</v>
      </c>
      <c r="L1311" s="59">
        <f t="shared" si="202"/>
        <v>-0.61992228573522734</v>
      </c>
      <c r="R1311" s="59">
        <f t="shared" si="205"/>
        <v>7.2746781115879831</v>
      </c>
      <c r="S1311" s="59">
        <f t="shared" si="206"/>
        <v>1.9843995662488501</v>
      </c>
    </row>
    <row r="1312" spans="1:19" x14ac:dyDescent="0.3">
      <c r="A1312" s="60">
        <f>[1]Data!A1311</f>
        <v>1979.07</v>
      </c>
      <c r="B1312" s="59">
        <f>[1]Data!B1311</f>
        <v>102.7</v>
      </c>
      <c r="C1312" s="59">
        <f>[1]Data!C1311</f>
        <v>5.3966700000000003</v>
      </c>
      <c r="D1312" s="59">
        <f>[1]Data!D1311</f>
        <v>14.1967</v>
      </c>
      <c r="E1312" s="59">
        <f>[1]Data!E1311</f>
        <v>73.099999999999994</v>
      </c>
      <c r="F1312" s="59">
        <f t="shared" si="203"/>
        <v>438.8029603283174</v>
      </c>
      <c r="G1312" s="59">
        <f t="shared" si="204"/>
        <v>60.657779813953496</v>
      </c>
      <c r="H1312" s="59">
        <f t="shared" si="198"/>
        <v>597.37953533292421</v>
      </c>
      <c r="I1312" s="59">
        <f t="shared" si="199"/>
        <v>49.506957388124533</v>
      </c>
      <c r="J1312" s="59">
        <f t="shared" si="200"/>
        <v>8.8634604806793309</v>
      </c>
      <c r="K1312" s="59">
        <f t="shared" si="201"/>
        <v>2.1819372618031432</v>
      </c>
      <c r="L1312" s="59">
        <f t="shared" si="202"/>
        <v>-0.62280085810432384</v>
      </c>
      <c r="R1312" s="59">
        <f t="shared" si="205"/>
        <v>7.2340755245937443</v>
      </c>
      <c r="S1312" s="59">
        <f t="shared" si="206"/>
        <v>1.9788025737012498</v>
      </c>
    </row>
    <row r="1313" spans="1:19" x14ac:dyDescent="0.3">
      <c r="A1313" s="60">
        <f>[1]Data!A1312</f>
        <v>1979.08</v>
      </c>
      <c r="B1313" s="59">
        <f>[1]Data!B1312</f>
        <v>107.4</v>
      </c>
      <c r="C1313" s="59">
        <f>[1]Data!C1312</f>
        <v>5.4533300000000002</v>
      </c>
      <c r="D1313" s="59">
        <f>[1]Data!D1312</f>
        <v>14.4133</v>
      </c>
      <c r="E1313" s="59">
        <f>[1]Data!E1312</f>
        <v>73.8</v>
      </c>
      <c r="F1313" s="59">
        <f t="shared" si="203"/>
        <v>454.5319349593496</v>
      </c>
      <c r="G1313" s="59">
        <f t="shared" si="204"/>
        <v>60.999116742547429</v>
      </c>
      <c r="H1313" s="59">
        <f t="shared" si="198"/>
        <v>594.62728989459924</v>
      </c>
      <c r="I1313" s="59">
        <f t="shared" si="199"/>
        <v>49.592549945026406</v>
      </c>
      <c r="J1313" s="59">
        <f t="shared" si="200"/>
        <v>9.1653269586500503</v>
      </c>
      <c r="K1313" s="59">
        <f t="shared" si="201"/>
        <v>2.2154275553580201</v>
      </c>
      <c r="L1313" s="59">
        <f t="shared" si="202"/>
        <v>-0.58931056454944697</v>
      </c>
      <c r="R1313" s="59">
        <f t="shared" si="205"/>
        <v>7.4514510903124203</v>
      </c>
      <c r="S1313" s="59">
        <f t="shared" si="206"/>
        <v>2.0084087906479913</v>
      </c>
    </row>
    <row r="1314" spans="1:19" x14ac:dyDescent="0.3">
      <c r="A1314" s="60">
        <f>[1]Data!A1313</f>
        <v>1979.09</v>
      </c>
      <c r="B1314" s="59">
        <f>[1]Data!B1313</f>
        <v>108.6</v>
      </c>
      <c r="C1314" s="59">
        <f>[1]Data!C1313</f>
        <v>5.51</v>
      </c>
      <c r="D1314" s="59">
        <f>[1]Data!D1313</f>
        <v>14.63</v>
      </c>
      <c r="E1314" s="59">
        <f>[1]Data!E1313</f>
        <v>74.599999999999994</v>
      </c>
      <c r="F1314" s="59">
        <f t="shared" si="203"/>
        <v>454.68170509383378</v>
      </c>
      <c r="G1314" s="59">
        <f t="shared" si="204"/>
        <v>61.252240750670246</v>
      </c>
      <c r="H1314" s="59">
        <f t="shared" si="198"/>
        <v>591.65642580094925</v>
      </c>
      <c r="I1314" s="59">
        <f t="shared" si="199"/>
        <v>49.679948884321988</v>
      </c>
      <c r="J1314" s="59">
        <f t="shared" si="200"/>
        <v>9.1522176512810862</v>
      </c>
      <c r="K1314" s="59">
        <f t="shared" si="201"/>
        <v>2.2139962161817008</v>
      </c>
      <c r="L1314" s="59">
        <f t="shared" si="202"/>
        <v>-0.59074190372576618</v>
      </c>
      <c r="R1314" s="59">
        <f t="shared" si="205"/>
        <v>7.4231032125768959</v>
      </c>
      <c r="S1314" s="59">
        <f t="shared" si="206"/>
        <v>2.0045971924678021</v>
      </c>
    </row>
    <row r="1315" spans="1:19" x14ac:dyDescent="0.3">
      <c r="A1315" s="60">
        <f>[1]Data!A1314</f>
        <v>1979.1</v>
      </c>
      <c r="B1315" s="59">
        <f>[1]Data!B1314</f>
        <v>104.5</v>
      </c>
      <c r="C1315" s="59">
        <f>[1]Data!C1314</f>
        <v>5.5566700000000004</v>
      </c>
      <c r="D1315" s="59">
        <f>[1]Data!D1314</f>
        <v>14.7067</v>
      </c>
      <c r="E1315" s="59">
        <f>[1]Data!E1314</f>
        <v>75.2</v>
      </c>
      <c r="F1315" s="59">
        <f t="shared" si="203"/>
        <v>434.02518617021275</v>
      </c>
      <c r="G1315" s="59">
        <f t="shared" si="204"/>
        <v>61.082088090425529</v>
      </c>
      <c r="H1315" s="59">
        <f t="shared" si="198"/>
        <v>588.59238537017734</v>
      </c>
      <c r="I1315" s="59">
        <f t="shared" si="199"/>
        <v>49.771168132438</v>
      </c>
      <c r="J1315" s="59">
        <f t="shared" si="200"/>
        <v>8.720413895356014</v>
      </c>
      <c r="K1315" s="59">
        <f t="shared" si="201"/>
        <v>2.1656667018582207</v>
      </c>
      <c r="L1315" s="59">
        <f t="shared" si="202"/>
        <v>-0.63907141804924628</v>
      </c>
      <c r="R1315" s="59">
        <f t="shared" si="205"/>
        <v>7.1056049283659828</v>
      </c>
      <c r="S1315" s="59">
        <f t="shared" si="206"/>
        <v>1.9608838991444579</v>
      </c>
    </row>
    <row r="1316" spans="1:19" x14ac:dyDescent="0.3">
      <c r="A1316" s="60">
        <f>[1]Data!A1315</f>
        <v>1979.11</v>
      </c>
      <c r="B1316" s="59">
        <f>[1]Data!B1315</f>
        <v>103.7</v>
      </c>
      <c r="C1316" s="59">
        <f>[1]Data!C1315</f>
        <v>5.6033299999999997</v>
      </c>
      <c r="D1316" s="59">
        <f>[1]Data!D1315</f>
        <v>14.783300000000001</v>
      </c>
      <c r="E1316" s="59">
        <f>[1]Data!E1315</f>
        <v>75.900000000000006</v>
      </c>
      <c r="F1316" s="59">
        <f t="shared" si="203"/>
        <v>426.73028194993407</v>
      </c>
      <c r="G1316" s="59">
        <f t="shared" si="204"/>
        <v>60.833961206851122</v>
      </c>
      <c r="H1316" s="59">
        <f t="shared" si="198"/>
        <v>585.67217777562939</v>
      </c>
      <c r="I1316" s="59">
        <f t="shared" si="199"/>
        <v>49.865696287889193</v>
      </c>
      <c r="J1316" s="59">
        <f t="shared" si="200"/>
        <v>8.5575919663549023</v>
      </c>
      <c r="K1316" s="59">
        <f t="shared" si="201"/>
        <v>2.1468188382361948</v>
      </c>
      <c r="L1316" s="59">
        <f t="shared" si="202"/>
        <v>-0.65791928167127223</v>
      </c>
      <c r="R1316" s="59">
        <f t="shared" si="205"/>
        <v>7.0146719609288857</v>
      </c>
      <c r="S1316" s="59">
        <f t="shared" si="206"/>
        <v>1.9480039499419766</v>
      </c>
    </row>
    <row r="1317" spans="1:19" x14ac:dyDescent="0.3">
      <c r="A1317" s="60">
        <f>[1]Data!A1316</f>
        <v>1979.12</v>
      </c>
      <c r="B1317" s="59">
        <f>[1]Data!B1316</f>
        <v>107.8</v>
      </c>
      <c r="C1317" s="59">
        <f>[1]Data!C1316</f>
        <v>5.65</v>
      </c>
      <c r="D1317" s="59">
        <f>[1]Data!D1316</f>
        <v>14.86</v>
      </c>
      <c r="E1317" s="59">
        <f>[1]Data!E1316</f>
        <v>76.7</v>
      </c>
      <c r="F1317" s="59">
        <f t="shared" si="203"/>
        <v>438.97509256844842</v>
      </c>
      <c r="G1317" s="59">
        <f t="shared" si="204"/>
        <v>60.511779921773133</v>
      </c>
      <c r="H1317" s="59">
        <f t="shared" si="198"/>
        <v>583.12247073490323</v>
      </c>
      <c r="I1317" s="59">
        <f t="shared" si="199"/>
        <v>49.963040815366988</v>
      </c>
      <c r="J1317" s="59">
        <f t="shared" si="200"/>
        <v>8.7859963165699497</v>
      </c>
      <c r="K1317" s="59">
        <f t="shared" si="201"/>
        <v>2.1731591263149328</v>
      </c>
      <c r="L1317" s="59">
        <f t="shared" si="202"/>
        <v>-0.63157899359253422</v>
      </c>
      <c r="R1317" s="59">
        <f t="shared" si="205"/>
        <v>7.2543741588156125</v>
      </c>
      <c r="S1317" s="59">
        <f t="shared" si="206"/>
        <v>1.9816046191852836</v>
      </c>
    </row>
    <row r="1318" spans="1:19" x14ac:dyDescent="0.3">
      <c r="A1318" s="60">
        <f>[1]Data!A1317</f>
        <v>1980.01</v>
      </c>
      <c r="B1318" s="59">
        <f>[1]Data!B1317</f>
        <v>110.9</v>
      </c>
      <c r="C1318" s="59">
        <f>[1]Data!C1317</f>
        <v>5.7</v>
      </c>
      <c r="D1318" s="59">
        <f>[1]Data!D1317</f>
        <v>15.003299999999999</v>
      </c>
      <c r="E1318" s="59">
        <f>[1]Data!E1317</f>
        <v>77.8</v>
      </c>
      <c r="F1318" s="59">
        <f t="shared" si="203"/>
        <v>445.21360925449881</v>
      </c>
      <c r="G1318" s="59">
        <f t="shared" si="204"/>
        <v>60.231499943444732</v>
      </c>
      <c r="H1318" s="59">
        <f t="shared" si="198"/>
        <v>580.75824320213883</v>
      </c>
      <c r="I1318" s="59">
        <f t="shared" si="199"/>
        <v>50.06336823593152</v>
      </c>
      <c r="J1318" s="59">
        <f t="shared" si="200"/>
        <v>8.8930015087350789</v>
      </c>
      <c r="K1318" s="59">
        <f t="shared" si="201"/>
        <v>2.1852646200717198</v>
      </c>
      <c r="L1318" s="59">
        <f t="shared" si="202"/>
        <v>-0.61947349983574718</v>
      </c>
      <c r="R1318" s="59">
        <f t="shared" si="205"/>
        <v>7.3917071577586269</v>
      </c>
      <c r="S1318" s="59">
        <f t="shared" si="206"/>
        <v>2.0003587174505624</v>
      </c>
    </row>
    <row r="1319" spans="1:19" x14ac:dyDescent="0.3">
      <c r="A1319" s="60">
        <f>[1]Data!A1318</f>
        <v>1980.02</v>
      </c>
      <c r="B1319" s="59">
        <f>[1]Data!B1318</f>
        <v>115.3</v>
      </c>
      <c r="C1319" s="59">
        <f>[1]Data!C1318</f>
        <v>5.75</v>
      </c>
      <c r="D1319" s="59">
        <f>[1]Data!D1318</f>
        <v>15.146699999999999</v>
      </c>
      <c r="E1319" s="59">
        <f>[1]Data!E1318</f>
        <v>78.900000000000006</v>
      </c>
      <c r="F1319" s="59">
        <f t="shared" si="203"/>
        <v>456.42432953105191</v>
      </c>
      <c r="G1319" s="59">
        <f t="shared" si="204"/>
        <v>59.959430980988586</v>
      </c>
      <c r="H1319" s="59">
        <f t="shared" si="198"/>
        <v>578.06548606149295</v>
      </c>
      <c r="I1319" s="59">
        <f t="shared" si="199"/>
        <v>50.167874464295785</v>
      </c>
      <c r="J1319" s="59">
        <f t="shared" si="200"/>
        <v>9.0979403533607286</v>
      </c>
      <c r="K1319" s="59">
        <f t="shared" si="201"/>
        <v>2.2080480531096947</v>
      </c>
      <c r="L1319" s="59">
        <f t="shared" si="202"/>
        <v>-0.59669006679777237</v>
      </c>
      <c r="R1319" s="59">
        <f t="shared" si="205"/>
        <v>7.6122191632500815</v>
      </c>
      <c r="S1319" s="59">
        <f t="shared" si="206"/>
        <v>2.0297547408284236</v>
      </c>
    </row>
    <row r="1320" spans="1:19" x14ac:dyDescent="0.3">
      <c r="A1320" s="60">
        <f>[1]Data!A1319</f>
        <v>1980.03</v>
      </c>
      <c r="B1320" s="59">
        <f>[1]Data!B1319</f>
        <v>104.7</v>
      </c>
      <c r="C1320" s="59">
        <f>[1]Data!C1319</f>
        <v>5.8</v>
      </c>
      <c r="D1320" s="59">
        <f>[1]Data!D1319</f>
        <v>15.29</v>
      </c>
      <c r="E1320" s="59">
        <f>[1]Data!E1319</f>
        <v>80.099999999999994</v>
      </c>
      <c r="F1320" s="59">
        <f t="shared" si="203"/>
        <v>408.25418726591766</v>
      </c>
      <c r="G1320" s="59">
        <f t="shared" si="204"/>
        <v>59.619928589263424</v>
      </c>
      <c r="H1320" s="59">
        <f t="shared" si="198"/>
        <v>575.19862662384776</v>
      </c>
      <c r="I1320" s="59">
        <f t="shared" si="199"/>
        <v>50.276123437605371</v>
      </c>
      <c r="J1320" s="59">
        <f t="shared" si="200"/>
        <v>8.120239973803411</v>
      </c>
      <c r="K1320" s="59">
        <f t="shared" si="201"/>
        <v>2.0943597071609581</v>
      </c>
      <c r="L1320" s="59">
        <f t="shared" si="202"/>
        <v>-0.71037841274650892</v>
      </c>
      <c r="R1320" s="59">
        <f t="shared" si="205"/>
        <v>6.8476128188358407</v>
      </c>
      <c r="S1320" s="59">
        <f t="shared" si="206"/>
        <v>1.9239000979355203</v>
      </c>
    </row>
    <row r="1321" spans="1:19" x14ac:dyDescent="0.3">
      <c r="A1321" s="60">
        <f>[1]Data!A1320</f>
        <v>1980.04</v>
      </c>
      <c r="B1321" s="59">
        <f>[1]Data!B1320</f>
        <v>103</v>
      </c>
      <c r="C1321" s="59">
        <f>[1]Data!C1320</f>
        <v>5.8466699999999996</v>
      </c>
      <c r="D1321" s="59">
        <f>[1]Data!D1320</f>
        <v>15.173299999999999</v>
      </c>
      <c r="E1321" s="59">
        <f>[1]Data!E1320</f>
        <v>81</v>
      </c>
      <c r="F1321" s="59">
        <f t="shared" si="203"/>
        <v>397.16291358024694</v>
      </c>
      <c r="G1321" s="59">
        <f t="shared" si="204"/>
        <v>58.507495501234558</v>
      </c>
      <c r="H1321" s="59">
        <f t="shared" si="198"/>
        <v>572.69397092964834</v>
      </c>
      <c r="I1321" s="59">
        <f t="shared" si="199"/>
        <v>50.382725973764003</v>
      </c>
      <c r="J1321" s="59">
        <f t="shared" si="200"/>
        <v>7.8829183198039576</v>
      </c>
      <c r="K1321" s="59">
        <f t="shared" si="201"/>
        <v>2.0646981804617353</v>
      </c>
      <c r="L1321" s="59">
        <f t="shared" si="202"/>
        <v>-0.74003993944573176</v>
      </c>
      <c r="R1321" s="59">
        <f t="shared" si="205"/>
        <v>6.7882398687167598</v>
      </c>
      <c r="S1321" s="59">
        <f t="shared" si="206"/>
        <v>1.9151916839186385</v>
      </c>
    </row>
    <row r="1322" spans="1:19" x14ac:dyDescent="0.3">
      <c r="A1322" s="60">
        <f>[1]Data!A1321</f>
        <v>1980.05</v>
      </c>
      <c r="B1322" s="59">
        <f>[1]Data!B1321</f>
        <v>107.7</v>
      </c>
      <c r="C1322" s="59">
        <f>[1]Data!C1321</f>
        <v>5.8933299999999997</v>
      </c>
      <c r="D1322" s="59">
        <f>[1]Data!D1321</f>
        <v>15.056699999999999</v>
      </c>
      <c r="E1322" s="59">
        <f>[1]Data!E1321</f>
        <v>81.8</v>
      </c>
      <c r="F1322" s="59">
        <f t="shared" si="203"/>
        <v>411.22440586797069</v>
      </c>
      <c r="G1322" s="59">
        <f t="shared" si="204"/>
        <v>57.490088317848411</v>
      </c>
      <c r="H1322" s="59">
        <f t="shared" si="198"/>
        <v>571.03017473600391</v>
      </c>
      <c r="I1322" s="59">
        <f t="shared" si="199"/>
        <v>50.486031978881492</v>
      </c>
      <c r="J1322" s="59">
        <f t="shared" si="200"/>
        <v>8.1453104898397939</v>
      </c>
      <c r="K1322" s="59">
        <f t="shared" si="201"/>
        <v>2.0974423616269933</v>
      </c>
      <c r="L1322" s="59">
        <f t="shared" si="202"/>
        <v>-0.70729575828047375</v>
      </c>
      <c r="R1322" s="59">
        <f t="shared" si="205"/>
        <v>7.1529618043794461</v>
      </c>
      <c r="S1322" s="59">
        <f t="shared" si="206"/>
        <v>1.9675265093076346</v>
      </c>
    </row>
    <row r="1323" spans="1:19" x14ac:dyDescent="0.3">
      <c r="A1323" s="60">
        <f>[1]Data!A1322</f>
        <v>1980.06</v>
      </c>
      <c r="B1323" s="59">
        <f>[1]Data!B1322</f>
        <v>114.6</v>
      </c>
      <c r="C1323" s="59">
        <f>[1]Data!C1322</f>
        <v>5.94</v>
      </c>
      <c r="D1323" s="59">
        <f>[1]Data!D1322</f>
        <v>14.94</v>
      </c>
      <c r="E1323" s="59">
        <f>[1]Data!E1322</f>
        <v>82.7</v>
      </c>
      <c r="F1323" s="59">
        <f t="shared" si="203"/>
        <v>432.80830955259972</v>
      </c>
      <c r="G1323" s="59">
        <f t="shared" si="204"/>
        <v>56.423701088270853</v>
      </c>
      <c r="H1323" s="59">
        <f t="shared" si="198"/>
        <v>569.63357092848707</v>
      </c>
      <c r="I1323" s="59">
        <f t="shared" si="199"/>
        <v>50.586626599642557</v>
      </c>
      <c r="J1323" s="59">
        <f t="shared" si="200"/>
        <v>8.5557851678462775</v>
      </c>
      <c r="K1323" s="59">
        <f t="shared" si="201"/>
        <v>2.1466076819575513</v>
      </c>
      <c r="L1323" s="59">
        <f t="shared" si="202"/>
        <v>-0.65813043794991577</v>
      </c>
      <c r="R1323" s="59">
        <f t="shared" si="205"/>
        <v>7.6706827309236942</v>
      </c>
      <c r="S1323" s="59">
        <f t="shared" si="206"/>
        <v>2.037405624575968</v>
      </c>
    </row>
    <row r="1324" spans="1:19" x14ac:dyDescent="0.3">
      <c r="A1324" s="60">
        <f>[1]Data!A1323</f>
        <v>1980.07</v>
      </c>
      <c r="B1324" s="59">
        <f>[1]Data!B1323</f>
        <v>119.8</v>
      </c>
      <c r="C1324" s="59">
        <f>[1]Data!C1323</f>
        <v>5.9833299999999996</v>
      </c>
      <c r="D1324" s="59">
        <f>[1]Data!D1323</f>
        <v>14.84</v>
      </c>
      <c r="E1324" s="59">
        <f>[1]Data!E1323</f>
        <v>82.7</v>
      </c>
      <c r="F1324" s="59">
        <f t="shared" si="203"/>
        <v>452.44708101571945</v>
      </c>
      <c r="G1324" s="59">
        <f t="shared" si="204"/>
        <v>56.046032406287786</v>
      </c>
      <c r="H1324" s="59">
        <f t="shared" si="198"/>
        <v>568.36537004098329</v>
      </c>
      <c r="I1324" s="59">
        <f t="shared" si="199"/>
        <v>50.690857393606009</v>
      </c>
      <c r="J1324" s="59">
        <f t="shared" si="200"/>
        <v>8.9256150769465918</v>
      </c>
      <c r="K1324" s="59">
        <f t="shared" si="201"/>
        <v>2.1889252414755838</v>
      </c>
      <c r="L1324" s="59">
        <f t="shared" si="202"/>
        <v>-0.61581287843188326</v>
      </c>
      <c r="R1324" s="59">
        <f t="shared" si="205"/>
        <v>8.0727762803234508</v>
      </c>
      <c r="S1324" s="59">
        <f t="shared" si="206"/>
        <v>2.0884974479421148</v>
      </c>
    </row>
    <row r="1325" spans="1:19" x14ac:dyDescent="0.3">
      <c r="A1325" s="60">
        <f>[1]Data!A1324</f>
        <v>1980.08</v>
      </c>
      <c r="B1325" s="59">
        <f>[1]Data!B1324</f>
        <v>123.5</v>
      </c>
      <c r="C1325" s="59">
        <f>[1]Data!C1324</f>
        <v>6.0266700000000002</v>
      </c>
      <c r="D1325" s="59">
        <f>[1]Data!D1324</f>
        <v>14.74</v>
      </c>
      <c r="E1325" s="59">
        <f>[1]Data!E1324</f>
        <v>83.3</v>
      </c>
      <c r="F1325" s="59">
        <f t="shared" si="203"/>
        <v>463.06124849939977</v>
      </c>
      <c r="G1325" s="59">
        <f t="shared" si="204"/>
        <v>55.267391116446582</v>
      </c>
      <c r="H1325" s="59">
        <f t="shared" si="198"/>
        <v>567.03903295910993</v>
      </c>
      <c r="I1325" s="59">
        <f t="shared" si="199"/>
        <v>50.793531463051558</v>
      </c>
      <c r="J1325" s="59">
        <f t="shared" si="200"/>
        <v>9.1165397475117818</v>
      </c>
      <c r="K1325" s="59">
        <f t="shared" si="201"/>
        <v>2.210090318440646</v>
      </c>
      <c r="L1325" s="59">
        <f t="shared" si="202"/>
        <v>-0.59464780146682106</v>
      </c>
      <c r="R1325" s="59">
        <f t="shared" si="205"/>
        <v>8.3785617367706919</v>
      </c>
      <c r="S1325" s="59">
        <f t="shared" si="206"/>
        <v>2.1256762693068412</v>
      </c>
    </row>
    <row r="1326" spans="1:19" x14ac:dyDescent="0.3">
      <c r="A1326" s="60">
        <f>[1]Data!A1325</f>
        <v>1980.09</v>
      </c>
      <c r="B1326" s="59">
        <f>[1]Data!B1325</f>
        <v>126.5</v>
      </c>
      <c r="C1326" s="59">
        <f>[1]Data!C1325</f>
        <v>6.07</v>
      </c>
      <c r="D1326" s="59">
        <f>[1]Data!D1325</f>
        <v>14.64</v>
      </c>
      <c r="E1326" s="59">
        <f>[1]Data!E1325</f>
        <v>84</v>
      </c>
      <c r="F1326" s="59">
        <f t="shared" si="203"/>
        <v>470.35711904761905</v>
      </c>
      <c r="G1326" s="59">
        <f t="shared" si="204"/>
        <v>54.435005714285708</v>
      </c>
      <c r="H1326" s="59">
        <f t="shared" si="198"/>
        <v>565.5586323047944</v>
      </c>
      <c r="I1326" s="59">
        <f t="shared" si="199"/>
        <v>50.896345605911016</v>
      </c>
      <c r="J1326" s="59">
        <f t="shared" si="200"/>
        <v>9.2414713364606005</v>
      </c>
      <c r="K1326" s="59">
        <f t="shared" si="201"/>
        <v>2.2237011085246428</v>
      </c>
      <c r="L1326" s="59">
        <f t="shared" si="202"/>
        <v>-0.58103701138282426</v>
      </c>
      <c r="R1326" s="59">
        <f t="shared" si="205"/>
        <v>8.6407103825136602</v>
      </c>
      <c r="S1326" s="59">
        <f t="shared" si="206"/>
        <v>2.1564847996344092</v>
      </c>
    </row>
    <row r="1327" spans="1:19" x14ac:dyDescent="0.3">
      <c r="A1327" s="60">
        <f>[1]Data!A1326</f>
        <v>1980.1</v>
      </c>
      <c r="B1327" s="59">
        <f>[1]Data!B1326</f>
        <v>130.19999999999999</v>
      </c>
      <c r="C1327" s="59">
        <f>[1]Data!C1326</f>
        <v>6.1</v>
      </c>
      <c r="D1327" s="59">
        <f>[1]Data!D1326</f>
        <v>14.7</v>
      </c>
      <c r="E1327" s="59">
        <f>[1]Data!E1326</f>
        <v>84.8</v>
      </c>
      <c r="F1327" s="59">
        <f t="shared" si="203"/>
        <v>479.5474811320754</v>
      </c>
      <c r="G1327" s="59">
        <f t="shared" si="204"/>
        <v>54.142457547169812</v>
      </c>
      <c r="H1327" s="59">
        <f t="shared" si="198"/>
        <v>564.16041485483117</v>
      </c>
      <c r="I1327" s="59">
        <f t="shared" si="199"/>
        <v>51.005363913684334</v>
      </c>
      <c r="J1327" s="59">
        <f t="shared" si="200"/>
        <v>9.4019029438473751</v>
      </c>
      <c r="K1327" s="59">
        <f t="shared" si="201"/>
        <v>2.2409121096224047</v>
      </c>
      <c r="L1327" s="59">
        <f t="shared" si="202"/>
        <v>-0.5638260102850623</v>
      </c>
      <c r="R1327" s="59">
        <f t="shared" si="205"/>
        <v>8.8571428571428577</v>
      </c>
      <c r="S1327" s="59">
        <f t="shared" si="206"/>
        <v>2.1812242359897782</v>
      </c>
    </row>
    <row r="1328" spans="1:19" x14ac:dyDescent="0.3">
      <c r="A1328" s="60">
        <f>[1]Data!A1327</f>
        <v>1980.11</v>
      </c>
      <c r="B1328" s="59">
        <f>[1]Data!B1327</f>
        <v>135.69999999999999</v>
      </c>
      <c r="C1328" s="59">
        <f>[1]Data!C1327</f>
        <v>6.13</v>
      </c>
      <c r="D1328" s="59">
        <f>[1]Data!D1327</f>
        <v>14.76</v>
      </c>
      <c r="E1328" s="59">
        <f>[1]Data!E1327</f>
        <v>85.5</v>
      </c>
      <c r="F1328" s="59">
        <f t="shared" si="203"/>
        <v>495.7128935672514</v>
      </c>
      <c r="G1328" s="59">
        <f t="shared" si="204"/>
        <v>53.91836631578947</v>
      </c>
      <c r="H1328" s="59">
        <f t="shared" si="198"/>
        <v>562.67483899745753</v>
      </c>
      <c r="I1328" s="59">
        <f t="shared" si="199"/>
        <v>51.121232046833043</v>
      </c>
      <c r="J1328" s="59">
        <f t="shared" si="200"/>
        <v>9.6968103803351262</v>
      </c>
      <c r="K1328" s="59">
        <f t="shared" si="201"/>
        <v>2.2717970046643856</v>
      </c>
      <c r="L1328" s="59">
        <f t="shared" si="202"/>
        <v>-0.53294111524308141</v>
      </c>
      <c r="R1328" s="59">
        <f t="shared" si="205"/>
        <v>9.1937669376693769</v>
      </c>
      <c r="S1328" s="59">
        <f t="shared" si="206"/>
        <v>2.218525747668497</v>
      </c>
    </row>
    <row r="1329" spans="1:19" x14ac:dyDescent="0.3">
      <c r="A1329" s="60">
        <f>[1]Data!A1328</f>
        <v>1980.12</v>
      </c>
      <c r="B1329" s="59">
        <f>[1]Data!B1328</f>
        <v>133.5</v>
      </c>
      <c r="C1329" s="59">
        <f>[1]Data!C1328</f>
        <v>6.16</v>
      </c>
      <c r="D1329" s="59">
        <f>[1]Data!D1328</f>
        <v>14.82</v>
      </c>
      <c r="E1329" s="59">
        <f>[1]Data!E1328</f>
        <v>86.3</v>
      </c>
      <c r="F1329" s="59">
        <f t="shared" si="203"/>
        <v>483.15552723059096</v>
      </c>
      <c r="G1329" s="59">
        <f t="shared" si="204"/>
        <v>53.635692236384699</v>
      </c>
      <c r="H1329" s="59">
        <f t="shared" si="198"/>
        <v>560.85464320779784</v>
      </c>
      <c r="I1329" s="59">
        <f t="shared" si="199"/>
        <v>51.24360457624406</v>
      </c>
      <c r="J1329" s="59">
        <f t="shared" si="200"/>
        <v>9.4286015050271512</v>
      </c>
      <c r="K1329" s="59">
        <f t="shared" si="201"/>
        <v>2.2437477828931467</v>
      </c>
      <c r="L1329" s="59">
        <f t="shared" si="202"/>
        <v>-0.56099033701432033</v>
      </c>
      <c r="R1329" s="59">
        <f t="shared" si="205"/>
        <v>9.0080971659919022</v>
      </c>
      <c r="S1329" s="59">
        <f t="shared" si="206"/>
        <v>2.1981238579723632</v>
      </c>
    </row>
    <row r="1330" spans="1:19" x14ac:dyDescent="0.3">
      <c r="A1330" s="60">
        <f>[1]Data!A1329</f>
        <v>1981.01</v>
      </c>
      <c r="B1330" s="59">
        <f>[1]Data!B1329</f>
        <v>133</v>
      </c>
      <c r="C1330" s="59">
        <f>[1]Data!C1329</f>
        <v>6.2</v>
      </c>
      <c r="D1330" s="59">
        <f>[1]Data!D1329</f>
        <v>14.74</v>
      </c>
      <c r="E1330" s="59">
        <f>[1]Data!E1329</f>
        <v>87</v>
      </c>
      <c r="F1330" s="59">
        <f t="shared" si="203"/>
        <v>477.47305747126438</v>
      </c>
      <c r="G1330" s="59">
        <f t="shared" si="204"/>
        <v>52.916938850574716</v>
      </c>
      <c r="H1330" s="59">
        <f t="shared" si="198"/>
        <v>558.65708623342084</v>
      </c>
      <c r="I1330" s="59">
        <f t="shared" si="199"/>
        <v>51.35799980327549</v>
      </c>
      <c r="J1330" s="59">
        <f t="shared" si="200"/>
        <v>9.2969558647183206</v>
      </c>
      <c r="K1330" s="59">
        <f t="shared" si="201"/>
        <v>2.2296870202018653</v>
      </c>
      <c r="L1330" s="59">
        <f t="shared" si="202"/>
        <v>-0.57505109970560175</v>
      </c>
      <c r="R1330" s="59">
        <f t="shared" si="205"/>
        <v>9.023066485753052</v>
      </c>
      <c r="S1330" s="59">
        <f t="shared" si="206"/>
        <v>2.1997842414605633</v>
      </c>
    </row>
    <row r="1331" spans="1:19" x14ac:dyDescent="0.3">
      <c r="A1331" s="60">
        <f>[1]Data!A1330</f>
        <v>1981.02</v>
      </c>
      <c r="B1331" s="59">
        <f>[1]Data!B1330</f>
        <v>128.4</v>
      </c>
      <c r="C1331" s="59">
        <f>[1]Data!C1330</f>
        <v>6.24</v>
      </c>
      <c r="D1331" s="59">
        <f>[1]Data!D1330</f>
        <v>14.66</v>
      </c>
      <c r="E1331" s="59">
        <f>[1]Data!E1330</f>
        <v>87.9</v>
      </c>
      <c r="F1331" s="59">
        <f t="shared" si="203"/>
        <v>456.23923549488052</v>
      </c>
      <c r="G1331" s="59">
        <f t="shared" si="204"/>
        <v>52.090865984072806</v>
      </c>
      <c r="H1331" s="59">
        <f t="shared" si="198"/>
        <v>556.44246997048083</v>
      </c>
      <c r="I1331" s="59">
        <f t="shared" si="199"/>
        <v>51.464491956767006</v>
      </c>
      <c r="J1331" s="59">
        <f t="shared" si="200"/>
        <v>8.8651265784989484</v>
      </c>
      <c r="K1331" s="59">
        <f t="shared" si="201"/>
        <v>2.1821252178787129</v>
      </c>
      <c r="L1331" s="59">
        <f t="shared" si="202"/>
        <v>-0.62261290202875408</v>
      </c>
      <c r="R1331" s="59">
        <f t="shared" si="205"/>
        <v>8.7585266030013642</v>
      </c>
      <c r="S1331" s="59">
        <f t="shared" si="206"/>
        <v>2.1700276947973554</v>
      </c>
    </row>
    <row r="1332" spans="1:19" x14ac:dyDescent="0.3">
      <c r="A1332" s="60">
        <f>[1]Data!A1331</f>
        <v>1981.03</v>
      </c>
      <c r="B1332" s="59">
        <f>[1]Data!B1331</f>
        <v>133.19999999999999</v>
      </c>
      <c r="C1332" s="59">
        <f>[1]Data!C1331</f>
        <v>6.28</v>
      </c>
      <c r="D1332" s="59">
        <f>[1]Data!D1331</f>
        <v>14.58</v>
      </c>
      <c r="E1332" s="59">
        <f>[1]Data!E1331</f>
        <v>88.5</v>
      </c>
      <c r="F1332" s="59">
        <f t="shared" si="203"/>
        <v>470.08612881355924</v>
      </c>
      <c r="G1332" s="59">
        <f t="shared" si="204"/>
        <v>51.455373559322027</v>
      </c>
      <c r="H1332" s="59">
        <f t="shared" si="198"/>
        <v>554.14227045269126</v>
      </c>
      <c r="I1332" s="59">
        <f t="shared" si="199"/>
        <v>51.564528909071285</v>
      </c>
      <c r="J1332" s="59">
        <f t="shared" si="200"/>
        <v>9.1164631726299206</v>
      </c>
      <c r="K1332" s="59">
        <f t="shared" si="201"/>
        <v>2.2100819188498382</v>
      </c>
      <c r="L1332" s="59">
        <f t="shared" si="202"/>
        <v>-0.59465620105762884</v>
      </c>
      <c r="R1332" s="59">
        <f t="shared" si="205"/>
        <v>9.1358024691358022</v>
      </c>
      <c r="S1332" s="59">
        <f t="shared" si="206"/>
        <v>2.2122010315257765</v>
      </c>
    </row>
    <row r="1333" spans="1:19" x14ac:dyDescent="0.3">
      <c r="A1333" s="60">
        <f>[1]Data!A1332</f>
        <v>1981.04</v>
      </c>
      <c r="B1333" s="59">
        <f>[1]Data!B1332</f>
        <v>134.4</v>
      </c>
      <c r="C1333" s="59">
        <f>[1]Data!C1332</f>
        <v>6.3166700000000002</v>
      </c>
      <c r="D1333" s="59">
        <f>[1]Data!D1332</f>
        <v>14.7233</v>
      </c>
      <c r="E1333" s="59">
        <f>[1]Data!E1332</f>
        <v>89.1</v>
      </c>
      <c r="F1333" s="59">
        <f t="shared" si="203"/>
        <v>471.12705723905725</v>
      </c>
      <c r="G1333" s="59">
        <f t="shared" si="204"/>
        <v>51.611197930415273</v>
      </c>
      <c r="H1333" s="59">
        <f t="shared" si="198"/>
        <v>551.58169694337505</v>
      </c>
      <c r="I1333" s="59">
        <f t="shared" si="199"/>
        <v>51.664396889917363</v>
      </c>
      <c r="J1333" s="59">
        <f t="shared" si="200"/>
        <v>9.1189888124098228</v>
      </c>
      <c r="K1333" s="59">
        <f t="shared" si="201"/>
        <v>2.2103589221068041</v>
      </c>
      <c r="L1333" s="59">
        <f t="shared" si="202"/>
        <v>-0.59437919780066295</v>
      </c>
      <c r="R1333" s="59">
        <f t="shared" si="205"/>
        <v>9.1283883368538312</v>
      </c>
      <c r="S1333" s="59">
        <f t="shared" si="206"/>
        <v>2.2113891551313638</v>
      </c>
    </row>
    <row r="1334" spans="1:19" x14ac:dyDescent="0.3">
      <c r="A1334" s="60">
        <f>[1]Data!A1333</f>
        <v>1981.05</v>
      </c>
      <c r="B1334" s="59">
        <f>[1]Data!B1333</f>
        <v>131.69999999999999</v>
      </c>
      <c r="C1334" s="59">
        <f>[1]Data!C1333</f>
        <v>6.3533299999999997</v>
      </c>
      <c r="D1334" s="59">
        <f>[1]Data!D1333</f>
        <v>14.8667</v>
      </c>
      <c r="E1334" s="59">
        <f>[1]Data!E1333</f>
        <v>89.8</v>
      </c>
      <c r="F1334" s="59">
        <f t="shared" si="203"/>
        <v>458.06374610244984</v>
      </c>
      <c r="G1334" s="59">
        <f t="shared" si="204"/>
        <v>51.707640806236078</v>
      </c>
      <c r="H1334" s="59">
        <f t="shared" si="198"/>
        <v>549.09801190100757</v>
      </c>
      <c r="I1334" s="59">
        <f t="shared" si="199"/>
        <v>51.764680721676022</v>
      </c>
      <c r="J1334" s="59">
        <f t="shared" si="200"/>
        <v>8.8489630326385758</v>
      </c>
      <c r="K1334" s="59">
        <f t="shared" si="201"/>
        <v>2.1803002807014589</v>
      </c>
      <c r="L1334" s="59">
        <f t="shared" si="202"/>
        <v>-0.62443783920600815</v>
      </c>
      <c r="R1334" s="59">
        <f t="shared" si="205"/>
        <v>8.8587245320077752</v>
      </c>
      <c r="S1334" s="59">
        <f t="shared" si="206"/>
        <v>2.181402796241374</v>
      </c>
    </row>
    <row r="1335" spans="1:19" x14ac:dyDescent="0.3">
      <c r="A1335" s="60">
        <f>[1]Data!A1334</f>
        <v>1981.06</v>
      </c>
      <c r="B1335" s="59">
        <f>[1]Data!B1334</f>
        <v>132.30000000000001</v>
      </c>
      <c r="C1335" s="59">
        <f>[1]Data!C1334</f>
        <v>6.39</v>
      </c>
      <c r="D1335" s="59">
        <f>[1]Data!D1334</f>
        <v>15.01</v>
      </c>
      <c r="E1335" s="59">
        <f>[1]Data!E1334</f>
        <v>90.6</v>
      </c>
      <c r="F1335" s="59">
        <f t="shared" si="203"/>
        <v>456.0874569536424</v>
      </c>
      <c r="G1335" s="59">
        <f t="shared" si="204"/>
        <v>51.745069757174399</v>
      </c>
      <c r="H1335" s="59">
        <f t="shared" si="198"/>
        <v>546.58319176797374</v>
      </c>
      <c r="I1335" s="59">
        <f t="shared" si="199"/>
        <v>51.865961159278896</v>
      </c>
      <c r="J1335" s="59">
        <f t="shared" si="200"/>
        <v>8.7935795801221293</v>
      </c>
      <c r="K1335" s="59">
        <f t="shared" si="201"/>
        <v>2.1740218620335989</v>
      </c>
      <c r="L1335" s="59">
        <f t="shared" si="202"/>
        <v>-0.63071625787386809</v>
      </c>
      <c r="R1335" s="59">
        <f t="shared" si="205"/>
        <v>8.8141239173884092</v>
      </c>
      <c r="S1335" s="59">
        <f t="shared" si="206"/>
        <v>2.1763554254755397</v>
      </c>
    </row>
    <row r="1336" spans="1:19" x14ac:dyDescent="0.3">
      <c r="A1336" s="60">
        <f>[1]Data!A1335</f>
        <v>1981.07</v>
      </c>
      <c r="B1336" s="59">
        <f>[1]Data!B1335</f>
        <v>129.1</v>
      </c>
      <c r="C1336" s="59">
        <f>[1]Data!C1335</f>
        <v>6.4333299999999998</v>
      </c>
      <c r="D1336" s="59">
        <f>[1]Data!D1335</f>
        <v>15.0967</v>
      </c>
      <c r="E1336" s="59">
        <f>[1]Data!E1335</f>
        <v>91.6</v>
      </c>
      <c r="F1336" s="59">
        <f t="shared" si="203"/>
        <v>440.1971746724891</v>
      </c>
      <c r="G1336" s="59">
        <f t="shared" si="204"/>
        <v>51.475791532751089</v>
      </c>
      <c r="H1336" s="59">
        <f t="shared" si="198"/>
        <v>544.1066849855755</v>
      </c>
      <c r="I1336" s="59">
        <f t="shared" si="199"/>
        <v>51.963270961894217</v>
      </c>
      <c r="J1336" s="59">
        <f t="shared" si="200"/>
        <v>8.4713138053856376</v>
      </c>
      <c r="K1336" s="59">
        <f t="shared" si="201"/>
        <v>2.1366856094316322</v>
      </c>
      <c r="L1336" s="59">
        <f t="shared" si="202"/>
        <v>-0.6680525104758348</v>
      </c>
      <c r="R1336" s="59">
        <f t="shared" si="205"/>
        <v>8.5515377532838297</v>
      </c>
      <c r="S1336" s="59">
        <f t="shared" si="206"/>
        <v>2.1461111209620873</v>
      </c>
    </row>
    <row r="1337" spans="1:19" x14ac:dyDescent="0.3">
      <c r="A1337" s="60">
        <f>[1]Data!A1336</f>
        <v>1981.08</v>
      </c>
      <c r="B1337" s="59">
        <f>[1]Data!B1336</f>
        <v>129.6</v>
      </c>
      <c r="C1337" s="59">
        <f>[1]Data!C1336</f>
        <v>6.4766700000000004</v>
      </c>
      <c r="D1337" s="59">
        <f>[1]Data!D1336</f>
        <v>15.183299999999999</v>
      </c>
      <c r="E1337" s="59">
        <f>[1]Data!E1336</f>
        <v>92.3</v>
      </c>
      <c r="F1337" s="59">
        <f t="shared" si="203"/>
        <v>438.55067388949072</v>
      </c>
      <c r="G1337" s="59">
        <f t="shared" si="204"/>
        <v>51.378444806067172</v>
      </c>
      <c r="H1337" s="59">
        <f t="shared" si="198"/>
        <v>541.28098763643447</v>
      </c>
      <c r="I1337" s="59">
        <f t="shared" si="199"/>
        <v>52.058047825517171</v>
      </c>
      <c r="J1337" s="59">
        <f t="shared" si="200"/>
        <v>8.4242627645081871</v>
      </c>
      <c r="K1337" s="59">
        <f t="shared" si="201"/>
        <v>2.1311159667132209</v>
      </c>
      <c r="L1337" s="59">
        <f t="shared" si="202"/>
        <v>-0.67362215319424612</v>
      </c>
      <c r="R1337" s="59">
        <f t="shared" si="205"/>
        <v>8.5356938215012548</v>
      </c>
      <c r="S1337" s="59">
        <f t="shared" si="206"/>
        <v>2.1442566442724083</v>
      </c>
    </row>
    <row r="1338" spans="1:19" x14ac:dyDescent="0.3">
      <c r="A1338" s="60">
        <f>[1]Data!A1337</f>
        <v>1981.09</v>
      </c>
      <c r="B1338" s="59">
        <f>[1]Data!B1337</f>
        <v>118.3</v>
      </c>
      <c r="C1338" s="59">
        <f>[1]Data!C1337</f>
        <v>6.52</v>
      </c>
      <c r="D1338" s="59">
        <f>[1]Data!D1337</f>
        <v>15.27</v>
      </c>
      <c r="E1338" s="59">
        <f>[1]Data!E1337</f>
        <v>93.2</v>
      </c>
      <c r="F1338" s="59">
        <f t="shared" si="203"/>
        <v>396.44716309012875</v>
      </c>
      <c r="G1338" s="59">
        <f t="shared" si="204"/>
        <v>51.172850214592266</v>
      </c>
      <c r="H1338" s="59">
        <f t="shared" si="198"/>
        <v>538.41872961234708</v>
      </c>
      <c r="I1338" s="59">
        <f t="shared" si="199"/>
        <v>52.148310197481159</v>
      </c>
      <c r="J1338" s="59">
        <f t="shared" si="200"/>
        <v>7.602301236393231</v>
      </c>
      <c r="K1338" s="59">
        <f t="shared" si="201"/>
        <v>2.0284509957216219</v>
      </c>
      <c r="L1338" s="59">
        <f t="shared" si="202"/>
        <v>-0.77628712418584511</v>
      </c>
      <c r="R1338" s="59">
        <f t="shared" si="205"/>
        <v>7.7472167648984938</v>
      </c>
      <c r="S1338" s="59">
        <f t="shared" si="206"/>
        <v>2.0473336517537999</v>
      </c>
    </row>
    <row r="1339" spans="1:19" x14ac:dyDescent="0.3">
      <c r="A1339" s="60">
        <f>[1]Data!A1338</f>
        <v>1981.1</v>
      </c>
      <c r="B1339" s="59">
        <f>[1]Data!B1338</f>
        <v>119.8</v>
      </c>
      <c r="C1339" s="59">
        <f>[1]Data!C1338</f>
        <v>6.5566700000000004</v>
      </c>
      <c r="D1339" s="59">
        <f>[1]Data!D1338</f>
        <v>15.3</v>
      </c>
      <c r="E1339" s="59">
        <f>[1]Data!E1338</f>
        <v>93.4</v>
      </c>
      <c r="F1339" s="59">
        <f t="shared" si="203"/>
        <v>400.61427837259095</v>
      </c>
      <c r="G1339" s="59">
        <f t="shared" si="204"/>
        <v>51.163593147751605</v>
      </c>
      <c r="H1339" s="59">
        <f t="shared" si="198"/>
        <v>535.77633352075316</v>
      </c>
      <c r="I1339" s="59">
        <f t="shared" si="199"/>
        <v>52.232560192281753</v>
      </c>
      <c r="J1339" s="59">
        <f t="shared" si="200"/>
        <v>7.6698189194216155</v>
      </c>
      <c r="K1339" s="59">
        <f t="shared" si="201"/>
        <v>2.0372930061593499</v>
      </c>
      <c r="L1339" s="59">
        <f t="shared" si="202"/>
        <v>-0.76744511374811708</v>
      </c>
      <c r="R1339" s="59">
        <f t="shared" si="205"/>
        <v>7.8300653594771239</v>
      </c>
      <c r="S1339" s="59">
        <f t="shared" si="206"/>
        <v>2.0579708572829594</v>
      </c>
    </row>
    <row r="1340" spans="1:19" x14ac:dyDescent="0.3">
      <c r="A1340" s="60">
        <f>[1]Data!A1339</f>
        <v>1981.11</v>
      </c>
      <c r="B1340" s="59">
        <f>[1]Data!B1339</f>
        <v>122.9</v>
      </c>
      <c r="C1340" s="59">
        <f>[1]Data!C1339</f>
        <v>6.5933299999999999</v>
      </c>
      <c r="D1340" s="59">
        <f>[1]Data!D1339</f>
        <v>15.33</v>
      </c>
      <c r="E1340" s="59">
        <f>[1]Data!E1339</f>
        <v>93.7</v>
      </c>
      <c r="F1340" s="59">
        <f t="shared" si="203"/>
        <v>409.66491782283885</v>
      </c>
      <c r="G1340" s="59">
        <f t="shared" si="204"/>
        <v>51.09978185699039</v>
      </c>
      <c r="H1340" s="59">
        <f t="shared" si="198"/>
        <v>533.37415761158832</v>
      </c>
      <c r="I1340" s="59">
        <f t="shared" si="199"/>
        <v>52.309351808943489</v>
      </c>
      <c r="J1340" s="59">
        <f t="shared" si="200"/>
        <v>7.8315808484707166</v>
      </c>
      <c r="K1340" s="59">
        <f t="shared" si="201"/>
        <v>2.0581643859807985</v>
      </c>
      <c r="L1340" s="59">
        <f t="shared" si="202"/>
        <v>-0.74657373392666848</v>
      </c>
      <c r="R1340" s="59">
        <f t="shared" si="205"/>
        <v>8.0169602087410308</v>
      </c>
      <c r="S1340" s="59">
        <f t="shared" si="206"/>
        <v>2.0815593236882663</v>
      </c>
    </row>
    <row r="1341" spans="1:19" x14ac:dyDescent="0.3">
      <c r="A1341" s="60">
        <f>[1]Data!A1340</f>
        <v>1981.12</v>
      </c>
      <c r="B1341" s="59">
        <f>[1]Data!B1340</f>
        <v>123.8</v>
      </c>
      <c r="C1341" s="59">
        <f>[1]Data!C1340</f>
        <v>6.63</v>
      </c>
      <c r="D1341" s="59">
        <f>[1]Data!D1340</f>
        <v>15.36</v>
      </c>
      <c r="E1341" s="59">
        <f>[1]Data!E1340</f>
        <v>94</v>
      </c>
      <c r="F1341" s="59">
        <f t="shared" si="203"/>
        <v>411.34788936170213</v>
      </c>
      <c r="G1341" s="59">
        <f t="shared" si="204"/>
        <v>51.036377872340417</v>
      </c>
      <c r="H1341" s="59">
        <f t="shared" si="198"/>
        <v>530.46148023351941</v>
      </c>
      <c r="I1341" s="59">
        <f t="shared" si="199"/>
        <v>52.380896193810102</v>
      </c>
      <c r="J1341" s="59">
        <f t="shared" si="200"/>
        <v>7.8530135841836071</v>
      </c>
      <c r="K1341" s="59">
        <f t="shared" si="201"/>
        <v>2.0608973541994176</v>
      </c>
      <c r="L1341" s="59">
        <f t="shared" si="202"/>
        <v>-0.74384076570804947</v>
      </c>
      <c r="R1341" s="59">
        <f t="shared" si="205"/>
        <v>8.0598958333333339</v>
      </c>
      <c r="S1341" s="59">
        <f t="shared" si="206"/>
        <v>2.0869006325309698</v>
      </c>
    </row>
    <row r="1342" spans="1:19" x14ac:dyDescent="0.3">
      <c r="A1342" s="60">
        <f>[1]Data!A1341</f>
        <v>1982.01</v>
      </c>
      <c r="B1342" s="59">
        <f>[1]Data!B1341</f>
        <v>117.3</v>
      </c>
      <c r="C1342" s="59">
        <f>[1]Data!C1341</f>
        <v>6.66</v>
      </c>
      <c r="D1342" s="59">
        <f>[1]Data!D1341</f>
        <v>15.1767</v>
      </c>
      <c r="E1342" s="59">
        <f>[1]Data!E1341</f>
        <v>94.3</v>
      </c>
      <c r="F1342" s="59">
        <f t="shared" si="203"/>
        <v>388.51053658536586</v>
      </c>
      <c r="G1342" s="59">
        <f t="shared" si="204"/>
        <v>50.266904182396608</v>
      </c>
      <c r="H1342" s="59">
        <f t="shared" si="198"/>
        <v>527.26770765572576</v>
      </c>
      <c r="I1342" s="59">
        <f t="shared" si="199"/>
        <v>52.443095854739646</v>
      </c>
      <c r="J1342" s="59">
        <f t="shared" si="200"/>
        <v>7.4082303924521931</v>
      </c>
      <c r="K1342" s="59">
        <f t="shared" si="201"/>
        <v>2.0025915973532746</v>
      </c>
      <c r="L1342" s="59">
        <f t="shared" si="202"/>
        <v>-0.80214652255419239</v>
      </c>
      <c r="R1342" s="59">
        <f t="shared" si="205"/>
        <v>7.7289529344323862</v>
      </c>
      <c r="S1342" s="59">
        <f t="shared" si="206"/>
        <v>2.0449733986292085</v>
      </c>
    </row>
    <row r="1343" spans="1:19" x14ac:dyDescent="0.3">
      <c r="A1343" s="60">
        <f>[1]Data!A1342</f>
        <v>1982.02</v>
      </c>
      <c r="B1343" s="59">
        <f>[1]Data!B1342</f>
        <v>114.5</v>
      </c>
      <c r="C1343" s="59">
        <f>[1]Data!C1342</f>
        <v>6.69</v>
      </c>
      <c r="D1343" s="59">
        <f>[1]Data!D1342</f>
        <v>14.9933</v>
      </c>
      <c r="E1343" s="59">
        <f>[1]Data!E1342</f>
        <v>94.6</v>
      </c>
      <c r="F1343" s="59">
        <f t="shared" si="203"/>
        <v>378.03397463002119</v>
      </c>
      <c r="G1343" s="59">
        <f t="shared" si="204"/>
        <v>49.501980714587731</v>
      </c>
      <c r="H1343" s="59">
        <f t="shared" si="198"/>
        <v>523.89758830938149</v>
      </c>
      <c r="I1343" s="59">
        <f t="shared" si="199"/>
        <v>52.497997278652768</v>
      </c>
      <c r="J1343" s="59">
        <f t="shared" si="200"/>
        <v>7.2009218299026605</v>
      </c>
      <c r="K1343" s="59">
        <f t="shared" si="201"/>
        <v>1.9742090497575466</v>
      </c>
      <c r="L1343" s="59">
        <f t="shared" si="202"/>
        <v>-0.83052907014992039</v>
      </c>
      <c r="R1343" s="59">
        <f t="shared" si="205"/>
        <v>7.6367444125042523</v>
      </c>
      <c r="S1343" s="59">
        <f t="shared" si="206"/>
        <v>2.0329713883440217</v>
      </c>
    </row>
    <row r="1344" spans="1:19" x14ac:dyDescent="0.3">
      <c r="A1344" s="60">
        <f>[1]Data!A1343</f>
        <v>1982.03</v>
      </c>
      <c r="B1344" s="59">
        <f>[1]Data!B1343</f>
        <v>110.8</v>
      </c>
      <c r="C1344" s="59">
        <f>[1]Data!C1343</f>
        <v>6.72</v>
      </c>
      <c r="D1344" s="59">
        <f>[1]Data!D1343</f>
        <v>14.81</v>
      </c>
      <c r="E1344" s="59">
        <f>[1]Data!E1343</f>
        <v>94.5</v>
      </c>
      <c r="F1344" s="59">
        <f t="shared" si="203"/>
        <v>366.20513862433864</v>
      </c>
      <c r="G1344" s="59">
        <f t="shared" si="204"/>
        <v>48.948538835978837</v>
      </c>
      <c r="H1344" s="59">
        <f t="shared" si="198"/>
        <v>520.64863122156851</v>
      </c>
      <c r="I1344" s="59">
        <f t="shared" si="199"/>
        <v>52.546319019203921</v>
      </c>
      <c r="J1344" s="59">
        <f t="shared" si="200"/>
        <v>6.9691872896082963</v>
      </c>
      <c r="K1344" s="59">
        <f t="shared" si="201"/>
        <v>1.941498616770009</v>
      </c>
      <c r="L1344" s="59">
        <f t="shared" si="202"/>
        <v>-0.86323950313745801</v>
      </c>
      <c r="R1344" s="59">
        <f t="shared" si="205"/>
        <v>7.4814314652261977</v>
      </c>
      <c r="S1344" s="59">
        <f t="shared" si="206"/>
        <v>2.0124241460334757</v>
      </c>
    </row>
    <row r="1345" spans="1:19" x14ac:dyDescent="0.3">
      <c r="A1345" s="60">
        <f>[1]Data!A1344</f>
        <v>1982.04</v>
      </c>
      <c r="B1345" s="59">
        <f>[1]Data!B1344</f>
        <v>116.3</v>
      </c>
      <c r="C1345" s="59">
        <f>[1]Data!C1344</f>
        <v>6.75</v>
      </c>
      <c r="D1345" s="59">
        <f>[1]Data!D1344</f>
        <v>14.5967</v>
      </c>
      <c r="E1345" s="59">
        <f>[1]Data!E1344</f>
        <v>94.9</v>
      </c>
      <c r="F1345" s="59">
        <f t="shared" si="203"/>
        <v>382.76303055848251</v>
      </c>
      <c r="G1345" s="59">
        <f t="shared" si="204"/>
        <v>48.040216063224442</v>
      </c>
      <c r="H1345" s="59">
        <f t="shared" ref="H1345:H1408" si="207">GEOMEAN(F1226:F1346)</f>
        <v>517.35000252285886</v>
      </c>
      <c r="I1345" s="59">
        <f t="shared" ref="I1345:I1408" si="208">GEOMEAN(G1226:G1345)</f>
        <v>52.583529506681337</v>
      </c>
      <c r="J1345" s="59">
        <f t="shared" ref="J1345:J1408" si="209">F1345/I1345</f>
        <v>7.2791429968550911</v>
      </c>
      <c r="K1345" s="59">
        <f t="shared" ref="K1345:K1408" si="210">LN(J1345)</f>
        <v>1.9850131350668139</v>
      </c>
      <c r="L1345" s="59">
        <f t="shared" ref="L1345:L1408" si="211">K1345-$K$1854</f>
        <v>-0.81972498484065315</v>
      </c>
      <c r="R1345" s="59">
        <f t="shared" si="205"/>
        <v>7.9675543102208026</v>
      </c>
      <c r="S1345" s="59">
        <f t="shared" si="206"/>
        <v>2.0753775837556301</v>
      </c>
    </row>
    <row r="1346" spans="1:19" x14ac:dyDescent="0.3">
      <c r="A1346" s="60">
        <f>[1]Data!A1345</f>
        <v>1982.05</v>
      </c>
      <c r="B1346" s="59">
        <f>[1]Data!B1345</f>
        <v>116.4</v>
      </c>
      <c r="C1346" s="59">
        <f>[1]Data!C1345</f>
        <v>6.78</v>
      </c>
      <c r="D1346" s="59">
        <f>[1]Data!D1345</f>
        <v>14.3833</v>
      </c>
      <c r="E1346" s="59">
        <f>[1]Data!E1345</f>
        <v>95.8</v>
      </c>
      <c r="F1346" s="59">
        <f t="shared" si="203"/>
        <v>379.49316075156577</v>
      </c>
      <c r="G1346" s="59">
        <f t="shared" si="204"/>
        <v>46.893161331941542</v>
      </c>
      <c r="H1346" s="59">
        <f t="shared" si="207"/>
        <v>513.82097837413278</v>
      </c>
      <c r="I1346" s="59">
        <f t="shared" si="208"/>
        <v>52.607255069915794</v>
      </c>
      <c r="J1346" s="59">
        <f t="shared" si="209"/>
        <v>7.2137038940202052</v>
      </c>
      <c r="K1346" s="59">
        <f t="shared" si="210"/>
        <v>1.9759825356201126</v>
      </c>
      <c r="L1346" s="59">
        <f t="shared" si="211"/>
        <v>-0.82875558428735441</v>
      </c>
      <c r="R1346" s="59">
        <f t="shared" si="205"/>
        <v>8.0927186389771482</v>
      </c>
      <c r="S1346" s="59">
        <f t="shared" si="206"/>
        <v>2.0909647239357989</v>
      </c>
    </row>
    <row r="1347" spans="1:19" x14ac:dyDescent="0.3">
      <c r="A1347" s="60">
        <f>[1]Data!A1346</f>
        <v>1982.06</v>
      </c>
      <c r="B1347" s="59">
        <f>[1]Data!B1346</f>
        <v>109.7</v>
      </c>
      <c r="C1347" s="59">
        <f>[1]Data!C1346</f>
        <v>6.81</v>
      </c>
      <c r="D1347" s="59">
        <f>[1]Data!D1346</f>
        <v>14.17</v>
      </c>
      <c r="E1347" s="59">
        <f>[1]Data!E1346</f>
        <v>97</v>
      </c>
      <c r="F1347" s="59">
        <f t="shared" si="203"/>
        <v>353.22495257731953</v>
      </c>
      <c r="G1347" s="59">
        <f t="shared" si="204"/>
        <v>45.626231340206182</v>
      </c>
      <c r="H1347" s="59">
        <f t="shared" si="207"/>
        <v>510.28118931093752</v>
      </c>
      <c r="I1347" s="59">
        <f t="shared" si="208"/>
        <v>52.616098337157233</v>
      </c>
      <c r="J1347" s="59">
        <f t="shared" si="209"/>
        <v>6.7132486775035876</v>
      </c>
      <c r="K1347" s="59">
        <f t="shared" si="210"/>
        <v>1.9040829884390629</v>
      </c>
      <c r="L1347" s="59">
        <f t="shared" si="211"/>
        <v>-0.90065513146840415</v>
      </c>
      <c r="R1347" s="59">
        <f t="shared" si="205"/>
        <v>7.7417078334509526</v>
      </c>
      <c r="S1347" s="59">
        <f t="shared" si="206"/>
        <v>2.0466223135785957</v>
      </c>
    </row>
    <row r="1348" spans="1:19" x14ac:dyDescent="0.3">
      <c r="A1348" s="60">
        <f>[1]Data!A1347</f>
        <v>1982.07</v>
      </c>
      <c r="B1348" s="59">
        <f>[1]Data!B1347</f>
        <v>109.4</v>
      </c>
      <c r="C1348" s="59">
        <f>[1]Data!C1347</f>
        <v>6.8233300000000003</v>
      </c>
      <c r="D1348" s="59">
        <f>[1]Data!D1347</f>
        <v>13.966699999999999</v>
      </c>
      <c r="E1348" s="59">
        <f>[1]Data!E1347</f>
        <v>97.5</v>
      </c>
      <c r="F1348" s="59">
        <f t="shared" si="203"/>
        <v>350.45252102564109</v>
      </c>
      <c r="G1348" s="59">
        <f t="shared" si="204"/>
        <v>44.740998404102562</v>
      </c>
      <c r="H1348" s="59">
        <f t="shared" si="207"/>
        <v>506.81985394049264</v>
      </c>
      <c r="I1348" s="59">
        <f t="shared" si="208"/>
        <v>52.614307120288885</v>
      </c>
      <c r="J1348" s="59">
        <f t="shared" si="209"/>
        <v>6.6607837336795646</v>
      </c>
      <c r="K1348" s="59">
        <f t="shared" si="210"/>
        <v>1.8962371553584811</v>
      </c>
      <c r="L1348" s="59">
        <f t="shared" si="211"/>
        <v>-0.90850096454898588</v>
      </c>
      <c r="R1348" s="59">
        <f t="shared" si="205"/>
        <v>7.8329168665468583</v>
      </c>
      <c r="S1348" s="59">
        <f t="shared" si="206"/>
        <v>2.0583349650959017</v>
      </c>
    </row>
    <row r="1349" spans="1:19" x14ac:dyDescent="0.3">
      <c r="A1349" s="60">
        <f>[1]Data!A1348</f>
        <v>1982.08</v>
      </c>
      <c r="B1349" s="59">
        <f>[1]Data!B1348</f>
        <v>109.7</v>
      </c>
      <c r="C1349" s="59">
        <f>[1]Data!C1348</f>
        <v>6.8366699999999998</v>
      </c>
      <c r="D1349" s="59">
        <f>[1]Data!D1348</f>
        <v>13.763299999999999</v>
      </c>
      <c r="E1349" s="59">
        <f>[1]Data!E1348</f>
        <v>97.7</v>
      </c>
      <c r="F1349" s="59">
        <f t="shared" si="203"/>
        <v>350.69416990788125</v>
      </c>
      <c r="G1349" s="59">
        <f t="shared" si="204"/>
        <v>43.999171091095185</v>
      </c>
      <c r="H1349" s="59">
        <f t="shared" si="207"/>
        <v>503.69431534407443</v>
      </c>
      <c r="I1349" s="59">
        <f t="shared" si="208"/>
        <v>52.602128951425506</v>
      </c>
      <c r="J1349" s="59">
        <f t="shared" si="209"/>
        <v>6.6669197026554476</v>
      </c>
      <c r="K1349" s="59">
        <f t="shared" si="210"/>
        <v>1.8971579395639104</v>
      </c>
      <c r="L1349" s="59">
        <f t="shared" si="211"/>
        <v>-0.90758018034355659</v>
      </c>
      <c r="R1349" s="59">
        <f t="shared" si="205"/>
        <v>7.9704721978014001</v>
      </c>
      <c r="S1349" s="59">
        <f t="shared" si="206"/>
        <v>2.0757437379481494</v>
      </c>
    </row>
    <row r="1350" spans="1:19" x14ac:dyDescent="0.3">
      <c r="A1350" s="60">
        <f>[1]Data!A1349</f>
        <v>1982.09</v>
      </c>
      <c r="B1350" s="59">
        <f>[1]Data!B1349</f>
        <v>122.4</v>
      </c>
      <c r="C1350" s="59">
        <f>[1]Data!C1349</f>
        <v>6.85</v>
      </c>
      <c r="D1350" s="59">
        <f>[1]Data!D1349</f>
        <v>13.56</v>
      </c>
      <c r="E1350" s="59">
        <f>[1]Data!E1349</f>
        <v>97.9</v>
      </c>
      <c r="F1350" s="59">
        <f t="shared" si="203"/>
        <v>390.4947579162411</v>
      </c>
      <c r="G1350" s="59">
        <f t="shared" si="204"/>
        <v>43.260693769152191</v>
      </c>
      <c r="H1350" s="59">
        <f t="shared" si="207"/>
        <v>500.9797158697055</v>
      </c>
      <c r="I1350" s="59">
        <f t="shared" si="208"/>
        <v>52.579515218864429</v>
      </c>
      <c r="J1350" s="59">
        <f t="shared" si="209"/>
        <v>7.4267470190774931</v>
      </c>
      <c r="K1350" s="59">
        <f t="shared" si="210"/>
        <v>2.0050879457773485</v>
      </c>
      <c r="L1350" s="59">
        <f t="shared" si="211"/>
        <v>-0.79965017413011852</v>
      </c>
      <c r="R1350" s="59">
        <f t="shared" si="205"/>
        <v>9.0265486725663724</v>
      </c>
      <c r="S1350" s="59">
        <f t="shared" si="206"/>
        <v>2.2001700875659762</v>
      </c>
    </row>
    <row r="1351" spans="1:19" x14ac:dyDescent="0.3">
      <c r="A1351" s="60">
        <f>[1]Data!A1350</f>
        <v>1982.1</v>
      </c>
      <c r="B1351" s="59">
        <f>[1]Data!B1350</f>
        <v>132.69999999999999</v>
      </c>
      <c r="C1351" s="59">
        <f>[1]Data!C1350</f>
        <v>6.8566700000000003</v>
      </c>
      <c r="D1351" s="59">
        <f>[1]Data!D1350</f>
        <v>13.253299999999999</v>
      </c>
      <c r="E1351" s="59">
        <f>[1]Data!E1350</f>
        <v>98.2</v>
      </c>
      <c r="F1351" s="59">
        <f t="shared" si="203"/>
        <v>422.06167413441949</v>
      </c>
      <c r="G1351" s="59">
        <f t="shared" si="204"/>
        <v>42.153051890020365</v>
      </c>
      <c r="H1351" s="59">
        <f t="shared" si="207"/>
        <v>498.46442709864084</v>
      </c>
      <c r="I1351" s="59">
        <f t="shared" si="208"/>
        <v>52.541022159556597</v>
      </c>
      <c r="J1351" s="59">
        <f t="shared" si="209"/>
        <v>8.032993207720672</v>
      </c>
      <c r="K1351" s="59">
        <f t="shared" si="210"/>
        <v>2.0835572116442833</v>
      </c>
      <c r="L1351" s="59">
        <f t="shared" si="211"/>
        <v>-0.72118090826318371</v>
      </c>
      <c r="R1351" s="59">
        <f t="shared" si="205"/>
        <v>10.012600635313468</v>
      </c>
      <c r="S1351" s="59">
        <f t="shared" si="206"/>
        <v>2.3038443633116041</v>
      </c>
    </row>
    <row r="1352" spans="1:19" x14ac:dyDescent="0.3">
      <c r="A1352" s="60">
        <f>[1]Data!A1351</f>
        <v>1982.11</v>
      </c>
      <c r="B1352" s="59">
        <f>[1]Data!B1351</f>
        <v>138.1</v>
      </c>
      <c r="C1352" s="59">
        <f>[1]Data!C1351</f>
        <v>6.8633300000000004</v>
      </c>
      <c r="D1352" s="59">
        <f>[1]Data!D1351</f>
        <v>12.9467</v>
      </c>
      <c r="E1352" s="59">
        <f>[1]Data!E1351</f>
        <v>98</v>
      </c>
      <c r="F1352" s="59">
        <f t="shared" si="203"/>
        <v>440.13315510204075</v>
      </c>
      <c r="G1352" s="59">
        <f t="shared" si="204"/>
        <v>41.261925555102039</v>
      </c>
      <c r="H1352" s="59">
        <f t="shared" si="207"/>
        <v>495.82593611343367</v>
      </c>
      <c r="I1352" s="59">
        <f t="shared" si="208"/>
        <v>52.48774097701213</v>
      </c>
      <c r="J1352" s="59">
        <f t="shared" si="209"/>
        <v>8.385446714020409</v>
      </c>
      <c r="K1352" s="59">
        <f t="shared" si="210"/>
        <v>2.1264976692312132</v>
      </c>
      <c r="L1352" s="59">
        <f t="shared" si="211"/>
        <v>-0.67824045067625383</v>
      </c>
      <c r="R1352" s="59">
        <f t="shared" si="205"/>
        <v>10.666810847551886</v>
      </c>
      <c r="S1352" s="59">
        <f t="shared" si="206"/>
        <v>2.3671371309982527</v>
      </c>
    </row>
    <row r="1353" spans="1:19" x14ac:dyDescent="0.3">
      <c r="A1353" s="60">
        <f>[1]Data!A1352</f>
        <v>1982.12</v>
      </c>
      <c r="B1353" s="59">
        <f>[1]Data!B1352</f>
        <v>139.4</v>
      </c>
      <c r="C1353" s="59">
        <f>[1]Data!C1352</f>
        <v>6.87</v>
      </c>
      <c r="D1353" s="59">
        <f>[1]Data!D1352</f>
        <v>12.64</v>
      </c>
      <c r="E1353" s="59">
        <f>[1]Data!E1352</f>
        <v>97.6</v>
      </c>
      <c r="F1353" s="59">
        <f t="shared" si="203"/>
        <v>446.09713934426236</v>
      </c>
      <c r="G1353" s="59">
        <f t="shared" si="204"/>
        <v>40.449554098360657</v>
      </c>
      <c r="H1353" s="59">
        <f t="shared" si="207"/>
        <v>493.25937026158488</v>
      </c>
      <c r="I1353" s="59">
        <f t="shared" si="208"/>
        <v>52.420457611929571</v>
      </c>
      <c r="J1353" s="59">
        <f t="shared" si="209"/>
        <v>8.5099817831949238</v>
      </c>
      <c r="K1353" s="59">
        <f t="shared" si="210"/>
        <v>2.1412398019478474</v>
      </c>
      <c r="L1353" s="59">
        <f t="shared" si="211"/>
        <v>-0.66349831795961967</v>
      </c>
      <c r="R1353" s="59">
        <f t="shared" si="205"/>
        <v>11.028481012658228</v>
      </c>
      <c r="S1353" s="59">
        <f t="shared" si="206"/>
        <v>2.4004811096077123</v>
      </c>
    </row>
    <row r="1354" spans="1:19" x14ac:dyDescent="0.3">
      <c r="A1354" s="60">
        <f>[1]Data!A1353</f>
        <v>1983.01</v>
      </c>
      <c r="B1354" s="59">
        <f>[1]Data!B1353</f>
        <v>144.30000000000001</v>
      </c>
      <c r="C1354" s="59">
        <f>[1]Data!C1353</f>
        <v>6.8833299999999999</v>
      </c>
      <c r="D1354" s="59">
        <f>[1]Data!D1353</f>
        <v>12.566700000000001</v>
      </c>
      <c r="E1354" s="59">
        <f>[1]Data!E1353</f>
        <v>97.8</v>
      </c>
      <c r="F1354" s="59">
        <f t="shared" si="203"/>
        <v>460.83341104294482</v>
      </c>
      <c r="G1354" s="59">
        <f t="shared" si="204"/>
        <v>40.132745852760742</v>
      </c>
      <c r="H1354" s="59">
        <f t="shared" si="207"/>
        <v>490.75019237320663</v>
      </c>
      <c r="I1354" s="59">
        <f t="shared" si="208"/>
        <v>52.342332352089386</v>
      </c>
      <c r="J1354" s="59">
        <f t="shared" si="209"/>
        <v>8.8042200325173212</v>
      </c>
      <c r="K1354" s="59">
        <f t="shared" si="210"/>
        <v>2.1752311556869097</v>
      </c>
      <c r="L1354" s="59">
        <f t="shared" si="211"/>
        <v>-0.6295069642205573</v>
      </c>
      <c r="R1354" s="59">
        <f t="shared" si="205"/>
        <v>11.482728162524769</v>
      </c>
      <c r="S1354" s="59">
        <f t="shared" si="206"/>
        <v>2.4408440074775939</v>
      </c>
    </row>
    <row r="1355" spans="1:19" x14ac:dyDescent="0.3">
      <c r="A1355" s="60">
        <f>[1]Data!A1354</f>
        <v>1983.02</v>
      </c>
      <c r="B1355" s="59">
        <f>[1]Data!B1354</f>
        <v>146.80000000000001</v>
      </c>
      <c r="C1355" s="59">
        <f>[1]Data!C1354</f>
        <v>6.8966700000000003</v>
      </c>
      <c r="D1355" s="59">
        <f>[1]Data!D1354</f>
        <v>12.4933</v>
      </c>
      <c r="E1355" s="59">
        <f>[1]Data!E1354</f>
        <v>97.9</v>
      </c>
      <c r="F1355" s="59">
        <f t="shared" ref="F1355:F1418" si="212">B1355*$E$1848/E1355</f>
        <v>468.33848416751789</v>
      </c>
      <c r="G1355" s="59">
        <f t="shared" ref="G1355:G1418" si="213">D1355*$E$1848/E1355</f>
        <v>39.857582998978543</v>
      </c>
      <c r="H1355" s="59">
        <f t="shared" si="207"/>
        <v>488.56574030611955</v>
      </c>
      <c r="I1355" s="59">
        <f t="shared" si="208"/>
        <v>52.25603818918232</v>
      </c>
      <c r="J1355" s="59">
        <f t="shared" si="209"/>
        <v>8.9623802415329301</v>
      </c>
      <c r="K1355" s="59">
        <f t="shared" si="210"/>
        <v>2.193035843664406</v>
      </c>
      <c r="L1355" s="59">
        <f t="shared" si="211"/>
        <v>-0.61170227624306106</v>
      </c>
      <c r="R1355" s="59">
        <f t="shared" ref="R1355:R1418" si="214">B1355/D1355</f>
        <v>11.750298159813662</v>
      </c>
      <c r="S1355" s="59">
        <f t="shared" ref="S1355:S1418" si="215">LN(R1355)</f>
        <v>2.4638786155715109</v>
      </c>
    </row>
    <row r="1356" spans="1:19" x14ac:dyDescent="0.3">
      <c r="A1356" s="60">
        <f>[1]Data!A1355</f>
        <v>1983.03</v>
      </c>
      <c r="B1356" s="59">
        <f>[1]Data!B1355</f>
        <v>151.9</v>
      </c>
      <c r="C1356" s="59">
        <f>[1]Data!C1355</f>
        <v>6.91</v>
      </c>
      <c r="D1356" s="59">
        <f>[1]Data!D1355</f>
        <v>12.42</v>
      </c>
      <c r="E1356" s="59">
        <f>[1]Data!E1355</f>
        <v>97.9</v>
      </c>
      <c r="F1356" s="59">
        <f t="shared" si="212"/>
        <v>484.60909908069453</v>
      </c>
      <c r="G1356" s="59">
        <f t="shared" si="213"/>
        <v>39.623732788559749</v>
      </c>
      <c r="H1356" s="59">
        <f t="shared" si="207"/>
        <v>486.61422215911966</v>
      </c>
      <c r="I1356" s="59">
        <f t="shared" si="208"/>
        <v>52.163188441458701</v>
      </c>
      <c r="J1356" s="59">
        <f t="shared" si="209"/>
        <v>9.2902507220117094</v>
      </c>
      <c r="K1356" s="59">
        <f t="shared" si="210"/>
        <v>2.2289655408374243</v>
      </c>
      <c r="L1356" s="59">
        <f t="shared" si="211"/>
        <v>-0.57577257907004276</v>
      </c>
      <c r="R1356" s="59">
        <f t="shared" si="214"/>
        <v>12.230273752012883</v>
      </c>
      <c r="S1356" s="59">
        <f t="shared" si="215"/>
        <v>2.5039143330963944</v>
      </c>
    </row>
    <row r="1357" spans="1:19" x14ac:dyDescent="0.3">
      <c r="A1357" s="60">
        <f>[1]Data!A1356</f>
        <v>1983.04</v>
      </c>
      <c r="B1357" s="59">
        <f>[1]Data!B1356</f>
        <v>157.69999999999999</v>
      </c>
      <c r="C1357" s="59">
        <f>[1]Data!C1356</f>
        <v>6.92</v>
      </c>
      <c r="D1357" s="59">
        <f>[1]Data!D1356</f>
        <v>12.476699999999999</v>
      </c>
      <c r="E1357" s="59">
        <f>[1]Data!E1356</f>
        <v>98.6</v>
      </c>
      <c r="F1357" s="59">
        <f t="shared" si="212"/>
        <v>499.54113995943209</v>
      </c>
      <c r="G1357" s="59">
        <f t="shared" si="213"/>
        <v>39.522035135902641</v>
      </c>
      <c r="H1357" s="59">
        <f t="shared" si="207"/>
        <v>484.90880439263685</v>
      </c>
      <c r="I1357" s="59">
        <f t="shared" si="208"/>
        <v>52.063333951327991</v>
      </c>
      <c r="J1357" s="59">
        <f t="shared" si="209"/>
        <v>9.594874205067887</v>
      </c>
      <c r="K1357" s="59">
        <f t="shared" si="210"/>
        <v>2.2612290189065902</v>
      </c>
      <c r="L1357" s="59">
        <f t="shared" si="211"/>
        <v>-0.54350910100087679</v>
      </c>
      <c r="R1357" s="59">
        <f t="shared" si="214"/>
        <v>12.639560140101148</v>
      </c>
      <c r="S1357" s="59">
        <f t="shared" si="215"/>
        <v>2.5368315890705802</v>
      </c>
    </row>
    <row r="1358" spans="1:19" x14ac:dyDescent="0.3">
      <c r="A1358" s="60">
        <f>[1]Data!A1357</f>
        <v>1983.05</v>
      </c>
      <c r="B1358" s="59">
        <f>[1]Data!B1357</f>
        <v>164.1</v>
      </c>
      <c r="C1358" s="59">
        <f>[1]Data!C1357</f>
        <v>6.93</v>
      </c>
      <c r="D1358" s="59">
        <f>[1]Data!D1357</f>
        <v>12.533300000000001</v>
      </c>
      <c r="E1358" s="59">
        <f>[1]Data!E1357</f>
        <v>99.2</v>
      </c>
      <c r="F1358" s="59">
        <f t="shared" si="212"/>
        <v>516.67017338709672</v>
      </c>
      <c r="G1358" s="59">
        <f t="shared" si="213"/>
        <v>39.461196125000001</v>
      </c>
      <c r="H1358" s="59">
        <f t="shared" si="207"/>
        <v>483.39415155615552</v>
      </c>
      <c r="I1358" s="59">
        <f t="shared" si="208"/>
        <v>51.957124702195088</v>
      </c>
      <c r="J1358" s="59">
        <f t="shared" si="209"/>
        <v>9.9441640843006152</v>
      </c>
      <c r="K1358" s="59">
        <f t="shared" si="210"/>
        <v>2.2969858549070086</v>
      </c>
      <c r="L1358" s="59">
        <f t="shared" si="211"/>
        <v>-0.50775226500045845</v>
      </c>
      <c r="R1358" s="59">
        <f t="shared" si="214"/>
        <v>13.093119928510447</v>
      </c>
      <c r="S1358" s="59">
        <f t="shared" si="215"/>
        <v>2.5720868959463106</v>
      </c>
    </row>
    <row r="1359" spans="1:19" x14ac:dyDescent="0.3">
      <c r="A1359" s="60">
        <f>[1]Data!A1358</f>
        <v>1983.06</v>
      </c>
      <c r="B1359" s="59">
        <f>[1]Data!B1358</f>
        <v>166.4</v>
      </c>
      <c r="C1359" s="59">
        <f>[1]Data!C1358</f>
        <v>6.94</v>
      </c>
      <c r="D1359" s="59">
        <f>[1]Data!D1358</f>
        <v>12.59</v>
      </c>
      <c r="E1359" s="59">
        <f>[1]Data!E1358</f>
        <v>99.5</v>
      </c>
      <c r="F1359" s="59">
        <f t="shared" si="212"/>
        <v>522.33210854271363</v>
      </c>
      <c r="G1359" s="59">
        <f t="shared" si="213"/>
        <v>39.520199798994973</v>
      </c>
      <c r="H1359" s="59">
        <f t="shared" si="207"/>
        <v>481.9998967079319</v>
      </c>
      <c r="I1359" s="59">
        <f t="shared" si="208"/>
        <v>51.846068716839106</v>
      </c>
      <c r="J1359" s="59">
        <f t="shared" si="209"/>
        <v>10.074671454753235</v>
      </c>
      <c r="K1359" s="59">
        <f t="shared" si="210"/>
        <v>2.3100244973509794</v>
      </c>
      <c r="L1359" s="59">
        <f t="shared" si="211"/>
        <v>-0.49471362255648765</v>
      </c>
      <c r="R1359" s="59">
        <f t="shared" si="214"/>
        <v>13.216838760921366</v>
      </c>
      <c r="S1359" s="59">
        <f t="shared" si="215"/>
        <v>2.5814916803308523</v>
      </c>
    </row>
    <row r="1360" spans="1:19" x14ac:dyDescent="0.3">
      <c r="A1360" s="60">
        <f>[1]Data!A1359</f>
        <v>1983.07</v>
      </c>
      <c r="B1360" s="59">
        <f>[1]Data!B1359</f>
        <v>167</v>
      </c>
      <c r="C1360" s="59">
        <f>[1]Data!C1359</f>
        <v>6.96</v>
      </c>
      <c r="D1360" s="59">
        <f>[1]Data!D1359</f>
        <v>12.826700000000001</v>
      </c>
      <c r="E1360" s="59">
        <f>[1]Data!E1359</f>
        <v>99.9</v>
      </c>
      <c r="F1360" s="59">
        <f t="shared" si="212"/>
        <v>522.11655655655647</v>
      </c>
      <c r="G1360" s="59">
        <f t="shared" si="213"/>
        <v>40.101990634634632</v>
      </c>
      <c r="H1360" s="59">
        <f t="shared" si="207"/>
        <v>480.45808963561097</v>
      </c>
      <c r="I1360" s="59">
        <f t="shared" si="208"/>
        <v>51.73347743669953</v>
      </c>
      <c r="J1360" s="59">
        <f t="shared" si="209"/>
        <v>10.092431099289858</v>
      </c>
      <c r="K1360" s="59">
        <f t="shared" si="210"/>
        <v>2.3117857467996696</v>
      </c>
      <c r="L1360" s="59">
        <f t="shared" si="211"/>
        <v>-0.49295237310779738</v>
      </c>
      <c r="R1360" s="59">
        <f t="shared" si="214"/>
        <v>13.01971668472795</v>
      </c>
      <c r="S1360" s="59">
        <f t="shared" si="215"/>
        <v>2.566464876538137</v>
      </c>
    </row>
    <row r="1361" spans="1:19" x14ac:dyDescent="0.3">
      <c r="A1361" s="60">
        <f>[1]Data!A1360</f>
        <v>1983.08</v>
      </c>
      <c r="B1361" s="59">
        <f>[1]Data!B1360</f>
        <v>162.4</v>
      </c>
      <c r="C1361" s="59">
        <f>[1]Data!C1360</f>
        <v>6.98</v>
      </c>
      <c r="D1361" s="59">
        <f>[1]Data!D1360</f>
        <v>13.0633</v>
      </c>
      <c r="E1361" s="59">
        <f>[1]Data!E1360</f>
        <v>100.2</v>
      </c>
      <c r="F1361" s="59">
        <f t="shared" si="212"/>
        <v>506.21473852295412</v>
      </c>
      <c r="G1361" s="59">
        <f t="shared" si="213"/>
        <v>40.719427301397204</v>
      </c>
      <c r="H1361" s="59">
        <f t="shared" si="207"/>
        <v>479.16324075188743</v>
      </c>
      <c r="I1361" s="59">
        <f t="shared" si="208"/>
        <v>51.626560297018543</v>
      </c>
      <c r="J1361" s="59">
        <f t="shared" si="209"/>
        <v>9.805316015837457</v>
      </c>
      <c r="K1361" s="59">
        <f t="shared" si="210"/>
        <v>2.2829246891990449</v>
      </c>
      <c r="L1361" s="59">
        <f t="shared" si="211"/>
        <v>-0.52181343070842212</v>
      </c>
      <c r="R1361" s="59">
        <f t="shared" si="214"/>
        <v>12.431774513331241</v>
      </c>
      <c r="S1361" s="59">
        <f t="shared" si="215"/>
        <v>2.5202556558587474</v>
      </c>
    </row>
    <row r="1362" spans="1:19" x14ac:dyDescent="0.3">
      <c r="A1362" s="60">
        <f>[1]Data!A1361</f>
        <v>1983.09</v>
      </c>
      <c r="B1362" s="59">
        <f>[1]Data!B1361</f>
        <v>167.2</v>
      </c>
      <c r="C1362" s="59">
        <f>[1]Data!C1361</f>
        <v>7</v>
      </c>
      <c r="D1362" s="59">
        <f>[1]Data!D1361</f>
        <v>13.3</v>
      </c>
      <c r="E1362" s="59">
        <f>[1]Data!E1361</f>
        <v>100.7</v>
      </c>
      <c r="F1362" s="59">
        <f t="shared" si="212"/>
        <v>518.58898113207545</v>
      </c>
      <c r="G1362" s="59">
        <f t="shared" si="213"/>
        <v>41.251396226415089</v>
      </c>
      <c r="H1362" s="59">
        <f t="shared" si="207"/>
        <v>477.81277792104356</v>
      </c>
      <c r="I1362" s="59">
        <f t="shared" si="208"/>
        <v>51.5177407527474</v>
      </c>
      <c r="J1362" s="59">
        <f t="shared" si="209"/>
        <v>10.066221335694335</v>
      </c>
      <c r="K1362" s="59">
        <f t="shared" si="210"/>
        <v>2.3091853965581177</v>
      </c>
      <c r="L1362" s="59">
        <f t="shared" si="211"/>
        <v>-0.4955527233493493</v>
      </c>
      <c r="R1362" s="59">
        <f t="shared" si="214"/>
        <v>12.571428571428569</v>
      </c>
      <c r="S1362" s="59">
        <f t="shared" si="215"/>
        <v>2.531426665422893</v>
      </c>
    </row>
    <row r="1363" spans="1:19" x14ac:dyDescent="0.3">
      <c r="A1363" s="60">
        <f>[1]Data!A1362</f>
        <v>1983.1</v>
      </c>
      <c r="B1363" s="59">
        <f>[1]Data!B1362</f>
        <v>167.7</v>
      </c>
      <c r="C1363" s="59">
        <f>[1]Data!C1362</f>
        <v>7.03</v>
      </c>
      <c r="D1363" s="59">
        <f>[1]Data!D1362</f>
        <v>13.5433</v>
      </c>
      <c r="E1363" s="59">
        <f>[1]Data!E1362</f>
        <v>101</v>
      </c>
      <c r="F1363" s="59">
        <f t="shared" si="212"/>
        <v>518.59481584158414</v>
      </c>
      <c r="G1363" s="59">
        <f t="shared" si="213"/>
        <v>41.881247283168321</v>
      </c>
      <c r="H1363" s="59">
        <f t="shared" si="207"/>
        <v>476.28033731677959</v>
      </c>
      <c r="I1363" s="59">
        <f t="shared" si="208"/>
        <v>51.410776584760242</v>
      </c>
      <c r="J1363" s="59">
        <f t="shared" si="209"/>
        <v>10.087278393598742</v>
      </c>
      <c r="K1363" s="59">
        <f t="shared" si="210"/>
        <v>2.3112750649382763</v>
      </c>
      <c r="L1363" s="59">
        <f t="shared" si="211"/>
        <v>-0.49346305496919074</v>
      </c>
      <c r="R1363" s="59">
        <f t="shared" si="214"/>
        <v>12.382506479218506</v>
      </c>
      <c r="S1363" s="59">
        <f t="shared" si="215"/>
        <v>2.5162847087362064</v>
      </c>
    </row>
    <row r="1364" spans="1:19" x14ac:dyDescent="0.3">
      <c r="A1364" s="60">
        <f>[1]Data!A1363</f>
        <v>1983.11</v>
      </c>
      <c r="B1364" s="59">
        <f>[1]Data!B1363</f>
        <v>165.2</v>
      </c>
      <c r="C1364" s="59">
        <f>[1]Data!C1363</f>
        <v>7.06</v>
      </c>
      <c r="D1364" s="59">
        <f>[1]Data!D1363</f>
        <v>13.7867</v>
      </c>
      <c r="E1364" s="59">
        <f>[1]Data!E1363</f>
        <v>101.2</v>
      </c>
      <c r="F1364" s="59">
        <f t="shared" si="212"/>
        <v>509.85421343873514</v>
      </c>
      <c r="G1364" s="59">
        <f t="shared" si="213"/>
        <v>42.54967968774703</v>
      </c>
      <c r="H1364" s="59">
        <f t="shared" si="207"/>
        <v>475.04482754932542</v>
      </c>
      <c r="I1364" s="59">
        <f t="shared" si="208"/>
        <v>51.305155974641885</v>
      </c>
      <c r="J1364" s="59">
        <f t="shared" si="209"/>
        <v>9.9376798248257145</v>
      </c>
      <c r="K1364" s="59">
        <f t="shared" si="210"/>
        <v>2.2963335753966732</v>
      </c>
      <c r="L1364" s="59">
        <f t="shared" si="211"/>
        <v>-0.50840454451079387</v>
      </c>
      <c r="R1364" s="59">
        <f t="shared" si="214"/>
        <v>11.982562904828566</v>
      </c>
      <c r="S1364" s="59">
        <f t="shared" si="215"/>
        <v>2.4834525017627653</v>
      </c>
    </row>
    <row r="1365" spans="1:19" x14ac:dyDescent="0.3">
      <c r="A1365" s="60">
        <f>[1]Data!A1364</f>
        <v>1983.12</v>
      </c>
      <c r="B1365" s="59">
        <f>[1]Data!B1364</f>
        <v>164.4</v>
      </c>
      <c r="C1365" s="59">
        <f>[1]Data!C1364</f>
        <v>7.09</v>
      </c>
      <c r="D1365" s="59">
        <f>[1]Data!D1364</f>
        <v>14.03</v>
      </c>
      <c r="E1365" s="59">
        <f>[1]Data!E1364</f>
        <v>101.3</v>
      </c>
      <c r="F1365" s="59">
        <f t="shared" si="212"/>
        <v>506.88431194471866</v>
      </c>
      <c r="G1365" s="59">
        <f t="shared" si="213"/>
        <v>43.257827838104639</v>
      </c>
      <c r="H1365" s="59">
        <f t="shared" si="207"/>
        <v>474.14985477904764</v>
      </c>
      <c r="I1365" s="59">
        <f t="shared" si="208"/>
        <v>51.201302920500346</v>
      </c>
      <c r="J1365" s="59">
        <f t="shared" si="209"/>
        <v>9.8998322900444915</v>
      </c>
      <c r="K1365" s="59">
        <f t="shared" si="210"/>
        <v>2.2925178165975075</v>
      </c>
      <c r="L1365" s="59">
        <f t="shared" si="211"/>
        <v>-0.51222030330995949</v>
      </c>
      <c r="R1365" s="59">
        <f t="shared" si="214"/>
        <v>11.717747683535283</v>
      </c>
      <c r="S1365" s="59">
        <f t="shared" si="215"/>
        <v>2.4611045885077099</v>
      </c>
    </row>
    <row r="1366" spans="1:19" x14ac:dyDescent="0.3">
      <c r="A1366" s="60">
        <f>[1]Data!A1365</f>
        <v>1984.01</v>
      </c>
      <c r="B1366" s="59">
        <f>[1]Data!B1365</f>
        <v>166.4</v>
      </c>
      <c r="C1366" s="59">
        <f>[1]Data!C1365</f>
        <v>7.12</v>
      </c>
      <c r="D1366" s="59">
        <f>[1]Data!D1365</f>
        <v>14.44</v>
      </c>
      <c r="E1366" s="59">
        <f>[1]Data!E1365</f>
        <v>101.9</v>
      </c>
      <c r="F1366" s="59">
        <f t="shared" si="212"/>
        <v>510.0298802747792</v>
      </c>
      <c r="G1366" s="59">
        <f t="shared" si="213"/>
        <v>44.259804514229629</v>
      </c>
      <c r="H1366" s="59">
        <f t="shared" si="207"/>
        <v>472.99674455813408</v>
      </c>
      <c r="I1366" s="59">
        <f t="shared" si="208"/>
        <v>51.107617567867791</v>
      </c>
      <c r="J1366" s="59">
        <f t="shared" si="209"/>
        <v>9.979527603639335</v>
      </c>
      <c r="K1366" s="59">
        <f t="shared" si="210"/>
        <v>2.3005357548983931</v>
      </c>
      <c r="L1366" s="59">
        <f t="shared" si="211"/>
        <v>-0.50420236500907389</v>
      </c>
      <c r="R1366" s="59">
        <f t="shared" si="214"/>
        <v>11.523545706371191</v>
      </c>
      <c r="S1366" s="59">
        <f t="shared" si="215"/>
        <v>2.4443923949224282</v>
      </c>
    </row>
    <row r="1367" spans="1:19" x14ac:dyDescent="0.3">
      <c r="A1367" s="60">
        <f>[1]Data!A1366</f>
        <v>1984.02</v>
      </c>
      <c r="B1367" s="59">
        <f>[1]Data!B1366</f>
        <v>157.30000000000001</v>
      </c>
      <c r="C1367" s="59">
        <f>[1]Data!C1366</f>
        <v>7.15</v>
      </c>
      <c r="D1367" s="59">
        <f>[1]Data!D1366</f>
        <v>14.85</v>
      </c>
      <c r="E1367" s="59">
        <f>[1]Data!E1366</f>
        <v>102.4</v>
      </c>
      <c r="F1367" s="59">
        <f t="shared" si="212"/>
        <v>479.78343359375003</v>
      </c>
      <c r="G1367" s="59">
        <f t="shared" si="213"/>
        <v>45.294240234374996</v>
      </c>
      <c r="H1367" s="59">
        <f t="shared" si="207"/>
        <v>472.00066986321985</v>
      </c>
      <c r="I1367" s="59">
        <f t="shared" si="208"/>
        <v>51.02593434849998</v>
      </c>
      <c r="J1367" s="59">
        <f t="shared" si="209"/>
        <v>9.4027368576319716</v>
      </c>
      <c r="K1367" s="59">
        <f t="shared" si="210"/>
        <v>2.2410008019657779</v>
      </c>
      <c r="L1367" s="59">
        <f t="shared" si="211"/>
        <v>-0.56373731794168913</v>
      </c>
      <c r="R1367" s="59">
        <f t="shared" si="214"/>
        <v>10.592592592592593</v>
      </c>
      <c r="S1367" s="59">
        <f t="shared" si="215"/>
        <v>2.3601549448155237</v>
      </c>
    </row>
    <row r="1368" spans="1:19" x14ac:dyDescent="0.3">
      <c r="A1368" s="60">
        <f>[1]Data!A1367</f>
        <v>1984.03</v>
      </c>
      <c r="B1368" s="59">
        <f>[1]Data!B1367</f>
        <v>157.4</v>
      </c>
      <c r="C1368" s="59">
        <f>[1]Data!C1367</f>
        <v>7.18</v>
      </c>
      <c r="D1368" s="59">
        <f>[1]Data!D1367</f>
        <v>15.26</v>
      </c>
      <c r="E1368" s="59">
        <f>[1]Data!E1367</f>
        <v>102.6</v>
      </c>
      <c r="F1368" s="59">
        <f t="shared" si="212"/>
        <v>479.15260038986355</v>
      </c>
      <c r="G1368" s="59">
        <f t="shared" si="213"/>
        <v>46.45405769980507</v>
      </c>
      <c r="H1368" s="59">
        <f t="shared" si="207"/>
        <v>470.87914844103494</v>
      </c>
      <c r="I1368" s="59">
        <f t="shared" si="208"/>
        <v>50.957080656205882</v>
      </c>
      <c r="J1368" s="59">
        <f t="shared" si="209"/>
        <v>9.4030622284384986</v>
      </c>
      <c r="K1368" s="59">
        <f t="shared" si="210"/>
        <v>2.2410354052075836</v>
      </c>
      <c r="L1368" s="59">
        <f t="shared" si="211"/>
        <v>-0.56370271469988342</v>
      </c>
      <c r="R1368" s="59">
        <f t="shared" si="214"/>
        <v>10.314547837483618</v>
      </c>
      <c r="S1368" s="59">
        <f t="shared" si="215"/>
        <v>2.3335553101269921</v>
      </c>
    </row>
    <row r="1369" spans="1:19" x14ac:dyDescent="0.3">
      <c r="A1369" s="60">
        <f>[1]Data!A1368</f>
        <v>1984.04</v>
      </c>
      <c r="B1369" s="59">
        <f>[1]Data!B1368</f>
        <v>157.6</v>
      </c>
      <c r="C1369" s="59">
        <f>[1]Data!C1368</f>
        <v>7.2233299999999998</v>
      </c>
      <c r="D1369" s="59">
        <f>[1]Data!D1368</f>
        <v>15.5733</v>
      </c>
      <c r="E1369" s="59">
        <f>[1]Data!E1368</f>
        <v>103.1</v>
      </c>
      <c r="F1369" s="59">
        <f t="shared" si="212"/>
        <v>477.43475460717747</v>
      </c>
      <c r="G1369" s="59">
        <f t="shared" si="213"/>
        <v>47.177884923375366</v>
      </c>
      <c r="H1369" s="59">
        <f t="shared" si="207"/>
        <v>469.94421413893411</v>
      </c>
      <c r="I1369" s="59">
        <f t="shared" si="208"/>
        <v>50.890270005591809</v>
      </c>
      <c r="J1369" s="59">
        <f t="shared" si="209"/>
        <v>9.3816510416375678</v>
      </c>
      <c r="K1369" s="59">
        <f t="shared" si="210"/>
        <v>2.2387557647610681</v>
      </c>
      <c r="L1369" s="59">
        <f t="shared" si="211"/>
        <v>-0.56598235514639894</v>
      </c>
      <c r="R1369" s="59">
        <f t="shared" si="214"/>
        <v>10.11988467441069</v>
      </c>
      <c r="S1369" s="59">
        <f t="shared" si="215"/>
        <v>2.3145022679851666</v>
      </c>
    </row>
    <row r="1370" spans="1:19" x14ac:dyDescent="0.3">
      <c r="A1370" s="60">
        <f>[1]Data!A1369</f>
        <v>1984.05</v>
      </c>
      <c r="B1370" s="59">
        <f>[1]Data!B1369</f>
        <v>156.6</v>
      </c>
      <c r="C1370" s="59">
        <f>[1]Data!C1369</f>
        <v>7.2666700000000004</v>
      </c>
      <c r="D1370" s="59">
        <f>[1]Data!D1369</f>
        <v>15.886699999999999</v>
      </c>
      <c r="E1370" s="59">
        <f>[1]Data!E1369</f>
        <v>103.4</v>
      </c>
      <c r="F1370" s="59">
        <f t="shared" si="212"/>
        <v>473.02892843326879</v>
      </c>
      <c r="G1370" s="59">
        <f t="shared" si="213"/>
        <v>47.987667160541584</v>
      </c>
      <c r="H1370" s="59">
        <f t="shared" si="207"/>
        <v>469.07921259576818</v>
      </c>
      <c r="I1370" s="59">
        <f t="shared" si="208"/>
        <v>50.829742302138328</v>
      </c>
      <c r="J1370" s="59">
        <f t="shared" si="209"/>
        <v>9.3061445328903272</v>
      </c>
      <c r="K1370" s="59">
        <f t="shared" si="210"/>
        <v>2.2306748844527551</v>
      </c>
      <c r="L1370" s="59">
        <f t="shared" si="211"/>
        <v>-0.57406323545471194</v>
      </c>
      <c r="R1370" s="59">
        <f t="shared" si="214"/>
        <v>9.8573020199286194</v>
      </c>
      <c r="S1370" s="59">
        <f t="shared" si="215"/>
        <v>2.2882125023608659</v>
      </c>
    </row>
    <row r="1371" spans="1:19" x14ac:dyDescent="0.3">
      <c r="A1371" s="60">
        <f>[1]Data!A1370</f>
        <v>1984.06</v>
      </c>
      <c r="B1371" s="59">
        <f>[1]Data!B1370</f>
        <v>153.1</v>
      </c>
      <c r="C1371" s="59">
        <f>[1]Data!C1370</f>
        <v>7.31</v>
      </c>
      <c r="D1371" s="59">
        <f>[1]Data!D1370</f>
        <v>16.2</v>
      </c>
      <c r="E1371" s="59">
        <f>[1]Data!E1370</f>
        <v>103.7</v>
      </c>
      <c r="F1371" s="59">
        <f t="shared" si="212"/>
        <v>461.11889296046286</v>
      </c>
      <c r="G1371" s="59">
        <f t="shared" si="213"/>
        <v>48.792462873674054</v>
      </c>
      <c r="H1371" s="59">
        <f t="shared" si="207"/>
        <v>468.17656809589334</v>
      </c>
      <c r="I1371" s="59">
        <f t="shared" si="208"/>
        <v>50.773614596435856</v>
      </c>
      <c r="J1371" s="59">
        <f t="shared" si="209"/>
        <v>9.0818606598245211</v>
      </c>
      <c r="K1371" s="59">
        <f t="shared" si="210"/>
        <v>2.2062790901031542</v>
      </c>
      <c r="L1371" s="59">
        <f t="shared" si="211"/>
        <v>-0.59845902980431287</v>
      </c>
      <c r="R1371" s="59">
        <f t="shared" si="214"/>
        <v>9.4506172839506171</v>
      </c>
      <c r="S1371" s="59">
        <f t="shared" si="215"/>
        <v>2.2460800604252995</v>
      </c>
    </row>
    <row r="1372" spans="1:19" x14ac:dyDescent="0.3">
      <c r="A1372" s="60">
        <f>[1]Data!A1371</f>
        <v>1984.07</v>
      </c>
      <c r="B1372" s="59">
        <f>[1]Data!B1371</f>
        <v>151.1</v>
      </c>
      <c r="C1372" s="59">
        <f>[1]Data!C1371</f>
        <v>7.3333300000000001</v>
      </c>
      <c r="D1372" s="59">
        <f>[1]Data!D1371</f>
        <v>16.32</v>
      </c>
      <c r="E1372" s="59">
        <f>[1]Data!E1371</f>
        <v>104.1</v>
      </c>
      <c r="F1372" s="59">
        <f t="shared" si="212"/>
        <v>453.3464476464938</v>
      </c>
      <c r="G1372" s="59">
        <f t="shared" si="213"/>
        <v>48.965016714697413</v>
      </c>
      <c r="H1372" s="59">
        <f t="shared" si="207"/>
        <v>468.0980355926859</v>
      </c>
      <c r="I1372" s="59">
        <f t="shared" si="208"/>
        <v>50.716554823755537</v>
      </c>
      <c r="J1372" s="59">
        <f t="shared" si="209"/>
        <v>8.9388257783264731</v>
      </c>
      <c r="K1372" s="59">
        <f t="shared" si="210"/>
        <v>2.1904042358527405</v>
      </c>
      <c r="L1372" s="59">
        <f t="shared" si="211"/>
        <v>-0.61433388405472655</v>
      </c>
      <c r="R1372" s="59">
        <f t="shared" si="214"/>
        <v>9.2585784313725483</v>
      </c>
      <c r="S1372" s="59">
        <f t="shared" si="215"/>
        <v>2.225550519742733</v>
      </c>
    </row>
    <row r="1373" spans="1:19" x14ac:dyDescent="0.3">
      <c r="A1373" s="60">
        <f>[1]Data!A1372</f>
        <v>1984.08</v>
      </c>
      <c r="B1373" s="59">
        <f>[1]Data!B1372</f>
        <v>164.4</v>
      </c>
      <c r="C1373" s="59">
        <f>[1]Data!C1372</f>
        <v>7.3566700000000003</v>
      </c>
      <c r="D1373" s="59">
        <f>[1]Data!D1372</f>
        <v>16.440000000000001</v>
      </c>
      <c r="E1373" s="59">
        <f>[1]Data!E1372</f>
        <v>104.5</v>
      </c>
      <c r="F1373" s="59">
        <f t="shared" si="212"/>
        <v>491.36249569377992</v>
      </c>
      <c r="G1373" s="59">
        <f t="shared" si="213"/>
        <v>49.136249569377988</v>
      </c>
      <c r="H1373" s="59">
        <f t="shared" si="207"/>
        <v>468.25096487946405</v>
      </c>
      <c r="I1373" s="59">
        <f t="shared" si="208"/>
        <v>50.660295305290383</v>
      </c>
      <c r="J1373" s="59">
        <f t="shared" si="209"/>
        <v>9.6991636691558654</v>
      </c>
      <c r="K1373" s="59">
        <f t="shared" si="210"/>
        <v>2.2720396621175545</v>
      </c>
      <c r="L1373" s="59">
        <f t="shared" si="211"/>
        <v>-0.53269845778991254</v>
      </c>
      <c r="R1373" s="59">
        <f t="shared" si="214"/>
        <v>10</v>
      </c>
      <c r="S1373" s="59">
        <f t="shared" si="215"/>
        <v>2.3025850929940459</v>
      </c>
    </row>
    <row r="1374" spans="1:19" x14ac:dyDescent="0.3">
      <c r="A1374" s="60">
        <f>[1]Data!A1373</f>
        <v>1984.09</v>
      </c>
      <c r="B1374" s="59">
        <f>[1]Data!B1373</f>
        <v>166.1</v>
      </c>
      <c r="C1374" s="59">
        <f>[1]Data!C1373</f>
        <v>7.38</v>
      </c>
      <c r="D1374" s="59">
        <f>[1]Data!D1373</f>
        <v>16.559999999999999</v>
      </c>
      <c r="E1374" s="59">
        <f>[1]Data!E1373</f>
        <v>105</v>
      </c>
      <c r="F1374" s="59">
        <f t="shared" si="212"/>
        <v>494.07947809523807</v>
      </c>
      <c r="G1374" s="59">
        <f t="shared" si="213"/>
        <v>49.259218285714276</v>
      </c>
      <c r="H1374" s="59">
        <f t="shared" si="207"/>
        <v>468.83412570741973</v>
      </c>
      <c r="I1374" s="59">
        <f t="shared" si="208"/>
        <v>50.604434590545203</v>
      </c>
      <c r="J1374" s="59">
        <f t="shared" si="209"/>
        <v>9.7635608834082408</v>
      </c>
      <c r="K1374" s="59">
        <f t="shared" si="210"/>
        <v>2.2786571784968896</v>
      </c>
      <c r="L1374" s="59">
        <f t="shared" si="211"/>
        <v>-0.52608094141057737</v>
      </c>
      <c r="R1374" s="59">
        <f t="shared" si="214"/>
        <v>10.030193236714977</v>
      </c>
      <c r="S1374" s="59">
        <f t="shared" si="215"/>
        <v>2.3055998676621359</v>
      </c>
    </row>
    <row r="1375" spans="1:19" x14ac:dyDescent="0.3">
      <c r="A1375" s="60">
        <f>[1]Data!A1374</f>
        <v>1984.1</v>
      </c>
      <c r="B1375" s="59">
        <f>[1]Data!B1374</f>
        <v>164.8</v>
      </c>
      <c r="C1375" s="59">
        <f>[1]Data!C1374</f>
        <v>7.43</v>
      </c>
      <c r="D1375" s="59">
        <f>[1]Data!D1374</f>
        <v>16.5867</v>
      </c>
      <c r="E1375" s="59">
        <f>[1]Data!E1374</f>
        <v>105.3</v>
      </c>
      <c r="F1375" s="59">
        <f t="shared" si="212"/>
        <v>488.81589363722702</v>
      </c>
      <c r="G1375" s="59">
        <f t="shared" si="213"/>
        <v>49.198073925925925</v>
      </c>
      <c r="H1375" s="59">
        <f t="shared" si="207"/>
        <v>469.41685468288983</v>
      </c>
      <c r="I1375" s="59">
        <f t="shared" si="208"/>
        <v>50.555659202939175</v>
      </c>
      <c r="J1375" s="59">
        <f t="shared" si="209"/>
        <v>9.6688659854089796</v>
      </c>
      <c r="K1375" s="59">
        <f t="shared" si="210"/>
        <v>2.2689110311725487</v>
      </c>
      <c r="L1375" s="59">
        <f t="shared" si="211"/>
        <v>-0.53582708873491836</v>
      </c>
      <c r="R1375" s="59">
        <f t="shared" si="214"/>
        <v>9.9356713511427834</v>
      </c>
      <c r="S1375" s="59">
        <f t="shared" si="215"/>
        <v>2.296131448068274</v>
      </c>
    </row>
    <row r="1376" spans="1:19" x14ac:dyDescent="0.3">
      <c r="A1376" s="60">
        <f>[1]Data!A1375</f>
        <v>1984.11</v>
      </c>
      <c r="B1376" s="59">
        <f>[1]Data!B1375</f>
        <v>166.3</v>
      </c>
      <c r="C1376" s="59">
        <f>[1]Data!C1375</f>
        <v>7.48</v>
      </c>
      <c r="D1376" s="59">
        <f>[1]Data!D1375</f>
        <v>16.613299999999999</v>
      </c>
      <c r="E1376" s="59">
        <f>[1]Data!E1375</f>
        <v>105.3</v>
      </c>
      <c r="F1376" s="59">
        <f t="shared" si="212"/>
        <v>493.26506742640078</v>
      </c>
      <c r="G1376" s="59">
        <f t="shared" si="213"/>
        <v>49.276972607787272</v>
      </c>
      <c r="H1376" s="59">
        <f t="shared" si="207"/>
        <v>469.86177186466904</v>
      </c>
      <c r="I1376" s="59">
        <f t="shared" si="208"/>
        <v>50.514317440167041</v>
      </c>
      <c r="J1376" s="59">
        <f t="shared" si="209"/>
        <v>9.7648566272455533</v>
      </c>
      <c r="K1376" s="59">
        <f t="shared" si="210"/>
        <v>2.2787898819111327</v>
      </c>
      <c r="L1376" s="59">
        <f t="shared" si="211"/>
        <v>-0.52594823799633428</v>
      </c>
      <c r="R1376" s="59">
        <f t="shared" si="214"/>
        <v>10.010052187103106</v>
      </c>
      <c r="S1376" s="59">
        <f t="shared" si="215"/>
        <v>2.3035898068103529</v>
      </c>
    </row>
    <row r="1377" spans="1:19" x14ac:dyDescent="0.3">
      <c r="A1377" s="60">
        <f>[1]Data!A1376</f>
        <v>1984.12</v>
      </c>
      <c r="B1377" s="59">
        <f>[1]Data!B1376</f>
        <v>164.5</v>
      </c>
      <c r="C1377" s="59">
        <f>[1]Data!C1376</f>
        <v>7.53</v>
      </c>
      <c r="D1377" s="59">
        <f>[1]Data!D1376</f>
        <v>16.64</v>
      </c>
      <c r="E1377" s="59">
        <f>[1]Data!E1376</f>
        <v>105.3</v>
      </c>
      <c r="F1377" s="59">
        <f t="shared" si="212"/>
        <v>487.92605887939226</v>
      </c>
      <c r="G1377" s="59">
        <f t="shared" si="213"/>
        <v>49.356167901234571</v>
      </c>
      <c r="H1377" s="59">
        <f t="shared" si="207"/>
        <v>470.75589155112249</v>
      </c>
      <c r="I1377" s="59">
        <f t="shared" si="208"/>
        <v>50.480394898513801</v>
      </c>
      <c r="J1377" s="59">
        <f t="shared" si="209"/>
        <v>9.6656545548093042</v>
      </c>
      <c r="K1377" s="59">
        <f t="shared" si="210"/>
        <v>2.2685788346101847</v>
      </c>
      <c r="L1377" s="59">
        <f t="shared" si="211"/>
        <v>-0.5361592852972823</v>
      </c>
      <c r="R1377" s="59">
        <f t="shared" si="214"/>
        <v>9.8858173076923066</v>
      </c>
      <c r="S1377" s="59">
        <f t="shared" si="215"/>
        <v>2.2911011348123638</v>
      </c>
    </row>
    <row r="1378" spans="1:19" x14ac:dyDescent="0.3">
      <c r="A1378" s="60">
        <f>[1]Data!A1377</f>
        <v>1985.01</v>
      </c>
      <c r="B1378" s="59">
        <f>[1]Data!B1377</f>
        <v>171.6</v>
      </c>
      <c r="C1378" s="59">
        <f>[1]Data!C1377</f>
        <v>7.5733300000000003</v>
      </c>
      <c r="D1378" s="59">
        <f>[1]Data!D1377</f>
        <v>16.556699999999999</v>
      </c>
      <c r="E1378" s="59">
        <f>[1]Data!E1377</f>
        <v>105.5</v>
      </c>
      <c r="F1378" s="59">
        <f t="shared" si="212"/>
        <v>508.02058009478668</v>
      </c>
      <c r="G1378" s="59">
        <f t="shared" si="213"/>
        <v>49.015992648341232</v>
      </c>
      <c r="H1378" s="59">
        <f t="shared" si="207"/>
        <v>471.54733434132163</v>
      </c>
      <c r="I1378" s="59">
        <f t="shared" si="208"/>
        <v>50.452198422803612</v>
      </c>
      <c r="J1378" s="59">
        <f t="shared" si="209"/>
        <v>10.069344765463565</v>
      </c>
      <c r="K1378" s="59">
        <f t="shared" si="210"/>
        <v>2.3094956366356594</v>
      </c>
      <c r="L1378" s="59">
        <f t="shared" si="211"/>
        <v>-0.49524248327180764</v>
      </c>
      <c r="R1378" s="59">
        <f t="shared" si="214"/>
        <v>10.364384206997771</v>
      </c>
      <c r="S1378" s="59">
        <f t="shared" si="215"/>
        <v>2.3383753333170403</v>
      </c>
    </row>
    <row r="1379" spans="1:19" x14ac:dyDescent="0.3">
      <c r="A1379" s="60">
        <f>[1]Data!A1378</f>
        <v>1985.02</v>
      </c>
      <c r="B1379" s="59">
        <f>[1]Data!B1378</f>
        <v>180.9</v>
      </c>
      <c r="C1379" s="59">
        <f>[1]Data!C1378</f>
        <v>7.6166700000000001</v>
      </c>
      <c r="D1379" s="59">
        <f>[1]Data!D1378</f>
        <v>16.473299999999998</v>
      </c>
      <c r="E1379" s="59">
        <f>[1]Data!E1378</f>
        <v>106</v>
      </c>
      <c r="F1379" s="59">
        <f t="shared" si="212"/>
        <v>533.02696981132078</v>
      </c>
      <c r="G1379" s="59">
        <f t="shared" si="213"/>
        <v>48.539044675471693</v>
      </c>
      <c r="H1379" s="59">
        <f t="shared" si="207"/>
        <v>471.93700773176755</v>
      </c>
      <c r="I1379" s="59">
        <f t="shared" si="208"/>
        <v>50.430231292966759</v>
      </c>
      <c r="J1379" s="59">
        <f t="shared" si="209"/>
        <v>10.569592011481797</v>
      </c>
      <c r="K1379" s="59">
        <f t="shared" si="210"/>
        <v>2.3579812004126737</v>
      </c>
      <c r="L1379" s="59">
        <f t="shared" si="211"/>
        <v>-0.44675691949479335</v>
      </c>
      <c r="R1379" s="59">
        <f t="shared" si="214"/>
        <v>10.981406275609624</v>
      </c>
      <c r="S1379" s="59">
        <f t="shared" si="215"/>
        <v>2.3962035039832208</v>
      </c>
    </row>
    <row r="1380" spans="1:19" x14ac:dyDescent="0.3">
      <c r="A1380" s="60">
        <f>[1]Data!A1379</f>
        <v>1985.03</v>
      </c>
      <c r="B1380" s="59">
        <f>[1]Data!B1379</f>
        <v>179.4</v>
      </c>
      <c r="C1380" s="59">
        <f>[1]Data!C1379</f>
        <v>7.66</v>
      </c>
      <c r="D1380" s="59">
        <f>[1]Data!D1379</f>
        <v>16.39</v>
      </c>
      <c r="E1380" s="59">
        <f>[1]Data!E1379</f>
        <v>106.4</v>
      </c>
      <c r="F1380" s="59">
        <f t="shared" si="212"/>
        <v>526.61993233082706</v>
      </c>
      <c r="G1380" s="59">
        <f t="shared" si="213"/>
        <v>48.112043984962405</v>
      </c>
      <c r="H1380" s="59">
        <f t="shared" si="207"/>
        <v>472.17425259872641</v>
      </c>
      <c r="I1380" s="59">
        <f t="shared" si="208"/>
        <v>50.413388236333454</v>
      </c>
      <c r="J1380" s="59">
        <f t="shared" si="209"/>
        <v>10.446033300957277</v>
      </c>
      <c r="K1380" s="59">
        <f t="shared" si="210"/>
        <v>2.3462223179237562</v>
      </c>
      <c r="L1380" s="59">
        <f t="shared" si="211"/>
        <v>-0.45851580198371078</v>
      </c>
      <c r="R1380" s="59">
        <f t="shared" si="214"/>
        <v>10.945698596705308</v>
      </c>
      <c r="S1380" s="59">
        <f t="shared" si="215"/>
        <v>2.3929465568689574</v>
      </c>
    </row>
    <row r="1381" spans="1:19" x14ac:dyDescent="0.3">
      <c r="A1381" s="60">
        <f>[1]Data!A1380</f>
        <v>1985.04</v>
      </c>
      <c r="B1381" s="59">
        <f>[1]Data!B1380</f>
        <v>180.6</v>
      </c>
      <c r="C1381" s="59">
        <f>[1]Data!C1380</f>
        <v>7.6866700000000003</v>
      </c>
      <c r="D1381" s="59">
        <f>[1]Data!D1380</f>
        <v>16.13</v>
      </c>
      <c r="E1381" s="59">
        <f>[1]Data!E1380</f>
        <v>106.9</v>
      </c>
      <c r="F1381" s="59">
        <f t="shared" si="212"/>
        <v>527.66285500467723</v>
      </c>
      <c r="G1381" s="59">
        <f t="shared" si="213"/>
        <v>47.127363517305888</v>
      </c>
      <c r="H1381" s="59">
        <f t="shared" si="207"/>
        <v>472.46013379877661</v>
      </c>
      <c r="I1381" s="59">
        <f t="shared" si="208"/>
        <v>50.397654242603544</v>
      </c>
      <c r="J1381" s="59">
        <f t="shared" si="209"/>
        <v>10.469988393995898</v>
      </c>
      <c r="K1381" s="59">
        <f t="shared" si="210"/>
        <v>2.3485129163809617</v>
      </c>
      <c r="L1381" s="59">
        <f t="shared" si="211"/>
        <v>-0.45622520352650531</v>
      </c>
      <c r="R1381" s="59">
        <f t="shared" si="214"/>
        <v>11.196528208307502</v>
      </c>
      <c r="S1381" s="59">
        <f t="shared" si="215"/>
        <v>2.4156037488457676</v>
      </c>
    </row>
    <row r="1382" spans="1:19" x14ac:dyDescent="0.3">
      <c r="A1382" s="60">
        <f>[1]Data!A1381</f>
        <v>1985.05</v>
      </c>
      <c r="B1382" s="59">
        <f>[1]Data!B1381</f>
        <v>184.9</v>
      </c>
      <c r="C1382" s="59">
        <f>[1]Data!C1381</f>
        <v>7.71333</v>
      </c>
      <c r="D1382" s="59">
        <f>[1]Data!D1381</f>
        <v>15.87</v>
      </c>
      <c r="E1382" s="59">
        <f>[1]Data!E1381</f>
        <v>107.3</v>
      </c>
      <c r="F1382" s="59">
        <f t="shared" si="212"/>
        <v>538.21236533084812</v>
      </c>
      <c r="G1382" s="59">
        <f t="shared" si="213"/>
        <v>46.19486337371854</v>
      </c>
      <c r="H1382" s="59">
        <f t="shared" si="207"/>
        <v>472.60046888689436</v>
      </c>
      <c r="I1382" s="59">
        <f t="shared" si="208"/>
        <v>50.38426709142405</v>
      </c>
      <c r="J1382" s="59">
        <f t="shared" si="209"/>
        <v>10.682151322241973</v>
      </c>
      <c r="K1382" s="59">
        <f t="shared" si="210"/>
        <v>2.3685742479136618</v>
      </c>
      <c r="L1382" s="59">
        <f t="shared" si="211"/>
        <v>-0.43616387199380524</v>
      </c>
      <c r="R1382" s="59">
        <f t="shared" si="214"/>
        <v>11.650913673597984</v>
      </c>
      <c r="S1382" s="59">
        <f t="shared" si="215"/>
        <v>2.4553846038547613</v>
      </c>
    </row>
    <row r="1383" spans="1:19" x14ac:dyDescent="0.3">
      <c r="A1383" s="60">
        <f>[1]Data!A1382</f>
        <v>1985.06</v>
      </c>
      <c r="B1383" s="59">
        <f>[1]Data!B1382</f>
        <v>188.9</v>
      </c>
      <c r="C1383" s="59">
        <f>[1]Data!C1382</f>
        <v>7.74</v>
      </c>
      <c r="D1383" s="59">
        <f>[1]Data!D1382</f>
        <v>15.61</v>
      </c>
      <c r="E1383" s="59">
        <f>[1]Data!E1382</f>
        <v>107.6</v>
      </c>
      <c r="F1383" s="59">
        <f t="shared" si="212"/>
        <v>548.32262825278815</v>
      </c>
      <c r="G1383" s="59">
        <f t="shared" si="213"/>
        <v>45.311361710037175</v>
      </c>
      <c r="H1383" s="59">
        <f t="shared" si="207"/>
        <v>472.73813122059198</v>
      </c>
      <c r="I1383" s="59">
        <f t="shared" si="208"/>
        <v>50.374447799942779</v>
      </c>
      <c r="J1383" s="59">
        <f t="shared" si="209"/>
        <v>10.884935760098019</v>
      </c>
      <c r="K1383" s="59">
        <f t="shared" si="210"/>
        <v>2.3873797929785141</v>
      </c>
      <c r="L1383" s="59">
        <f t="shared" si="211"/>
        <v>-0.41735832692895292</v>
      </c>
      <c r="R1383" s="59">
        <f t="shared" si="214"/>
        <v>12.101217168481742</v>
      </c>
      <c r="S1383" s="59">
        <f t="shared" si="215"/>
        <v>2.4933060399801232</v>
      </c>
    </row>
    <row r="1384" spans="1:19" x14ac:dyDescent="0.3">
      <c r="A1384" s="60">
        <f>[1]Data!A1383</f>
        <v>1985.07</v>
      </c>
      <c r="B1384" s="59">
        <f>[1]Data!B1383</f>
        <v>192.5</v>
      </c>
      <c r="C1384" s="59">
        <f>[1]Data!C1383</f>
        <v>7.7733299999999996</v>
      </c>
      <c r="D1384" s="59">
        <f>[1]Data!D1383</f>
        <v>15.4833</v>
      </c>
      <c r="E1384" s="59">
        <f>[1]Data!E1383</f>
        <v>107.8</v>
      </c>
      <c r="F1384" s="59">
        <f t="shared" si="212"/>
        <v>557.73571428571427</v>
      </c>
      <c r="G1384" s="59">
        <f t="shared" si="213"/>
        <v>44.8602045974026</v>
      </c>
      <c r="H1384" s="59">
        <f t="shared" si="207"/>
        <v>472.82208128508012</v>
      </c>
      <c r="I1384" s="59">
        <f t="shared" si="208"/>
        <v>50.368632898693384</v>
      </c>
      <c r="J1384" s="59">
        <f t="shared" si="209"/>
        <v>11.07307628157171</v>
      </c>
      <c r="K1384" s="59">
        <f t="shared" si="210"/>
        <v>2.4045166016628654</v>
      </c>
      <c r="L1384" s="59">
        <f t="shared" si="211"/>
        <v>-0.40022151824460162</v>
      </c>
      <c r="R1384" s="59">
        <f t="shared" si="214"/>
        <v>12.432750124327502</v>
      </c>
      <c r="S1384" s="59">
        <f t="shared" si="215"/>
        <v>2.5203341299909483</v>
      </c>
    </row>
    <row r="1385" spans="1:19" x14ac:dyDescent="0.3">
      <c r="A1385" s="60">
        <f>[1]Data!A1384</f>
        <v>1985.08</v>
      </c>
      <c r="B1385" s="59">
        <f>[1]Data!B1384</f>
        <v>188.3</v>
      </c>
      <c r="C1385" s="59">
        <f>[1]Data!C1384</f>
        <v>7.8066700000000004</v>
      </c>
      <c r="D1385" s="59">
        <f>[1]Data!D1384</f>
        <v>15.3567</v>
      </c>
      <c r="E1385" s="59">
        <f>[1]Data!E1384</f>
        <v>108</v>
      </c>
      <c r="F1385" s="59">
        <f t="shared" si="212"/>
        <v>544.55662592592591</v>
      </c>
      <c r="G1385" s="59">
        <f t="shared" si="213"/>
        <v>44.411007633333334</v>
      </c>
      <c r="H1385" s="59">
        <f t="shared" si="207"/>
        <v>473.11183669027952</v>
      </c>
      <c r="I1385" s="59">
        <f t="shared" si="208"/>
        <v>50.362928020687264</v>
      </c>
      <c r="J1385" s="59">
        <f t="shared" si="209"/>
        <v>10.812648257905931</v>
      </c>
      <c r="K1385" s="59">
        <f t="shared" si="210"/>
        <v>2.3807165838778364</v>
      </c>
      <c r="L1385" s="59">
        <f t="shared" si="211"/>
        <v>-0.42402153602963066</v>
      </c>
      <c r="R1385" s="59">
        <f t="shared" si="214"/>
        <v>12.261748943457905</v>
      </c>
      <c r="S1385" s="59">
        <f t="shared" si="215"/>
        <v>2.5064845747758051</v>
      </c>
    </row>
    <row r="1386" spans="1:19" x14ac:dyDescent="0.3">
      <c r="A1386" s="60">
        <f>[1]Data!A1385</f>
        <v>1985.09</v>
      </c>
      <c r="B1386" s="59">
        <f>[1]Data!B1385</f>
        <v>184.1</v>
      </c>
      <c r="C1386" s="59">
        <f>[1]Data!C1385</f>
        <v>7.84</v>
      </c>
      <c r="D1386" s="59">
        <f>[1]Data!D1385</f>
        <v>15.23</v>
      </c>
      <c r="E1386" s="59">
        <f>[1]Data!E1385</f>
        <v>108.3</v>
      </c>
      <c r="F1386" s="59">
        <f t="shared" si="212"/>
        <v>530.93556048014773</v>
      </c>
      <c r="G1386" s="59">
        <f t="shared" si="213"/>
        <v>43.922588734995379</v>
      </c>
      <c r="H1386" s="59">
        <f t="shared" si="207"/>
        <v>473.50105144420837</v>
      </c>
      <c r="I1386" s="59">
        <f t="shared" si="208"/>
        <v>50.358485182977809</v>
      </c>
      <c r="J1386" s="59">
        <f t="shared" si="209"/>
        <v>10.543120162391515</v>
      </c>
      <c r="K1386" s="59">
        <f t="shared" si="210"/>
        <v>2.3554735298922376</v>
      </c>
      <c r="L1386" s="59">
        <f t="shared" si="211"/>
        <v>-0.44926459001522945</v>
      </c>
      <c r="R1386" s="59">
        <f t="shared" si="214"/>
        <v>12.087984241628364</v>
      </c>
      <c r="S1386" s="59">
        <f t="shared" si="215"/>
        <v>2.4922119213319616</v>
      </c>
    </row>
    <row r="1387" spans="1:19" x14ac:dyDescent="0.3">
      <c r="A1387" s="60">
        <f>[1]Data!A1386</f>
        <v>1985.1</v>
      </c>
      <c r="B1387" s="59">
        <f>[1]Data!B1386</f>
        <v>186.2</v>
      </c>
      <c r="C1387" s="59">
        <f>[1]Data!C1386</f>
        <v>7.86</v>
      </c>
      <c r="D1387" s="59">
        <f>[1]Data!D1386</f>
        <v>15.023300000000001</v>
      </c>
      <c r="E1387" s="59">
        <f>[1]Data!E1386</f>
        <v>108.7</v>
      </c>
      <c r="F1387" s="59">
        <f t="shared" si="212"/>
        <v>535.01580864765401</v>
      </c>
      <c r="G1387" s="59">
        <f t="shared" si="213"/>
        <v>43.167040805887765</v>
      </c>
      <c r="H1387" s="59">
        <f t="shared" si="207"/>
        <v>473.95563819583788</v>
      </c>
      <c r="I1387" s="59">
        <f t="shared" si="208"/>
        <v>50.345472029493379</v>
      </c>
      <c r="J1387" s="59">
        <f t="shared" si="209"/>
        <v>10.626890305730594</v>
      </c>
      <c r="K1387" s="59">
        <f t="shared" si="210"/>
        <v>2.3633876101137581</v>
      </c>
      <c r="L1387" s="59">
        <f t="shared" si="211"/>
        <v>-0.44135050979370893</v>
      </c>
      <c r="R1387" s="59">
        <f t="shared" si="214"/>
        <v>12.39408119387884</v>
      </c>
      <c r="S1387" s="59">
        <f t="shared" si="215"/>
        <v>2.5172190355817818</v>
      </c>
    </row>
    <row r="1388" spans="1:19" x14ac:dyDescent="0.3">
      <c r="A1388" s="60">
        <f>[1]Data!A1387</f>
        <v>1985.11</v>
      </c>
      <c r="B1388" s="59">
        <f>[1]Data!B1387</f>
        <v>197.5</v>
      </c>
      <c r="C1388" s="59">
        <f>[1]Data!C1387</f>
        <v>7.88</v>
      </c>
      <c r="D1388" s="59">
        <f>[1]Data!D1387</f>
        <v>14.816700000000001</v>
      </c>
      <c r="E1388" s="59">
        <f>[1]Data!E1387</f>
        <v>109</v>
      </c>
      <c r="F1388" s="59">
        <f t="shared" si="212"/>
        <v>565.92266055045866</v>
      </c>
      <c r="G1388" s="59">
        <f t="shared" si="213"/>
        <v>42.456234352293578</v>
      </c>
      <c r="H1388" s="59">
        <f t="shared" si="207"/>
        <v>474.55240012927942</v>
      </c>
      <c r="I1388" s="59">
        <f t="shared" si="208"/>
        <v>50.324986367601547</v>
      </c>
      <c r="J1388" s="59">
        <f t="shared" si="209"/>
        <v>11.245361427753728</v>
      </c>
      <c r="K1388" s="59">
        <f t="shared" si="210"/>
        <v>2.4199557260911804</v>
      </c>
      <c r="L1388" s="59">
        <f t="shared" si="211"/>
        <v>-0.38478239381628665</v>
      </c>
      <c r="R1388" s="59">
        <f t="shared" si="214"/>
        <v>13.329553814277132</v>
      </c>
      <c r="S1388" s="59">
        <f t="shared" si="215"/>
        <v>2.5899836613331182</v>
      </c>
    </row>
    <row r="1389" spans="1:19" x14ac:dyDescent="0.3">
      <c r="A1389" s="60">
        <f>[1]Data!A1388</f>
        <v>1985.12</v>
      </c>
      <c r="B1389" s="59">
        <f>[1]Data!B1388</f>
        <v>207.3</v>
      </c>
      <c r="C1389" s="59">
        <f>[1]Data!C1388</f>
        <v>7.9</v>
      </c>
      <c r="D1389" s="59">
        <f>[1]Data!D1388</f>
        <v>14.61</v>
      </c>
      <c r="E1389" s="59">
        <f>[1]Data!E1388</f>
        <v>109.3</v>
      </c>
      <c r="F1389" s="59">
        <f t="shared" si="212"/>
        <v>592.37350045745654</v>
      </c>
      <c r="G1389" s="59">
        <f t="shared" si="213"/>
        <v>41.749044098810614</v>
      </c>
      <c r="H1389" s="59">
        <f t="shared" si="207"/>
        <v>475.23053291302716</v>
      </c>
      <c r="I1389" s="59">
        <f t="shared" si="208"/>
        <v>50.295455883387227</v>
      </c>
      <c r="J1389" s="59">
        <f t="shared" si="209"/>
        <v>11.777873170707648</v>
      </c>
      <c r="K1389" s="59">
        <f t="shared" si="210"/>
        <v>2.4662226161427538</v>
      </c>
      <c r="L1389" s="59">
        <f t="shared" si="211"/>
        <v>-0.33851550376471318</v>
      </c>
      <c r="R1389" s="59">
        <f t="shared" si="214"/>
        <v>14.188911704312117</v>
      </c>
      <c r="S1389" s="59">
        <f t="shared" si="215"/>
        <v>2.652460793679126</v>
      </c>
    </row>
    <row r="1390" spans="1:19" x14ac:dyDescent="0.3">
      <c r="A1390" s="60">
        <f>[1]Data!A1389</f>
        <v>1986.01</v>
      </c>
      <c r="B1390" s="59">
        <f>[1]Data!B1389</f>
        <v>208.2</v>
      </c>
      <c r="C1390" s="59">
        <f>[1]Data!C1389</f>
        <v>7.94</v>
      </c>
      <c r="D1390" s="59">
        <f>[1]Data!D1389</f>
        <v>14.58</v>
      </c>
      <c r="E1390" s="59">
        <f>[1]Data!E1389</f>
        <v>109.6</v>
      </c>
      <c r="F1390" s="59">
        <f t="shared" si="212"/>
        <v>593.31681021897805</v>
      </c>
      <c r="G1390" s="59">
        <f t="shared" si="213"/>
        <v>41.54927518248175</v>
      </c>
      <c r="H1390" s="59">
        <f t="shared" si="207"/>
        <v>475.78745494436504</v>
      </c>
      <c r="I1390" s="59">
        <f t="shared" si="208"/>
        <v>50.252587288395574</v>
      </c>
      <c r="J1390" s="59">
        <f t="shared" si="209"/>
        <v>11.806691799050672</v>
      </c>
      <c r="K1390" s="59">
        <f t="shared" si="210"/>
        <v>2.4686664723447302</v>
      </c>
      <c r="L1390" s="59">
        <f t="shared" si="211"/>
        <v>-0.33607164756273677</v>
      </c>
      <c r="R1390" s="59">
        <f t="shared" si="214"/>
        <v>14.2798353909465</v>
      </c>
      <c r="S1390" s="59">
        <f t="shared" si="215"/>
        <v>2.6588484296003565</v>
      </c>
    </row>
    <row r="1391" spans="1:19" x14ac:dyDescent="0.3">
      <c r="A1391" s="60">
        <f>[1]Data!A1390</f>
        <v>1986.02</v>
      </c>
      <c r="B1391" s="59">
        <f>[1]Data!B1390</f>
        <v>219.4</v>
      </c>
      <c r="C1391" s="59">
        <f>[1]Data!C1390</f>
        <v>7.98</v>
      </c>
      <c r="D1391" s="59">
        <f>[1]Data!D1390</f>
        <v>14.55</v>
      </c>
      <c r="E1391" s="59">
        <f>[1]Data!E1390</f>
        <v>109.3</v>
      </c>
      <c r="F1391" s="59">
        <f t="shared" si="212"/>
        <v>626.95005306495875</v>
      </c>
      <c r="G1391" s="59">
        <f t="shared" si="213"/>
        <v>41.577590118938701</v>
      </c>
      <c r="H1391" s="59">
        <f t="shared" si="207"/>
        <v>476.45299975973347</v>
      </c>
      <c r="I1391" s="59">
        <f t="shared" si="208"/>
        <v>50.199794038489784</v>
      </c>
      <c r="J1391" s="59">
        <f t="shared" si="209"/>
        <v>12.489096122272057</v>
      </c>
      <c r="K1391" s="59">
        <f t="shared" si="210"/>
        <v>2.5248559534060626</v>
      </c>
      <c r="L1391" s="59">
        <f t="shared" si="211"/>
        <v>-0.27988216650140441</v>
      </c>
      <c r="R1391" s="59">
        <f t="shared" si="214"/>
        <v>15.079037800687285</v>
      </c>
      <c r="S1391" s="59">
        <f t="shared" si="215"/>
        <v>2.7133055542236284</v>
      </c>
    </row>
    <row r="1392" spans="1:19" x14ac:dyDescent="0.3">
      <c r="A1392" s="60">
        <f>[1]Data!A1391</f>
        <v>1986.03</v>
      </c>
      <c r="B1392" s="59">
        <f>[1]Data!B1391</f>
        <v>232.3</v>
      </c>
      <c r="C1392" s="59">
        <f>[1]Data!C1391</f>
        <v>8.02</v>
      </c>
      <c r="D1392" s="59">
        <f>[1]Data!D1391</f>
        <v>14.52</v>
      </c>
      <c r="E1392" s="59">
        <f>[1]Data!E1391</f>
        <v>108.8</v>
      </c>
      <c r="F1392" s="59">
        <f t="shared" si="212"/>
        <v>666.86326838235289</v>
      </c>
      <c r="G1392" s="59">
        <f t="shared" si="213"/>
        <v>41.682542647058824</v>
      </c>
      <c r="H1392" s="59">
        <f t="shared" si="207"/>
        <v>477.20983557072225</v>
      </c>
      <c r="I1392" s="59">
        <f t="shared" si="208"/>
        <v>50.137445043255781</v>
      </c>
      <c r="J1392" s="59">
        <f t="shared" si="209"/>
        <v>13.3007030535166</v>
      </c>
      <c r="K1392" s="59">
        <f t="shared" si="210"/>
        <v>2.5878168949972675</v>
      </c>
      <c r="L1392" s="59">
        <f t="shared" si="211"/>
        <v>-0.21692122491019949</v>
      </c>
      <c r="R1392" s="59">
        <f t="shared" si="214"/>
        <v>15.998622589531681</v>
      </c>
      <c r="S1392" s="59">
        <f t="shared" si="215"/>
        <v>2.7725026303797136</v>
      </c>
    </row>
    <row r="1393" spans="1:19" x14ac:dyDescent="0.3">
      <c r="A1393" s="60">
        <f>[1]Data!A1392</f>
        <v>1986.04</v>
      </c>
      <c r="B1393" s="59">
        <f>[1]Data!B1392</f>
        <v>238</v>
      </c>
      <c r="C1393" s="59">
        <f>[1]Data!C1392</f>
        <v>8.0466700000000007</v>
      </c>
      <c r="D1393" s="59">
        <f>[1]Data!D1392</f>
        <v>14.583299999999999</v>
      </c>
      <c r="E1393" s="59">
        <f>[1]Data!E1392</f>
        <v>108.6</v>
      </c>
      <c r="F1393" s="59">
        <f t="shared" si="212"/>
        <v>684.48449355432786</v>
      </c>
      <c r="G1393" s="59">
        <f t="shared" si="213"/>
        <v>41.941355944751386</v>
      </c>
      <c r="H1393" s="59">
        <f t="shared" si="207"/>
        <v>477.94824031682026</v>
      </c>
      <c r="I1393" s="59">
        <f t="shared" si="208"/>
        <v>50.069876340587712</v>
      </c>
      <c r="J1393" s="59">
        <f t="shared" si="209"/>
        <v>13.670584862209259</v>
      </c>
      <c r="K1393" s="59">
        <f t="shared" si="210"/>
        <v>2.6152464341812229</v>
      </c>
      <c r="L1393" s="59">
        <f t="shared" si="211"/>
        <v>-0.18949168572624409</v>
      </c>
      <c r="R1393" s="59">
        <f t="shared" si="214"/>
        <v>16.320037302942406</v>
      </c>
      <c r="S1393" s="59">
        <f t="shared" si="215"/>
        <v>2.7923936352528589</v>
      </c>
    </row>
    <row r="1394" spans="1:19" x14ac:dyDescent="0.3">
      <c r="A1394" s="60">
        <f>[1]Data!A1393</f>
        <v>1986.05</v>
      </c>
      <c r="B1394" s="59">
        <f>[1]Data!B1393</f>
        <v>238.5</v>
      </c>
      <c r="C1394" s="59">
        <f>[1]Data!C1393</f>
        <v>8.0733300000000003</v>
      </c>
      <c r="D1394" s="59">
        <f>[1]Data!D1393</f>
        <v>14.646699999999999</v>
      </c>
      <c r="E1394" s="59">
        <f>[1]Data!E1393</f>
        <v>108.9</v>
      </c>
      <c r="F1394" s="59">
        <f t="shared" si="212"/>
        <v>684.03289256198343</v>
      </c>
      <c r="G1394" s="59">
        <f t="shared" si="213"/>
        <v>42.007650178145084</v>
      </c>
      <c r="H1394" s="59">
        <f t="shared" si="207"/>
        <v>478.83266652417888</v>
      </c>
      <c r="I1394" s="59">
        <f t="shared" si="208"/>
        <v>49.996866414072827</v>
      </c>
      <c r="J1394" s="59">
        <f t="shared" si="209"/>
        <v>13.681515295315505</v>
      </c>
      <c r="K1394" s="59">
        <f t="shared" si="210"/>
        <v>2.6160456732615969</v>
      </c>
      <c r="L1394" s="59">
        <f t="shared" si="211"/>
        <v>-0.18869244664587015</v>
      </c>
      <c r="R1394" s="59">
        <f t="shared" si="214"/>
        <v>16.283531443943005</v>
      </c>
      <c r="S1394" s="59">
        <f t="shared" si="215"/>
        <v>2.7901542562119528</v>
      </c>
    </row>
    <row r="1395" spans="1:19" x14ac:dyDescent="0.3">
      <c r="A1395" s="60">
        <f>[1]Data!A1394</f>
        <v>1986.06</v>
      </c>
      <c r="B1395" s="59">
        <f>[1]Data!B1394</f>
        <v>245.3</v>
      </c>
      <c r="C1395" s="59">
        <f>[1]Data!C1394</f>
        <v>8.1</v>
      </c>
      <c r="D1395" s="59">
        <f>[1]Data!D1394</f>
        <v>14.71</v>
      </c>
      <c r="E1395" s="59">
        <f>[1]Data!E1394</f>
        <v>109.5</v>
      </c>
      <c r="F1395" s="59">
        <f t="shared" si="212"/>
        <v>699.68072694063926</v>
      </c>
      <c r="G1395" s="59">
        <f t="shared" si="213"/>
        <v>41.958024840182652</v>
      </c>
      <c r="H1395" s="59">
        <f t="shared" si="207"/>
        <v>479.63299935605443</v>
      </c>
      <c r="I1395" s="59">
        <f t="shared" si="208"/>
        <v>49.916733958431713</v>
      </c>
      <c r="J1395" s="59">
        <f t="shared" si="209"/>
        <v>14.016957269746458</v>
      </c>
      <c r="K1395" s="59">
        <f t="shared" si="210"/>
        <v>2.6402678302170073</v>
      </c>
      <c r="L1395" s="59">
        <f t="shared" si="211"/>
        <v>-0.16447028969045974</v>
      </c>
      <c r="R1395" s="59">
        <f t="shared" si="214"/>
        <v>16.675730795377294</v>
      </c>
      <c r="S1395" s="59">
        <f t="shared" si="215"/>
        <v>2.8139544166510975</v>
      </c>
    </row>
    <row r="1396" spans="1:19" x14ac:dyDescent="0.3">
      <c r="A1396" s="60">
        <f>[1]Data!A1395</f>
        <v>1986.07</v>
      </c>
      <c r="B1396" s="59">
        <f>[1]Data!B1395</f>
        <v>240.2</v>
      </c>
      <c r="C1396" s="59">
        <f>[1]Data!C1395</f>
        <v>8.1433300000000006</v>
      </c>
      <c r="D1396" s="59">
        <f>[1]Data!D1395</f>
        <v>14.7567</v>
      </c>
      <c r="E1396" s="59">
        <f>[1]Data!E1395</f>
        <v>109.5</v>
      </c>
      <c r="F1396" s="59">
        <f t="shared" si="212"/>
        <v>685.13375707762555</v>
      </c>
      <c r="G1396" s="59">
        <f t="shared" si="213"/>
        <v>42.09122944657534</v>
      </c>
      <c r="H1396" s="59">
        <f t="shared" si="207"/>
        <v>480.4343810223076</v>
      </c>
      <c r="I1396" s="59">
        <f t="shared" si="208"/>
        <v>49.835768378461914</v>
      </c>
      <c r="J1396" s="59">
        <f t="shared" si="209"/>
        <v>13.747831715457759</v>
      </c>
      <c r="K1396" s="59">
        <f t="shared" si="210"/>
        <v>2.6208811182564116</v>
      </c>
      <c r="L1396" s="59">
        <f t="shared" si="211"/>
        <v>-0.18385700165105545</v>
      </c>
      <c r="R1396" s="59">
        <f t="shared" si="214"/>
        <v>16.277351982489307</v>
      </c>
      <c r="S1396" s="59">
        <f t="shared" si="215"/>
        <v>2.7897746927064451</v>
      </c>
    </row>
    <row r="1397" spans="1:19" x14ac:dyDescent="0.3">
      <c r="A1397" s="60">
        <f>[1]Data!A1396</f>
        <v>1986.08</v>
      </c>
      <c r="B1397" s="59">
        <f>[1]Data!B1396</f>
        <v>245</v>
      </c>
      <c r="C1397" s="59">
        <f>[1]Data!C1396</f>
        <v>8.1866699999999994</v>
      </c>
      <c r="D1397" s="59">
        <f>[1]Data!D1396</f>
        <v>14.8033</v>
      </c>
      <c r="E1397" s="59">
        <f>[1]Data!E1396</f>
        <v>109.7</v>
      </c>
      <c r="F1397" s="59">
        <f t="shared" si="212"/>
        <v>697.55095715587959</v>
      </c>
      <c r="G1397" s="59">
        <f t="shared" si="213"/>
        <v>42.14716769006381</v>
      </c>
      <c r="H1397" s="59">
        <f t="shared" si="207"/>
        <v>481.16408477035469</v>
      </c>
      <c r="I1397" s="59">
        <f t="shared" si="208"/>
        <v>49.753246584032958</v>
      </c>
      <c r="J1397" s="59">
        <f t="shared" si="209"/>
        <v>14.020209836512274</v>
      </c>
      <c r="K1397" s="59">
        <f t="shared" si="210"/>
        <v>2.6404998484354016</v>
      </c>
      <c r="L1397" s="59">
        <f t="shared" si="211"/>
        <v>-0.16423827147206538</v>
      </c>
      <c r="R1397" s="59">
        <f t="shared" si="214"/>
        <v>16.55036377024042</v>
      </c>
      <c r="S1397" s="59">
        <f t="shared" si="215"/>
        <v>2.8064080816564636</v>
      </c>
    </row>
    <row r="1398" spans="1:19" x14ac:dyDescent="0.3">
      <c r="A1398" s="60">
        <f>[1]Data!A1397</f>
        <v>1986.09</v>
      </c>
      <c r="B1398" s="59">
        <f>[1]Data!B1397</f>
        <v>238.3</v>
      </c>
      <c r="C1398" s="59">
        <f>[1]Data!C1397</f>
        <v>8.23</v>
      </c>
      <c r="D1398" s="59">
        <f>[1]Data!D1397</f>
        <v>14.85</v>
      </c>
      <c r="E1398" s="59">
        <f>[1]Data!E1397</f>
        <v>110.2</v>
      </c>
      <c r="F1398" s="59">
        <f t="shared" si="212"/>
        <v>675.39669328493642</v>
      </c>
      <c r="G1398" s="59">
        <f t="shared" si="213"/>
        <v>42.088295825771318</v>
      </c>
      <c r="H1398" s="59">
        <f t="shared" si="207"/>
        <v>481.80614774660768</v>
      </c>
      <c r="I1398" s="59">
        <f t="shared" si="208"/>
        <v>49.667365581731161</v>
      </c>
      <c r="J1398" s="59">
        <f t="shared" si="209"/>
        <v>13.598399781714281</v>
      </c>
      <c r="K1398" s="59">
        <f t="shared" si="210"/>
        <v>2.6099521227099158</v>
      </c>
      <c r="L1398" s="59">
        <f t="shared" si="211"/>
        <v>-0.19478599719755119</v>
      </c>
      <c r="R1398" s="59">
        <f t="shared" si="214"/>
        <v>16.047138047138048</v>
      </c>
      <c r="S1398" s="59">
        <f t="shared" si="215"/>
        <v>2.7755305188559878</v>
      </c>
    </row>
    <row r="1399" spans="1:19" x14ac:dyDescent="0.3">
      <c r="A1399" s="60">
        <f>[1]Data!A1398</f>
        <v>1986.1</v>
      </c>
      <c r="B1399" s="59">
        <f>[1]Data!B1398</f>
        <v>237.4</v>
      </c>
      <c r="C1399" s="59">
        <f>[1]Data!C1398</f>
        <v>8.2466699999999999</v>
      </c>
      <c r="D1399" s="59">
        <f>[1]Data!D1398</f>
        <v>14.726699999999999</v>
      </c>
      <c r="E1399" s="59">
        <f>[1]Data!E1398</f>
        <v>110.3</v>
      </c>
      <c r="F1399" s="59">
        <f t="shared" si="212"/>
        <v>672.2358730734361</v>
      </c>
      <c r="G1399" s="59">
        <f t="shared" si="213"/>
        <v>41.70099423753399</v>
      </c>
      <c r="H1399" s="59">
        <f t="shared" si="207"/>
        <v>482.73195099055965</v>
      </c>
      <c r="I1399" s="59">
        <f t="shared" si="208"/>
        <v>49.574800505721448</v>
      </c>
      <c r="J1399" s="59">
        <f t="shared" si="209"/>
        <v>13.56003183504194</v>
      </c>
      <c r="K1399" s="59">
        <f t="shared" si="210"/>
        <v>2.6071266302264506</v>
      </c>
      <c r="L1399" s="59">
        <f t="shared" si="211"/>
        <v>-0.19761148968101638</v>
      </c>
      <c r="R1399" s="59">
        <f t="shared" si="214"/>
        <v>16.120379990086036</v>
      </c>
      <c r="S1399" s="59">
        <f t="shared" si="215"/>
        <v>2.7800843093866354</v>
      </c>
    </row>
    <row r="1400" spans="1:19" x14ac:dyDescent="0.3">
      <c r="A1400" s="60">
        <f>[1]Data!A1399</f>
        <v>1986.11</v>
      </c>
      <c r="B1400" s="59">
        <f>[1]Data!B1399</f>
        <v>245.1</v>
      </c>
      <c r="C1400" s="59">
        <f>[1]Data!C1399</f>
        <v>8.2633299999999998</v>
      </c>
      <c r="D1400" s="59">
        <f>[1]Data!D1399</f>
        <v>14.603300000000001</v>
      </c>
      <c r="E1400" s="59">
        <f>[1]Data!E1399</f>
        <v>110.4</v>
      </c>
      <c r="F1400" s="59">
        <f t="shared" si="212"/>
        <v>693.4109891304347</v>
      </c>
      <c r="G1400" s="59">
        <f t="shared" si="213"/>
        <v>41.31411137318841</v>
      </c>
      <c r="H1400" s="59">
        <f t="shared" si="207"/>
        <v>483.747048749724</v>
      </c>
      <c r="I1400" s="59">
        <f t="shared" si="208"/>
        <v>49.474191094068296</v>
      </c>
      <c r="J1400" s="59">
        <f t="shared" si="209"/>
        <v>14.015610438420511</v>
      </c>
      <c r="K1400" s="59">
        <f t="shared" si="210"/>
        <v>2.6401717397453099</v>
      </c>
      <c r="L1400" s="59">
        <f t="shared" si="211"/>
        <v>-0.16456638016215708</v>
      </c>
      <c r="R1400" s="59">
        <f t="shared" si="214"/>
        <v>16.783877616703073</v>
      </c>
      <c r="S1400" s="59">
        <f t="shared" si="215"/>
        <v>2.8204187599628594</v>
      </c>
    </row>
    <row r="1401" spans="1:19" x14ac:dyDescent="0.3">
      <c r="A1401" s="60">
        <f>[1]Data!A1400</f>
        <v>1986.12</v>
      </c>
      <c r="B1401" s="59">
        <f>[1]Data!B1400</f>
        <v>248.6</v>
      </c>
      <c r="C1401" s="59">
        <f>[1]Data!C1400</f>
        <v>8.2799999999999994</v>
      </c>
      <c r="D1401" s="59">
        <f>[1]Data!D1400</f>
        <v>14.48</v>
      </c>
      <c r="E1401" s="59">
        <f>[1]Data!E1400</f>
        <v>110.5</v>
      </c>
      <c r="F1401" s="59">
        <f t="shared" si="212"/>
        <v>702.67633665158371</v>
      </c>
      <c r="G1401" s="59">
        <f t="shared" si="213"/>
        <v>40.928211402714929</v>
      </c>
      <c r="H1401" s="59">
        <f t="shared" si="207"/>
        <v>484.86494299082779</v>
      </c>
      <c r="I1401" s="59">
        <f t="shared" si="208"/>
        <v>49.366328895881161</v>
      </c>
      <c r="J1401" s="59">
        <f t="shared" si="209"/>
        <v>14.233919198926111</v>
      </c>
      <c r="K1401" s="59">
        <f t="shared" si="210"/>
        <v>2.6556277922364142</v>
      </c>
      <c r="L1401" s="59">
        <f t="shared" si="211"/>
        <v>-0.14911032767105281</v>
      </c>
      <c r="R1401" s="59">
        <f t="shared" si="214"/>
        <v>17.168508287292816</v>
      </c>
      <c r="S1401" s="59">
        <f t="shared" si="215"/>
        <v>2.8430767921190405</v>
      </c>
    </row>
    <row r="1402" spans="1:19" x14ac:dyDescent="0.3">
      <c r="A1402" s="60">
        <f>[1]Data!A1401</f>
        <v>1987.01</v>
      </c>
      <c r="B1402" s="59">
        <f>[1]Data!B1401</f>
        <v>264.5</v>
      </c>
      <c r="C1402" s="59">
        <f>[1]Data!C1401</f>
        <v>8.3000000000000007</v>
      </c>
      <c r="D1402" s="59">
        <f>[1]Data!D1401</f>
        <v>14.6867</v>
      </c>
      <c r="E1402" s="59">
        <f>[1]Data!E1401</f>
        <v>111.2</v>
      </c>
      <c r="F1402" s="59">
        <f t="shared" si="212"/>
        <v>742.91199640287766</v>
      </c>
      <c r="G1402" s="59">
        <f t="shared" si="213"/>
        <v>41.25113655035971</v>
      </c>
      <c r="H1402" s="59">
        <f t="shared" si="207"/>
        <v>486.26802235301403</v>
      </c>
      <c r="I1402" s="59">
        <f t="shared" si="208"/>
        <v>49.261697818470857</v>
      </c>
      <c r="J1402" s="59">
        <f t="shared" si="209"/>
        <v>15.080925532459419</v>
      </c>
      <c r="K1402" s="59">
        <f t="shared" si="210"/>
        <v>2.7134307355279788</v>
      </c>
      <c r="L1402" s="59">
        <f t="shared" si="211"/>
        <v>-9.1307384379488266E-2</v>
      </c>
      <c r="R1402" s="59">
        <f t="shared" si="214"/>
        <v>18.009491580818018</v>
      </c>
      <c r="S1402" s="59">
        <f t="shared" si="215"/>
        <v>2.8908989289625229</v>
      </c>
    </row>
    <row r="1403" spans="1:19" x14ac:dyDescent="0.3">
      <c r="A1403" s="60">
        <f>[1]Data!A1402</f>
        <v>1987.02</v>
      </c>
      <c r="B1403" s="59">
        <f>[1]Data!B1402</f>
        <v>280.89999999999998</v>
      </c>
      <c r="C1403" s="59">
        <f>[1]Data!C1402</f>
        <v>8.32</v>
      </c>
      <c r="D1403" s="59">
        <f>[1]Data!D1402</f>
        <v>14.8933</v>
      </c>
      <c r="E1403" s="59">
        <f>[1]Data!E1402</f>
        <v>111.6</v>
      </c>
      <c r="F1403" s="59">
        <f t="shared" si="212"/>
        <v>786.1474802867383</v>
      </c>
      <c r="G1403" s="59">
        <f t="shared" si="213"/>
        <v>41.681489028673838</v>
      </c>
      <c r="H1403" s="59">
        <f t="shared" si="207"/>
        <v>487.97166689502637</v>
      </c>
      <c r="I1403" s="59">
        <f t="shared" si="208"/>
        <v>49.163399451222084</v>
      </c>
      <c r="J1403" s="59">
        <f t="shared" si="209"/>
        <v>15.990502875349817</v>
      </c>
      <c r="K1403" s="59">
        <f t="shared" si="210"/>
        <v>2.771994975716559</v>
      </c>
      <c r="L1403" s="59">
        <f t="shared" si="211"/>
        <v>-3.2743144190908069E-2</v>
      </c>
      <c r="R1403" s="59">
        <f t="shared" si="214"/>
        <v>18.860830037667942</v>
      </c>
      <c r="S1403" s="59">
        <f t="shared" si="215"/>
        <v>2.9370872867176816</v>
      </c>
    </row>
    <row r="1404" spans="1:19" x14ac:dyDescent="0.3">
      <c r="A1404" s="60">
        <f>[1]Data!A1403</f>
        <v>1987.03</v>
      </c>
      <c r="B1404" s="59">
        <f>[1]Data!B1403</f>
        <v>292.5</v>
      </c>
      <c r="C1404" s="59">
        <f>[1]Data!C1403</f>
        <v>8.34</v>
      </c>
      <c r="D1404" s="59">
        <f>[1]Data!D1403</f>
        <v>15.1</v>
      </c>
      <c r="E1404" s="59">
        <f>[1]Data!E1403</f>
        <v>112.1</v>
      </c>
      <c r="F1404" s="59">
        <f t="shared" si="212"/>
        <v>814.96083853702055</v>
      </c>
      <c r="G1404" s="59">
        <f t="shared" si="213"/>
        <v>42.071482604817128</v>
      </c>
      <c r="H1404" s="59">
        <f t="shared" si="207"/>
        <v>489.65851700294962</v>
      </c>
      <c r="I1404" s="59">
        <f t="shared" si="208"/>
        <v>49.069556907725882</v>
      </c>
      <c r="J1404" s="59">
        <f t="shared" si="209"/>
        <v>16.608277920045921</v>
      </c>
      <c r="K1404" s="59">
        <f t="shared" si="210"/>
        <v>2.8099012409502757</v>
      </c>
      <c r="L1404" s="59">
        <f t="shared" si="211"/>
        <v>5.1631210428086938E-3</v>
      </c>
      <c r="R1404" s="59">
        <f t="shared" si="214"/>
        <v>19.370860927152318</v>
      </c>
      <c r="S1404" s="59">
        <f t="shared" si="215"/>
        <v>2.9637699228510326</v>
      </c>
    </row>
    <row r="1405" spans="1:19" x14ac:dyDescent="0.3">
      <c r="A1405" s="60">
        <f>[1]Data!A1404</f>
        <v>1987.04</v>
      </c>
      <c r="B1405" s="59">
        <f>[1]Data!B1404</f>
        <v>289.3</v>
      </c>
      <c r="C1405" s="59">
        <f>[1]Data!C1404</f>
        <v>8.4</v>
      </c>
      <c r="D1405" s="59">
        <f>[1]Data!D1404</f>
        <v>14.8733</v>
      </c>
      <c r="E1405" s="59">
        <f>[1]Data!E1404</f>
        <v>112.7</v>
      </c>
      <c r="F1405" s="59">
        <f t="shared" si="212"/>
        <v>801.75374977817205</v>
      </c>
      <c r="G1405" s="59">
        <f t="shared" si="213"/>
        <v>41.219232791481815</v>
      </c>
      <c r="H1405" s="59">
        <f t="shared" si="207"/>
        <v>491.43104413161683</v>
      </c>
      <c r="I1405" s="59">
        <f t="shared" si="208"/>
        <v>48.966395411913709</v>
      </c>
      <c r="J1405" s="59">
        <f t="shared" si="209"/>
        <v>16.373550534681634</v>
      </c>
      <c r="K1405" s="59">
        <f t="shared" si="210"/>
        <v>2.7956672606374506</v>
      </c>
      <c r="L1405" s="59">
        <f t="shared" si="211"/>
        <v>-9.0708592700163848E-3</v>
      </c>
      <c r="R1405" s="59">
        <f t="shared" si="214"/>
        <v>19.450962462936943</v>
      </c>
      <c r="S1405" s="59">
        <f t="shared" si="215"/>
        <v>2.9678965527957915</v>
      </c>
    </row>
    <row r="1406" spans="1:19" x14ac:dyDescent="0.3">
      <c r="A1406" s="60">
        <f>[1]Data!A1405</f>
        <v>1987.05</v>
      </c>
      <c r="B1406" s="59">
        <f>[1]Data!B1405</f>
        <v>289.10000000000002</v>
      </c>
      <c r="C1406" s="59">
        <f>[1]Data!C1405</f>
        <v>8.4600000000000009</v>
      </c>
      <c r="D1406" s="59">
        <f>[1]Data!D1405</f>
        <v>14.646699999999999</v>
      </c>
      <c r="E1406" s="59">
        <f>[1]Data!E1405</f>
        <v>113.1</v>
      </c>
      <c r="F1406" s="59">
        <f t="shared" si="212"/>
        <v>798.3658815207782</v>
      </c>
      <c r="G1406" s="59">
        <f t="shared" si="213"/>
        <v>40.447684389036255</v>
      </c>
      <c r="H1406" s="59">
        <f t="shared" si="207"/>
        <v>493.39774823144273</v>
      </c>
      <c r="I1406" s="59">
        <f t="shared" si="208"/>
        <v>48.853283553686509</v>
      </c>
      <c r="J1406" s="59">
        <f t="shared" si="209"/>
        <v>16.342113025901877</v>
      </c>
      <c r="K1406" s="59">
        <f t="shared" si="210"/>
        <v>2.79374539722191</v>
      </c>
      <c r="L1406" s="59">
        <f t="shared" si="211"/>
        <v>-1.0992722685557066E-2</v>
      </c>
      <c r="R1406" s="59">
        <f t="shared" si="214"/>
        <v>19.738234551127562</v>
      </c>
      <c r="S1406" s="59">
        <f t="shared" si="215"/>
        <v>2.9825575949058578</v>
      </c>
    </row>
    <row r="1407" spans="1:19" x14ac:dyDescent="0.3">
      <c r="A1407" s="60">
        <f>[1]Data!A1406</f>
        <v>1987.06</v>
      </c>
      <c r="B1407" s="59">
        <f>[1]Data!B1406</f>
        <v>301.39999999999998</v>
      </c>
      <c r="C1407" s="59">
        <f>[1]Data!C1406</f>
        <v>8.52</v>
      </c>
      <c r="D1407" s="59">
        <f>[1]Data!D1406</f>
        <v>14.42</v>
      </c>
      <c r="E1407" s="59">
        <f>[1]Data!E1406</f>
        <v>113.5</v>
      </c>
      <c r="F1407" s="59">
        <f t="shared" si="212"/>
        <v>829.3996898678414</v>
      </c>
      <c r="G1407" s="59">
        <f t="shared" si="213"/>
        <v>39.681299030837003</v>
      </c>
      <c r="H1407" s="59">
        <f t="shared" si="207"/>
        <v>495.48318527686195</v>
      </c>
      <c r="I1407" s="59">
        <f t="shared" si="208"/>
        <v>48.7309089568042</v>
      </c>
      <c r="J1407" s="59">
        <f t="shared" si="209"/>
        <v>17.019992190234614</v>
      </c>
      <c r="K1407" s="59">
        <f t="shared" si="210"/>
        <v>2.8343886642869922</v>
      </c>
      <c r="L1407" s="59">
        <f t="shared" si="211"/>
        <v>2.965054437952519E-2</v>
      </c>
      <c r="R1407" s="59">
        <f t="shared" si="214"/>
        <v>20.901525658807209</v>
      </c>
      <c r="S1407" s="59">
        <f t="shared" si="215"/>
        <v>3.0398221543355919</v>
      </c>
    </row>
    <row r="1408" spans="1:19" x14ac:dyDescent="0.3">
      <c r="A1408" s="60">
        <f>[1]Data!A1407</f>
        <v>1987.07</v>
      </c>
      <c r="B1408" s="59">
        <f>[1]Data!B1407</f>
        <v>310.10000000000002</v>
      </c>
      <c r="C1408" s="59">
        <f>[1]Data!C1407</f>
        <v>8.5666700000000002</v>
      </c>
      <c r="D1408" s="59">
        <f>[1]Data!D1407</f>
        <v>14.9</v>
      </c>
      <c r="E1408" s="59">
        <f>[1]Data!E1407</f>
        <v>113.8</v>
      </c>
      <c r="F1408" s="59">
        <f t="shared" si="212"/>
        <v>851.09097715289988</v>
      </c>
      <c r="G1408" s="59">
        <f t="shared" si="213"/>
        <v>40.894084358523727</v>
      </c>
      <c r="H1408" s="59">
        <f t="shared" si="207"/>
        <v>497.78690042469788</v>
      </c>
      <c r="I1408" s="59">
        <f t="shared" si="208"/>
        <v>48.619292167314711</v>
      </c>
      <c r="J1408" s="59">
        <f t="shared" si="209"/>
        <v>17.505211187032927</v>
      </c>
      <c r="K1408" s="59">
        <f t="shared" si="210"/>
        <v>2.8624986187173413</v>
      </c>
      <c r="L1408" s="59">
        <f t="shared" si="211"/>
        <v>5.7760498809874328E-2</v>
      </c>
      <c r="R1408" s="59">
        <f t="shared" si="214"/>
        <v>20.812080536912752</v>
      </c>
      <c r="S1408" s="59">
        <f t="shared" si="215"/>
        <v>3.0355336131549899</v>
      </c>
    </row>
    <row r="1409" spans="1:19" x14ac:dyDescent="0.3">
      <c r="A1409" s="60">
        <f>[1]Data!A1408</f>
        <v>1987.08</v>
      </c>
      <c r="B1409" s="59">
        <f>[1]Data!B1408</f>
        <v>329.4</v>
      </c>
      <c r="C1409" s="59">
        <f>[1]Data!C1408</f>
        <v>8.6133299999999995</v>
      </c>
      <c r="D1409" s="59">
        <f>[1]Data!D1408</f>
        <v>15.38</v>
      </c>
      <c r="E1409" s="59">
        <f>[1]Data!E1408</f>
        <v>114.4</v>
      </c>
      <c r="F1409" s="59">
        <f t="shared" si="212"/>
        <v>899.31958741258734</v>
      </c>
      <c r="G1409" s="59">
        <f t="shared" si="213"/>
        <v>41.990088811188805</v>
      </c>
      <c r="H1409" s="59">
        <f t="shared" ref="H1409:H1472" si="216">GEOMEAN(F1290:F1410)</f>
        <v>500.05906632900849</v>
      </c>
      <c r="I1409" s="59">
        <f t="shared" ref="I1409:I1472" si="217">GEOMEAN(G1290:G1409)</f>
        <v>48.516250071193802</v>
      </c>
      <c r="J1409" s="59">
        <f t="shared" ref="J1409:J1472" si="218">F1409/I1409</f>
        <v>18.536461208211808</v>
      </c>
      <c r="K1409" s="59">
        <f t="shared" ref="K1409:K1472" si="219">LN(J1409)</f>
        <v>2.9197396685755903</v>
      </c>
      <c r="L1409" s="59">
        <f t="shared" ref="L1409:L1472" si="220">K1409-$K$1854</f>
        <v>0.11500154866812329</v>
      </c>
      <c r="R1409" s="59">
        <f t="shared" si="214"/>
        <v>21.417425227568266</v>
      </c>
      <c r="S1409" s="59">
        <f t="shared" si="215"/>
        <v>3.064204853666042</v>
      </c>
    </row>
    <row r="1410" spans="1:19" x14ac:dyDescent="0.3">
      <c r="A1410" s="60">
        <f>[1]Data!A1409</f>
        <v>1987.09</v>
      </c>
      <c r="B1410" s="59">
        <f>[1]Data!B1409</f>
        <v>318.7</v>
      </c>
      <c r="C1410" s="59">
        <f>[1]Data!C1409</f>
        <v>8.66</v>
      </c>
      <c r="D1410" s="59">
        <f>[1]Data!D1409</f>
        <v>15.86</v>
      </c>
      <c r="E1410" s="59">
        <f>[1]Data!E1409</f>
        <v>115</v>
      </c>
      <c r="F1410" s="59">
        <f t="shared" si="212"/>
        <v>865.56702956521724</v>
      </c>
      <c r="G1410" s="59">
        <f t="shared" si="213"/>
        <v>43.074656695652173</v>
      </c>
      <c r="H1410" s="59">
        <f t="shared" si="216"/>
        <v>501.87511095197863</v>
      </c>
      <c r="I1410" s="59">
        <f t="shared" si="217"/>
        <v>48.421372419042847</v>
      </c>
      <c r="J1410" s="59">
        <f t="shared" si="218"/>
        <v>17.875722771228446</v>
      </c>
      <c r="K1410" s="59">
        <f t="shared" si="219"/>
        <v>2.8834435225166475</v>
      </c>
      <c r="L1410" s="59">
        <f t="shared" si="220"/>
        <v>7.8705402609180464E-2</v>
      </c>
      <c r="R1410" s="59">
        <f t="shared" si="214"/>
        <v>20.094577553593947</v>
      </c>
      <c r="S1410" s="59">
        <f t="shared" si="215"/>
        <v>3.0004500052165888</v>
      </c>
    </row>
    <row r="1411" spans="1:19" x14ac:dyDescent="0.3">
      <c r="A1411" s="60">
        <f>[1]Data!A1410</f>
        <v>1987.1</v>
      </c>
      <c r="B1411" s="59">
        <f>[1]Data!B1410</f>
        <v>280.2</v>
      </c>
      <c r="C1411" s="59">
        <f>[1]Data!C1410</f>
        <v>8.7100000000000009</v>
      </c>
      <c r="D1411" s="59">
        <f>[1]Data!D1410</f>
        <v>16.406700000000001</v>
      </c>
      <c r="E1411" s="59">
        <f>[1]Data!E1410</f>
        <v>115.3</v>
      </c>
      <c r="F1411" s="59">
        <f t="shared" si="212"/>
        <v>759.02364614050305</v>
      </c>
      <c r="G1411" s="59">
        <f t="shared" si="213"/>
        <v>44.443516256721594</v>
      </c>
      <c r="H1411" s="59">
        <f t="shared" si="216"/>
        <v>503.25816821511927</v>
      </c>
      <c r="I1411" s="59">
        <f t="shared" si="217"/>
        <v>48.338340406066422</v>
      </c>
      <c r="J1411" s="59">
        <f t="shared" si="218"/>
        <v>15.702310831615687</v>
      </c>
      <c r="K1411" s="59">
        <f t="shared" si="219"/>
        <v>2.7538078882504728</v>
      </c>
      <c r="L1411" s="59">
        <f t="shared" si="220"/>
        <v>-5.0930231656994174E-2</v>
      </c>
      <c r="R1411" s="59">
        <f t="shared" si="214"/>
        <v>17.078388707052603</v>
      </c>
      <c r="S1411" s="59">
        <f t="shared" si="215"/>
        <v>2.8378138459157372</v>
      </c>
    </row>
    <row r="1412" spans="1:19" x14ac:dyDescent="0.3">
      <c r="A1412" s="60">
        <f>[1]Data!A1411</f>
        <v>1987.11</v>
      </c>
      <c r="B1412" s="59">
        <f>[1]Data!B1411</f>
        <v>245</v>
      </c>
      <c r="C1412" s="59">
        <f>[1]Data!C1411</f>
        <v>8.76</v>
      </c>
      <c r="D1412" s="59">
        <f>[1]Data!D1411</f>
        <v>16.953299999999999</v>
      </c>
      <c r="E1412" s="59">
        <f>[1]Data!E1411</f>
        <v>115.4</v>
      </c>
      <c r="F1412" s="59">
        <f t="shared" si="212"/>
        <v>663.09653379549388</v>
      </c>
      <c r="G1412" s="59">
        <f t="shared" si="213"/>
        <v>45.884385577123041</v>
      </c>
      <c r="H1412" s="59">
        <f t="shared" si="216"/>
        <v>504.57269409465863</v>
      </c>
      <c r="I1412" s="59">
        <f t="shared" si="217"/>
        <v>48.268002254037434</v>
      </c>
      <c r="J1412" s="59">
        <f t="shared" si="218"/>
        <v>13.737807715877207</v>
      </c>
      <c r="K1412" s="59">
        <f t="shared" si="219"/>
        <v>2.6201517191787578</v>
      </c>
      <c r="L1412" s="59">
        <f t="shared" si="220"/>
        <v>-0.18458640072870924</v>
      </c>
      <c r="R1412" s="59">
        <f t="shared" si="214"/>
        <v>14.451463726826047</v>
      </c>
      <c r="S1412" s="59">
        <f t="shared" si="215"/>
        <v>2.6707957054024711</v>
      </c>
    </row>
    <row r="1413" spans="1:19" x14ac:dyDescent="0.3">
      <c r="A1413" s="60">
        <f>[1]Data!A1412</f>
        <v>1987.12</v>
      </c>
      <c r="B1413" s="59">
        <f>[1]Data!B1412</f>
        <v>241</v>
      </c>
      <c r="C1413" s="59">
        <f>[1]Data!C1412</f>
        <v>8.81</v>
      </c>
      <c r="D1413" s="59">
        <f>[1]Data!D1412</f>
        <v>17.5</v>
      </c>
      <c r="E1413" s="59">
        <f>[1]Data!E1412</f>
        <v>115.4</v>
      </c>
      <c r="F1413" s="59">
        <f t="shared" si="212"/>
        <v>652.27046793760826</v>
      </c>
      <c r="G1413" s="59">
        <f t="shared" si="213"/>
        <v>47.364038128249561</v>
      </c>
      <c r="H1413" s="59">
        <f t="shared" si="216"/>
        <v>506.07541071324624</v>
      </c>
      <c r="I1413" s="59">
        <f t="shared" si="217"/>
        <v>48.209592144287342</v>
      </c>
      <c r="J1413" s="59">
        <f t="shared" si="218"/>
        <v>13.529889777648739</v>
      </c>
      <c r="K1413" s="59">
        <f t="shared" si="219"/>
        <v>2.604901295634269</v>
      </c>
      <c r="L1413" s="59">
        <f t="shared" si="220"/>
        <v>-0.19983682427319804</v>
      </c>
      <c r="R1413" s="59">
        <f t="shared" si="214"/>
        <v>13.771428571428572</v>
      </c>
      <c r="S1413" s="59">
        <f t="shared" si="215"/>
        <v>2.6225960525611867</v>
      </c>
    </row>
    <row r="1414" spans="1:19" x14ac:dyDescent="0.3">
      <c r="A1414" s="60">
        <f>[1]Data!A1413</f>
        <v>1988.01</v>
      </c>
      <c r="B1414" s="59">
        <f>[1]Data!B1413</f>
        <v>250.5</v>
      </c>
      <c r="C1414" s="59">
        <f>[1]Data!C1413</f>
        <v>8.8566699999999994</v>
      </c>
      <c r="D1414" s="59">
        <f>[1]Data!D1413</f>
        <v>17.863299999999999</v>
      </c>
      <c r="E1414" s="59">
        <f>[1]Data!E1413</f>
        <v>115.7</v>
      </c>
      <c r="F1414" s="59">
        <f t="shared" si="212"/>
        <v>676.22442523768359</v>
      </c>
      <c r="G1414" s="59">
        <f t="shared" si="213"/>
        <v>48.221955191011233</v>
      </c>
      <c r="H1414" s="59">
        <f t="shared" si="216"/>
        <v>507.88688122694936</v>
      </c>
      <c r="I1414" s="59">
        <f t="shared" si="217"/>
        <v>48.160664753084518</v>
      </c>
      <c r="J1414" s="59">
        <f t="shared" si="218"/>
        <v>14.041011034723599</v>
      </c>
      <c r="K1414" s="59">
        <f t="shared" si="219"/>
        <v>2.6419824070251954</v>
      </c>
      <c r="L1414" s="59">
        <f t="shared" si="220"/>
        <v>-0.16275571288227164</v>
      </c>
      <c r="R1414" s="59">
        <f t="shared" si="214"/>
        <v>14.023164812772556</v>
      </c>
      <c r="S1414" s="59">
        <f t="shared" si="215"/>
        <v>2.6407105917077911</v>
      </c>
    </row>
    <row r="1415" spans="1:19" x14ac:dyDescent="0.3">
      <c r="A1415" s="60">
        <f>[1]Data!A1414</f>
        <v>1988.02</v>
      </c>
      <c r="B1415" s="59">
        <f>[1]Data!B1414</f>
        <v>258.10000000000002</v>
      </c>
      <c r="C1415" s="59">
        <f>[1]Data!C1414</f>
        <v>8.9033300000000004</v>
      </c>
      <c r="D1415" s="59">
        <f>[1]Data!D1414</f>
        <v>18.226700000000001</v>
      </c>
      <c r="E1415" s="59">
        <f>[1]Data!E1414</f>
        <v>116</v>
      </c>
      <c r="F1415" s="59">
        <f t="shared" si="212"/>
        <v>694.93870000000004</v>
      </c>
      <c r="G1415" s="59">
        <f t="shared" si="213"/>
        <v>49.07570400344828</v>
      </c>
      <c r="H1415" s="59">
        <f t="shared" si="216"/>
        <v>509.89557372753563</v>
      </c>
      <c r="I1415" s="59">
        <f t="shared" si="217"/>
        <v>48.121014244802303</v>
      </c>
      <c r="J1415" s="59">
        <f t="shared" si="218"/>
        <v>14.441480731571705</v>
      </c>
      <c r="K1415" s="59">
        <f t="shared" si="219"/>
        <v>2.6701046719450834</v>
      </c>
      <c r="L1415" s="59">
        <f t="shared" si="220"/>
        <v>-0.13463344796238363</v>
      </c>
      <c r="R1415" s="59">
        <f t="shared" si="214"/>
        <v>14.160544695419357</v>
      </c>
      <c r="S1415" s="59">
        <f t="shared" si="215"/>
        <v>2.6504595547163627</v>
      </c>
    </row>
    <row r="1416" spans="1:19" x14ac:dyDescent="0.3">
      <c r="A1416" s="60">
        <f>[1]Data!A1415</f>
        <v>1988.03</v>
      </c>
      <c r="B1416" s="59">
        <f>[1]Data!B1415</f>
        <v>265.7</v>
      </c>
      <c r="C1416" s="59">
        <f>[1]Data!C1415</f>
        <v>8.9499999999999993</v>
      </c>
      <c r="D1416" s="59">
        <f>[1]Data!D1415</f>
        <v>18.59</v>
      </c>
      <c r="E1416" s="59">
        <f>[1]Data!E1415</f>
        <v>116.5</v>
      </c>
      <c r="F1416" s="59">
        <f t="shared" si="212"/>
        <v>712.33143690987117</v>
      </c>
      <c r="G1416" s="59">
        <f t="shared" si="213"/>
        <v>49.839071931330473</v>
      </c>
      <c r="H1416" s="59">
        <f t="shared" si="216"/>
        <v>511.88193923351383</v>
      </c>
      <c r="I1416" s="59">
        <f t="shared" si="217"/>
        <v>48.090387118047758</v>
      </c>
      <c r="J1416" s="59">
        <f t="shared" si="218"/>
        <v>14.812345659878074</v>
      </c>
      <c r="K1416" s="59">
        <f t="shared" si="219"/>
        <v>2.6954609992547756</v>
      </c>
      <c r="L1416" s="59">
        <f t="shared" si="220"/>
        <v>-0.10927712065269146</v>
      </c>
      <c r="R1416" s="59">
        <f t="shared" si="214"/>
        <v>14.292630446476601</v>
      </c>
      <c r="S1416" s="59">
        <f t="shared" si="215"/>
        <v>2.6597440510324151</v>
      </c>
    </row>
    <row r="1417" spans="1:19" x14ac:dyDescent="0.3">
      <c r="A1417" s="60">
        <f>[1]Data!A1416</f>
        <v>1988.04</v>
      </c>
      <c r="B1417" s="59">
        <f>[1]Data!B1416</f>
        <v>262.60000000000002</v>
      </c>
      <c r="C1417" s="59">
        <f>[1]Data!C1416</f>
        <v>9.0433299999999992</v>
      </c>
      <c r="D1417" s="59">
        <f>[1]Data!D1416</f>
        <v>19.616700000000002</v>
      </c>
      <c r="E1417" s="59">
        <f>[1]Data!E1416</f>
        <v>117.1</v>
      </c>
      <c r="F1417" s="59">
        <f t="shared" si="212"/>
        <v>700.41317847993184</v>
      </c>
      <c r="G1417" s="59">
        <f t="shared" si="213"/>
        <v>52.322144700256196</v>
      </c>
      <c r="H1417" s="59">
        <f t="shared" si="216"/>
        <v>513.60650694915944</v>
      </c>
      <c r="I1417" s="59">
        <f t="shared" si="217"/>
        <v>48.078630904690066</v>
      </c>
      <c r="J1417" s="59">
        <f t="shared" si="218"/>
        <v>14.568076613254947</v>
      </c>
      <c r="K1417" s="59">
        <f t="shared" si="219"/>
        <v>2.6788326014212909</v>
      </c>
      <c r="L1417" s="59">
        <f t="shared" si="220"/>
        <v>-0.12590551848617615</v>
      </c>
      <c r="R1417" s="59">
        <f t="shared" si="214"/>
        <v>13.386553293877157</v>
      </c>
      <c r="S1417" s="59">
        <f t="shared" si="215"/>
        <v>2.5942507175966196</v>
      </c>
    </row>
    <row r="1418" spans="1:19" x14ac:dyDescent="0.3">
      <c r="A1418" s="60">
        <f>[1]Data!A1417</f>
        <v>1988.05</v>
      </c>
      <c r="B1418" s="59">
        <f>[1]Data!B1417</f>
        <v>256.10000000000002</v>
      </c>
      <c r="C1418" s="59">
        <f>[1]Data!C1417</f>
        <v>9.1366700000000005</v>
      </c>
      <c r="D1418" s="59">
        <f>[1]Data!D1417</f>
        <v>20.6433</v>
      </c>
      <c r="E1418" s="59">
        <f>[1]Data!E1417</f>
        <v>117.5</v>
      </c>
      <c r="F1418" s="59">
        <f t="shared" si="212"/>
        <v>680.75085276595746</v>
      </c>
      <c r="G1418" s="59">
        <f t="shared" si="213"/>
        <v>54.872878090212765</v>
      </c>
      <c r="H1418" s="59">
        <f t="shared" si="216"/>
        <v>515.38412017020346</v>
      </c>
      <c r="I1418" s="59">
        <f t="shared" si="217"/>
        <v>48.085951464123063</v>
      </c>
      <c r="J1418" s="59">
        <f t="shared" si="218"/>
        <v>14.15695919574069</v>
      </c>
      <c r="K1418" s="59">
        <f t="shared" si="219"/>
        <v>2.6502063191408256</v>
      </c>
      <c r="L1418" s="59">
        <f t="shared" si="220"/>
        <v>-0.15453180076664141</v>
      </c>
      <c r="R1418" s="59">
        <f t="shared" si="214"/>
        <v>12.405962225031852</v>
      </c>
      <c r="S1418" s="59">
        <f t="shared" si="215"/>
        <v>2.5181771816512275</v>
      </c>
    </row>
    <row r="1419" spans="1:19" x14ac:dyDescent="0.3">
      <c r="A1419" s="60">
        <f>[1]Data!A1418</f>
        <v>1988.06</v>
      </c>
      <c r="B1419" s="59">
        <f>[1]Data!B1418</f>
        <v>270.7</v>
      </c>
      <c r="C1419" s="59">
        <f>[1]Data!C1418</f>
        <v>9.23</v>
      </c>
      <c r="D1419" s="59">
        <f>[1]Data!D1418</f>
        <v>21.67</v>
      </c>
      <c r="E1419" s="59">
        <f>[1]Data!E1418</f>
        <v>118</v>
      </c>
      <c r="F1419" s="59">
        <f t="shared" ref="F1419:F1482" si="221">B1419*$E$1848/E1419</f>
        <v>716.51078305084752</v>
      </c>
      <c r="G1419" s="59">
        <f t="shared" ref="G1419:G1482" si="222">D1419*$E$1848/E1419</f>
        <v>57.357918983050851</v>
      </c>
      <c r="H1419" s="59">
        <f t="shared" si="216"/>
        <v>517.15965640992761</v>
      </c>
      <c r="I1419" s="59">
        <f t="shared" si="217"/>
        <v>48.111650208391609</v>
      </c>
      <c r="J1419" s="59">
        <f t="shared" si="218"/>
        <v>14.892666951712126</v>
      </c>
      <c r="K1419" s="59">
        <f t="shared" si="219"/>
        <v>2.70086894091361</v>
      </c>
      <c r="L1419" s="59">
        <f t="shared" si="220"/>
        <v>-0.10386917899385706</v>
      </c>
      <c r="R1419" s="59">
        <f t="shared" ref="R1419:R1482" si="223">B1419/D1419</f>
        <v>12.491924319335485</v>
      </c>
      <c r="S1419" s="59">
        <f t="shared" ref="S1419:S1482" si="224">LN(R1419)</f>
        <v>2.5250823810719876</v>
      </c>
    </row>
    <row r="1420" spans="1:19" x14ac:dyDescent="0.3">
      <c r="A1420" s="60">
        <f>[1]Data!A1419</f>
        <v>1988.07</v>
      </c>
      <c r="B1420" s="59">
        <f>[1]Data!B1419</f>
        <v>269.10000000000002</v>
      </c>
      <c r="C1420" s="59">
        <f>[1]Data!C1419</f>
        <v>9.3066700000000004</v>
      </c>
      <c r="D1420" s="59">
        <f>[1]Data!D1419</f>
        <v>22.023299999999999</v>
      </c>
      <c r="E1420" s="59">
        <f>[1]Data!E1419</f>
        <v>118.5</v>
      </c>
      <c r="F1420" s="59">
        <f t="shared" si="221"/>
        <v>709.2703898734178</v>
      </c>
      <c r="G1420" s="59">
        <f t="shared" si="222"/>
        <v>58.047099878481013</v>
      </c>
      <c r="H1420" s="59">
        <f t="shared" si="216"/>
        <v>518.88977043722844</v>
      </c>
      <c r="I1420" s="59">
        <f t="shared" si="217"/>
        <v>48.141191683519416</v>
      </c>
      <c r="J1420" s="59">
        <f t="shared" si="218"/>
        <v>14.733129053725282</v>
      </c>
      <c r="K1420" s="59">
        <f t="shared" si="219"/>
        <v>2.6900986351876526</v>
      </c>
      <c r="L1420" s="59">
        <f t="shared" si="220"/>
        <v>-0.11463948471981444</v>
      </c>
      <c r="R1420" s="59">
        <f t="shared" si="223"/>
        <v>12.218877279971668</v>
      </c>
      <c r="S1420" s="59">
        <f t="shared" si="224"/>
        <v>2.5029820739065598</v>
      </c>
    </row>
    <row r="1421" spans="1:19" x14ac:dyDescent="0.3">
      <c r="A1421" s="60">
        <f>[1]Data!A1420</f>
        <v>1988.08</v>
      </c>
      <c r="B1421" s="59">
        <f>[1]Data!B1420</f>
        <v>263.7</v>
      </c>
      <c r="C1421" s="59">
        <f>[1]Data!C1420</f>
        <v>9.3833300000000008</v>
      </c>
      <c r="D1421" s="59">
        <f>[1]Data!D1420</f>
        <v>22.3767</v>
      </c>
      <c r="E1421" s="59">
        <f>[1]Data!E1420</f>
        <v>119</v>
      </c>
      <c r="F1421" s="59">
        <f t="shared" si="221"/>
        <v>692.11721344537807</v>
      </c>
      <c r="G1421" s="59">
        <f t="shared" si="222"/>
        <v>58.730751801680668</v>
      </c>
      <c r="H1421" s="59">
        <f t="shared" si="216"/>
        <v>520.39883850563933</v>
      </c>
      <c r="I1421" s="59">
        <f t="shared" si="217"/>
        <v>48.17328718864713</v>
      </c>
      <c r="J1421" s="59">
        <f t="shared" si="218"/>
        <v>14.36724072274826</v>
      </c>
      <c r="K1421" s="59">
        <f t="shared" si="219"/>
        <v>2.6649506651431918</v>
      </c>
      <c r="L1421" s="59">
        <f t="shared" si="220"/>
        <v>-0.13978745476427523</v>
      </c>
      <c r="R1421" s="59">
        <f t="shared" si="223"/>
        <v>11.784579495636086</v>
      </c>
      <c r="S1421" s="59">
        <f t="shared" si="224"/>
        <v>2.4667918544308463</v>
      </c>
    </row>
    <row r="1422" spans="1:19" x14ac:dyDescent="0.3">
      <c r="A1422" s="60">
        <f>[1]Data!A1421</f>
        <v>1988.09</v>
      </c>
      <c r="B1422" s="59">
        <f>[1]Data!B1421</f>
        <v>268</v>
      </c>
      <c r="C1422" s="59">
        <f>[1]Data!C1421</f>
        <v>9.4600000000000009</v>
      </c>
      <c r="D1422" s="59">
        <f>[1]Data!D1421</f>
        <v>22.73</v>
      </c>
      <c r="E1422" s="59">
        <f>[1]Data!E1421</f>
        <v>119.8</v>
      </c>
      <c r="F1422" s="59">
        <f t="shared" si="221"/>
        <v>698.70597662771286</v>
      </c>
      <c r="G1422" s="59">
        <f t="shared" si="222"/>
        <v>59.259652420701165</v>
      </c>
      <c r="H1422" s="59">
        <f t="shared" si="216"/>
        <v>522.07919332647327</v>
      </c>
      <c r="I1422" s="59">
        <f t="shared" si="217"/>
        <v>48.208084218951392</v>
      </c>
      <c r="J1422" s="59">
        <f t="shared" si="218"/>
        <v>14.49354372711289</v>
      </c>
      <c r="K1422" s="59">
        <f t="shared" si="219"/>
        <v>2.67370329006966</v>
      </c>
      <c r="L1422" s="59">
        <f t="shared" si="220"/>
        <v>-0.13103482983780701</v>
      </c>
      <c r="R1422" s="59">
        <f t="shared" si="223"/>
        <v>11.790585129784425</v>
      </c>
      <c r="S1422" s="59">
        <f t="shared" si="224"/>
        <v>2.467301342646405</v>
      </c>
    </row>
    <row r="1423" spans="1:19" x14ac:dyDescent="0.3">
      <c r="A1423" s="60">
        <f>[1]Data!A1422</f>
        <v>1988.1</v>
      </c>
      <c r="B1423" s="59">
        <f>[1]Data!B1422</f>
        <v>277.39999999999998</v>
      </c>
      <c r="C1423" s="59">
        <f>[1]Data!C1422</f>
        <v>9.5500000000000007</v>
      </c>
      <c r="D1423" s="59">
        <f>[1]Data!D1422</f>
        <v>23.0733</v>
      </c>
      <c r="E1423" s="59">
        <f>[1]Data!E1422</f>
        <v>120.2</v>
      </c>
      <c r="F1423" s="59">
        <f t="shared" si="221"/>
        <v>720.80612978369368</v>
      </c>
      <c r="G1423" s="59">
        <f t="shared" si="222"/>
        <v>59.954491976705484</v>
      </c>
      <c r="H1423" s="59">
        <f t="shared" si="216"/>
        <v>523.83893588423189</v>
      </c>
      <c r="I1423" s="59">
        <f t="shared" si="217"/>
        <v>48.242497369426751</v>
      </c>
      <c r="J1423" s="59">
        <f t="shared" si="218"/>
        <v>14.941310443859775</v>
      </c>
      <c r="K1423" s="59">
        <f t="shared" si="219"/>
        <v>2.704129889637144</v>
      </c>
      <c r="L1423" s="59">
        <f t="shared" si="220"/>
        <v>-0.10060823027032306</v>
      </c>
      <c r="R1423" s="59">
        <f t="shared" si="223"/>
        <v>12.02255420767727</v>
      </c>
      <c r="S1423" s="59">
        <f t="shared" si="224"/>
        <v>2.4867844030118569</v>
      </c>
    </row>
    <row r="1424" spans="1:19" x14ac:dyDescent="0.3">
      <c r="A1424" s="60">
        <f>[1]Data!A1423</f>
        <v>1988.11</v>
      </c>
      <c r="B1424" s="59">
        <f>[1]Data!B1423</f>
        <v>271</v>
      </c>
      <c r="C1424" s="59">
        <f>[1]Data!C1423</f>
        <v>9.64</v>
      </c>
      <c r="D1424" s="59">
        <f>[1]Data!D1423</f>
        <v>23.416699999999999</v>
      </c>
      <c r="E1424" s="59">
        <f>[1]Data!E1423</f>
        <v>120.3</v>
      </c>
      <c r="F1424" s="59">
        <f t="shared" si="221"/>
        <v>703.59078969243558</v>
      </c>
      <c r="G1424" s="59">
        <f t="shared" si="222"/>
        <v>60.796215664172905</v>
      </c>
      <c r="H1424" s="59">
        <f t="shared" si="216"/>
        <v>525.96624819706324</v>
      </c>
      <c r="I1424" s="59">
        <f t="shared" si="217"/>
        <v>48.275807388052122</v>
      </c>
      <c r="J1424" s="59">
        <f t="shared" si="218"/>
        <v>14.574397151699811</v>
      </c>
      <c r="K1424" s="59">
        <f t="shared" si="219"/>
        <v>2.6792663695766605</v>
      </c>
      <c r="L1424" s="59">
        <f t="shared" si="220"/>
        <v>-0.12547175033080649</v>
      </c>
      <c r="R1424" s="59">
        <f t="shared" si="223"/>
        <v>11.572937262722759</v>
      </c>
      <c r="S1424" s="59">
        <f t="shared" si="224"/>
        <v>2.4486693778474242</v>
      </c>
    </row>
    <row r="1425" spans="1:19" x14ac:dyDescent="0.3">
      <c r="A1425" s="60">
        <f>[1]Data!A1424</f>
        <v>1988.12</v>
      </c>
      <c r="B1425" s="59">
        <f>[1]Data!B1424</f>
        <v>276.5</v>
      </c>
      <c r="C1425" s="59">
        <f>[1]Data!C1424</f>
        <v>9.75</v>
      </c>
      <c r="D1425" s="59">
        <f>[1]Data!D1424</f>
        <v>23.75</v>
      </c>
      <c r="E1425" s="59">
        <f>[1]Data!E1424</f>
        <v>120.5</v>
      </c>
      <c r="F1425" s="59">
        <f t="shared" si="221"/>
        <v>716.67882157676343</v>
      </c>
      <c r="G1425" s="59">
        <f t="shared" si="222"/>
        <v>61.559211618257265</v>
      </c>
      <c r="H1425" s="59">
        <f t="shared" si="216"/>
        <v>528.17413706385253</v>
      </c>
      <c r="I1425" s="59">
        <f t="shared" si="217"/>
        <v>48.307592839161757</v>
      </c>
      <c r="J1425" s="59">
        <f t="shared" si="218"/>
        <v>14.835738637669602</v>
      </c>
      <c r="K1425" s="59">
        <f t="shared" si="219"/>
        <v>2.69703904270684</v>
      </c>
      <c r="L1425" s="59">
        <f t="shared" si="220"/>
        <v>-0.10769907720062699</v>
      </c>
      <c r="R1425" s="59">
        <f t="shared" si="223"/>
        <v>11.642105263157895</v>
      </c>
      <c r="S1425" s="59">
        <f t="shared" si="224"/>
        <v>2.4546282904817391</v>
      </c>
    </row>
    <row r="1426" spans="1:19" x14ac:dyDescent="0.3">
      <c r="A1426" s="60">
        <f>[1]Data!A1425</f>
        <v>1989.01</v>
      </c>
      <c r="B1426" s="59">
        <f>[1]Data!B1425</f>
        <v>285.39999999999998</v>
      </c>
      <c r="C1426" s="59">
        <f>[1]Data!C1425</f>
        <v>9.8133300000000006</v>
      </c>
      <c r="D1426" s="59">
        <f>[1]Data!D1425</f>
        <v>24.16</v>
      </c>
      <c r="E1426" s="59">
        <f>[1]Data!E1425</f>
        <v>121.1</v>
      </c>
      <c r="F1426" s="59">
        <f t="shared" si="221"/>
        <v>736.08218662262584</v>
      </c>
      <c r="G1426" s="59">
        <f t="shared" si="222"/>
        <v>62.311652518579685</v>
      </c>
      <c r="H1426" s="59">
        <f t="shared" si="216"/>
        <v>530.38085618334026</v>
      </c>
      <c r="I1426" s="59">
        <f t="shared" si="217"/>
        <v>48.33742129028758</v>
      </c>
      <c r="J1426" s="59">
        <f t="shared" si="218"/>
        <v>15.227998659715977</v>
      </c>
      <c r="K1426" s="59">
        <f t="shared" si="219"/>
        <v>2.7231357505057985</v>
      </c>
      <c r="L1426" s="59">
        <f t="shared" si="220"/>
        <v>-8.160236940166854E-2</v>
      </c>
      <c r="R1426" s="59">
        <f t="shared" si="223"/>
        <v>11.812913907284766</v>
      </c>
      <c r="S1426" s="59">
        <f t="shared" si="224"/>
        <v>2.4691933319761219</v>
      </c>
    </row>
    <row r="1427" spans="1:19" x14ac:dyDescent="0.3">
      <c r="A1427" s="60">
        <f>[1]Data!A1426</f>
        <v>1989.02</v>
      </c>
      <c r="B1427" s="59">
        <f>[1]Data!B1426</f>
        <v>294</v>
      </c>
      <c r="C1427" s="59">
        <f>[1]Data!C1426</f>
        <v>9.8966700000000003</v>
      </c>
      <c r="D1427" s="59">
        <f>[1]Data!D1426</f>
        <v>24.56</v>
      </c>
      <c r="E1427" s="59">
        <f>[1]Data!E1426</f>
        <v>121.6</v>
      </c>
      <c r="F1427" s="59">
        <f t="shared" si="221"/>
        <v>755.14480263157895</v>
      </c>
      <c r="G1427" s="59">
        <f t="shared" si="222"/>
        <v>63.082844736842098</v>
      </c>
      <c r="H1427" s="59">
        <f t="shared" si="216"/>
        <v>532.6691081728444</v>
      </c>
      <c r="I1427" s="59">
        <f t="shared" si="217"/>
        <v>48.366747401861794</v>
      </c>
      <c r="J1427" s="59">
        <f t="shared" si="218"/>
        <v>15.612891980462408</v>
      </c>
      <c r="K1427" s="59">
        <f t="shared" si="219"/>
        <v>2.748096981971587</v>
      </c>
      <c r="L1427" s="59">
        <f t="shared" si="220"/>
        <v>-5.6641137935879993E-2</v>
      </c>
      <c r="R1427" s="59">
        <f t="shared" si="223"/>
        <v>11.970684039087949</v>
      </c>
      <c r="S1427" s="59">
        <f t="shared" si="224"/>
        <v>2.4824606640597402</v>
      </c>
    </row>
    <row r="1428" spans="1:19" x14ac:dyDescent="0.3">
      <c r="A1428" s="60">
        <f>[1]Data!A1427</f>
        <v>1989.03</v>
      </c>
      <c r="B1428" s="59">
        <f>[1]Data!B1427</f>
        <v>292.7</v>
      </c>
      <c r="C1428" s="59">
        <f>[1]Data!C1427</f>
        <v>10.01</v>
      </c>
      <c r="D1428" s="59">
        <f>[1]Data!D1427</f>
        <v>24.96</v>
      </c>
      <c r="E1428" s="59">
        <f>[1]Data!E1427</f>
        <v>122.3</v>
      </c>
      <c r="F1428" s="59">
        <f t="shared" si="221"/>
        <v>747.5026688470972</v>
      </c>
      <c r="G1428" s="59">
        <f t="shared" si="222"/>
        <v>63.74330923957482</v>
      </c>
      <c r="H1428" s="59">
        <f t="shared" si="216"/>
        <v>535.04227897531666</v>
      </c>
      <c r="I1428" s="59">
        <f t="shared" si="217"/>
        <v>48.394432175745351</v>
      </c>
      <c r="J1428" s="59">
        <f t="shared" si="218"/>
        <v>15.446046895075167</v>
      </c>
      <c r="K1428" s="59">
        <f t="shared" si="219"/>
        <v>2.7373531062084457</v>
      </c>
      <c r="L1428" s="59">
        <f t="shared" si="220"/>
        <v>-6.7385013699021279E-2</v>
      </c>
      <c r="R1428" s="59">
        <f t="shared" si="223"/>
        <v>11.726762820512819</v>
      </c>
      <c r="S1428" s="59">
        <f t="shared" si="224"/>
        <v>2.4618736501966132</v>
      </c>
    </row>
    <row r="1429" spans="1:19" x14ac:dyDescent="0.3">
      <c r="A1429" s="60">
        <f>[1]Data!A1428</f>
        <v>1989.04</v>
      </c>
      <c r="B1429" s="59">
        <f>[1]Data!B1428</f>
        <v>302.3</v>
      </c>
      <c r="C1429" s="59">
        <f>[1]Data!C1428</f>
        <v>10.0867</v>
      </c>
      <c r="D1429" s="59">
        <f>[1]Data!D1428</f>
        <v>25.046700000000001</v>
      </c>
      <c r="E1429" s="59">
        <f>[1]Data!E1428</f>
        <v>123.1</v>
      </c>
      <c r="F1429" s="59">
        <f t="shared" si="221"/>
        <v>767.00214134849716</v>
      </c>
      <c r="G1429" s="59">
        <f t="shared" si="222"/>
        <v>63.549032529650695</v>
      </c>
      <c r="H1429" s="59">
        <f t="shared" si="216"/>
        <v>537.53084148021958</v>
      </c>
      <c r="I1429" s="59">
        <f t="shared" si="217"/>
        <v>48.418679698267333</v>
      </c>
      <c r="J1429" s="59">
        <f t="shared" si="218"/>
        <v>15.84103792437662</v>
      </c>
      <c r="K1429" s="59">
        <f t="shared" si="219"/>
        <v>2.7626039097684032</v>
      </c>
      <c r="L1429" s="59">
        <f t="shared" si="220"/>
        <v>-4.2134210139063821E-2</v>
      </c>
      <c r="R1429" s="59">
        <f t="shared" si="223"/>
        <v>12.06945425944336</v>
      </c>
      <c r="S1429" s="59">
        <f t="shared" si="224"/>
        <v>2.4906778194595032</v>
      </c>
    </row>
    <row r="1430" spans="1:19" x14ac:dyDescent="0.3">
      <c r="A1430" s="60">
        <f>[1]Data!A1429</f>
        <v>1989.05</v>
      </c>
      <c r="B1430" s="59">
        <f>[1]Data!B1429</f>
        <v>313.89999999999998</v>
      </c>
      <c r="C1430" s="59">
        <f>[1]Data!C1429</f>
        <v>10.193300000000001</v>
      </c>
      <c r="D1430" s="59">
        <f>[1]Data!D1429</f>
        <v>25.133299999999998</v>
      </c>
      <c r="E1430" s="59">
        <f>[1]Data!E1429</f>
        <v>123.8</v>
      </c>
      <c r="F1430" s="59">
        <f t="shared" si="221"/>
        <v>791.93065266558961</v>
      </c>
      <c r="G1430" s="59">
        <f t="shared" si="222"/>
        <v>63.408189463651048</v>
      </c>
      <c r="H1430" s="59">
        <f t="shared" si="216"/>
        <v>540.31881536624155</v>
      </c>
      <c r="I1430" s="59">
        <f t="shared" si="217"/>
        <v>48.440450786898793</v>
      </c>
      <c r="J1430" s="59">
        <f t="shared" si="218"/>
        <v>16.348540110608862</v>
      </c>
      <c r="K1430" s="59">
        <f t="shared" si="219"/>
        <v>2.794138603485667</v>
      </c>
      <c r="L1430" s="59">
        <f t="shared" si="220"/>
        <v>-1.0599516421800015E-2</v>
      </c>
      <c r="R1430" s="59">
        <f t="shared" si="223"/>
        <v>12.489406484623984</v>
      </c>
      <c r="S1430" s="59">
        <f t="shared" si="224"/>
        <v>2.5248808037629336</v>
      </c>
    </row>
    <row r="1431" spans="1:19" x14ac:dyDescent="0.3">
      <c r="A1431" s="60">
        <f>[1]Data!A1430</f>
        <v>1989.06</v>
      </c>
      <c r="B1431" s="59">
        <f>[1]Data!B1430</f>
        <v>323.7</v>
      </c>
      <c r="C1431" s="59">
        <f>[1]Data!C1430</f>
        <v>10.37</v>
      </c>
      <c r="D1431" s="59">
        <f>[1]Data!D1430</f>
        <v>25.22</v>
      </c>
      <c r="E1431" s="59">
        <f>[1]Data!E1430</f>
        <v>124.1</v>
      </c>
      <c r="F1431" s="59">
        <f t="shared" si="221"/>
        <v>814.68064786462526</v>
      </c>
      <c r="G1431" s="59">
        <f t="shared" si="222"/>
        <v>63.473110717163578</v>
      </c>
      <c r="H1431" s="59">
        <f t="shared" si="216"/>
        <v>543.18484763953188</v>
      </c>
      <c r="I1431" s="59">
        <f t="shared" si="217"/>
        <v>48.460535951026557</v>
      </c>
      <c r="J1431" s="59">
        <f t="shared" si="218"/>
        <v>16.811218280539212</v>
      </c>
      <c r="K1431" s="59">
        <f t="shared" si="219"/>
        <v>2.8220464183541818</v>
      </c>
      <c r="L1431" s="59">
        <f t="shared" si="220"/>
        <v>1.7308298446714776E-2</v>
      </c>
      <c r="R1431" s="59">
        <f t="shared" si="223"/>
        <v>12.835051546391753</v>
      </c>
      <c r="S1431" s="59">
        <f t="shared" si="224"/>
        <v>2.5521798303954251</v>
      </c>
    </row>
    <row r="1432" spans="1:19" x14ac:dyDescent="0.3">
      <c r="A1432" s="60">
        <f>[1]Data!A1431</f>
        <v>1989.07</v>
      </c>
      <c r="B1432" s="59">
        <f>[1]Data!B1431</f>
        <v>331.9</v>
      </c>
      <c r="C1432" s="59">
        <f>[1]Data!C1431</f>
        <v>10.423299999999999</v>
      </c>
      <c r="D1432" s="59">
        <f>[1]Data!D1431</f>
        <v>24.71</v>
      </c>
      <c r="E1432" s="59">
        <f>[1]Data!E1431</f>
        <v>124.4</v>
      </c>
      <c r="F1432" s="59">
        <f t="shared" si="221"/>
        <v>833.3037845659162</v>
      </c>
      <c r="G1432" s="59">
        <f t="shared" si="222"/>
        <v>62.03957974276527</v>
      </c>
      <c r="H1432" s="59">
        <f t="shared" si="216"/>
        <v>546.25995057163425</v>
      </c>
      <c r="I1432" s="59">
        <f t="shared" si="217"/>
        <v>48.469633115224319</v>
      </c>
      <c r="J1432" s="59">
        <f t="shared" si="218"/>
        <v>17.192285788195399</v>
      </c>
      <c r="K1432" s="59">
        <f t="shared" si="219"/>
        <v>2.844460782526578</v>
      </c>
      <c r="L1432" s="59">
        <f t="shared" si="220"/>
        <v>3.9722662619110949E-2</v>
      </c>
      <c r="R1432" s="59">
        <f t="shared" si="223"/>
        <v>13.431808984216914</v>
      </c>
      <c r="S1432" s="59">
        <f t="shared" si="224"/>
        <v>2.5976256987254103</v>
      </c>
    </row>
    <row r="1433" spans="1:19" x14ac:dyDescent="0.3">
      <c r="A1433" s="60">
        <f>[1]Data!A1432</f>
        <v>1989.08</v>
      </c>
      <c r="B1433" s="59">
        <f>[1]Data!B1432</f>
        <v>346.6</v>
      </c>
      <c r="C1433" s="59">
        <f>[1]Data!C1432</f>
        <v>10.5467</v>
      </c>
      <c r="D1433" s="59">
        <f>[1]Data!D1432</f>
        <v>24.2</v>
      </c>
      <c r="E1433" s="59">
        <f>[1]Data!E1432</f>
        <v>124.6</v>
      </c>
      <c r="F1433" s="59">
        <f t="shared" si="221"/>
        <v>868.81437560192626</v>
      </c>
      <c r="G1433" s="59">
        <f t="shared" si="222"/>
        <v>60.661592295345102</v>
      </c>
      <c r="H1433" s="59">
        <f t="shared" si="216"/>
        <v>549.18720370021208</v>
      </c>
      <c r="I1433" s="59">
        <f t="shared" si="217"/>
        <v>48.467391998651635</v>
      </c>
      <c r="J1433" s="59">
        <f t="shared" si="218"/>
        <v>17.925750484492681</v>
      </c>
      <c r="K1433" s="59">
        <f t="shared" si="219"/>
        <v>2.8862382536423068</v>
      </c>
      <c r="L1433" s="59">
        <f t="shared" si="220"/>
        <v>8.1500133734839775E-2</v>
      </c>
      <c r="R1433" s="59">
        <f t="shared" si="223"/>
        <v>14.322314049586778</v>
      </c>
      <c r="S1433" s="59">
        <f t="shared" si="224"/>
        <v>2.661818744118865</v>
      </c>
    </row>
    <row r="1434" spans="1:19" x14ac:dyDescent="0.3">
      <c r="A1434" s="60">
        <f>[1]Data!A1433</f>
        <v>1989.09</v>
      </c>
      <c r="B1434" s="59">
        <f>[1]Data!B1433</f>
        <v>347.3</v>
      </c>
      <c r="C1434" s="59">
        <f>[1]Data!C1433</f>
        <v>10.73</v>
      </c>
      <c r="D1434" s="59">
        <f>[1]Data!D1433</f>
        <v>23.69</v>
      </c>
      <c r="E1434" s="59">
        <f>[1]Data!E1433</f>
        <v>125</v>
      </c>
      <c r="F1434" s="59">
        <f t="shared" si="221"/>
        <v>867.78322880000007</v>
      </c>
      <c r="G1434" s="59">
        <f t="shared" si="222"/>
        <v>59.193160640000002</v>
      </c>
      <c r="H1434" s="59">
        <f t="shared" si="216"/>
        <v>552.10810368729597</v>
      </c>
      <c r="I1434" s="59">
        <f t="shared" si="217"/>
        <v>48.453583010410696</v>
      </c>
      <c r="J1434" s="59">
        <f t="shared" si="218"/>
        <v>17.909578092781061</v>
      </c>
      <c r="K1434" s="59">
        <f t="shared" si="219"/>
        <v>2.8853356587198307</v>
      </c>
      <c r="L1434" s="59">
        <f t="shared" si="220"/>
        <v>8.0597538812363645E-2</v>
      </c>
      <c r="R1434" s="59">
        <f t="shared" si="223"/>
        <v>14.660194174757281</v>
      </c>
      <c r="S1434" s="59">
        <f t="shared" si="224"/>
        <v>2.6851359415793343</v>
      </c>
    </row>
    <row r="1435" spans="1:19" x14ac:dyDescent="0.3">
      <c r="A1435" s="60">
        <f>[1]Data!A1434</f>
        <v>1989.1</v>
      </c>
      <c r="B1435" s="59">
        <f>[1]Data!B1434</f>
        <v>347.4</v>
      </c>
      <c r="C1435" s="59">
        <f>[1]Data!C1434</f>
        <v>10.7967</v>
      </c>
      <c r="D1435" s="59">
        <f>[1]Data!D1434</f>
        <v>23.4267</v>
      </c>
      <c r="E1435" s="59">
        <f>[1]Data!E1434</f>
        <v>125.6</v>
      </c>
      <c r="F1435" s="59">
        <f t="shared" si="221"/>
        <v>863.88643949044581</v>
      </c>
      <c r="G1435" s="59">
        <f t="shared" si="222"/>
        <v>58.255637455414011</v>
      </c>
      <c r="H1435" s="59">
        <f t="shared" si="216"/>
        <v>555.15081562140278</v>
      </c>
      <c r="I1435" s="59">
        <f t="shared" si="217"/>
        <v>48.434456585867032</v>
      </c>
      <c r="J1435" s="59">
        <f t="shared" si="218"/>
        <v>17.836195559640576</v>
      </c>
      <c r="K1435" s="59">
        <f t="shared" si="219"/>
        <v>2.8812298510267516</v>
      </c>
      <c r="L1435" s="59">
        <f t="shared" si="220"/>
        <v>7.6491731119284534E-2</v>
      </c>
      <c r="R1435" s="59">
        <f t="shared" si="223"/>
        <v>14.829233310709574</v>
      </c>
      <c r="S1435" s="59">
        <f t="shared" si="224"/>
        <v>2.6966004562773209</v>
      </c>
    </row>
    <row r="1436" spans="1:19" x14ac:dyDescent="0.3">
      <c r="A1436" s="60">
        <f>[1]Data!A1435</f>
        <v>1989.11</v>
      </c>
      <c r="B1436" s="59">
        <f>[1]Data!B1435</f>
        <v>340.2</v>
      </c>
      <c r="C1436" s="59">
        <f>[1]Data!C1435</f>
        <v>10.923299999999999</v>
      </c>
      <c r="D1436" s="59">
        <f>[1]Data!D1435</f>
        <v>23.1633</v>
      </c>
      <c r="E1436" s="59">
        <f>[1]Data!E1435</f>
        <v>125.9</v>
      </c>
      <c r="F1436" s="59">
        <f t="shared" si="221"/>
        <v>843.96621445591734</v>
      </c>
      <c r="G1436" s="59">
        <f t="shared" si="222"/>
        <v>57.463382173153292</v>
      </c>
      <c r="H1436" s="59">
        <f t="shared" si="216"/>
        <v>558.39372635850043</v>
      </c>
      <c r="I1436" s="59">
        <f t="shared" si="217"/>
        <v>48.411455564197027</v>
      </c>
      <c r="J1436" s="59">
        <f t="shared" si="218"/>
        <v>17.433192301701364</v>
      </c>
      <c r="K1436" s="59">
        <f t="shared" si="219"/>
        <v>2.8583759926014811</v>
      </c>
      <c r="L1436" s="59">
        <f t="shared" si="220"/>
        <v>5.3637872694014099E-2</v>
      </c>
      <c r="R1436" s="59">
        <f t="shared" si="223"/>
        <v>14.687026459960368</v>
      </c>
      <c r="S1436" s="59">
        <f t="shared" si="224"/>
        <v>2.6869645503606496</v>
      </c>
    </row>
    <row r="1437" spans="1:19" x14ac:dyDescent="0.3">
      <c r="A1437" s="60">
        <f>[1]Data!A1436</f>
        <v>1989.12</v>
      </c>
      <c r="B1437" s="59">
        <f>[1]Data!B1436</f>
        <v>348.6</v>
      </c>
      <c r="C1437" s="59">
        <f>[1]Data!C1436</f>
        <v>11.06</v>
      </c>
      <c r="D1437" s="59">
        <f>[1]Data!D1436</f>
        <v>22.87</v>
      </c>
      <c r="E1437" s="59">
        <f>[1]Data!E1436</f>
        <v>126.1</v>
      </c>
      <c r="F1437" s="59">
        <f t="shared" si="221"/>
        <v>863.43326883425857</v>
      </c>
      <c r="G1437" s="59">
        <f t="shared" si="222"/>
        <v>56.645779857256144</v>
      </c>
      <c r="H1437" s="59">
        <f t="shared" si="216"/>
        <v>561.36037225953237</v>
      </c>
      <c r="I1437" s="59">
        <f t="shared" si="217"/>
        <v>48.384828292232726</v>
      </c>
      <c r="J1437" s="59">
        <f t="shared" si="218"/>
        <v>17.845124170314904</v>
      </c>
      <c r="K1437" s="59">
        <f t="shared" si="219"/>
        <v>2.8817303151871729</v>
      </c>
      <c r="L1437" s="59">
        <f t="shared" si="220"/>
        <v>7.6992195279705911E-2</v>
      </c>
      <c r="R1437" s="59">
        <f t="shared" si="223"/>
        <v>15.242675994752952</v>
      </c>
      <c r="S1437" s="59">
        <f t="shared" si="224"/>
        <v>2.724099125051231</v>
      </c>
    </row>
    <row r="1438" spans="1:19" x14ac:dyDescent="0.3">
      <c r="A1438" s="60">
        <f>[1]Data!A1437</f>
        <v>1990.01</v>
      </c>
      <c r="B1438" s="59">
        <f>[1]Data!B1437</f>
        <v>339.97</v>
      </c>
      <c r="C1438" s="59">
        <f>[1]Data!C1437</f>
        <v>11.14</v>
      </c>
      <c r="D1438" s="59">
        <f>[1]Data!D1437</f>
        <v>22.49</v>
      </c>
      <c r="E1438" s="59">
        <f>[1]Data!E1437</f>
        <v>127.4</v>
      </c>
      <c r="F1438" s="59">
        <f t="shared" si="221"/>
        <v>833.46554191522762</v>
      </c>
      <c r="G1438" s="59">
        <f t="shared" si="222"/>
        <v>55.136159183673463</v>
      </c>
      <c r="H1438" s="59">
        <f t="shared" si="216"/>
        <v>564.12262584530583</v>
      </c>
      <c r="I1438" s="59">
        <f t="shared" si="217"/>
        <v>48.349202068270856</v>
      </c>
      <c r="J1438" s="59">
        <f t="shared" si="218"/>
        <v>17.238454953989592</v>
      </c>
      <c r="K1438" s="59">
        <f t="shared" si="219"/>
        <v>2.8471426413812586</v>
      </c>
      <c r="L1438" s="59">
        <f t="shared" si="220"/>
        <v>4.240452147379159E-2</v>
      </c>
      <c r="R1438" s="59">
        <f t="shared" si="223"/>
        <v>15.116496220542466</v>
      </c>
      <c r="S1438" s="59">
        <f t="shared" si="224"/>
        <v>2.7157866124519026</v>
      </c>
    </row>
    <row r="1439" spans="1:19" x14ac:dyDescent="0.3">
      <c r="A1439" s="60">
        <f>[1]Data!A1438</f>
        <v>1990.02</v>
      </c>
      <c r="B1439" s="59">
        <f>[1]Data!B1438</f>
        <v>330.45</v>
      </c>
      <c r="C1439" s="59">
        <f>[1]Data!C1438</f>
        <v>11.23</v>
      </c>
      <c r="D1439" s="59">
        <f>[1]Data!D1438</f>
        <v>22.08</v>
      </c>
      <c r="E1439" s="59">
        <f>[1]Data!E1438</f>
        <v>128</v>
      </c>
      <c r="F1439" s="59">
        <f t="shared" si="221"/>
        <v>806.32897968750001</v>
      </c>
      <c r="G1439" s="59">
        <f t="shared" si="222"/>
        <v>53.877269999999996</v>
      </c>
      <c r="H1439" s="59">
        <f t="shared" si="216"/>
        <v>566.86861860019462</v>
      </c>
      <c r="I1439" s="59">
        <f t="shared" si="217"/>
        <v>48.306126214071611</v>
      </c>
      <c r="J1439" s="59">
        <f t="shared" si="218"/>
        <v>16.692064607172242</v>
      </c>
      <c r="K1439" s="59">
        <f t="shared" si="219"/>
        <v>2.8149334332689184</v>
      </c>
      <c r="L1439" s="59">
        <f t="shared" si="220"/>
        <v>1.0195313361451408E-2</v>
      </c>
      <c r="R1439" s="59">
        <f t="shared" si="223"/>
        <v>14.966032608695652</v>
      </c>
      <c r="S1439" s="59">
        <f t="shared" si="224"/>
        <v>2.7057831405075672</v>
      </c>
    </row>
    <row r="1440" spans="1:19" x14ac:dyDescent="0.3">
      <c r="A1440" s="60">
        <f>[1]Data!A1439</f>
        <v>1990.03</v>
      </c>
      <c r="B1440" s="59">
        <f>[1]Data!B1439</f>
        <v>338.46</v>
      </c>
      <c r="C1440" s="59">
        <f>[1]Data!C1439</f>
        <v>11.32</v>
      </c>
      <c r="D1440" s="59">
        <f>[1]Data!D1439</f>
        <v>21.67</v>
      </c>
      <c r="E1440" s="59">
        <f>[1]Data!E1439</f>
        <v>128.69999999999999</v>
      </c>
      <c r="F1440" s="59">
        <f t="shared" si="221"/>
        <v>821.38219673659671</v>
      </c>
      <c r="G1440" s="59">
        <f t="shared" si="222"/>
        <v>52.589234188034197</v>
      </c>
      <c r="H1440" s="59">
        <f t="shared" si="216"/>
        <v>570.14206389526908</v>
      </c>
      <c r="I1440" s="59">
        <f t="shared" si="217"/>
        <v>48.25564112560582</v>
      </c>
      <c r="J1440" s="59">
        <f t="shared" si="218"/>
        <v>17.021475159735218</v>
      </c>
      <c r="K1440" s="59">
        <f t="shared" si="219"/>
        <v>2.8344757915242695</v>
      </c>
      <c r="L1440" s="59">
        <f t="shared" si="220"/>
        <v>2.9737671616802519E-2</v>
      </c>
      <c r="R1440" s="59">
        <f t="shared" si="223"/>
        <v>15.618827872634977</v>
      </c>
      <c r="S1440" s="59">
        <f t="shared" si="224"/>
        <v>2.7484771014316718</v>
      </c>
    </row>
    <row r="1441" spans="1:19" x14ac:dyDescent="0.3">
      <c r="A1441" s="60">
        <f>[1]Data!A1440</f>
        <v>1990.04</v>
      </c>
      <c r="B1441" s="59">
        <f>[1]Data!B1440</f>
        <v>338.18</v>
      </c>
      <c r="C1441" s="59">
        <f>[1]Data!C1440</f>
        <v>11.4367</v>
      </c>
      <c r="D1441" s="59">
        <f>[1]Data!D1440</f>
        <v>21.533300000000001</v>
      </c>
      <c r="E1441" s="59">
        <f>[1]Data!E1440</f>
        <v>128.9</v>
      </c>
      <c r="F1441" s="59">
        <f t="shared" si="221"/>
        <v>819.42929216446851</v>
      </c>
      <c r="G1441" s="59">
        <f t="shared" si="222"/>
        <v>52.176405396431342</v>
      </c>
      <c r="H1441" s="59">
        <f t="shared" si="216"/>
        <v>573.72019403540264</v>
      </c>
      <c r="I1441" s="59">
        <f t="shared" si="217"/>
        <v>48.209609324217347</v>
      </c>
      <c r="J1441" s="59">
        <f t="shared" si="218"/>
        <v>16.997219094925146</v>
      </c>
      <c r="K1441" s="59">
        <f t="shared" si="219"/>
        <v>2.8330497480236527</v>
      </c>
      <c r="L1441" s="59">
        <f t="shared" si="220"/>
        <v>2.8311628116185705E-2</v>
      </c>
      <c r="R1441" s="59">
        <f t="shared" si="223"/>
        <v>15.704977871482773</v>
      </c>
      <c r="S1441" s="59">
        <f t="shared" si="224"/>
        <v>2.7539777239786507</v>
      </c>
    </row>
    <row r="1442" spans="1:19" x14ac:dyDescent="0.3">
      <c r="A1442" s="60">
        <f>[1]Data!A1441</f>
        <v>1990.05</v>
      </c>
      <c r="B1442" s="59">
        <f>[1]Data!B1441</f>
        <v>350.25</v>
      </c>
      <c r="C1442" s="59">
        <f>[1]Data!C1441</f>
        <v>11.5533</v>
      </c>
      <c r="D1442" s="59">
        <f>[1]Data!D1441</f>
        <v>21.396699999999999</v>
      </c>
      <c r="E1442" s="59">
        <f>[1]Data!E1441</f>
        <v>129.19999999999999</v>
      </c>
      <c r="F1442" s="59">
        <f t="shared" si="221"/>
        <v>846.7049767801858</v>
      </c>
      <c r="G1442" s="59">
        <f t="shared" si="222"/>
        <v>51.725031767801859</v>
      </c>
      <c r="H1442" s="59">
        <f t="shared" si="216"/>
        <v>577.26516786866239</v>
      </c>
      <c r="I1442" s="59">
        <f t="shared" si="217"/>
        <v>48.167175143544796</v>
      </c>
      <c r="J1442" s="59">
        <f t="shared" si="218"/>
        <v>17.578464467905555</v>
      </c>
      <c r="K1442" s="59">
        <f t="shared" si="219"/>
        <v>2.8666745430443359</v>
      </c>
      <c r="L1442" s="59">
        <f t="shared" si="220"/>
        <v>6.1936423136868868E-2</v>
      </c>
      <c r="R1442" s="59">
        <f t="shared" si="223"/>
        <v>16.369346674954549</v>
      </c>
      <c r="S1442" s="59">
        <f t="shared" si="224"/>
        <v>2.7954104806876945</v>
      </c>
    </row>
    <row r="1443" spans="1:19" x14ac:dyDescent="0.3">
      <c r="A1443" s="60">
        <f>[1]Data!A1442</f>
        <v>1990.06</v>
      </c>
      <c r="B1443" s="59">
        <f>[1]Data!B1442</f>
        <v>360.39</v>
      </c>
      <c r="C1443" s="59">
        <f>[1]Data!C1442</f>
        <v>11.66</v>
      </c>
      <c r="D1443" s="59">
        <f>[1]Data!D1442</f>
        <v>21.26</v>
      </c>
      <c r="E1443" s="59">
        <f>[1]Data!E1442</f>
        <v>129.9</v>
      </c>
      <c r="F1443" s="59">
        <f t="shared" si="221"/>
        <v>866.52293672055418</v>
      </c>
      <c r="G1443" s="59">
        <f t="shared" si="222"/>
        <v>51.117616012317164</v>
      </c>
      <c r="H1443" s="59">
        <f t="shared" si="216"/>
        <v>580.56330756443322</v>
      </c>
      <c r="I1443" s="59">
        <f t="shared" si="217"/>
        <v>48.127549814928173</v>
      </c>
      <c r="J1443" s="59">
        <f t="shared" si="218"/>
        <v>18.004717465416796</v>
      </c>
      <c r="K1443" s="59">
        <f t="shared" si="219"/>
        <v>2.8906338049708751</v>
      </c>
      <c r="L1443" s="59">
        <f t="shared" si="220"/>
        <v>8.5895685063408056E-2</v>
      </c>
      <c r="R1443" s="59">
        <f t="shared" si="223"/>
        <v>16.951552210724362</v>
      </c>
      <c r="S1443" s="59">
        <f t="shared" si="224"/>
        <v>2.8303594054875916</v>
      </c>
    </row>
    <row r="1444" spans="1:19" x14ac:dyDescent="0.3">
      <c r="A1444" s="60">
        <f>[1]Data!A1443</f>
        <v>1990.07</v>
      </c>
      <c r="B1444" s="59">
        <f>[1]Data!B1443</f>
        <v>360.03</v>
      </c>
      <c r="C1444" s="59">
        <f>[1]Data!C1443</f>
        <v>11.726699999999999</v>
      </c>
      <c r="D1444" s="59">
        <f>[1]Data!D1443</f>
        <v>21.42</v>
      </c>
      <c r="E1444" s="59">
        <f>[1]Data!E1443</f>
        <v>130.4</v>
      </c>
      <c r="F1444" s="59">
        <f t="shared" si="221"/>
        <v>862.33811319018389</v>
      </c>
      <c r="G1444" s="59">
        <f t="shared" si="222"/>
        <v>51.304842331288349</v>
      </c>
      <c r="H1444" s="59">
        <f t="shared" si="216"/>
        <v>583.21301826146646</v>
      </c>
      <c r="I1444" s="59">
        <f t="shared" si="217"/>
        <v>48.092113629870077</v>
      </c>
      <c r="J1444" s="59">
        <f t="shared" si="218"/>
        <v>17.930967223170338</v>
      </c>
      <c r="K1444" s="59">
        <f t="shared" si="219"/>
        <v>2.8865292305664636</v>
      </c>
      <c r="L1444" s="59">
        <f t="shared" si="220"/>
        <v>8.179111065899658E-2</v>
      </c>
      <c r="R1444" s="59">
        <f t="shared" si="223"/>
        <v>16.808123249299719</v>
      </c>
      <c r="S1444" s="59">
        <f t="shared" si="224"/>
        <v>2.8218622962918567</v>
      </c>
    </row>
    <row r="1445" spans="1:19" x14ac:dyDescent="0.3">
      <c r="A1445" s="60">
        <f>[1]Data!A1444</f>
        <v>1990.08</v>
      </c>
      <c r="B1445" s="59">
        <f>[1]Data!B1444</f>
        <v>330.75</v>
      </c>
      <c r="C1445" s="59">
        <f>[1]Data!C1444</f>
        <v>11.783300000000001</v>
      </c>
      <c r="D1445" s="59">
        <f>[1]Data!D1444</f>
        <v>21.58</v>
      </c>
      <c r="E1445" s="59">
        <f>[1]Data!E1444</f>
        <v>131.6</v>
      </c>
      <c r="F1445" s="59">
        <f t="shared" si="221"/>
        <v>784.98335106382979</v>
      </c>
      <c r="G1445" s="59">
        <f t="shared" si="222"/>
        <v>51.216751975683884</v>
      </c>
      <c r="H1445" s="59">
        <f t="shared" si="216"/>
        <v>585.49242481429587</v>
      </c>
      <c r="I1445" s="59">
        <f t="shared" si="217"/>
        <v>48.061618315892019</v>
      </c>
      <c r="J1445" s="59">
        <f t="shared" si="218"/>
        <v>16.332853086727372</v>
      </c>
      <c r="K1445" s="59">
        <f t="shared" si="219"/>
        <v>2.7931786061568182</v>
      </c>
      <c r="L1445" s="59">
        <f t="shared" si="220"/>
        <v>-1.1559513750648787E-2</v>
      </c>
      <c r="R1445" s="59">
        <f t="shared" si="223"/>
        <v>15.326691380908249</v>
      </c>
      <c r="S1445" s="59">
        <f t="shared" si="224"/>
        <v>2.7295958431650766</v>
      </c>
    </row>
    <row r="1446" spans="1:19" x14ac:dyDescent="0.3">
      <c r="A1446" s="60">
        <f>[1]Data!A1445</f>
        <v>1990.09</v>
      </c>
      <c r="B1446" s="59">
        <f>[1]Data!B1445</f>
        <v>315.41000000000003</v>
      </c>
      <c r="C1446" s="59">
        <f>[1]Data!C1445</f>
        <v>11.83</v>
      </c>
      <c r="D1446" s="59">
        <f>[1]Data!D1445</f>
        <v>21.74</v>
      </c>
      <c r="E1446" s="59">
        <f>[1]Data!E1445</f>
        <v>132.69999999999999</v>
      </c>
      <c r="F1446" s="59">
        <f t="shared" si="221"/>
        <v>742.37103330821412</v>
      </c>
      <c r="G1446" s="59">
        <f t="shared" si="222"/>
        <v>51.168784325546341</v>
      </c>
      <c r="H1446" s="59">
        <f t="shared" si="216"/>
        <v>587.54626592934756</v>
      </c>
      <c r="I1446" s="59">
        <f t="shared" si="217"/>
        <v>48.036841823316266</v>
      </c>
      <c r="J1446" s="59">
        <f t="shared" si="218"/>
        <v>15.454201507224813</v>
      </c>
      <c r="K1446" s="59">
        <f t="shared" si="219"/>
        <v>2.7378809085893709</v>
      </c>
      <c r="L1446" s="59">
        <f t="shared" si="220"/>
        <v>-6.6857211318096077E-2</v>
      </c>
      <c r="R1446" s="59">
        <f t="shared" si="223"/>
        <v>14.50827966881325</v>
      </c>
      <c r="S1446" s="59">
        <f t="shared" si="224"/>
        <v>2.6747194981037077</v>
      </c>
    </row>
    <row r="1447" spans="1:19" x14ac:dyDescent="0.3">
      <c r="A1447" s="60">
        <f>[1]Data!A1446</f>
        <v>1990.1</v>
      </c>
      <c r="B1447" s="59">
        <f>[1]Data!B1446</f>
        <v>307.12</v>
      </c>
      <c r="C1447" s="59">
        <f>[1]Data!C1446</f>
        <v>11.9267</v>
      </c>
      <c r="D1447" s="59">
        <f>[1]Data!D1446</f>
        <v>21.6067</v>
      </c>
      <c r="E1447" s="59">
        <f>[1]Data!E1446</f>
        <v>133.5</v>
      </c>
      <c r="F1447" s="59">
        <f t="shared" si="221"/>
        <v>718.52736958801495</v>
      </c>
      <c r="G1447" s="59">
        <f t="shared" si="222"/>
        <v>50.550290819475656</v>
      </c>
      <c r="H1447" s="59">
        <f t="shared" si="216"/>
        <v>589.63001420759451</v>
      </c>
      <c r="I1447" s="59">
        <f t="shared" si="217"/>
        <v>48.009368615139408</v>
      </c>
      <c r="J1447" s="59">
        <f t="shared" si="218"/>
        <v>14.966399065732194</v>
      </c>
      <c r="K1447" s="59">
        <f t="shared" si="219"/>
        <v>2.7058076261250772</v>
      </c>
      <c r="L1447" s="59">
        <f t="shared" si="220"/>
        <v>-9.8930493782389828E-2</v>
      </c>
      <c r="R1447" s="59">
        <f t="shared" si="223"/>
        <v>14.214109512327195</v>
      </c>
      <c r="S1447" s="59">
        <f t="shared" si="224"/>
        <v>2.6542350989147163</v>
      </c>
    </row>
    <row r="1448" spans="1:19" x14ac:dyDescent="0.3">
      <c r="A1448" s="60">
        <f>[1]Data!A1447</f>
        <v>1990.11</v>
      </c>
      <c r="B1448" s="59">
        <f>[1]Data!B1447</f>
        <v>315.29000000000002</v>
      </c>
      <c r="C1448" s="59">
        <f>[1]Data!C1447</f>
        <v>12.013299999999999</v>
      </c>
      <c r="D1448" s="59">
        <f>[1]Data!D1447</f>
        <v>21.473299999999998</v>
      </c>
      <c r="E1448" s="59">
        <f>[1]Data!E1447</f>
        <v>133.80000000000001</v>
      </c>
      <c r="F1448" s="59">
        <f t="shared" si="221"/>
        <v>735.98771509715993</v>
      </c>
      <c r="G1448" s="59">
        <f t="shared" si="222"/>
        <v>50.125551088191322</v>
      </c>
      <c r="H1448" s="59">
        <f t="shared" si="216"/>
        <v>591.76345835989423</v>
      </c>
      <c r="I1448" s="59">
        <f t="shared" si="217"/>
        <v>47.980195672435883</v>
      </c>
      <c r="J1448" s="59">
        <f t="shared" si="218"/>
        <v>15.339406285914276</v>
      </c>
      <c r="K1448" s="59">
        <f t="shared" si="219"/>
        <v>2.7304250915339292</v>
      </c>
      <c r="L1448" s="59">
        <f t="shared" si="220"/>
        <v>-7.4313028373537815E-2</v>
      </c>
      <c r="R1448" s="59">
        <f t="shared" si="223"/>
        <v>14.682885257505834</v>
      </c>
      <c r="S1448" s="59">
        <f t="shared" si="224"/>
        <v>2.6866825473010687</v>
      </c>
    </row>
    <row r="1449" spans="1:19" x14ac:dyDescent="0.3">
      <c r="A1449" s="60">
        <f>[1]Data!A1448</f>
        <v>1990.12</v>
      </c>
      <c r="B1449" s="59">
        <f>[1]Data!B1448</f>
        <v>328.75</v>
      </c>
      <c r="C1449" s="59">
        <f>[1]Data!C1448</f>
        <v>12.09</v>
      </c>
      <c r="D1449" s="59">
        <f>[1]Data!D1448</f>
        <v>21.34</v>
      </c>
      <c r="E1449" s="59">
        <f>[1]Data!E1448</f>
        <v>133.80000000000001</v>
      </c>
      <c r="F1449" s="59">
        <f t="shared" si="221"/>
        <v>767.40766068759342</v>
      </c>
      <c r="G1449" s="59">
        <f t="shared" si="222"/>
        <v>49.814386248131541</v>
      </c>
      <c r="H1449" s="59">
        <f t="shared" si="216"/>
        <v>593.95238748459099</v>
      </c>
      <c r="I1449" s="59">
        <f t="shared" si="217"/>
        <v>47.950652600047086</v>
      </c>
      <c r="J1449" s="59">
        <f t="shared" si="218"/>
        <v>16.004112959389417</v>
      </c>
      <c r="K1449" s="59">
        <f t="shared" si="219"/>
        <v>2.7728457491673688</v>
      </c>
      <c r="L1449" s="59">
        <f t="shared" si="220"/>
        <v>-3.1892370740098208E-2</v>
      </c>
      <c r="R1449" s="59">
        <f t="shared" si="223"/>
        <v>15.405342080599812</v>
      </c>
      <c r="S1449" s="59">
        <f t="shared" si="224"/>
        <v>2.7347143376183669</v>
      </c>
    </row>
    <row r="1450" spans="1:19" x14ac:dyDescent="0.3">
      <c r="A1450" s="60">
        <f>[1]Data!A1449</f>
        <v>1991.01</v>
      </c>
      <c r="B1450" s="59">
        <f>[1]Data!B1449</f>
        <v>325.49</v>
      </c>
      <c r="C1450" s="59">
        <f>[1]Data!C1449</f>
        <v>12.1067</v>
      </c>
      <c r="D1450" s="59">
        <f>[1]Data!D1449</f>
        <v>21.183299999999999</v>
      </c>
      <c r="E1450" s="59">
        <f>[1]Data!E1449</f>
        <v>134.6</v>
      </c>
      <c r="F1450" s="59">
        <f t="shared" si="221"/>
        <v>755.28189212481436</v>
      </c>
      <c r="G1450" s="59">
        <f t="shared" si="222"/>
        <v>49.154698778603262</v>
      </c>
      <c r="H1450" s="59">
        <f t="shared" si="216"/>
        <v>596.7279911559425</v>
      </c>
      <c r="I1450" s="59">
        <f t="shared" si="217"/>
        <v>47.921191562789765</v>
      </c>
      <c r="J1450" s="59">
        <f t="shared" si="218"/>
        <v>15.760916360670834</v>
      </c>
      <c r="K1450" s="59">
        <f t="shared" si="219"/>
        <v>2.757533227452011</v>
      </c>
      <c r="L1450" s="59">
        <f t="shared" si="220"/>
        <v>-4.7204892455456005E-2</v>
      </c>
      <c r="R1450" s="59">
        <f t="shared" si="223"/>
        <v>15.365405767751012</v>
      </c>
      <c r="S1450" s="59">
        <f t="shared" si="224"/>
        <v>2.7321186038084964</v>
      </c>
    </row>
    <row r="1451" spans="1:19" x14ac:dyDescent="0.3">
      <c r="A1451" s="60">
        <f>[1]Data!A1450</f>
        <v>1991.02</v>
      </c>
      <c r="B1451" s="59">
        <f>[1]Data!B1450</f>
        <v>362.26</v>
      </c>
      <c r="C1451" s="59">
        <f>[1]Data!C1450</f>
        <v>12.113300000000001</v>
      </c>
      <c r="D1451" s="59">
        <f>[1]Data!D1450</f>
        <v>21.026700000000002</v>
      </c>
      <c r="E1451" s="59">
        <f>[1]Data!E1450</f>
        <v>134.80000000000001</v>
      </c>
      <c r="F1451" s="59">
        <f t="shared" si="221"/>
        <v>839.35749495548953</v>
      </c>
      <c r="G1451" s="59">
        <f t="shared" si="222"/>
        <v>48.718926293768547</v>
      </c>
      <c r="H1451" s="59">
        <f t="shared" si="216"/>
        <v>599.86989840292472</v>
      </c>
      <c r="I1451" s="59">
        <f t="shared" si="217"/>
        <v>47.894474150973402</v>
      </c>
      <c r="J1451" s="59">
        <f t="shared" si="218"/>
        <v>17.525142719171718</v>
      </c>
      <c r="K1451" s="59">
        <f t="shared" si="219"/>
        <v>2.8636365766348097</v>
      </c>
      <c r="L1451" s="59">
        <f t="shared" si="220"/>
        <v>5.889845672734273E-2</v>
      </c>
      <c r="R1451" s="59">
        <f t="shared" si="223"/>
        <v>17.228571292689768</v>
      </c>
      <c r="S1451" s="59">
        <f t="shared" si="224"/>
        <v>2.8465691273507767</v>
      </c>
    </row>
    <row r="1452" spans="1:19" x14ac:dyDescent="0.3">
      <c r="A1452" s="60">
        <f>[1]Data!A1451</f>
        <v>1991.03</v>
      </c>
      <c r="B1452" s="59">
        <f>[1]Data!B1451</f>
        <v>372.28</v>
      </c>
      <c r="C1452" s="59">
        <f>[1]Data!C1451</f>
        <v>12.11</v>
      </c>
      <c r="D1452" s="59">
        <f>[1]Data!D1451</f>
        <v>20.94</v>
      </c>
      <c r="E1452" s="59">
        <f>[1]Data!E1451</f>
        <v>135</v>
      </c>
      <c r="F1452" s="59">
        <f t="shared" si="221"/>
        <v>861.29597748148149</v>
      </c>
      <c r="G1452" s="59">
        <f t="shared" si="222"/>
        <v>48.446163555555557</v>
      </c>
      <c r="H1452" s="59">
        <f t="shared" si="216"/>
        <v>602.97005954952147</v>
      </c>
      <c r="I1452" s="59">
        <f t="shared" si="217"/>
        <v>47.870428483195802</v>
      </c>
      <c r="J1452" s="59">
        <f t="shared" si="218"/>
        <v>17.992234554236894</v>
      </c>
      <c r="K1452" s="59">
        <f t="shared" si="219"/>
        <v>2.8899402511570154</v>
      </c>
      <c r="L1452" s="59">
        <f t="shared" si="220"/>
        <v>8.5202131249548341E-2</v>
      </c>
      <c r="R1452" s="59">
        <f t="shared" si="223"/>
        <v>17.778414517669528</v>
      </c>
      <c r="S1452" s="59">
        <f t="shared" si="224"/>
        <v>2.8779850538751188</v>
      </c>
    </row>
    <row r="1453" spans="1:19" x14ac:dyDescent="0.3">
      <c r="A1453" s="60">
        <f>[1]Data!A1452</f>
        <v>1991.04</v>
      </c>
      <c r="B1453" s="59">
        <f>[1]Data!B1452</f>
        <v>379.68</v>
      </c>
      <c r="C1453" s="59">
        <f>[1]Data!C1452</f>
        <v>12.13</v>
      </c>
      <c r="D1453" s="59">
        <f>[1]Data!D1452</f>
        <v>20.363299999999999</v>
      </c>
      <c r="E1453" s="59">
        <f>[1]Data!E1452</f>
        <v>135.19999999999999</v>
      </c>
      <c r="F1453" s="59">
        <f t="shared" si="221"/>
        <v>877.11696568047341</v>
      </c>
      <c r="G1453" s="59">
        <f t="shared" si="222"/>
        <v>47.042235322485212</v>
      </c>
      <c r="H1453" s="59">
        <f t="shared" si="216"/>
        <v>606.03802223614048</v>
      </c>
      <c r="I1453" s="59">
        <f t="shared" si="217"/>
        <v>47.833465710658061</v>
      </c>
      <c r="J1453" s="59">
        <f t="shared" si="218"/>
        <v>18.336889302274365</v>
      </c>
      <c r="K1453" s="59">
        <f t="shared" si="219"/>
        <v>2.9089148396984137</v>
      </c>
      <c r="L1453" s="59">
        <f t="shared" si="220"/>
        <v>0.10417671979094667</v>
      </c>
      <c r="R1453" s="59">
        <f t="shared" si="223"/>
        <v>18.645307980533609</v>
      </c>
      <c r="S1453" s="59">
        <f t="shared" si="224"/>
        <v>2.9255945316243483</v>
      </c>
    </row>
    <row r="1454" spans="1:19" x14ac:dyDescent="0.3">
      <c r="A1454" s="60">
        <f>[1]Data!A1453</f>
        <v>1991.05</v>
      </c>
      <c r="B1454" s="59">
        <f>[1]Data!B1453</f>
        <v>377.99</v>
      </c>
      <c r="C1454" s="59">
        <f>[1]Data!C1453</f>
        <v>12.14</v>
      </c>
      <c r="D1454" s="59">
        <f>[1]Data!D1453</f>
        <v>19.8567</v>
      </c>
      <c r="E1454" s="59">
        <f>[1]Data!E1453</f>
        <v>135.6</v>
      </c>
      <c r="F1454" s="59">
        <f t="shared" si="221"/>
        <v>870.63696666666669</v>
      </c>
      <c r="G1454" s="59">
        <f t="shared" si="222"/>
        <v>45.736598999999998</v>
      </c>
      <c r="H1454" s="59">
        <f t="shared" si="216"/>
        <v>609.25233005734219</v>
      </c>
      <c r="I1454" s="59">
        <f t="shared" si="217"/>
        <v>47.784578308210513</v>
      </c>
      <c r="J1454" s="59">
        <f t="shared" si="218"/>
        <v>18.220040805865409</v>
      </c>
      <c r="K1454" s="59">
        <f t="shared" si="219"/>
        <v>2.9025221314487011</v>
      </c>
      <c r="L1454" s="59">
        <f t="shared" si="220"/>
        <v>9.7784011541234062E-2</v>
      </c>
      <c r="R1454" s="59">
        <f t="shared" si="223"/>
        <v>19.035892167379274</v>
      </c>
      <c r="S1454" s="59">
        <f t="shared" si="224"/>
        <v>2.9463262585747843</v>
      </c>
    </row>
    <row r="1455" spans="1:19" x14ac:dyDescent="0.3">
      <c r="A1455" s="60">
        <f>[1]Data!A1454</f>
        <v>1991.06</v>
      </c>
      <c r="B1455" s="59">
        <f>[1]Data!B1454</f>
        <v>378.29</v>
      </c>
      <c r="C1455" s="59">
        <f>[1]Data!C1454</f>
        <v>12.15</v>
      </c>
      <c r="D1455" s="59">
        <f>[1]Data!D1454</f>
        <v>19.41</v>
      </c>
      <c r="E1455" s="59">
        <f>[1]Data!E1454</f>
        <v>136</v>
      </c>
      <c r="F1455" s="59">
        <f t="shared" si="221"/>
        <v>868.7652373529412</v>
      </c>
      <c r="G1455" s="59">
        <f t="shared" si="222"/>
        <v>44.576206764705887</v>
      </c>
      <c r="H1455" s="59">
        <f t="shared" si="216"/>
        <v>612.52402768828267</v>
      </c>
      <c r="I1455" s="59">
        <f t="shared" si="217"/>
        <v>47.725231337215931</v>
      </c>
      <c r="J1455" s="59">
        <f t="shared" si="218"/>
        <v>18.203478810075076</v>
      </c>
      <c r="K1455" s="59">
        <f t="shared" si="219"/>
        <v>2.9016127192278938</v>
      </c>
      <c r="L1455" s="59">
        <f t="shared" si="220"/>
        <v>9.6874599320426746E-2</v>
      </c>
      <c r="R1455" s="59">
        <f t="shared" si="223"/>
        <v>19.489438433797012</v>
      </c>
      <c r="S1455" s="59">
        <f t="shared" si="224"/>
        <v>2.9698727000616265</v>
      </c>
    </row>
    <row r="1456" spans="1:19" x14ac:dyDescent="0.3">
      <c r="A1456" s="60">
        <f>[1]Data!A1455</f>
        <v>1991.07</v>
      </c>
      <c r="B1456" s="59">
        <f>[1]Data!B1455</f>
        <v>380.23</v>
      </c>
      <c r="C1456" s="59">
        <f>[1]Data!C1455</f>
        <v>12.193300000000001</v>
      </c>
      <c r="D1456" s="59">
        <f>[1]Data!D1455</f>
        <v>18.84</v>
      </c>
      <c r="E1456" s="59">
        <f>[1]Data!E1455</f>
        <v>136.19999999999999</v>
      </c>
      <c r="F1456" s="59">
        <f t="shared" si="221"/>
        <v>871.93829926578576</v>
      </c>
      <c r="G1456" s="59">
        <f t="shared" si="222"/>
        <v>43.203633480176208</v>
      </c>
      <c r="H1456" s="59">
        <f t="shared" si="216"/>
        <v>616.10019808416098</v>
      </c>
      <c r="I1456" s="59">
        <f t="shared" si="217"/>
        <v>47.655608491134679</v>
      </c>
      <c r="J1456" s="59">
        <f t="shared" si="218"/>
        <v>18.29665650849871</v>
      </c>
      <c r="K1456" s="59">
        <f t="shared" si="219"/>
        <v>2.906718338701261</v>
      </c>
      <c r="L1456" s="59">
        <f t="shared" si="220"/>
        <v>0.10198021879379393</v>
      </c>
      <c r="R1456" s="59">
        <f t="shared" si="223"/>
        <v>20.182059447983015</v>
      </c>
      <c r="S1456" s="59">
        <f t="shared" si="224"/>
        <v>3.0047940636322421</v>
      </c>
    </row>
    <row r="1457" spans="1:19" x14ac:dyDescent="0.3">
      <c r="A1457" s="60">
        <f>[1]Data!A1456</f>
        <v>1991.08</v>
      </c>
      <c r="B1457" s="59">
        <f>[1]Data!B1456</f>
        <v>389.4</v>
      </c>
      <c r="C1457" s="59">
        <f>[1]Data!C1456</f>
        <v>12.236700000000001</v>
      </c>
      <c r="D1457" s="59">
        <f>[1]Data!D1456</f>
        <v>18.329999999999998</v>
      </c>
      <c r="E1457" s="59">
        <f>[1]Data!E1456</f>
        <v>136.6</v>
      </c>
      <c r="F1457" s="59">
        <f t="shared" si="221"/>
        <v>890.35198243045386</v>
      </c>
      <c r="G1457" s="59">
        <f t="shared" si="222"/>
        <v>41.91102166910688</v>
      </c>
      <c r="H1457" s="59">
        <f t="shared" si="216"/>
        <v>619.66497751805764</v>
      </c>
      <c r="I1457" s="59">
        <f t="shared" si="217"/>
        <v>47.574793656769238</v>
      </c>
      <c r="J1457" s="59">
        <f t="shared" si="218"/>
        <v>18.714783901196576</v>
      </c>
      <c r="K1457" s="59">
        <f t="shared" si="219"/>
        <v>2.9293137944661405</v>
      </c>
      <c r="L1457" s="59">
        <f t="shared" si="220"/>
        <v>0.12457567455867347</v>
      </c>
      <c r="R1457" s="59">
        <f t="shared" si="223"/>
        <v>21.243862520458265</v>
      </c>
      <c r="S1457" s="59">
        <f t="shared" si="224"/>
        <v>3.0560680310864856</v>
      </c>
    </row>
    <row r="1458" spans="1:19" x14ac:dyDescent="0.3">
      <c r="A1458" s="60">
        <f>[1]Data!A1457</f>
        <v>1991.09</v>
      </c>
      <c r="B1458" s="59">
        <f>[1]Data!B1457</f>
        <v>387.2</v>
      </c>
      <c r="C1458" s="59">
        <f>[1]Data!C1457</f>
        <v>12.28</v>
      </c>
      <c r="D1458" s="59">
        <f>[1]Data!D1457</f>
        <v>17.82</v>
      </c>
      <c r="E1458" s="59">
        <f>[1]Data!E1457</f>
        <v>137.19999999999999</v>
      </c>
      <c r="F1458" s="59">
        <f t="shared" si="221"/>
        <v>881.45007580174922</v>
      </c>
      <c r="G1458" s="59">
        <f t="shared" si="222"/>
        <v>40.566736443148692</v>
      </c>
      <c r="H1458" s="59">
        <f t="shared" si="216"/>
        <v>623.75871500641335</v>
      </c>
      <c r="I1458" s="59">
        <f t="shared" si="217"/>
        <v>47.482801424245153</v>
      </c>
      <c r="J1458" s="59">
        <f t="shared" si="218"/>
        <v>18.563565109106488</v>
      </c>
      <c r="K1458" s="59">
        <f t="shared" si="219"/>
        <v>2.9212007945319356</v>
      </c>
      <c r="L1458" s="59">
        <f t="shared" si="220"/>
        <v>0.11646267462446858</v>
      </c>
      <c r="R1458" s="59">
        <f t="shared" si="223"/>
        <v>21.728395061728396</v>
      </c>
      <c r="S1458" s="59">
        <f t="shared" si="224"/>
        <v>3.0786199333597586</v>
      </c>
    </row>
    <row r="1459" spans="1:19" x14ac:dyDescent="0.3">
      <c r="A1459" s="60">
        <f>[1]Data!A1458</f>
        <v>1991.1</v>
      </c>
      <c r="B1459" s="59">
        <f>[1]Data!B1458</f>
        <v>386.88</v>
      </c>
      <c r="C1459" s="59">
        <f>[1]Data!C1458</f>
        <v>12.253299999999999</v>
      </c>
      <c r="D1459" s="59">
        <f>[1]Data!D1458</f>
        <v>17.203299999999999</v>
      </c>
      <c r="E1459" s="59">
        <f>[1]Data!E1458</f>
        <v>137.4</v>
      </c>
      <c r="F1459" s="59">
        <f t="shared" si="221"/>
        <v>879.4396227074235</v>
      </c>
      <c r="G1459" s="59">
        <f t="shared" si="222"/>
        <v>39.105830390101886</v>
      </c>
      <c r="H1459" s="59">
        <f t="shared" si="216"/>
        <v>627.79726731872825</v>
      </c>
      <c r="I1459" s="59">
        <f t="shared" si="217"/>
        <v>47.376576104900067</v>
      </c>
      <c r="J1459" s="59">
        <f t="shared" si="218"/>
        <v>18.562751786034298</v>
      </c>
      <c r="K1459" s="59">
        <f t="shared" si="219"/>
        <v>2.921156980701729</v>
      </c>
      <c r="L1459" s="59">
        <f t="shared" si="220"/>
        <v>0.116418860794262</v>
      </c>
      <c r="R1459" s="59">
        <f t="shared" si="223"/>
        <v>22.488708561729435</v>
      </c>
      <c r="S1459" s="59">
        <f t="shared" si="224"/>
        <v>3.1130133415447694</v>
      </c>
    </row>
    <row r="1460" spans="1:19" x14ac:dyDescent="0.3">
      <c r="A1460" s="60">
        <f>[1]Data!A1459</f>
        <v>1991.11</v>
      </c>
      <c r="B1460" s="59">
        <f>[1]Data!B1459</f>
        <v>385.92</v>
      </c>
      <c r="C1460" s="59">
        <f>[1]Data!C1459</f>
        <v>12.226699999999999</v>
      </c>
      <c r="D1460" s="59">
        <f>[1]Data!D1459</f>
        <v>16.5867</v>
      </c>
      <c r="E1460" s="59">
        <f>[1]Data!E1459</f>
        <v>137.80000000000001</v>
      </c>
      <c r="F1460" s="59">
        <f t="shared" si="221"/>
        <v>874.71092481857761</v>
      </c>
      <c r="G1460" s="59">
        <f t="shared" si="222"/>
        <v>37.59475460377358</v>
      </c>
      <c r="H1460" s="59">
        <f t="shared" si="216"/>
        <v>631.77645199717483</v>
      </c>
      <c r="I1460" s="59">
        <f t="shared" si="217"/>
        <v>47.255559140239924</v>
      </c>
      <c r="J1460" s="59">
        <f t="shared" si="218"/>
        <v>18.510222727927214</v>
      </c>
      <c r="K1460" s="59">
        <f t="shared" si="219"/>
        <v>2.9183231593561896</v>
      </c>
      <c r="L1460" s="59">
        <f t="shared" si="220"/>
        <v>0.11358503944872256</v>
      </c>
      <c r="R1460" s="59">
        <f t="shared" si="223"/>
        <v>23.266834270831449</v>
      </c>
      <c r="S1460" s="59">
        <f t="shared" si="224"/>
        <v>3.1470289246916687</v>
      </c>
    </row>
    <row r="1461" spans="1:19" x14ac:dyDescent="0.3">
      <c r="A1461" s="60">
        <f>[1]Data!A1460</f>
        <v>1991.12</v>
      </c>
      <c r="B1461" s="59">
        <f>[1]Data!B1460</f>
        <v>388.51</v>
      </c>
      <c r="C1461" s="59">
        <f>[1]Data!C1460</f>
        <v>12.2</v>
      </c>
      <c r="D1461" s="59">
        <f>[1]Data!D1460</f>
        <v>15.97</v>
      </c>
      <c r="E1461" s="59">
        <f>[1]Data!E1460</f>
        <v>137.9</v>
      </c>
      <c r="F1461" s="59">
        <f t="shared" si="221"/>
        <v>879.94275068890488</v>
      </c>
      <c r="G1461" s="59">
        <f t="shared" si="222"/>
        <v>36.170718201595356</v>
      </c>
      <c r="H1461" s="59">
        <f t="shared" si="216"/>
        <v>636.11202118006042</v>
      </c>
      <c r="I1461" s="59">
        <f t="shared" si="217"/>
        <v>47.120173796343288</v>
      </c>
      <c r="J1461" s="59">
        <f t="shared" si="218"/>
        <v>18.674437715193484</v>
      </c>
      <c r="K1461" s="59">
        <f t="shared" si="219"/>
        <v>2.9271556216067478</v>
      </c>
      <c r="L1461" s="59">
        <f t="shared" si="220"/>
        <v>0.12241750169928078</v>
      </c>
      <c r="R1461" s="59">
        <f t="shared" si="223"/>
        <v>24.327489041953662</v>
      </c>
      <c r="S1461" s="59">
        <f t="shared" si="224"/>
        <v>3.1916069472752522</v>
      </c>
    </row>
    <row r="1462" spans="1:19" x14ac:dyDescent="0.3">
      <c r="A1462" s="60">
        <f>[1]Data!A1461</f>
        <v>1992.01</v>
      </c>
      <c r="B1462" s="59">
        <f>[1]Data!B1461</f>
        <v>416.08</v>
      </c>
      <c r="C1462" s="59">
        <f>[1]Data!C1461</f>
        <v>12.24</v>
      </c>
      <c r="D1462" s="59">
        <f>[1]Data!D1461</f>
        <v>16.046700000000001</v>
      </c>
      <c r="E1462" s="59">
        <f>[1]Data!E1461</f>
        <v>138.1</v>
      </c>
      <c r="F1462" s="59">
        <f t="shared" si="221"/>
        <v>941.02171296162203</v>
      </c>
      <c r="G1462" s="59">
        <f t="shared" si="222"/>
        <v>36.291802349022454</v>
      </c>
      <c r="H1462" s="59">
        <f t="shared" si="216"/>
        <v>640.71562969139677</v>
      </c>
      <c r="I1462" s="59">
        <f t="shared" si="217"/>
        <v>46.99243365360411</v>
      </c>
      <c r="J1462" s="59">
        <f t="shared" si="218"/>
        <v>20.024962314107558</v>
      </c>
      <c r="K1462" s="59">
        <f t="shared" si="219"/>
        <v>2.9969796110104578</v>
      </c>
      <c r="L1462" s="59">
        <f t="shared" si="220"/>
        <v>0.19224149110299082</v>
      </c>
      <c r="R1462" s="59">
        <f t="shared" si="223"/>
        <v>25.929318800750305</v>
      </c>
      <c r="S1462" s="59">
        <f t="shared" si="224"/>
        <v>3.2553743285055425</v>
      </c>
    </row>
    <row r="1463" spans="1:19" x14ac:dyDescent="0.3">
      <c r="A1463" s="60">
        <f>[1]Data!A1462</f>
        <v>1992.02</v>
      </c>
      <c r="B1463" s="59">
        <f>[1]Data!B1462</f>
        <v>412.56</v>
      </c>
      <c r="C1463" s="59">
        <f>[1]Data!C1462</f>
        <v>12.28</v>
      </c>
      <c r="D1463" s="59">
        <f>[1]Data!D1462</f>
        <v>16.1233</v>
      </c>
      <c r="E1463" s="59">
        <f>[1]Data!E1462</f>
        <v>138.6</v>
      </c>
      <c r="F1463" s="59">
        <f t="shared" si="221"/>
        <v>929.6947324675325</v>
      </c>
      <c r="G1463" s="59">
        <f t="shared" si="222"/>
        <v>36.333495927849931</v>
      </c>
      <c r="H1463" s="59">
        <f t="shared" si="216"/>
        <v>645.40383370854431</v>
      </c>
      <c r="I1463" s="59">
        <f t="shared" si="217"/>
        <v>46.871477315722352</v>
      </c>
      <c r="J1463" s="59">
        <f t="shared" si="218"/>
        <v>19.83497823644829</v>
      </c>
      <c r="K1463" s="59">
        <f t="shared" si="219"/>
        <v>2.9874469567359605</v>
      </c>
      <c r="L1463" s="59">
        <f t="shared" si="220"/>
        <v>0.18270883682849348</v>
      </c>
      <c r="R1463" s="59">
        <f t="shared" si="223"/>
        <v>25.587813909063282</v>
      </c>
      <c r="S1463" s="59">
        <f t="shared" si="224"/>
        <v>3.2421162189752053</v>
      </c>
    </row>
    <row r="1464" spans="1:19" x14ac:dyDescent="0.3">
      <c r="A1464" s="60">
        <f>[1]Data!A1463</f>
        <v>1992.03</v>
      </c>
      <c r="B1464" s="59">
        <f>[1]Data!B1463</f>
        <v>407.36</v>
      </c>
      <c r="C1464" s="59">
        <f>[1]Data!C1463</f>
        <v>12.32</v>
      </c>
      <c r="D1464" s="59">
        <f>[1]Data!D1463</f>
        <v>16.190000000000001</v>
      </c>
      <c r="E1464" s="59">
        <f>[1]Data!E1463</f>
        <v>139.30000000000001</v>
      </c>
      <c r="F1464" s="59">
        <f t="shared" si="221"/>
        <v>913.36370078966252</v>
      </c>
      <c r="G1464" s="59">
        <f t="shared" si="222"/>
        <v>36.300467193108396</v>
      </c>
      <c r="H1464" s="59">
        <f t="shared" si="216"/>
        <v>650.29012145994307</v>
      </c>
      <c r="I1464" s="59">
        <f t="shared" si="217"/>
        <v>46.754858399143174</v>
      </c>
      <c r="J1464" s="59">
        <f t="shared" si="218"/>
        <v>19.535161308635271</v>
      </c>
      <c r="K1464" s="59">
        <f t="shared" si="219"/>
        <v>2.9722159858896435</v>
      </c>
      <c r="L1464" s="59">
        <f t="shared" si="220"/>
        <v>0.16747786598217651</v>
      </c>
      <c r="R1464" s="59">
        <f t="shared" si="223"/>
        <v>25.161210623841878</v>
      </c>
      <c r="S1464" s="59">
        <f t="shared" si="224"/>
        <v>3.225303547679498</v>
      </c>
    </row>
    <row r="1465" spans="1:19" x14ac:dyDescent="0.3">
      <c r="A1465" s="60">
        <f>[1]Data!A1464</f>
        <v>1992.04</v>
      </c>
      <c r="B1465" s="59">
        <f>[1]Data!B1464</f>
        <v>407.41</v>
      </c>
      <c r="C1465" s="59">
        <f>[1]Data!C1464</f>
        <v>12.32</v>
      </c>
      <c r="D1465" s="59">
        <f>[1]Data!D1464</f>
        <v>16.4833</v>
      </c>
      <c r="E1465" s="59">
        <f>[1]Data!E1464</f>
        <v>139.5</v>
      </c>
      <c r="F1465" s="59">
        <f t="shared" si="221"/>
        <v>912.16616573476711</v>
      </c>
      <c r="G1465" s="59">
        <f t="shared" si="222"/>
        <v>36.905104341218639</v>
      </c>
      <c r="H1465" s="59">
        <f t="shared" si="216"/>
        <v>655.06367092453127</v>
      </c>
      <c r="I1465" s="59">
        <f t="shared" si="217"/>
        <v>46.652231827446471</v>
      </c>
      <c r="J1465" s="59">
        <f t="shared" si="218"/>
        <v>19.552465766452805</v>
      </c>
      <c r="K1465" s="59">
        <f t="shared" si="219"/>
        <v>2.973101404639408</v>
      </c>
      <c r="L1465" s="59">
        <f t="shared" si="220"/>
        <v>0.16836328473194095</v>
      </c>
      <c r="R1465" s="59">
        <f t="shared" si="223"/>
        <v>24.716531277110775</v>
      </c>
      <c r="S1465" s="59">
        <f t="shared" si="224"/>
        <v>3.2074723022384193</v>
      </c>
    </row>
    <row r="1466" spans="1:19" x14ac:dyDescent="0.3">
      <c r="A1466" s="60">
        <f>[1]Data!A1465</f>
        <v>1992.05</v>
      </c>
      <c r="B1466" s="59">
        <f>[1]Data!B1465</f>
        <v>414.81</v>
      </c>
      <c r="C1466" s="59">
        <f>[1]Data!C1465</f>
        <v>12.32</v>
      </c>
      <c r="D1466" s="59">
        <f>[1]Data!D1465</f>
        <v>16.7667</v>
      </c>
      <c r="E1466" s="59">
        <f>[1]Data!E1465</f>
        <v>139.69999999999999</v>
      </c>
      <c r="F1466" s="59">
        <f t="shared" si="221"/>
        <v>927.40470236220472</v>
      </c>
      <c r="G1466" s="59">
        <f t="shared" si="222"/>
        <v>37.485876481030779</v>
      </c>
      <c r="H1466" s="59">
        <f t="shared" si="216"/>
        <v>659.81290238498798</v>
      </c>
      <c r="I1466" s="59">
        <f t="shared" si="217"/>
        <v>46.565264738350685</v>
      </c>
      <c r="J1466" s="59">
        <f t="shared" si="218"/>
        <v>19.916233861726624</v>
      </c>
      <c r="K1466" s="59">
        <f t="shared" si="219"/>
        <v>2.9915351711154248</v>
      </c>
      <c r="L1466" s="59">
        <f t="shared" si="220"/>
        <v>0.18679705120795775</v>
      </c>
      <c r="R1466" s="59">
        <f t="shared" si="223"/>
        <v>24.740109860616577</v>
      </c>
      <c r="S1466" s="59">
        <f t="shared" si="224"/>
        <v>3.2084258075614582</v>
      </c>
    </row>
    <row r="1467" spans="1:19" x14ac:dyDescent="0.3">
      <c r="A1467" s="60">
        <f>[1]Data!A1466</f>
        <v>1992.06</v>
      </c>
      <c r="B1467" s="59">
        <f>[1]Data!B1466</f>
        <v>408.27</v>
      </c>
      <c r="C1467" s="59">
        <f>[1]Data!C1466</f>
        <v>12.32</v>
      </c>
      <c r="D1467" s="59">
        <f>[1]Data!D1466</f>
        <v>17.05</v>
      </c>
      <c r="E1467" s="59">
        <f>[1]Data!E1466</f>
        <v>140.19999999999999</v>
      </c>
      <c r="F1467" s="59">
        <f t="shared" si="221"/>
        <v>909.52771497860203</v>
      </c>
      <c r="G1467" s="59">
        <f t="shared" si="222"/>
        <v>37.983313837375185</v>
      </c>
      <c r="H1467" s="59">
        <f t="shared" si="216"/>
        <v>665.069444702292</v>
      </c>
      <c r="I1467" s="59">
        <f t="shared" si="217"/>
        <v>46.494176704546014</v>
      </c>
      <c r="J1467" s="59">
        <f t="shared" si="218"/>
        <v>19.562185620756935</v>
      </c>
      <c r="K1467" s="59">
        <f t="shared" si="219"/>
        <v>2.9735983976668021</v>
      </c>
      <c r="L1467" s="59">
        <f t="shared" si="220"/>
        <v>0.1688602777593351</v>
      </c>
      <c r="R1467" s="59">
        <f t="shared" si="223"/>
        <v>23.945454545454542</v>
      </c>
      <c r="S1467" s="59">
        <f t="shared" si="224"/>
        <v>3.1757785165108099</v>
      </c>
    </row>
    <row r="1468" spans="1:19" x14ac:dyDescent="0.3">
      <c r="A1468" s="60">
        <f>[1]Data!A1467</f>
        <v>1992.07</v>
      </c>
      <c r="B1468" s="59">
        <f>[1]Data!B1467</f>
        <v>415.05</v>
      </c>
      <c r="C1468" s="59">
        <f>[1]Data!C1467</f>
        <v>12.343299999999999</v>
      </c>
      <c r="D1468" s="59">
        <f>[1]Data!D1467</f>
        <v>17.38</v>
      </c>
      <c r="E1468" s="59">
        <f>[1]Data!E1467</f>
        <v>140.5</v>
      </c>
      <c r="F1468" s="59">
        <f t="shared" si="221"/>
        <v>922.65762704626343</v>
      </c>
      <c r="G1468" s="59">
        <f t="shared" si="222"/>
        <v>38.635801850533802</v>
      </c>
      <c r="H1468" s="59">
        <f t="shared" si="216"/>
        <v>670.43408398465522</v>
      </c>
      <c r="I1468" s="59">
        <f t="shared" si="217"/>
        <v>46.43736807810518</v>
      </c>
      <c r="J1468" s="59">
        <f t="shared" si="218"/>
        <v>19.868861333708715</v>
      </c>
      <c r="K1468" s="59">
        <f t="shared" si="219"/>
        <v>2.989153749119406</v>
      </c>
      <c r="L1468" s="59">
        <f t="shared" si="220"/>
        <v>0.18441562921193899</v>
      </c>
      <c r="R1468" s="59">
        <f t="shared" si="223"/>
        <v>23.880897583429231</v>
      </c>
      <c r="S1468" s="59">
        <f t="shared" si="224"/>
        <v>3.1730788750637986</v>
      </c>
    </row>
    <row r="1469" spans="1:19" x14ac:dyDescent="0.3">
      <c r="A1469" s="60">
        <f>[1]Data!A1468</f>
        <v>1992.08</v>
      </c>
      <c r="B1469" s="59">
        <f>[1]Data!B1468</f>
        <v>417.93</v>
      </c>
      <c r="C1469" s="59">
        <f>[1]Data!C1468</f>
        <v>12.3667</v>
      </c>
      <c r="D1469" s="59">
        <f>[1]Data!D1468</f>
        <v>17.71</v>
      </c>
      <c r="E1469" s="59">
        <f>[1]Data!E1468</f>
        <v>140.9</v>
      </c>
      <c r="F1469" s="59">
        <f t="shared" si="221"/>
        <v>926.42237586941098</v>
      </c>
      <c r="G1469" s="59">
        <f t="shared" si="222"/>
        <v>39.257627537260468</v>
      </c>
      <c r="H1469" s="59">
        <f t="shared" si="216"/>
        <v>675.82965765535482</v>
      </c>
      <c r="I1469" s="59">
        <f t="shared" si="217"/>
        <v>46.393263846937892</v>
      </c>
      <c r="J1469" s="59">
        <f t="shared" si="218"/>
        <v>19.968898479009638</v>
      </c>
      <c r="K1469" s="59">
        <f t="shared" si="219"/>
        <v>2.9941759871187221</v>
      </c>
      <c r="L1469" s="59">
        <f t="shared" si="220"/>
        <v>0.18943786721125511</v>
      </c>
      <c r="R1469" s="59">
        <f t="shared" si="223"/>
        <v>23.598531902879728</v>
      </c>
      <c r="S1469" s="59">
        <f t="shared" si="224"/>
        <v>3.1611845025915009</v>
      </c>
    </row>
    <row r="1470" spans="1:19" x14ac:dyDescent="0.3">
      <c r="A1470" s="60">
        <f>[1]Data!A1469</f>
        <v>1992.09</v>
      </c>
      <c r="B1470" s="59">
        <f>[1]Data!B1469</f>
        <v>418.48</v>
      </c>
      <c r="C1470" s="59">
        <f>[1]Data!C1469</f>
        <v>12.4</v>
      </c>
      <c r="D1470" s="59">
        <f>[1]Data!D1469</f>
        <v>18.04</v>
      </c>
      <c r="E1470" s="59">
        <f>[1]Data!E1469</f>
        <v>141.30000000000001</v>
      </c>
      <c r="F1470" s="59">
        <f t="shared" si="221"/>
        <v>925.01553687190369</v>
      </c>
      <c r="G1470" s="59">
        <f t="shared" si="222"/>
        <v>39.875932625619242</v>
      </c>
      <c r="H1470" s="59">
        <f t="shared" si="216"/>
        <v>680.56283602654162</v>
      </c>
      <c r="I1470" s="59">
        <f t="shared" si="217"/>
        <v>46.361776793820077</v>
      </c>
      <c r="J1470" s="59">
        <f t="shared" si="218"/>
        <v>19.952115747971209</v>
      </c>
      <c r="K1470" s="59">
        <f t="shared" si="219"/>
        <v>2.9933351902425858</v>
      </c>
      <c r="L1470" s="59">
        <f t="shared" si="220"/>
        <v>0.18859707033511874</v>
      </c>
      <c r="R1470" s="59">
        <f t="shared" si="223"/>
        <v>23.197339246119736</v>
      </c>
      <c r="S1470" s="59">
        <f t="shared" si="224"/>
        <v>3.1440375844278781</v>
      </c>
    </row>
    <row r="1471" spans="1:19" x14ac:dyDescent="0.3">
      <c r="A1471" s="60">
        <f>[1]Data!A1470</f>
        <v>1992.1</v>
      </c>
      <c r="B1471" s="59">
        <f>[1]Data!B1470</f>
        <v>412.5</v>
      </c>
      <c r="C1471" s="59">
        <f>[1]Data!C1470</f>
        <v>12.386699999999999</v>
      </c>
      <c r="D1471" s="59">
        <f>[1]Data!D1470</f>
        <v>18.39</v>
      </c>
      <c r="E1471" s="59">
        <f>[1]Data!E1470</f>
        <v>141.80000000000001</v>
      </c>
      <c r="F1471" s="59">
        <f t="shared" si="221"/>
        <v>908.58215796897025</v>
      </c>
      <c r="G1471" s="59">
        <f t="shared" si="222"/>
        <v>40.506244569816644</v>
      </c>
      <c r="H1471" s="59">
        <f t="shared" si="216"/>
        <v>685.02118155767141</v>
      </c>
      <c r="I1471" s="59">
        <f t="shared" si="217"/>
        <v>46.346383014201891</v>
      </c>
      <c r="J1471" s="59">
        <f t="shared" si="218"/>
        <v>19.604165392810785</v>
      </c>
      <c r="K1471" s="59">
        <f t="shared" si="219"/>
        <v>2.9757420636986529</v>
      </c>
      <c r="L1471" s="59">
        <f t="shared" si="220"/>
        <v>0.17100394379118589</v>
      </c>
      <c r="R1471" s="59">
        <f t="shared" si="223"/>
        <v>22.430668841761825</v>
      </c>
      <c r="S1471" s="59">
        <f t="shared" si="224"/>
        <v>3.110429167158506</v>
      </c>
    </row>
    <row r="1472" spans="1:19" x14ac:dyDescent="0.3">
      <c r="A1472" s="60">
        <f>[1]Data!A1471</f>
        <v>1992.11</v>
      </c>
      <c r="B1472" s="59">
        <f>[1]Data!B1471</f>
        <v>422.84</v>
      </c>
      <c r="C1472" s="59">
        <f>[1]Data!C1471</f>
        <v>12.3833</v>
      </c>
      <c r="D1472" s="59">
        <f>[1]Data!D1471</f>
        <v>18.739999999999998</v>
      </c>
      <c r="E1472" s="59">
        <f>[1]Data!E1471</f>
        <v>142</v>
      </c>
      <c r="F1472" s="59">
        <f t="shared" si="221"/>
        <v>930.04551323943645</v>
      </c>
      <c r="G1472" s="59">
        <f t="shared" si="222"/>
        <v>41.219025915492956</v>
      </c>
      <c r="H1472" s="59">
        <f t="shared" si="216"/>
        <v>689.44378020435897</v>
      </c>
      <c r="I1472" s="59">
        <f t="shared" si="217"/>
        <v>46.345981257866093</v>
      </c>
      <c r="J1472" s="59">
        <f t="shared" si="218"/>
        <v>20.067446798994769</v>
      </c>
      <c r="K1472" s="59">
        <f t="shared" si="219"/>
        <v>2.9990989399172912</v>
      </c>
      <c r="L1472" s="59">
        <f t="shared" si="220"/>
        <v>0.19436082000982413</v>
      </c>
      <c r="R1472" s="59">
        <f t="shared" si="223"/>
        <v>22.56350053361793</v>
      </c>
      <c r="S1472" s="59">
        <f t="shared" si="224"/>
        <v>3.1163335800901861</v>
      </c>
    </row>
    <row r="1473" spans="1:19" x14ac:dyDescent="0.3">
      <c r="A1473" s="60">
        <f>[1]Data!A1472</f>
        <v>1992.12</v>
      </c>
      <c r="B1473" s="59">
        <f>[1]Data!B1472</f>
        <v>435.64</v>
      </c>
      <c r="C1473" s="59">
        <f>[1]Data!C1472</f>
        <v>12.39</v>
      </c>
      <c r="D1473" s="59">
        <f>[1]Data!D1472</f>
        <v>19.09</v>
      </c>
      <c r="E1473" s="59">
        <f>[1]Data!E1472</f>
        <v>141.9</v>
      </c>
      <c r="F1473" s="59">
        <f t="shared" si="221"/>
        <v>958.87464749823812</v>
      </c>
      <c r="G1473" s="59">
        <f t="shared" si="222"/>
        <v>42.018448766737137</v>
      </c>
      <c r="H1473" s="59">
        <f t="shared" ref="H1473:H1536" si="225">GEOMEAN(F1354:F1474)</f>
        <v>693.78413575797094</v>
      </c>
      <c r="I1473" s="59">
        <f t="shared" ref="I1473:I1536" si="226">GEOMEAN(G1354:G1473)</f>
        <v>46.360680346354968</v>
      </c>
      <c r="J1473" s="59">
        <f t="shared" ref="J1473:J1536" si="227">F1473/I1473</f>
        <v>20.682928730437151</v>
      </c>
      <c r="K1473" s="59">
        <f t="shared" ref="K1473:K1536" si="228">LN(J1473)</f>
        <v>3.0293086610073119</v>
      </c>
      <c r="L1473" s="59">
        <f t="shared" ref="L1473:L1536" si="229">K1473-$K$1854</f>
        <v>0.22457054109984487</v>
      </c>
      <c r="R1473" s="59">
        <f t="shared" si="223"/>
        <v>22.820324777370349</v>
      </c>
      <c r="S1473" s="59">
        <f t="shared" si="224"/>
        <v>3.1276515764698294</v>
      </c>
    </row>
    <row r="1474" spans="1:19" x14ac:dyDescent="0.3">
      <c r="A1474" s="60">
        <f>[1]Data!A1473</f>
        <v>1993.01</v>
      </c>
      <c r="B1474" s="59">
        <f>[1]Data!B1473</f>
        <v>435.23</v>
      </c>
      <c r="C1474" s="59">
        <f>[1]Data!C1473</f>
        <v>12.4133</v>
      </c>
      <c r="D1474" s="59">
        <f>[1]Data!D1473</f>
        <v>19.34</v>
      </c>
      <c r="E1474" s="59">
        <f>[1]Data!E1473</f>
        <v>142.6</v>
      </c>
      <c r="F1474" s="59">
        <f t="shared" si="221"/>
        <v>953.26967994389906</v>
      </c>
      <c r="G1474" s="59">
        <f t="shared" si="222"/>
        <v>42.359753716690044</v>
      </c>
      <c r="H1474" s="59">
        <f t="shared" si="225"/>
        <v>698.02925317664983</v>
      </c>
      <c r="I1474" s="59">
        <f t="shared" si="226"/>
        <v>46.381549705265442</v>
      </c>
      <c r="J1474" s="59">
        <f t="shared" si="227"/>
        <v>20.552777688574722</v>
      </c>
      <c r="K1474" s="59">
        <f t="shared" si="228"/>
        <v>3.0229960991352005</v>
      </c>
      <c r="L1474" s="59">
        <f t="shared" si="229"/>
        <v>0.21825797922773349</v>
      </c>
      <c r="R1474" s="59">
        <f t="shared" si="223"/>
        <v>22.50413650465357</v>
      </c>
      <c r="S1474" s="59">
        <f t="shared" si="224"/>
        <v>3.1136991369642875</v>
      </c>
    </row>
    <row r="1475" spans="1:19" x14ac:dyDescent="0.3">
      <c r="A1475" s="60">
        <f>[1]Data!A1474</f>
        <v>1993.02</v>
      </c>
      <c r="B1475" s="59">
        <f>[1]Data!B1474</f>
        <v>441.7</v>
      </c>
      <c r="C1475" s="59">
        <f>[1]Data!C1474</f>
        <v>12.4467</v>
      </c>
      <c r="D1475" s="59">
        <f>[1]Data!D1474</f>
        <v>19.59</v>
      </c>
      <c r="E1475" s="59">
        <f>[1]Data!E1474</f>
        <v>143.1</v>
      </c>
      <c r="F1475" s="59">
        <f t="shared" si="221"/>
        <v>964.06040810621937</v>
      </c>
      <c r="G1475" s="59">
        <f t="shared" si="222"/>
        <v>42.757399580712793</v>
      </c>
      <c r="H1475" s="59">
        <f t="shared" si="225"/>
        <v>702.29645395294358</v>
      </c>
      <c r="I1475" s="59">
        <f t="shared" si="226"/>
        <v>46.408702295136216</v>
      </c>
      <c r="J1475" s="59">
        <f t="shared" si="227"/>
        <v>20.773267952533462</v>
      </c>
      <c r="K1475" s="59">
        <f t="shared" si="228"/>
        <v>3.0336669655466895</v>
      </c>
      <c r="L1475" s="59">
        <f t="shared" si="229"/>
        <v>0.22892884563922244</v>
      </c>
      <c r="R1475" s="59">
        <f t="shared" si="223"/>
        <v>22.547217968351198</v>
      </c>
      <c r="S1475" s="59">
        <f t="shared" si="224"/>
        <v>3.1156116866460315</v>
      </c>
    </row>
    <row r="1476" spans="1:19" x14ac:dyDescent="0.3">
      <c r="A1476" s="60">
        <f>[1]Data!A1475</f>
        <v>1993.03</v>
      </c>
      <c r="B1476" s="59">
        <f>[1]Data!B1475</f>
        <v>450.16</v>
      </c>
      <c r="C1476" s="59">
        <f>[1]Data!C1475</f>
        <v>12.48</v>
      </c>
      <c r="D1476" s="59">
        <f>[1]Data!D1475</f>
        <v>19.84</v>
      </c>
      <c r="E1476" s="59">
        <f>[1]Data!E1475</f>
        <v>143.6</v>
      </c>
      <c r="F1476" s="59">
        <f t="shared" si="221"/>
        <v>979.10426963788302</v>
      </c>
      <c r="G1476" s="59">
        <f t="shared" si="222"/>
        <v>43.152276323119779</v>
      </c>
      <c r="H1476" s="59">
        <f t="shared" si="225"/>
        <v>706.28156186518811</v>
      </c>
      <c r="I1476" s="59">
        <f t="shared" si="226"/>
        <v>46.441705552721153</v>
      </c>
      <c r="J1476" s="59">
        <f t="shared" si="227"/>
        <v>21.082435668224818</v>
      </c>
      <c r="K1476" s="59">
        <f t="shared" si="228"/>
        <v>3.0484402610318995</v>
      </c>
      <c r="L1476" s="59">
        <f t="shared" si="229"/>
        <v>0.24370214112443245</v>
      </c>
      <c r="R1476" s="59">
        <f t="shared" si="223"/>
        <v>22.68951612903226</v>
      </c>
      <c r="S1476" s="59">
        <f t="shared" si="224"/>
        <v>3.121902973268297</v>
      </c>
    </row>
    <row r="1477" spans="1:19" x14ac:dyDescent="0.3">
      <c r="A1477" s="60">
        <f>[1]Data!A1476</f>
        <v>1993.04</v>
      </c>
      <c r="B1477" s="59">
        <f>[1]Data!B1476</f>
        <v>443.08</v>
      </c>
      <c r="C1477" s="59">
        <f>[1]Data!C1476</f>
        <v>12.4933</v>
      </c>
      <c r="D1477" s="59">
        <f>[1]Data!D1476</f>
        <v>19.670000000000002</v>
      </c>
      <c r="E1477" s="59">
        <f>[1]Data!E1476</f>
        <v>144</v>
      </c>
      <c r="F1477" s="59">
        <f t="shared" si="221"/>
        <v>961.02821222222212</v>
      </c>
      <c r="G1477" s="59">
        <f t="shared" si="222"/>
        <v>42.663683611111111</v>
      </c>
      <c r="H1477" s="59">
        <f t="shared" si="225"/>
        <v>710.13168822986518</v>
      </c>
      <c r="I1477" s="59">
        <f t="shared" si="226"/>
        <v>46.471317586275525</v>
      </c>
      <c r="J1477" s="59">
        <f t="shared" si="227"/>
        <v>20.680029363016054</v>
      </c>
      <c r="K1477" s="59">
        <f t="shared" si="228"/>
        <v>3.0291684695142713</v>
      </c>
      <c r="L1477" s="59">
        <f t="shared" si="229"/>
        <v>0.2244303496068043</v>
      </c>
      <c r="R1477" s="59">
        <f t="shared" si="223"/>
        <v>22.525673614641583</v>
      </c>
      <c r="S1477" s="59">
        <f t="shared" si="224"/>
        <v>3.1146557082477644</v>
      </c>
    </row>
    <row r="1478" spans="1:19" x14ac:dyDescent="0.3">
      <c r="A1478" s="60">
        <f>[1]Data!A1477</f>
        <v>1993.05</v>
      </c>
      <c r="B1478" s="59">
        <f>[1]Data!B1477</f>
        <v>445.25</v>
      </c>
      <c r="C1478" s="59">
        <f>[1]Data!C1477</f>
        <v>12.5067</v>
      </c>
      <c r="D1478" s="59">
        <f>[1]Data!D1477</f>
        <v>19.5</v>
      </c>
      <c r="E1478" s="59">
        <f>[1]Data!E1477</f>
        <v>144.19999999999999</v>
      </c>
      <c r="F1478" s="59">
        <f t="shared" si="221"/>
        <v>964.39544382801671</v>
      </c>
      <c r="G1478" s="59">
        <f t="shared" si="222"/>
        <v>42.236296809986136</v>
      </c>
      <c r="H1478" s="59">
        <f t="shared" si="225"/>
        <v>713.83282221779837</v>
      </c>
      <c r="I1478" s="59">
        <f t="shared" si="226"/>
        <v>46.49764413051944</v>
      </c>
      <c r="J1478" s="59">
        <f t="shared" si="227"/>
        <v>20.740737769873828</v>
      </c>
      <c r="K1478" s="59">
        <f t="shared" si="228"/>
        <v>3.0320997744866296</v>
      </c>
      <c r="L1478" s="59">
        <f t="shared" si="229"/>
        <v>0.22736165457916258</v>
      </c>
      <c r="R1478" s="59">
        <f t="shared" si="223"/>
        <v>22.833333333333332</v>
      </c>
      <c r="S1478" s="59">
        <f t="shared" si="224"/>
        <v>3.1282214566000697</v>
      </c>
    </row>
    <row r="1479" spans="1:19" x14ac:dyDescent="0.3">
      <c r="A1479" s="60">
        <f>[1]Data!A1478</f>
        <v>1993.06</v>
      </c>
      <c r="B1479" s="59">
        <f>[1]Data!B1478</f>
        <v>448.06</v>
      </c>
      <c r="C1479" s="59">
        <f>[1]Data!C1478</f>
        <v>12.52</v>
      </c>
      <c r="D1479" s="59">
        <f>[1]Data!D1478</f>
        <v>19.329999999999998</v>
      </c>
      <c r="E1479" s="59">
        <f>[1]Data!E1478</f>
        <v>144.4</v>
      </c>
      <c r="F1479" s="59">
        <f t="shared" si="221"/>
        <v>969.13764487534615</v>
      </c>
      <c r="G1479" s="59">
        <f t="shared" si="222"/>
        <v>41.810093905817169</v>
      </c>
      <c r="H1479" s="59">
        <f t="shared" si="225"/>
        <v>717.47841754778506</v>
      </c>
      <c r="I1479" s="59">
        <f t="shared" si="226"/>
        <v>46.519474419551955</v>
      </c>
      <c r="J1479" s="59">
        <f t="shared" si="227"/>
        <v>20.832944846600014</v>
      </c>
      <c r="K1479" s="59">
        <f t="shared" si="228"/>
        <v>3.0365356205371827</v>
      </c>
      <c r="L1479" s="59">
        <f t="shared" si="229"/>
        <v>0.23179750062971571</v>
      </c>
      <c r="R1479" s="59">
        <f t="shared" si="223"/>
        <v>23.17951370926022</v>
      </c>
      <c r="S1479" s="59">
        <f t="shared" si="224"/>
        <v>3.1432688587985438</v>
      </c>
    </row>
    <row r="1480" spans="1:19" x14ac:dyDescent="0.3">
      <c r="A1480" s="60">
        <f>[1]Data!A1479</f>
        <v>1993.07</v>
      </c>
      <c r="B1480" s="59">
        <f>[1]Data!B1479</f>
        <v>447.29</v>
      </c>
      <c r="C1480" s="59">
        <f>[1]Data!C1479</f>
        <v>12.52</v>
      </c>
      <c r="D1480" s="59">
        <f>[1]Data!D1479</f>
        <v>19.690000000000001</v>
      </c>
      <c r="E1480" s="59">
        <f>[1]Data!E1479</f>
        <v>144.4</v>
      </c>
      <c r="F1480" s="59">
        <f t="shared" si="221"/>
        <v>967.47216260387825</v>
      </c>
      <c r="G1480" s="59">
        <f t="shared" si="222"/>
        <v>42.588760941828255</v>
      </c>
      <c r="H1480" s="59">
        <f t="shared" si="225"/>
        <v>721.21905759381286</v>
      </c>
      <c r="I1480" s="59">
        <f t="shared" si="226"/>
        <v>46.542803742456123</v>
      </c>
      <c r="J1480" s="59">
        <f t="shared" si="227"/>
        <v>20.786718564643643</v>
      </c>
      <c r="K1480" s="59">
        <f t="shared" si="228"/>
        <v>3.034314252213842</v>
      </c>
      <c r="L1480" s="59">
        <f t="shared" si="229"/>
        <v>0.22957613230637497</v>
      </c>
      <c r="R1480" s="59">
        <f t="shared" si="223"/>
        <v>22.716607414931438</v>
      </c>
      <c r="S1480" s="59">
        <f t="shared" si="224"/>
        <v>3.1230962611774764</v>
      </c>
    </row>
    <row r="1481" spans="1:19" x14ac:dyDescent="0.3">
      <c r="A1481" s="60">
        <f>[1]Data!A1480</f>
        <v>1993.08</v>
      </c>
      <c r="B1481" s="59">
        <f>[1]Data!B1480</f>
        <v>454.13</v>
      </c>
      <c r="C1481" s="59">
        <f>[1]Data!C1480</f>
        <v>12.52</v>
      </c>
      <c r="D1481" s="59">
        <f>[1]Data!D1480</f>
        <v>20.05</v>
      </c>
      <c r="E1481" s="59">
        <f>[1]Data!E1480</f>
        <v>144.80000000000001</v>
      </c>
      <c r="F1481" s="59">
        <f t="shared" si="221"/>
        <v>979.55339198895024</v>
      </c>
      <c r="G1481" s="59">
        <f t="shared" si="222"/>
        <v>43.247628453038672</v>
      </c>
      <c r="H1481" s="59">
        <f t="shared" si="225"/>
        <v>725.21919959322383</v>
      </c>
      <c r="I1481" s="59">
        <f t="shared" si="226"/>
        <v>46.566172966399122</v>
      </c>
      <c r="J1481" s="59">
        <f t="shared" si="227"/>
        <v>21.035728933442076</v>
      </c>
      <c r="K1481" s="59">
        <f t="shared" si="228"/>
        <v>3.0462223698027584</v>
      </c>
      <c r="L1481" s="59">
        <f t="shared" si="229"/>
        <v>0.24148424989529138</v>
      </c>
      <c r="R1481" s="59">
        <f t="shared" si="223"/>
        <v>22.649875311720699</v>
      </c>
      <c r="S1481" s="59">
        <f t="shared" si="224"/>
        <v>3.1201543469125967</v>
      </c>
    </row>
    <row r="1482" spans="1:19" x14ac:dyDescent="0.3">
      <c r="A1482" s="60">
        <f>[1]Data!A1481</f>
        <v>1993.09</v>
      </c>
      <c r="B1482" s="59">
        <f>[1]Data!B1481</f>
        <v>459.24</v>
      </c>
      <c r="C1482" s="59">
        <f>[1]Data!C1481</f>
        <v>12.52</v>
      </c>
      <c r="D1482" s="59">
        <f>[1]Data!D1481</f>
        <v>20.41</v>
      </c>
      <c r="E1482" s="59">
        <f>[1]Data!E1481</f>
        <v>145.1</v>
      </c>
      <c r="F1482" s="59">
        <f t="shared" si="221"/>
        <v>988.52755120606491</v>
      </c>
      <c r="G1482" s="59">
        <f t="shared" si="222"/>
        <v>43.933122811853892</v>
      </c>
      <c r="H1482" s="59">
        <f t="shared" si="225"/>
        <v>729.13196208058707</v>
      </c>
      <c r="I1482" s="59">
        <f t="shared" si="226"/>
        <v>46.590620251134673</v>
      </c>
      <c r="J1482" s="59">
        <f t="shared" si="227"/>
        <v>21.217308245257588</v>
      </c>
      <c r="K1482" s="59">
        <f t="shared" si="228"/>
        <v>3.0548172752460987</v>
      </c>
      <c r="L1482" s="59">
        <f t="shared" si="229"/>
        <v>0.25007915533863168</v>
      </c>
      <c r="R1482" s="59">
        <f t="shared" si="223"/>
        <v>22.500734933855952</v>
      </c>
      <c r="S1482" s="59">
        <f t="shared" si="224"/>
        <v>3.1135479724038579</v>
      </c>
    </row>
    <row r="1483" spans="1:19" x14ac:dyDescent="0.3">
      <c r="A1483" s="60">
        <f>[1]Data!A1482</f>
        <v>1993.1</v>
      </c>
      <c r="B1483" s="59">
        <f>[1]Data!B1482</f>
        <v>463.9</v>
      </c>
      <c r="C1483" s="59">
        <f>[1]Data!C1482</f>
        <v>12.54</v>
      </c>
      <c r="D1483" s="59">
        <f>[1]Data!D1482</f>
        <v>20.9</v>
      </c>
      <c r="E1483" s="59">
        <f>[1]Data!E1482</f>
        <v>145.69999999999999</v>
      </c>
      <c r="F1483" s="59">
        <f t="shared" ref="F1483:F1546" si="230">B1483*$E$1848/E1483</f>
        <v>994.4462237474263</v>
      </c>
      <c r="G1483" s="59">
        <f t="shared" ref="G1483:G1546" si="231">D1483*$E$1848/E1483</f>
        <v>44.80259986273164</v>
      </c>
      <c r="H1483" s="59">
        <f t="shared" si="225"/>
        <v>733.04840568938607</v>
      </c>
      <c r="I1483" s="59">
        <f t="shared" si="226"/>
        <v>46.616806878075494</v>
      </c>
      <c r="J1483" s="59">
        <f t="shared" si="227"/>
        <v>21.332353937247632</v>
      </c>
      <c r="K1483" s="59">
        <f t="shared" si="228"/>
        <v>3.0602248844461859</v>
      </c>
      <c r="L1483" s="59">
        <f t="shared" si="229"/>
        <v>0.25548676453871888</v>
      </c>
      <c r="R1483" s="59">
        <f t="shared" ref="R1483:R1546" si="232">B1483/D1483</f>
        <v>22.19617224880383</v>
      </c>
      <c r="S1483" s="59">
        <f t="shared" ref="S1483:S1546" si="233">LN(R1483)</f>
        <v>3.0999198527869329</v>
      </c>
    </row>
    <row r="1484" spans="1:19" x14ac:dyDescent="0.3">
      <c r="A1484" s="60">
        <f>[1]Data!A1483</f>
        <v>1993.11</v>
      </c>
      <c r="B1484" s="59">
        <f>[1]Data!B1483</f>
        <v>462.89</v>
      </c>
      <c r="C1484" s="59">
        <f>[1]Data!C1483</f>
        <v>12.56</v>
      </c>
      <c r="D1484" s="59">
        <f>[1]Data!D1483</f>
        <v>21.39</v>
      </c>
      <c r="E1484" s="59">
        <f>[1]Data!E1483</f>
        <v>145.80000000000001</v>
      </c>
      <c r="F1484" s="59">
        <f t="shared" si="230"/>
        <v>991.60054513031537</v>
      </c>
      <c r="G1484" s="59">
        <f t="shared" si="231"/>
        <v>45.821546502057608</v>
      </c>
      <c r="H1484" s="59">
        <f t="shared" si="225"/>
        <v>737.12956312798883</v>
      </c>
      <c r="I1484" s="59">
        <f t="shared" si="226"/>
        <v>46.64559468823164</v>
      </c>
      <c r="J1484" s="59">
        <f t="shared" si="227"/>
        <v>21.258182080386025</v>
      </c>
      <c r="K1484" s="59">
        <f t="shared" si="228"/>
        <v>3.0567418603388923</v>
      </c>
      <c r="L1484" s="59">
        <f t="shared" si="229"/>
        <v>0.25200374043142526</v>
      </c>
      <c r="R1484" s="59">
        <f t="shared" si="232"/>
        <v>21.640486208508648</v>
      </c>
      <c r="S1484" s="59">
        <f t="shared" si="233"/>
        <v>3.0745659217715642</v>
      </c>
    </row>
    <row r="1485" spans="1:19" x14ac:dyDescent="0.3">
      <c r="A1485" s="60">
        <f>[1]Data!A1484</f>
        <v>1993.12</v>
      </c>
      <c r="B1485" s="59">
        <f>[1]Data!B1484</f>
        <v>465.95</v>
      </c>
      <c r="C1485" s="59">
        <f>[1]Data!C1484</f>
        <v>12.58</v>
      </c>
      <c r="D1485" s="59">
        <f>[1]Data!D1484</f>
        <v>21.89</v>
      </c>
      <c r="E1485" s="59">
        <f>[1]Data!E1484</f>
        <v>145.80000000000001</v>
      </c>
      <c r="F1485" s="59">
        <f t="shared" si="230"/>
        <v>998.15566117969809</v>
      </c>
      <c r="G1485" s="59">
        <f t="shared" si="231"/>
        <v>46.892643895747597</v>
      </c>
      <c r="H1485" s="59">
        <f t="shared" si="225"/>
        <v>741.34431801818903</v>
      </c>
      <c r="I1485" s="59">
        <f t="shared" si="226"/>
        <v>46.676967636284282</v>
      </c>
      <c r="J1485" s="59">
        <f t="shared" si="227"/>
        <v>21.384329611073174</v>
      </c>
      <c r="K1485" s="59">
        <f t="shared" si="228"/>
        <v>3.0626583926288413</v>
      </c>
      <c r="L1485" s="59">
        <f t="shared" si="229"/>
        <v>0.2579202727213743</v>
      </c>
      <c r="R1485" s="59">
        <f t="shared" si="232"/>
        <v>21.28597533120146</v>
      </c>
      <c r="S1485" s="59">
        <f t="shared" si="233"/>
        <v>3.0580484206968928</v>
      </c>
    </row>
    <row r="1486" spans="1:19" x14ac:dyDescent="0.3">
      <c r="A1486" s="60">
        <f>[1]Data!A1485</f>
        <v>1994.01</v>
      </c>
      <c r="B1486" s="59">
        <f>[1]Data!B1485</f>
        <v>472.99</v>
      </c>
      <c r="C1486" s="59">
        <f>[1]Data!C1485</f>
        <v>12.6233</v>
      </c>
      <c r="D1486" s="59">
        <f>[1]Data!D1485</f>
        <v>22.156700000000001</v>
      </c>
      <c r="E1486" s="59">
        <f>[1]Data!E1485</f>
        <v>146.19999999999999</v>
      </c>
      <c r="F1486" s="59">
        <f t="shared" si="230"/>
        <v>1010.464519015048</v>
      </c>
      <c r="G1486" s="59">
        <f t="shared" si="231"/>
        <v>47.334106870041047</v>
      </c>
      <c r="H1486" s="59">
        <f t="shared" si="225"/>
        <v>745.50562219095684</v>
      </c>
      <c r="I1486" s="59">
        <f t="shared" si="226"/>
        <v>46.703096230838057</v>
      </c>
      <c r="J1486" s="59">
        <f t="shared" si="227"/>
        <v>21.635921396317151</v>
      </c>
      <c r="K1486" s="59">
        <f t="shared" si="228"/>
        <v>3.0743549609981975</v>
      </c>
      <c r="L1486" s="59">
        <f t="shared" si="229"/>
        <v>0.26961684109073047</v>
      </c>
      <c r="R1486" s="59">
        <f t="shared" si="232"/>
        <v>21.347493083356277</v>
      </c>
      <c r="S1486" s="59">
        <f t="shared" si="233"/>
        <v>3.060934312797055</v>
      </c>
    </row>
    <row r="1487" spans="1:19" x14ac:dyDescent="0.3">
      <c r="A1487" s="60">
        <f>[1]Data!A1486</f>
        <v>1994.02</v>
      </c>
      <c r="B1487" s="59">
        <f>[1]Data!B1486</f>
        <v>471.58</v>
      </c>
      <c r="C1487" s="59">
        <f>[1]Data!C1486</f>
        <v>12.666700000000001</v>
      </c>
      <c r="D1487" s="59">
        <f>[1]Data!D1486</f>
        <v>22.433299999999999</v>
      </c>
      <c r="E1487" s="59">
        <f>[1]Data!E1486</f>
        <v>146.69999999999999</v>
      </c>
      <c r="F1487" s="59">
        <f t="shared" si="230"/>
        <v>1004.0185723244717</v>
      </c>
      <c r="G1487" s="59">
        <f t="shared" si="231"/>
        <v>47.761673180640763</v>
      </c>
      <c r="H1487" s="59">
        <f t="shared" si="225"/>
        <v>749.94508743778601</v>
      </c>
      <c r="I1487" s="59">
        <f t="shared" si="226"/>
        <v>46.723744973272026</v>
      </c>
      <c r="J1487" s="59">
        <f t="shared" si="227"/>
        <v>21.488401088115115</v>
      </c>
      <c r="K1487" s="59">
        <f t="shared" si="228"/>
        <v>3.0675133052859018</v>
      </c>
      <c r="L1487" s="59">
        <f t="shared" si="229"/>
        <v>0.26277518537843481</v>
      </c>
      <c r="R1487" s="59">
        <f t="shared" si="232"/>
        <v>21.021427966460575</v>
      </c>
      <c r="S1487" s="59">
        <f t="shared" si="233"/>
        <v>3.0455422968455341</v>
      </c>
    </row>
    <row r="1488" spans="1:19" x14ac:dyDescent="0.3">
      <c r="A1488" s="60">
        <f>[1]Data!A1487</f>
        <v>1994.03</v>
      </c>
      <c r="B1488" s="59">
        <f>[1]Data!B1487</f>
        <v>463.81</v>
      </c>
      <c r="C1488" s="59">
        <f>[1]Data!C1487</f>
        <v>12.71</v>
      </c>
      <c r="D1488" s="59">
        <f>[1]Data!D1487</f>
        <v>22.71</v>
      </c>
      <c r="E1488" s="59">
        <f>[1]Data!E1487</f>
        <v>147.19999999999999</v>
      </c>
      <c r="F1488" s="59">
        <f t="shared" si="230"/>
        <v>984.12163668478263</v>
      </c>
      <c r="G1488" s="59">
        <f t="shared" si="231"/>
        <v>48.186547010869567</v>
      </c>
      <c r="H1488" s="59">
        <f t="shared" si="225"/>
        <v>754.18380230196817</v>
      </c>
      <c r="I1488" s="59">
        <f t="shared" si="226"/>
        <v>46.738004142766393</v>
      </c>
      <c r="J1488" s="59">
        <f t="shared" si="227"/>
        <v>21.056133113401131</v>
      </c>
      <c r="K1488" s="59">
        <f t="shared" si="228"/>
        <v>3.0471918769979776</v>
      </c>
      <c r="L1488" s="59">
        <f t="shared" si="229"/>
        <v>0.24245375709051054</v>
      </c>
      <c r="R1488" s="59">
        <f t="shared" si="232"/>
        <v>20.423161602818141</v>
      </c>
      <c r="S1488" s="59">
        <f t="shared" si="233"/>
        <v>3.0166696294892086</v>
      </c>
    </row>
    <row r="1489" spans="1:19" x14ac:dyDescent="0.3">
      <c r="A1489" s="60">
        <f>[1]Data!A1488</f>
        <v>1994.04</v>
      </c>
      <c r="B1489" s="59">
        <f>[1]Data!B1488</f>
        <v>447.23</v>
      </c>
      <c r="C1489" s="59">
        <f>[1]Data!C1488</f>
        <v>12.753299999999999</v>
      </c>
      <c r="D1489" s="59">
        <f>[1]Data!D1488</f>
        <v>23.54</v>
      </c>
      <c r="E1489" s="59">
        <f>[1]Data!E1488</f>
        <v>147.4</v>
      </c>
      <c r="F1489" s="59">
        <f t="shared" si="230"/>
        <v>947.6542765264586</v>
      </c>
      <c r="G1489" s="59">
        <f t="shared" si="231"/>
        <v>49.879886567164171</v>
      </c>
      <c r="H1489" s="59">
        <f t="shared" si="225"/>
        <v>758.51596646533176</v>
      </c>
      <c r="I1489" s="59">
        <f t="shared" si="226"/>
        <v>46.759700519914496</v>
      </c>
      <c r="J1489" s="59">
        <f t="shared" si="227"/>
        <v>20.2664744639</v>
      </c>
      <c r="K1489" s="59">
        <f t="shared" si="228"/>
        <v>3.0089680165698964</v>
      </c>
      <c r="L1489" s="59">
        <f t="shared" si="229"/>
        <v>0.20422989666242941</v>
      </c>
      <c r="R1489" s="59">
        <f t="shared" si="232"/>
        <v>18.998725573491932</v>
      </c>
      <c r="S1489" s="59">
        <f t="shared" si="233"/>
        <v>2.9443719018374348</v>
      </c>
    </row>
    <row r="1490" spans="1:19" x14ac:dyDescent="0.3">
      <c r="A1490" s="60">
        <f>[1]Data!A1489</f>
        <v>1994.05</v>
      </c>
      <c r="B1490" s="59">
        <f>[1]Data!B1489</f>
        <v>450.9</v>
      </c>
      <c r="C1490" s="59">
        <f>[1]Data!C1489</f>
        <v>12.7967</v>
      </c>
      <c r="D1490" s="59">
        <f>[1]Data!D1489</f>
        <v>24.37</v>
      </c>
      <c r="E1490" s="59">
        <f>[1]Data!E1489</f>
        <v>147.5</v>
      </c>
      <c r="F1490" s="59">
        <f t="shared" si="230"/>
        <v>954.78304271186437</v>
      </c>
      <c r="G1490" s="59">
        <f t="shared" si="231"/>
        <v>51.603598915254238</v>
      </c>
      <c r="H1490" s="59">
        <f t="shared" si="225"/>
        <v>762.96484936906393</v>
      </c>
      <c r="I1490" s="59">
        <f t="shared" si="226"/>
        <v>46.788017168697571</v>
      </c>
      <c r="J1490" s="59">
        <f t="shared" si="227"/>
        <v>20.406572034658474</v>
      </c>
      <c r="K1490" s="59">
        <f t="shared" si="228"/>
        <v>3.0158570075299336</v>
      </c>
      <c r="L1490" s="59">
        <f t="shared" si="229"/>
        <v>0.21111888762246656</v>
      </c>
      <c r="R1490" s="59">
        <f t="shared" si="232"/>
        <v>18.502256873204757</v>
      </c>
      <c r="S1490" s="59">
        <f t="shared" si="233"/>
        <v>2.9178927177899237</v>
      </c>
    </row>
    <row r="1491" spans="1:19" x14ac:dyDescent="0.3">
      <c r="A1491" s="60">
        <f>[1]Data!A1490</f>
        <v>1994.06</v>
      </c>
      <c r="B1491" s="59">
        <f>[1]Data!B1490</f>
        <v>454.83</v>
      </c>
      <c r="C1491" s="59">
        <f>[1]Data!C1490</f>
        <v>12.84</v>
      </c>
      <c r="D1491" s="59">
        <f>[1]Data!D1490</f>
        <v>25.2</v>
      </c>
      <c r="E1491" s="59">
        <f>[1]Data!E1490</f>
        <v>148</v>
      </c>
      <c r="F1491" s="59">
        <f t="shared" si="230"/>
        <v>959.85110513513519</v>
      </c>
      <c r="G1491" s="59">
        <f t="shared" si="231"/>
        <v>53.180854054054052</v>
      </c>
      <c r="H1491" s="59">
        <f t="shared" si="225"/>
        <v>767.53643898650546</v>
      </c>
      <c r="I1491" s="59">
        <f t="shared" si="226"/>
        <v>46.82160843290913</v>
      </c>
      <c r="J1491" s="59">
        <f t="shared" si="227"/>
        <v>20.500173686055867</v>
      </c>
      <c r="K1491" s="59">
        <f t="shared" si="228"/>
        <v>3.0204333585990013</v>
      </c>
      <c r="L1491" s="59">
        <f t="shared" si="229"/>
        <v>0.21569523869153429</v>
      </c>
      <c r="R1491" s="59">
        <f t="shared" si="232"/>
        <v>18.048809523809524</v>
      </c>
      <c r="S1491" s="59">
        <f t="shared" si="233"/>
        <v>2.8930797282442224</v>
      </c>
    </row>
    <row r="1492" spans="1:19" x14ac:dyDescent="0.3">
      <c r="A1492" s="60">
        <f>[1]Data!A1491</f>
        <v>1994.07</v>
      </c>
      <c r="B1492" s="59">
        <f>[1]Data!B1491</f>
        <v>451.4</v>
      </c>
      <c r="C1492" s="59">
        <f>[1]Data!C1491</f>
        <v>12.87</v>
      </c>
      <c r="D1492" s="59">
        <f>[1]Data!D1491</f>
        <v>25.91</v>
      </c>
      <c r="E1492" s="59">
        <f>[1]Data!E1491</f>
        <v>148.4</v>
      </c>
      <c r="F1492" s="59">
        <f t="shared" si="230"/>
        <v>950.04491105121292</v>
      </c>
      <c r="G1492" s="59">
        <f t="shared" si="231"/>
        <v>54.531820215633417</v>
      </c>
      <c r="H1492" s="59">
        <f t="shared" si="225"/>
        <v>772.39717531911401</v>
      </c>
      <c r="I1492" s="59">
        <f t="shared" si="226"/>
        <v>46.86364121122606</v>
      </c>
      <c r="J1492" s="59">
        <f t="shared" si="227"/>
        <v>20.272537227082392</v>
      </c>
      <c r="K1492" s="59">
        <f t="shared" si="228"/>
        <v>3.0092671241689573</v>
      </c>
      <c r="L1492" s="59">
        <f t="shared" si="229"/>
        <v>0.20452900426149023</v>
      </c>
      <c r="R1492" s="59">
        <f t="shared" si="232"/>
        <v>17.42184484754921</v>
      </c>
      <c r="S1492" s="59">
        <f t="shared" si="233"/>
        <v>2.8577248698094166</v>
      </c>
    </row>
    <row r="1493" spans="1:19" x14ac:dyDescent="0.3">
      <c r="A1493" s="60">
        <f>[1]Data!A1492</f>
        <v>1994.08</v>
      </c>
      <c r="B1493" s="59">
        <f>[1]Data!B1492</f>
        <v>464.24</v>
      </c>
      <c r="C1493" s="59">
        <f>[1]Data!C1492</f>
        <v>12.9</v>
      </c>
      <c r="D1493" s="59">
        <f>[1]Data!D1492</f>
        <v>26.62</v>
      </c>
      <c r="E1493" s="59">
        <f>[1]Data!E1492</f>
        <v>149</v>
      </c>
      <c r="F1493" s="59">
        <f t="shared" si="230"/>
        <v>973.13427973154364</v>
      </c>
      <c r="G1493" s="59">
        <f t="shared" si="231"/>
        <v>55.800522416107384</v>
      </c>
      <c r="H1493" s="59">
        <f t="shared" si="225"/>
        <v>776.79187304413858</v>
      </c>
      <c r="I1493" s="59">
        <f t="shared" si="226"/>
        <v>46.913337608795246</v>
      </c>
      <c r="J1493" s="59">
        <f t="shared" si="227"/>
        <v>20.74323272086064</v>
      </c>
      <c r="K1493" s="59">
        <f t="shared" si="228"/>
        <v>3.0322200595490432</v>
      </c>
      <c r="L1493" s="59">
        <f t="shared" si="229"/>
        <v>0.22748193964157615</v>
      </c>
      <c r="R1493" s="59">
        <f t="shared" si="232"/>
        <v>17.439519158527421</v>
      </c>
      <c r="S1493" s="59">
        <f t="shared" si="233"/>
        <v>2.8587388469153874</v>
      </c>
    </row>
    <row r="1494" spans="1:19" x14ac:dyDescent="0.3">
      <c r="A1494" s="60">
        <f>[1]Data!A1493</f>
        <v>1994.09</v>
      </c>
      <c r="B1494" s="59">
        <f>[1]Data!B1493</f>
        <v>466.96</v>
      </c>
      <c r="C1494" s="59">
        <f>[1]Data!C1493</f>
        <v>12.92</v>
      </c>
      <c r="D1494" s="59">
        <f>[1]Data!D1493</f>
        <v>27.33</v>
      </c>
      <c r="E1494" s="59">
        <f>[1]Data!E1493</f>
        <v>149.4</v>
      </c>
      <c r="F1494" s="59">
        <f t="shared" si="230"/>
        <v>976.21519892904951</v>
      </c>
      <c r="G1494" s="59">
        <f t="shared" si="231"/>
        <v>57.135432128514054</v>
      </c>
      <c r="H1494" s="59">
        <f t="shared" si="225"/>
        <v>781.1279578367446</v>
      </c>
      <c r="I1494" s="59">
        <f t="shared" si="226"/>
        <v>46.971361446921328</v>
      </c>
      <c r="J1494" s="59">
        <f t="shared" si="227"/>
        <v>20.783199993727969</v>
      </c>
      <c r="K1494" s="59">
        <f t="shared" si="228"/>
        <v>3.0341449677386207</v>
      </c>
      <c r="L1494" s="59">
        <f t="shared" si="229"/>
        <v>0.22940684783115373</v>
      </c>
      <c r="R1494" s="59">
        <f t="shared" si="232"/>
        <v>17.085986095865351</v>
      </c>
      <c r="S1494" s="59">
        <f t="shared" si="233"/>
        <v>2.8382586009555593</v>
      </c>
    </row>
    <row r="1495" spans="1:19" x14ac:dyDescent="0.3">
      <c r="A1495" s="60">
        <f>[1]Data!A1494</f>
        <v>1994.1</v>
      </c>
      <c r="B1495" s="59">
        <f>[1]Data!B1494</f>
        <v>463.81</v>
      </c>
      <c r="C1495" s="59">
        <f>[1]Data!C1494</f>
        <v>13.013299999999999</v>
      </c>
      <c r="D1495" s="59">
        <f>[1]Data!D1494</f>
        <v>28.42</v>
      </c>
      <c r="E1495" s="59">
        <f>[1]Data!E1494</f>
        <v>149.5</v>
      </c>
      <c r="F1495" s="59">
        <f t="shared" si="230"/>
        <v>968.98130381270892</v>
      </c>
      <c r="G1495" s="59">
        <f t="shared" si="231"/>
        <v>59.374417658862875</v>
      </c>
      <c r="H1495" s="59">
        <f t="shared" si="225"/>
        <v>785.50978845662712</v>
      </c>
      <c r="I1495" s="59">
        <f t="shared" si="226"/>
        <v>47.045011107968371</v>
      </c>
      <c r="J1495" s="59">
        <f t="shared" si="227"/>
        <v>20.596898183080356</v>
      </c>
      <c r="K1495" s="59">
        <f t="shared" si="228"/>
        <v>3.0251404908213115</v>
      </c>
      <c r="L1495" s="59">
        <f t="shared" si="229"/>
        <v>0.22040237091384451</v>
      </c>
      <c r="R1495" s="59">
        <f t="shared" si="232"/>
        <v>16.319845179451089</v>
      </c>
      <c r="S1495" s="59">
        <f t="shared" si="233"/>
        <v>2.7923818629377211</v>
      </c>
    </row>
    <row r="1496" spans="1:19" x14ac:dyDescent="0.3">
      <c r="A1496" s="60">
        <f>[1]Data!A1495</f>
        <v>1994.11</v>
      </c>
      <c r="B1496" s="59">
        <f>[1]Data!B1495</f>
        <v>461.01</v>
      </c>
      <c r="C1496" s="59">
        <f>[1]Data!C1495</f>
        <v>13.0967</v>
      </c>
      <c r="D1496" s="59">
        <f>[1]Data!D1495</f>
        <v>29.51</v>
      </c>
      <c r="E1496" s="59">
        <f>[1]Data!E1495</f>
        <v>149.69999999999999</v>
      </c>
      <c r="F1496" s="59">
        <f t="shared" si="230"/>
        <v>961.84485851703403</v>
      </c>
      <c r="G1496" s="59">
        <f t="shared" si="231"/>
        <v>61.569253974615904</v>
      </c>
      <c r="H1496" s="59">
        <f t="shared" si="225"/>
        <v>789.77412141872867</v>
      </c>
      <c r="I1496" s="59">
        <f t="shared" si="226"/>
        <v>47.132402125590694</v>
      </c>
      <c r="J1496" s="59">
        <f t="shared" si="227"/>
        <v>20.4072955151759</v>
      </c>
      <c r="K1496" s="59">
        <f t="shared" si="228"/>
        <v>3.015892460211139</v>
      </c>
      <c r="L1496" s="59">
        <f t="shared" si="229"/>
        <v>0.21115434030367197</v>
      </c>
      <c r="R1496" s="59">
        <f t="shared" si="232"/>
        <v>15.622161978990171</v>
      </c>
      <c r="S1496" s="59">
        <f t="shared" si="233"/>
        <v>2.7486905457805024</v>
      </c>
    </row>
    <row r="1497" spans="1:19" x14ac:dyDescent="0.3">
      <c r="A1497" s="60">
        <f>[1]Data!A1496</f>
        <v>1994.12</v>
      </c>
      <c r="B1497" s="59">
        <f>[1]Data!B1496</f>
        <v>455.19</v>
      </c>
      <c r="C1497" s="59">
        <f>[1]Data!C1496</f>
        <v>13.17</v>
      </c>
      <c r="D1497" s="59">
        <f>[1]Data!D1496</f>
        <v>30.6</v>
      </c>
      <c r="E1497" s="59">
        <f>[1]Data!E1496</f>
        <v>149.69999999999999</v>
      </c>
      <c r="F1497" s="59">
        <f t="shared" si="230"/>
        <v>949.7020913827655</v>
      </c>
      <c r="G1497" s="59">
        <f t="shared" si="231"/>
        <v>63.843414829659331</v>
      </c>
      <c r="H1497" s="59">
        <f t="shared" si="225"/>
        <v>794.25025112511105</v>
      </c>
      <c r="I1497" s="59">
        <f t="shared" si="226"/>
        <v>47.233598102030498</v>
      </c>
      <c r="J1497" s="59">
        <f t="shared" si="227"/>
        <v>20.106494731383577</v>
      </c>
      <c r="K1497" s="59">
        <f t="shared" si="228"/>
        <v>3.0010428838370511</v>
      </c>
      <c r="L1497" s="59">
        <f t="shared" si="229"/>
        <v>0.19630476392958407</v>
      </c>
      <c r="R1497" s="59">
        <f t="shared" si="232"/>
        <v>14.875490196078431</v>
      </c>
      <c r="S1497" s="59">
        <f t="shared" si="233"/>
        <v>2.6997149052469243</v>
      </c>
    </row>
    <row r="1498" spans="1:19" x14ac:dyDescent="0.3">
      <c r="A1498" s="60">
        <f>[1]Data!A1497</f>
        <v>1995.01</v>
      </c>
      <c r="B1498" s="59">
        <f>[1]Data!B1497</f>
        <v>465.25</v>
      </c>
      <c r="C1498" s="59">
        <f>[1]Data!C1497</f>
        <v>13.18</v>
      </c>
      <c r="D1498" s="59">
        <f>[1]Data!D1497</f>
        <v>31.25</v>
      </c>
      <c r="E1498" s="59">
        <f>[1]Data!E1497</f>
        <v>150.30000000000001</v>
      </c>
      <c r="F1498" s="59">
        <f t="shared" si="230"/>
        <v>966.81612109115088</v>
      </c>
      <c r="G1498" s="59">
        <f t="shared" si="231"/>
        <v>64.93928809048569</v>
      </c>
      <c r="H1498" s="59">
        <f t="shared" si="225"/>
        <v>798.69142370633222</v>
      </c>
      <c r="I1498" s="59">
        <f t="shared" si="226"/>
        <v>47.344453844484363</v>
      </c>
      <c r="J1498" s="59">
        <f t="shared" si="227"/>
        <v>20.420895006348989</v>
      </c>
      <c r="K1498" s="59">
        <f t="shared" si="228"/>
        <v>3.0165586416657821</v>
      </c>
      <c r="L1498" s="59">
        <f t="shared" si="229"/>
        <v>0.21182052175831512</v>
      </c>
      <c r="R1498" s="59">
        <f t="shared" si="232"/>
        <v>14.888</v>
      </c>
      <c r="S1498" s="59">
        <f t="shared" si="233"/>
        <v>2.7005555193399498</v>
      </c>
    </row>
    <row r="1499" spans="1:19" x14ac:dyDescent="0.3">
      <c r="A1499" s="60">
        <f>[1]Data!A1498</f>
        <v>1995.02</v>
      </c>
      <c r="B1499" s="59">
        <f>[1]Data!B1498</f>
        <v>481.92</v>
      </c>
      <c r="C1499" s="59">
        <f>[1]Data!C1498</f>
        <v>13.18</v>
      </c>
      <c r="D1499" s="59">
        <f>[1]Data!D1498</f>
        <v>31.9</v>
      </c>
      <c r="E1499" s="59">
        <f>[1]Data!E1498</f>
        <v>150.9</v>
      </c>
      <c r="F1499" s="59">
        <f t="shared" si="230"/>
        <v>997.47539721669989</v>
      </c>
      <c r="G1499" s="59">
        <f t="shared" si="231"/>
        <v>66.026446653412847</v>
      </c>
      <c r="H1499" s="59">
        <f t="shared" si="225"/>
        <v>802.96945469030914</v>
      </c>
      <c r="I1499" s="59">
        <f t="shared" si="226"/>
        <v>47.466003490128777</v>
      </c>
      <c r="J1499" s="59">
        <f t="shared" si="227"/>
        <v>21.014522476579241</v>
      </c>
      <c r="K1499" s="59">
        <f t="shared" si="228"/>
        <v>3.0452137452190966</v>
      </c>
      <c r="L1499" s="59">
        <f t="shared" si="229"/>
        <v>0.24047562531162958</v>
      </c>
      <c r="R1499" s="59">
        <f t="shared" si="232"/>
        <v>15.107210031347963</v>
      </c>
      <c r="S1499" s="59">
        <f t="shared" si="233"/>
        <v>2.7151721153806752</v>
      </c>
    </row>
    <row r="1500" spans="1:19" x14ac:dyDescent="0.3">
      <c r="A1500" s="60">
        <f>[1]Data!A1499</f>
        <v>1995.03</v>
      </c>
      <c r="B1500" s="59">
        <f>[1]Data!B1499</f>
        <v>493.15</v>
      </c>
      <c r="C1500" s="59">
        <f>[1]Data!C1499</f>
        <v>13.17</v>
      </c>
      <c r="D1500" s="59">
        <f>[1]Data!D1499</f>
        <v>32.549999999999997</v>
      </c>
      <c r="E1500" s="59">
        <f>[1]Data!E1499</f>
        <v>151.4</v>
      </c>
      <c r="F1500" s="59">
        <f t="shared" si="230"/>
        <v>1017.3482549537648</v>
      </c>
      <c r="G1500" s="59">
        <f t="shared" si="231"/>
        <v>67.149317040951104</v>
      </c>
      <c r="H1500" s="59">
        <f t="shared" si="225"/>
        <v>807.52587644919493</v>
      </c>
      <c r="I1500" s="59">
        <f t="shared" si="226"/>
        <v>47.598057768780897</v>
      </c>
      <c r="J1500" s="59">
        <f t="shared" si="227"/>
        <v>21.373734615302595</v>
      </c>
      <c r="K1500" s="59">
        <f t="shared" si="228"/>
        <v>3.0621628137863879</v>
      </c>
      <c r="L1500" s="59">
        <f t="shared" si="229"/>
        <v>0.25742469387892086</v>
      </c>
      <c r="R1500" s="59">
        <f t="shared" si="232"/>
        <v>15.150537634408602</v>
      </c>
      <c r="S1500" s="59">
        <f t="shared" si="233"/>
        <v>2.7180360187454244</v>
      </c>
    </row>
    <row r="1501" spans="1:19" x14ac:dyDescent="0.3">
      <c r="A1501" s="60">
        <f>[1]Data!A1500</f>
        <v>1995.04</v>
      </c>
      <c r="B1501" s="59">
        <f>[1]Data!B1500</f>
        <v>507.91</v>
      </c>
      <c r="C1501" s="59">
        <f>[1]Data!C1500</f>
        <v>13.2433</v>
      </c>
      <c r="D1501" s="59">
        <f>[1]Data!D1500</f>
        <v>33.176699999999997</v>
      </c>
      <c r="E1501" s="59">
        <f>[1]Data!E1500</f>
        <v>151.9</v>
      </c>
      <c r="F1501" s="59">
        <f t="shared" si="230"/>
        <v>1044.3485590520079</v>
      </c>
      <c r="G1501" s="59">
        <f t="shared" si="231"/>
        <v>68.216886533245557</v>
      </c>
      <c r="H1501" s="59">
        <f t="shared" si="225"/>
        <v>812.28853714635136</v>
      </c>
      <c r="I1501" s="59">
        <f t="shared" si="226"/>
        <v>47.744980614621781</v>
      </c>
      <c r="J1501" s="59">
        <f t="shared" si="227"/>
        <v>21.873473307729835</v>
      </c>
      <c r="K1501" s="59">
        <f t="shared" si="228"/>
        <v>3.0852746381614917</v>
      </c>
      <c r="L1501" s="59">
        <f t="shared" si="229"/>
        <v>0.2805365182540247</v>
      </c>
      <c r="R1501" s="59">
        <f t="shared" si="232"/>
        <v>15.30923810987832</v>
      </c>
      <c r="S1501" s="59">
        <f t="shared" si="233"/>
        <v>2.7284564442169641</v>
      </c>
    </row>
    <row r="1502" spans="1:19" x14ac:dyDescent="0.3">
      <c r="A1502" s="60">
        <f>[1]Data!A1501</f>
        <v>1995.05</v>
      </c>
      <c r="B1502" s="59">
        <f>[1]Data!B1501</f>
        <v>523.80999999999995</v>
      </c>
      <c r="C1502" s="59">
        <f>[1]Data!C1501</f>
        <v>13.306699999999999</v>
      </c>
      <c r="D1502" s="59">
        <f>[1]Data!D1501</f>
        <v>33.8033</v>
      </c>
      <c r="E1502" s="59">
        <f>[1]Data!E1501</f>
        <v>152.19999999999999</v>
      </c>
      <c r="F1502" s="59">
        <f t="shared" si="230"/>
        <v>1074.9186919842311</v>
      </c>
      <c r="G1502" s="59">
        <f t="shared" si="231"/>
        <v>69.368280522996059</v>
      </c>
      <c r="H1502" s="59">
        <f t="shared" si="225"/>
        <v>817.12973753721678</v>
      </c>
      <c r="I1502" s="59">
        <f t="shared" si="226"/>
        <v>47.907015379457562</v>
      </c>
      <c r="J1502" s="59">
        <f t="shared" si="227"/>
        <v>22.437605087065272</v>
      </c>
      <c r="K1502" s="59">
        <f t="shared" si="228"/>
        <v>3.1107383497836145</v>
      </c>
      <c r="L1502" s="59">
        <f t="shared" si="229"/>
        <v>0.3060002298761475</v>
      </c>
      <c r="R1502" s="59">
        <f t="shared" si="232"/>
        <v>15.49582437217668</v>
      </c>
      <c r="S1502" s="59">
        <f t="shared" si="233"/>
        <v>2.740570592288317</v>
      </c>
    </row>
    <row r="1503" spans="1:19" x14ac:dyDescent="0.3">
      <c r="A1503" s="60">
        <f>[1]Data!A1502</f>
        <v>1995.06</v>
      </c>
      <c r="B1503" s="59">
        <f>[1]Data!B1502</f>
        <v>539.35</v>
      </c>
      <c r="C1503" s="59">
        <f>[1]Data!C1502</f>
        <v>13.36</v>
      </c>
      <c r="D1503" s="59">
        <f>[1]Data!D1502</f>
        <v>34.43</v>
      </c>
      <c r="E1503" s="59">
        <f>[1]Data!E1502</f>
        <v>152.5</v>
      </c>
      <c r="F1503" s="59">
        <f t="shared" si="230"/>
        <v>1104.6312406557377</v>
      </c>
      <c r="G1503" s="59">
        <f t="shared" si="231"/>
        <v>70.515349245901632</v>
      </c>
      <c r="H1503" s="59">
        <f t="shared" si="225"/>
        <v>822.09662950182258</v>
      </c>
      <c r="I1503" s="59">
        <f t="shared" si="226"/>
        <v>48.083907489662451</v>
      </c>
      <c r="J1503" s="59">
        <f t="shared" si="227"/>
        <v>22.972992386137133</v>
      </c>
      <c r="K1503" s="59">
        <f t="shared" si="228"/>
        <v>3.1343192818833971</v>
      </c>
      <c r="L1503" s="59">
        <f t="shared" si="229"/>
        <v>0.32958116197593013</v>
      </c>
      <c r="R1503" s="59">
        <f t="shared" si="232"/>
        <v>15.66511762997386</v>
      </c>
      <c r="S1503" s="59">
        <f t="shared" si="233"/>
        <v>2.7514364334710057</v>
      </c>
    </row>
    <row r="1504" spans="1:19" x14ac:dyDescent="0.3">
      <c r="A1504" s="60">
        <f>[1]Data!A1503</f>
        <v>1995.07</v>
      </c>
      <c r="B1504" s="59">
        <f>[1]Data!B1503</f>
        <v>557.37</v>
      </c>
      <c r="C1504" s="59">
        <f>[1]Data!C1503</f>
        <v>13.44</v>
      </c>
      <c r="D1504" s="59">
        <f>[1]Data!D1503</f>
        <v>34.68</v>
      </c>
      <c r="E1504" s="59">
        <f>[1]Data!E1503</f>
        <v>152.5</v>
      </c>
      <c r="F1504" s="59">
        <f t="shared" si="230"/>
        <v>1141.5376186229507</v>
      </c>
      <c r="G1504" s="59">
        <f t="shared" si="231"/>
        <v>71.027368918032778</v>
      </c>
      <c r="H1504" s="59">
        <f t="shared" si="225"/>
        <v>826.98077106749122</v>
      </c>
      <c r="I1504" s="59">
        <f t="shared" si="226"/>
        <v>48.268387459346116</v>
      </c>
      <c r="J1504" s="59">
        <f t="shared" si="227"/>
        <v>23.649798112365094</v>
      </c>
      <c r="K1504" s="59">
        <f t="shared" si="228"/>
        <v>3.163354578426457</v>
      </c>
      <c r="L1504" s="59">
        <f t="shared" si="229"/>
        <v>0.35861645851898993</v>
      </c>
      <c r="R1504" s="59">
        <f t="shared" si="232"/>
        <v>16.071799307958479</v>
      </c>
      <c r="S1504" s="59">
        <f t="shared" si="233"/>
        <v>2.7770661403738477</v>
      </c>
    </row>
    <row r="1505" spans="1:19" x14ac:dyDescent="0.3">
      <c r="A1505" s="60">
        <f>[1]Data!A1504</f>
        <v>1995.08</v>
      </c>
      <c r="B1505" s="59">
        <f>[1]Data!B1504</f>
        <v>559.11</v>
      </c>
      <c r="C1505" s="59">
        <f>[1]Data!C1504</f>
        <v>13.51</v>
      </c>
      <c r="D1505" s="59">
        <f>[1]Data!D1504</f>
        <v>34.93</v>
      </c>
      <c r="E1505" s="59">
        <f>[1]Data!E1504</f>
        <v>152.9</v>
      </c>
      <c r="F1505" s="59">
        <f t="shared" si="230"/>
        <v>1142.1055887508173</v>
      </c>
      <c r="G1505" s="59">
        <f t="shared" si="231"/>
        <v>71.352235186396342</v>
      </c>
      <c r="H1505" s="59">
        <f t="shared" si="225"/>
        <v>832.28254977763038</v>
      </c>
      <c r="I1505" s="59">
        <f t="shared" si="226"/>
        <v>48.45948170575474</v>
      </c>
      <c r="J1505" s="59">
        <f t="shared" si="227"/>
        <v>23.568258440848908</v>
      </c>
      <c r="K1505" s="59">
        <f t="shared" si="228"/>
        <v>3.1599008254123961</v>
      </c>
      <c r="L1505" s="59">
        <f t="shared" si="229"/>
        <v>0.35516270550492912</v>
      </c>
      <c r="R1505" s="59">
        <f t="shared" si="232"/>
        <v>16.006584597766963</v>
      </c>
      <c r="S1505" s="59">
        <f t="shared" si="233"/>
        <v>2.7730001749419428</v>
      </c>
    </row>
    <row r="1506" spans="1:19" x14ac:dyDescent="0.3">
      <c r="A1506" s="60">
        <f>[1]Data!A1505</f>
        <v>1995.09</v>
      </c>
      <c r="B1506" s="59">
        <f>[1]Data!B1505</f>
        <v>578.77</v>
      </c>
      <c r="C1506" s="59">
        <f>[1]Data!C1505</f>
        <v>13.58</v>
      </c>
      <c r="D1506" s="59">
        <f>[1]Data!D1505</f>
        <v>35.18</v>
      </c>
      <c r="E1506" s="59">
        <f>[1]Data!E1505</f>
        <v>153.19999999999999</v>
      </c>
      <c r="F1506" s="59">
        <f t="shared" si="230"/>
        <v>1179.9503370757179</v>
      </c>
      <c r="G1506" s="59">
        <f t="shared" si="231"/>
        <v>71.722191644908619</v>
      </c>
      <c r="H1506" s="59">
        <f t="shared" si="225"/>
        <v>837.82060098782677</v>
      </c>
      <c r="I1506" s="59">
        <f t="shared" si="226"/>
        <v>48.65791309447107</v>
      </c>
      <c r="J1506" s="59">
        <f t="shared" si="227"/>
        <v>24.24991665353182</v>
      </c>
      <c r="K1506" s="59">
        <f t="shared" si="228"/>
        <v>3.1884131804098259</v>
      </c>
      <c r="L1506" s="59">
        <f t="shared" si="229"/>
        <v>0.38367506050235889</v>
      </c>
      <c r="R1506" s="59">
        <f t="shared" si="232"/>
        <v>16.451677089255259</v>
      </c>
      <c r="S1506" s="59">
        <f t="shared" si="233"/>
        <v>2.8004274227293653</v>
      </c>
    </row>
    <row r="1507" spans="1:19" x14ac:dyDescent="0.3">
      <c r="A1507" s="60">
        <f>[1]Data!A1506</f>
        <v>1995.1</v>
      </c>
      <c r="B1507" s="59">
        <f>[1]Data!B1506</f>
        <v>582.91999999999996</v>
      </c>
      <c r="C1507" s="59">
        <f>[1]Data!C1506</f>
        <v>13.65</v>
      </c>
      <c r="D1507" s="59">
        <f>[1]Data!D1506</f>
        <v>34.773299999999999</v>
      </c>
      <c r="E1507" s="59">
        <f>[1]Data!E1506</f>
        <v>153.69999999999999</v>
      </c>
      <c r="F1507" s="59">
        <f t="shared" si="230"/>
        <v>1184.5450191281718</v>
      </c>
      <c r="G1507" s="59">
        <f t="shared" si="231"/>
        <v>70.662422482758629</v>
      </c>
      <c r="H1507" s="59">
        <f t="shared" si="225"/>
        <v>843.49585879356744</v>
      </c>
      <c r="I1507" s="59">
        <f t="shared" si="226"/>
        <v>48.858160715603056</v>
      </c>
      <c r="J1507" s="59">
        <f t="shared" si="227"/>
        <v>24.244568395098884</v>
      </c>
      <c r="K1507" s="59">
        <f t="shared" si="228"/>
        <v>3.1881926085881327</v>
      </c>
      <c r="L1507" s="59">
        <f t="shared" si="229"/>
        <v>0.38345448868066567</v>
      </c>
      <c r="R1507" s="59">
        <f t="shared" si="232"/>
        <v>16.763436314643705</v>
      </c>
      <c r="S1507" s="59">
        <f t="shared" si="233"/>
        <v>2.8192001047446791</v>
      </c>
    </row>
    <row r="1508" spans="1:19" x14ac:dyDescent="0.3">
      <c r="A1508" s="60">
        <f>[1]Data!A1507</f>
        <v>1995.11</v>
      </c>
      <c r="B1508" s="59">
        <f>[1]Data!B1507</f>
        <v>595.53</v>
      </c>
      <c r="C1508" s="59">
        <f>[1]Data!C1507</f>
        <v>13.72</v>
      </c>
      <c r="D1508" s="59">
        <f>[1]Data!D1507</f>
        <v>34.366700000000002</v>
      </c>
      <c r="E1508" s="59">
        <f>[1]Data!E1507</f>
        <v>153.6</v>
      </c>
      <c r="F1508" s="59">
        <f t="shared" si="230"/>
        <v>1210.9575257812501</v>
      </c>
      <c r="G1508" s="59">
        <f t="shared" si="231"/>
        <v>69.881641565104175</v>
      </c>
      <c r="H1508" s="59">
        <f t="shared" si="225"/>
        <v>849.04086599601249</v>
      </c>
      <c r="I1508" s="59">
        <f t="shared" si="226"/>
        <v>49.061477991239599</v>
      </c>
      <c r="J1508" s="59">
        <f t="shared" si="227"/>
        <v>24.682450985220587</v>
      </c>
      <c r="K1508" s="59">
        <f t="shared" si="228"/>
        <v>3.20609250469052</v>
      </c>
      <c r="L1508" s="59">
        <f t="shared" si="229"/>
        <v>0.40135438478305296</v>
      </c>
      <c r="R1508" s="59">
        <f t="shared" si="232"/>
        <v>17.328693182644827</v>
      </c>
      <c r="S1508" s="59">
        <f t="shared" si="233"/>
        <v>2.8523636930737486</v>
      </c>
    </row>
    <row r="1509" spans="1:19" x14ac:dyDescent="0.3">
      <c r="A1509" s="60">
        <f>[1]Data!A1508</f>
        <v>1995.12</v>
      </c>
      <c r="B1509" s="59">
        <f>[1]Data!B1508</f>
        <v>614.57000000000005</v>
      </c>
      <c r="C1509" s="59">
        <f>[1]Data!C1508</f>
        <v>13.79</v>
      </c>
      <c r="D1509" s="59">
        <f>[1]Data!D1508</f>
        <v>33.96</v>
      </c>
      <c r="E1509" s="59">
        <f>[1]Data!E1508</f>
        <v>153.5</v>
      </c>
      <c r="F1509" s="59">
        <f t="shared" si="230"/>
        <v>1250.4877996091204</v>
      </c>
      <c r="G1509" s="59">
        <f t="shared" si="231"/>
        <v>69.099639869706834</v>
      </c>
      <c r="H1509" s="59">
        <f t="shared" si="225"/>
        <v>854.25675150598613</v>
      </c>
      <c r="I1509" s="59">
        <f t="shared" si="226"/>
        <v>49.26791737073183</v>
      </c>
      <c r="J1509" s="59">
        <f t="shared" si="227"/>
        <v>25.381381360195004</v>
      </c>
      <c r="K1509" s="59">
        <f t="shared" si="228"/>
        <v>3.2340158879207821</v>
      </c>
      <c r="L1509" s="59">
        <f t="shared" si="229"/>
        <v>0.42927776801331508</v>
      </c>
      <c r="R1509" s="59">
        <f t="shared" si="232"/>
        <v>18.096878680800945</v>
      </c>
      <c r="S1509" s="59">
        <f t="shared" si="233"/>
        <v>2.8957394748262817</v>
      </c>
    </row>
    <row r="1510" spans="1:19" x14ac:dyDescent="0.3">
      <c r="A1510" s="60">
        <f>[1]Data!A1509</f>
        <v>1996.01</v>
      </c>
      <c r="B1510" s="59">
        <f>[1]Data!B1509</f>
        <v>614.41999999999996</v>
      </c>
      <c r="C1510" s="59">
        <f>[1]Data!C1509</f>
        <v>13.8933</v>
      </c>
      <c r="D1510" s="59">
        <f>[1]Data!D1509</f>
        <v>33.986699999999999</v>
      </c>
      <c r="E1510" s="59">
        <f>[1]Data!E1509</f>
        <v>154.4</v>
      </c>
      <c r="F1510" s="59">
        <f t="shared" si="230"/>
        <v>1242.8952554404143</v>
      </c>
      <c r="G1510" s="59">
        <f t="shared" si="231"/>
        <v>68.750867774611393</v>
      </c>
      <c r="H1510" s="59">
        <f t="shared" si="225"/>
        <v>859.86533108969138</v>
      </c>
      <c r="I1510" s="59">
        <f t="shared" si="226"/>
        <v>49.475116685285101</v>
      </c>
      <c r="J1510" s="59">
        <f t="shared" si="227"/>
        <v>25.121623529390813</v>
      </c>
      <c r="K1510" s="59">
        <f t="shared" si="228"/>
        <v>3.2237289704585947</v>
      </c>
      <c r="L1510" s="59">
        <f t="shared" si="229"/>
        <v>0.41899085055112772</v>
      </c>
      <c r="R1510" s="59">
        <f t="shared" si="232"/>
        <v>18.07824825593541</v>
      </c>
      <c r="S1510" s="59">
        <f t="shared" si="233"/>
        <v>2.8947094617708888</v>
      </c>
    </row>
    <row r="1511" spans="1:19" x14ac:dyDescent="0.3">
      <c r="A1511" s="60">
        <f>[1]Data!A1510</f>
        <v>1996.02</v>
      </c>
      <c r="B1511" s="59">
        <f>[1]Data!B1510</f>
        <v>649.54</v>
      </c>
      <c r="C1511" s="59">
        <f>[1]Data!C1510</f>
        <v>13.996700000000001</v>
      </c>
      <c r="D1511" s="59">
        <f>[1]Data!D1510</f>
        <v>34.013300000000001</v>
      </c>
      <c r="E1511" s="59">
        <f>[1]Data!E1510</f>
        <v>154.9</v>
      </c>
      <c r="F1511" s="59">
        <f t="shared" si="230"/>
        <v>1309.6974001291155</v>
      </c>
      <c r="G1511" s="59">
        <f t="shared" si="231"/>
        <v>68.582582411878633</v>
      </c>
      <c r="H1511" s="59">
        <f t="shared" si="225"/>
        <v>865.0523514043648</v>
      </c>
      <c r="I1511" s="59">
        <f t="shared" si="226"/>
        <v>49.681890673941133</v>
      </c>
      <c r="J1511" s="59">
        <f t="shared" si="227"/>
        <v>26.361665837650392</v>
      </c>
      <c r="K1511" s="59">
        <f t="shared" si="228"/>
        <v>3.2719109032995477</v>
      </c>
      <c r="L1511" s="59">
        <f t="shared" si="229"/>
        <v>0.46717278339208068</v>
      </c>
      <c r="R1511" s="59">
        <f t="shared" si="232"/>
        <v>19.09664748789444</v>
      </c>
      <c r="S1511" s="59">
        <f t="shared" si="233"/>
        <v>2.9495127954524016</v>
      </c>
    </row>
    <row r="1512" spans="1:19" x14ac:dyDescent="0.3">
      <c r="A1512" s="60">
        <f>[1]Data!A1511</f>
        <v>1996.03</v>
      </c>
      <c r="B1512" s="59">
        <f>[1]Data!B1511</f>
        <v>647.07000000000005</v>
      </c>
      <c r="C1512" s="59">
        <f>[1]Data!C1511</f>
        <v>14.1</v>
      </c>
      <c r="D1512" s="59">
        <f>[1]Data!D1511</f>
        <v>34.04</v>
      </c>
      <c r="E1512" s="59">
        <f>[1]Data!E1511</f>
        <v>155.69999999999999</v>
      </c>
      <c r="F1512" s="59">
        <f t="shared" si="230"/>
        <v>1298.0132770712912</v>
      </c>
      <c r="G1512" s="59">
        <f t="shared" si="231"/>
        <v>68.28375902376365</v>
      </c>
      <c r="H1512" s="59">
        <f t="shared" si="225"/>
        <v>869.80034080469875</v>
      </c>
      <c r="I1512" s="59">
        <f t="shared" si="226"/>
        <v>49.886665380087557</v>
      </c>
      <c r="J1512" s="59">
        <f t="shared" si="227"/>
        <v>26.019243162109568</v>
      </c>
      <c r="K1512" s="59">
        <f t="shared" si="228"/>
        <v>3.2588363858861413</v>
      </c>
      <c r="L1512" s="59">
        <f t="shared" si="229"/>
        <v>0.45409826597867431</v>
      </c>
      <c r="R1512" s="59">
        <f t="shared" si="232"/>
        <v>19.009106933019979</v>
      </c>
      <c r="S1512" s="59">
        <f t="shared" si="233"/>
        <v>2.944918176597219</v>
      </c>
    </row>
    <row r="1513" spans="1:19" x14ac:dyDescent="0.3">
      <c r="A1513" s="60">
        <f>[1]Data!A1512</f>
        <v>1996.04</v>
      </c>
      <c r="B1513" s="59">
        <f>[1]Data!B1512</f>
        <v>647.16999999999996</v>
      </c>
      <c r="C1513" s="59">
        <f>[1]Data!C1512</f>
        <v>14.156700000000001</v>
      </c>
      <c r="D1513" s="59">
        <f>[1]Data!D1512</f>
        <v>34.33</v>
      </c>
      <c r="E1513" s="59">
        <f>[1]Data!E1512</f>
        <v>156.30000000000001</v>
      </c>
      <c r="F1513" s="59">
        <f t="shared" si="230"/>
        <v>1293.2303291106846</v>
      </c>
      <c r="G1513" s="59">
        <f t="shared" si="231"/>
        <v>68.601136020473433</v>
      </c>
      <c r="H1513" s="59">
        <f t="shared" si="225"/>
        <v>874.5273685756863</v>
      </c>
      <c r="I1513" s="59">
        <f t="shared" si="226"/>
        <v>50.091635915217019</v>
      </c>
      <c r="J1513" s="59">
        <f t="shared" si="227"/>
        <v>25.81729076086777</v>
      </c>
      <c r="K1513" s="59">
        <f t="shared" si="228"/>
        <v>3.2510444519839652</v>
      </c>
      <c r="L1513" s="59">
        <f t="shared" si="229"/>
        <v>0.44630633207649817</v>
      </c>
      <c r="R1513" s="59">
        <f t="shared" si="232"/>
        <v>18.851441887561897</v>
      </c>
      <c r="S1513" s="59">
        <f t="shared" si="233"/>
        <v>2.9365894036774556</v>
      </c>
    </row>
    <row r="1514" spans="1:19" x14ac:dyDescent="0.3">
      <c r="A1514" s="60">
        <f>[1]Data!A1513</f>
        <v>1996.05</v>
      </c>
      <c r="B1514" s="59">
        <f>[1]Data!B1513</f>
        <v>661.23</v>
      </c>
      <c r="C1514" s="59">
        <f>[1]Data!C1513</f>
        <v>14.2133</v>
      </c>
      <c r="D1514" s="59">
        <f>[1]Data!D1513</f>
        <v>34.619999999999997</v>
      </c>
      <c r="E1514" s="59">
        <f>[1]Data!E1513</f>
        <v>156.6</v>
      </c>
      <c r="F1514" s="59">
        <f t="shared" si="230"/>
        <v>1318.7949448275863</v>
      </c>
      <c r="G1514" s="59">
        <f t="shared" si="231"/>
        <v>69.048108812260537</v>
      </c>
      <c r="H1514" s="59">
        <f t="shared" si="225"/>
        <v>879.35970636185846</v>
      </c>
      <c r="I1514" s="59">
        <f t="shared" si="226"/>
        <v>50.299508760753774</v>
      </c>
      <c r="J1514" s="59">
        <f t="shared" si="227"/>
        <v>26.218843430466599</v>
      </c>
      <c r="K1514" s="59">
        <f t="shared" si="228"/>
        <v>3.2664783671592605</v>
      </c>
      <c r="L1514" s="59">
        <f t="shared" si="229"/>
        <v>0.46174024725179352</v>
      </c>
      <c r="R1514" s="59">
        <f t="shared" si="232"/>
        <v>19.099653379549395</v>
      </c>
      <c r="S1514" s="59">
        <f t="shared" si="233"/>
        <v>2.9496701872203421</v>
      </c>
    </row>
    <row r="1515" spans="1:19" x14ac:dyDescent="0.3">
      <c r="A1515" s="60">
        <f>[1]Data!A1514</f>
        <v>1996.06</v>
      </c>
      <c r="B1515" s="59">
        <f>[1]Data!B1514</f>
        <v>668.5</v>
      </c>
      <c r="C1515" s="59">
        <f>[1]Data!C1514</f>
        <v>14.27</v>
      </c>
      <c r="D1515" s="59">
        <f>[1]Data!D1514</f>
        <v>34.909999999999997</v>
      </c>
      <c r="E1515" s="59">
        <f>[1]Data!E1514</f>
        <v>156.69999999999999</v>
      </c>
      <c r="F1515" s="59">
        <f t="shared" si="230"/>
        <v>1332.4437906828337</v>
      </c>
      <c r="G1515" s="59">
        <f t="shared" si="231"/>
        <v>69.58206841097639</v>
      </c>
      <c r="H1515" s="59">
        <f t="shared" si="225"/>
        <v>883.7675459711769</v>
      </c>
      <c r="I1515" s="59">
        <f t="shared" si="226"/>
        <v>50.511984287801447</v>
      </c>
      <c r="J1515" s="59">
        <f t="shared" si="227"/>
        <v>26.378765543855629</v>
      </c>
      <c r="K1515" s="59">
        <f t="shared" si="228"/>
        <v>3.272559351040929</v>
      </c>
      <c r="L1515" s="59">
        <f t="shared" si="229"/>
        <v>0.46782123113346197</v>
      </c>
      <c r="R1515" s="59">
        <f t="shared" si="232"/>
        <v>19.149240905184762</v>
      </c>
      <c r="S1515" s="59">
        <f t="shared" si="233"/>
        <v>2.9522630754250532</v>
      </c>
    </row>
    <row r="1516" spans="1:19" x14ac:dyDescent="0.3">
      <c r="A1516" s="60">
        <f>[1]Data!A1515</f>
        <v>1996.07</v>
      </c>
      <c r="B1516" s="59">
        <f>[1]Data!B1515</f>
        <v>644.07000000000005</v>
      </c>
      <c r="C1516" s="59">
        <f>[1]Data!C1515</f>
        <v>14.4</v>
      </c>
      <c r="D1516" s="59">
        <f>[1]Data!D1515</f>
        <v>35.273299999999999</v>
      </c>
      <c r="E1516" s="59">
        <f>[1]Data!E1515</f>
        <v>157</v>
      </c>
      <c r="F1516" s="59">
        <f t="shared" si="230"/>
        <v>1281.2972690445861</v>
      </c>
      <c r="G1516" s="59">
        <f t="shared" si="231"/>
        <v>70.171849271337578</v>
      </c>
      <c r="H1516" s="59">
        <f t="shared" si="225"/>
        <v>888.546851488735</v>
      </c>
      <c r="I1516" s="59">
        <f t="shared" si="226"/>
        <v>50.727585365340779</v>
      </c>
      <c r="J1516" s="59">
        <f t="shared" si="227"/>
        <v>25.25839264409424</v>
      </c>
      <c r="K1516" s="59">
        <f t="shared" si="228"/>
        <v>3.229158482439054</v>
      </c>
      <c r="L1516" s="59">
        <f t="shared" si="229"/>
        <v>0.42442036253158699</v>
      </c>
      <c r="R1516" s="59">
        <f t="shared" si="232"/>
        <v>18.25942001457193</v>
      </c>
      <c r="S1516" s="59">
        <f t="shared" si="233"/>
        <v>2.9046811120430989</v>
      </c>
    </row>
    <row r="1517" spans="1:19" x14ac:dyDescent="0.3">
      <c r="A1517" s="60">
        <f>[1]Data!A1516</f>
        <v>1996.08</v>
      </c>
      <c r="B1517" s="59">
        <f>[1]Data!B1516</f>
        <v>662.68</v>
      </c>
      <c r="C1517" s="59">
        <f>[1]Data!C1516</f>
        <v>14.53</v>
      </c>
      <c r="D1517" s="59">
        <f>[1]Data!D1516</f>
        <v>35.636699999999998</v>
      </c>
      <c r="E1517" s="59">
        <f>[1]Data!E1516</f>
        <v>157.30000000000001</v>
      </c>
      <c r="F1517" s="59">
        <f t="shared" si="230"/>
        <v>1315.8052750158931</v>
      </c>
      <c r="G1517" s="59">
        <f t="shared" si="231"/>
        <v>70.759579048951039</v>
      </c>
      <c r="H1517" s="59">
        <f t="shared" si="225"/>
        <v>893.33064832773107</v>
      </c>
      <c r="I1517" s="59">
        <f t="shared" si="226"/>
        <v>50.947083873336602</v>
      </c>
      <c r="J1517" s="59">
        <f t="shared" si="227"/>
        <v>25.826900677715258</v>
      </c>
      <c r="K1517" s="59">
        <f t="shared" si="228"/>
        <v>3.2514166106601188</v>
      </c>
      <c r="L1517" s="59">
        <f t="shared" si="229"/>
        <v>0.44667849075265176</v>
      </c>
      <c r="R1517" s="59">
        <f t="shared" si="232"/>
        <v>18.595436726745181</v>
      </c>
      <c r="S1517" s="59">
        <f t="shared" si="233"/>
        <v>2.9229162133472792</v>
      </c>
    </row>
    <row r="1518" spans="1:19" x14ac:dyDescent="0.3">
      <c r="A1518" s="60">
        <f>[1]Data!A1517</f>
        <v>1996.09</v>
      </c>
      <c r="B1518" s="59">
        <f>[1]Data!B1517</f>
        <v>674.88</v>
      </c>
      <c r="C1518" s="59">
        <f>[1]Data!C1517</f>
        <v>14.66</v>
      </c>
      <c r="D1518" s="59">
        <f>[1]Data!D1517</f>
        <v>36</v>
      </c>
      <c r="E1518" s="59">
        <f>[1]Data!E1517</f>
        <v>157.80000000000001</v>
      </c>
      <c r="F1518" s="59">
        <f t="shared" si="230"/>
        <v>1335.783397718631</v>
      </c>
      <c r="G1518" s="59">
        <f t="shared" si="231"/>
        <v>71.254448669201508</v>
      </c>
      <c r="H1518" s="59">
        <f t="shared" si="225"/>
        <v>898.64315698245753</v>
      </c>
      <c r="I1518" s="59">
        <f t="shared" si="226"/>
        <v>51.171099987354509</v>
      </c>
      <c r="J1518" s="59">
        <f t="shared" si="227"/>
        <v>26.104254120953666</v>
      </c>
      <c r="K1518" s="59">
        <f t="shared" si="228"/>
        <v>3.2620982941866963</v>
      </c>
      <c r="L1518" s="59">
        <f t="shared" si="229"/>
        <v>0.45736017427922926</v>
      </c>
      <c r="R1518" s="59">
        <f t="shared" si="232"/>
        <v>18.746666666666666</v>
      </c>
      <c r="S1518" s="59">
        <f t="shared" si="233"/>
        <v>2.9310159588342999</v>
      </c>
    </row>
    <row r="1519" spans="1:19" x14ac:dyDescent="0.3">
      <c r="A1519" s="60">
        <f>[1]Data!A1518</f>
        <v>1996.1</v>
      </c>
      <c r="B1519" s="59">
        <f>[1]Data!B1518</f>
        <v>701.46</v>
      </c>
      <c r="C1519" s="59">
        <f>[1]Data!C1518</f>
        <v>14.74</v>
      </c>
      <c r="D1519" s="59">
        <f>[1]Data!D1518</f>
        <v>36.909999999999997</v>
      </c>
      <c r="E1519" s="59">
        <f>[1]Data!E1518</f>
        <v>158.30000000000001</v>
      </c>
      <c r="F1519" s="59">
        <f t="shared" si="230"/>
        <v>1384.0076103600759</v>
      </c>
      <c r="G1519" s="59">
        <f t="shared" si="231"/>
        <v>72.824852305748564</v>
      </c>
      <c r="H1519" s="59">
        <f t="shared" si="225"/>
        <v>904.36398843818552</v>
      </c>
      <c r="I1519" s="59">
        <f t="shared" si="226"/>
        <v>51.409399317373612</v>
      </c>
      <c r="J1519" s="59">
        <f t="shared" si="227"/>
        <v>26.921295108234336</v>
      </c>
      <c r="K1519" s="59">
        <f t="shared" si="228"/>
        <v>3.2929176131376643</v>
      </c>
      <c r="L1519" s="59">
        <f t="shared" si="229"/>
        <v>0.48817949323019727</v>
      </c>
      <c r="R1519" s="59">
        <f t="shared" si="232"/>
        <v>19.004605797886754</v>
      </c>
      <c r="S1519" s="59">
        <f t="shared" si="233"/>
        <v>2.9446813602048754</v>
      </c>
    </row>
    <row r="1520" spans="1:19" x14ac:dyDescent="0.3">
      <c r="A1520" s="60">
        <f>[1]Data!A1519</f>
        <v>1996.11</v>
      </c>
      <c r="B1520" s="59">
        <f>[1]Data!B1519</f>
        <v>735.67</v>
      </c>
      <c r="C1520" s="59">
        <f>[1]Data!C1519</f>
        <v>14.82</v>
      </c>
      <c r="D1520" s="59">
        <f>[1]Data!D1519</f>
        <v>37.82</v>
      </c>
      <c r="E1520" s="59">
        <f>[1]Data!E1519</f>
        <v>158.6</v>
      </c>
      <c r="F1520" s="59">
        <f t="shared" si="230"/>
        <v>1448.7596622950819</v>
      </c>
      <c r="G1520" s="59">
        <f t="shared" si="231"/>
        <v>74.47916923076923</v>
      </c>
      <c r="H1520" s="59">
        <f t="shared" si="225"/>
        <v>909.96508185174639</v>
      </c>
      <c r="I1520" s="59">
        <f t="shared" si="226"/>
        <v>51.662489838654189</v>
      </c>
      <c r="J1520" s="59">
        <f t="shared" si="227"/>
        <v>28.042776622258554</v>
      </c>
      <c r="K1520" s="59">
        <f t="shared" si="228"/>
        <v>3.3337310808822251</v>
      </c>
      <c r="L1520" s="59">
        <f t="shared" si="229"/>
        <v>0.52899296097475812</v>
      </c>
      <c r="R1520" s="59">
        <f t="shared" si="232"/>
        <v>19.451877313590693</v>
      </c>
      <c r="S1520" s="59">
        <f t="shared" si="233"/>
        <v>2.9679435853856577</v>
      </c>
    </row>
    <row r="1521" spans="1:19" x14ac:dyDescent="0.3">
      <c r="A1521" s="60">
        <f>[1]Data!A1520</f>
        <v>1996.12</v>
      </c>
      <c r="B1521" s="59">
        <f>[1]Data!B1520</f>
        <v>743.25</v>
      </c>
      <c r="C1521" s="59">
        <f>[1]Data!C1520</f>
        <v>14.9</v>
      </c>
      <c r="D1521" s="59">
        <f>[1]Data!D1520</f>
        <v>38.729999999999997</v>
      </c>
      <c r="E1521" s="59">
        <f>[1]Data!E1520</f>
        <v>158.6</v>
      </c>
      <c r="F1521" s="59">
        <f t="shared" si="230"/>
        <v>1463.6870050441362</v>
      </c>
      <c r="G1521" s="59">
        <f t="shared" si="231"/>
        <v>76.271238083228241</v>
      </c>
      <c r="H1521" s="59">
        <f t="shared" si="225"/>
        <v>915.70692768810784</v>
      </c>
      <c r="I1521" s="59">
        <f t="shared" si="226"/>
        <v>51.93117508259553</v>
      </c>
      <c r="J1521" s="59">
        <f t="shared" si="227"/>
        <v>28.1851316230794</v>
      </c>
      <c r="K1521" s="59">
        <f t="shared" si="228"/>
        <v>3.3387945914917454</v>
      </c>
      <c r="L1521" s="59">
        <f t="shared" si="229"/>
        <v>0.53405647158427838</v>
      </c>
      <c r="R1521" s="59">
        <f t="shared" si="232"/>
        <v>19.190549961270335</v>
      </c>
      <c r="S1521" s="59">
        <f t="shared" si="233"/>
        <v>2.9544179683515464</v>
      </c>
    </row>
    <row r="1522" spans="1:19" x14ac:dyDescent="0.3">
      <c r="A1522" s="60">
        <f>[1]Data!A1521</f>
        <v>1997.01</v>
      </c>
      <c r="B1522" s="59">
        <f>[1]Data!B1521</f>
        <v>766.22</v>
      </c>
      <c r="C1522" s="59">
        <f>[1]Data!C1521</f>
        <v>14.9533</v>
      </c>
      <c r="D1522" s="59">
        <f>[1]Data!D1521</f>
        <v>39.2333</v>
      </c>
      <c r="E1522" s="59">
        <f>[1]Data!E1521</f>
        <v>159.1</v>
      </c>
      <c r="F1522" s="59">
        <f t="shared" si="230"/>
        <v>1504.1799185417976</v>
      </c>
      <c r="G1522" s="59">
        <f t="shared" si="231"/>
        <v>77.019579230672534</v>
      </c>
      <c r="H1522" s="59">
        <f t="shared" si="225"/>
        <v>921.35028627614167</v>
      </c>
      <c r="I1522" s="59">
        <f t="shared" si="226"/>
        <v>52.202086262497318</v>
      </c>
      <c r="J1522" s="59">
        <f t="shared" si="227"/>
        <v>28.81455562864009</v>
      </c>
      <c r="K1522" s="59">
        <f t="shared" si="228"/>
        <v>3.3608806632406552</v>
      </c>
      <c r="L1522" s="59">
        <f t="shared" si="229"/>
        <v>0.55614254333318813</v>
      </c>
      <c r="R1522" s="59">
        <f t="shared" si="232"/>
        <v>19.529838173184515</v>
      </c>
      <c r="S1522" s="59">
        <f t="shared" si="233"/>
        <v>2.9719434587909972</v>
      </c>
    </row>
    <row r="1523" spans="1:19" x14ac:dyDescent="0.3">
      <c r="A1523" s="60">
        <f>[1]Data!A1522</f>
        <v>1997.02</v>
      </c>
      <c r="B1523" s="59">
        <f>[1]Data!B1522</f>
        <v>798.39</v>
      </c>
      <c r="C1523" s="59">
        <f>[1]Data!C1522</f>
        <v>15.0067</v>
      </c>
      <c r="D1523" s="59">
        <f>[1]Data!D1522</f>
        <v>39.736699999999999</v>
      </c>
      <c r="E1523" s="59">
        <f>[1]Data!E1522</f>
        <v>159.6</v>
      </c>
      <c r="F1523" s="59">
        <f t="shared" si="230"/>
        <v>1562.4232172932329</v>
      </c>
      <c r="G1523" s="59">
        <f t="shared" si="231"/>
        <v>77.763427220551378</v>
      </c>
      <c r="H1523" s="59">
        <f t="shared" si="225"/>
        <v>926.51598980735162</v>
      </c>
      <c r="I1523" s="59">
        <f t="shared" si="226"/>
        <v>52.474075365056677</v>
      </c>
      <c r="J1523" s="59">
        <f t="shared" si="227"/>
        <v>29.775145277427328</v>
      </c>
      <c r="K1523" s="59">
        <f t="shared" si="228"/>
        <v>3.3936739944041818</v>
      </c>
      <c r="L1523" s="59">
        <f t="shared" si="229"/>
        <v>0.58893587449671481</v>
      </c>
      <c r="R1523" s="59">
        <f t="shared" si="232"/>
        <v>20.092005627039992</v>
      </c>
      <c r="S1523" s="59">
        <f t="shared" si="233"/>
        <v>3.0003220059514657</v>
      </c>
    </row>
    <row r="1524" spans="1:19" x14ac:dyDescent="0.3">
      <c r="A1524" s="60">
        <f>[1]Data!A1523</f>
        <v>1997.03</v>
      </c>
      <c r="B1524" s="59">
        <f>[1]Data!B1523</f>
        <v>792.16</v>
      </c>
      <c r="C1524" s="59">
        <f>[1]Data!C1523</f>
        <v>15.06</v>
      </c>
      <c r="D1524" s="59">
        <f>[1]Data!D1523</f>
        <v>40.24</v>
      </c>
      <c r="E1524" s="59">
        <f>[1]Data!E1523</f>
        <v>160</v>
      </c>
      <c r="F1524" s="59">
        <f t="shared" si="230"/>
        <v>1546.355732</v>
      </c>
      <c r="G1524" s="59">
        <f t="shared" si="231"/>
        <v>78.551498000000009</v>
      </c>
      <c r="H1524" s="59">
        <f t="shared" si="225"/>
        <v>931.14462406399639</v>
      </c>
      <c r="I1524" s="59">
        <f t="shared" si="226"/>
        <v>52.74782016099018</v>
      </c>
      <c r="J1524" s="59">
        <f t="shared" si="227"/>
        <v>29.316012060411406</v>
      </c>
      <c r="K1524" s="59">
        <f t="shared" si="228"/>
        <v>3.3781338534570042</v>
      </c>
      <c r="L1524" s="59">
        <f t="shared" si="229"/>
        <v>0.57339573354953721</v>
      </c>
      <c r="R1524" s="59">
        <f t="shared" si="232"/>
        <v>19.685884691848905</v>
      </c>
      <c r="S1524" s="59">
        <f t="shared" si="233"/>
        <v>2.979901865821629</v>
      </c>
    </row>
    <row r="1525" spans="1:19" x14ac:dyDescent="0.3">
      <c r="A1525" s="60">
        <f>[1]Data!A1524</f>
        <v>1997.04</v>
      </c>
      <c r="B1525" s="59">
        <f>[1]Data!B1524</f>
        <v>763.93</v>
      </c>
      <c r="C1525" s="59">
        <f>[1]Data!C1524</f>
        <v>15.093299999999999</v>
      </c>
      <c r="D1525" s="59">
        <f>[1]Data!D1524</f>
        <v>40.343299999999999</v>
      </c>
      <c r="E1525" s="59">
        <f>[1]Data!E1524</f>
        <v>160.19999999999999</v>
      </c>
      <c r="F1525" s="59">
        <f t="shared" si="230"/>
        <v>1489.3869210986268</v>
      </c>
      <c r="G1525" s="59">
        <f t="shared" si="231"/>
        <v>78.654828811485643</v>
      </c>
      <c r="H1525" s="59">
        <f t="shared" si="225"/>
        <v>936.59817263088837</v>
      </c>
      <c r="I1525" s="59">
        <f t="shared" si="226"/>
        <v>53.032617460995461</v>
      </c>
      <c r="J1525" s="59">
        <f t="shared" si="227"/>
        <v>28.084356239705578</v>
      </c>
      <c r="K1525" s="59">
        <f t="shared" si="228"/>
        <v>3.335212703866802</v>
      </c>
      <c r="L1525" s="59">
        <f t="shared" si="229"/>
        <v>0.530474583959335</v>
      </c>
      <c r="R1525" s="59">
        <f t="shared" si="232"/>
        <v>18.93573406240937</v>
      </c>
      <c r="S1525" s="59">
        <f t="shared" si="233"/>
        <v>2.9410508280915906</v>
      </c>
    </row>
    <row r="1526" spans="1:19" x14ac:dyDescent="0.3">
      <c r="A1526" s="60">
        <f>[1]Data!A1525</f>
        <v>1997.05</v>
      </c>
      <c r="B1526" s="59">
        <f>[1]Data!B1525</f>
        <v>833.09</v>
      </c>
      <c r="C1526" s="59">
        <f>[1]Data!C1525</f>
        <v>15.1267</v>
      </c>
      <c r="D1526" s="59">
        <f>[1]Data!D1525</f>
        <v>40.4467</v>
      </c>
      <c r="E1526" s="59">
        <f>[1]Data!E1525</f>
        <v>160.1</v>
      </c>
      <c r="F1526" s="59">
        <f t="shared" si="230"/>
        <v>1625.2383877576517</v>
      </c>
      <c r="G1526" s="59">
        <f t="shared" si="231"/>
        <v>78.905675855090578</v>
      </c>
      <c r="H1526" s="59">
        <f t="shared" si="225"/>
        <v>942.500618079692</v>
      </c>
      <c r="I1526" s="59">
        <f t="shared" si="226"/>
        <v>53.328763904631259</v>
      </c>
      <c r="J1526" s="59">
        <f t="shared" si="227"/>
        <v>30.475830841759116</v>
      </c>
      <c r="K1526" s="59">
        <f t="shared" si="228"/>
        <v>3.4169339380558892</v>
      </c>
      <c r="L1526" s="59">
        <f t="shared" si="229"/>
        <v>0.61219581814842217</v>
      </c>
      <c r="R1526" s="59">
        <f t="shared" si="232"/>
        <v>20.597230429182108</v>
      </c>
      <c r="S1526" s="59">
        <f t="shared" si="233"/>
        <v>3.0251566215716368</v>
      </c>
    </row>
    <row r="1527" spans="1:19" x14ac:dyDescent="0.3">
      <c r="A1527" s="60">
        <f>[1]Data!A1526</f>
        <v>1997.06</v>
      </c>
      <c r="B1527" s="59">
        <f>[1]Data!B1526</f>
        <v>876.29</v>
      </c>
      <c r="C1527" s="59">
        <f>[1]Data!C1526</f>
        <v>15.16</v>
      </c>
      <c r="D1527" s="59">
        <f>[1]Data!D1526</f>
        <v>40.549999999999997</v>
      </c>
      <c r="E1527" s="59">
        <f>[1]Data!E1526</f>
        <v>160.30000000000001</v>
      </c>
      <c r="F1527" s="59">
        <f t="shared" si="230"/>
        <v>1707.382459638178</v>
      </c>
      <c r="G1527" s="59">
        <f t="shared" si="231"/>
        <v>79.008500311915142</v>
      </c>
      <c r="H1527" s="59">
        <f t="shared" si="225"/>
        <v>948.55806317699876</v>
      </c>
      <c r="I1527" s="59">
        <f t="shared" si="226"/>
        <v>53.635695540031634</v>
      </c>
      <c r="J1527" s="59">
        <f t="shared" si="227"/>
        <v>31.832950844533247</v>
      </c>
      <c r="K1527" s="59">
        <f t="shared" si="228"/>
        <v>3.4605019433914133</v>
      </c>
      <c r="L1527" s="59">
        <f t="shared" si="229"/>
        <v>0.65576382348394624</v>
      </c>
      <c r="R1527" s="59">
        <f t="shared" si="232"/>
        <v>21.610110974106043</v>
      </c>
      <c r="S1527" s="59">
        <f t="shared" si="233"/>
        <v>3.0731613058182439</v>
      </c>
    </row>
    <row r="1528" spans="1:19" x14ac:dyDescent="0.3">
      <c r="A1528" s="60">
        <f>[1]Data!A1527</f>
        <v>1997.07</v>
      </c>
      <c r="B1528" s="59">
        <f>[1]Data!B1527</f>
        <v>925.29</v>
      </c>
      <c r="C1528" s="59">
        <f>[1]Data!C1527</f>
        <v>15.216699999999999</v>
      </c>
      <c r="D1528" s="59">
        <f>[1]Data!D1527</f>
        <v>40.58</v>
      </c>
      <c r="E1528" s="59">
        <f>[1]Data!E1527</f>
        <v>160.5</v>
      </c>
      <c r="F1528" s="59">
        <f t="shared" si="230"/>
        <v>1800.6085749532708</v>
      </c>
      <c r="G1528" s="59">
        <f t="shared" si="231"/>
        <v>78.968427165109034</v>
      </c>
      <c r="H1528" s="59">
        <f t="shared" si="225"/>
        <v>954.45264965854028</v>
      </c>
      <c r="I1528" s="59">
        <f t="shared" si="226"/>
        <v>53.930633922802102</v>
      </c>
      <c r="J1528" s="59">
        <f t="shared" si="227"/>
        <v>33.387491375137827</v>
      </c>
      <c r="K1528" s="59">
        <f t="shared" si="228"/>
        <v>3.5081813201099608</v>
      </c>
      <c r="L1528" s="59">
        <f t="shared" si="229"/>
        <v>0.70344320020249373</v>
      </c>
      <c r="R1528" s="59">
        <f t="shared" si="232"/>
        <v>22.801626416954164</v>
      </c>
      <c r="S1528" s="59">
        <f t="shared" si="233"/>
        <v>3.1268318674931779</v>
      </c>
    </row>
    <row r="1529" spans="1:19" x14ac:dyDescent="0.3">
      <c r="A1529" s="60">
        <f>[1]Data!A1528</f>
        <v>1997.08</v>
      </c>
      <c r="B1529" s="59">
        <f>[1]Data!B1528</f>
        <v>927.24</v>
      </c>
      <c r="C1529" s="59">
        <f>[1]Data!C1528</f>
        <v>15.273300000000001</v>
      </c>
      <c r="D1529" s="59">
        <f>[1]Data!D1528</f>
        <v>40.61</v>
      </c>
      <c r="E1529" s="59">
        <f>[1]Data!E1528</f>
        <v>160.80000000000001</v>
      </c>
      <c r="F1529" s="59">
        <f t="shared" si="230"/>
        <v>1801.0368388059701</v>
      </c>
      <c r="G1529" s="59">
        <f t="shared" si="231"/>
        <v>78.879368905472631</v>
      </c>
      <c r="H1529" s="59">
        <f t="shared" si="225"/>
        <v>960.01001108162632</v>
      </c>
      <c r="I1529" s="59">
        <f t="shared" si="226"/>
        <v>54.214733899135481</v>
      </c>
      <c r="J1529" s="59">
        <f t="shared" si="227"/>
        <v>33.220431223673124</v>
      </c>
      <c r="K1529" s="59">
        <f t="shared" si="228"/>
        <v>3.5031650849459655</v>
      </c>
      <c r="L1529" s="59">
        <f t="shared" si="229"/>
        <v>0.69842696503849844</v>
      </c>
      <c r="R1529" s="59">
        <f t="shared" si="232"/>
        <v>22.832799803004185</v>
      </c>
      <c r="S1529" s="59">
        <f t="shared" si="233"/>
        <v>3.1281980900352861</v>
      </c>
    </row>
    <row r="1530" spans="1:19" x14ac:dyDescent="0.3">
      <c r="A1530" s="60">
        <f>[1]Data!A1529</f>
        <v>1997.09</v>
      </c>
      <c r="B1530" s="59">
        <f>[1]Data!B1529</f>
        <v>937.02</v>
      </c>
      <c r="C1530" s="59">
        <f>[1]Data!C1529</f>
        <v>15.33</v>
      </c>
      <c r="D1530" s="59">
        <f>[1]Data!D1529</f>
        <v>40.64</v>
      </c>
      <c r="E1530" s="59">
        <f>[1]Data!E1529</f>
        <v>161.19999999999999</v>
      </c>
      <c r="F1530" s="59">
        <f t="shared" si="230"/>
        <v>1815.5169394540944</v>
      </c>
      <c r="G1530" s="59">
        <f t="shared" si="231"/>
        <v>78.741764764267998</v>
      </c>
      <c r="H1530" s="59">
        <f t="shared" si="225"/>
        <v>966.00483272812789</v>
      </c>
      <c r="I1530" s="59">
        <f t="shared" si="226"/>
        <v>54.487957032561546</v>
      </c>
      <c r="J1530" s="59">
        <f t="shared" si="227"/>
        <v>33.319600115841318</v>
      </c>
      <c r="K1530" s="59">
        <f t="shared" si="228"/>
        <v>3.506145815901335</v>
      </c>
      <c r="L1530" s="59">
        <f t="shared" si="229"/>
        <v>0.70140769599386799</v>
      </c>
      <c r="R1530" s="59">
        <f t="shared" si="232"/>
        <v>23.056594488188974</v>
      </c>
      <c r="S1530" s="59">
        <f t="shared" si="233"/>
        <v>3.1379518234575827</v>
      </c>
    </row>
    <row r="1531" spans="1:19" x14ac:dyDescent="0.3">
      <c r="A1531" s="60">
        <f>[1]Data!A1530</f>
        <v>1997.1</v>
      </c>
      <c r="B1531" s="59">
        <f>[1]Data!B1530</f>
        <v>951.16</v>
      </c>
      <c r="C1531" s="59">
        <f>[1]Data!C1530</f>
        <v>15.386699999999999</v>
      </c>
      <c r="D1531" s="59">
        <f>[1]Data!D1530</f>
        <v>40.333300000000001</v>
      </c>
      <c r="E1531" s="59">
        <f>[1]Data!E1530</f>
        <v>161.6</v>
      </c>
      <c r="F1531" s="59">
        <f t="shared" si="230"/>
        <v>1838.3521356435645</v>
      </c>
      <c r="G1531" s="59">
        <f t="shared" si="231"/>
        <v>77.954085740099018</v>
      </c>
      <c r="H1531" s="59">
        <f t="shared" si="225"/>
        <v>972.99368166960119</v>
      </c>
      <c r="I1531" s="59">
        <f t="shared" si="226"/>
        <v>54.743695592393038</v>
      </c>
      <c r="J1531" s="59">
        <f t="shared" si="227"/>
        <v>33.58107478405266</v>
      </c>
      <c r="K1531" s="59">
        <f t="shared" si="228"/>
        <v>3.5139626578093974</v>
      </c>
      <c r="L1531" s="59">
        <f t="shared" si="229"/>
        <v>0.70922453790193041</v>
      </c>
      <c r="R1531" s="59">
        <f t="shared" si="232"/>
        <v>23.582498828511426</v>
      </c>
      <c r="S1531" s="59">
        <f t="shared" si="233"/>
        <v>3.1605048618656872</v>
      </c>
    </row>
    <row r="1532" spans="1:19" x14ac:dyDescent="0.3">
      <c r="A1532" s="60">
        <f>[1]Data!A1531</f>
        <v>1997.11</v>
      </c>
      <c r="B1532" s="59">
        <f>[1]Data!B1531</f>
        <v>938.92</v>
      </c>
      <c r="C1532" s="59">
        <f>[1]Data!C1531</f>
        <v>15.443300000000001</v>
      </c>
      <c r="D1532" s="59">
        <f>[1]Data!D1531</f>
        <v>40.026699999999998</v>
      </c>
      <c r="E1532" s="59">
        <f>[1]Data!E1531</f>
        <v>161.5</v>
      </c>
      <c r="F1532" s="59">
        <f t="shared" si="230"/>
        <v>1815.8189562848295</v>
      </c>
      <c r="G1532" s="59">
        <f t="shared" si="231"/>
        <v>77.409407209907116</v>
      </c>
      <c r="H1532" s="59">
        <f t="shared" si="225"/>
        <v>981.33813641893073</v>
      </c>
      <c r="I1532" s="59">
        <f t="shared" si="226"/>
        <v>54.982799963320666</v>
      </c>
      <c r="J1532" s="59">
        <f t="shared" si="227"/>
        <v>33.025218022657498</v>
      </c>
      <c r="K1532" s="59">
        <f t="shared" si="228"/>
        <v>3.4972714521324719</v>
      </c>
      <c r="L1532" s="59">
        <f t="shared" si="229"/>
        <v>0.69253333222500491</v>
      </c>
      <c r="R1532" s="59">
        <f t="shared" si="232"/>
        <v>23.457342224065435</v>
      </c>
      <c r="S1532" s="59">
        <f t="shared" si="233"/>
        <v>3.1551835471257883</v>
      </c>
    </row>
    <row r="1533" spans="1:19" x14ac:dyDescent="0.3">
      <c r="A1533" s="60">
        <f>[1]Data!A1532</f>
        <v>1997.12</v>
      </c>
      <c r="B1533" s="59">
        <f>[1]Data!B1532</f>
        <v>962.37</v>
      </c>
      <c r="C1533" s="59">
        <f>[1]Data!C1532</f>
        <v>15.5</v>
      </c>
      <c r="D1533" s="59">
        <f>[1]Data!D1532</f>
        <v>39.72</v>
      </c>
      <c r="E1533" s="59">
        <f>[1]Data!E1532</f>
        <v>161.30000000000001</v>
      </c>
      <c r="F1533" s="59">
        <f t="shared" si="230"/>
        <v>1863.4776617482948</v>
      </c>
      <c r="G1533" s="59">
        <f t="shared" si="231"/>
        <v>76.911512957222556</v>
      </c>
      <c r="H1533" s="59">
        <f t="shared" si="225"/>
        <v>989.88202267025952</v>
      </c>
      <c r="I1533" s="59">
        <f t="shared" si="226"/>
        <v>55.205376253835126</v>
      </c>
      <c r="J1533" s="59">
        <f t="shared" si="227"/>
        <v>33.755365658228598</v>
      </c>
      <c r="K1533" s="59">
        <f t="shared" si="228"/>
        <v>3.5191393871481984</v>
      </c>
      <c r="L1533" s="59">
        <f t="shared" si="229"/>
        <v>0.71440126724073139</v>
      </c>
      <c r="R1533" s="59">
        <f t="shared" si="232"/>
        <v>24.228851963746223</v>
      </c>
      <c r="S1533" s="59">
        <f t="shared" si="233"/>
        <v>3.1875441529278126</v>
      </c>
    </row>
    <row r="1534" spans="1:19" x14ac:dyDescent="0.3">
      <c r="A1534" s="60">
        <f>[1]Data!A1533</f>
        <v>1998.01</v>
      </c>
      <c r="B1534" s="59">
        <f>[1]Data!B1533</f>
        <v>963.36</v>
      </c>
      <c r="C1534" s="59">
        <f>[1]Data!C1533</f>
        <v>15.55</v>
      </c>
      <c r="D1534" s="59">
        <f>[1]Data!D1533</f>
        <v>39.659999999999997</v>
      </c>
      <c r="E1534" s="59">
        <f>[1]Data!E1533</f>
        <v>161.6</v>
      </c>
      <c r="F1534" s="59">
        <f t="shared" si="230"/>
        <v>1861.9316554455445</v>
      </c>
      <c r="G1534" s="59">
        <f t="shared" si="231"/>
        <v>76.652766831683167</v>
      </c>
      <c r="H1534" s="59">
        <f t="shared" si="225"/>
        <v>998.6890399868571</v>
      </c>
      <c r="I1534" s="59">
        <f t="shared" si="226"/>
        <v>55.419006089724718</v>
      </c>
      <c r="J1534" s="59">
        <f t="shared" si="227"/>
        <v>33.597348397606261</v>
      </c>
      <c r="K1534" s="59">
        <f t="shared" si="228"/>
        <v>3.5144471471171599</v>
      </c>
      <c r="L1534" s="59">
        <f t="shared" si="229"/>
        <v>0.70970902720969287</v>
      </c>
      <c r="R1534" s="59">
        <f t="shared" si="232"/>
        <v>24.290468986384269</v>
      </c>
      <c r="S1534" s="59">
        <f t="shared" si="233"/>
        <v>3.1900840506244879</v>
      </c>
    </row>
    <row r="1535" spans="1:19" x14ac:dyDescent="0.3">
      <c r="A1535" s="60">
        <f>[1]Data!A1534</f>
        <v>1998.02</v>
      </c>
      <c r="B1535" s="59">
        <f>[1]Data!B1534</f>
        <v>1023.74</v>
      </c>
      <c r="C1535" s="59">
        <f>[1]Data!C1534</f>
        <v>15.6</v>
      </c>
      <c r="D1535" s="59">
        <f>[1]Data!D1534</f>
        <v>39.6</v>
      </c>
      <c r="E1535" s="59">
        <f>[1]Data!E1534</f>
        <v>161.9</v>
      </c>
      <c r="F1535" s="59">
        <f t="shared" si="230"/>
        <v>1974.964556392835</v>
      </c>
      <c r="G1535" s="59">
        <f t="shared" si="231"/>
        <v>76.394979617047554</v>
      </c>
      <c r="H1535" s="59">
        <f t="shared" si="225"/>
        <v>1007.7527038374234</v>
      </c>
      <c r="I1535" s="59">
        <f t="shared" si="226"/>
        <v>55.623765441799087</v>
      </c>
      <c r="J1535" s="59">
        <f t="shared" si="227"/>
        <v>35.505768814937625</v>
      </c>
      <c r="K1535" s="59">
        <f t="shared" si="228"/>
        <v>3.5696951851086069</v>
      </c>
      <c r="L1535" s="59">
        <f t="shared" si="229"/>
        <v>0.76495706520113993</v>
      </c>
      <c r="R1535" s="59">
        <f t="shared" si="232"/>
        <v>25.852020202020203</v>
      </c>
      <c r="S1535" s="59">
        <f t="shared" si="233"/>
        <v>3.252388748849369</v>
      </c>
    </row>
    <row r="1536" spans="1:19" x14ac:dyDescent="0.3">
      <c r="A1536" s="60">
        <f>[1]Data!A1535</f>
        <v>1998.03</v>
      </c>
      <c r="B1536" s="59">
        <f>[1]Data!B1535</f>
        <v>1076.83</v>
      </c>
      <c r="C1536" s="59">
        <f>[1]Data!C1535</f>
        <v>15.64</v>
      </c>
      <c r="D1536" s="59">
        <f>[1]Data!D1535</f>
        <v>39.54</v>
      </c>
      <c r="E1536" s="59">
        <f>[1]Data!E1535</f>
        <v>162.19999999999999</v>
      </c>
      <c r="F1536" s="59">
        <f t="shared" si="230"/>
        <v>2073.5417235511713</v>
      </c>
      <c r="G1536" s="59">
        <f t="shared" si="231"/>
        <v>76.138145992601736</v>
      </c>
      <c r="H1536" s="59">
        <f t="shared" si="225"/>
        <v>1016.9469585369649</v>
      </c>
      <c r="I1536" s="59">
        <f t="shared" si="226"/>
        <v>55.820534147204349</v>
      </c>
      <c r="J1536" s="59">
        <f t="shared" si="227"/>
        <v>37.146576170035097</v>
      </c>
      <c r="K1536" s="59">
        <f t="shared" si="228"/>
        <v>3.6148716046025666</v>
      </c>
      <c r="L1536" s="59">
        <f t="shared" si="229"/>
        <v>0.8101334846950996</v>
      </c>
      <c r="R1536" s="59">
        <f t="shared" si="232"/>
        <v>27.233940313606475</v>
      </c>
      <c r="S1536" s="59">
        <f t="shared" si="233"/>
        <v>3.3044640010867954</v>
      </c>
    </row>
    <row r="1537" spans="1:19" x14ac:dyDescent="0.3">
      <c r="A1537" s="60">
        <f>[1]Data!A1536</f>
        <v>1998.04</v>
      </c>
      <c r="B1537" s="59">
        <f>[1]Data!B1536</f>
        <v>1112.2</v>
      </c>
      <c r="C1537" s="59">
        <f>[1]Data!C1536</f>
        <v>15.75</v>
      </c>
      <c r="D1537" s="59">
        <f>[1]Data!D1536</f>
        <v>39.35</v>
      </c>
      <c r="E1537" s="59">
        <f>[1]Data!E1536</f>
        <v>162.5</v>
      </c>
      <c r="F1537" s="59">
        <f t="shared" si="230"/>
        <v>2137.6963101538458</v>
      </c>
      <c r="G1537" s="59">
        <f t="shared" si="231"/>
        <v>75.632395076923075</v>
      </c>
      <c r="H1537" s="59">
        <f t="shared" ref="H1537:H1600" si="234">GEOMEAN(F1418:F1538)</f>
        <v>1026.3236872428317</v>
      </c>
      <c r="I1537" s="59">
        <f t="shared" ref="I1537:I1600" si="235">GEOMEAN(G1418:G1537)</f>
        <v>55.992196836738692</v>
      </c>
      <c r="J1537" s="59">
        <f t="shared" ref="J1537:J1600" si="236">F1537/I1537</f>
        <v>38.178468267407197</v>
      </c>
      <c r="K1537" s="59">
        <f t="shared" ref="K1537:K1600" si="237">LN(J1537)</f>
        <v>3.6422716987764074</v>
      </c>
      <c r="L1537" s="59">
        <f t="shared" ref="L1537:L1600" si="238">K1537-$K$1854</f>
        <v>0.83753357886894042</v>
      </c>
      <c r="R1537" s="59">
        <f t="shared" si="232"/>
        <v>28.264294790343076</v>
      </c>
      <c r="S1537" s="59">
        <f t="shared" si="233"/>
        <v>3.3415993398900512</v>
      </c>
    </row>
    <row r="1538" spans="1:19" x14ac:dyDescent="0.3">
      <c r="A1538" s="60">
        <f>[1]Data!A1537</f>
        <v>1998.05</v>
      </c>
      <c r="B1538" s="59">
        <f>[1]Data!B1537</f>
        <v>1108.42</v>
      </c>
      <c r="C1538" s="59">
        <f>[1]Data!C1537</f>
        <v>15.85</v>
      </c>
      <c r="D1538" s="59">
        <f>[1]Data!D1537</f>
        <v>39.159999999999997</v>
      </c>
      <c r="E1538" s="59">
        <f>[1]Data!E1537</f>
        <v>162.80000000000001</v>
      </c>
      <c r="F1538" s="59">
        <f t="shared" si="230"/>
        <v>2126.5051316953318</v>
      </c>
      <c r="G1538" s="59">
        <f t="shared" si="231"/>
        <v>75.128508108108093</v>
      </c>
      <c r="H1538" s="59">
        <f t="shared" si="234"/>
        <v>1036.0199025571778</v>
      </c>
      <c r="I1538" s="59">
        <f t="shared" si="235"/>
        <v>56.138986229795428</v>
      </c>
      <c r="J1538" s="59">
        <f t="shared" si="236"/>
        <v>37.879293419921112</v>
      </c>
      <c r="K1538" s="59">
        <f t="shared" si="237"/>
        <v>3.6344046150267229</v>
      </c>
      <c r="L1538" s="59">
        <f t="shared" si="238"/>
        <v>0.82966649511925583</v>
      </c>
      <c r="R1538" s="59">
        <f t="shared" si="232"/>
        <v>28.304902962206338</v>
      </c>
      <c r="S1538" s="59">
        <f t="shared" si="233"/>
        <v>3.3430350391911494</v>
      </c>
    </row>
    <row r="1539" spans="1:19" x14ac:dyDescent="0.3">
      <c r="A1539" s="60">
        <f>[1]Data!A1538</f>
        <v>1998.06</v>
      </c>
      <c r="B1539" s="59">
        <f>[1]Data!B1538</f>
        <v>1108.3900000000001</v>
      </c>
      <c r="C1539" s="59">
        <f>[1]Data!C1538</f>
        <v>15.95</v>
      </c>
      <c r="D1539" s="59">
        <f>[1]Data!D1538</f>
        <v>38.97</v>
      </c>
      <c r="E1539" s="59">
        <f>[1]Data!E1538</f>
        <v>163</v>
      </c>
      <c r="F1539" s="59">
        <f t="shared" si="230"/>
        <v>2123.8384385276077</v>
      </c>
      <c r="G1539" s="59">
        <f t="shared" si="231"/>
        <v>74.672257914110418</v>
      </c>
      <c r="H1539" s="59">
        <f t="shared" si="234"/>
        <v>1045.7224690932953</v>
      </c>
      <c r="I1539" s="59">
        <f t="shared" si="235"/>
        <v>56.26253311907211</v>
      </c>
      <c r="J1539" s="59">
        <f t="shared" si="236"/>
        <v>37.748716966454182</v>
      </c>
      <c r="K1539" s="59">
        <f t="shared" si="237"/>
        <v>3.6309514874738427</v>
      </c>
      <c r="L1539" s="59">
        <f t="shared" si="238"/>
        <v>0.82621336756637564</v>
      </c>
      <c r="R1539" s="59">
        <f t="shared" si="232"/>
        <v>28.442134975622277</v>
      </c>
      <c r="S1539" s="59">
        <f t="shared" si="233"/>
        <v>3.3478716715837935</v>
      </c>
    </row>
    <row r="1540" spans="1:19" x14ac:dyDescent="0.3">
      <c r="A1540" s="60">
        <f>[1]Data!A1539</f>
        <v>1998.07</v>
      </c>
      <c r="B1540" s="59">
        <f>[1]Data!B1539</f>
        <v>1156.58</v>
      </c>
      <c r="C1540" s="59">
        <f>[1]Data!C1539</f>
        <v>16.0167</v>
      </c>
      <c r="D1540" s="59">
        <f>[1]Data!D1539</f>
        <v>38.676699999999997</v>
      </c>
      <c r="E1540" s="59">
        <f>[1]Data!E1539</f>
        <v>163.19999999999999</v>
      </c>
      <c r="F1540" s="59">
        <f t="shared" si="230"/>
        <v>2213.4616700980391</v>
      </c>
      <c r="G1540" s="59">
        <f t="shared" si="231"/>
        <v>74.019430541666665</v>
      </c>
      <c r="H1540" s="59">
        <f t="shared" si="234"/>
        <v>1054.9528038354636</v>
      </c>
      <c r="I1540" s="59">
        <f t="shared" si="235"/>
        <v>56.376614424408686</v>
      </c>
      <c r="J1540" s="59">
        <f t="shared" si="236"/>
        <v>39.262053826696338</v>
      </c>
      <c r="K1540" s="59">
        <f t="shared" si="237"/>
        <v>3.6702585009465527</v>
      </c>
      <c r="L1540" s="59">
        <f t="shared" si="238"/>
        <v>0.86552038103908568</v>
      </c>
      <c r="R1540" s="59">
        <f t="shared" si="232"/>
        <v>29.903792205643192</v>
      </c>
      <c r="S1540" s="59">
        <f t="shared" si="233"/>
        <v>3.397985301974618</v>
      </c>
    </row>
    <row r="1541" spans="1:19" x14ac:dyDescent="0.3">
      <c r="A1541" s="60">
        <f>[1]Data!A1540</f>
        <v>1998.08</v>
      </c>
      <c r="B1541" s="59">
        <f>[1]Data!B1540</f>
        <v>1074.6199999999999</v>
      </c>
      <c r="C1541" s="59">
        <f>[1]Data!C1540</f>
        <v>16.083300000000001</v>
      </c>
      <c r="D1541" s="59">
        <f>[1]Data!D1540</f>
        <v>38.383299999999998</v>
      </c>
      <c r="E1541" s="59">
        <f>[1]Data!E1540</f>
        <v>163.4</v>
      </c>
      <c r="F1541" s="59">
        <f t="shared" si="230"/>
        <v>2054.0894359853119</v>
      </c>
      <c r="G1541" s="59">
        <f t="shared" si="231"/>
        <v>73.368010132190932</v>
      </c>
      <c r="H1541" s="59">
        <f t="shared" si="234"/>
        <v>1064.0159116868826</v>
      </c>
      <c r="I1541" s="59">
        <f t="shared" si="235"/>
        <v>56.481254583967541</v>
      </c>
      <c r="J1541" s="59">
        <f t="shared" si="236"/>
        <v>36.367631192250009</v>
      </c>
      <c r="K1541" s="59">
        <f t="shared" si="237"/>
        <v>3.593679126062562</v>
      </c>
      <c r="L1541" s="59">
        <f t="shared" si="238"/>
        <v>0.78894100615509499</v>
      </c>
      <c r="R1541" s="59">
        <f t="shared" si="232"/>
        <v>27.997071643136465</v>
      </c>
      <c r="S1541" s="59">
        <f t="shared" si="233"/>
        <v>3.3320999205322002</v>
      </c>
    </row>
    <row r="1542" spans="1:19" x14ac:dyDescent="0.3">
      <c r="A1542" s="60">
        <f>[1]Data!A1541</f>
        <v>1998.09</v>
      </c>
      <c r="B1542" s="59">
        <f>[1]Data!B1541</f>
        <v>1020.64</v>
      </c>
      <c r="C1542" s="59">
        <f>[1]Data!C1541</f>
        <v>16.14</v>
      </c>
      <c r="D1542" s="59">
        <f>[1]Data!D1541</f>
        <v>38.090000000000003</v>
      </c>
      <c r="E1542" s="59">
        <f>[1]Data!E1541</f>
        <v>163.6</v>
      </c>
      <c r="F1542" s="59">
        <f t="shared" si="230"/>
        <v>1948.5240371638142</v>
      </c>
      <c r="G1542" s="59">
        <f t="shared" si="231"/>
        <v>72.718373349633254</v>
      </c>
      <c r="H1542" s="59">
        <f t="shared" si="234"/>
        <v>1073.153398868574</v>
      </c>
      <c r="I1542" s="59">
        <f t="shared" si="235"/>
        <v>56.577668102692726</v>
      </c>
      <c r="J1542" s="59">
        <f t="shared" si="236"/>
        <v>34.439808187695121</v>
      </c>
      <c r="K1542" s="59">
        <f t="shared" si="237"/>
        <v>3.5392131100810449</v>
      </c>
      <c r="L1542" s="59">
        <f t="shared" si="238"/>
        <v>0.73447499017357787</v>
      </c>
      <c r="R1542" s="59">
        <f t="shared" si="232"/>
        <v>26.795484379102124</v>
      </c>
      <c r="S1542" s="59">
        <f t="shared" si="233"/>
        <v>3.2882333800031325</v>
      </c>
    </row>
    <row r="1543" spans="1:19" x14ac:dyDescent="0.3">
      <c r="A1543" s="60">
        <f>[1]Data!A1542</f>
        <v>1998.1</v>
      </c>
      <c r="B1543" s="59">
        <f>[1]Data!B1542</f>
        <v>1032.47</v>
      </c>
      <c r="C1543" s="59">
        <f>[1]Data!C1542</f>
        <v>16.166699999999999</v>
      </c>
      <c r="D1543" s="59">
        <f>[1]Data!D1542</f>
        <v>37.963299999999997</v>
      </c>
      <c r="E1543" s="59">
        <f>[1]Data!E1542</f>
        <v>164</v>
      </c>
      <c r="F1543" s="59">
        <f t="shared" si="230"/>
        <v>1966.3013417073171</v>
      </c>
      <c r="G1543" s="59">
        <f t="shared" si="231"/>
        <v>72.299715948780474</v>
      </c>
      <c r="H1543" s="59">
        <f t="shared" si="234"/>
        <v>1083.0119244424779</v>
      </c>
      <c r="I1543" s="59">
        <f t="shared" si="235"/>
        <v>56.666014385394973</v>
      </c>
      <c r="J1543" s="59">
        <f t="shared" si="236"/>
        <v>34.699834866348198</v>
      </c>
      <c r="K1543" s="59">
        <f t="shared" si="237"/>
        <v>3.5467349280466252</v>
      </c>
      <c r="L1543" s="59">
        <f t="shared" si="238"/>
        <v>0.74199680813915814</v>
      </c>
      <c r="R1543" s="59">
        <f t="shared" si="232"/>
        <v>27.196529279593715</v>
      </c>
      <c r="S1543" s="59">
        <f t="shared" si="233"/>
        <v>3.30308936514544</v>
      </c>
    </row>
    <row r="1544" spans="1:19" x14ac:dyDescent="0.3">
      <c r="A1544" s="60">
        <f>[1]Data!A1543</f>
        <v>1998.11</v>
      </c>
      <c r="B1544" s="59">
        <f>[1]Data!B1543</f>
        <v>1144.43</v>
      </c>
      <c r="C1544" s="59">
        <f>[1]Data!C1543</f>
        <v>16.183299999999999</v>
      </c>
      <c r="D1544" s="59">
        <f>[1]Data!D1543</f>
        <v>37.8367</v>
      </c>
      <c r="E1544" s="59">
        <f>[1]Data!E1543</f>
        <v>164</v>
      </c>
      <c r="F1544" s="59">
        <f t="shared" si="230"/>
        <v>2179.525065609756</v>
      </c>
      <c r="G1544" s="59">
        <f t="shared" si="231"/>
        <v>72.058610880487805</v>
      </c>
      <c r="H1544" s="59">
        <f t="shared" si="234"/>
        <v>1093.5381052751595</v>
      </c>
      <c r="I1544" s="59">
        <f t="shared" si="235"/>
        <v>56.746325564128199</v>
      </c>
      <c r="J1544" s="59">
        <f t="shared" si="236"/>
        <v>38.408214874577318</v>
      </c>
      <c r="K1544" s="59">
        <f t="shared" si="237"/>
        <v>3.6482713657395811</v>
      </c>
      <c r="L1544" s="59">
        <f t="shared" si="238"/>
        <v>0.84353324583211409</v>
      </c>
      <c r="R1544" s="59">
        <f t="shared" si="232"/>
        <v>30.24655955725526</v>
      </c>
      <c r="S1544" s="59">
        <f t="shared" si="233"/>
        <v>3.4093824443642351</v>
      </c>
    </row>
    <row r="1545" spans="1:19" x14ac:dyDescent="0.3">
      <c r="A1545" s="60">
        <f>[1]Data!A1544</f>
        <v>1998.12</v>
      </c>
      <c r="B1545" s="59">
        <f>[1]Data!B1544</f>
        <v>1190.05</v>
      </c>
      <c r="C1545" s="59">
        <f>[1]Data!C1544</f>
        <v>16.2</v>
      </c>
      <c r="D1545" s="59">
        <f>[1]Data!D1544</f>
        <v>37.71</v>
      </c>
      <c r="E1545" s="59">
        <f>[1]Data!E1544</f>
        <v>163.9</v>
      </c>
      <c r="F1545" s="59">
        <f t="shared" si="230"/>
        <v>2267.7894850518605</v>
      </c>
      <c r="G1545" s="59">
        <f t="shared" si="231"/>
        <v>71.861133129957295</v>
      </c>
      <c r="H1545" s="59">
        <f t="shared" si="234"/>
        <v>1104.4157012349413</v>
      </c>
      <c r="I1545" s="59">
        <f t="shared" si="235"/>
        <v>56.81954527914376</v>
      </c>
      <c r="J1545" s="59">
        <f t="shared" si="236"/>
        <v>39.912137168832245</v>
      </c>
      <c r="K1545" s="59">
        <f t="shared" si="237"/>
        <v>3.6866804673345563</v>
      </c>
      <c r="L1545" s="59">
        <f t="shared" si="238"/>
        <v>0.88194234742708932</v>
      </c>
      <c r="R1545" s="59">
        <f t="shared" si="232"/>
        <v>31.557942190400421</v>
      </c>
      <c r="S1545" s="59">
        <f t="shared" si="233"/>
        <v>3.4518252907593507</v>
      </c>
    </row>
    <row r="1546" spans="1:19" x14ac:dyDescent="0.3">
      <c r="A1546" s="60">
        <f>[1]Data!A1545</f>
        <v>1999.01</v>
      </c>
      <c r="B1546" s="59">
        <f>[1]Data!B1545</f>
        <v>1248.77</v>
      </c>
      <c r="C1546" s="59">
        <f>[1]Data!C1545</f>
        <v>16.283333330000001</v>
      </c>
      <c r="D1546" s="59">
        <f>[1]Data!D1545</f>
        <v>37.933333330000004</v>
      </c>
      <c r="E1546" s="59">
        <f>[1]Data!E1545</f>
        <v>164.3</v>
      </c>
      <c r="F1546" s="59">
        <f t="shared" si="230"/>
        <v>2373.8942887401095</v>
      </c>
      <c r="G1546" s="59">
        <f t="shared" si="231"/>
        <v>72.110735639839078</v>
      </c>
      <c r="H1546" s="59">
        <f t="shared" si="234"/>
        <v>1115.1278824818819</v>
      </c>
      <c r="I1546" s="59">
        <f t="shared" si="235"/>
        <v>56.888743627352568</v>
      </c>
      <c r="J1546" s="59">
        <f t="shared" si="236"/>
        <v>41.728717095427676</v>
      </c>
      <c r="K1546" s="59">
        <f t="shared" si="237"/>
        <v>3.7311895511504805</v>
      </c>
      <c r="L1546" s="59">
        <f t="shared" si="238"/>
        <v>0.92645143124301343</v>
      </c>
      <c r="R1546" s="59">
        <f t="shared" si="232"/>
        <v>32.920123025739905</v>
      </c>
      <c r="S1546" s="59">
        <f t="shared" si="233"/>
        <v>3.494084112914277</v>
      </c>
    </row>
    <row r="1547" spans="1:19" x14ac:dyDescent="0.3">
      <c r="A1547" s="60">
        <f>[1]Data!A1546</f>
        <v>1999.02</v>
      </c>
      <c r="B1547" s="59">
        <f>[1]Data!B1546</f>
        <v>1246.58</v>
      </c>
      <c r="C1547" s="59">
        <f>[1]Data!C1546</f>
        <v>16.366666670000001</v>
      </c>
      <c r="D1547" s="59">
        <f>[1]Data!D1546</f>
        <v>38.15666667</v>
      </c>
      <c r="E1547" s="59">
        <f>[1]Data!E1546</f>
        <v>164.5</v>
      </c>
      <c r="F1547" s="59">
        <f t="shared" ref="F1547:F1610" si="239">B1547*$E$1848/E1547</f>
        <v>2366.8499973252278</v>
      </c>
      <c r="G1547" s="59">
        <f t="shared" ref="G1547:G1610" si="240">D1547*$E$1848/E1547</f>
        <v>72.447100391333976</v>
      </c>
      <c r="H1547" s="59">
        <f t="shared" si="234"/>
        <v>1125.9360529502296</v>
      </c>
      <c r="I1547" s="59">
        <f t="shared" si="235"/>
        <v>56.954396858345007</v>
      </c>
      <c r="J1547" s="59">
        <f t="shared" si="236"/>
        <v>41.556931999683442</v>
      </c>
      <c r="K1547" s="59">
        <f t="shared" si="237"/>
        <v>3.7270643425167931</v>
      </c>
      <c r="L1547" s="59">
        <f t="shared" si="238"/>
        <v>0.92232622260932606</v>
      </c>
      <c r="R1547" s="59">
        <f t="shared" ref="R1547:R1610" si="241">B1547/D1547</f>
        <v>32.670044550304006</v>
      </c>
      <c r="S1547" s="59">
        <f t="shared" ref="S1547:S1610" si="242">LN(R1547)</f>
        <v>3.486458589257718</v>
      </c>
    </row>
    <row r="1548" spans="1:19" x14ac:dyDescent="0.3">
      <c r="A1548" s="60">
        <f>[1]Data!A1547</f>
        <v>1999.03</v>
      </c>
      <c r="B1548" s="59">
        <f>[1]Data!B1547</f>
        <v>1281.6600000000001</v>
      </c>
      <c r="C1548" s="59">
        <f>[1]Data!C1547</f>
        <v>16.45</v>
      </c>
      <c r="D1548" s="59">
        <f>[1]Data!D1547</f>
        <v>38.380000000000003</v>
      </c>
      <c r="E1548" s="59">
        <f>[1]Data!E1547</f>
        <v>165</v>
      </c>
      <c r="F1548" s="59">
        <f t="shared" si="239"/>
        <v>2426.0814007272729</v>
      </c>
      <c r="G1548" s="59">
        <f t="shared" si="240"/>
        <v>72.650316121212128</v>
      </c>
      <c r="H1548" s="59">
        <f t="shared" si="234"/>
        <v>1137.2579488487099</v>
      </c>
      <c r="I1548" s="59">
        <f t="shared" si="235"/>
        <v>57.016507916122926</v>
      </c>
      <c r="J1548" s="59">
        <f t="shared" si="236"/>
        <v>42.550508429879379</v>
      </c>
      <c r="K1548" s="59">
        <f t="shared" si="237"/>
        <v>3.7506918039463346</v>
      </c>
      <c r="L1548" s="59">
        <f t="shared" si="238"/>
        <v>0.94595368403886759</v>
      </c>
      <c r="R1548" s="59">
        <f t="shared" si="241"/>
        <v>33.39395518499218</v>
      </c>
      <c r="S1548" s="59">
        <f t="shared" si="242"/>
        <v>3.5083749011180845</v>
      </c>
    </row>
    <row r="1549" spans="1:19" x14ac:dyDescent="0.3">
      <c r="A1549" s="60">
        <f>[1]Data!A1548</f>
        <v>1999.04</v>
      </c>
      <c r="B1549" s="59">
        <f>[1]Data!B1548</f>
        <v>1334.76</v>
      </c>
      <c r="C1549" s="59">
        <f>[1]Data!C1548</f>
        <v>16.45</v>
      </c>
      <c r="D1549" s="59">
        <f>[1]Data!D1548</f>
        <v>39.26</v>
      </c>
      <c r="E1549" s="59">
        <f>[1]Data!E1548</f>
        <v>166.2</v>
      </c>
      <c r="F1549" s="59">
        <f t="shared" si="239"/>
        <v>2508.3529501805056</v>
      </c>
      <c r="G1549" s="59">
        <f t="shared" si="240"/>
        <v>73.779508543922987</v>
      </c>
      <c r="H1549" s="59">
        <f t="shared" si="234"/>
        <v>1148.4301014260395</v>
      </c>
      <c r="I1549" s="59">
        <f t="shared" si="235"/>
        <v>57.087475477201828</v>
      </c>
      <c r="J1549" s="59">
        <f t="shared" si="236"/>
        <v>43.938761159305933</v>
      </c>
      <c r="K1549" s="59">
        <f t="shared" si="237"/>
        <v>3.7827968726424386</v>
      </c>
      <c r="L1549" s="59">
        <f t="shared" si="238"/>
        <v>0.97805875273497156</v>
      </c>
      <c r="R1549" s="59">
        <f t="shared" si="241"/>
        <v>33.997962302598069</v>
      </c>
      <c r="S1549" s="59">
        <f t="shared" si="242"/>
        <v>3.5263005905436233</v>
      </c>
    </row>
    <row r="1550" spans="1:19" x14ac:dyDescent="0.3">
      <c r="A1550" s="60">
        <f>[1]Data!A1549</f>
        <v>1999.05</v>
      </c>
      <c r="B1550" s="59">
        <f>[1]Data!B1549</f>
        <v>1332.07</v>
      </c>
      <c r="C1550" s="59">
        <f>[1]Data!C1549</f>
        <v>16.45</v>
      </c>
      <c r="D1550" s="59">
        <f>[1]Data!D1549</f>
        <v>40.14</v>
      </c>
      <c r="E1550" s="59">
        <f>[1]Data!E1549</f>
        <v>166.2</v>
      </c>
      <c r="F1550" s="59">
        <f t="shared" si="239"/>
        <v>2503.2977571600481</v>
      </c>
      <c r="G1550" s="59">
        <f t="shared" si="240"/>
        <v>75.433251985559579</v>
      </c>
      <c r="H1550" s="59">
        <f t="shared" si="234"/>
        <v>1159.3367742675985</v>
      </c>
      <c r="I1550" s="59">
        <f t="shared" si="235"/>
        <v>57.170148071214335</v>
      </c>
      <c r="J1550" s="59">
        <f t="shared" si="236"/>
        <v>43.786798558607899</v>
      </c>
      <c r="K1550" s="59">
        <f t="shared" si="237"/>
        <v>3.7793323691799472</v>
      </c>
      <c r="L1550" s="59">
        <f t="shared" si="238"/>
        <v>0.97459424927248017</v>
      </c>
      <c r="R1550" s="59">
        <f t="shared" si="241"/>
        <v>33.185600398604883</v>
      </c>
      <c r="S1550" s="59">
        <f t="shared" si="242"/>
        <v>3.5021160589038578</v>
      </c>
    </row>
    <row r="1551" spans="1:19" x14ac:dyDescent="0.3">
      <c r="A1551" s="60">
        <f>[1]Data!A1550</f>
        <v>1999.06</v>
      </c>
      <c r="B1551" s="59">
        <f>[1]Data!B1550</f>
        <v>1322.55</v>
      </c>
      <c r="C1551" s="59">
        <f>[1]Data!C1550</f>
        <v>16.45</v>
      </c>
      <c r="D1551" s="59">
        <f>[1]Data!D1550</f>
        <v>41.02</v>
      </c>
      <c r="E1551" s="59">
        <f>[1]Data!E1550</f>
        <v>166.2</v>
      </c>
      <c r="F1551" s="59">
        <f t="shared" si="239"/>
        <v>2485.4072599277979</v>
      </c>
      <c r="G1551" s="59">
        <f t="shared" si="240"/>
        <v>77.086995427196157</v>
      </c>
      <c r="H1551" s="59">
        <f t="shared" si="234"/>
        <v>1170.4622565476491</v>
      </c>
      <c r="I1551" s="59">
        <f t="shared" si="235"/>
        <v>57.262799751350137</v>
      </c>
      <c r="J1551" s="59">
        <f t="shared" si="236"/>
        <v>43.403523242315742</v>
      </c>
      <c r="K1551" s="59">
        <f t="shared" si="237"/>
        <v>3.7705406185099042</v>
      </c>
      <c r="L1551" s="59">
        <f t="shared" si="238"/>
        <v>0.96580249860243716</v>
      </c>
      <c r="R1551" s="59">
        <f t="shared" si="241"/>
        <v>32.241589468551922</v>
      </c>
      <c r="S1551" s="59">
        <f t="shared" si="242"/>
        <v>3.473257217556911</v>
      </c>
    </row>
    <row r="1552" spans="1:19" x14ac:dyDescent="0.3">
      <c r="A1552" s="60">
        <f>[1]Data!A1551</f>
        <v>1999.07</v>
      </c>
      <c r="B1552" s="59">
        <f>[1]Data!B1551</f>
        <v>1380.99</v>
      </c>
      <c r="C1552" s="59">
        <f>[1]Data!C1551</f>
        <v>16.513333333333335</v>
      </c>
      <c r="D1552" s="59">
        <f>[1]Data!D1551</f>
        <v>42</v>
      </c>
      <c r="E1552" s="59">
        <f>[1]Data!E1551</f>
        <v>166.7</v>
      </c>
      <c r="F1552" s="59">
        <f t="shared" si="239"/>
        <v>2587.446722735453</v>
      </c>
      <c r="G1552" s="59">
        <f t="shared" si="240"/>
        <v>78.691925614877022</v>
      </c>
      <c r="H1552" s="59">
        <f t="shared" si="234"/>
        <v>1181.0646681251492</v>
      </c>
      <c r="I1552" s="59">
        <f t="shared" si="235"/>
        <v>57.376372737042672</v>
      </c>
      <c r="J1552" s="59">
        <f t="shared" si="236"/>
        <v>45.096031681782762</v>
      </c>
      <c r="K1552" s="59">
        <f t="shared" si="237"/>
        <v>3.8087942533198902</v>
      </c>
      <c r="L1552" s="59">
        <f t="shared" si="238"/>
        <v>1.0040561334124232</v>
      </c>
      <c r="R1552" s="59">
        <f t="shared" si="241"/>
        <v>32.880714285714284</v>
      </c>
      <c r="S1552" s="59">
        <f t="shared" si="242"/>
        <v>3.4928862939700904</v>
      </c>
    </row>
    <row r="1553" spans="1:19" x14ac:dyDescent="0.3">
      <c r="A1553" s="60">
        <f>[1]Data!A1552</f>
        <v>1999.08</v>
      </c>
      <c r="B1553" s="59">
        <f>[1]Data!B1552</f>
        <v>1327.49</v>
      </c>
      <c r="C1553" s="59">
        <f>[1]Data!C1552</f>
        <v>16.576666666666668</v>
      </c>
      <c r="D1553" s="59">
        <f>[1]Data!D1552</f>
        <v>42.98</v>
      </c>
      <c r="E1553" s="59">
        <f>[1]Data!E1552</f>
        <v>167.1</v>
      </c>
      <c r="F1553" s="59">
        <f t="shared" si="239"/>
        <v>2481.254378695392</v>
      </c>
      <c r="G1553" s="59">
        <f t="shared" si="240"/>
        <v>80.33530436864153</v>
      </c>
      <c r="H1553" s="59">
        <f t="shared" si="234"/>
        <v>1191.2357788284976</v>
      </c>
      <c r="I1553" s="59">
        <f t="shared" si="235"/>
        <v>57.510837829550738</v>
      </c>
      <c r="J1553" s="59">
        <f t="shared" si="236"/>
        <v>43.144118088650963</v>
      </c>
      <c r="K1553" s="59">
        <f t="shared" si="237"/>
        <v>3.764546095112836</v>
      </c>
      <c r="L1553" s="59">
        <f t="shared" si="238"/>
        <v>0.95980797520536898</v>
      </c>
      <c r="R1553" s="59">
        <f t="shared" si="241"/>
        <v>30.886226151698466</v>
      </c>
      <c r="S1553" s="59">
        <f t="shared" si="242"/>
        <v>3.4303103289166712</v>
      </c>
    </row>
    <row r="1554" spans="1:19" x14ac:dyDescent="0.3">
      <c r="A1554" s="60">
        <f>[1]Data!A1553</f>
        <v>1999.09</v>
      </c>
      <c r="B1554" s="59">
        <f>[1]Data!B1553</f>
        <v>1318.17</v>
      </c>
      <c r="C1554" s="59">
        <f>[1]Data!C1553</f>
        <v>16.64</v>
      </c>
      <c r="D1554" s="59">
        <f>[1]Data!D1553</f>
        <v>43.96</v>
      </c>
      <c r="E1554" s="59">
        <f>[1]Data!E1553</f>
        <v>167.9</v>
      </c>
      <c r="F1554" s="59">
        <f t="shared" si="239"/>
        <v>2452.094535080405</v>
      </c>
      <c r="G1554" s="59">
        <f t="shared" si="240"/>
        <v>81.775549255509233</v>
      </c>
      <c r="H1554" s="59">
        <f t="shared" si="234"/>
        <v>1201.3508061098623</v>
      </c>
      <c r="I1554" s="59">
        <f t="shared" si="235"/>
        <v>57.665929147959659</v>
      </c>
      <c r="J1554" s="59">
        <f t="shared" si="236"/>
        <v>42.522414384216425</v>
      </c>
      <c r="K1554" s="59">
        <f t="shared" si="237"/>
        <v>3.7500313341809872</v>
      </c>
      <c r="L1554" s="59">
        <f t="shared" si="238"/>
        <v>0.9452932142735202</v>
      </c>
      <c r="R1554" s="59">
        <f t="shared" si="241"/>
        <v>29.985668789808919</v>
      </c>
      <c r="S1554" s="59">
        <f t="shared" si="242"/>
        <v>3.4007195605174427</v>
      </c>
    </row>
    <row r="1555" spans="1:19" x14ac:dyDescent="0.3">
      <c r="A1555" s="60">
        <f>[1]Data!A1554</f>
        <v>1999.1</v>
      </c>
      <c r="B1555" s="59">
        <f>[1]Data!B1554</f>
        <v>1300.01</v>
      </c>
      <c r="C1555" s="59">
        <f>[1]Data!C1554</f>
        <v>16.656666666666666</v>
      </c>
      <c r="D1555" s="59">
        <f>[1]Data!D1554</f>
        <v>45.363333333333337</v>
      </c>
      <c r="E1555" s="59">
        <f>[1]Data!E1554</f>
        <v>168.2</v>
      </c>
      <c r="F1555" s="59">
        <f t="shared" si="239"/>
        <v>2413.99954411415</v>
      </c>
      <c r="G1555" s="59">
        <f t="shared" si="240"/>
        <v>84.235556638921935</v>
      </c>
      <c r="H1555" s="59">
        <f t="shared" si="234"/>
        <v>1212.2684239762539</v>
      </c>
      <c r="I1555" s="59">
        <f t="shared" si="235"/>
        <v>57.843416940384316</v>
      </c>
      <c r="J1555" s="59">
        <f t="shared" si="236"/>
        <v>41.733349649833315</v>
      </c>
      <c r="K1555" s="59">
        <f t="shared" si="237"/>
        <v>3.731300560968259</v>
      </c>
      <c r="L1555" s="59">
        <f t="shared" si="238"/>
        <v>0.926562441060792</v>
      </c>
      <c r="R1555" s="59">
        <f t="shared" si="241"/>
        <v>28.657726504519065</v>
      </c>
      <c r="S1555" s="59">
        <f t="shared" si="242"/>
        <v>3.3554230928236182</v>
      </c>
    </row>
    <row r="1556" spans="1:19" x14ac:dyDescent="0.3">
      <c r="A1556" s="60">
        <f>[1]Data!A1555</f>
        <v>1999.11</v>
      </c>
      <c r="B1556" s="59">
        <f>[1]Data!B1555</f>
        <v>1391</v>
      </c>
      <c r="C1556" s="59">
        <f>[1]Data!C1555</f>
        <v>16.673333333333332</v>
      </c>
      <c r="D1556" s="59">
        <f>[1]Data!D1555</f>
        <v>46.766666666666673</v>
      </c>
      <c r="E1556" s="59">
        <f>[1]Data!E1555</f>
        <v>168.3</v>
      </c>
      <c r="F1556" s="59">
        <f t="shared" si="239"/>
        <v>2581.4249079025544</v>
      </c>
      <c r="G1556" s="59">
        <f t="shared" si="240"/>
        <v>86.78981897405427</v>
      </c>
      <c r="H1556" s="59">
        <f t="shared" si="234"/>
        <v>1223.7914284113065</v>
      </c>
      <c r="I1556" s="59">
        <f t="shared" si="235"/>
        <v>58.042519119990764</v>
      </c>
      <c r="J1556" s="59">
        <f t="shared" si="236"/>
        <v>44.474722100982532</v>
      </c>
      <c r="K1556" s="59">
        <f t="shared" si="237"/>
        <v>3.7949209851002812</v>
      </c>
      <c r="L1556" s="59">
        <f t="shared" si="238"/>
        <v>0.99018286519281418</v>
      </c>
      <c r="R1556" s="59">
        <f t="shared" si="241"/>
        <v>29.74340698503207</v>
      </c>
      <c r="S1556" s="59">
        <f t="shared" si="242"/>
        <v>3.3926074934831374</v>
      </c>
    </row>
    <row r="1557" spans="1:19" x14ac:dyDescent="0.3">
      <c r="A1557" s="60">
        <f>[1]Data!A1556</f>
        <v>1999.12</v>
      </c>
      <c r="B1557" s="59">
        <f>[1]Data!B1556</f>
        <v>1428.68</v>
      </c>
      <c r="C1557" s="59">
        <f>[1]Data!C1556</f>
        <v>16.690000000000001</v>
      </c>
      <c r="D1557" s="59">
        <f>[1]Data!D1556</f>
        <v>48.17</v>
      </c>
      <c r="E1557" s="59">
        <f>[1]Data!E1556</f>
        <v>168.3</v>
      </c>
      <c r="F1557" s="59">
        <f t="shared" si="239"/>
        <v>2651.3516444444444</v>
      </c>
      <c r="G1557" s="59">
        <f t="shared" si="240"/>
        <v>89.39413214497921</v>
      </c>
      <c r="H1557" s="59">
        <f t="shared" si="234"/>
        <v>1235.1387678183432</v>
      </c>
      <c r="I1557" s="59">
        <f t="shared" si="235"/>
        <v>58.263615630653277</v>
      </c>
      <c r="J1557" s="59">
        <f t="shared" si="236"/>
        <v>45.506129610149571</v>
      </c>
      <c r="K1557" s="59">
        <f t="shared" si="237"/>
        <v>3.8178470335900081</v>
      </c>
      <c r="L1557" s="59">
        <f t="shared" si="238"/>
        <v>1.0131089136825411</v>
      </c>
      <c r="R1557" s="59">
        <f t="shared" si="241"/>
        <v>29.659123936059789</v>
      </c>
      <c r="S1557" s="59">
        <f t="shared" si="242"/>
        <v>3.3897697993908862</v>
      </c>
    </row>
    <row r="1558" spans="1:19" x14ac:dyDescent="0.3">
      <c r="A1558" s="60">
        <f>[1]Data!A1557</f>
        <v>2000.01</v>
      </c>
      <c r="B1558" s="59">
        <f>[1]Data!B1557</f>
        <v>1425.59</v>
      </c>
      <c r="C1558" s="59">
        <f>[1]Data!C1557</f>
        <v>16.713333333333335</v>
      </c>
      <c r="D1558" s="59">
        <f>[1]Data!D1557</f>
        <v>49.096666666666671</v>
      </c>
      <c r="E1558" s="59">
        <f>[1]Data!E1557</f>
        <v>168.8</v>
      </c>
      <c r="F1558" s="59">
        <f t="shared" si="239"/>
        <v>2637.7806627962082</v>
      </c>
      <c r="G1558" s="59">
        <f t="shared" si="240"/>
        <v>90.843957898894161</v>
      </c>
      <c r="H1558" s="59">
        <f t="shared" si="234"/>
        <v>1246.6255507754029</v>
      </c>
      <c r="I1558" s="59">
        <f t="shared" si="235"/>
        <v>58.506564172565461</v>
      </c>
      <c r="J1558" s="59">
        <f t="shared" si="236"/>
        <v>45.085208815476811</v>
      </c>
      <c r="K1558" s="59">
        <f t="shared" si="237"/>
        <v>3.8085542285365044</v>
      </c>
      <c r="L1558" s="59">
        <f t="shared" si="238"/>
        <v>1.0038161086290374</v>
      </c>
      <c r="R1558" s="59">
        <f t="shared" si="241"/>
        <v>29.036390793672343</v>
      </c>
      <c r="S1558" s="59">
        <f t="shared" si="242"/>
        <v>3.3685498982682525</v>
      </c>
    </row>
    <row r="1559" spans="1:19" x14ac:dyDescent="0.3">
      <c r="A1559" s="60">
        <f>[1]Data!A1558</f>
        <v>2000.02</v>
      </c>
      <c r="B1559" s="59">
        <f>[1]Data!B1558</f>
        <v>1388.87</v>
      </c>
      <c r="C1559" s="59">
        <f>[1]Data!C1558</f>
        <v>16.736666666666668</v>
      </c>
      <c r="D1559" s="59">
        <f>[1]Data!D1558</f>
        <v>50.023333333333333</v>
      </c>
      <c r="E1559" s="59">
        <f>[1]Data!E1558</f>
        <v>169.8</v>
      </c>
      <c r="F1559" s="59">
        <f t="shared" si="239"/>
        <v>2554.7028553592454</v>
      </c>
      <c r="G1559" s="59">
        <f t="shared" si="240"/>
        <v>92.013473184138192</v>
      </c>
      <c r="H1559" s="59">
        <f t="shared" si="234"/>
        <v>1258.870021119616</v>
      </c>
      <c r="I1559" s="59">
        <f t="shared" si="235"/>
        <v>58.76809910502616</v>
      </c>
      <c r="J1559" s="59">
        <f t="shared" si="236"/>
        <v>43.470911842727162</v>
      </c>
      <c r="K1559" s="59">
        <f t="shared" si="237"/>
        <v>3.7720920211489344</v>
      </c>
      <c r="L1559" s="59">
        <f t="shared" si="238"/>
        <v>0.96735390124146736</v>
      </c>
      <c r="R1559" s="59">
        <f t="shared" si="241"/>
        <v>27.764443259812086</v>
      </c>
      <c r="S1559" s="59">
        <f t="shared" si="242"/>
        <v>3.3237561826219038</v>
      </c>
    </row>
    <row r="1560" spans="1:19" x14ac:dyDescent="0.3">
      <c r="A1560" s="60">
        <f>[1]Data!A1559</f>
        <v>2000.03</v>
      </c>
      <c r="B1560" s="59">
        <f>[1]Data!B1559</f>
        <v>1442.21</v>
      </c>
      <c r="C1560" s="59">
        <f>[1]Data!C1559</f>
        <v>16.760000000000002</v>
      </c>
      <c r="D1560" s="59">
        <f>[1]Data!D1559</f>
        <v>50.95</v>
      </c>
      <c r="E1560" s="59">
        <f>[1]Data!E1559</f>
        <v>171.2</v>
      </c>
      <c r="F1560" s="59">
        <f t="shared" si="239"/>
        <v>2631.1234446261683</v>
      </c>
      <c r="G1560" s="59">
        <f t="shared" si="240"/>
        <v>92.951608644859832</v>
      </c>
      <c r="H1560" s="59">
        <f t="shared" si="234"/>
        <v>1271.1728806523674</v>
      </c>
      <c r="I1560" s="59">
        <f t="shared" si="235"/>
        <v>59.047698832977559</v>
      </c>
      <c r="J1560" s="59">
        <f t="shared" si="236"/>
        <v>44.559288450318263</v>
      </c>
      <c r="K1560" s="59">
        <f t="shared" si="237"/>
        <v>3.7968206271414044</v>
      </c>
      <c r="L1560" s="59">
        <f t="shared" si="238"/>
        <v>0.99208250723393743</v>
      </c>
      <c r="R1560" s="59">
        <f t="shared" si="241"/>
        <v>28.306378802747791</v>
      </c>
      <c r="S1560" s="59">
        <f t="shared" si="242"/>
        <v>3.3430871786409471</v>
      </c>
    </row>
    <row r="1561" spans="1:19" x14ac:dyDescent="0.3">
      <c r="A1561" s="60">
        <f>[1]Data!A1560</f>
        <v>2000.04</v>
      </c>
      <c r="B1561" s="59">
        <f>[1]Data!B1560</f>
        <v>1461.36</v>
      </c>
      <c r="C1561" s="59">
        <f>[1]Data!C1560</f>
        <v>16.740000000000002</v>
      </c>
      <c r="D1561" s="59">
        <f>[1]Data!D1560</f>
        <v>51.273333333333333</v>
      </c>
      <c r="E1561" s="59">
        <f>[1]Data!E1560</f>
        <v>171.3</v>
      </c>
      <c r="F1561" s="59">
        <f t="shared" si="239"/>
        <v>2664.5037450087561</v>
      </c>
      <c r="G1561" s="59">
        <f t="shared" si="240"/>
        <v>93.486881183109546</v>
      </c>
      <c r="H1561" s="59">
        <f t="shared" si="234"/>
        <v>1283.2929542494376</v>
      </c>
      <c r="I1561" s="59">
        <f t="shared" si="235"/>
        <v>59.335364537954774</v>
      </c>
      <c r="J1561" s="59">
        <f t="shared" si="236"/>
        <v>44.905829192375911</v>
      </c>
      <c r="K1561" s="59">
        <f t="shared" si="237"/>
        <v>3.8045676124323506</v>
      </c>
      <c r="L1561" s="59">
        <f t="shared" si="238"/>
        <v>0.99982949252488362</v>
      </c>
      <c r="R1561" s="59">
        <f t="shared" si="241"/>
        <v>28.501365232089451</v>
      </c>
      <c r="S1561" s="59">
        <f t="shared" si="242"/>
        <v>3.3499519890076304</v>
      </c>
    </row>
    <row r="1562" spans="1:19" x14ac:dyDescent="0.3">
      <c r="A1562" s="60">
        <f>[1]Data!A1561</f>
        <v>2000.05</v>
      </c>
      <c r="B1562" s="59">
        <f>[1]Data!B1561</f>
        <v>1418.48</v>
      </c>
      <c r="C1562" s="59">
        <f>[1]Data!C1561</f>
        <v>16.72</v>
      </c>
      <c r="D1562" s="59">
        <f>[1]Data!D1561</f>
        <v>51.596666666666671</v>
      </c>
      <c r="E1562" s="59">
        <f>[1]Data!E1561</f>
        <v>171.5</v>
      </c>
      <c r="F1562" s="59">
        <f t="shared" si="239"/>
        <v>2583.3043461224493</v>
      </c>
      <c r="G1562" s="59">
        <f t="shared" si="240"/>
        <v>93.966706083576298</v>
      </c>
      <c r="H1562" s="59">
        <f t="shared" si="234"/>
        <v>1295.4452247348399</v>
      </c>
      <c r="I1562" s="59">
        <f t="shared" si="235"/>
        <v>59.631292839016226</v>
      </c>
      <c r="J1562" s="59">
        <f t="shared" si="236"/>
        <v>43.321286913843601</v>
      </c>
      <c r="K1562" s="59">
        <f t="shared" si="237"/>
        <v>3.7686441288439787</v>
      </c>
      <c r="L1562" s="59">
        <f t="shared" si="238"/>
        <v>0.96390600893651168</v>
      </c>
      <c r="R1562" s="59">
        <f t="shared" si="241"/>
        <v>27.491698430131144</v>
      </c>
      <c r="S1562" s="59">
        <f t="shared" si="242"/>
        <v>3.3138840838310566</v>
      </c>
    </row>
    <row r="1563" spans="1:19" x14ac:dyDescent="0.3">
      <c r="A1563" s="60">
        <f>[1]Data!A1562</f>
        <v>2000.06</v>
      </c>
      <c r="B1563" s="59">
        <f>[1]Data!B1562</f>
        <v>1461.96</v>
      </c>
      <c r="C1563" s="59">
        <f>[1]Data!C1562</f>
        <v>16.7</v>
      </c>
      <c r="D1563" s="59">
        <f>[1]Data!D1562</f>
        <v>51.92</v>
      </c>
      <c r="E1563" s="59">
        <f>[1]Data!E1562</f>
        <v>172.4</v>
      </c>
      <c r="F1563" s="59">
        <f t="shared" si="239"/>
        <v>2648.5898533642694</v>
      </c>
      <c r="G1563" s="59">
        <f t="shared" si="240"/>
        <v>94.061934106728529</v>
      </c>
      <c r="H1563" s="59">
        <f t="shared" si="234"/>
        <v>1307.5188007575473</v>
      </c>
      <c r="I1563" s="59">
        <f t="shared" si="235"/>
        <v>59.9351025567763</v>
      </c>
      <c r="J1563" s="59">
        <f t="shared" si="236"/>
        <v>44.190962230443674</v>
      </c>
      <c r="K1563" s="59">
        <f t="shared" si="237"/>
        <v>3.7885202937515561</v>
      </c>
      <c r="L1563" s="59">
        <f t="shared" si="238"/>
        <v>0.98378217384408906</v>
      </c>
      <c r="R1563" s="59">
        <f t="shared" si="241"/>
        <v>28.157935285053927</v>
      </c>
      <c r="S1563" s="59">
        <f t="shared" si="242"/>
        <v>3.3378292077584817</v>
      </c>
    </row>
    <row r="1564" spans="1:19" x14ac:dyDescent="0.3">
      <c r="A1564" s="60">
        <f>[1]Data!A1563</f>
        <v>2000.07</v>
      </c>
      <c r="B1564" s="59">
        <f>[1]Data!B1563</f>
        <v>1473</v>
      </c>
      <c r="C1564" s="59">
        <f>[1]Data!C1563</f>
        <v>16.583333333333332</v>
      </c>
      <c r="D1564" s="59">
        <f>[1]Data!D1563</f>
        <v>52.513333333333343</v>
      </c>
      <c r="E1564" s="59">
        <f>[1]Data!E1563</f>
        <v>172.8</v>
      </c>
      <c r="F1564" s="59">
        <f t="shared" si="239"/>
        <v>2662.4134027777773</v>
      </c>
      <c r="G1564" s="59">
        <f t="shared" si="240"/>
        <v>94.916634413580255</v>
      </c>
      <c r="H1564" s="59">
        <f t="shared" si="234"/>
        <v>1319.8495819074742</v>
      </c>
      <c r="I1564" s="59">
        <f t="shared" si="235"/>
        <v>60.243165770293778</v>
      </c>
      <c r="J1564" s="59">
        <f t="shared" si="236"/>
        <v>44.194447100099566</v>
      </c>
      <c r="K1564" s="59">
        <f t="shared" si="237"/>
        <v>3.7885991499719229</v>
      </c>
      <c r="L1564" s="59">
        <f t="shared" si="238"/>
        <v>0.98386103006445591</v>
      </c>
      <c r="R1564" s="59">
        <f t="shared" si="241"/>
        <v>28.050019042782779</v>
      </c>
      <c r="S1564" s="59">
        <f t="shared" si="242"/>
        <v>3.3339893108555616</v>
      </c>
    </row>
    <row r="1565" spans="1:19" x14ac:dyDescent="0.3">
      <c r="A1565" s="60">
        <f>[1]Data!A1564</f>
        <v>2000.08</v>
      </c>
      <c r="B1565" s="59">
        <f>[1]Data!B1564</f>
        <v>1485.46</v>
      </c>
      <c r="C1565" s="59">
        <f>[1]Data!C1564</f>
        <v>16.466666666666669</v>
      </c>
      <c r="D1565" s="59">
        <f>[1]Data!D1564</f>
        <v>53.106666666666662</v>
      </c>
      <c r="E1565" s="59">
        <f>[1]Data!E1564</f>
        <v>172.8</v>
      </c>
      <c r="F1565" s="59">
        <f t="shared" si="239"/>
        <v>2684.9345643518518</v>
      </c>
      <c r="G1565" s="59">
        <f t="shared" si="240"/>
        <v>95.989070679012329</v>
      </c>
      <c r="H1565" s="59">
        <f t="shared" si="234"/>
        <v>1333.1447523135755</v>
      </c>
      <c r="I1565" s="59">
        <f t="shared" si="235"/>
        <v>60.559349359701628</v>
      </c>
      <c r="J1565" s="59">
        <f t="shared" si="236"/>
        <v>44.335591328834589</v>
      </c>
      <c r="K1565" s="59">
        <f t="shared" si="237"/>
        <v>3.7917877704859939</v>
      </c>
      <c r="L1565" s="59">
        <f t="shared" si="238"/>
        <v>0.98704965057852689</v>
      </c>
      <c r="R1565" s="59">
        <f t="shared" si="241"/>
        <v>27.971252824504145</v>
      </c>
      <c r="S1565" s="59">
        <f t="shared" si="242"/>
        <v>3.3311772979341723</v>
      </c>
    </row>
    <row r="1566" spans="1:19" x14ac:dyDescent="0.3">
      <c r="A1566" s="60">
        <f>[1]Data!A1565</f>
        <v>2000.09</v>
      </c>
      <c r="B1566" s="59">
        <f>[1]Data!B1565</f>
        <v>1468.05</v>
      </c>
      <c r="C1566" s="59">
        <f>[1]Data!C1565</f>
        <v>16.350000000000001</v>
      </c>
      <c r="D1566" s="59">
        <f>[1]Data!D1565</f>
        <v>53.7</v>
      </c>
      <c r="E1566" s="59">
        <f>[1]Data!E1565</f>
        <v>173.7</v>
      </c>
      <c r="F1566" s="59">
        <f t="shared" si="239"/>
        <v>2639.717861830743</v>
      </c>
      <c r="G1566" s="59">
        <f t="shared" si="240"/>
        <v>96.558597582038004</v>
      </c>
      <c r="H1566" s="59">
        <f t="shared" si="234"/>
        <v>1346.568920373842</v>
      </c>
      <c r="I1566" s="59">
        <f t="shared" si="235"/>
        <v>60.8806689746567</v>
      </c>
      <c r="J1566" s="59">
        <f t="shared" si="236"/>
        <v>43.358883965772456</v>
      </c>
      <c r="K1566" s="59">
        <f t="shared" si="237"/>
        <v>3.7695116180033814</v>
      </c>
      <c r="L1566" s="59">
        <f t="shared" si="238"/>
        <v>0.96477349809591439</v>
      </c>
      <c r="R1566" s="59">
        <f t="shared" si="241"/>
        <v>27.337988826815639</v>
      </c>
      <c r="S1566" s="59">
        <f t="shared" si="242"/>
        <v>3.3082772670251193</v>
      </c>
    </row>
    <row r="1567" spans="1:19" x14ac:dyDescent="0.3">
      <c r="A1567" s="60">
        <f>[1]Data!A1566</f>
        <v>2000.1</v>
      </c>
      <c r="B1567" s="59">
        <f>[1]Data!B1566</f>
        <v>1390.14</v>
      </c>
      <c r="C1567" s="59">
        <f>[1]Data!C1566</f>
        <v>16.323333333333334</v>
      </c>
      <c r="D1567" s="59">
        <f>[1]Data!D1566</f>
        <v>52.466666666666669</v>
      </c>
      <c r="E1567" s="59">
        <f>[1]Data!E1566</f>
        <v>174</v>
      </c>
      <c r="F1567" s="59">
        <f t="shared" si="239"/>
        <v>2495.3172786206896</v>
      </c>
      <c r="G1567" s="59">
        <f t="shared" si="240"/>
        <v>94.178269731800768</v>
      </c>
      <c r="H1567" s="59">
        <f t="shared" si="234"/>
        <v>1360.3905190390155</v>
      </c>
      <c r="I1567" s="59">
        <f t="shared" si="235"/>
        <v>61.197165618665821</v>
      </c>
      <c r="J1567" s="59">
        <f t="shared" si="236"/>
        <v>40.775046579274743</v>
      </c>
      <c r="K1567" s="59">
        <f t="shared" si="237"/>
        <v>3.7080702908552845</v>
      </c>
      <c r="L1567" s="59">
        <f t="shared" si="238"/>
        <v>0.90333217094781748</v>
      </c>
      <c r="R1567" s="59">
        <f t="shared" si="241"/>
        <v>26.495679796696315</v>
      </c>
      <c r="S1567" s="59">
        <f t="shared" si="242"/>
        <v>3.2769816931621438</v>
      </c>
    </row>
    <row r="1568" spans="1:19" x14ac:dyDescent="0.3">
      <c r="A1568" s="60">
        <f>[1]Data!A1567</f>
        <v>2000.11</v>
      </c>
      <c r="B1568" s="59">
        <f>[1]Data!B1567</f>
        <v>1378.04</v>
      </c>
      <c r="C1568" s="59">
        <f>[1]Data!C1567</f>
        <v>16.296666666666667</v>
      </c>
      <c r="D1568" s="59">
        <f>[1]Data!D1567</f>
        <v>51.233333333333327</v>
      </c>
      <c r="E1568" s="59">
        <f>[1]Data!E1567</f>
        <v>174.1</v>
      </c>
      <c r="F1568" s="59">
        <f t="shared" si="239"/>
        <v>2472.1768482481334</v>
      </c>
      <c r="G1568" s="59">
        <f t="shared" si="240"/>
        <v>91.911599463909624</v>
      </c>
      <c r="H1568" s="59">
        <f t="shared" si="234"/>
        <v>1373.6928733840234</v>
      </c>
      <c r="I1568" s="59">
        <f t="shared" si="235"/>
        <v>61.50714486252528</v>
      </c>
      <c r="J1568" s="59">
        <f t="shared" si="236"/>
        <v>40.193328007237206</v>
      </c>
      <c r="K1568" s="59">
        <f t="shared" si="237"/>
        <v>3.6937010118812124</v>
      </c>
      <c r="L1568" s="59">
        <f t="shared" si="238"/>
        <v>0.88896289197374534</v>
      </c>
      <c r="R1568" s="59">
        <f t="shared" si="241"/>
        <v>26.897332465842553</v>
      </c>
      <c r="S1568" s="59">
        <f t="shared" si="242"/>
        <v>3.2920271168520689</v>
      </c>
    </row>
    <row r="1569" spans="1:19" x14ac:dyDescent="0.3">
      <c r="A1569" s="60">
        <f>[1]Data!A1568</f>
        <v>2000.12</v>
      </c>
      <c r="B1569" s="59">
        <f>[1]Data!B1568</f>
        <v>1330.93</v>
      </c>
      <c r="C1569" s="59">
        <f>[1]Data!C1568</f>
        <v>16.27</v>
      </c>
      <c r="D1569" s="59">
        <f>[1]Data!D1568</f>
        <v>50</v>
      </c>
      <c r="E1569" s="59">
        <f>[1]Data!E1568</f>
        <v>174</v>
      </c>
      <c r="F1569" s="59">
        <f t="shared" si="239"/>
        <v>2389.0346480459771</v>
      </c>
      <c r="G1569" s="59">
        <f t="shared" si="240"/>
        <v>89.750574712643683</v>
      </c>
      <c r="H1569" s="59">
        <f t="shared" si="234"/>
        <v>1386.6143209906877</v>
      </c>
      <c r="I1569" s="59">
        <f t="shared" si="235"/>
        <v>61.809645793866366</v>
      </c>
      <c r="J1569" s="59">
        <f t="shared" si="236"/>
        <v>38.651485821700845</v>
      </c>
      <c r="K1569" s="59">
        <f t="shared" si="237"/>
        <v>3.6545852172880715</v>
      </c>
      <c r="L1569" s="59">
        <f t="shared" si="238"/>
        <v>0.84984709738060449</v>
      </c>
      <c r="R1569" s="59">
        <f t="shared" si="241"/>
        <v>26.618600000000001</v>
      </c>
      <c r="S1569" s="59">
        <f t="shared" si="242"/>
        <v>3.2816102195478929</v>
      </c>
    </row>
    <row r="1570" spans="1:19" x14ac:dyDescent="0.3">
      <c r="A1570" s="60">
        <f>[1]Data!A1569</f>
        <v>2001.01</v>
      </c>
      <c r="B1570" s="59">
        <f>[1]Data!B1569</f>
        <v>1335.63</v>
      </c>
      <c r="C1570" s="59">
        <f>[1]Data!C1569</f>
        <v>16.169999999999998</v>
      </c>
      <c r="D1570" s="59">
        <f>[1]Data!D1569</f>
        <v>48.48</v>
      </c>
      <c r="E1570" s="59">
        <f>[1]Data!E1569</f>
        <v>175.1</v>
      </c>
      <c r="F1570" s="59">
        <f t="shared" si="239"/>
        <v>2382.409989491719</v>
      </c>
      <c r="G1570" s="59">
        <f t="shared" si="240"/>
        <v>86.475473215305541</v>
      </c>
      <c r="H1570" s="59">
        <f t="shared" si="234"/>
        <v>1399.5336837301754</v>
      </c>
      <c r="I1570" s="59">
        <f t="shared" si="235"/>
        <v>62.101294634183482</v>
      </c>
      <c r="J1570" s="59">
        <f t="shared" si="236"/>
        <v>38.363290226486328</v>
      </c>
      <c r="K1570" s="59">
        <f t="shared" si="237"/>
        <v>3.6471010186645909</v>
      </c>
      <c r="L1570" s="59">
        <f t="shared" si="238"/>
        <v>0.84236289875712389</v>
      </c>
      <c r="R1570" s="59">
        <f t="shared" si="241"/>
        <v>27.550123762376241</v>
      </c>
      <c r="S1570" s="59">
        <f t="shared" si="242"/>
        <v>3.3160070278710925</v>
      </c>
    </row>
    <row r="1571" spans="1:19" x14ac:dyDescent="0.3">
      <c r="A1571" s="60">
        <f>[1]Data!A1570</f>
        <v>2001.02</v>
      </c>
      <c r="B1571" s="59">
        <f>[1]Data!B1570</f>
        <v>1305.75</v>
      </c>
      <c r="C1571" s="59">
        <f>[1]Data!C1570</f>
        <v>16.07</v>
      </c>
      <c r="D1571" s="59">
        <f>[1]Data!D1570</f>
        <v>46.96</v>
      </c>
      <c r="E1571" s="59">
        <f>[1]Data!E1570</f>
        <v>175.8</v>
      </c>
      <c r="F1571" s="59">
        <f t="shared" si="239"/>
        <v>2319.8379351535837</v>
      </c>
      <c r="G1571" s="59">
        <f t="shared" si="240"/>
        <v>83.430663936291239</v>
      </c>
      <c r="H1571" s="59">
        <f t="shared" si="234"/>
        <v>1410.1923095219929</v>
      </c>
      <c r="I1571" s="59">
        <f t="shared" si="235"/>
        <v>62.380313638953254</v>
      </c>
      <c r="J1571" s="59">
        <f t="shared" si="236"/>
        <v>37.188622496841148</v>
      </c>
      <c r="K1571" s="59">
        <f t="shared" si="237"/>
        <v>3.6160028676393026</v>
      </c>
      <c r="L1571" s="59">
        <f t="shared" si="238"/>
        <v>0.81126474773183554</v>
      </c>
      <c r="R1571" s="59">
        <f t="shared" si="241"/>
        <v>27.805579216354342</v>
      </c>
      <c r="S1571" s="59">
        <f t="shared" si="242"/>
        <v>3.325236691796567</v>
      </c>
    </row>
    <row r="1572" spans="1:19" x14ac:dyDescent="0.3">
      <c r="A1572" s="60">
        <f>[1]Data!A1571</f>
        <v>2001.03</v>
      </c>
      <c r="B1572" s="59">
        <f>[1]Data!B1571</f>
        <v>1185.8499999999999</v>
      </c>
      <c r="C1572" s="59">
        <f>[1]Data!C1571</f>
        <v>15.97</v>
      </c>
      <c r="D1572" s="59">
        <f>[1]Data!D1571</f>
        <v>45.44</v>
      </c>
      <c r="E1572" s="59">
        <f>[1]Data!E1571</f>
        <v>176.2</v>
      </c>
      <c r="F1572" s="59">
        <f t="shared" si="239"/>
        <v>2102.0369023836547</v>
      </c>
      <c r="G1572" s="59">
        <f t="shared" si="240"/>
        <v>80.546913053348476</v>
      </c>
      <c r="H1572" s="59">
        <f t="shared" si="234"/>
        <v>1420.622035641102</v>
      </c>
      <c r="I1572" s="59">
        <f t="shared" si="235"/>
        <v>62.645151891057452</v>
      </c>
      <c r="J1572" s="59">
        <f t="shared" si="236"/>
        <v>33.554662075673228</v>
      </c>
      <c r="K1572" s="59">
        <f t="shared" si="237"/>
        <v>3.5131758128002382</v>
      </c>
      <c r="L1572" s="59">
        <f t="shared" si="238"/>
        <v>0.70843769289277114</v>
      </c>
      <c r="R1572" s="59">
        <f t="shared" si="241"/>
        <v>26.097051056338028</v>
      </c>
      <c r="S1572" s="59">
        <f t="shared" si="242"/>
        <v>3.2618223215980078</v>
      </c>
    </row>
    <row r="1573" spans="1:19" x14ac:dyDescent="0.3">
      <c r="A1573" s="60">
        <f>[1]Data!A1572</f>
        <v>2001.04</v>
      </c>
      <c r="B1573" s="59">
        <f>[1]Data!B1572</f>
        <v>1189.8399999999999</v>
      </c>
      <c r="C1573" s="59">
        <f>[1]Data!C1572</f>
        <v>15.876666666666665</v>
      </c>
      <c r="D1573" s="59">
        <f>[1]Data!D1572</f>
        <v>42.556666666666665</v>
      </c>
      <c r="E1573" s="59">
        <f>[1]Data!E1572</f>
        <v>176.9</v>
      </c>
      <c r="F1573" s="59">
        <f t="shared" si="239"/>
        <v>2100.7637472018087</v>
      </c>
      <c r="G1573" s="59">
        <f t="shared" si="240"/>
        <v>75.13741556434897</v>
      </c>
      <c r="H1573" s="59">
        <f t="shared" si="234"/>
        <v>1431.6349116712552</v>
      </c>
      <c r="I1573" s="59">
        <f t="shared" si="235"/>
        <v>62.890088001544221</v>
      </c>
      <c r="J1573" s="59">
        <f t="shared" si="236"/>
        <v>33.403733624132087</v>
      </c>
      <c r="K1573" s="59">
        <f t="shared" si="237"/>
        <v>3.5086676788888154</v>
      </c>
      <c r="L1573" s="59">
        <f t="shared" si="238"/>
        <v>0.70392955898134835</v>
      </c>
      <c r="R1573" s="59">
        <f t="shared" si="241"/>
        <v>27.95895668520404</v>
      </c>
      <c r="S1573" s="59">
        <f t="shared" si="242"/>
        <v>3.3307376021201929</v>
      </c>
    </row>
    <row r="1574" spans="1:19" x14ac:dyDescent="0.3">
      <c r="A1574" s="60">
        <f>[1]Data!A1573</f>
        <v>2001.05</v>
      </c>
      <c r="B1574" s="59">
        <f>[1]Data!B1573</f>
        <v>1270.3699999999999</v>
      </c>
      <c r="C1574" s="59">
        <f>[1]Data!C1573</f>
        <v>15.783333333333331</v>
      </c>
      <c r="D1574" s="59">
        <f>[1]Data!D1573</f>
        <v>39.673333333333332</v>
      </c>
      <c r="E1574" s="59">
        <f>[1]Data!E1573</f>
        <v>177.7</v>
      </c>
      <c r="F1574" s="59">
        <f t="shared" si="239"/>
        <v>2232.8486372537986</v>
      </c>
      <c r="G1574" s="59">
        <f t="shared" si="240"/>
        <v>69.731297392609264</v>
      </c>
      <c r="H1574" s="59">
        <f t="shared" si="234"/>
        <v>1442.5005632677603</v>
      </c>
      <c r="I1574" s="59">
        <f t="shared" si="235"/>
        <v>63.11150954950628</v>
      </c>
      <c r="J1574" s="59">
        <f t="shared" si="236"/>
        <v>35.379420539803363</v>
      </c>
      <c r="K1574" s="59">
        <f t="shared" si="237"/>
        <v>3.5661303104121949</v>
      </c>
      <c r="L1574" s="59">
        <f t="shared" si="238"/>
        <v>0.76139219050472784</v>
      </c>
      <c r="R1574" s="59">
        <f t="shared" si="241"/>
        <v>32.020752814653001</v>
      </c>
      <c r="S1574" s="59">
        <f t="shared" si="242"/>
        <v>3.4663842180558739</v>
      </c>
    </row>
    <row r="1575" spans="1:19" x14ac:dyDescent="0.3">
      <c r="A1575" s="60">
        <f>[1]Data!A1574</f>
        <v>2001.06</v>
      </c>
      <c r="B1575" s="59">
        <f>[1]Data!B1574</f>
        <v>1238.71</v>
      </c>
      <c r="C1575" s="59">
        <f>[1]Data!C1574</f>
        <v>15.69</v>
      </c>
      <c r="D1575" s="59">
        <f>[1]Data!D1574</f>
        <v>36.79</v>
      </c>
      <c r="E1575" s="59">
        <f>[1]Data!E1574</f>
        <v>178</v>
      </c>
      <c r="F1575" s="59">
        <f t="shared" si="239"/>
        <v>2173.5324253932586</v>
      </c>
      <c r="G1575" s="59">
        <f t="shared" si="240"/>
        <v>64.554462247191012</v>
      </c>
      <c r="H1575" s="59">
        <f t="shared" si="234"/>
        <v>1453.1714431006887</v>
      </c>
      <c r="I1575" s="59">
        <f t="shared" si="235"/>
        <v>63.306566696087302</v>
      </c>
      <c r="J1575" s="59">
        <f t="shared" si="236"/>
        <v>34.333443413976752</v>
      </c>
      <c r="K1575" s="59">
        <f t="shared" si="237"/>
        <v>3.5361199057887189</v>
      </c>
      <c r="L1575" s="59">
        <f t="shared" si="238"/>
        <v>0.73138178588125191</v>
      </c>
      <c r="R1575" s="59">
        <f t="shared" si="241"/>
        <v>33.669747213916828</v>
      </c>
      <c r="S1575" s="59">
        <f t="shared" si="242"/>
        <v>3.516599725390622</v>
      </c>
    </row>
    <row r="1576" spans="1:19" x14ac:dyDescent="0.3">
      <c r="A1576" s="60">
        <f>[1]Data!A1575</f>
        <v>2001.07</v>
      </c>
      <c r="B1576" s="59">
        <f>[1]Data!B1575</f>
        <v>1204.45</v>
      </c>
      <c r="C1576" s="59">
        <f>[1]Data!C1575</f>
        <v>15.706666666666667</v>
      </c>
      <c r="D1576" s="59">
        <f>[1]Data!D1575</f>
        <v>33.963333333333331</v>
      </c>
      <c r="E1576" s="59">
        <f>[1]Data!E1575</f>
        <v>177.5</v>
      </c>
      <c r="F1576" s="59">
        <f t="shared" si="239"/>
        <v>2119.3705769014086</v>
      </c>
      <c r="G1576" s="59">
        <f t="shared" si="240"/>
        <v>59.76245536150234</v>
      </c>
      <c r="H1576" s="59">
        <f t="shared" si="234"/>
        <v>1463.6136720953989</v>
      </c>
      <c r="I1576" s="59">
        <f t="shared" si="235"/>
        <v>63.477965029551996</v>
      </c>
      <c r="J1576" s="59">
        <f t="shared" si="236"/>
        <v>33.387500306834681</v>
      </c>
      <c r="K1576" s="59">
        <f t="shared" si="237"/>
        <v>3.5081815876261859</v>
      </c>
      <c r="L1576" s="59">
        <f t="shared" si="238"/>
        <v>0.70344346771871891</v>
      </c>
      <c r="R1576" s="59">
        <f t="shared" si="241"/>
        <v>35.463244675630584</v>
      </c>
      <c r="S1576" s="59">
        <f t="shared" si="242"/>
        <v>3.5684967988748215</v>
      </c>
    </row>
    <row r="1577" spans="1:19" x14ac:dyDescent="0.3">
      <c r="A1577" s="60">
        <f>[1]Data!A1576</f>
        <v>2001.08</v>
      </c>
      <c r="B1577" s="59">
        <f>[1]Data!B1576</f>
        <v>1178.5</v>
      </c>
      <c r="C1577" s="59">
        <f>[1]Data!C1576</f>
        <v>15.723333333333333</v>
      </c>
      <c r="D1577" s="59">
        <f>[1]Data!D1576</f>
        <v>31.136666666666667</v>
      </c>
      <c r="E1577" s="59">
        <f>[1]Data!E1576</f>
        <v>177.5</v>
      </c>
      <c r="F1577" s="59">
        <f t="shared" si="239"/>
        <v>2073.7085183098593</v>
      </c>
      <c r="G1577" s="59">
        <f t="shared" si="240"/>
        <v>54.788604920187794</v>
      </c>
      <c r="H1577" s="59">
        <f t="shared" si="234"/>
        <v>1472.3537292939452</v>
      </c>
      <c r="I1577" s="59">
        <f t="shared" si="235"/>
        <v>63.619855597262919</v>
      </c>
      <c r="J1577" s="59">
        <f t="shared" si="236"/>
        <v>32.595303759209969</v>
      </c>
      <c r="K1577" s="59">
        <f t="shared" si="237"/>
        <v>3.4841682215295808</v>
      </c>
      <c r="L1577" s="59">
        <f t="shared" si="238"/>
        <v>0.67943010162211381</v>
      </c>
      <c r="R1577" s="59">
        <f t="shared" si="241"/>
        <v>37.849266673803662</v>
      </c>
      <c r="S1577" s="59">
        <f t="shared" si="242"/>
        <v>3.6336116051595382</v>
      </c>
    </row>
    <row r="1578" spans="1:19" x14ac:dyDescent="0.3">
      <c r="A1578" s="60">
        <f>[1]Data!A1577</f>
        <v>2001.09</v>
      </c>
      <c r="B1578" s="59">
        <f>[1]Data!B1577</f>
        <v>1044.6400000000001</v>
      </c>
      <c r="C1578" s="59">
        <f>[1]Data!C1577</f>
        <v>15.74</v>
      </c>
      <c r="D1578" s="59">
        <f>[1]Data!D1577</f>
        <v>28.31</v>
      </c>
      <c r="E1578" s="59">
        <f>[1]Data!E1577</f>
        <v>178.3</v>
      </c>
      <c r="F1578" s="59">
        <f t="shared" si="239"/>
        <v>1829.9186790802021</v>
      </c>
      <c r="G1578" s="59">
        <f t="shared" si="240"/>
        <v>49.591244643858658</v>
      </c>
      <c r="H1578" s="59">
        <f t="shared" si="234"/>
        <v>1481.67911054825</v>
      </c>
      <c r="I1578" s="59">
        <f t="shared" si="235"/>
        <v>63.726436920377033</v>
      </c>
      <c r="J1578" s="59">
        <f t="shared" si="236"/>
        <v>28.715220362415572</v>
      </c>
      <c r="K1578" s="59">
        <f t="shared" si="237"/>
        <v>3.3574273084088953</v>
      </c>
      <c r="L1578" s="59">
        <f t="shared" si="238"/>
        <v>0.55268918850142823</v>
      </c>
      <c r="R1578" s="59">
        <f t="shared" si="241"/>
        <v>36.900035323207355</v>
      </c>
      <c r="S1578" s="59">
        <f t="shared" si="242"/>
        <v>3.6082125083145153</v>
      </c>
    </row>
    <row r="1579" spans="1:19" x14ac:dyDescent="0.3">
      <c r="A1579" s="60">
        <f>[1]Data!A1578</f>
        <v>2001.1</v>
      </c>
      <c r="B1579" s="59">
        <f>[1]Data!B1578</f>
        <v>1076.5899999999999</v>
      </c>
      <c r="C1579" s="59">
        <f>[1]Data!C1578</f>
        <v>15.740000000000002</v>
      </c>
      <c r="D1579" s="59">
        <f>[1]Data!D1578</f>
        <v>27.103333333333335</v>
      </c>
      <c r="E1579" s="59">
        <f>[1]Data!E1578</f>
        <v>177.7</v>
      </c>
      <c r="F1579" s="59">
        <f t="shared" si="239"/>
        <v>1892.2538428812607</v>
      </c>
      <c r="G1579" s="59">
        <f t="shared" si="240"/>
        <v>47.637807015569322</v>
      </c>
      <c r="H1579" s="59">
        <f t="shared" si="234"/>
        <v>1491.7058232691579</v>
      </c>
      <c r="I1579" s="59">
        <f t="shared" si="235"/>
        <v>63.831329316950246</v>
      </c>
      <c r="J1579" s="59">
        <f t="shared" si="236"/>
        <v>29.644594012532611</v>
      </c>
      <c r="K1579" s="59">
        <f t="shared" si="237"/>
        <v>3.3892797820927969</v>
      </c>
      <c r="L1579" s="59">
        <f t="shared" si="238"/>
        <v>0.58454166218532988</v>
      </c>
      <c r="R1579" s="59">
        <f t="shared" si="241"/>
        <v>39.721682449883154</v>
      </c>
      <c r="S1579" s="59">
        <f t="shared" si="242"/>
        <v>3.6818971960312457</v>
      </c>
    </row>
    <row r="1580" spans="1:19" x14ac:dyDescent="0.3">
      <c r="A1580" s="60">
        <f>[1]Data!A1579</f>
        <v>2001.11</v>
      </c>
      <c r="B1580" s="59">
        <f>[1]Data!B1579</f>
        <v>1129.68</v>
      </c>
      <c r="C1580" s="59">
        <f>[1]Data!C1579</f>
        <v>15.740000000000002</v>
      </c>
      <c r="D1580" s="59">
        <f>[1]Data!D1579</f>
        <v>25.896666666666665</v>
      </c>
      <c r="E1580" s="59">
        <f>[1]Data!E1579</f>
        <v>177.4</v>
      </c>
      <c r="F1580" s="59">
        <f t="shared" si="239"/>
        <v>1988.9245420518603</v>
      </c>
      <c r="G1580" s="59">
        <f t="shared" si="240"/>
        <v>45.593899060503567</v>
      </c>
      <c r="H1580" s="59">
        <f t="shared" si="234"/>
        <v>1502.0828304653085</v>
      </c>
      <c r="I1580" s="59">
        <f t="shared" si="235"/>
        <v>63.934025692200599</v>
      </c>
      <c r="J1580" s="59">
        <f t="shared" si="236"/>
        <v>31.109014652498129</v>
      </c>
      <c r="K1580" s="59">
        <f t="shared" si="237"/>
        <v>3.4374976373927772</v>
      </c>
      <c r="L1580" s="59">
        <f t="shared" si="238"/>
        <v>0.63275951748531023</v>
      </c>
      <c r="R1580" s="59">
        <f t="shared" si="241"/>
        <v>43.622602651563916</v>
      </c>
      <c r="S1580" s="59">
        <f t="shared" si="242"/>
        <v>3.7755754254667768</v>
      </c>
    </row>
    <row r="1581" spans="1:19" x14ac:dyDescent="0.3">
      <c r="A1581" s="60">
        <f>[1]Data!A1580</f>
        <v>2001.12</v>
      </c>
      <c r="B1581" s="59">
        <f>[1]Data!B1580</f>
        <v>1144.93</v>
      </c>
      <c r="C1581" s="59">
        <f>[1]Data!C1580</f>
        <v>15.74</v>
      </c>
      <c r="D1581" s="59">
        <f>[1]Data!D1580</f>
        <v>24.69</v>
      </c>
      <c r="E1581" s="59">
        <f>[1]Data!E1580</f>
        <v>176.7</v>
      </c>
      <c r="F1581" s="59">
        <f t="shared" si="239"/>
        <v>2023.7593478211661</v>
      </c>
      <c r="G1581" s="59">
        <f t="shared" si="240"/>
        <v>43.641635993208837</v>
      </c>
      <c r="H1581" s="59">
        <f t="shared" si="234"/>
        <v>1512.3775846379656</v>
      </c>
      <c r="I1581" s="59">
        <f t="shared" si="235"/>
        <v>64.034140364977716</v>
      </c>
      <c r="J1581" s="59">
        <f t="shared" si="236"/>
        <v>31.604380667660585</v>
      </c>
      <c r="K1581" s="59">
        <f t="shared" si="237"/>
        <v>3.4532957397082291</v>
      </c>
      <c r="L1581" s="59">
        <f t="shared" si="238"/>
        <v>0.6485576198007621</v>
      </c>
      <c r="R1581" s="59">
        <f t="shared" si="241"/>
        <v>46.37221547185095</v>
      </c>
      <c r="S1581" s="59">
        <f t="shared" si="242"/>
        <v>3.8367004753912299</v>
      </c>
    </row>
    <row r="1582" spans="1:19" x14ac:dyDescent="0.3">
      <c r="A1582" s="60">
        <f>[1]Data!A1581</f>
        <v>2002.01</v>
      </c>
      <c r="B1582" s="59">
        <f>[1]Data!B1581</f>
        <v>1140.21</v>
      </c>
      <c r="C1582" s="59">
        <f>[1]Data!C1581</f>
        <v>15.736666666666668</v>
      </c>
      <c r="D1582" s="59">
        <f>[1]Data!D1581</f>
        <v>24.693333333333332</v>
      </c>
      <c r="E1582" s="59">
        <f>[1]Data!E1581</f>
        <v>177.1</v>
      </c>
      <c r="F1582" s="59">
        <f t="shared" si="239"/>
        <v>2010.8643123658951</v>
      </c>
      <c r="G1582" s="59">
        <f t="shared" si="240"/>
        <v>43.548945153397327</v>
      </c>
      <c r="H1582" s="59">
        <f t="shared" si="234"/>
        <v>1521.4051369995207</v>
      </c>
      <c r="I1582" s="59">
        <f t="shared" si="235"/>
        <v>64.13148940282818</v>
      </c>
      <c r="J1582" s="59">
        <f t="shared" si="236"/>
        <v>31.355334658377927</v>
      </c>
      <c r="K1582" s="59">
        <f t="shared" si="237"/>
        <v>3.445384417144147</v>
      </c>
      <c r="L1582" s="59">
        <f t="shared" si="238"/>
        <v>0.64064629723667998</v>
      </c>
      <c r="R1582" s="59">
        <f t="shared" si="241"/>
        <v>46.174811015118799</v>
      </c>
      <c r="S1582" s="59">
        <f t="shared" si="242"/>
        <v>3.8324344332803673</v>
      </c>
    </row>
    <row r="1583" spans="1:19" x14ac:dyDescent="0.3">
      <c r="A1583" s="60">
        <f>[1]Data!A1582</f>
        <v>2002.02</v>
      </c>
      <c r="B1583" s="59">
        <f>[1]Data!B1582</f>
        <v>1100.67</v>
      </c>
      <c r="C1583" s="59">
        <f>[1]Data!C1582</f>
        <v>15.733333333333334</v>
      </c>
      <c r="D1583" s="59">
        <f>[1]Data!D1582</f>
        <v>24.696666666666669</v>
      </c>
      <c r="E1583" s="59">
        <f>[1]Data!E1582</f>
        <v>177.8</v>
      </c>
      <c r="F1583" s="59">
        <f t="shared" si="239"/>
        <v>1933.489665016873</v>
      </c>
      <c r="G1583" s="59">
        <f t="shared" si="240"/>
        <v>43.383348106486686</v>
      </c>
      <c r="H1583" s="59">
        <f t="shared" si="234"/>
        <v>1531.1651299094508</v>
      </c>
      <c r="I1583" s="59">
        <f t="shared" si="235"/>
        <v>64.226332774289901</v>
      </c>
      <c r="J1583" s="59">
        <f t="shared" si="236"/>
        <v>30.104313628052228</v>
      </c>
      <c r="K1583" s="59">
        <f t="shared" si="237"/>
        <v>3.4046684713890145</v>
      </c>
      <c r="L1583" s="59">
        <f t="shared" si="238"/>
        <v>0.5999303514815475</v>
      </c>
      <c r="R1583" s="59">
        <f t="shared" si="241"/>
        <v>44.567552976110136</v>
      </c>
      <c r="S1583" s="59">
        <f t="shared" si="242"/>
        <v>3.7970060825145175</v>
      </c>
    </row>
    <row r="1584" spans="1:19" x14ac:dyDescent="0.3">
      <c r="A1584" s="60">
        <f>[1]Data!A1583</f>
        <v>2002.03</v>
      </c>
      <c r="B1584" s="59">
        <f>[1]Data!B1583</f>
        <v>1153.79</v>
      </c>
      <c r="C1584" s="59">
        <f>[1]Data!C1583</f>
        <v>15.73</v>
      </c>
      <c r="D1584" s="59">
        <f>[1]Data!D1583</f>
        <v>24.7</v>
      </c>
      <c r="E1584" s="59">
        <f>[1]Data!E1583</f>
        <v>178.8</v>
      </c>
      <c r="F1584" s="59">
        <f t="shared" si="239"/>
        <v>2015.4672163310959</v>
      </c>
      <c r="G1584" s="59">
        <f t="shared" si="240"/>
        <v>43.146534675615207</v>
      </c>
      <c r="H1584" s="59">
        <f t="shared" si="234"/>
        <v>1540.6717997545377</v>
      </c>
      <c r="I1584" s="59">
        <f t="shared" si="235"/>
        <v>64.318870036366974</v>
      </c>
      <c r="J1584" s="59">
        <f t="shared" si="236"/>
        <v>31.335550751925783</v>
      </c>
      <c r="K1584" s="59">
        <f t="shared" si="237"/>
        <v>3.4447532597763919</v>
      </c>
      <c r="L1584" s="59">
        <f t="shared" si="238"/>
        <v>0.64001513986892489</v>
      </c>
      <c r="R1584" s="59">
        <f t="shared" si="241"/>
        <v>46.712145748987851</v>
      </c>
      <c r="S1584" s="59">
        <f t="shared" si="242"/>
        <v>3.8440042111379515</v>
      </c>
    </row>
    <row r="1585" spans="1:19" x14ac:dyDescent="0.3">
      <c r="A1585" s="60">
        <f>[1]Data!A1584</f>
        <v>2002.04</v>
      </c>
      <c r="B1585" s="59">
        <f>[1]Data!B1584</f>
        <v>1111.93</v>
      </c>
      <c r="C1585" s="59">
        <f>[1]Data!C1584</f>
        <v>15.833333333333332</v>
      </c>
      <c r="D1585" s="59">
        <f>[1]Data!D1584</f>
        <v>25.38</v>
      </c>
      <c r="E1585" s="59">
        <f>[1]Data!E1584</f>
        <v>179.8</v>
      </c>
      <c r="F1585" s="59">
        <f t="shared" si="239"/>
        <v>1931.5423846496108</v>
      </c>
      <c r="G1585" s="59">
        <f t="shared" si="240"/>
        <v>44.087798442714124</v>
      </c>
      <c r="H1585" s="59">
        <f t="shared" si="234"/>
        <v>1549.8721567343102</v>
      </c>
      <c r="I1585" s="59">
        <f t="shared" si="235"/>
        <v>64.414257616034391</v>
      </c>
      <c r="J1585" s="59">
        <f t="shared" si="236"/>
        <v>29.986255467901248</v>
      </c>
      <c r="K1585" s="59">
        <f t="shared" si="237"/>
        <v>3.4007391256089288</v>
      </c>
      <c r="L1585" s="59">
        <f t="shared" si="238"/>
        <v>0.59600100570146175</v>
      </c>
      <c r="R1585" s="59">
        <f t="shared" si="241"/>
        <v>43.811268715524037</v>
      </c>
      <c r="S1585" s="59">
        <f t="shared" si="242"/>
        <v>3.7798910609025866</v>
      </c>
    </row>
    <row r="1586" spans="1:19" x14ac:dyDescent="0.3">
      <c r="A1586" s="60">
        <f>[1]Data!A1585</f>
        <v>2002.05</v>
      </c>
      <c r="B1586" s="59">
        <f>[1]Data!B1585</f>
        <v>1079.25</v>
      </c>
      <c r="C1586" s="59">
        <f>[1]Data!C1585</f>
        <v>15.936666666666667</v>
      </c>
      <c r="D1586" s="59">
        <f>[1]Data!D1585</f>
        <v>26.06</v>
      </c>
      <c r="E1586" s="59">
        <f>[1]Data!E1585</f>
        <v>179.8</v>
      </c>
      <c r="F1586" s="59">
        <f t="shared" si="239"/>
        <v>1874.7736985539486</v>
      </c>
      <c r="G1586" s="59">
        <f t="shared" si="240"/>
        <v>45.269031813125693</v>
      </c>
      <c r="H1586" s="59">
        <f t="shared" si="234"/>
        <v>1558.1038231220703</v>
      </c>
      <c r="I1586" s="59">
        <f t="shared" si="235"/>
        <v>64.51560664286751</v>
      </c>
      <c r="J1586" s="59">
        <f t="shared" si="236"/>
        <v>29.059227621185414</v>
      </c>
      <c r="K1586" s="59">
        <f t="shared" si="237"/>
        <v>3.3693360790272298</v>
      </c>
      <c r="L1586" s="59">
        <f t="shared" si="238"/>
        <v>0.56459795911976274</v>
      </c>
      <c r="R1586" s="59">
        <f t="shared" si="241"/>
        <v>41.414044512663089</v>
      </c>
      <c r="S1586" s="59">
        <f t="shared" si="242"/>
        <v>3.7236200627388878</v>
      </c>
    </row>
    <row r="1587" spans="1:19" x14ac:dyDescent="0.3">
      <c r="A1587" s="60">
        <f>[1]Data!A1586</f>
        <v>2002.06</v>
      </c>
      <c r="B1587" s="59">
        <f>[1]Data!B1586</f>
        <v>1014.02</v>
      </c>
      <c r="C1587" s="59">
        <f>[1]Data!C1586</f>
        <v>16.04</v>
      </c>
      <c r="D1587" s="59">
        <f>[1]Data!D1586</f>
        <v>26.74</v>
      </c>
      <c r="E1587" s="59">
        <f>[1]Data!E1586</f>
        <v>179.9</v>
      </c>
      <c r="F1587" s="59">
        <f t="shared" si="239"/>
        <v>1760.4830163424124</v>
      </c>
      <c r="G1587" s="59">
        <f t="shared" si="240"/>
        <v>46.424445136186762</v>
      </c>
      <c r="H1587" s="59">
        <f t="shared" si="234"/>
        <v>1565.1246833982741</v>
      </c>
      <c r="I1587" s="59">
        <f t="shared" si="235"/>
        <v>64.623588078078214</v>
      </c>
      <c r="J1587" s="59">
        <f t="shared" si="236"/>
        <v>27.242111877406078</v>
      </c>
      <c r="K1587" s="59">
        <f t="shared" si="237"/>
        <v>3.3047640068152662</v>
      </c>
      <c r="L1587" s="59">
        <f t="shared" si="238"/>
        <v>0.50002588690779914</v>
      </c>
      <c r="R1587" s="59">
        <f t="shared" si="241"/>
        <v>37.921465968586389</v>
      </c>
      <c r="S1587" s="59">
        <f t="shared" si="242"/>
        <v>3.6355173361486961</v>
      </c>
    </row>
    <row r="1588" spans="1:19" x14ac:dyDescent="0.3">
      <c r="A1588" s="60">
        <f>[1]Data!A1587</f>
        <v>2002.07</v>
      </c>
      <c r="B1588" s="59">
        <f>[1]Data!B1587</f>
        <v>903.59</v>
      </c>
      <c r="C1588" s="59">
        <f>[1]Data!C1587</f>
        <v>15.96</v>
      </c>
      <c r="D1588" s="59">
        <f>[1]Data!D1587</f>
        <v>27.84</v>
      </c>
      <c r="E1588" s="59">
        <f>[1]Data!E1587</f>
        <v>180.1</v>
      </c>
      <c r="F1588" s="59">
        <f t="shared" si="239"/>
        <v>1567.0187222654081</v>
      </c>
      <c r="G1588" s="59">
        <f t="shared" si="240"/>
        <v>48.280526818434204</v>
      </c>
      <c r="H1588" s="59">
        <f t="shared" si="234"/>
        <v>1572.0759460278673</v>
      </c>
      <c r="I1588" s="59">
        <f t="shared" si="235"/>
        <v>64.74371040571728</v>
      </c>
      <c r="J1588" s="59">
        <f t="shared" si="236"/>
        <v>24.203412384703711</v>
      </c>
      <c r="K1588" s="59">
        <f t="shared" si="237"/>
        <v>3.1864936308543839</v>
      </c>
      <c r="L1588" s="59">
        <f t="shared" si="238"/>
        <v>0.38175551094691684</v>
      </c>
      <c r="R1588" s="59">
        <f t="shared" si="241"/>
        <v>32.456537356321839</v>
      </c>
      <c r="S1588" s="59">
        <f t="shared" si="242"/>
        <v>3.4799018822226553</v>
      </c>
    </row>
    <row r="1589" spans="1:19" x14ac:dyDescent="0.3">
      <c r="A1589" s="60">
        <f>[1]Data!A1588</f>
        <v>2002.08</v>
      </c>
      <c r="B1589" s="59">
        <f>[1]Data!B1588</f>
        <v>912.55</v>
      </c>
      <c r="C1589" s="59">
        <f>[1]Data!C1588</f>
        <v>15.879999999999999</v>
      </c>
      <c r="D1589" s="59">
        <f>[1]Data!D1588</f>
        <v>28.939999999999998</v>
      </c>
      <c r="E1589" s="59">
        <f>[1]Data!E1588</f>
        <v>180.7</v>
      </c>
      <c r="F1589" s="59">
        <f t="shared" si="239"/>
        <v>1577.3025268400663</v>
      </c>
      <c r="G1589" s="59">
        <f t="shared" si="240"/>
        <v>50.021516768123959</v>
      </c>
      <c r="H1589" s="59">
        <f t="shared" si="234"/>
        <v>1578.3274346516607</v>
      </c>
      <c r="I1589" s="59">
        <f t="shared" si="235"/>
        <v>64.874574867316696</v>
      </c>
      <c r="J1589" s="59">
        <f t="shared" si="236"/>
        <v>24.313107716944732</v>
      </c>
      <c r="K1589" s="59">
        <f t="shared" si="237"/>
        <v>3.1910156171359745</v>
      </c>
      <c r="L1589" s="59">
        <f t="shared" si="238"/>
        <v>0.38627749722850746</v>
      </c>
      <c r="R1589" s="59">
        <f t="shared" si="241"/>
        <v>31.532480995162405</v>
      </c>
      <c r="S1589" s="59">
        <f t="shared" si="242"/>
        <v>3.4510181572726917</v>
      </c>
    </row>
    <row r="1590" spans="1:19" x14ac:dyDescent="0.3">
      <c r="A1590" s="60">
        <f>[1]Data!A1589</f>
        <v>2002.09</v>
      </c>
      <c r="B1590" s="59">
        <f>[1]Data!B1589</f>
        <v>867.81</v>
      </c>
      <c r="C1590" s="59">
        <f>[1]Data!C1589</f>
        <v>15.8</v>
      </c>
      <c r="D1590" s="59">
        <f>[1]Data!D1589</f>
        <v>30.04</v>
      </c>
      <c r="E1590" s="59">
        <f>[1]Data!E1589</f>
        <v>181</v>
      </c>
      <c r="F1590" s="59">
        <f t="shared" si="239"/>
        <v>1497.485264751381</v>
      </c>
      <c r="G1590" s="59">
        <f t="shared" si="240"/>
        <v>51.836758453038669</v>
      </c>
      <c r="H1590" s="59">
        <f t="shared" si="234"/>
        <v>1584.401588106206</v>
      </c>
      <c r="I1590" s="59">
        <f t="shared" si="235"/>
        <v>65.016549365704861</v>
      </c>
      <c r="J1590" s="59">
        <f t="shared" si="236"/>
        <v>23.032370671170675</v>
      </c>
      <c r="K1590" s="59">
        <f t="shared" si="237"/>
        <v>3.1369006469269278</v>
      </c>
      <c r="L1590" s="59">
        <f t="shared" si="238"/>
        <v>0.33216252701946081</v>
      </c>
      <c r="R1590" s="59">
        <f t="shared" si="241"/>
        <v>28.888482023968042</v>
      </c>
      <c r="S1590" s="59">
        <f t="shared" si="242"/>
        <v>3.3634429697944093</v>
      </c>
    </row>
    <row r="1591" spans="1:19" x14ac:dyDescent="0.3">
      <c r="A1591" s="60">
        <f>[1]Data!A1590</f>
        <v>2002.1</v>
      </c>
      <c r="B1591" s="59">
        <f>[1]Data!B1590</f>
        <v>854.63</v>
      </c>
      <c r="C1591" s="59">
        <f>[1]Data!C1590</f>
        <v>15.89</v>
      </c>
      <c r="D1591" s="59">
        <f>[1]Data!D1590</f>
        <v>29.223333333333333</v>
      </c>
      <c r="E1591" s="59">
        <f>[1]Data!E1590</f>
        <v>181.3</v>
      </c>
      <c r="F1591" s="59">
        <f t="shared" si="239"/>
        <v>1472.3016942084942</v>
      </c>
      <c r="G1591" s="59">
        <f t="shared" si="240"/>
        <v>50.344082441625297</v>
      </c>
      <c r="H1591" s="59">
        <f t="shared" si="234"/>
        <v>1591.5592463227529</v>
      </c>
      <c r="I1591" s="59">
        <f t="shared" si="235"/>
        <v>65.134457976224752</v>
      </c>
      <c r="J1591" s="59">
        <f t="shared" si="236"/>
        <v>22.604036940722079</v>
      </c>
      <c r="K1591" s="59">
        <f t="shared" si="237"/>
        <v>3.1181285160222374</v>
      </c>
      <c r="L1591" s="59">
        <f t="shared" si="238"/>
        <v>0.31339039611477038</v>
      </c>
      <c r="R1591" s="59">
        <f t="shared" si="241"/>
        <v>29.244781567240789</v>
      </c>
      <c r="S1591" s="59">
        <f t="shared" si="242"/>
        <v>3.3757011498036928</v>
      </c>
    </row>
    <row r="1592" spans="1:19" x14ac:dyDescent="0.3">
      <c r="A1592" s="60">
        <f>[1]Data!A1591</f>
        <v>2002.11</v>
      </c>
      <c r="B1592" s="59">
        <f>[1]Data!B1591</f>
        <v>909.93</v>
      </c>
      <c r="C1592" s="59">
        <f>[1]Data!C1591</f>
        <v>15.98</v>
      </c>
      <c r="D1592" s="59">
        <f>[1]Data!D1591</f>
        <v>28.406666666666666</v>
      </c>
      <c r="E1592" s="59">
        <f>[1]Data!E1591</f>
        <v>181.3</v>
      </c>
      <c r="F1592" s="59">
        <f t="shared" si="239"/>
        <v>1567.5689837837836</v>
      </c>
      <c r="G1592" s="59">
        <f t="shared" si="240"/>
        <v>48.937181540724396</v>
      </c>
      <c r="H1592" s="59">
        <f t="shared" si="234"/>
        <v>1598.312960804212</v>
      </c>
      <c r="I1592" s="59">
        <f t="shared" si="235"/>
        <v>65.227687275456404</v>
      </c>
      <c r="J1592" s="59">
        <f t="shared" si="236"/>
        <v>24.03226374045645</v>
      </c>
      <c r="K1592" s="59">
        <f t="shared" si="237"/>
        <v>3.1793972500744525</v>
      </c>
      <c r="L1592" s="59">
        <f t="shared" si="238"/>
        <v>0.37465913016698549</v>
      </c>
      <c r="R1592" s="59">
        <f t="shared" si="241"/>
        <v>32.032269420323864</v>
      </c>
      <c r="S1592" s="59">
        <f t="shared" si="242"/>
        <v>3.4667438140715845</v>
      </c>
    </row>
    <row r="1593" spans="1:19" x14ac:dyDescent="0.3">
      <c r="A1593" s="60">
        <f>[1]Data!A1592</f>
        <v>2002.12</v>
      </c>
      <c r="B1593" s="59">
        <f>[1]Data!B1592</f>
        <v>899.18</v>
      </c>
      <c r="C1593" s="59">
        <f>[1]Data!C1592</f>
        <v>16.07</v>
      </c>
      <c r="D1593" s="59">
        <f>[1]Data!D1592</f>
        <v>27.59</v>
      </c>
      <c r="E1593" s="59">
        <f>[1]Data!E1592</f>
        <v>180.9</v>
      </c>
      <c r="F1593" s="59">
        <f t="shared" si="239"/>
        <v>1552.4747803206192</v>
      </c>
      <c r="G1593" s="59">
        <f t="shared" si="240"/>
        <v>47.635377998894413</v>
      </c>
      <c r="H1593" s="59">
        <f t="shared" si="234"/>
        <v>1604.5825707728059</v>
      </c>
      <c r="I1593" s="59">
        <f t="shared" si="235"/>
        <v>65.295922261660564</v>
      </c>
      <c r="J1593" s="59">
        <f t="shared" si="236"/>
        <v>23.775983653303523</v>
      </c>
      <c r="K1593" s="59">
        <f t="shared" si="237"/>
        <v>3.1686759810058192</v>
      </c>
      <c r="L1593" s="59">
        <f t="shared" si="238"/>
        <v>0.36393786109835213</v>
      </c>
      <c r="R1593" s="59">
        <f t="shared" si="241"/>
        <v>32.590793765857192</v>
      </c>
      <c r="S1593" s="59">
        <f t="shared" si="242"/>
        <v>3.4840298486699925</v>
      </c>
    </row>
    <row r="1594" spans="1:19" x14ac:dyDescent="0.3">
      <c r="A1594" s="60">
        <f>[1]Data!A1593</f>
        <v>2003.01</v>
      </c>
      <c r="B1594" s="59">
        <f>[1]Data!B1593</f>
        <v>895.84</v>
      </c>
      <c r="C1594" s="59">
        <f>[1]Data!C1593</f>
        <v>16.119999999999997</v>
      </c>
      <c r="D1594" s="59">
        <f>[1]Data!D1593</f>
        <v>28.5</v>
      </c>
      <c r="E1594" s="59">
        <f>[1]Data!E1593</f>
        <v>181.7</v>
      </c>
      <c r="F1594" s="59">
        <f t="shared" si="239"/>
        <v>1539.8981776554763</v>
      </c>
      <c r="G1594" s="59">
        <f t="shared" si="240"/>
        <v>48.989884424876173</v>
      </c>
      <c r="H1594" s="59">
        <f t="shared" si="234"/>
        <v>1609.9489251422797</v>
      </c>
      <c r="I1594" s="59">
        <f t="shared" si="235"/>
        <v>65.375095347765352</v>
      </c>
      <c r="J1594" s="59">
        <f t="shared" si="236"/>
        <v>23.554813487673375</v>
      </c>
      <c r="K1594" s="59">
        <f t="shared" si="237"/>
        <v>3.1593301939577763</v>
      </c>
      <c r="L1594" s="59">
        <f t="shared" si="238"/>
        <v>0.35459207405030924</v>
      </c>
      <c r="R1594" s="59">
        <f t="shared" si="241"/>
        <v>31.432982456140351</v>
      </c>
      <c r="S1594" s="59">
        <f t="shared" si="242"/>
        <v>3.4478577383259785</v>
      </c>
    </row>
    <row r="1595" spans="1:19" x14ac:dyDescent="0.3">
      <c r="A1595" s="60">
        <f>[1]Data!A1594</f>
        <v>2003.02</v>
      </c>
      <c r="B1595" s="59">
        <f>[1]Data!B1594</f>
        <v>837.03</v>
      </c>
      <c r="C1595" s="59">
        <f>[1]Data!C1594</f>
        <v>16.169999999999998</v>
      </c>
      <c r="D1595" s="59">
        <f>[1]Data!D1594</f>
        <v>29.41</v>
      </c>
      <c r="E1595" s="59">
        <f>[1]Data!E1594</f>
        <v>183.1</v>
      </c>
      <c r="F1595" s="59">
        <f t="shared" si="239"/>
        <v>1427.8058654287274</v>
      </c>
      <c r="G1595" s="59">
        <f t="shared" si="240"/>
        <v>50.167581212452212</v>
      </c>
      <c r="H1595" s="59">
        <f t="shared" si="234"/>
        <v>1615.2552395822411</v>
      </c>
      <c r="I1595" s="59">
        <f t="shared" si="235"/>
        <v>65.462225770433022</v>
      </c>
      <c r="J1595" s="59">
        <f t="shared" si="236"/>
        <v>21.811141442636632</v>
      </c>
      <c r="K1595" s="59">
        <f t="shared" si="237"/>
        <v>3.0824209145908208</v>
      </c>
      <c r="L1595" s="59">
        <f t="shared" si="238"/>
        <v>0.27768279468335377</v>
      </c>
      <c r="R1595" s="59">
        <f t="shared" si="241"/>
        <v>28.460727643658618</v>
      </c>
      <c r="S1595" s="59">
        <f t="shared" si="242"/>
        <v>3.3485251595751588</v>
      </c>
    </row>
    <row r="1596" spans="1:19" x14ac:dyDescent="0.3">
      <c r="A1596" s="60">
        <f>[1]Data!A1595</f>
        <v>2003.03</v>
      </c>
      <c r="B1596" s="59">
        <f>[1]Data!B1595</f>
        <v>846.63</v>
      </c>
      <c r="C1596" s="59">
        <f>[1]Data!C1595</f>
        <v>16.22</v>
      </c>
      <c r="D1596" s="59">
        <f>[1]Data!D1595</f>
        <v>30.32</v>
      </c>
      <c r="E1596" s="59">
        <f>[1]Data!E1595</f>
        <v>184.2</v>
      </c>
      <c r="F1596" s="59">
        <f t="shared" si="239"/>
        <v>1435.5572267100979</v>
      </c>
      <c r="G1596" s="59">
        <f t="shared" si="240"/>
        <v>51.411000217155269</v>
      </c>
      <c r="H1596" s="59">
        <f t="shared" si="234"/>
        <v>1621.0703961775739</v>
      </c>
      <c r="I1596" s="59">
        <f t="shared" si="235"/>
        <v>65.557825074958259</v>
      </c>
      <c r="J1596" s="59">
        <f t="shared" si="236"/>
        <v>21.897572487627436</v>
      </c>
      <c r="K1596" s="59">
        <f t="shared" si="237"/>
        <v>3.0863757853648437</v>
      </c>
      <c r="L1596" s="59">
        <f t="shared" si="238"/>
        <v>0.28163766545737667</v>
      </c>
      <c r="R1596" s="59">
        <f t="shared" si="241"/>
        <v>27.923153034300793</v>
      </c>
      <c r="S1596" s="59">
        <f t="shared" si="242"/>
        <v>3.3294562025459085</v>
      </c>
    </row>
    <row r="1597" spans="1:19" x14ac:dyDescent="0.3">
      <c r="A1597" s="60">
        <f>[1]Data!A1596</f>
        <v>2003.04</v>
      </c>
      <c r="B1597" s="59">
        <f>[1]Data!B1596</f>
        <v>890.03</v>
      </c>
      <c r="C1597" s="59">
        <f>[1]Data!C1596</f>
        <v>16.203333333333333</v>
      </c>
      <c r="D1597" s="59">
        <f>[1]Data!D1596</f>
        <v>31.73</v>
      </c>
      <c r="E1597" s="59">
        <f>[1]Data!E1596</f>
        <v>183.8</v>
      </c>
      <c r="F1597" s="59">
        <f t="shared" si="239"/>
        <v>1512.4311749727963</v>
      </c>
      <c r="G1597" s="59">
        <f t="shared" si="240"/>
        <v>53.918902937976057</v>
      </c>
      <c r="H1597" s="59">
        <f t="shared" si="234"/>
        <v>1627.8558228504853</v>
      </c>
      <c r="I1597" s="59">
        <f t="shared" si="235"/>
        <v>65.685860392916439</v>
      </c>
      <c r="J1597" s="59">
        <f t="shared" si="236"/>
        <v>23.025216780686286</v>
      </c>
      <c r="K1597" s="59">
        <f t="shared" si="237"/>
        <v>3.1365899971105691</v>
      </c>
      <c r="L1597" s="59">
        <f t="shared" si="238"/>
        <v>0.33185187720310205</v>
      </c>
      <c r="R1597" s="59">
        <f t="shared" si="241"/>
        <v>28.050110305704379</v>
      </c>
      <c r="S1597" s="59">
        <f t="shared" si="242"/>
        <v>3.3339925644281525</v>
      </c>
    </row>
    <row r="1598" spans="1:19" x14ac:dyDescent="0.3">
      <c r="A1598" s="60">
        <f>[1]Data!A1597</f>
        <v>2003.05</v>
      </c>
      <c r="B1598" s="59">
        <f>[1]Data!B1597</f>
        <v>935.96</v>
      </c>
      <c r="C1598" s="59">
        <f>[1]Data!C1597</f>
        <v>16.186666666666667</v>
      </c>
      <c r="D1598" s="59">
        <f>[1]Data!D1597</f>
        <v>33.139999999999993</v>
      </c>
      <c r="E1598" s="59">
        <f>[1]Data!E1597</f>
        <v>183.5</v>
      </c>
      <c r="F1598" s="59">
        <f t="shared" si="239"/>
        <v>1593.0804289918256</v>
      </c>
      <c r="G1598" s="59">
        <f t="shared" si="240"/>
        <v>56.4069889918256</v>
      </c>
      <c r="H1598" s="59">
        <f t="shared" si="234"/>
        <v>1635.338827580438</v>
      </c>
      <c r="I1598" s="59">
        <f t="shared" si="235"/>
        <v>65.844416285228391</v>
      </c>
      <c r="J1598" s="59">
        <f t="shared" si="236"/>
        <v>24.194616929867429</v>
      </c>
      <c r="K1598" s="59">
        <f t="shared" si="237"/>
        <v>3.1861301675044222</v>
      </c>
      <c r="L1598" s="59">
        <f t="shared" si="238"/>
        <v>0.38139204759695522</v>
      </c>
      <c r="R1598" s="59">
        <f t="shared" si="241"/>
        <v>28.242607121303568</v>
      </c>
      <c r="S1598" s="59">
        <f t="shared" si="242"/>
        <v>3.3408317285232725</v>
      </c>
    </row>
    <row r="1599" spans="1:19" x14ac:dyDescent="0.3">
      <c r="A1599" s="60">
        <f>[1]Data!A1598</f>
        <v>2003.06</v>
      </c>
      <c r="B1599" s="59">
        <f>[1]Data!B1598</f>
        <v>988</v>
      </c>
      <c r="C1599" s="59">
        <f>[1]Data!C1598</f>
        <v>16.170000000000002</v>
      </c>
      <c r="D1599" s="59">
        <f>[1]Data!D1598</f>
        <v>34.549999999999997</v>
      </c>
      <c r="E1599" s="59">
        <f>[1]Data!E1598</f>
        <v>183.7</v>
      </c>
      <c r="F1599" s="59">
        <f t="shared" si="239"/>
        <v>1679.8258900381056</v>
      </c>
      <c r="G1599" s="59">
        <f t="shared" si="240"/>
        <v>58.742899292324438</v>
      </c>
      <c r="H1599" s="59">
        <f t="shared" si="234"/>
        <v>1642.837103578232</v>
      </c>
      <c r="I1599" s="59">
        <f t="shared" si="235"/>
        <v>66.031257885298373</v>
      </c>
      <c r="J1599" s="59">
        <f t="shared" si="236"/>
        <v>25.43985899762956</v>
      </c>
      <c r="K1599" s="59">
        <f t="shared" si="237"/>
        <v>3.2363171959105537</v>
      </c>
      <c r="L1599" s="59">
        <f t="shared" si="238"/>
        <v>0.43157907600308665</v>
      </c>
      <c r="R1599" s="59">
        <f t="shared" si="241"/>
        <v>28.596237337192477</v>
      </c>
      <c r="S1599" s="59">
        <f t="shared" si="242"/>
        <v>3.3532751475341889</v>
      </c>
    </row>
    <row r="1600" spans="1:19" x14ac:dyDescent="0.3">
      <c r="A1600" s="60">
        <f>[1]Data!A1599</f>
        <v>2003.07</v>
      </c>
      <c r="B1600" s="59">
        <f>[1]Data!B1599</f>
        <v>992.54</v>
      </c>
      <c r="C1600" s="59">
        <f>[1]Data!C1599</f>
        <v>16.310000000000002</v>
      </c>
      <c r="D1600" s="59">
        <f>[1]Data!D1599</f>
        <v>35.893333333333331</v>
      </c>
      <c r="E1600" s="59">
        <f>[1]Data!E1599</f>
        <v>183.9</v>
      </c>
      <c r="F1600" s="59">
        <f t="shared" si="239"/>
        <v>1685.7096426318651</v>
      </c>
      <c r="G1600" s="59">
        <f t="shared" si="240"/>
        <v>60.960503462026459</v>
      </c>
      <c r="H1600" s="59">
        <f t="shared" si="234"/>
        <v>1650.2999767370061</v>
      </c>
      <c r="I1600" s="59">
        <f t="shared" si="235"/>
        <v>66.228896169175528</v>
      </c>
      <c r="J1600" s="59">
        <f t="shared" si="236"/>
        <v>25.452781793703419</v>
      </c>
      <c r="K1600" s="59">
        <f t="shared" si="237"/>
        <v>3.2368250412945092</v>
      </c>
      <c r="L1600" s="59">
        <f t="shared" si="238"/>
        <v>0.43208692138704219</v>
      </c>
      <c r="R1600" s="59">
        <f t="shared" si="241"/>
        <v>27.652488855869244</v>
      </c>
      <c r="S1600" s="59">
        <f t="shared" si="242"/>
        <v>3.3197157367879258</v>
      </c>
    </row>
    <row r="1601" spans="1:19" x14ac:dyDescent="0.3">
      <c r="A1601" s="60">
        <f>[1]Data!A1600</f>
        <v>2003.08</v>
      </c>
      <c r="B1601" s="59">
        <f>[1]Data!B1600</f>
        <v>989.53</v>
      </c>
      <c r="C1601" s="59">
        <f>[1]Data!C1600</f>
        <v>16.450000000000003</v>
      </c>
      <c r="D1601" s="59">
        <f>[1]Data!D1600</f>
        <v>37.236666666666665</v>
      </c>
      <c r="E1601" s="59">
        <f>[1]Data!E1600</f>
        <v>184.6</v>
      </c>
      <c r="F1601" s="59">
        <f t="shared" si="239"/>
        <v>1674.2247235102925</v>
      </c>
      <c r="G1601" s="59">
        <f t="shared" si="240"/>
        <v>63.002180787287827</v>
      </c>
      <c r="H1601" s="59">
        <f t="shared" ref="H1601:H1664" si="243">GEOMEAN(F1482:F1602)</f>
        <v>1657.9902666464441</v>
      </c>
      <c r="I1601" s="59">
        <f t="shared" ref="I1601:I1664" si="244">GEOMEAN(G1482:G1601)</f>
        <v>66.436864472041123</v>
      </c>
      <c r="J1601" s="59">
        <f t="shared" ref="J1601:J1664" si="245">F1601/I1601</f>
        <v>25.200236898820876</v>
      </c>
      <c r="K1601" s="59">
        <f t="shared" ref="K1601:K1664" si="246">LN(J1601)</f>
        <v>3.2268533952200511</v>
      </c>
      <c r="L1601" s="59">
        <f t="shared" ref="L1601:L1664" si="247">K1601-$K$1854</f>
        <v>0.42211527531258408</v>
      </c>
      <c r="R1601" s="59">
        <f t="shared" si="241"/>
        <v>26.574075731805568</v>
      </c>
      <c r="S1601" s="59">
        <f t="shared" si="242"/>
        <v>3.2799361440109789</v>
      </c>
    </row>
    <row r="1602" spans="1:19" x14ac:dyDescent="0.3">
      <c r="A1602" s="60">
        <f>[1]Data!A1601</f>
        <v>2003.09</v>
      </c>
      <c r="B1602" s="59">
        <f>[1]Data!B1601</f>
        <v>1019.44</v>
      </c>
      <c r="C1602" s="59">
        <f>[1]Data!C1601</f>
        <v>16.59</v>
      </c>
      <c r="D1602" s="59">
        <f>[1]Data!D1601</f>
        <v>38.58</v>
      </c>
      <c r="E1602" s="59">
        <f>[1]Data!E1601</f>
        <v>185.2</v>
      </c>
      <c r="F1602" s="59">
        <f t="shared" si="239"/>
        <v>1719.2426246220305</v>
      </c>
      <c r="G1602" s="59">
        <f t="shared" si="240"/>
        <v>65.063545140388769</v>
      </c>
      <c r="H1602" s="59">
        <f t="shared" si="243"/>
        <v>1665.8637819749513</v>
      </c>
      <c r="I1602" s="59">
        <f t="shared" si="244"/>
        <v>66.654632949149018</v>
      </c>
      <c r="J1602" s="59">
        <f t="shared" si="245"/>
        <v>25.793295207756149</v>
      </c>
      <c r="K1602" s="59">
        <f t="shared" si="246"/>
        <v>3.2501145824856725</v>
      </c>
      <c r="L1602" s="59">
        <f t="shared" si="247"/>
        <v>0.44537646257820551</v>
      </c>
      <c r="R1602" s="59">
        <f t="shared" si="241"/>
        <v>26.424053913945052</v>
      </c>
      <c r="S1602" s="59">
        <f t="shared" si="242"/>
        <v>3.2742747284264406</v>
      </c>
    </row>
    <row r="1603" spans="1:19" x14ac:dyDescent="0.3">
      <c r="A1603" s="60">
        <f>[1]Data!A1602</f>
        <v>2003.1</v>
      </c>
      <c r="B1603" s="59">
        <f>[1]Data!B1602</f>
        <v>1038.73</v>
      </c>
      <c r="C1603" s="59">
        <f>[1]Data!C1602</f>
        <v>16.856666666666669</v>
      </c>
      <c r="D1603" s="59">
        <f>[1]Data!D1602</f>
        <v>41.966666666666669</v>
      </c>
      <c r="E1603" s="59">
        <f>[1]Data!E1602</f>
        <v>185</v>
      </c>
      <c r="F1603" s="59">
        <f t="shared" si="239"/>
        <v>1753.6682073513514</v>
      </c>
      <c r="G1603" s="59">
        <f t="shared" si="240"/>
        <v>70.851529369369374</v>
      </c>
      <c r="H1603" s="59">
        <f t="shared" si="243"/>
        <v>1673.8775094762184</v>
      </c>
      <c r="I1603" s="59">
        <f t="shared" si="244"/>
        <v>66.909696198651361</v>
      </c>
      <c r="J1603" s="59">
        <f t="shared" si="245"/>
        <v>26.209477952863558</v>
      </c>
      <c r="K1603" s="59">
        <f t="shared" si="246"/>
        <v>3.2661210992759657</v>
      </c>
      <c r="L1603" s="59">
        <f t="shared" si="247"/>
        <v>0.4613829793684987</v>
      </c>
      <c r="R1603" s="59">
        <f t="shared" si="241"/>
        <v>24.751310563939633</v>
      </c>
      <c r="S1603" s="59">
        <f t="shared" si="242"/>
        <v>3.2088784396911567</v>
      </c>
    </row>
    <row r="1604" spans="1:19" x14ac:dyDescent="0.3">
      <c r="A1604" s="60">
        <f>[1]Data!A1603</f>
        <v>2003.11</v>
      </c>
      <c r="B1604" s="59">
        <f>[1]Data!B1603</f>
        <v>1049.9000000000001</v>
      </c>
      <c r="C1604" s="59">
        <f>[1]Data!C1603</f>
        <v>17.123333333333335</v>
      </c>
      <c r="D1604" s="59">
        <f>[1]Data!D1603</f>
        <v>45.353333333333332</v>
      </c>
      <c r="E1604" s="59">
        <f>[1]Data!E1603</f>
        <v>184.5</v>
      </c>
      <c r="F1604" s="59">
        <f t="shared" si="239"/>
        <v>1777.3299013550136</v>
      </c>
      <c r="G1604" s="59">
        <f t="shared" si="240"/>
        <v>76.776679168925014</v>
      </c>
      <c r="H1604" s="59">
        <f t="shared" si="243"/>
        <v>1682.385899797863</v>
      </c>
      <c r="I1604" s="59">
        <f t="shared" si="244"/>
        <v>67.198109402853206</v>
      </c>
      <c r="J1604" s="59">
        <f t="shared" si="245"/>
        <v>26.449105743435528</v>
      </c>
      <c r="K1604" s="59">
        <f t="shared" si="246"/>
        <v>3.275222348410852</v>
      </c>
      <c r="L1604" s="59">
        <f t="shared" si="247"/>
        <v>0.470484228503385</v>
      </c>
      <c r="R1604" s="59">
        <f t="shared" si="241"/>
        <v>23.149345876819055</v>
      </c>
      <c r="S1604" s="59">
        <f t="shared" si="242"/>
        <v>3.1419665242720907</v>
      </c>
    </row>
    <row r="1605" spans="1:19" x14ac:dyDescent="0.3">
      <c r="A1605" s="60">
        <f>[1]Data!A1604</f>
        <v>2003.12</v>
      </c>
      <c r="B1605" s="59">
        <f>[1]Data!B1604</f>
        <v>1080.6400000000001</v>
      </c>
      <c r="C1605" s="59">
        <f>[1]Data!C1604</f>
        <v>17.39</v>
      </c>
      <c r="D1605" s="59">
        <f>[1]Data!D1604</f>
        <v>48.74</v>
      </c>
      <c r="E1605" s="59">
        <f>[1]Data!E1604</f>
        <v>184.3</v>
      </c>
      <c r="F1605" s="59">
        <f t="shared" si="239"/>
        <v>1831.3535131850244</v>
      </c>
      <c r="G1605" s="59">
        <f t="shared" si="240"/>
        <v>82.59935800325556</v>
      </c>
      <c r="H1605" s="59">
        <f t="shared" si="243"/>
        <v>1691.4327544662224</v>
      </c>
      <c r="I1605" s="59">
        <f t="shared" si="244"/>
        <v>67.515888521063488</v>
      </c>
      <c r="J1605" s="59">
        <f t="shared" si="245"/>
        <v>27.124778378850515</v>
      </c>
      <c r="K1605" s="59">
        <f t="shared" si="246"/>
        <v>3.3004476414622879</v>
      </c>
      <c r="L1605" s="59">
        <f t="shared" si="247"/>
        <v>0.49570952155482084</v>
      </c>
      <c r="R1605" s="59">
        <f t="shared" si="241"/>
        <v>22.171522363561756</v>
      </c>
      <c r="S1605" s="59">
        <f t="shared" si="242"/>
        <v>3.0988086890001427</v>
      </c>
    </row>
    <row r="1606" spans="1:19" x14ac:dyDescent="0.3">
      <c r="A1606" s="60">
        <f>[1]Data!A1605</f>
        <v>2004.01</v>
      </c>
      <c r="B1606" s="59">
        <f>[1]Data!B1605</f>
        <v>1132.52</v>
      </c>
      <c r="C1606" s="59">
        <f>[1]Data!C1605</f>
        <v>17.600000000000001</v>
      </c>
      <c r="D1606" s="59">
        <f>[1]Data!D1605</f>
        <v>49.826666666666675</v>
      </c>
      <c r="E1606" s="59">
        <f>[1]Data!E1605</f>
        <v>185.2</v>
      </c>
      <c r="F1606" s="59">
        <f t="shared" si="239"/>
        <v>1909.9472820734341</v>
      </c>
      <c r="G1606" s="59">
        <f t="shared" si="240"/>
        <v>84.030574802015849</v>
      </c>
      <c r="H1606" s="59">
        <f t="shared" si="243"/>
        <v>1700.4142112384586</v>
      </c>
      <c r="I1606" s="59">
        <f t="shared" si="244"/>
        <v>67.83958465676271</v>
      </c>
      <c r="J1606" s="59">
        <f t="shared" si="245"/>
        <v>28.153876409133314</v>
      </c>
      <c r="K1606" s="59">
        <f t="shared" si="246"/>
        <v>3.3376850505805993</v>
      </c>
      <c r="L1606" s="59">
        <f t="shared" si="247"/>
        <v>0.53294693067313226</v>
      </c>
      <c r="R1606" s="59">
        <f t="shared" si="241"/>
        <v>22.729194541075724</v>
      </c>
      <c r="S1606" s="59">
        <f t="shared" si="242"/>
        <v>3.1236502012962286</v>
      </c>
    </row>
    <row r="1607" spans="1:19" x14ac:dyDescent="0.3">
      <c r="A1607" s="60">
        <f>[1]Data!A1606</f>
        <v>2004.02</v>
      </c>
      <c r="B1607" s="59">
        <f>[1]Data!B1606</f>
        <v>1143.3599999999999</v>
      </c>
      <c r="C1607" s="59">
        <f>[1]Data!C1606</f>
        <v>17.810000000000002</v>
      </c>
      <c r="D1607" s="59">
        <f>[1]Data!D1606</f>
        <v>50.913333333333334</v>
      </c>
      <c r="E1607" s="59">
        <f>[1]Data!E1606</f>
        <v>186.2</v>
      </c>
      <c r="F1607" s="59">
        <f t="shared" si="239"/>
        <v>1917.8728008592911</v>
      </c>
      <c r="G1607" s="59">
        <f t="shared" si="240"/>
        <v>85.402058145363412</v>
      </c>
      <c r="H1607" s="59">
        <f t="shared" si="243"/>
        <v>1709.2015153295663</v>
      </c>
      <c r="I1607" s="59">
        <f t="shared" si="244"/>
        <v>68.168921072004494</v>
      </c>
      <c r="J1607" s="59">
        <f t="shared" si="245"/>
        <v>28.134122862726667</v>
      </c>
      <c r="K1607" s="59">
        <f t="shared" si="246"/>
        <v>3.3369831763810147</v>
      </c>
      <c r="L1607" s="59">
        <f t="shared" si="247"/>
        <v>0.5322450564735477</v>
      </c>
      <c r="R1607" s="59">
        <f t="shared" si="241"/>
        <v>22.456985727379859</v>
      </c>
      <c r="S1607" s="59">
        <f t="shared" si="242"/>
        <v>3.1116017340429165</v>
      </c>
    </row>
    <row r="1608" spans="1:19" x14ac:dyDescent="0.3">
      <c r="A1608" s="60">
        <f>[1]Data!A1607</f>
        <v>2004.03</v>
      </c>
      <c r="B1608" s="59">
        <f>[1]Data!B1607</f>
        <v>1123.98</v>
      </c>
      <c r="C1608" s="59">
        <f>[1]Data!C1607</f>
        <v>18.02</v>
      </c>
      <c r="D1608" s="59">
        <f>[1]Data!D1607</f>
        <v>52</v>
      </c>
      <c r="E1608" s="59">
        <f>[1]Data!E1607</f>
        <v>187.4</v>
      </c>
      <c r="F1608" s="59">
        <f t="shared" si="239"/>
        <v>1873.2920029882603</v>
      </c>
      <c r="G1608" s="59">
        <f t="shared" si="240"/>
        <v>86.666296691568832</v>
      </c>
      <c r="H1608" s="59">
        <f t="shared" si="243"/>
        <v>1718.3910844844484</v>
      </c>
      <c r="I1608" s="59">
        <f t="shared" si="244"/>
        <v>68.503189179778474</v>
      </c>
      <c r="J1608" s="59">
        <f t="shared" si="245"/>
        <v>27.346055350387093</v>
      </c>
      <c r="K1608" s="59">
        <f t="shared" si="246"/>
        <v>3.3085722899610168</v>
      </c>
      <c r="L1608" s="59">
        <f t="shared" si="247"/>
        <v>0.5038341700535498</v>
      </c>
      <c r="R1608" s="59">
        <f t="shared" si="241"/>
        <v>21.615000000000002</v>
      </c>
      <c r="S1608" s="59">
        <f t="shared" si="242"/>
        <v>3.0733875181195951</v>
      </c>
    </row>
    <row r="1609" spans="1:19" x14ac:dyDescent="0.3">
      <c r="A1609" s="60">
        <f>[1]Data!A1608</f>
        <v>2004.04</v>
      </c>
      <c r="B1609" s="59">
        <f>[1]Data!B1608</f>
        <v>1133.3599999999999</v>
      </c>
      <c r="C1609" s="59">
        <f>[1]Data!C1608</f>
        <v>18.213333333333335</v>
      </c>
      <c r="D1609" s="59">
        <f>[1]Data!D1608</f>
        <v>53.383333333333333</v>
      </c>
      <c r="E1609" s="59">
        <f>[1]Data!E1608</f>
        <v>188</v>
      </c>
      <c r="F1609" s="59">
        <f t="shared" si="239"/>
        <v>1882.8967846808509</v>
      </c>
      <c r="G1609" s="59">
        <f t="shared" si="240"/>
        <v>88.687889716312057</v>
      </c>
      <c r="H1609" s="59">
        <f t="shared" si="243"/>
        <v>1727.6953606202787</v>
      </c>
      <c r="I1609" s="59">
        <f t="shared" si="244"/>
        <v>68.832511262279581</v>
      </c>
      <c r="J1609" s="59">
        <f t="shared" si="245"/>
        <v>27.35475940295504</v>
      </c>
      <c r="K1609" s="59">
        <f t="shared" si="246"/>
        <v>3.3088905321181277</v>
      </c>
      <c r="L1609" s="59">
        <f t="shared" si="247"/>
        <v>0.50415241221066065</v>
      </c>
      <c r="R1609" s="59">
        <f t="shared" si="241"/>
        <v>21.230596315953793</v>
      </c>
      <c r="S1609" s="59">
        <f t="shared" si="242"/>
        <v>3.0554433636840379</v>
      </c>
    </row>
    <row r="1610" spans="1:19" x14ac:dyDescent="0.3">
      <c r="A1610" s="60">
        <f>[1]Data!A1609</f>
        <v>2004.05</v>
      </c>
      <c r="B1610" s="59">
        <f>[1]Data!B1609</f>
        <v>1102.78</v>
      </c>
      <c r="C1610" s="59">
        <f>[1]Data!C1609</f>
        <v>18.406666666666666</v>
      </c>
      <c r="D1610" s="59">
        <f>[1]Data!D1609</f>
        <v>54.766666666666673</v>
      </c>
      <c r="E1610" s="59">
        <f>[1]Data!E1609</f>
        <v>189.1</v>
      </c>
      <c r="F1610" s="59">
        <f t="shared" si="239"/>
        <v>1821.4356581702802</v>
      </c>
      <c r="G1610" s="59">
        <f t="shared" si="240"/>
        <v>90.456808743169404</v>
      </c>
      <c r="H1610" s="59">
        <f t="shared" si="243"/>
        <v>1737.2820283441495</v>
      </c>
      <c r="I1610" s="59">
        <f t="shared" si="244"/>
        <v>69.155218592700123</v>
      </c>
      <c r="J1610" s="59">
        <f t="shared" si="245"/>
        <v>26.338368892995547</v>
      </c>
      <c r="K1610" s="59">
        <f t="shared" si="246"/>
        <v>3.2710267693026154</v>
      </c>
      <c r="L1610" s="59">
        <f t="shared" si="247"/>
        <v>0.46628864939514836</v>
      </c>
      <c r="R1610" s="59">
        <f t="shared" si="241"/>
        <v>20.135970785149116</v>
      </c>
      <c r="S1610" s="59">
        <f t="shared" si="242"/>
        <v>3.002507806955379</v>
      </c>
    </row>
    <row r="1611" spans="1:19" x14ac:dyDescent="0.3">
      <c r="A1611" s="60">
        <f>[1]Data!A1610</f>
        <v>2004.06</v>
      </c>
      <c r="B1611" s="59">
        <f>[1]Data!B1610</f>
        <v>1132.76</v>
      </c>
      <c r="C1611" s="59">
        <f>[1]Data!C1610</f>
        <v>18.600000000000001</v>
      </c>
      <c r="D1611" s="59">
        <f>[1]Data!D1610</f>
        <v>56.15</v>
      </c>
      <c r="E1611" s="59">
        <f>[1]Data!E1610</f>
        <v>189.7</v>
      </c>
      <c r="F1611" s="59">
        <f t="shared" ref="F1611:F1674" si="248">B1611*$E$1848/E1611</f>
        <v>1865.0352995255666</v>
      </c>
      <c r="G1611" s="59">
        <f t="shared" ref="G1611:G1674" si="249">D1611*$E$1848/E1611</f>
        <v>92.448296257248302</v>
      </c>
      <c r="H1611" s="59">
        <f t="shared" si="243"/>
        <v>1746.5212389322035</v>
      </c>
      <c r="I1611" s="59">
        <f t="shared" si="244"/>
        <v>69.474616016099603</v>
      </c>
      <c r="J1611" s="59">
        <f t="shared" si="245"/>
        <v>26.844845016392394</v>
      </c>
      <c r="K1611" s="59">
        <f t="shared" si="246"/>
        <v>3.2900738105813687</v>
      </c>
      <c r="L1611" s="59">
        <f t="shared" si="247"/>
        <v>0.4853356906739017</v>
      </c>
      <c r="R1611" s="59">
        <f t="shared" ref="R1611:R1674" si="250">B1611/D1611</f>
        <v>20.173820124666072</v>
      </c>
      <c r="S1611" s="59">
        <f t="shared" ref="S1611:S1674" si="251">LN(R1611)</f>
        <v>3.0043857303971011</v>
      </c>
    </row>
    <row r="1612" spans="1:19" x14ac:dyDescent="0.3">
      <c r="A1612" s="60">
        <f>[1]Data!A1611</f>
        <v>2004.07</v>
      </c>
      <c r="B1612" s="59">
        <f>[1]Data!B1611</f>
        <v>1105.8499999999999</v>
      </c>
      <c r="C1612" s="59">
        <f>[1]Data!C1611</f>
        <v>18.786666666666669</v>
      </c>
      <c r="D1612" s="59">
        <f>[1]Data!D1611</f>
        <v>56.69</v>
      </c>
      <c r="E1612" s="59">
        <f>[1]Data!E1611</f>
        <v>189.4</v>
      </c>
      <c r="F1612" s="59">
        <f t="shared" si="248"/>
        <v>1823.6132111932416</v>
      </c>
      <c r="G1612" s="59">
        <f t="shared" si="249"/>
        <v>93.485222175290389</v>
      </c>
      <c r="H1612" s="59">
        <f t="shared" si="243"/>
        <v>1755.7273334921276</v>
      </c>
      <c r="I1612" s="59">
        <f t="shared" si="244"/>
        <v>69.78738575132833</v>
      </c>
      <c r="J1612" s="59">
        <f t="shared" si="245"/>
        <v>26.130986159752101</v>
      </c>
      <c r="K1612" s="59">
        <f t="shared" si="246"/>
        <v>3.2631218193390072</v>
      </c>
      <c r="L1612" s="59">
        <f t="shared" si="247"/>
        <v>0.45838369943154023</v>
      </c>
      <c r="R1612" s="59">
        <f t="shared" si="250"/>
        <v>19.506967719174458</v>
      </c>
      <c r="S1612" s="59">
        <f t="shared" si="251"/>
        <v>2.9707717206785182</v>
      </c>
    </row>
    <row r="1613" spans="1:19" x14ac:dyDescent="0.3">
      <c r="A1613" s="60">
        <f>[1]Data!A1612</f>
        <v>2004.08</v>
      </c>
      <c r="B1613" s="59">
        <f>[1]Data!B1612</f>
        <v>1088.94</v>
      </c>
      <c r="C1613" s="59">
        <f>[1]Data!C1612</f>
        <v>18.973333333333333</v>
      </c>
      <c r="D1613" s="59">
        <f>[1]Data!D1612</f>
        <v>57.23</v>
      </c>
      <c r="E1613" s="59">
        <f>[1]Data!E1612</f>
        <v>189.5</v>
      </c>
      <c r="F1613" s="59">
        <f t="shared" si="248"/>
        <v>1794.7799898680739</v>
      </c>
      <c r="G1613" s="59">
        <f t="shared" si="249"/>
        <v>94.325912189973621</v>
      </c>
      <c r="H1613" s="59">
        <f t="shared" si="243"/>
        <v>1764.9806569151565</v>
      </c>
      <c r="I1613" s="59">
        <f t="shared" si="244"/>
        <v>70.093358482756699</v>
      </c>
      <c r="J1613" s="59">
        <f t="shared" si="245"/>
        <v>25.605564189217706</v>
      </c>
      <c r="K1613" s="59">
        <f t="shared" si="246"/>
        <v>3.242809679009496</v>
      </c>
      <c r="L1613" s="59">
        <f t="shared" si="247"/>
        <v>0.438071559102029</v>
      </c>
      <c r="R1613" s="59">
        <f t="shared" si="250"/>
        <v>19.027433164424256</v>
      </c>
      <c r="S1613" s="59">
        <f t="shared" si="251"/>
        <v>2.9458817885753534</v>
      </c>
    </row>
    <row r="1614" spans="1:19" x14ac:dyDescent="0.3">
      <c r="A1614" s="60">
        <f>[1]Data!A1613</f>
        <v>2004.09</v>
      </c>
      <c r="B1614" s="59">
        <f>[1]Data!B1613</f>
        <v>1117.6600000000001</v>
      </c>
      <c r="C1614" s="59">
        <f>[1]Data!C1613</f>
        <v>19.16</v>
      </c>
      <c r="D1614" s="59">
        <f>[1]Data!D1613</f>
        <v>57.77</v>
      </c>
      <c r="E1614" s="59">
        <f>[1]Data!E1613</f>
        <v>189.9</v>
      </c>
      <c r="F1614" s="59">
        <f t="shared" si="248"/>
        <v>1838.2358247498682</v>
      </c>
      <c r="G1614" s="59">
        <f t="shared" si="249"/>
        <v>95.015374618220108</v>
      </c>
      <c r="H1614" s="59">
        <f t="shared" si="243"/>
        <v>1774.1534830790151</v>
      </c>
      <c r="I1614" s="59">
        <f t="shared" si="244"/>
        <v>70.391076318365137</v>
      </c>
      <c r="J1614" s="59">
        <f t="shared" si="245"/>
        <v>26.114614534886289</v>
      </c>
      <c r="K1614" s="59">
        <f t="shared" si="246"/>
        <v>3.2624951014839532</v>
      </c>
      <c r="L1614" s="59">
        <f t="shared" si="247"/>
        <v>0.45775698157648614</v>
      </c>
      <c r="R1614" s="59">
        <f t="shared" si="250"/>
        <v>19.346719750735677</v>
      </c>
      <c r="S1614" s="59">
        <f t="shared" si="251"/>
        <v>2.9625228831795201</v>
      </c>
    </row>
    <row r="1615" spans="1:19" x14ac:dyDescent="0.3">
      <c r="A1615" s="60">
        <f>[1]Data!A1614</f>
        <v>2004.1</v>
      </c>
      <c r="B1615" s="59">
        <f>[1]Data!B1614</f>
        <v>1117.21</v>
      </c>
      <c r="C1615" s="59">
        <f>[1]Data!C1614</f>
        <v>19.253333333333334</v>
      </c>
      <c r="D1615" s="59">
        <f>[1]Data!D1614</f>
        <v>58.03</v>
      </c>
      <c r="E1615" s="59">
        <f>[1]Data!E1614</f>
        <v>190.9</v>
      </c>
      <c r="F1615" s="59">
        <f t="shared" si="248"/>
        <v>1827.8702656888424</v>
      </c>
      <c r="G1615" s="59">
        <f t="shared" si="249"/>
        <v>94.943038030382397</v>
      </c>
      <c r="H1615" s="59">
        <f t="shared" si="243"/>
        <v>1784.1431631318328</v>
      </c>
      <c r="I1615" s="59">
        <f t="shared" si="244"/>
        <v>70.666970022685263</v>
      </c>
      <c r="J1615" s="59">
        <f t="shared" si="245"/>
        <v>25.86597762861583</v>
      </c>
      <c r="K1615" s="59">
        <f t="shared" si="246"/>
        <v>3.2529285000972883</v>
      </c>
      <c r="L1615" s="59">
        <f t="shared" si="247"/>
        <v>0.44819038018982127</v>
      </c>
      <c r="R1615" s="59">
        <f t="shared" si="250"/>
        <v>19.25228330174048</v>
      </c>
      <c r="S1615" s="59">
        <f t="shared" si="251"/>
        <v>2.9576296667772457</v>
      </c>
    </row>
    <row r="1616" spans="1:19" x14ac:dyDescent="0.3">
      <c r="A1616" s="60">
        <f>[1]Data!A1615</f>
        <v>2004.11</v>
      </c>
      <c r="B1616" s="59">
        <f>[1]Data!B1615</f>
        <v>1168.94</v>
      </c>
      <c r="C1616" s="59">
        <f>[1]Data!C1615</f>
        <v>19.346666666666668</v>
      </c>
      <c r="D1616" s="59">
        <f>[1]Data!D1615</f>
        <v>58.29</v>
      </c>
      <c r="E1616" s="59">
        <f>[1]Data!E1615</f>
        <v>191</v>
      </c>
      <c r="F1616" s="59">
        <f t="shared" si="248"/>
        <v>1911.5045449214658</v>
      </c>
      <c r="G1616" s="59">
        <f t="shared" si="249"/>
        <v>95.318493612565433</v>
      </c>
      <c r="H1616" s="59">
        <f t="shared" si="243"/>
        <v>1794.7323159199643</v>
      </c>
      <c r="I1616" s="59">
        <f t="shared" si="244"/>
        <v>70.924820911832768</v>
      </c>
      <c r="J1616" s="59">
        <f t="shared" si="245"/>
        <v>26.951136715560732</v>
      </c>
      <c r="K1616" s="59">
        <f t="shared" si="246"/>
        <v>3.2940254751505096</v>
      </c>
      <c r="L1616" s="59">
        <f t="shared" si="247"/>
        <v>0.48928735524304257</v>
      </c>
      <c r="R1616" s="59">
        <f t="shared" si="250"/>
        <v>20.053868588094012</v>
      </c>
      <c r="S1616" s="59">
        <f t="shared" si="251"/>
        <v>2.9984220821778007</v>
      </c>
    </row>
    <row r="1617" spans="1:19" x14ac:dyDescent="0.3">
      <c r="A1617" s="60">
        <f>[1]Data!A1616</f>
        <v>2004.12</v>
      </c>
      <c r="B1617" s="59">
        <f>[1]Data!B1616</f>
        <v>1199.21</v>
      </c>
      <c r="C1617" s="59">
        <f>[1]Data!C1616</f>
        <v>19.440000000000001</v>
      </c>
      <c r="D1617" s="59">
        <f>[1]Data!D1616</f>
        <v>58.55</v>
      </c>
      <c r="E1617" s="59">
        <f>[1]Data!E1616</f>
        <v>190.3</v>
      </c>
      <c r="F1617" s="59">
        <f t="shared" si="248"/>
        <v>1968.2168035733052</v>
      </c>
      <c r="G1617" s="59">
        <f t="shared" si="249"/>
        <v>96.095841303205461</v>
      </c>
      <c r="H1617" s="59">
        <f t="shared" si="243"/>
        <v>1805.3194244279332</v>
      </c>
      <c r="I1617" s="59">
        <f t="shared" si="244"/>
        <v>71.16691693468097</v>
      </c>
      <c r="J1617" s="59">
        <f t="shared" si="245"/>
        <v>27.656344947186497</v>
      </c>
      <c r="K1617" s="59">
        <f t="shared" si="246"/>
        <v>3.3198551753209178</v>
      </c>
      <c r="L1617" s="59">
        <f t="shared" si="247"/>
        <v>0.51511705541345076</v>
      </c>
      <c r="R1617" s="59">
        <f t="shared" si="250"/>
        <v>20.481810418445775</v>
      </c>
      <c r="S1617" s="59">
        <f t="shared" si="251"/>
        <v>3.0195371956024886</v>
      </c>
    </row>
    <row r="1618" spans="1:19" x14ac:dyDescent="0.3">
      <c r="A1618" s="60">
        <f>[1]Data!A1617</f>
        <v>2005.01</v>
      </c>
      <c r="B1618" s="59">
        <f>[1]Data!B1617</f>
        <v>1181.4100000000001</v>
      </c>
      <c r="C1618" s="59">
        <f>[1]Data!C1617</f>
        <v>19.703333333333333</v>
      </c>
      <c r="D1618" s="59">
        <f>[1]Data!D1617</f>
        <v>59.106666666666662</v>
      </c>
      <c r="E1618" s="59">
        <f>[1]Data!E1617</f>
        <v>190.7</v>
      </c>
      <c r="F1618" s="59">
        <f t="shared" si="248"/>
        <v>1934.9352287362351</v>
      </c>
      <c r="G1618" s="59">
        <f t="shared" si="249"/>
        <v>96.805995874847042</v>
      </c>
      <c r="H1618" s="59">
        <f t="shared" si="243"/>
        <v>1815.844317586816</v>
      </c>
      <c r="I1618" s="59">
        <f t="shared" si="244"/>
        <v>71.404093172675189</v>
      </c>
      <c r="J1618" s="59">
        <f t="shared" si="245"/>
        <v>27.098379697323754</v>
      </c>
      <c r="K1618" s="59">
        <f t="shared" si="246"/>
        <v>3.2994739363315246</v>
      </c>
      <c r="L1618" s="59">
        <f t="shared" si="247"/>
        <v>0.49473581642405762</v>
      </c>
      <c r="R1618" s="59">
        <f t="shared" si="250"/>
        <v>19.98776223776224</v>
      </c>
      <c r="S1618" s="59">
        <f t="shared" si="251"/>
        <v>2.995120198162172</v>
      </c>
    </row>
    <row r="1619" spans="1:19" x14ac:dyDescent="0.3">
      <c r="A1619" s="60">
        <f>[1]Data!A1618</f>
        <v>2005.02</v>
      </c>
      <c r="B1619" s="59">
        <f>[1]Data!B1618</f>
        <v>1199.6300000000001</v>
      </c>
      <c r="C1619" s="59">
        <f>[1]Data!C1618</f>
        <v>19.966666666666669</v>
      </c>
      <c r="D1619" s="59">
        <f>[1]Data!D1618</f>
        <v>59.663333333333334</v>
      </c>
      <c r="E1619" s="59">
        <f>[1]Data!E1618</f>
        <v>191.8</v>
      </c>
      <c r="F1619" s="59">
        <f t="shared" si="248"/>
        <v>1953.5080143899897</v>
      </c>
      <c r="G1619" s="59">
        <f t="shared" si="249"/>
        <v>97.157290024330891</v>
      </c>
      <c r="H1619" s="59">
        <f t="shared" si="243"/>
        <v>1825.7822260429193</v>
      </c>
      <c r="I1619" s="59">
        <f t="shared" si="244"/>
        <v>71.634310807682837</v>
      </c>
      <c r="J1619" s="59">
        <f t="shared" si="245"/>
        <v>27.270563398517048</v>
      </c>
      <c r="K1619" s="59">
        <f t="shared" si="246"/>
        <v>3.3058078566557083</v>
      </c>
      <c r="L1619" s="59">
        <f t="shared" si="247"/>
        <v>0.50106973674824129</v>
      </c>
      <c r="R1619" s="59">
        <f t="shared" si="250"/>
        <v>20.106654003016931</v>
      </c>
      <c r="S1619" s="59">
        <f t="shared" si="251"/>
        <v>3.0010508052079641</v>
      </c>
    </row>
    <row r="1620" spans="1:19" x14ac:dyDescent="0.3">
      <c r="A1620" s="60">
        <f>[1]Data!A1619</f>
        <v>2005.03</v>
      </c>
      <c r="B1620" s="59">
        <f>[1]Data!B1619</f>
        <v>1194.9000000000001</v>
      </c>
      <c r="C1620" s="59">
        <f>[1]Data!C1619</f>
        <v>20.23</v>
      </c>
      <c r="D1620" s="59">
        <f>[1]Data!D1619</f>
        <v>60.22</v>
      </c>
      <c r="E1620" s="59">
        <f>[1]Data!E1619</f>
        <v>193.3</v>
      </c>
      <c r="F1620" s="59">
        <f t="shared" si="248"/>
        <v>1930.7061914123126</v>
      </c>
      <c r="G1620" s="59">
        <f t="shared" si="249"/>
        <v>97.302809311950327</v>
      </c>
      <c r="H1620" s="59">
        <f t="shared" si="243"/>
        <v>1834.981808952122</v>
      </c>
      <c r="I1620" s="59">
        <f t="shared" si="244"/>
        <v>71.856068500992123</v>
      </c>
      <c r="J1620" s="59">
        <f t="shared" si="245"/>
        <v>26.869076359022554</v>
      </c>
      <c r="K1620" s="59">
        <f t="shared" si="246"/>
        <v>3.2909760476049725</v>
      </c>
      <c r="L1620" s="59">
        <f t="shared" si="247"/>
        <v>0.48623792769750551</v>
      </c>
      <c r="R1620" s="59">
        <f t="shared" si="250"/>
        <v>19.842245101295251</v>
      </c>
      <c r="S1620" s="59">
        <f t="shared" si="251"/>
        <v>2.9878132558021204</v>
      </c>
    </row>
    <row r="1621" spans="1:19" x14ac:dyDescent="0.3">
      <c r="A1621" s="60">
        <f>[1]Data!A1620</f>
        <v>2005.04</v>
      </c>
      <c r="B1621" s="59">
        <f>[1]Data!B1620</f>
        <v>1164.43</v>
      </c>
      <c r="C1621" s="59">
        <f>[1]Data!C1620</f>
        <v>20.463333333333331</v>
      </c>
      <c r="D1621" s="59">
        <f>[1]Data!D1620</f>
        <v>61.233333333333327</v>
      </c>
      <c r="E1621" s="59">
        <f>[1]Data!E1620</f>
        <v>194.6</v>
      </c>
      <c r="F1621" s="59">
        <f t="shared" si="248"/>
        <v>1868.9041662898255</v>
      </c>
      <c r="G1621" s="59">
        <f t="shared" si="249"/>
        <v>98.279185337444332</v>
      </c>
      <c r="H1621" s="59">
        <f t="shared" si="243"/>
        <v>1844.0244121980531</v>
      </c>
      <c r="I1621" s="59">
        <f t="shared" si="244"/>
        <v>72.075035591040873</v>
      </c>
      <c r="J1621" s="59">
        <f t="shared" si="245"/>
        <v>25.929979096980642</v>
      </c>
      <c r="K1621" s="59">
        <f t="shared" si="246"/>
        <v>3.2553997934176078</v>
      </c>
      <c r="L1621" s="59">
        <f t="shared" si="247"/>
        <v>0.45066167351014075</v>
      </c>
      <c r="R1621" s="59">
        <f t="shared" si="250"/>
        <v>19.016276537833427</v>
      </c>
      <c r="S1621" s="59">
        <f t="shared" si="251"/>
        <v>2.9452952723287535</v>
      </c>
    </row>
    <row r="1622" spans="1:19" x14ac:dyDescent="0.3">
      <c r="A1622" s="60">
        <f>[1]Data!A1621</f>
        <v>2005.05</v>
      </c>
      <c r="B1622" s="59">
        <f>[1]Data!B1621</f>
        <v>1178.28</v>
      </c>
      <c r="C1622" s="59">
        <f>[1]Data!C1621</f>
        <v>20.696666666666665</v>
      </c>
      <c r="D1622" s="59">
        <f>[1]Data!D1621</f>
        <v>62.24666666666667</v>
      </c>
      <c r="E1622" s="59">
        <f>[1]Data!E1621</f>
        <v>194.4</v>
      </c>
      <c r="F1622" s="59">
        <f t="shared" si="248"/>
        <v>1893.0789555555555</v>
      </c>
      <c r="G1622" s="59">
        <f t="shared" si="249"/>
        <v>100.00836364883402</v>
      </c>
      <c r="H1622" s="59">
        <f t="shared" si="243"/>
        <v>1852.9702715542899</v>
      </c>
      <c r="I1622" s="59">
        <f t="shared" si="244"/>
        <v>72.295094062432582</v>
      </c>
      <c r="J1622" s="59">
        <f t="shared" si="245"/>
        <v>26.185441489580619</v>
      </c>
      <c r="K1622" s="59">
        <f t="shared" si="246"/>
        <v>3.2652035879895687</v>
      </c>
      <c r="L1622" s="59">
        <f t="shared" si="247"/>
        <v>0.46046546808210165</v>
      </c>
      <c r="R1622" s="59">
        <f t="shared" si="250"/>
        <v>18.929206383206598</v>
      </c>
      <c r="S1622" s="59">
        <f t="shared" si="251"/>
        <v>2.9407060405815288</v>
      </c>
    </row>
    <row r="1623" spans="1:19" x14ac:dyDescent="0.3">
      <c r="A1623" s="60">
        <f>[1]Data!A1622</f>
        <v>2005.06</v>
      </c>
      <c r="B1623" s="59">
        <f>[1]Data!B1622</f>
        <v>1202.25</v>
      </c>
      <c r="C1623" s="59">
        <f>[1]Data!C1622</f>
        <v>20.93</v>
      </c>
      <c r="D1623" s="59">
        <f>[1]Data!D1622</f>
        <v>63.26</v>
      </c>
      <c r="E1623" s="59">
        <f>[1]Data!E1622</f>
        <v>194.5</v>
      </c>
      <c r="F1623" s="59">
        <f t="shared" si="248"/>
        <v>1930.5971568123393</v>
      </c>
      <c r="G1623" s="59">
        <f t="shared" si="249"/>
        <v>101.58417645244215</v>
      </c>
      <c r="H1623" s="59">
        <f t="shared" si="243"/>
        <v>1861.7226808166185</v>
      </c>
      <c r="I1623" s="59">
        <f t="shared" si="244"/>
        <v>72.515361077604368</v>
      </c>
      <c r="J1623" s="59">
        <f t="shared" si="245"/>
        <v>26.623285440808274</v>
      </c>
      <c r="K1623" s="59">
        <f t="shared" si="246"/>
        <v>3.2817862253666794</v>
      </c>
      <c r="L1623" s="59">
        <f t="shared" si="247"/>
        <v>0.47704810545921239</v>
      </c>
      <c r="R1623" s="59">
        <f t="shared" si="250"/>
        <v>19.004900411002215</v>
      </c>
      <c r="S1623" s="59">
        <f t="shared" si="251"/>
        <v>2.9446968622802694</v>
      </c>
    </row>
    <row r="1624" spans="1:19" x14ac:dyDescent="0.3">
      <c r="A1624" s="60">
        <f>[1]Data!A1623</f>
        <v>2005.07</v>
      </c>
      <c r="B1624" s="59">
        <f>[1]Data!B1623</f>
        <v>1222.24</v>
      </c>
      <c r="C1624" s="59">
        <f>[1]Data!C1623</f>
        <v>21.11</v>
      </c>
      <c r="D1624" s="59">
        <f>[1]Data!D1623</f>
        <v>64.33</v>
      </c>
      <c r="E1624" s="59">
        <f>[1]Data!E1623</f>
        <v>195.4</v>
      </c>
      <c r="F1624" s="59">
        <f t="shared" si="248"/>
        <v>1953.6574395087</v>
      </c>
      <c r="G1624" s="59">
        <f t="shared" si="249"/>
        <v>102.82659959058341</v>
      </c>
      <c r="H1624" s="59">
        <f t="shared" si="243"/>
        <v>1869.9552104886345</v>
      </c>
      <c r="I1624" s="59">
        <f t="shared" si="244"/>
        <v>72.739282305196227</v>
      </c>
      <c r="J1624" s="59">
        <f t="shared" si="245"/>
        <v>26.858354627581168</v>
      </c>
      <c r="K1624" s="59">
        <f t="shared" si="246"/>
        <v>3.290576931868864</v>
      </c>
      <c r="L1624" s="59">
        <f t="shared" si="247"/>
        <v>0.485838811961397</v>
      </c>
      <c r="R1624" s="59">
        <f t="shared" si="250"/>
        <v>18.999533654593503</v>
      </c>
      <c r="S1624" s="59">
        <f t="shared" si="251"/>
        <v>2.9444144343701404</v>
      </c>
    </row>
    <row r="1625" spans="1:19" x14ac:dyDescent="0.3">
      <c r="A1625" s="60">
        <f>[1]Data!A1624</f>
        <v>2005.08</v>
      </c>
      <c r="B1625" s="59">
        <f>[1]Data!B1624</f>
        <v>1224.27</v>
      </c>
      <c r="C1625" s="59">
        <f>[1]Data!C1624</f>
        <v>21.29</v>
      </c>
      <c r="D1625" s="59">
        <f>[1]Data!D1624</f>
        <v>65.399999999999991</v>
      </c>
      <c r="E1625" s="59">
        <f>[1]Data!E1624</f>
        <v>196.4</v>
      </c>
      <c r="F1625" s="59">
        <f t="shared" si="248"/>
        <v>1946.9383790224031</v>
      </c>
      <c r="G1625" s="59">
        <f t="shared" si="249"/>
        <v>104.00464765784112</v>
      </c>
      <c r="H1625" s="59">
        <f t="shared" si="243"/>
        <v>1878.0488026623509</v>
      </c>
      <c r="I1625" s="59">
        <f t="shared" si="244"/>
        <v>72.968046823159995</v>
      </c>
      <c r="J1625" s="59">
        <f t="shared" si="245"/>
        <v>26.682067888439718</v>
      </c>
      <c r="K1625" s="59">
        <f t="shared" si="246"/>
        <v>3.2839917251068638</v>
      </c>
      <c r="L1625" s="59">
        <f t="shared" si="247"/>
        <v>0.47925360519939675</v>
      </c>
      <c r="R1625" s="59">
        <f t="shared" si="250"/>
        <v>18.719724770642205</v>
      </c>
      <c r="S1625" s="59">
        <f t="shared" si="251"/>
        <v>2.929577768518405</v>
      </c>
    </row>
    <row r="1626" spans="1:19" x14ac:dyDescent="0.3">
      <c r="A1626" s="60">
        <f>[1]Data!A1625</f>
        <v>2005.09</v>
      </c>
      <c r="B1626" s="59">
        <f>[1]Data!B1625</f>
        <v>1225.92</v>
      </c>
      <c r="C1626" s="59">
        <f>[1]Data!C1625</f>
        <v>21.47</v>
      </c>
      <c r="D1626" s="59">
        <f>[1]Data!D1625</f>
        <v>66.47</v>
      </c>
      <c r="E1626" s="59">
        <f>[1]Data!E1625</f>
        <v>198.8</v>
      </c>
      <c r="F1626" s="59">
        <f t="shared" si="248"/>
        <v>1926.0263855130784</v>
      </c>
      <c r="G1626" s="59">
        <f t="shared" si="249"/>
        <v>104.4301209255533</v>
      </c>
      <c r="H1626" s="59">
        <f t="shared" si="243"/>
        <v>1885.2002741754254</v>
      </c>
      <c r="I1626" s="59">
        <f t="shared" si="244"/>
        <v>73.196866554656495</v>
      </c>
      <c r="J1626" s="59">
        <f t="shared" si="245"/>
        <v>26.31296223691357</v>
      </c>
      <c r="K1626" s="59">
        <f t="shared" si="246"/>
        <v>3.2700616784869143</v>
      </c>
      <c r="L1626" s="59">
        <f t="shared" si="247"/>
        <v>0.46532355857944729</v>
      </c>
      <c r="R1626" s="59">
        <f t="shared" si="250"/>
        <v>18.443207462012939</v>
      </c>
      <c r="S1626" s="59">
        <f t="shared" si="251"/>
        <v>2.9146961434587939</v>
      </c>
    </row>
    <row r="1627" spans="1:19" x14ac:dyDescent="0.3">
      <c r="A1627" s="60">
        <f>[1]Data!A1626</f>
        <v>2005.1</v>
      </c>
      <c r="B1627" s="59">
        <f>[1]Data!B1626</f>
        <v>1191.96</v>
      </c>
      <c r="C1627" s="59">
        <f>[1]Data!C1626</f>
        <v>21.72</v>
      </c>
      <c r="D1627" s="59">
        <f>[1]Data!D1626</f>
        <v>67.589999999999989</v>
      </c>
      <c r="E1627" s="59">
        <f>[1]Data!E1626</f>
        <v>199.2</v>
      </c>
      <c r="F1627" s="59">
        <f t="shared" si="248"/>
        <v>1868.9119012048195</v>
      </c>
      <c r="G1627" s="59">
        <f t="shared" si="249"/>
        <v>105.97650542168674</v>
      </c>
      <c r="H1627" s="59">
        <f t="shared" si="243"/>
        <v>1893.0291813733745</v>
      </c>
      <c r="I1627" s="59">
        <f t="shared" si="244"/>
        <v>73.444509079383948</v>
      </c>
      <c r="J1627" s="59">
        <f t="shared" si="245"/>
        <v>25.446584429950633</v>
      </c>
      <c r="K1627" s="59">
        <f t="shared" si="246"/>
        <v>3.2365815269153253</v>
      </c>
      <c r="L1627" s="59">
        <f t="shared" si="247"/>
        <v>0.43184340700785828</v>
      </c>
      <c r="R1627" s="59">
        <f t="shared" si="250"/>
        <v>17.635153129161122</v>
      </c>
      <c r="S1627" s="59">
        <f t="shared" si="251"/>
        <v>2.8698942469030024</v>
      </c>
    </row>
    <row r="1628" spans="1:19" x14ac:dyDescent="0.3">
      <c r="A1628" s="60">
        <f>[1]Data!A1627</f>
        <v>2005.11</v>
      </c>
      <c r="B1628" s="59">
        <f>[1]Data!B1627</f>
        <v>1237.3699999999999</v>
      </c>
      <c r="C1628" s="59">
        <f>[1]Data!C1627</f>
        <v>21.97</v>
      </c>
      <c r="D1628" s="59">
        <f>[1]Data!D1627</f>
        <v>68.709999999999994</v>
      </c>
      <c r="E1628" s="59">
        <f>[1]Data!E1627</f>
        <v>197.6</v>
      </c>
      <c r="F1628" s="59">
        <f t="shared" si="248"/>
        <v>1955.8210872469635</v>
      </c>
      <c r="G1628" s="59">
        <f t="shared" si="249"/>
        <v>108.60491761133602</v>
      </c>
      <c r="H1628" s="59">
        <f t="shared" si="243"/>
        <v>1900.9183952059147</v>
      </c>
      <c r="I1628" s="59">
        <f t="shared" si="244"/>
        <v>73.714861209533012</v>
      </c>
      <c r="J1628" s="59">
        <f t="shared" si="245"/>
        <v>26.532249469853593</v>
      </c>
      <c r="K1628" s="59">
        <f t="shared" si="246"/>
        <v>3.2783609542217587</v>
      </c>
      <c r="L1628" s="59">
        <f t="shared" si="247"/>
        <v>0.47362283431429164</v>
      </c>
      <c r="R1628" s="59">
        <f t="shared" si="250"/>
        <v>18.008586814146412</v>
      </c>
      <c r="S1628" s="59">
        <f t="shared" si="251"/>
        <v>2.8908486893766194</v>
      </c>
    </row>
    <row r="1629" spans="1:19" x14ac:dyDescent="0.3">
      <c r="A1629" s="60">
        <f>[1]Data!A1628</f>
        <v>2005.12</v>
      </c>
      <c r="B1629" s="59">
        <f>[1]Data!B1628</f>
        <v>1262.07</v>
      </c>
      <c r="C1629" s="59">
        <f>[1]Data!C1628</f>
        <v>22.22</v>
      </c>
      <c r="D1629" s="59">
        <f>[1]Data!D1628</f>
        <v>69.83</v>
      </c>
      <c r="E1629" s="59">
        <f>[1]Data!E1628</f>
        <v>196.8</v>
      </c>
      <c r="F1629" s="59">
        <f t="shared" si="248"/>
        <v>2002.9717847560973</v>
      </c>
      <c r="G1629" s="59">
        <f t="shared" si="249"/>
        <v>110.82390020325202</v>
      </c>
      <c r="H1629" s="59">
        <f t="shared" si="243"/>
        <v>1908.4208850751529</v>
      </c>
      <c r="I1629" s="59">
        <f t="shared" si="244"/>
        <v>74.005619633721992</v>
      </c>
      <c r="J1629" s="59">
        <f t="shared" si="245"/>
        <v>27.065130927481718</v>
      </c>
      <c r="K1629" s="59">
        <f t="shared" si="246"/>
        <v>3.2982462177573484</v>
      </c>
      <c r="L1629" s="59">
        <f t="shared" si="247"/>
        <v>0.49350809784988137</v>
      </c>
      <c r="R1629" s="59">
        <f t="shared" si="250"/>
        <v>18.073464127165973</v>
      </c>
      <c r="S1629" s="59">
        <f t="shared" si="251"/>
        <v>2.8944447922168348</v>
      </c>
    </row>
    <row r="1630" spans="1:19" x14ac:dyDescent="0.3">
      <c r="A1630" s="60">
        <f>[1]Data!A1629</f>
        <v>2006.01</v>
      </c>
      <c r="B1630" s="59">
        <f>[1]Data!B1629</f>
        <v>1278.73</v>
      </c>
      <c r="C1630" s="59">
        <f>[1]Data!C1629</f>
        <v>22.406666666666666</v>
      </c>
      <c r="D1630" s="59">
        <f>[1]Data!D1629</f>
        <v>70.776666666666657</v>
      </c>
      <c r="E1630" s="59">
        <f>[1]Data!E1629</f>
        <v>198.3</v>
      </c>
      <c r="F1630" s="59">
        <f t="shared" si="248"/>
        <v>2014.0610103883005</v>
      </c>
      <c r="G1630" s="59">
        <f t="shared" si="249"/>
        <v>111.4766407127248</v>
      </c>
      <c r="H1630" s="59">
        <f t="shared" si="243"/>
        <v>1915.991734451248</v>
      </c>
      <c r="I1630" s="59">
        <f t="shared" si="244"/>
        <v>74.304294206631582</v>
      </c>
      <c r="J1630" s="59">
        <f t="shared" si="245"/>
        <v>27.105580261450726</v>
      </c>
      <c r="K1630" s="59">
        <f t="shared" si="246"/>
        <v>3.2997396203950067</v>
      </c>
      <c r="L1630" s="59">
        <f t="shared" si="247"/>
        <v>0.49500150048753966</v>
      </c>
      <c r="R1630" s="59">
        <f t="shared" si="250"/>
        <v>18.067112513540248</v>
      </c>
      <c r="S1630" s="59">
        <f t="shared" si="251"/>
        <v>2.8940932973442286</v>
      </c>
    </row>
    <row r="1631" spans="1:19" x14ac:dyDescent="0.3">
      <c r="A1631" s="60">
        <f>[1]Data!A1630</f>
        <v>2006.02</v>
      </c>
      <c r="B1631" s="59">
        <f>[1]Data!B1630</f>
        <v>1276.6500000000001</v>
      </c>
      <c r="C1631" s="59">
        <f>[1]Data!C1630</f>
        <v>22.593333333333334</v>
      </c>
      <c r="D1631" s="59">
        <f>[1]Data!D1630</f>
        <v>71.723333333333343</v>
      </c>
      <c r="E1631" s="59">
        <f>[1]Data!E1630</f>
        <v>198.7</v>
      </c>
      <c r="F1631" s="59">
        <f t="shared" si="248"/>
        <v>2006.7370296930048</v>
      </c>
      <c r="G1631" s="59">
        <f t="shared" si="249"/>
        <v>112.74027250461334</v>
      </c>
      <c r="H1631" s="59">
        <f t="shared" si="243"/>
        <v>1922.8841111840431</v>
      </c>
      <c r="I1631" s="59">
        <f t="shared" si="244"/>
        <v>74.61270589758918</v>
      </c>
      <c r="J1631" s="59">
        <f t="shared" si="245"/>
        <v>26.895379353315274</v>
      </c>
      <c r="K1631" s="59">
        <f t="shared" si="246"/>
        <v>3.2919545006012019</v>
      </c>
      <c r="L1631" s="59">
        <f t="shared" si="247"/>
        <v>0.48721638069373485</v>
      </c>
      <c r="R1631" s="59">
        <f t="shared" si="250"/>
        <v>17.799646790909513</v>
      </c>
      <c r="S1631" s="59">
        <f t="shared" si="251"/>
        <v>2.8791786138938296</v>
      </c>
    </row>
    <row r="1632" spans="1:19" x14ac:dyDescent="0.3">
      <c r="A1632" s="60">
        <f>[1]Data!A1631</f>
        <v>2006.03</v>
      </c>
      <c r="B1632" s="59">
        <f>[1]Data!B1631</f>
        <v>1293.74</v>
      </c>
      <c r="C1632" s="59">
        <f>[1]Data!C1631</f>
        <v>22.78</v>
      </c>
      <c r="D1632" s="59">
        <f>[1]Data!D1631</f>
        <v>72.67</v>
      </c>
      <c r="E1632" s="59">
        <f>[1]Data!E1631</f>
        <v>199.8</v>
      </c>
      <c r="F1632" s="59">
        <f t="shared" si="248"/>
        <v>2022.4044128128128</v>
      </c>
      <c r="G1632" s="59">
        <f t="shared" si="249"/>
        <v>113.59943163163163</v>
      </c>
      <c r="H1632" s="59">
        <f t="shared" si="243"/>
        <v>1929.9126650180792</v>
      </c>
      <c r="I1632" s="59">
        <f t="shared" si="244"/>
        <v>74.929864373317926</v>
      </c>
      <c r="J1632" s="59">
        <f t="shared" si="245"/>
        <v>26.990632236256641</v>
      </c>
      <c r="K1632" s="59">
        <f t="shared" si="246"/>
        <v>3.2954898515890738</v>
      </c>
      <c r="L1632" s="59">
        <f t="shared" si="247"/>
        <v>0.4907517316816068</v>
      </c>
      <c r="R1632" s="59">
        <f t="shared" si="250"/>
        <v>17.802944819044999</v>
      </c>
      <c r="S1632" s="59">
        <f t="shared" si="251"/>
        <v>2.879363882886663</v>
      </c>
    </row>
    <row r="1633" spans="1:19" x14ac:dyDescent="0.3">
      <c r="A1633" s="60">
        <f>[1]Data!A1632</f>
        <v>2006.04</v>
      </c>
      <c r="B1633" s="59">
        <f>[1]Data!B1632</f>
        <v>1302.17</v>
      </c>
      <c r="C1633" s="59">
        <f>[1]Data!C1632</f>
        <v>23</v>
      </c>
      <c r="D1633" s="59">
        <f>[1]Data!D1632</f>
        <v>73.276666666666657</v>
      </c>
      <c r="E1633" s="59">
        <f>[1]Data!E1632</f>
        <v>201.5</v>
      </c>
      <c r="F1633" s="59">
        <f t="shared" si="248"/>
        <v>2018.4087366749382</v>
      </c>
      <c r="G1633" s="59">
        <f t="shared" si="249"/>
        <v>113.58137892473115</v>
      </c>
      <c r="H1633" s="59">
        <f t="shared" si="243"/>
        <v>1936.7965760094066</v>
      </c>
      <c r="I1633" s="59">
        <f t="shared" si="244"/>
        <v>75.245363591720348</v>
      </c>
      <c r="J1633" s="59">
        <f t="shared" si="245"/>
        <v>26.824360204128702</v>
      </c>
      <c r="K1633" s="59">
        <f t="shared" si="246"/>
        <v>3.2893104375008733</v>
      </c>
      <c r="L1633" s="59">
        <f t="shared" si="247"/>
        <v>0.48457231759340624</v>
      </c>
      <c r="R1633" s="59">
        <f t="shared" si="250"/>
        <v>17.770595460128284</v>
      </c>
      <c r="S1633" s="59">
        <f t="shared" si="251"/>
        <v>2.8775451508976677</v>
      </c>
    </row>
    <row r="1634" spans="1:19" x14ac:dyDescent="0.3">
      <c r="A1634" s="60">
        <f>[1]Data!A1633</f>
        <v>2006.05</v>
      </c>
      <c r="B1634" s="59">
        <f>[1]Data!B1633</f>
        <v>1290.01</v>
      </c>
      <c r="C1634" s="59">
        <f>[1]Data!C1633</f>
        <v>23.22</v>
      </c>
      <c r="D1634" s="59">
        <f>[1]Data!D1633</f>
        <v>73.883333333333326</v>
      </c>
      <c r="E1634" s="59">
        <f>[1]Data!E1633</f>
        <v>202.5</v>
      </c>
      <c r="F1634" s="59">
        <f t="shared" si="248"/>
        <v>1989.6859423209876</v>
      </c>
      <c r="G1634" s="59">
        <f t="shared" si="249"/>
        <v>113.956193909465</v>
      </c>
      <c r="H1634" s="59">
        <f t="shared" si="243"/>
        <v>1942.8936391480397</v>
      </c>
      <c r="I1634" s="59">
        <f t="shared" si="244"/>
        <v>75.560176372103655</v>
      </c>
      <c r="J1634" s="59">
        <f t="shared" si="245"/>
        <v>26.332468210801679</v>
      </c>
      <c r="K1634" s="59">
        <f t="shared" si="246"/>
        <v>3.2708027105048818</v>
      </c>
      <c r="L1634" s="59">
        <f t="shared" si="247"/>
        <v>0.46606459059741479</v>
      </c>
      <c r="R1634" s="59">
        <f t="shared" si="250"/>
        <v>17.460094743965712</v>
      </c>
      <c r="S1634" s="59">
        <f t="shared" si="251"/>
        <v>2.8599179767407032</v>
      </c>
    </row>
    <row r="1635" spans="1:19" x14ac:dyDescent="0.3">
      <c r="A1635" s="60">
        <f>[1]Data!A1634</f>
        <v>2006.06</v>
      </c>
      <c r="B1635" s="59">
        <f>[1]Data!B1634</f>
        <v>1253.17</v>
      </c>
      <c r="C1635" s="59">
        <f>[1]Data!C1634</f>
        <v>23.44</v>
      </c>
      <c r="D1635" s="59">
        <f>[1]Data!D1634</f>
        <v>74.489999999999995</v>
      </c>
      <c r="E1635" s="59">
        <f>[1]Data!E1634</f>
        <v>202.9</v>
      </c>
      <c r="F1635" s="59">
        <f t="shared" si="248"/>
        <v>1929.0541766387385</v>
      </c>
      <c r="G1635" s="59">
        <f t="shared" si="249"/>
        <v>114.66540502710694</v>
      </c>
      <c r="H1635" s="59">
        <f t="shared" si="243"/>
        <v>1948.8871087272248</v>
      </c>
      <c r="I1635" s="59">
        <f t="shared" si="244"/>
        <v>75.875358360769866</v>
      </c>
      <c r="J1635" s="59">
        <f t="shared" si="245"/>
        <v>25.423987686048608</v>
      </c>
      <c r="K1635" s="59">
        <f t="shared" si="246"/>
        <v>3.2356931254506547</v>
      </c>
      <c r="L1635" s="59">
        <f t="shared" si="247"/>
        <v>0.43095500554318766</v>
      </c>
      <c r="R1635" s="59">
        <f t="shared" si="250"/>
        <v>16.82333199087126</v>
      </c>
      <c r="S1635" s="59">
        <f t="shared" si="251"/>
        <v>2.8227667318864316</v>
      </c>
    </row>
    <row r="1636" spans="1:19" x14ac:dyDescent="0.3">
      <c r="A1636" s="60">
        <f>[1]Data!A1635</f>
        <v>2006.07</v>
      </c>
      <c r="B1636" s="59">
        <f>[1]Data!B1635</f>
        <v>1260.24</v>
      </c>
      <c r="C1636" s="59">
        <f>[1]Data!C1635</f>
        <v>23.66</v>
      </c>
      <c r="D1636" s="59">
        <f>[1]Data!D1635</f>
        <v>75.849999999999994</v>
      </c>
      <c r="E1636" s="59">
        <f>[1]Data!E1635</f>
        <v>203.5</v>
      </c>
      <c r="F1636" s="59">
        <f t="shared" si="248"/>
        <v>1934.2175905651104</v>
      </c>
      <c r="G1636" s="59">
        <f t="shared" si="249"/>
        <v>116.41465454545452</v>
      </c>
      <c r="H1636" s="59">
        <f t="shared" si="243"/>
        <v>1955.8413010586</v>
      </c>
      <c r="I1636" s="59">
        <f t="shared" si="244"/>
        <v>76.196109053364367</v>
      </c>
      <c r="J1636" s="59">
        <f t="shared" si="245"/>
        <v>25.384729149495946</v>
      </c>
      <c r="K1636" s="59">
        <f t="shared" si="246"/>
        <v>3.2341477786357569</v>
      </c>
      <c r="L1636" s="59">
        <f t="shared" si="247"/>
        <v>0.42940965872828984</v>
      </c>
      <c r="R1636" s="59">
        <f t="shared" si="250"/>
        <v>16.614897824653923</v>
      </c>
      <c r="S1636" s="59">
        <f t="shared" si="251"/>
        <v>2.8102997522031723</v>
      </c>
    </row>
    <row r="1637" spans="1:19" x14ac:dyDescent="0.3">
      <c r="A1637" s="60">
        <f>[1]Data!A1636</f>
        <v>2006.08</v>
      </c>
      <c r="B1637" s="59">
        <f>[1]Data!B1636</f>
        <v>1287.1500000000001</v>
      </c>
      <c r="C1637" s="59">
        <f>[1]Data!C1636</f>
        <v>23.88</v>
      </c>
      <c r="D1637" s="59">
        <f>[1]Data!D1636</f>
        <v>77.209999999999994</v>
      </c>
      <c r="E1637" s="59">
        <f>[1]Data!E1636</f>
        <v>203.9</v>
      </c>
      <c r="F1637" s="59">
        <f t="shared" si="248"/>
        <v>1971.643618440412</v>
      </c>
      <c r="G1637" s="59">
        <f t="shared" si="249"/>
        <v>118.26951309465423</v>
      </c>
      <c r="H1637" s="59">
        <f t="shared" si="243"/>
        <v>1962.8499663695479</v>
      </c>
      <c r="I1637" s="59">
        <f t="shared" si="244"/>
        <v>76.522977101724422</v>
      </c>
      <c r="J1637" s="59">
        <f t="shared" si="245"/>
        <v>25.765380453238816</v>
      </c>
      <c r="K1637" s="59">
        <f t="shared" si="246"/>
        <v>3.2490317479525106</v>
      </c>
      <c r="L1637" s="59">
        <f t="shared" si="247"/>
        <v>0.44429362804504358</v>
      </c>
      <c r="R1637" s="59">
        <f t="shared" si="250"/>
        <v>16.670768035228601</v>
      </c>
      <c r="S1637" s="59">
        <f t="shared" si="251"/>
        <v>2.8136567686005156</v>
      </c>
    </row>
    <row r="1638" spans="1:19" x14ac:dyDescent="0.3">
      <c r="A1638" s="60">
        <f>[1]Data!A1637</f>
        <v>2006.09</v>
      </c>
      <c r="B1638" s="59">
        <f>[1]Data!B1637</f>
        <v>1317.74</v>
      </c>
      <c r="C1638" s="59">
        <f>[1]Data!C1637</f>
        <v>24.1</v>
      </c>
      <c r="D1638" s="59">
        <f>[1]Data!D1637</f>
        <v>78.569999999999993</v>
      </c>
      <c r="E1638" s="59">
        <f>[1]Data!E1637</f>
        <v>202.9</v>
      </c>
      <c r="F1638" s="59">
        <f t="shared" si="248"/>
        <v>2028.4493330704781</v>
      </c>
      <c r="G1638" s="59">
        <f t="shared" si="249"/>
        <v>120.94591049778214</v>
      </c>
      <c r="H1638" s="59">
        <f t="shared" si="243"/>
        <v>1970.281277341541</v>
      </c>
      <c r="I1638" s="59">
        <f t="shared" si="244"/>
        <v>76.861115730043693</v>
      </c>
      <c r="J1638" s="59">
        <f t="shared" si="245"/>
        <v>26.391099241844497</v>
      </c>
      <c r="K1638" s="59">
        <f t="shared" si="246"/>
        <v>3.2730268033743224</v>
      </c>
      <c r="L1638" s="59">
        <f t="shared" si="247"/>
        <v>0.46828868346685537</v>
      </c>
      <c r="R1638" s="59">
        <f t="shared" si="250"/>
        <v>16.771541300750926</v>
      </c>
      <c r="S1638" s="59">
        <f t="shared" si="251"/>
        <v>2.8196834798259443</v>
      </c>
    </row>
    <row r="1639" spans="1:19" x14ac:dyDescent="0.3">
      <c r="A1639" s="60">
        <f>[1]Data!A1638</f>
        <v>2006.1</v>
      </c>
      <c r="B1639" s="59">
        <f>[1]Data!B1638</f>
        <v>1363.38</v>
      </c>
      <c r="C1639" s="59">
        <f>[1]Data!C1638</f>
        <v>24.36</v>
      </c>
      <c r="D1639" s="59">
        <f>[1]Data!D1638</f>
        <v>79.55</v>
      </c>
      <c r="E1639" s="59">
        <f>[1]Data!E1638</f>
        <v>201.8</v>
      </c>
      <c r="F1639" s="59">
        <f t="shared" si="248"/>
        <v>2110.1447084241827</v>
      </c>
      <c r="G1639" s="59">
        <f t="shared" si="249"/>
        <v>123.1219554013875</v>
      </c>
      <c r="H1639" s="59">
        <f t="shared" si="243"/>
        <v>1977.485435249097</v>
      </c>
      <c r="I1639" s="59">
        <f t="shared" si="244"/>
        <v>77.198195743898225</v>
      </c>
      <c r="J1639" s="59">
        <f t="shared" si="245"/>
        <v>27.33411951005305</v>
      </c>
      <c r="K1639" s="59">
        <f t="shared" si="246"/>
        <v>3.3081357207454252</v>
      </c>
      <c r="L1639" s="59">
        <f t="shared" si="247"/>
        <v>0.50339760083795815</v>
      </c>
      <c r="R1639" s="59">
        <f t="shared" si="250"/>
        <v>17.138654934003775</v>
      </c>
      <c r="S1639" s="59">
        <f t="shared" si="251"/>
        <v>2.8413364348279657</v>
      </c>
    </row>
    <row r="1640" spans="1:19" x14ac:dyDescent="0.3">
      <c r="A1640" s="60">
        <f>[1]Data!A1639</f>
        <v>2006.11</v>
      </c>
      <c r="B1640" s="59">
        <f>[1]Data!B1639</f>
        <v>1388.64</v>
      </c>
      <c r="C1640" s="59">
        <f>[1]Data!C1639</f>
        <v>24.619999999999997</v>
      </c>
      <c r="D1640" s="59">
        <f>[1]Data!D1639</f>
        <v>80.53</v>
      </c>
      <c r="E1640" s="59">
        <f>[1]Data!E1639</f>
        <v>201.5</v>
      </c>
      <c r="F1640" s="59">
        <f t="shared" si="248"/>
        <v>2152.4402405955339</v>
      </c>
      <c r="G1640" s="59">
        <f t="shared" si="249"/>
        <v>124.82429756823821</v>
      </c>
      <c r="H1640" s="59">
        <f t="shared" si="243"/>
        <v>1984.2664809642815</v>
      </c>
      <c r="I1640" s="59">
        <f t="shared" si="244"/>
        <v>77.531113164631762</v>
      </c>
      <c r="J1640" s="59">
        <f t="shared" si="245"/>
        <v>27.762277010327214</v>
      </c>
      <c r="K1640" s="59">
        <f t="shared" si="246"/>
        <v>3.3236781571424432</v>
      </c>
      <c r="L1640" s="59">
        <f t="shared" si="247"/>
        <v>0.51894003723497617</v>
      </c>
      <c r="R1640" s="59">
        <f t="shared" si="250"/>
        <v>17.243760089407676</v>
      </c>
      <c r="S1640" s="59">
        <f t="shared" si="251"/>
        <v>2.8474503440884811</v>
      </c>
    </row>
    <row r="1641" spans="1:19" x14ac:dyDescent="0.3">
      <c r="A1641" s="60">
        <f>[1]Data!A1640</f>
        <v>2006.12</v>
      </c>
      <c r="B1641" s="59">
        <f>[1]Data!B1640</f>
        <v>1416.42</v>
      </c>
      <c r="C1641" s="59">
        <f>[1]Data!C1640</f>
        <v>24.88</v>
      </c>
      <c r="D1641" s="59">
        <f>[1]Data!D1640</f>
        <v>81.510000000000005</v>
      </c>
      <c r="E1641" s="59">
        <f>[1]Data!E1640</f>
        <v>201.8</v>
      </c>
      <c r="F1641" s="59">
        <f t="shared" si="248"/>
        <v>2192.2363302279482</v>
      </c>
      <c r="G1641" s="59">
        <f t="shared" si="249"/>
        <v>126.15550703666996</v>
      </c>
      <c r="H1641" s="59">
        <f t="shared" si="243"/>
        <v>1990.9416261874203</v>
      </c>
      <c r="I1641" s="59">
        <f t="shared" si="244"/>
        <v>77.856922174661591</v>
      </c>
      <c r="J1641" s="59">
        <f t="shared" si="245"/>
        <v>28.15724368489624</v>
      </c>
      <c r="K1641" s="59">
        <f t="shared" si="246"/>
        <v>3.337804645991286</v>
      </c>
      <c r="L1641" s="59">
        <f t="shared" si="247"/>
        <v>0.53306652608381899</v>
      </c>
      <c r="R1641" s="59">
        <f t="shared" si="250"/>
        <v>17.377254324622747</v>
      </c>
      <c r="S1641" s="59">
        <f t="shared" si="251"/>
        <v>2.8551621283366906</v>
      </c>
    </row>
    <row r="1642" spans="1:19" x14ac:dyDescent="0.3">
      <c r="A1642" s="60">
        <f>[1]Data!A1641</f>
        <v>2007.01</v>
      </c>
      <c r="B1642" s="59">
        <f>[1]Data!B1641</f>
        <v>1424.16</v>
      </c>
      <c r="C1642" s="59">
        <f>[1]Data!C1641</f>
        <v>25.083333333333332</v>
      </c>
      <c r="D1642" s="59">
        <f>[1]Data!D1641</f>
        <v>82.056666666666672</v>
      </c>
      <c r="E1642" s="59">
        <f>[1]Data!E1641</f>
        <v>202.416</v>
      </c>
      <c r="F1642" s="59">
        <f t="shared" si="248"/>
        <v>2197.5078112402184</v>
      </c>
      <c r="G1642" s="59">
        <f t="shared" si="249"/>
        <v>126.61510361499751</v>
      </c>
      <c r="H1642" s="59">
        <f t="shared" si="243"/>
        <v>1997.3381736926208</v>
      </c>
      <c r="I1642" s="59">
        <f t="shared" si="244"/>
        <v>78.180108301149659</v>
      </c>
      <c r="J1642" s="59">
        <f t="shared" si="245"/>
        <v>28.108272794601685</v>
      </c>
      <c r="K1642" s="59">
        <f t="shared" si="246"/>
        <v>3.3360639385127437</v>
      </c>
      <c r="L1642" s="59">
        <f t="shared" si="247"/>
        <v>0.53132581860527672</v>
      </c>
      <c r="R1642" s="59">
        <f t="shared" si="250"/>
        <v>17.355811024901492</v>
      </c>
      <c r="S1642" s="59">
        <f t="shared" si="251"/>
        <v>2.8539273797056759</v>
      </c>
    </row>
    <row r="1643" spans="1:19" x14ac:dyDescent="0.3">
      <c r="A1643" s="60">
        <f>[1]Data!A1642</f>
        <v>2007.02</v>
      </c>
      <c r="B1643" s="59">
        <f>[1]Data!B1642</f>
        <v>1444.8</v>
      </c>
      <c r="C1643" s="59">
        <f>[1]Data!C1642</f>
        <v>25.286666666666665</v>
      </c>
      <c r="D1643" s="59">
        <f>[1]Data!D1642</f>
        <v>82.603333333333339</v>
      </c>
      <c r="E1643" s="59">
        <f>[1]Data!E1642</f>
        <v>203.499</v>
      </c>
      <c r="F1643" s="59">
        <f t="shared" si="248"/>
        <v>2217.4913567142835</v>
      </c>
      <c r="G1643" s="59">
        <f t="shared" si="249"/>
        <v>126.78030018165529</v>
      </c>
      <c r="H1643" s="59">
        <f t="shared" si="243"/>
        <v>2002.5368086965825</v>
      </c>
      <c r="I1643" s="59">
        <f t="shared" si="244"/>
        <v>78.499201225787445</v>
      </c>
      <c r="J1643" s="59">
        <f t="shared" si="245"/>
        <v>28.248584980324928</v>
      </c>
      <c r="K1643" s="59">
        <f t="shared" si="246"/>
        <v>3.3410433671459066</v>
      </c>
      <c r="L1643" s="59">
        <f t="shared" si="247"/>
        <v>0.53630524723843953</v>
      </c>
      <c r="R1643" s="59">
        <f t="shared" si="250"/>
        <v>17.490819579516565</v>
      </c>
      <c r="S1643" s="59">
        <f t="shared" si="251"/>
        <v>2.8616761478249337</v>
      </c>
    </row>
    <row r="1644" spans="1:19" x14ac:dyDescent="0.3">
      <c r="A1644" s="60">
        <f>[1]Data!A1643</f>
        <v>2007.03</v>
      </c>
      <c r="B1644" s="59">
        <f>[1]Data!B1643</f>
        <v>1406.95</v>
      </c>
      <c r="C1644" s="59">
        <f>[1]Data!C1643</f>
        <v>25.49</v>
      </c>
      <c r="D1644" s="59">
        <f>[1]Data!D1643</f>
        <v>83.15</v>
      </c>
      <c r="E1644" s="59">
        <f>[1]Data!E1643</f>
        <v>205.352</v>
      </c>
      <c r="F1644" s="59">
        <f t="shared" si="248"/>
        <v>2139.9134529977796</v>
      </c>
      <c r="G1644" s="59">
        <f t="shared" si="249"/>
        <v>126.46775195761424</v>
      </c>
      <c r="H1644" s="59">
        <f t="shared" si="243"/>
        <v>2008.4686414301457</v>
      </c>
      <c r="I1644" s="59">
        <f t="shared" si="244"/>
        <v>78.811352748258273</v>
      </c>
      <c r="J1644" s="59">
        <f t="shared" si="245"/>
        <v>27.152350243665516</v>
      </c>
      <c r="K1644" s="59">
        <f t="shared" si="246"/>
        <v>3.3014636077776163</v>
      </c>
      <c r="L1644" s="59">
        <f t="shared" si="247"/>
        <v>0.49672548787014925</v>
      </c>
      <c r="R1644" s="59">
        <f t="shared" si="250"/>
        <v>16.92062537582682</v>
      </c>
      <c r="S1644" s="59">
        <f t="shared" si="251"/>
        <v>2.8285333142413118</v>
      </c>
    </row>
    <row r="1645" spans="1:19" x14ac:dyDescent="0.3">
      <c r="A1645" s="60">
        <f>[1]Data!A1644</f>
        <v>2007.04</v>
      </c>
      <c r="B1645" s="59">
        <f>[1]Data!B1644</f>
        <v>1463.64</v>
      </c>
      <c r="C1645" s="59">
        <f>[1]Data!C1644</f>
        <v>25.716666666666669</v>
      </c>
      <c r="D1645" s="59">
        <f>[1]Data!D1644</f>
        <v>83.740000000000009</v>
      </c>
      <c r="E1645" s="59">
        <f>[1]Data!E1644</f>
        <v>206.68600000000001</v>
      </c>
      <c r="F1645" s="59">
        <f t="shared" si="248"/>
        <v>2211.7686175164258</v>
      </c>
      <c r="G1645" s="59">
        <f t="shared" si="249"/>
        <v>126.54307345441879</v>
      </c>
      <c r="H1645" s="59">
        <f t="shared" si="243"/>
        <v>2015.4735133099962</v>
      </c>
      <c r="I1645" s="59">
        <f t="shared" si="244"/>
        <v>79.124271327916105</v>
      </c>
      <c r="J1645" s="59">
        <f t="shared" si="245"/>
        <v>27.953099351147948</v>
      </c>
      <c r="K1645" s="59">
        <f t="shared" si="246"/>
        <v>3.3305280825820911</v>
      </c>
      <c r="L1645" s="59">
        <f t="shared" si="247"/>
        <v>0.52578996267462408</v>
      </c>
      <c r="R1645" s="59">
        <f t="shared" si="250"/>
        <v>17.478385478863146</v>
      </c>
      <c r="S1645" s="59">
        <f t="shared" si="251"/>
        <v>2.8609650020521498</v>
      </c>
    </row>
    <row r="1646" spans="1:19" x14ac:dyDescent="0.3">
      <c r="A1646" s="60">
        <f>[1]Data!A1645</f>
        <v>2007.05</v>
      </c>
      <c r="B1646" s="59">
        <f>[1]Data!B1645</f>
        <v>1511.14</v>
      </c>
      <c r="C1646" s="59">
        <f>[1]Data!C1645</f>
        <v>25.943333333333335</v>
      </c>
      <c r="D1646" s="59">
        <f>[1]Data!D1645</f>
        <v>84.330000000000013</v>
      </c>
      <c r="E1646" s="59">
        <f>[1]Data!E1645</f>
        <v>207.94900000000001</v>
      </c>
      <c r="F1646" s="59">
        <f t="shared" si="248"/>
        <v>2269.6785196370265</v>
      </c>
      <c r="G1646" s="59">
        <f t="shared" si="249"/>
        <v>126.66065987333434</v>
      </c>
      <c r="H1646" s="59">
        <f t="shared" si="243"/>
        <v>2021.0456393174345</v>
      </c>
      <c r="I1646" s="59">
        <f t="shared" si="244"/>
        <v>79.436939345245079</v>
      </c>
      <c r="J1646" s="59">
        <f t="shared" si="245"/>
        <v>28.572079165495751</v>
      </c>
      <c r="K1646" s="59">
        <f t="shared" si="246"/>
        <v>3.3524299880258241</v>
      </c>
      <c r="L1646" s="59">
        <f t="shared" si="247"/>
        <v>0.54769186811835713</v>
      </c>
      <c r="R1646" s="59">
        <f t="shared" si="250"/>
        <v>17.919364401755008</v>
      </c>
      <c r="S1646" s="59">
        <f t="shared" si="251"/>
        <v>2.8858819382656926</v>
      </c>
    </row>
    <row r="1647" spans="1:19" x14ac:dyDescent="0.3">
      <c r="A1647" s="60">
        <f>[1]Data!A1646</f>
        <v>2007.06</v>
      </c>
      <c r="B1647" s="59">
        <f>[1]Data!B1646</f>
        <v>1514.19</v>
      </c>
      <c r="C1647" s="59">
        <f>[1]Data!C1646</f>
        <v>26.17</v>
      </c>
      <c r="D1647" s="59">
        <f>[1]Data!D1646</f>
        <v>84.92</v>
      </c>
      <c r="E1647" s="59">
        <f>[1]Data!E1646</f>
        <v>208.352</v>
      </c>
      <c r="F1647" s="59">
        <f t="shared" si="248"/>
        <v>2269.8605776762402</v>
      </c>
      <c r="G1647" s="59">
        <f t="shared" si="249"/>
        <v>127.30011442174781</v>
      </c>
      <c r="H1647" s="59">
        <f t="shared" si="243"/>
        <v>2025.8836914575475</v>
      </c>
      <c r="I1647" s="59">
        <f t="shared" si="244"/>
        <v>79.753324243905965</v>
      </c>
      <c r="J1647" s="59">
        <f t="shared" si="245"/>
        <v>28.461015251658086</v>
      </c>
      <c r="K1647" s="59">
        <f t="shared" si="246"/>
        <v>3.3485352649579121</v>
      </c>
      <c r="L1647" s="59">
        <f t="shared" si="247"/>
        <v>0.54379714505044507</v>
      </c>
      <c r="R1647" s="59">
        <f t="shared" si="250"/>
        <v>17.830781912388129</v>
      </c>
      <c r="S1647" s="59">
        <f t="shared" si="251"/>
        <v>2.8809262846649388</v>
      </c>
    </row>
    <row r="1648" spans="1:19" x14ac:dyDescent="0.3">
      <c r="A1648" s="60">
        <f>[1]Data!A1647</f>
        <v>2007.07</v>
      </c>
      <c r="B1648" s="59">
        <f>[1]Data!B1647</f>
        <v>1520.71</v>
      </c>
      <c r="C1648" s="59">
        <f>[1]Data!C1647</f>
        <v>26.440000000000005</v>
      </c>
      <c r="D1648" s="59">
        <f>[1]Data!D1647</f>
        <v>82.813333333333333</v>
      </c>
      <c r="E1648" s="59">
        <f>[1]Data!E1647</f>
        <v>208.29900000000001</v>
      </c>
      <c r="F1648" s="59">
        <f t="shared" si="248"/>
        <v>2280.2144788021064</v>
      </c>
      <c r="G1648" s="59">
        <f t="shared" si="249"/>
        <v>124.17368315098328</v>
      </c>
      <c r="H1648" s="59">
        <f t="shared" si="243"/>
        <v>2029.1268237682664</v>
      </c>
      <c r="I1648" s="59">
        <f t="shared" si="244"/>
        <v>80.054717284847968</v>
      </c>
      <c r="J1648" s="59">
        <f t="shared" si="245"/>
        <v>28.483199443309818</v>
      </c>
      <c r="K1648" s="59">
        <f t="shared" si="246"/>
        <v>3.3493144202379654</v>
      </c>
      <c r="L1648" s="59">
        <f t="shared" si="247"/>
        <v>0.54457630033049842</v>
      </c>
      <c r="R1648" s="59">
        <f t="shared" si="250"/>
        <v>18.363105780067624</v>
      </c>
      <c r="S1648" s="59">
        <f t="shared" si="251"/>
        <v>2.9103435310207844</v>
      </c>
    </row>
    <row r="1649" spans="1:19" x14ac:dyDescent="0.3">
      <c r="A1649" s="60">
        <f>[1]Data!A1648</f>
        <v>2007.08</v>
      </c>
      <c r="B1649" s="59">
        <f>[1]Data!B1648</f>
        <v>1454.62</v>
      </c>
      <c r="C1649" s="59">
        <f>[1]Data!C1648</f>
        <v>26.71</v>
      </c>
      <c r="D1649" s="59">
        <f>[1]Data!D1648</f>
        <v>80.706666666666663</v>
      </c>
      <c r="E1649" s="59">
        <f>[1]Data!E1648</f>
        <v>207.917</v>
      </c>
      <c r="F1649" s="59">
        <f t="shared" si="248"/>
        <v>2185.1237457254574</v>
      </c>
      <c r="G1649" s="59">
        <f t="shared" si="249"/>
        <v>121.2371985616055</v>
      </c>
      <c r="H1649" s="59">
        <f t="shared" si="243"/>
        <v>2032.8086884730585</v>
      </c>
      <c r="I1649" s="59">
        <f t="shared" si="244"/>
        <v>80.341980269107182</v>
      </c>
      <c r="J1649" s="59">
        <f t="shared" si="245"/>
        <v>27.197783007169335</v>
      </c>
      <c r="K1649" s="59">
        <f t="shared" si="246"/>
        <v>3.3031354628907055</v>
      </c>
      <c r="L1649" s="59">
        <f t="shared" si="247"/>
        <v>0.49839734298323846</v>
      </c>
      <c r="R1649" s="59">
        <f t="shared" si="250"/>
        <v>18.023542045266808</v>
      </c>
      <c r="S1649" s="59">
        <f t="shared" si="251"/>
        <v>2.8916787947549345</v>
      </c>
    </row>
    <row r="1650" spans="1:19" x14ac:dyDescent="0.3">
      <c r="A1650" s="60">
        <f>[1]Data!A1649</f>
        <v>2007.09</v>
      </c>
      <c r="B1650" s="59">
        <f>[1]Data!B1649</f>
        <v>1497.12</v>
      </c>
      <c r="C1650" s="59">
        <f>[1]Data!C1649</f>
        <v>26.98</v>
      </c>
      <c r="D1650" s="59">
        <f>[1]Data!D1649</f>
        <v>78.599999999999994</v>
      </c>
      <c r="E1650" s="59">
        <f>[1]Data!E1649</f>
        <v>208.49</v>
      </c>
      <c r="F1650" s="59">
        <f t="shared" si="248"/>
        <v>2242.7861472492682</v>
      </c>
      <c r="G1650" s="59">
        <f t="shared" si="249"/>
        <v>117.74807041105088</v>
      </c>
      <c r="H1650" s="59">
        <f t="shared" si="243"/>
        <v>2036.7980808409604</v>
      </c>
      <c r="I1650" s="59">
        <f t="shared" si="244"/>
        <v>80.611828228979562</v>
      </c>
      <c r="J1650" s="59">
        <f t="shared" si="245"/>
        <v>27.822047911859631</v>
      </c>
      <c r="K1650" s="59">
        <f t="shared" si="246"/>
        <v>3.3258287967212827</v>
      </c>
      <c r="L1650" s="59">
        <f t="shared" si="247"/>
        <v>0.52109067681381571</v>
      </c>
      <c r="R1650" s="59">
        <f t="shared" si="250"/>
        <v>19.047328244274809</v>
      </c>
      <c r="S1650" s="59">
        <f t="shared" si="251"/>
        <v>2.9469268420924419</v>
      </c>
    </row>
    <row r="1651" spans="1:19" x14ac:dyDescent="0.3">
      <c r="A1651" s="60">
        <f>[1]Data!A1650</f>
        <v>2007.1</v>
      </c>
      <c r="B1651" s="59">
        <f>[1]Data!B1650</f>
        <v>1539.66</v>
      </c>
      <c r="C1651" s="59">
        <f>[1]Data!C1650</f>
        <v>27.230000000000004</v>
      </c>
      <c r="D1651" s="59">
        <f>[1]Data!D1650</f>
        <v>74.460000000000008</v>
      </c>
      <c r="E1651" s="59">
        <f>[1]Data!E1650</f>
        <v>208.93600000000001</v>
      </c>
      <c r="F1651" s="59">
        <f t="shared" si="248"/>
        <v>2301.5903775318761</v>
      </c>
      <c r="G1651" s="59">
        <f t="shared" si="249"/>
        <v>111.3079637783819</v>
      </c>
      <c r="H1651" s="59">
        <f t="shared" si="243"/>
        <v>2039.6280425658656</v>
      </c>
      <c r="I1651" s="59">
        <f t="shared" si="244"/>
        <v>80.851453556085019</v>
      </c>
      <c r="J1651" s="59">
        <f t="shared" si="245"/>
        <v>28.466901661023439</v>
      </c>
      <c r="K1651" s="59">
        <f t="shared" si="246"/>
        <v>3.3487420671634225</v>
      </c>
      <c r="L1651" s="59">
        <f t="shared" si="247"/>
        <v>0.54400394725595547</v>
      </c>
      <c r="R1651" s="59">
        <f t="shared" si="250"/>
        <v>20.677679290894439</v>
      </c>
      <c r="S1651" s="59">
        <f t="shared" si="251"/>
        <v>3.0290548233670047</v>
      </c>
    </row>
    <row r="1652" spans="1:19" x14ac:dyDescent="0.3">
      <c r="A1652" s="60">
        <f>[1]Data!A1651</f>
        <v>2007.11</v>
      </c>
      <c r="B1652" s="59">
        <f>[1]Data!B1651</f>
        <v>1463.39</v>
      </c>
      <c r="C1652" s="59">
        <f>[1]Data!C1651</f>
        <v>27.480000000000004</v>
      </c>
      <c r="D1652" s="59">
        <f>[1]Data!D1651</f>
        <v>70.320000000000007</v>
      </c>
      <c r="E1652" s="59">
        <f>[1]Data!E1651</f>
        <v>210.17699999999999</v>
      </c>
      <c r="F1652" s="59">
        <f t="shared" si="248"/>
        <v>2174.6600507191561</v>
      </c>
      <c r="G1652" s="59">
        <f t="shared" si="249"/>
        <v>104.49852381564112</v>
      </c>
      <c r="H1652" s="59">
        <f t="shared" si="243"/>
        <v>2042.8630976207544</v>
      </c>
      <c r="I1652" s="59">
        <f t="shared" si="244"/>
        <v>81.053878716887709</v>
      </c>
      <c r="J1652" s="59">
        <f t="shared" si="245"/>
        <v>26.829808580968773</v>
      </c>
      <c r="K1652" s="59">
        <f t="shared" si="246"/>
        <v>3.2895135298973139</v>
      </c>
      <c r="L1652" s="59">
        <f t="shared" si="247"/>
        <v>0.48477540998984692</v>
      </c>
      <c r="R1652" s="59">
        <f t="shared" si="250"/>
        <v>20.810437997724687</v>
      </c>
      <c r="S1652" s="59">
        <f t="shared" si="251"/>
        <v>3.0354546876479929</v>
      </c>
    </row>
    <row r="1653" spans="1:19" x14ac:dyDescent="0.3">
      <c r="A1653" s="60">
        <f>[1]Data!A1652</f>
        <v>2007.12</v>
      </c>
      <c r="B1653" s="59">
        <f>[1]Data!B1652</f>
        <v>1479.22</v>
      </c>
      <c r="C1653" s="59">
        <f>[1]Data!C1652</f>
        <v>27.73</v>
      </c>
      <c r="D1653" s="59">
        <f>[1]Data!D1652</f>
        <v>66.180000000000007</v>
      </c>
      <c r="E1653" s="59">
        <f>[1]Data!E1652</f>
        <v>210.036</v>
      </c>
      <c r="F1653" s="59">
        <f t="shared" si="248"/>
        <v>2199.6597775619416</v>
      </c>
      <c r="G1653" s="59">
        <f t="shared" si="249"/>
        <v>98.412328172313323</v>
      </c>
      <c r="H1653" s="59">
        <f t="shared" si="243"/>
        <v>2044.3927717716163</v>
      </c>
      <c r="I1653" s="59">
        <f t="shared" si="244"/>
        <v>81.220555126810979</v>
      </c>
      <c r="J1653" s="59">
        <f t="shared" si="245"/>
        <v>27.082550397834353</v>
      </c>
      <c r="K1653" s="59">
        <f t="shared" si="246"/>
        <v>3.2988896237362271</v>
      </c>
      <c r="L1653" s="59">
        <f t="shared" si="247"/>
        <v>0.49415150382876005</v>
      </c>
      <c r="R1653" s="59">
        <f t="shared" si="250"/>
        <v>22.351465699607129</v>
      </c>
      <c r="S1653" s="59">
        <f t="shared" si="251"/>
        <v>3.1068918983101095</v>
      </c>
    </row>
    <row r="1654" spans="1:19" x14ac:dyDescent="0.3">
      <c r="A1654" s="60">
        <f>[1]Data!A1653</f>
        <v>2008.01</v>
      </c>
      <c r="B1654" s="59">
        <f>[1]Data!B1653</f>
        <v>1378.76</v>
      </c>
      <c r="C1654" s="59">
        <f>[1]Data!C1653</f>
        <v>27.92</v>
      </c>
      <c r="D1654" s="59">
        <f>[1]Data!D1653</f>
        <v>64.25</v>
      </c>
      <c r="E1654" s="59">
        <f>[1]Data!E1653</f>
        <v>211.08</v>
      </c>
      <c r="F1654" s="59">
        <f t="shared" si="248"/>
        <v>2040.131079780178</v>
      </c>
      <c r="G1654" s="59">
        <f t="shared" si="249"/>
        <v>95.069788705703985</v>
      </c>
      <c r="H1654" s="59">
        <f t="shared" si="243"/>
        <v>2045.593075232742</v>
      </c>
      <c r="I1654" s="59">
        <f t="shared" si="244"/>
        <v>81.366426459837371</v>
      </c>
      <c r="J1654" s="59">
        <f t="shared" si="245"/>
        <v>25.073376926381187</v>
      </c>
      <c r="K1654" s="59">
        <f t="shared" si="246"/>
        <v>3.2218066029945258</v>
      </c>
      <c r="L1654" s="59">
        <f t="shared" si="247"/>
        <v>0.41706848308705879</v>
      </c>
      <c r="R1654" s="59">
        <f t="shared" si="250"/>
        <v>21.459299610894941</v>
      </c>
      <c r="S1654" s="59">
        <f t="shared" si="251"/>
        <v>3.0661580997125899</v>
      </c>
    </row>
    <row r="1655" spans="1:19" x14ac:dyDescent="0.3">
      <c r="A1655" s="60">
        <f>[1]Data!A1654</f>
        <v>2008.02</v>
      </c>
      <c r="B1655" s="59">
        <f>[1]Data!B1654</f>
        <v>1354.87</v>
      </c>
      <c r="C1655" s="59">
        <f>[1]Data!C1654</f>
        <v>28.11</v>
      </c>
      <c r="D1655" s="59">
        <f>[1]Data!D1654</f>
        <v>62.32</v>
      </c>
      <c r="E1655" s="59">
        <f>[1]Data!E1654</f>
        <v>211.69300000000001</v>
      </c>
      <c r="F1655" s="59">
        <f t="shared" si="248"/>
        <v>1998.9761439442962</v>
      </c>
      <c r="G1655" s="59">
        <f t="shared" si="249"/>
        <v>91.946971510630959</v>
      </c>
      <c r="H1655" s="59">
        <f t="shared" si="243"/>
        <v>2045.1714757077957</v>
      </c>
      <c r="I1655" s="59">
        <f t="shared" si="244"/>
        <v>81.492163466688098</v>
      </c>
      <c r="J1655" s="59">
        <f t="shared" si="245"/>
        <v>24.529673270503196</v>
      </c>
      <c r="K1655" s="59">
        <f t="shared" si="246"/>
        <v>3.1998835385935624</v>
      </c>
      <c r="L1655" s="59">
        <f t="shared" si="247"/>
        <v>0.39514541868609543</v>
      </c>
      <c r="R1655" s="59">
        <f t="shared" si="250"/>
        <v>21.740532734274709</v>
      </c>
      <c r="S1655" s="59">
        <f t="shared" si="251"/>
        <v>3.0791783861892705</v>
      </c>
    </row>
    <row r="1656" spans="1:19" x14ac:dyDescent="0.3">
      <c r="A1656" s="60">
        <f>[1]Data!A1655</f>
        <v>2008.03</v>
      </c>
      <c r="B1656" s="59">
        <f>[1]Data!B1655</f>
        <v>1316.94</v>
      </c>
      <c r="C1656" s="59">
        <f>[1]Data!C1655</f>
        <v>28.3</v>
      </c>
      <c r="D1656" s="59">
        <f>[1]Data!D1655</f>
        <v>60.39</v>
      </c>
      <c r="E1656" s="59">
        <f>[1]Data!E1655</f>
        <v>213.52799999999999</v>
      </c>
      <c r="F1656" s="59">
        <f t="shared" si="248"/>
        <v>1926.3164740923908</v>
      </c>
      <c r="G1656" s="59">
        <f t="shared" si="249"/>
        <v>88.333752388445532</v>
      </c>
      <c r="H1656" s="59">
        <f t="shared" si="243"/>
        <v>2044.4979969771234</v>
      </c>
      <c r="I1656" s="59">
        <f t="shared" si="244"/>
        <v>81.593121998178191</v>
      </c>
      <c r="J1656" s="59">
        <f t="shared" si="245"/>
        <v>23.608809504009436</v>
      </c>
      <c r="K1656" s="59">
        <f t="shared" si="246"/>
        <v>3.1616199264465963</v>
      </c>
      <c r="L1656" s="59">
        <f t="shared" si="247"/>
        <v>0.35688180653912926</v>
      </c>
      <c r="R1656" s="59">
        <f t="shared" si="250"/>
        <v>21.807252856433184</v>
      </c>
      <c r="S1656" s="59">
        <f t="shared" si="251"/>
        <v>3.0822426142991097</v>
      </c>
    </row>
    <row r="1657" spans="1:19" x14ac:dyDescent="0.3">
      <c r="A1657" s="60">
        <f>[1]Data!A1656</f>
        <v>2008.04</v>
      </c>
      <c r="B1657" s="59">
        <f>[1]Data!B1656</f>
        <v>1370.47</v>
      </c>
      <c r="C1657" s="59">
        <f>[1]Data!C1656</f>
        <v>28.436666666666667</v>
      </c>
      <c r="D1657" s="59">
        <f>[1]Data!D1656</f>
        <v>57.383333333333326</v>
      </c>
      <c r="E1657" s="59">
        <f>[1]Data!E1656</f>
        <v>214.82300000000001</v>
      </c>
      <c r="F1657" s="59">
        <f t="shared" si="248"/>
        <v>1992.5316937199461</v>
      </c>
      <c r="G1657" s="59">
        <f t="shared" si="249"/>
        <v>83.429852793540093</v>
      </c>
      <c r="H1657" s="59">
        <f t="shared" si="243"/>
        <v>2043.5673286546148</v>
      </c>
      <c r="I1657" s="59">
        <f t="shared" si="244"/>
        <v>81.65986627460542</v>
      </c>
      <c r="J1657" s="59">
        <f t="shared" si="245"/>
        <v>24.400379092214894</v>
      </c>
      <c r="K1657" s="59">
        <f t="shared" si="246"/>
        <v>3.194598668744649</v>
      </c>
      <c r="L1657" s="59">
        <f t="shared" si="247"/>
        <v>0.38986054883718202</v>
      </c>
      <c r="R1657" s="59">
        <f t="shared" si="250"/>
        <v>23.88271855939588</v>
      </c>
      <c r="S1657" s="59">
        <f t="shared" si="251"/>
        <v>3.1731551245655987</v>
      </c>
    </row>
    <row r="1658" spans="1:19" x14ac:dyDescent="0.3">
      <c r="A1658" s="60">
        <f>[1]Data!A1657</f>
        <v>2008.05</v>
      </c>
      <c r="B1658" s="59">
        <f>[1]Data!B1657</f>
        <v>1403.22</v>
      </c>
      <c r="C1658" s="59">
        <f>[1]Data!C1657</f>
        <v>28.573333333333334</v>
      </c>
      <c r="D1658" s="59">
        <f>[1]Data!D1657</f>
        <v>54.376666666666665</v>
      </c>
      <c r="E1658" s="59">
        <f>[1]Data!E1657</f>
        <v>216.63200000000001</v>
      </c>
      <c r="F1658" s="59">
        <f t="shared" si="248"/>
        <v>2023.1106625060008</v>
      </c>
      <c r="G1658" s="59">
        <f t="shared" si="249"/>
        <v>78.398265507096525</v>
      </c>
      <c r="H1658" s="59">
        <f t="shared" si="243"/>
        <v>2041.7941175841036</v>
      </c>
      <c r="I1658" s="59">
        <f t="shared" si="244"/>
        <v>81.688861840644876</v>
      </c>
      <c r="J1658" s="59">
        <f t="shared" si="245"/>
        <v>24.76605276313677</v>
      </c>
      <c r="K1658" s="59">
        <f t="shared" si="246"/>
        <v>3.209473875257276</v>
      </c>
      <c r="L1658" s="59">
        <f t="shared" si="247"/>
        <v>0.40473575534980899</v>
      </c>
      <c r="R1658" s="59">
        <f t="shared" si="250"/>
        <v>25.805553852755473</v>
      </c>
      <c r="S1658" s="59">
        <f t="shared" si="251"/>
        <v>3.2505897343719319</v>
      </c>
    </row>
    <row r="1659" spans="1:19" x14ac:dyDescent="0.3">
      <c r="A1659" s="60">
        <f>[1]Data!A1658</f>
        <v>2008.06</v>
      </c>
      <c r="B1659" s="59">
        <f>[1]Data!B1658</f>
        <v>1341.25</v>
      </c>
      <c r="C1659" s="59">
        <f>[1]Data!C1658</f>
        <v>28.71</v>
      </c>
      <c r="D1659" s="59">
        <f>[1]Data!D1658</f>
        <v>51.37</v>
      </c>
      <c r="E1659" s="59">
        <f>[1]Data!E1658</f>
        <v>218.815</v>
      </c>
      <c r="F1659" s="59">
        <f t="shared" si="248"/>
        <v>1914.4724767497657</v>
      </c>
      <c r="G1659" s="59">
        <f t="shared" si="249"/>
        <v>73.32447428192765</v>
      </c>
      <c r="H1659" s="59">
        <f t="shared" si="243"/>
        <v>2038.866298487854</v>
      </c>
      <c r="I1659" s="59">
        <f t="shared" si="244"/>
        <v>81.676463639051562</v>
      </c>
      <c r="J1659" s="59">
        <f t="shared" si="245"/>
        <v>23.439708227455732</v>
      </c>
      <c r="K1659" s="59">
        <f t="shared" si="246"/>
        <v>3.1544315169971981</v>
      </c>
      <c r="L1659" s="59">
        <f t="shared" si="247"/>
        <v>0.34969339708973113</v>
      </c>
      <c r="R1659" s="59">
        <f t="shared" si="250"/>
        <v>26.109597041074558</v>
      </c>
      <c r="S1659" s="59">
        <f t="shared" si="251"/>
        <v>3.2623029494657318</v>
      </c>
    </row>
    <row r="1660" spans="1:19" x14ac:dyDescent="0.3">
      <c r="A1660" s="60">
        <f>[1]Data!A1659</f>
        <v>2008.07</v>
      </c>
      <c r="B1660" s="59">
        <f>[1]Data!B1659</f>
        <v>1257.33</v>
      </c>
      <c r="C1660" s="59">
        <f>[1]Data!C1659</f>
        <v>28.756666666666668</v>
      </c>
      <c r="D1660" s="59">
        <f>[1]Data!D1659</f>
        <v>49.563333333333333</v>
      </c>
      <c r="E1660" s="59">
        <f>[1]Data!E1659</f>
        <v>219.964</v>
      </c>
      <c r="F1660" s="59">
        <f t="shared" si="248"/>
        <v>1785.3121127093525</v>
      </c>
      <c r="G1660" s="59">
        <f t="shared" si="249"/>
        <v>70.376129851551468</v>
      </c>
      <c r="H1660" s="59">
        <f t="shared" si="243"/>
        <v>2035.6345225960586</v>
      </c>
      <c r="I1660" s="59">
        <f t="shared" si="244"/>
        <v>81.642116726425513</v>
      </c>
      <c r="J1660" s="59">
        <f t="shared" si="245"/>
        <v>21.86753827919177</v>
      </c>
      <c r="K1660" s="59">
        <f t="shared" si="246"/>
        <v>3.0850032668164236</v>
      </c>
      <c r="L1660" s="59">
        <f t="shared" si="247"/>
        <v>0.28026514690895654</v>
      </c>
      <c r="R1660" s="59">
        <f t="shared" si="250"/>
        <v>25.368148496872688</v>
      </c>
      <c r="S1660" s="59">
        <f t="shared" si="251"/>
        <v>3.2334943909272345</v>
      </c>
    </row>
    <row r="1661" spans="1:19" x14ac:dyDescent="0.3">
      <c r="A1661" s="60">
        <f>[1]Data!A1660</f>
        <v>2008.08</v>
      </c>
      <c r="B1661" s="59">
        <f>[1]Data!B1660</f>
        <v>1281.47</v>
      </c>
      <c r="C1661" s="59">
        <f>[1]Data!C1660</f>
        <v>28.803333333333335</v>
      </c>
      <c r="D1661" s="59">
        <f>[1]Data!D1660</f>
        <v>47.756666666666668</v>
      </c>
      <c r="E1661" s="59">
        <f>[1]Data!E1660</f>
        <v>219.08600000000001</v>
      </c>
      <c r="F1661" s="59">
        <f t="shared" si="248"/>
        <v>1826.8811701341026</v>
      </c>
      <c r="G1661" s="59">
        <f t="shared" si="249"/>
        <v>68.082557595343076</v>
      </c>
      <c r="H1661" s="59">
        <f t="shared" si="243"/>
        <v>2032.8185723076169</v>
      </c>
      <c r="I1661" s="59">
        <f t="shared" si="244"/>
        <v>81.591264795755038</v>
      </c>
      <c r="J1661" s="59">
        <f t="shared" si="245"/>
        <v>22.39064653192078</v>
      </c>
      <c r="K1661" s="59">
        <f t="shared" si="246"/>
        <v>3.1086433061169769</v>
      </c>
      <c r="L1661" s="59">
        <f t="shared" si="247"/>
        <v>0.3039051862095099</v>
      </c>
      <c r="R1661" s="59">
        <f t="shared" si="250"/>
        <v>26.833321700286174</v>
      </c>
      <c r="S1661" s="59">
        <f t="shared" si="251"/>
        <v>3.2896444622266063</v>
      </c>
    </row>
    <row r="1662" spans="1:19" x14ac:dyDescent="0.3">
      <c r="A1662" s="60">
        <f>[1]Data!A1661</f>
        <v>2008.09</v>
      </c>
      <c r="B1662" s="59">
        <f>[1]Data!B1661</f>
        <v>1216.95</v>
      </c>
      <c r="C1662" s="59">
        <f>[1]Data!C1661</f>
        <v>28.85</v>
      </c>
      <c r="D1662" s="59">
        <f>[1]Data!D1661</f>
        <v>45.95</v>
      </c>
      <c r="E1662" s="59">
        <f>[1]Data!E1661</f>
        <v>218.78299999999999</v>
      </c>
      <c r="F1662" s="59">
        <f t="shared" si="248"/>
        <v>1737.3032977882194</v>
      </c>
      <c r="G1662" s="59">
        <f t="shared" si="249"/>
        <v>65.597671665531607</v>
      </c>
      <c r="H1662" s="59">
        <f t="shared" si="243"/>
        <v>2027.2380076327454</v>
      </c>
      <c r="I1662" s="59">
        <f t="shared" si="244"/>
        <v>81.521225738455016</v>
      </c>
      <c r="J1662" s="59">
        <f t="shared" si="245"/>
        <v>21.311054661543228</v>
      </c>
      <c r="K1662" s="59">
        <f t="shared" si="246"/>
        <v>3.0592259362769152</v>
      </c>
      <c r="L1662" s="59">
        <f t="shared" si="247"/>
        <v>0.25448781636944817</v>
      </c>
      <c r="R1662" s="59">
        <f t="shared" si="250"/>
        <v>26.484221980413491</v>
      </c>
      <c r="S1662" s="59">
        <f t="shared" si="251"/>
        <v>3.2765491587074878</v>
      </c>
    </row>
    <row r="1663" spans="1:19" x14ac:dyDescent="0.3">
      <c r="A1663" s="60">
        <f>[1]Data!A1662</f>
        <v>2008.1</v>
      </c>
      <c r="B1663" s="59">
        <f>[1]Data!B1662</f>
        <v>968.8</v>
      </c>
      <c r="C1663" s="59">
        <f>[1]Data!C1662</f>
        <v>28.696666666666665</v>
      </c>
      <c r="D1663" s="59">
        <f>[1]Data!D1662</f>
        <v>35.593333333333334</v>
      </c>
      <c r="E1663" s="59">
        <f>[1]Data!E1662</f>
        <v>216.57300000000001</v>
      </c>
      <c r="F1663" s="59">
        <f t="shared" si="248"/>
        <v>1397.1605029251107</v>
      </c>
      <c r="G1663" s="59">
        <f t="shared" si="249"/>
        <v>51.331130781153078</v>
      </c>
      <c r="H1663" s="59">
        <f t="shared" si="243"/>
        <v>2020.295969728782</v>
      </c>
      <c r="I1663" s="59">
        <f t="shared" si="244"/>
        <v>81.288866863399065</v>
      </c>
      <c r="J1663" s="59">
        <f t="shared" si="245"/>
        <v>17.187599690286653</v>
      </c>
      <c r="K1663" s="59">
        <f t="shared" si="246"/>
        <v>2.8441881755721017</v>
      </c>
      <c r="L1663" s="59">
        <f t="shared" si="247"/>
        <v>3.9450055664634665E-2</v>
      </c>
      <c r="R1663" s="59">
        <f t="shared" si="250"/>
        <v>27.218580258475367</v>
      </c>
      <c r="S1663" s="59">
        <f t="shared" si="251"/>
        <v>3.303899837834952</v>
      </c>
    </row>
    <row r="1664" spans="1:19" x14ac:dyDescent="0.3">
      <c r="A1664" s="60">
        <f>[1]Data!A1663</f>
        <v>2008.11</v>
      </c>
      <c r="B1664" s="59">
        <f>[1]Data!B1663</f>
        <v>883.04</v>
      </c>
      <c r="C1664" s="59">
        <f>[1]Data!C1663</f>
        <v>28.543333333333333</v>
      </c>
      <c r="D1664" s="59">
        <f>[1]Data!D1663</f>
        <v>25.236666666666668</v>
      </c>
      <c r="E1664" s="59">
        <f>[1]Data!E1663</f>
        <v>212.42500000000001</v>
      </c>
      <c r="F1664" s="59">
        <f t="shared" si="248"/>
        <v>1298.3483548546542</v>
      </c>
      <c r="G1664" s="59">
        <f t="shared" si="249"/>
        <v>37.105889482562475</v>
      </c>
      <c r="H1664" s="59">
        <f t="shared" si="243"/>
        <v>2011.7347006523109</v>
      </c>
      <c r="I1664" s="59">
        <f t="shared" si="244"/>
        <v>80.840509939193652</v>
      </c>
      <c r="J1664" s="59">
        <f t="shared" si="245"/>
        <v>16.060615597690337</v>
      </c>
      <c r="K1664" s="59">
        <f t="shared" si="246"/>
        <v>2.7763700388979657</v>
      </c>
      <c r="L1664" s="59">
        <f t="shared" si="247"/>
        <v>-2.8368081009501278E-2</v>
      </c>
      <c r="R1664" s="59">
        <f t="shared" si="250"/>
        <v>34.990357944789324</v>
      </c>
      <c r="S1664" s="59">
        <f t="shared" si="251"/>
        <v>3.5550725362440856</v>
      </c>
    </row>
    <row r="1665" spans="1:19" x14ac:dyDescent="0.3">
      <c r="A1665" s="60">
        <f>[1]Data!A1664</f>
        <v>2008.12</v>
      </c>
      <c r="B1665" s="59">
        <f>[1]Data!B1664</f>
        <v>877.56</v>
      </c>
      <c r="C1665" s="59">
        <f>[1]Data!C1664</f>
        <v>28.39</v>
      </c>
      <c r="D1665" s="59">
        <f>[1]Data!D1664</f>
        <v>14.88</v>
      </c>
      <c r="E1665" s="59">
        <f>[1]Data!E1664</f>
        <v>210.22800000000001</v>
      </c>
      <c r="F1665" s="59">
        <f t="shared" si="248"/>
        <v>1303.7752816941604</v>
      </c>
      <c r="G1665" s="59">
        <f t="shared" si="249"/>
        <v>22.106951310006281</v>
      </c>
      <c r="H1665" s="59">
        <f t="shared" ref="H1665:H1728" si="252">GEOMEAN(F1546:F1666)</f>
        <v>2002.2532484435224</v>
      </c>
      <c r="I1665" s="59">
        <f t="shared" ref="I1665:I1728" si="253">GEOMEAN(G1546:G1665)</f>
        <v>80.050245405179709</v>
      </c>
      <c r="J1665" s="59">
        <f t="shared" ref="J1665:J1728" si="254">F1665/I1665</f>
        <v>16.286961708799442</v>
      </c>
      <c r="K1665" s="59">
        <f t="shared" ref="K1665:K1728" si="255">LN(J1665)</f>
        <v>2.790364892560198</v>
      </c>
      <c r="L1665" s="59">
        <f t="shared" ref="L1665:L1728" si="256">K1665-$K$1854</f>
        <v>-1.437322734726898E-2</v>
      </c>
      <c r="R1665" s="59">
        <f t="shared" si="250"/>
        <v>58.975806451612897</v>
      </c>
      <c r="S1665" s="59">
        <f t="shared" si="251"/>
        <v>4.0771272996659143</v>
      </c>
    </row>
    <row r="1666" spans="1:19" x14ac:dyDescent="0.3">
      <c r="A1666" s="60">
        <f>[1]Data!A1665</f>
        <v>2009.01</v>
      </c>
      <c r="B1666" s="59">
        <f>[1]Data!B1665</f>
        <v>865.58</v>
      </c>
      <c r="C1666" s="59">
        <f>[1]Data!C1665</f>
        <v>28.013333333333335</v>
      </c>
      <c r="D1666" s="59">
        <f>[1]Data!D1665</f>
        <v>12.206666666666667</v>
      </c>
      <c r="E1666" s="59">
        <f>[1]Data!E1665</f>
        <v>211.143</v>
      </c>
      <c r="F1666" s="59">
        <f t="shared" si="248"/>
        <v>1280.4039563708009</v>
      </c>
      <c r="G1666" s="59">
        <f t="shared" si="249"/>
        <v>18.05663750791328</v>
      </c>
      <c r="H1666" s="59">
        <f t="shared" si="252"/>
        <v>1990.7924367606847</v>
      </c>
      <c r="I1666" s="59">
        <f t="shared" si="253"/>
        <v>79.131848148574377</v>
      </c>
      <c r="J1666" s="59">
        <f t="shared" si="254"/>
        <v>16.180640113027213</v>
      </c>
      <c r="K1666" s="59">
        <f t="shared" si="255"/>
        <v>2.7838154728395836</v>
      </c>
      <c r="L1666" s="59">
        <f t="shared" si="256"/>
        <v>-2.0922647067883382E-2</v>
      </c>
      <c r="R1666" s="59">
        <f t="shared" si="250"/>
        <v>70.910431458219549</v>
      </c>
      <c r="S1666" s="59">
        <f t="shared" si="251"/>
        <v>4.2614175518865851</v>
      </c>
    </row>
    <row r="1667" spans="1:19" x14ac:dyDescent="0.3">
      <c r="A1667" s="60">
        <f>[1]Data!A1666</f>
        <v>2009.02</v>
      </c>
      <c r="B1667" s="59">
        <f>[1]Data!B1666</f>
        <v>805.23</v>
      </c>
      <c r="C1667" s="59">
        <f>[1]Data!C1666</f>
        <v>27.63666666666667</v>
      </c>
      <c r="D1667" s="59">
        <f>[1]Data!D1666</f>
        <v>9.5333333333333332</v>
      </c>
      <c r="E1667" s="59">
        <f>[1]Data!E1666</f>
        <v>212.19300000000001</v>
      </c>
      <c r="F1667" s="59">
        <f t="shared" si="248"/>
        <v>1185.2374788989268</v>
      </c>
      <c r="G1667" s="59">
        <f t="shared" si="249"/>
        <v>14.032343511174574</v>
      </c>
      <c r="H1667" s="59">
        <f t="shared" si="252"/>
        <v>1978.3987828264094</v>
      </c>
      <c r="I1667" s="59">
        <f t="shared" si="253"/>
        <v>78.056765705469999</v>
      </c>
      <c r="J1667" s="59">
        <f t="shared" si="254"/>
        <v>15.184301683356434</v>
      </c>
      <c r="K1667" s="59">
        <f t="shared" si="255"/>
        <v>2.7202621101736493</v>
      </c>
      <c r="L1667" s="59">
        <f t="shared" si="256"/>
        <v>-8.4476009733817747E-2</v>
      </c>
      <c r="R1667" s="59">
        <f t="shared" si="250"/>
        <v>84.464685314685312</v>
      </c>
      <c r="S1667" s="59">
        <f t="shared" si="251"/>
        <v>4.4363335217380264</v>
      </c>
    </row>
    <row r="1668" spans="1:19" x14ac:dyDescent="0.3">
      <c r="A1668" s="60">
        <f>[1]Data!A1667</f>
        <v>2009.03</v>
      </c>
      <c r="B1668" s="59">
        <f>[1]Data!B1667</f>
        <v>757.13</v>
      </c>
      <c r="C1668" s="59">
        <f>[1]Data!C1667</f>
        <v>27.26</v>
      </c>
      <c r="D1668" s="59">
        <f>[1]Data!D1667</f>
        <v>6.86</v>
      </c>
      <c r="E1668" s="59">
        <f>[1]Data!E1667</f>
        <v>212.709</v>
      </c>
      <c r="F1668" s="59">
        <f t="shared" si="248"/>
        <v>1111.734468969343</v>
      </c>
      <c r="G1668" s="59">
        <f t="shared" si="249"/>
        <v>10.072904860631192</v>
      </c>
      <c r="H1668" s="59">
        <f t="shared" si="252"/>
        <v>1967.4852340487905</v>
      </c>
      <c r="I1668" s="59">
        <f t="shared" si="253"/>
        <v>76.782078165898213</v>
      </c>
      <c r="J1668" s="59">
        <f t="shared" si="254"/>
        <v>14.479088031028388</v>
      </c>
      <c r="K1668" s="59">
        <f t="shared" si="255"/>
        <v>2.6727054036915963</v>
      </c>
      <c r="L1668" s="59">
        <f t="shared" si="256"/>
        <v>-0.13203271621587076</v>
      </c>
      <c r="R1668" s="59">
        <f t="shared" si="250"/>
        <v>110.36880466472303</v>
      </c>
      <c r="S1668" s="59">
        <f t="shared" si="251"/>
        <v>4.7038275274708496</v>
      </c>
    </row>
    <row r="1669" spans="1:19" x14ac:dyDescent="0.3">
      <c r="A1669" s="60">
        <f>[1]Data!A1668</f>
        <v>2009.04</v>
      </c>
      <c r="B1669" s="59">
        <f>[1]Data!B1668</f>
        <v>848.15</v>
      </c>
      <c r="C1669" s="59">
        <f>[1]Data!C1668</f>
        <v>26.703333333333333</v>
      </c>
      <c r="D1669" s="59">
        <f>[1]Data!D1668</f>
        <v>7.0766666666666662</v>
      </c>
      <c r="E1669" s="59">
        <f>[1]Data!E1668</f>
        <v>213.24</v>
      </c>
      <c r="F1669" s="59">
        <f t="shared" si="248"/>
        <v>1242.2828071656349</v>
      </c>
      <c r="G1669" s="59">
        <f t="shared" si="249"/>
        <v>10.365172825611204</v>
      </c>
      <c r="H1669" s="59">
        <f t="shared" si="252"/>
        <v>1957.048774130664</v>
      </c>
      <c r="I1669" s="59">
        <f t="shared" si="253"/>
        <v>75.536501949089441</v>
      </c>
      <c r="J1669" s="59">
        <f t="shared" si="254"/>
        <v>16.44612571552382</v>
      </c>
      <c r="K1669" s="59">
        <f t="shared" si="255"/>
        <v>2.8000899306593281</v>
      </c>
      <c r="L1669" s="59">
        <f t="shared" si="256"/>
        <v>-4.6481892481389231E-3</v>
      </c>
      <c r="R1669" s="59">
        <f t="shared" si="250"/>
        <v>119.85162505887895</v>
      </c>
      <c r="S1669" s="59">
        <f t="shared" si="251"/>
        <v>4.7862545198946771</v>
      </c>
    </row>
    <row r="1670" spans="1:19" x14ac:dyDescent="0.3">
      <c r="A1670" s="60">
        <f>[1]Data!A1669</f>
        <v>2009.05</v>
      </c>
      <c r="B1670" s="59">
        <f>[1]Data!B1669</f>
        <v>902.41</v>
      </c>
      <c r="C1670" s="59">
        <f>[1]Data!C1669</f>
        <v>26.146666666666668</v>
      </c>
      <c r="D1670" s="59">
        <f>[1]Data!D1669</f>
        <v>7.293333333333333</v>
      </c>
      <c r="E1670" s="59">
        <f>[1]Data!E1669</f>
        <v>213.85599999999999</v>
      </c>
      <c r="F1670" s="59">
        <f t="shared" si="248"/>
        <v>1317.9500230061351</v>
      </c>
      <c r="G1670" s="59">
        <f t="shared" si="249"/>
        <v>10.651753454037607</v>
      </c>
      <c r="H1670" s="59">
        <f t="shared" si="252"/>
        <v>1946.9797937012454</v>
      </c>
      <c r="I1670" s="59">
        <f t="shared" si="253"/>
        <v>74.314293724731087</v>
      </c>
      <c r="J1670" s="59">
        <f t="shared" si="254"/>
        <v>17.734811931174068</v>
      </c>
      <c r="K1670" s="59">
        <f t="shared" si="255"/>
        <v>2.8755294837810901</v>
      </c>
      <c r="L1670" s="59">
        <f t="shared" si="256"/>
        <v>7.0791363873623059E-2</v>
      </c>
      <c r="R1670" s="59">
        <f t="shared" si="250"/>
        <v>123.73080438756855</v>
      </c>
      <c r="S1670" s="59">
        <f t="shared" si="251"/>
        <v>4.8181082733570078</v>
      </c>
    </row>
    <row r="1671" spans="1:19" x14ac:dyDescent="0.3">
      <c r="A1671" s="60">
        <f>[1]Data!A1670</f>
        <v>2009.06</v>
      </c>
      <c r="B1671" s="59">
        <f>[1]Data!B1670</f>
        <v>926.12</v>
      </c>
      <c r="C1671" s="59">
        <f>[1]Data!C1670</f>
        <v>25.59</v>
      </c>
      <c r="D1671" s="59">
        <f>[1]Data!D1670</f>
        <v>7.51</v>
      </c>
      <c r="E1671" s="59">
        <f>[1]Data!E1670</f>
        <v>215.69300000000001</v>
      </c>
      <c r="F1671" s="59">
        <f t="shared" si="248"/>
        <v>1341.0584109822757</v>
      </c>
      <c r="G1671" s="59">
        <f t="shared" si="249"/>
        <v>10.87477720649256</v>
      </c>
      <c r="H1671" s="59">
        <f t="shared" si="252"/>
        <v>1937.2696526896621</v>
      </c>
      <c r="I1671" s="59">
        <f t="shared" si="253"/>
        <v>73.111273434137615</v>
      </c>
      <c r="J1671" s="59">
        <f t="shared" si="254"/>
        <v>18.342703498255574</v>
      </c>
      <c r="K1671" s="59">
        <f t="shared" si="255"/>
        <v>2.9092318659021408</v>
      </c>
      <c r="L1671" s="59">
        <f t="shared" si="256"/>
        <v>0.10449374599467376</v>
      </c>
      <c r="R1671" s="59">
        <f t="shared" si="250"/>
        <v>123.31824234354195</v>
      </c>
      <c r="S1671" s="59">
        <f t="shared" si="251"/>
        <v>4.814768350106954</v>
      </c>
    </row>
    <row r="1672" spans="1:19" x14ac:dyDescent="0.3">
      <c r="A1672" s="60">
        <f>[1]Data!A1671</f>
        <v>2009.07</v>
      </c>
      <c r="B1672" s="59">
        <f>[1]Data!B1671</f>
        <v>935.82</v>
      </c>
      <c r="C1672" s="59">
        <f>[1]Data!C1671</f>
        <v>25.026666666666664</v>
      </c>
      <c r="D1672" s="59">
        <f>[1]Data!D1671</f>
        <v>9.1866666666666674</v>
      </c>
      <c r="E1672" s="59">
        <f>[1]Data!E1671</f>
        <v>215.351</v>
      </c>
      <c r="F1672" s="59">
        <f t="shared" si="248"/>
        <v>1357.2564429234135</v>
      </c>
      <c r="G1672" s="59">
        <f t="shared" si="249"/>
        <v>13.323782909451701</v>
      </c>
      <c r="H1672" s="59">
        <f t="shared" si="252"/>
        <v>1928.1423223700092</v>
      </c>
      <c r="I1672" s="59">
        <f t="shared" si="253"/>
        <v>72.037200425218344</v>
      </c>
      <c r="J1672" s="59">
        <f t="shared" si="254"/>
        <v>18.841049276094207</v>
      </c>
      <c r="K1672" s="59">
        <f t="shared" si="255"/>
        <v>2.9360379616575627</v>
      </c>
      <c r="L1672" s="59">
        <f t="shared" si="256"/>
        <v>0.13129984175009568</v>
      </c>
      <c r="R1672" s="59">
        <f t="shared" si="250"/>
        <v>101.86719883889695</v>
      </c>
      <c r="S1672" s="59">
        <f t="shared" si="251"/>
        <v>4.6236699928144409</v>
      </c>
    </row>
    <row r="1673" spans="1:19" x14ac:dyDescent="0.3">
      <c r="A1673" s="60">
        <f>[1]Data!A1672</f>
        <v>2009.08</v>
      </c>
      <c r="B1673" s="59">
        <f>[1]Data!B1672</f>
        <v>1009.73</v>
      </c>
      <c r="C1673" s="59">
        <f>[1]Data!C1672</f>
        <v>24.463333333333331</v>
      </c>
      <c r="D1673" s="59">
        <f>[1]Data!D1672</f>
        <v>10.863333333333333</v>
      </c>
      <c r="E1673" s="59">
        <f>[1]Data!E1672</f>
        <v>215.834</v>
      </c>
      <c r="F1673" s="59">
        <f t="shared" si="248"/>
        <v>1461.1738204360759</v>
      </c>
      <c r="G1673" s="59">
        <f t="shared" si="249"/>
        <v>15.720260138192623</v>
      </c>
      <c r="H1673" s="59">
        <f t="shared" si="252"/>
        <v>1920.2508023685214</v>
      </c>
      <c r="I1673" s="59">
        <f t="shared" si="253"/>
        <v>71.064565315114493</v>
      </c>
      <c r="J1673" s="59">
        <f t="shared" si="254"/>
        <v>20.561215198558365</v>
      </c>
      <c r="K1673" s="59">
        <f t="shared" si="255"/>
        <v>3.0234065438285809</v>
      </c>
      <c r="L1673" s="59">
        <f t="shared" si="256"/>
        <v>0.21866842392111385</v>
      </c>
      <c r="R1673" s="59">
        <f t="shared" si="250"/>
        <v>92.948450444921761</v>
      </c>
      <c r="S1673" s="59">
        <f t="shared" si="251"/>
        <v>4.5320450431831114</v>
      </c>
    </row>
    <row r="1674" spans="1:19" x14ac:dyDescent="0.3">
      <c r="A1674" s="60">
        <f>[1]Data!A1673</f>
        <v>2009.09</v>
      </c>
      <c r="B1674" s="59">
        <f>[1]Data!B1673</f>
        <v>1044.55</v>
      </c>
      <c r="C1674" s="59">
        <f>[1]Data!C1673</f>
        <v>23.9</v>
      </c>
      <c r="D1674" s="59">
        <f>[1]Data!D1673</f>
        <v>12.54</v>
      </c>
      <c r="E1674" s="59">
        <f>[1]Data!E1673</f>
        <v>215.96899999999999</v>
      </c>
      <c r="F1674" s="59">
        <f t="shared" si="248"/>
        <v>1510.6167579606331</v>
      </c>
      <c r="G1674" s="59">
        <f t="shared" si="249"/>
        <v>18.135210516324101</v>
      </c>
      <c r="H1674" s="59">
        <f t="shared" si="252"/>
        <v>1912.9091375296607</v>
      </c>
      <c r="I1674" s="59">
        <f t="shared" si="253"/>
        <v>70.178206225779149</v>
      </c>
      <c r="J1674" s="59">
        <f t="shared" si="254"/>
        <v>21.52543986520028</v>
      </c>
      <c r="K1674" s="59">
        <f t="shared" si="255"/>
        <v>3.0692354851897989</v>
      </c>
      <c r="L1674" s="59">
        <f t="shared" si="256"/>
        <v>0.26449736528233192</v>
      </c>
      <c r="R1674" s="59">
        <f t="shared" si="250"/>
        <v>83.297448165869227</v>
      </c>
      <c r="S1674" s="59">
        <f t="shared" si="251"/>
        <v>4.4224179144402838</v>
      </c>
    </row>
    <row r="1675" spans="1:19" x14ac:dyDescent="0.3">
      <c r="A1675" s="60">
        <f>[1]Data!A1674</f>
        <v>2009.1</v>
      </c>
      <c r="B1675" s="59">
        <f>[1]Data!B1674</f>
        <v>1067.6600000000001</v>
      </c>
      <c r="C1675" s="59">
        <f>[1]Data!C1674</f>
        <v>23.403333333333332</v>
      </c>
      <c r="D1675" s="59">
        <f>[1]Data!D1674</f>
        <v>25.349999999999998</v>
      </c>
      <c r="E1675" s="59">
        <f>[1]Data!E1674</f>
        <v>216.17699999999999</v>
      </c>
      <c r="F1675" s="59">
        <f t="shared" ref="F1675:F1738" si="257">B1675*$E$1848/E1675</f>
        <v>1542.5525523991914</v>
      </c>
      <c r="G1675" s="59">
        <f t="shared" ref="G1675:G1738" si="258">D1675*$E$1848/E1675</f>
        <v>36.625617896445966</v>
      </c>
      <c r="H1675" s="59">
        <f t="shared" si="252"/>
        <v>1906.1292823753543</v>
      </c>
      <c r="I1675" s="59">
        <f t="shared" si="253"/>
        <v>69.6928154102783</v>
      </c>
      <c r="J1675" s="59">
        <f t="shared" si="254"/>
        <v>22.133595024368834</v>
      </c>
      <c r="K1675" s="59">
        <f t="shared" si="255"/>
        <v>3.0970965911345409</v>
      </c>
      <c r="L1675" s="59">
        <f t="shared" si="256"/>
        <v>0.29235847122707392</v>
      </c>
      <c r="R1675" s="59">
        <f t="shared" ref="R1675:R1738" si="259">B1675/D1675</f>
        <v>42.11676528599606</v>
      </c>
      <c r="S1675" s="59">
        <f t="shared" ref="S1675:S1738" si="260">LN(R1675)</f>
        <v>3.7404458867382484</v>
      </c>
    </row>
    <row r="1676" spans="1:19" x14ac:dyDescent="0.3">
      <c r="A1676" s="60">
        <f>[1]Data!A1675</f>
        <v>2009.11</v>
      </c>
      <c r="B1676" s="59">
        <f>[1]Data!B1675</f>
        <v>1088.07</v>
      </c>
      <c r="C1676" s="59">
        <f>[1]Data!C1675</f>
        <v>22.906666666666666</v>
      </c>
      <c r="D1676" s="59">
        <f>[1]Data!D1675</f>
        <v>38.159999999999997</v>
      </c>
      <c r="E1676" s="59">
        <f>[1]Data!E1675</f>
        <v>216.33</v>
      </c>
      <c r="F1676" s="59">
        <f t="shared" si="257"/>
        <v>1570.929040077659</v>
      </c>
      <c r="G1676" s="59">
        <f t="shared" si="258"/>
        <v>55.094481209263613</v>
      </c>
      <c r="H1676" s="59">
        <f t="shared" si="252"/>
        <v>1898.6672560863483</v>
      </c>
      <c r="I1676" s="59">
        <f t="shared" si="253"/>
        <v>69.429387966185018</v>
      </c>
      <c r="J1676" s="59">
        <f t="shared" si="254"/>
        <v>22.626283856092272</v>
      </c>
      <c r="K1676" s="59">
        <f t="shared" si="255"/>
        <v>3.1191122329967049</v>
      </c>
      <c r="L1676" s="59">
        <f t="shared" si="256"/>
        <v>0.31437411308923791</v>
      </c>
      <c r="R1676" s="59">
        <f t="shared" si="259"/>
        <v>28.513364779874216</v>
      </c>
      <c r="S1676" s="59">
        <f t="shared" si="260"/>
        <v>3.3503729170014807</v>
      </c>
    </row>
    <row r="1677" spans="1:19" x14ac:dyDescent="0.3">
      <c r="A1677" s="60">
        <f>[1]Data!A1676</f>
        <v>2009.12</v>
      </c>
      <c r="B1677" s="59">
        <f>[1]Data!B1676</f>
        <v>1110.3800000000001</v>
      </c>
      <c r="C1677" s="59">
        <f>[1]Data!C1676</f>
        <v>22.41</v>
      </c>
      <c r="D1677" s="59">
        <f>[1]Data!D1676</f>
        <v>50.97</v>
      </c>
      <c r="E1677" s="59">
        <f>[1]Data!E1676</f>
        <v>215.94900000000001</v>
      </c>
      <c r="F1677" s="59">
        <f t="shared" si="257"/>
        <v>1605.9681043209275</v>
      </c>
      <c r="G1677" s="59">
        <f t="shared" si="258"/>
        <v>73.71908200547351</v>
      </c>
      <c r="H1677" s="59">
        <f t="shared" si="252"/>
        <v>1890.9480905903463</v>
      </c>
      <c r="I1677" s="59">
        <f t="shared" si="253"/>
        <v>69.317931480023546</v>
      </c>
      <c r="J1677" s="59">
        <f t="shared" si="254"/>
        <v>23.168148126055161</v>
      </c>
      <c r="K1677" s="59">
        <f t="shared" si="255"/>
        <v>3.1427784097453308</v>
      </c>
      <c r="L1677" s="59">
        <f t="shared" si="256"/>
        <v>0.33804028983786383</v>
      </c>
      <c r="R1677" s="59">
        <f t="shared" si="259"/>
        <v>21.784971551893275</v>
      </c>
      <c r="S1677" s="59">
        <f t="shared" si="260"/>
        <v>3.0812203537110028</v>
      </c>
    </row>
    <row r="1678" spans="1:19" x14ac:dyDescent="0.3">
      <c r="A1678" s="60">
        <f>[1]Data!A1677</f>
        <v>2010.01</v>
      </c>
      <c r="B1678" s="59">
        <f>[1]Data!B1677</f>
        <v>1123.58</v>
      </c>
      <c r="C1678" s="59">
        <f>[1]Data!C1677</f>
        <v>22.24</v>
      </c>
      <c r="D1678" s="59">
        <f>[1]Data!D1677</f>
        <v>54.289999999999992</v>
      </c>
      <c r="E1678" s="59">
        <f>[1]Data!E1677</f>
        <v>216.68700000000001</v>
      </c>
      <c r="F1678" s="59">
        <f t="shared" si="257"/>
        <v>1619.5248840954923</v>
      </c>
      <c r="G1678" s="59">
        <f t="shared" si="258"/>
        <v>78.253445199758161</v>
      </c>
      <c r="H1678" s="59">
        <f t="shared" si="252"/>
        <v>1882.8520928110295</v>
      </c>
      <c r="I1678" s="59">
        <f t="shared" si="253"/>
        <v>69.231805262937399</v>
      </c>
      <c r="J1678" s="59">
        <f t="shared" si="254"/>
        <v>23.392787143779564</v>
      </c>
      <c r="K1678" s="59">
        <f t="shared" si="255"/>
        <v>3.1524277331285906</v>
      </c>
      <c r="L1678" s="59">
        <f t="shared" si="256"/>
        <v>0.34768961322112357</v>
      </c>
      <c r="R1678" s="59">
        <f t="shared" si="259"/>
        <v>20.695892429545037</v>
      </c>
      <c r="S1678" s="59">
        <f t="shared" si="260"/>
        <v>3.0299352472255081</v>
      </c>
    </row>
    <row r="1679" spans="1:19" x14ac:dyDescent="0.3">
      <c r="A1679" s="60">
        <f>[1]Data!A1678</f>
        <v>2010.02</v>
      </c>
      <c r="B1679" s="59">
        <f>[1]Data!B1678</f>
        <v>1089.1600000000001</v>
      </c>
      <c r="C1679" s="59">
        <f>[1]Data!C1678</f>
        <v>22.07</v>
      </c>
      <c r="D1679" s="59">
        <f>[1]Data!D1678</f>
        <v>57.61</v>
      </c>
      <c r="E1679" s="59">
        <f>[1]Data!E1678</f>
        <v>216.74100000000001</v>
      </c>
      <c r="F1679" s="59">
        <f t="shared" si="257"/>
        <v>1569.5208618581623</v>
      </c>
      <c r="G1679" s="59">
        <f t="shared" si="258"/>
        <v>83.018194619384417</v>
      </c>
      <c r="H1679" s="59">
        <f t="shared" si="252"/>
        <v>1876.093342281797</v>
      </c>
      <c r="I1679" s="59">
        <f t="shared" si="253"/>
        <v>69.172478721251366</v>
      </c>
      <c r="J1679" s="59">
        <f t="shared" si="254"/>
        <v>22.689961251539909</v>
      </c>
      <c r="K1679" s="59">
        <f t="shared" si="255"/>
        <v>3.1219225910573662</v>
      </c>
      <c r="L1679" s="59">
        <f t="shared" si="256"/>
        <v>0.31718447114989923</v>
      </c>
      <c r="R1679" s="59">
        <f t="shared" si="259"/>
        <v>18.905745530289881</v>
      </c>
      <c r="S1679" s="59">
        <f t="shared" si="260"/>
        <v>2.939465872179714</v>
      </c>
    </row>
    <row r="1680" spans="1:19" x14ac:dyDescent="0.3">
      <c r="A1680" s="60">
        <f>[1]Data!A1679</f>
        <v>2010.03</v>
      </c>
      <c r="B1680" s="59">
        <f>[1]Data!B1679</f>
        <v>1152.05</v>
      </c>
      <c r="C1680" s="59">
        <f>[1]Data!C1679</f>
        <v>21.9</v>
      </c>
      <c r="D1680" s="59">
        <f>[1]Data!D1679</f>
        <v>60.93</v>
      </c>
      <c r="E1680" s="59">
        <f>[1]Data!E1679</f>
        <v>217.631</v>
      </c>
      <c r="F1680" s="59">
        <f t="shared" si="257"/>
        <v>1653.3585775923466</v>
      </c>
      <c r="G1680" s="59">
        <f t="shared" si="258"/>
        <v>87.44337323267365</v>
      </c>
      <c r="H1680" s="59">
        <f t="shared" si="252"/>
        <v>1869.472136388777</v>
      </c>
      <c r="I1680" s="59">
        <f t="shared" si="253"/>
        <v>69.137274510137445</v>
      </c>
      <c r="J1680" s="59">
        <f t="shared" si="254"/>
        <v>23.91414167403892</v>
      </c>
      <c r="K1680" s="59">
        <f t="shared" si="255"/>
        <v>3.1744699857935856</v>
      </c>
      <c r="L1680" s="59">
        <f t="shared" si="256"/>
        <v>0.36973186588611862</v>
      </c>
      <c r="R1680" s="59">
        <f t="shared" si="259"/>
        <v>18.907763006729034</v>
      </c>
      <c r="S1680" s="59">
        <f t="shared" si="260"/>
        <v>2.939572578831338</v>
      </c>
    </row>
    <row r="1681" spans="1:19" x14ac:dyDescent="0.3">
      <c r="A1681" s="60">
        <f>[1]Data!A1680</f>
        <v>2010.04</v>
      </c>
      <c r="B1681" s="59">
        <f>[1]Data!B1680</f>
        <v>1197.32</v>
      </c>
      <c r="C1681" s="59">
        <f>[1]Data!C1680</f>
        <v>21.946666666666665</v>
      </c>
      <c r="D1681" s="59">
        <f>[1]Data!D1680</f>
        <v>62.986666666666665</v>
      </c>
      <c r="E1681" s="59">
        <f>[1]Data!E1680</f>
        <v>218.00899999999999</v>
      </c>
      <c r="F1681" s="59">
        <f t="shared" si="257"/>
        <v>1715.348220669789</v>
      </c>
      <c r="G1681" s="59">
        <f t="shared" si="258"/>
        <v>90.238254261674214</v>
      </c>
      <c r="H1681" s="59">
        <f t="shared" si="252"/>
        <v>1861.7102708994764</v>
      </c>
      <c r="I1681" s="59">
        <f t="shared" si="253"/>
        <v>69.116900639873791</v>
      </c>
      <c r="J1681" s="59">
        <f t="shared" si="254"/>
        <v>24.818072060369538</v>
      </c>
      <c r="K1681" s="59">
        <f t="shared" si="255"/>
        <v>3.2115720999008572</v>
      </c>
      <c r="L1681" s="59">
        <f t="shared" si="256"/>
        <v>0.40683397999339022</v>
      </c>
      <c r="R1681" s="59">
        <f t="shared" si="259"/>
        <v>19.009102455546145</v>
      </c>
      <c r="S1681" s="59">
        <f t="shared" si="260"/>
        <v>2.9449179410535726</v>
      </c>
    </row>
    <row r="1682" spans="1:19" x14ac:dyDescent="0.3">
      <c r="A1682" s="60">
        <f>[1]Data!A1681</f>
        <v>2010.05</v>
      </c>
      <c r="B1682" s="59">
        <f>[1]Data!B1681</f>
        <v>1125.06</v>
      </c>
      <c r="C1682" s="59">
        <f>[1]Data!C1681</f>
        <v>21.993333333333332</v>
      </c>
      <c r="D1682" s="59">
        <f>[1]Data!D1681</f>
        <v>65.043333333333322</v>
      </c>
      <c r="E1682" s="59">
        <f>[1]Data!E1681</f>
        <v>218.178</v>
      </c>
      <c r="F1682" s="59">
        <f t="shared" si="257"/>
        <v>1610.575951379149</v>
      </c>
      <c r="G1682" s="59">
        <f t="shared" si="258"/>
        <v>93.112570408871036</v>
      </c>
      <c r="H1682" s="59">
        <f t="shared" si="252"/>
        <v>1853.8910943777064</v>
      </c>
      <c r="I1682" s="59">
        <f t="shared" si="253"/>
        <v>69.111641427862537</v>
      </c>
      <c r="J1682" s="59">
        <f t="shared" si="254"/>
        <v>23.303974816749776</v>
      </c>
      <c r="K1682" s="59">
        <f t="shared" si="255"/>
        <v>3.1486239390158772</v>
      </c>
      <c r="L1682" s="59">
        <f t="shared" si="256"/>
        <v>0.34388581910841021</v>
      </c>
      <c r="R1682" s="59">
        <f t="shared" si="259"/>
        <v>17.297083995285195</v>
      </c>
      <c r="S1682" s="59">
        <f t="shared" si="260"/>
        <v>2.8505379321108846</v>
      </c>
    </row>
    <row r="1683" spans="1:19" x14ac:dyDescent="0.3">
      <c r="A1683" s="60">
        <f>[1]Data!A1682</f>
        <v>2010.06</v>
      </c>
      <c r="B1683" s="59">
        <f>[1]Data!B1682</f>
        <v>1083.3599999999999</v>
      </c>
      <c r="C1683" s="59">
        <f>[1]Data!C1682</f>
        <v>22.04</v>
      </c>
      <c r="D1683" s="59">
        <f>[1]Data!D1682</f>
        <v>67.099999999999994</v>
      </c>
      <c r="E1683" s="59">
        <f>[1]Data!E1682</f>
        <v>217.965</v>
      </c>
      <c r="F1683" s="59">
        <f t="shared" si="257"/>
        <v>1552.3960063312913</v>
      </c>
      <c r="G1683" s="59">
        <f t="shared" si="258"/>
        <v>96.150653545293963</v>
      </c>
      <c r="H1683" s="59">
        <f t="shared" si="252"/>
        <v>1845.6705851715656</v>
      </c>
      <c r="I1683" s="59">
        <f t="shared" si="253"/>
        <v>69.124291645949</v>
      </c>
      <c r="J1683" s="59">
        <f t="shared" si="254"/>
        <v>22.458038547180813</v>
      </c>
      <c r="K1683" s="59">
        <f t="shared" si="255"/>
        <v>3.1116486145608793</v>
      </c>
      <c r="L1683" s="59">
        <f t="shared" si="256"/>
        <v>0.30691049465341225</v>
      </c>
      <c r="R1683" s="59">
        <f t="shared" si="259"/>
        <v>16.145454545454545</v>
      </c>
      <c r="S1683" s="59">
        <f t="shared" si="260"/>
        <v>2.7816385577596989</v>
      </c>
    </row>
    <row r="1684" spans="1:19" x14ac:dyDescent="0.3">
      <c r="A1684" s="60">
        <f>[1]Data!A1683</f>
        <v>2010.07</v>
      </c>
      <c r="B1684" s="59">
        <f>[1]Data!B1683</f>
        <v>1079.8</v>
      </c>
      <c r="C1684" s="59">
        <f>[1]Data!C1683</f>
        <v>22.143333333333334</v>
      </c>
      <c r="D1684" s="59">
        <f>[1]Data!D1683</f>
        <v>68.686666666666667</v>
      </c>
      <c r="E1684" s="59">
        <f>[1]Data!E1683</f>
        <v>218.011</v>
      </c>
      <c r="F1684" s="59">
        <f t="shared" si="257"/>
        <v>1546.9682428868266</v>
      </c>
      <c r="G1684" s="59">
        <f t="shared" si="258"/>
        <v>98.4034932793911</v>
      </c>
      <c r="H1684" s="59">
        <f t="shared" si="252"/>
        <v>1837.4913560157333</v>
      </c>
      <c r="I1684" s="59">
        <f t="shared" si="253"/>
        <v>69.145076602791391</v>
      </c>
      <c r="J1684" s="59">
        <f t="shared" si="254"/>
        <v>22.372789486856615</v>
      </c>
      <c r="K1684" s="59">
        <f t="shared" si="255"/>
        <v>3.1078454653969785</v>
      </c>
      <c r="L1684" s="59">
        <f t="shared" si="256"/>
        <v>0.30310734548951146</v>
      </c>
      <c r="R1684" s="59">
        <f t="shared" si="259"/>
        <v>15.720663884305541</v>
      </c>
      <c r="S1684" s="59">
        <f t="shared" si="260"/>
        <v>2.7549760179353742</v>
      </c>
    </row>
    <row r="1685" spans="1:19" x14ac:dyDescent="0.3">
      <c r="A1685" s="60">
        <f>[1]Data!A1684</f>
        <v>2010.08</v>
      </c>
      <c r="B1685" s="59">
        <f>[1]Data!B1684</f>
        <v>1087.28</v>
      </c>
      <c r="C1685" s="59">
        <f>[1]Data!C1684</f>
        <v>22.246666666666666</v>
      </c>
      <c r="D1685" s="59">
        <f>[1]Data!D1684</f>
        <v>70.273333333333326</v>
      </c>
      <c r="E1685" s="59">
        <f>[1]Data!E1684</f>
        <v>218.31200000000001</v>
      </c>
      <c r="F1685" s="59">
        <f t="shared" si="257"/>
        <v>1555.5367408113157</v>
      </c>
      <c r="G1685" s="59">
        <f t="shared" si="258"/>
        <v>100.53781169457778</v>
      </c>
      <c r="H1685" s="59">
        <f t="shared" si="252"/>
        <v>1829.6885737961591</v>
      </c>
      <c r="I1685" s="59">
        <f t="shared" si="253"/>
        <v>69.171759968830713</v>
      </c>
      <c r="J1685" s="59">
        <f t="shared" si="254"/>
        <v>22.488031842940696</v>
      </c>
      <c r="K1685" s="59">
        <f t="shared" si="255"/>
        <v>3.1129832496002354</v>
      </c>
      <c r="L1685" s="59">
        <f t="shared" si="256"/>
        <v>0.3082451296927684</v>
      </c>
      <c r="R1685" s="59">
        <f t="shared" si="259"/>
        <v>15.472156341903046</v>
      </c>
      <c r="S1685" s="59">
        <f t="shared" si="260"/>
        <v>2.7390420434881584</v>
      </c>
    </row>
    <row r="1686" spans="1:19" x14ac:dyDescent="0.3">
      <c r="A1686" s="60">
        <f>[1]Data!A1685</f>
        <v>2010.09</v>
      </c>
      <c r="B1686" s="59">
        <f>[1]Data!B1685</f>
        <v>1122.08</v>
      </c>
      <c r="C1686" s="59">
        <f>[1]Data!C1685</f>
        <v>22.35</v>
      </c>
      <c r="D1686" s="59">
        <f>[1]Data!D1685</f>
        <v>71.86</v>
      </c>
      <c r="E1686" s="59">
        <f>[1]Data!E1685</f>
        <v>218.43899999999999</v>
      </c>
      <c r="F1686" s="59">
        <f t="shared" si="257"/>
        <v>1604.3906562472816</v>
      </c>
      <c r="G1686" s="59">
        <f t="shared" si="258"/>
        <v>102.74803272309433</v>
      </c>
      <c r="H1686" s="59">
        <f t="shared" si="252"/>
        <v>1822.8061457712997</v>
      </c>
      <c r="I1686" s="59">
        <f t="shared" si="253"/>
        <v>69.207582720907155</v>
      </c>
      <c r="J1686" s="59">
        <f t="shared" si="254"/>
        <v>23.182295829017676</v>
      </c>
      <c r="K1686" s="59">
        <f t="shared" si="255"/>
        <v>3.1433888765367857</v>
      </c>
      <c r="L1686" s="59">
        <f t="shared" si="256"/>
        <v>0.33865075662931865</v>
      </c>
      <c r="R1686" s="59">
        <f t="shared" si="259"/>
        <v>15.614806568327301</v>
      </c>
      <c r="S1686" s="59">
        <f t="shared" si="260"/>
        <v>2.7482196031032275</v>
      </c>
    </row>
    <row r="1687" spans="1:19" x14ac:dyDescent="0.3">
      <c r="A1687" s="60">
        <f>[1]Data!A1686</f>
        <v>2010.1</v>
      </c>
      <c r="B1687" s="59">
        <f>[1]Data!B1686</f>
        <v>1171.58</v>
      </c>
      <c r="C1687" s="59">
        <f>[1]Data!C1686</f>
        <v>22.476666666666667</v>
      </c>
      <c r="D1687" s="59">
        <f>[1]Data!D1686</f>
        <v>73.69</v>
      </c>
      <c r="E1687" s="59">
        <f>[1]Data!E1686</f>
        <v>218.71100000000001</v>
      </c>
      <c r="F1687" s="59">
        <f t="shared" si="257"/>
        <v>1673.0842278623386</v>
      </c>
      <c r="G1687" s="59">
        <f t="shared" si="258"/>
        <v>105.23359629831147</v>
      </c>
      <c r="H1687" s="59">
        <f t="shared" si="252"/>
        <v>1817.1337880706258</v>
      </c>
      <c r="I1687" s="59">
        <f t="shared" si="253"/>
        <v>69.271625387883944</v>
      </c>
      <c r="J1687" s="59">
        <f t="shared" si="254"/>
        <v>24.152518704360759</v>
      </c>
      <c r="K1687" s="59">
        <f t="shared" si="255"/>
        <v>3.1843886688367511</v>
      </c>
      <c r="L1687" s="59">
        <f t="shared" si="256"/>
        <v>0.37965054892928407</v>
      </c>
      <c r="R1687" s="59">
        <f t="shared" si="259"/>
        <v>15.89876509702809</v>
      </c>
      <c r="S1687" s="59">
        <f t="shared" si="260"/>
        <v>2.7662414393563801</v>
      </c>
    </row>
    <row r="1688" spans="1:19" x14ac:dyDescent="0.3">
      <c r="A1688" s="60">
        <f>[1]Data!A1687</f>
        <v>2010.11</v>
      </c>
      <c r="B1688" s="59">
        <f>[1]Data!B1687</f>
        <v>1198.8900000000001</v>
      </c>
      <c r="C1688" s="59">
        <f>[1]Data!C1687</f>
        <v>22.603333333333335</v>
      </c>
      <c r="D1688" s="59">
        <f>[1]Data!D1687</f>
        <v>75.52</v>
      </c>
      <c r="E1688" s="59">
        <f>[1]Data!E1687</f>
        <v>218.803</v>
      </c>
      <c r="F1688" s="59">
        <f t="shared" si="257"/>
        <v>1711.3646132822676</v>
      </c>
      <c r="G1688" s="59">
        <f t="shared" si="258"/>
        <v>107.80159613899259</v>
      </c>
      <c r="H1688" s="59">
        <f t="shared" si="252"/>
        <v>1812.1161790658125</v>
      </c>
      <c r="I1688" s="59">
        <f t="shared" si="253"/>
        <v>69.363740039990276</v>
      </c>
      <c r="J1688" s="59">
        <f t="shared" si="254"/>
        <v>24.672323209440762</v>
      </c>
      <c r="K1688" s="59">
        <f t="shared" si="255"/>
        <v>3.2056820975480607</v>
      </c>
      <c r="L1688" s="59">
        <f t="shared" si="256"/>
        <v>0.40094397764059364</v>
      </c>
      <c r="R1688" s="59">
        <f t="shared" si="259"/>
        <v>15.875132415254239</v>
      </c>
      <c r="S1688" s="59">
        <f t="shared" si="260"/>
        <v>2.7647538858623455</v>
      </c>
    </row>
    <row r="1689" spans="1:19" x14ac:dyDescent="0.3">
      <c r="A1689" s="60">
        <f>[1]Data!A1688</f>
        <v>2010.12</v>
      </c>
      <c r="B1689" s="59">
        <f>[1]Data!B1688</f>
        <v>1241.53</v>
      </c>
      <c r="C1689" s="59">
        <f>[1]Data!C1688</f>
        <v>22.73</v>
      </c>
      <c r="D1689" s="59">
        <f>[1]Data!D1688</f>
        <v>77.349999999999994</v>
      </c>
      <c r="E1689" s="59">
        <f>[1]Data!E1688</f>
        <v>219.179</v>
      </c>
      <c r="F1689" s="59">
        <f t="shared" si="257"/>
        <v>1769.1911540795422</v>
      </c>
      <c r="G1689" s="59">
        <f t="shared" si="258"/>
        <v>110.22442934770208</v>
      </c>
      <c r="H1689" s="59">
        <f t="shared" si="252"/>
        <v>1808.0388920555956</v>
      </c>
      <c r="I1689" s="59">
        <f t="shared" si="253"/>
        <v>69.482618019905331</v>
      </c>
      <c r="J1689" s="59">
        <f t="shared" si="254"/>
        <v>25.462355974737534</v>
      </c>
      <c r="K1689" s="59">
        <f t="shared" si="255"/>
        <v>3.2372011251692308</v>
      </c>
      <c r="L1689" s="59">
        <f t="shared" si="256"/>
        <v>0.43246300526176373</v>
      </c>
      <c r="R1689" s="59">
        <f t="shared" si="259"/>
        <v>16.050808015513898</v>
      </c>
      <c r="S1689" s="59">
        <f t="shared" si="260"/>
        <v>2.7757591919545517</v>
      </c>
    </row>
    <row r="1690" spans="1:19" x14ac:dyDescent="0.3">
      <c r="A1690" s="60">
        <f>[1]Data!A1689</f>
        <v>2011.01</v>
      </c>
      <c r="B1690" s="59">
        <f>[1]Data!B1689</f>
        <v>1282.6199999999999</v>
      </c>
      <c r="C1690" s="59">
        <f>[1]Data!C1689</f>
        <v>22.963333333333335</v>
      </c>
      <c r="D1690" s="59">
        <f>[1]Data!D1689</f>
        <v>78.67</v>
      </c>
      <c r="E1690" s="59">
        <f>[1]Data!E1689</f>
        <v>220.22300000000001</v>
      </c>
      <c r="F1690" s="59">
        <f t="shared" si="257"/>
        <v>1819.0800681127764</v>
      </c>
      <c r="G1690" s="59">
        <f t="shared" si="258"/>
        <v>111.57398836633774</v>
      </c>
      <c r="H1690" s="59">
        <f t="shared" si="252"/>
        <v>1804.3798131285746</v>
      </c>
      <c r="I1690" s="59">
        <f t="shared" si="253"/>
        <v>69.630325256933133</v>
      </c>
      <c r="J1690" s="59">
        <f t="shared" si="254"/>
        <v>26.124825087351571</v>
      </c>
      <c r="K1690" s="59">
        <f t="shared" si="255"/>
        <v>3.2628860150415693</v>
      </c>
      <c r="L1690" s="59">
        <f t="shared" si="256"/>
        <v>0.45814789513410226</v>
      </c>
      <c r="R1690" s="59">
        <f t="shared" si="259"/>
        <v>16.303800686411591</v>
      </c>
      <c r="S1690" s="59">
        <f t="shared" si="260"/>
        <v>2.7913982515780931</v>
      </c>
    </row>
    <row r="1691" spans="1:19" x14ac:dyDescent="0.3">
      <c r="A1691" s="60">
        <f>[1]Data!A1690</f>
        <v>2011.02</v>
      </c>
      <c r="B1691" s="59">
        <f>[1]Data!B1690</f>
        <v>1321.12</v>
      </c>
      <c r="C1691" s="59">
        <f>[1]Data!C1690</f>
        <v>23.196666666666665</v>
      </c>
      <c r="D1691" s="59">
        <f>[1]Data!D1690</f>
        <v>79.990000000000009</v>
      </c>
      <c r="E1691" s="59">
        <f>[1]Data!E1690</f>
        <v>221.309</v>
      </c>
      <c r="F1691" s="59">
        <f t="shared" si="257"/>
        <v>1864.4883481467089</v>
      </c>
      <c r="G1691" s="59">
        <f t="shared" si="258"/>
        <v>112.88938398348013</v>
      </c>
      <c r="H1691" s="59">
        <f t="shared" si="252"/>
        <v>1800.7912955881479</v>
      </c>
      <c r="I1691" s="59">
        <f t="shared" si="253"/>
        <v>69.80601060230363</v>
      </c>
      <c r="J1691" s="59">
        <f t="shared" si="254"/>
        <v>26.70956744354017</v>
      </c>
      <c r="K1691" s="59">
        <f t="shared" si="255"/>
        <v>3.2850218324396381</v>
      </c>
      <c r="L1691" s="59">
        <f t="shared" si="256"/>
        <v>0.48028371253217106</v>
      </c>
      <c r="R1691" s="59">
        <f t="shared" si="259"/>
        <v>16.516064508063504</v>
      </c>
      <c r="S1691" s="59">
        <f t="shared" si="260"/>
        <v>2.8043335138083876</v>
      </c>
    </row>
    <row r="1692" spans="1:19" x14ac:dyDescent="0.3">
      <c r="A1692" s="60">
        <f>[1]Data!A1691</f>
        <v>2011.03</v>
      </c>
      <c r="B1692" s="59">
        <f>[1]Data!B1691</f>
        <v>1304.49</v>
      </c>
      <c r="C1692" s="59">
        <f>[1]Data!C1691</f>
        <v>23.43</v>
      </c>
      <c r="D1692" s="59">
        <f>[1]Data!D1691</f>
        <v>81.31</v>
      </c>
      <c r="E1692" s="59">
        <f>[1]Data!E1691</f>
        <v>223.46700000000001</v>
      </c>
      <c r="F1692" s="59">
        <f t="shared" si="257"/>
        <v>1823.2399892601591</v>
      </c>
      <c r="G1692" s="59">
        <f t="shared" si="258"/>
        <v>113.64413949263201</v>
      </c>
      <c r="H1692" s="59">
        <f t="shared" si="252"/>
        <v>1798.8842262884502</v>
      </c>
      <c r="I1692" s="59">
        <f t="shared" si="253"/>
        <v>70.006543726321738</v>
      </c>
      <c r="J1692" s="59">
        <f t="shared" si="254"/>
        <v>26.043850934675405</v>
      </c>
      <c r="K1692" s="59">
        <f t="shared" si="255"/>
        <v>3.2597816917626057</v>
      </c>
      <c r="L1692" s="59">
        <f t="shared" si="256"/>
        <v>0.45504357185513866</v>
      </c>
      <c r="R1692" s="59">
        <f t="shared" si="259"/>
        <v>16.043414094207353</v>
      </c>
      <c r="S1692" s="59">
        <f t="shared" si="260"/>
        <v>2.7752984285553279</v>
      </c>
    </row>
    <row r="1693" spans="1:19" x14ac:dyDescent="0.3">
      <c r="A1693" s="60">
        <f>[1]Data!A1692</f>
        <v>2011.04</v>
      </c>
      <c r="B1693" s="59">
        <f>[1]Data!B1692</f>
        <v>1331.51</v>
      </c>
      <c r="C1693" s="59">
        <f>[1]Data!C1692</f>
        <v>23.733333333333334</v>
      </c>
      <c r="D1693" s="59">
        <f>[1]Data!D1692</f>
        <v>82.163333333333341</v>
      </c>
      <c r="E1693" s="59">
        <f>[1]Data!E1692</f>
        <v>224.90600000000001</v>
      </c>
      <c r="F1693" s="59">
        <f t="shared" si="257"/>
        <v>1849.0977622651239</v>
      </c>
      <c r="G1693" s="59">
        <f t="shared" si="258"/>
        <v>114.10206142418018</v>
      </c>
      <c r="H1693" s="59">
        <f t="shared" si="252"/>
        <v>1796.9941270971067</v>
      </c>
      <c r="I1693" s="59">
        <f t="shared" si="253"/>
        <v>70.250693155148312</v>
      </c>
      <c r="J1693" s="59">
        <f t="shared" si="254"/>
        <v>26.321416618358491</v>
      </c>
      <c r="K1693" s="59">
        <f t="shared" si="255"/>
        <v>3.2703829278946777</v>
      </c>
      <c r="L1693" s="59">
        <f t="shared" si="256"/>
        <v>0.46564480798721064</v>
      </c>
      <c r="R1693" s="59">
        <f t="shared" si="259"/>
        <v>16.205647287922428</v>
      </c>
      <c r="S1693" s="59">
        <f t="shared" si="260"/>
        <v>2.7853597795120684</v>
      </c>
    </row>
    <row r="1694" spans="1:19" x14ac:dyDescent="0.3">
      <c r="A1694" s="60">
        <f>[1]Data!A1693</f>
        <v>2011.05</v>
      </c>
      <c r="B1694" s="59">
        <f>[1]Data!B1693</f>
        <v>1338.31</v>
      </c>
      <c r="C1694" s="59">
        <f>[1]Data!C1693</f>
        <v>24.036666666666665</v>
      </c>
      <c r="D1694" s="59">
        <f>[1]Data!D1693</f>
        <v>83.016666666666666</v>
      </c>
      <c r="E1694" s="59">
        <f>[1]Data!E1693</f>
        <v>225.964</v>
      </c>
      <c r="F1694" s="59">
        <f t="shared" si="257"/>
        <v>1849.8390846329503</v>
      </c>
      <c r="G1694" s="59">
        <f t="shared" si="258"/>
        <v>114.74731166616512</v>
      </c>
      <c r="H1694" s="59">
        <f t="shared" si="252"/>
        <v>1793.6412405178016</v>
      </c>
      <c r="I1694" s="59">
        <f t="shared" si="253"/>
        <v>70.542888210119315</v>
      </c>
      <c r="J1694" s="59">
        <f t="shared" si="254"/>
        <v>26.222899736157846</v>
      </c>
      <c r="K1694" s="59">
        <f t="shared" si="255"/>
        <v>3.2666330647514608</v>
      </c>
      <c r="L1694" s="59">
        <f t="shared" si="256"/>
        <v>0.46189494484399374</v>
      </c>
      <c r="R1694" s="59">
        <f t="shared" si="259"/>
        <v>16.120979722947197</v>
      </c>
      <c r="S1694" s="59">
        <f t="shared" si="260"/>
        <v>2.7801215120894103</v>
      </c>
    </row>
    <row r="1695" spans="1:19" x14ac:dyDescent="0.3">
      <c r="A1695" s="60">
        <f>[1]Data!A1694</f>
        <v>2011.06</v>
      </c>
      <c r="B1695" s="59">
        <f>[1]Data!B1694</f>
        <v>1287.29</v>
      </c>
      <c r="C1695" s="59">
        <f>[1]Data!C1694</f>
        <v>24.34</v>
      </c>
      <c r="D1695" s="59">
        <f>[1]Data!D1694</f>
        <v>83.87</v>
      </c>
      <c r="E1695" s="59">
        <f>[1]Data!E1694</f>
        <v>225.72200000000001</v>
      </c>
      <c r="F1695" s="59">
        <f t="shared" si="257"/>
        <v>1781.2258454204728</v>
      </c>
      <c r="G1695" s="59">
        <f t="shared" si="258"/>
        <v>116.05109311453911</v>
      </c>
      <c r="H1695" s="59">
        <f t="shared" si="252"/>
        <v>1791.109385982398</v>
      </c>
      <c r="I1695" s="59">
        <f t="shared" si="253"/>
        <v>70.888523090492427</v>
      </c>
      <c r="J1695" s="59">
        <f t="shared" si="254"/>
        <v>25.127140018796229</v>
      </c>
      <c r="K1695" s="59">
        <f t="shared" si="255"/>
        <v>3.2239485376295276</v>
      </c>
      <c r="L1695" s="59">
        <f t="shared" si="256"/>
        <v>0.41921041772206058</v>
      </c>
      <c r="R1695" s="59">
        <f t="shared" si="259"/>
        <v>15.348634791939906</v>
      </c>
      <c r="S1695" s="59">
        <f t="shared" si="260"/>
        <v>2.7310265314420943</v>
      </c>
    </row>
    <row r="1696" spans="1:19" x14ac:dyDescent="0.3">
      <c r="A1696" s="60">
        <f>[1]Data!A1695</f>
        <v>2011.07</v>
      </c>
      <c r="B1696" s="59">
        <f>[1]Data!B1695</f>
        <v>1325.19</v>
      </c>
      <c r="C1696" s="59">
        <f>[1]Data!C1695</f>
        <v>24.619999999999997</v>
      </c>
      <c r="D1696" s="59">
        <f>[1]Data!D1695</f>
        <v>84.906666666666666</v>
      </c>
      <c r="E1696" s="59">
        <f>[1]Data!E1695</f>
        <v>225.922</v>
      </c>
      <c r="F1696" s="59">
        <f t="shared" si="257"/>
        <v>1832.0448786749409</v>
      </c>
      <c r="G1696" s="59">
        <f t="shared" si="258"/>
        <v>117.38152554126351</v>
      </c>
      <c r="H1696" s="59">
        <f t="shared" si="252"/>
        <v>1787.2649760594061</v>
      </c>
      <c r="I1696" s="59">
        <f t="shared" si="253"/>
        <v>71.288425452184029</v>
      </c>
      <c r="J1696" s="59">
        <f t="shared" si="254"/>
        <v>25.69905096169877</v>
      </c>
      <c r="K1696" s="59">
        <f t="shared" si="255"/>
        <v>3.2464540636589758</v>
      </c>
      <c r="L1696" s="59">
        <f t="shared" si="256"/>
        <v>0.4417159437515088</v>
      </c>
      <c r="R1696" s="59">
        <f t="shared" si="259"/>
        <v>15.607608354271358</v>
      </c>
      <c r="S1696" s="59">
        <f t="shared" si="260"/>
        <v>2.7477585103785733</v>
      </c>
    </row>
    <row r="1697" spans="1:19" x14ac:dyDescent="0.3">
      <c r="A1697" s="60">
        <f>[1]Data!A1696</f>
        <v>2011.08</v>
      </c>
      <c r="B1697" s="59">
        <f>[1]Data!B1696</f>
        <v>1185.31</v>
      </c>
      <c r="C1697" s="59">
        <f>[1]Data!C1696</f>
        <v>24.9</v>
      </c>
      <c r="D1697" s="59">
        <f>[1]Data!D1696</f>
        <v>85.943333333333342</v>
      </c>
      <c r="E1697" s="59">
        <f>[1]Data!E1696</f>
        <v>226.54499999999999</v>
      </c>
      <c r="F1697" s="59">
        <f t="shared" si="257"/>
        <v>1634.157641616456</v>
      </c>
      <c r="G1697" s="59">
        <f t="shared" si="258"/>
        <v>118.48795244506243</v>
      </c>
      <c r="H1697" s="59">
        <f t="shared" si="252"/>
        <v>1783.584667247633</v>
      </c>
      <c r="I1697" s="59">
        <f t="shared" si="253"/>
        <v>71.748124899713815</v>
      </c>
      <c r="J1697" s="59">
        <f t="shared" si="254"/>
        <v>22.776311491075276</v>
      </c>
      <c r="K1697" s="59">
        <f t="shared" si="255"/>
        <v>3.1257210261675734</v>
      </c>
      <c r="L1697" s="59">
        <f t="shared" si="256"/>
        <v>0.32098290626010639</v>
      </c>
      <c r="R1697" s="59">
        <f t="shared" si="259"/>
        <v>13.791762013729976</v>
      </c>
      <c r="S1697" s="59">
        <f t="shared" si="260"/>
        <v>2.624071458387454</v>
      </c>
    </row>
    <row r="1698" spans="1:19" x14ac:dyDescent="0.3">
      <c r="A1698" s="60">
        <f>[1]Data!A1697</f>
        <v>2011.09</v>
      </c>
      <c r="B1698" s="59">
        <f>[1]Data!B1697</f>
        <v>1173.8800000000001</v>
      </c>
      <c r="C1698" s="59">
        <f>[1]Data!C1697</f>
        <v>25.18</v>
      </c>
      <c r="D1698" s="59">
        <f>[1]Data!D1697</f>
        <v>86.98</v>
      </c>
      <c r="E1698" s="59">
        <f>[1]Data!E1697</f>
        <v>226.88900000000001</v>
      </c>
      <c r="F1698" s="59">
        <f t="shared" si="257"/>
        <v>1615.9456305065473</v>
      </c>
      <c r="G1698" s="59">
        <f t="shared" si="258"/>
        <v>119.73536557523722</v>
      </c>
      <c r="H1698" s="59">
        <f t="shared" si="252"/>
        <v>1782.1954761192649</v>
      </c>
      <c r="I1698" s="59">
        <f t="shared" si="253"/>
        <v>72.277096989012151</v>
      </c>
      <c r="J1698" s="59">
        <f t="shared" si="254"/>
        <v>22.357644369034492</v>
      </c>
      <c r="K1698" s="59">
        <f t="shared" si="255"/>
        <v>3.107168292515103</v>
      </c>
      <c r="L1698" s="59">
        <f t="shared" si="256"/>
        <v>0.30243017260763594</v>
      </c>
      <c r="R1698" s="59">
        <f t="shared" si="259"/>
        <v>13.495976086456658</v>
      </c>
      <c r="S1698" s="59">
        <f t="shared" si="260"/>
        <v>2.6023915733435095</v>
      </c>
    </row>
    <row r="1699" spans="1:19" x14ac:dyDescent="0.3">
      <c r="A1699" s="60">
        <f>[1]Data!A1698</f>
        <v>2011.1</v>
      </c>
      <c r="B1699" s="59">
        <f>[1]Data!B1698</f>
        <v>1207.22</v>
      </c>
      <c r="C1699" s="59">
        <f>[1]Data!C1698</f>
        <v>25.596666666666664</v>
      </c>
      <c r="D1699" s="59">
        <f>[1]Data!D1698</f>
        <v>86.97</v>
      </c>
      <c r="E1699" s="59">
        <f>[1]Data!E1698</f>
        <v>226.42099999999999</v>
      </c>
      <c r="F1699" s="59">
        <f t="shared" si="257"/>
        <v>1665.2759109799886</v>
      </c>
      <c r="G1699" s="59">
        <f t="shared" si="258"/>
        <v>119.96905781707527</v>
      </c>
      <c r="H1699" s="59">
        <f t="shared" si="252"/>
        <v>1780.5590423112808</v>
      </c>
      <c r="I1699" s="59">
        <f t="shared" si="253"/>
        <v>72.835540352888827</v>
      </c>
      <c r="J1699" s="59">
        <f t="shared" si="254"/>
        <v>22.86350733325671</v>
      </c>
      <c r="K1699" s="59">
        <f t="shared" si="255"/>
        <v>3.1295420732496493</v>
      </c>
      <c r="L1699" s="59">
        <f t="shared" si="256"/>
        <v>0.32480395334218226</v>
      </c>
      <c r="R1699" s="59">
        <f t="shared" si="259"/>
        <v>13.880878463838105</v>
      </c>
      <c r="S1699" s="59">
        <f t="shared" si="260"/>
        <v>2.6305122429778178</v>
      </c>
    </row>
    <row r="1700" spans="1:19" x14ac:dyDescent="0.3">
      <c r="A1700" s="60">
        <f>[1]Data!A1699</f>
        <v>2011.11</v>
      </c>
      <c r="B1700" s="59">
        <f>[1]Data!B1699</f>
        <v>1226.42</v>
      </c>
      <c r="C1700" s="59">
        <f>[1]Data!C1699</f>
        <v>26.013333333333335</v>
      </c>
      <c r="D1700" s="59">
        <f>[1]Data!D1699</f>
        <v>86.960000000000008</v>
      </c>
      <c r="E1700" s="59">
        <f>[1]Data!E1699</f>
        <v>226.23</v>
      </c>
      <c r="F1700" s="59">
        <f t="shared" si="257"/>
        <v>1693.1892827653276</v>
      </c>
      <c r="G1700" s="59">
        <f t="shared" si="258"/>
        <v>120.05653856694516</v>
      </c>
      <c r="H1700" s="59">
        <f t="shared" si="252"/>
        <v>1778.4291685197591</v>
      </c>
      <c r="I1700" s="59">
        <f t="shared" si="253"/>
        <v>73.425572074588587</v>
      </c>
      <c r="J1700" s="59">
        <f t="shared" si="254"/>
        <v>23.059939949059153</v>
      </c>
      <c r="K1700" s="59">
        <f t="shared" si="255"/>
        <v>3.1380969107203995</v>
      </c>
      <c r="L1700" s="59">
        <f t="shared" si="256"/>
        <v>0.33335879081293252</v>
      </c>
      <c r="R1700" s="59">
        <f t="shared" si="259"/>
        <v>14.103265869365226</v>
      </c>
      <c r="S1700" s="59">
        <f t="shared" si="260"/>
        <v>2.6464063925046983</v>
      </c>
    </row>
    <row r="1701" spans="1:19" x14ac:dyDescent="0.3">
      <c r="A1701" s="60">
        <f>[1]Data!A1700</f>
        <v>2011.12</v>
      </c>
      <c r="B1701" s="59">
        <f>[1]Data!B1700</f>
        <v>1243.32</v>
      </c>
      <c r="C1701" s="59">
        <f>[1]Data!C1700</f>
        <v>26.43</v>
      </c>
      <c r="D1701" s="59">
        <f>[1]Data!D1700</f>
        <v>86.95</v>
      </c>
      <c r="E1701" s="59">
        <f>[1]Data!E1700</f>
        <v>225.672</v>
      </c>
      <c r="F1701" s="59">
        <f t="shared" si="257"/>
        <v>1720.7656343720089</v>
      </c>
      <c r="G1701" s="59">
        <f t="shared" si="258"/>
        <v>120.33955209330357</v>
      </c>
      <c r="H1701" s="59">
        <f t="shared" si="252"/>
        <v>1776.6435091639839</v>
      </c>
      <c r="I1701" s="59">
        <f t="shared" si="253"/>
        <v>74.048835581144019</v>
      </c>
      <c r="J1701" s="59">
        <f t="shared" si="254"/>
        <v>23.23825379382723</v>
      </c>
      <c r="K1701" s="59">
        <f t="shared" si="255"/>
        <v>3.1457997912014712</v>
      </c>
      <c r="L1701" s="59">
        <f t="shared" si="256"/>
        <v>0.34106167129400422</v>
      </c>
      <c r="R1701" s="59">
        <f t="shared" si="259"/>
        <v>14.299252443933295</v>
      </c>
      <c r="S1701" s="59">
        <f t="shared" si="260"/>
        <v>2.6602072592513686</v>
      </c>
    </row>
    <row r="1702" spans="1:19" x14ac:dyDescent="0.3">
      <c r="A1702" s="60">
        <f>[1]Data!A1701</f>
        <v>2012.01</v>
      </c>
      <c r="B1702" s="59">
        <f>[1]Data!B1701</f>
        <v>1300.58</v>
      </c>
      <c r="C1702" s="59">
        <f>[1]Data!C1701</f>
        <v>26.736666666666668</v>
      </c>
      <c r="D1702" s="59">
        <f>[1]Data!D1701</f>
        <v>87.48</v>
      </c>
      <c r="E1702" s="59">
        <f>[1]Data!E1701</f>
        <v>226.66499999999999</v>
      </c>
      <c r="F1702" s="59">
        <f t="shared" si="257"/>
        <v>1792.1282622372223</v>
      </c>
      <c r="G1702" s="59">
        <f t="shared" si="258"/>
        <v>120.5426658725432</v>
      </c>
      <c r="H1702" s="59">
        <f t="shared" si="252"/>
        <v>1775.4631377317348</v>
      </c>
      <c r="I1702" s="59">
        <f t="shared" si="253"/>
        <v>74.679762232065656</v>
      </c>
      <c r="J1702" s="59">
        <f t="shared" si="254"/>
        <v>23.997508945840302</v>
      </c>
      <c r="K1702" s="59">
        <f t="shared" si="255"/>
        <v>3.1779500310376627</v>
      </c>
      <c r="L1702" s="59">
        <f t="shared" si="256"/>
        <v>0.37321191113019569</v>
      </c>
      <c r="R1702" s="59">
        <f t="shared" si="259"/>
        <v>14.867169638774575</v>
      </c>
      <c r="S1702" s="59">
        <f t="shared" si="260"/>
        <v>2.6991554019901804</v>
      </c>
    </row>
    <row r="1703" spans="1:19" x14ac:dyDescent="0.3">
      <c r="A1703" s="60">
        <f>[1]Data!A1702</f>
        <v>2012.02</v>
      </c>
      <c r="B1703" s="59">
        <f>[1]Data!B1702</f>
        <v>1352.49</v>
      </c>
      <c r="C1703" s="59">
        <f>[1]Data!C1702</f>
        <v>27.043333333333337</v>
      </c>
      <c r="D1703" s="59">
        <f>[1]Data!D1702</f>
        <v>88.01</v>
      </c>
      <c r="E1703" s="59">
        <f>[1]Data!E1702</f>
        <v>227.66300000000001</v>
      </c>
      <c r="F1703" s="59">
        <f t="shared" si="257"/>
        <v>1855.4877458348524</v>
      </c>
      <c r="G1703" s="59">
        <f t="shared" si="258"/>
        <v>120.74135595155998</v>
      </c>
      <c r="H1703" s="59">
        <f t="shared" si="252"/>
        <v>1775.1413054044026</v>
      </c>
      <c r="I1703" s="59">
        <f t="shared" si="253"/>
        <v>75.319489549978357</v>
      </c>
      <c r="J1703" s="59">
        <f t="shared" si="254"/>
        <v>24.634895389242391</v>
      </c>
      <c r="K1703" s="59">
        <f t="shared" si="255"/>
        <v>3.2041639495587551</v>
      </c>
      <c r="L1703" s="59">
        <f t="shared" si="256"/>
        <v>0.39942582965128803</v>
      </c>
      <c r="R1703" s="59">
        <f t="shared" si="259"/>
        <v>15.367458243381433</v>
      </c>
      <c r="S1703" s="59">
        <f t="shared" si="260"/>
        <v>2.7322521725922404</v>
      </c>
    </row>
    <row r="1704" spans="1:19" x14ac:dyDescent="0.3">
      <c r="A1704" s="60">
        <f>[1]Data!A1703</f>
        <v>2012.03</v>
      </c>
      <c r="B1704" s="59">
        <f>[1]Data!B1703</f>
        <v>1389.24</v>
      </c>
      <c r="C1704" s="59">
        <f>[1]Data!C1703</f>
        <v>27.35</v>
      </c>
      <c r="D1704" s="59">
        <f>[1]Data!D1703</f>
        <v>88.54</v>
      </c>
      <c r="E1704" s="59">
        <f>[1]Data!E1703</f>
        <v>229.392</v>
      </c>
      <c r="F1704" s="59">
        <f t="shared" si="257"/>
        <v>1891.5398430634025</v>
      </c>
      <c r="G1704" s="59">
        <f t="shared" si="258"/>
        <v>120.55291936946362</v>
      </c>
      <c r="H1704" s="59">
        <f t="shared" si="252"/>
        <v>1774.1366394689094</v>
      </c>
      <c r="I1704" s="59">
        <f t="shared" si="253"/>
        <v>75.967173244243568</v>
      </c>
      <c r="J1704" s="59">
        <f t="shared" si="254"/>
        <v>24.899436984207313</v>
      </c>
      <c r="K1704" s="59">
        <f t="shared" si="255"/>
        <v>3.2148451921390162</v>
      </c>
      <c r="L1704" s="59">
        <f t="shared" si="256"/>
        <v>0.41010707223154919</v>
      </c>
      <c r="R1704" s="59">
        <f t="shared" si="259"/>
        <v>15.69053535125367</v>
      </c>
      <c r="S1704" s="59">
        <f t="shared" si="260"/>
        <v>2.7530576867016423</v>
      </c>
    </row>
    <row r="1705" spans="1:19" x14ac:dyDescent="0.3">
      <c r="A1705" s="60">
        <f>[1]Data!A1704</f>
        <v>2012.04</v>
      </c>
      <c r="B1705" s="59">
        <f>[1]Data!B1704</f>
        <v>1386.43</v>
      </c>
      <c r="C1705" s="59">
        <f>[1]Data!C1704</f>
        <v>27.673333333333332</v>
      </c>
      <c r="D1705" s="59">
        <f>[1]Data!D1704</f>
        <v>88.333333333333343</v>
      </c>
      <c r="E1705" s="59">
        <f>[1]Data!E1704</f>
        <v>230.08500000000001</v>
      </c>
      <c r="F1705" s="59">
        <f t="shared" si="257"/>
        <v>1882.0281841927981</v>
      </c>
      <c r="G1705" s="59">
        <f t="shared" si="258"/>
        <v>119.90927990380366</v>
      </c>
      <c r="H1705" s="59">
        <f t="shared" si="252"/>
        <v>1773.2877520672471</v>
      </c>
      <c r="I1705" s="59">
        <f t="shared" si="253"/>
        <v>76.603230736497977</v>
      </c>
      <c r="J1705" s="59">
        <f t="shared" si="254"/>
        <v>24.568522320770693</v>
      </c>
      <c r="K1705" s="59">
        <f t="shared" si="255"/>
        <v>3.2014660431197344</v>
      </c>
      <c r="L1705" s="59">
        <f t="shared" si="256"/>
        <v>0.39672792321226735</v>
      </c>
      <c r="R1705" s="59">
        <f t="shared" si="259"/>
        <v>15.695433962264151</v>
      </c>
      <c r="S1705" s="59">
        <f t="shared" si="260"/>
        <v>2.7533698396258566</v>
      </c>
    </row>
    <row r="1706" spans="1:19" x14ac:dyDescent="0.3">
      <c r="A1706" s="60">
        <f>[1]Data!A1705</f>
        <v>2012.05</v>
      </c>
      <c r="B1706" s="59">
        <f>[1]Data!B1705</f>
        <v>1341.27</v>
      </c>
      <c r="C1706" s="59">
        <f>[1]Data!C1705</f>
        <v>27.996666666666666</v>
      </c>
      <c r="D1706" s="59">
        <f>[1]Data!D1705</f>
        <v>88.126666666666665</v>
      </c>
      <c r="E1706" s="59">
        <f>[1]Data!E1705</f>
        <v>229.815</v>
      </c>
      <c r="F1706" s="59">
        <f t="shared" si="257"/>
        <v>1822.8642240062659</v>
      </c>
      <c r="G1706" s="59">
        <f t="shared" si="258"/>
        <v>119.76928422136646</v>
      </c>
      <c r="H1706" s="59">
        <f t="shared" si="252"/>
        <v>1772.7021689581875</v>
      </c>
      <c r="I1706" s="59">
        <f t="shared" si="253"/>
        <v>77.226844244273195</v>
      </c>
      <c r="J1706" s="59">
        <f t="shared" si="254"/>
        <v>23.604023210380522</v>
      </c>
      <c r="K1706" s="59">
        <f t="shared" si="255"/>
        <v>3.1614171725184739</v>
      </c>
      <c r="L1706" s="59">
        <f t="shared" si="256"/>
        <v>0.35667905261100685</v>
      </c>
      <c r="R1706" s="59">
        <f t="shared" si="259"/>
        <v>15.219797261517513</v>
      </c>
      <c r="S1706" s="59">
        <f t="shared" si="260"/>
        <v>2.7225970318137769</v>
      </c>
    </row>
    <row r="1707" spans="1:19" x14ac:dyDescent="0.3">
      <c r="A1707" s="60">
        <f>[1]Data!A1706</f>
        <v>2012.06</v>
      </c>
      <c r="B1707" s="59">
        <f>[1]Data!B1706</f>
        <v>1323.48</v>
      </c>
      <c r="C1707" s="59">
        <f>[1]Data!C1706</f>
        <v>28.32</v>
      </c>
      <c r="D1707" s="59">
        <f>[1]Data!D1706</f>
        <v>87.92</v>
      </c>
      <c r="E1707" s="59">
        <f>[1]Data!E1706</f>
        <v>229.47800000000001</v>
      </c>
      <c r="F1707" s="59">
        <f t="shared" si="257"/>
        <v>1801.3280373717739</v>
      </c>
      <c r="G1707" s="59">
        <f t="shared" si="258"/>
        <v>119.66388690854896</v>
      </c>
      <c r="H1707" s="59">
        <f t="shared" si="252"/>
        <v>1773.4586644789388</v>
      </c>
      <c r="I1707" s="59">
        <f t="shared" si="253"/>
        <v>77.83861352948206</v>
      </c>
      <c r="J1707" s="59">
        <f t="shared" si="254"/>
        <v>23.141830971713095</v>
      </c>
      <c r="K1707" s="59">
        <f t="shared" si="255"/>
        <v>3.141641844465545</v>
      </c>
      <c r="L1707" s="59">
        <f t="shared" si="256"/>
        <v>0.33690372455807793</v>
      </c>
      <c r="R1707" s="59">
        <f t="shared" si="259"/>
        <v>15.053230209281164</v>
      </c>
      <c r="S1707" s="59">
        <f t="shared" si="260"/>
        <v>2.71159260001069</v>
      </c>
    </row>
    <row r="1708" spans="1:19" x14ac:dyDescent="0.3">
      <c r="A1708" s="60">
        <f>[1]Data!A1707</f>
        <v>2012.07</v>
      </c>
      <c r="B1708" s="59">
        <f>[1]Data!B1707</f>
        <v>1359.78</v>
      </c>
      <c r="C1708" s="59">
        <f>[1]Data!C1707</f>
        <v>28.743333333333332</v>
      </c>
      <c r="D1708" s="59">
        <f>[1]Data!D1707</f>
        <v>87.446666666666673</v>
      </c>
      <c r="E1708" s="59">
        <f>[1]Data!E1707</f>
        <v>229.10400000000001</v>
      </c>
      <c r="F1708" s="59">
        <f t="shared" si="257"/>
        <v>1853.7555300649483</v>
      </c>
      <c r="G1708" s="59">
        <f t="shared" si="258"/>
        <v>119.21394778499429</v>
      </c>
      <c r="H1708" s="59">
        <f t="shared" si="252"/>
        <v>1776.3058027076033</v>
      </c>
      <c r="I1708" s="59">
        <f t="shared" si="253"/>
        <v>78.427141079159554</v>
      </c>
      <c r="J1708" s="59">
        <f t="shared" si="254"/>
        <v>23.636658235366262</v>
      </c>
      <c r="K1708" s="59">
        <f t="shared" si="255"/>
        <v>3.1627988219434418</v>
      </c>
      <c r="L1708" s="59">
        <f t="shared" si="256"/>
        <v>0.35806070203597473</v>
      </c>
      <c r="R1708" s="59">
        <f t="shared" si="259"/>
        <v>15.549820843180603</v>
      </c>
      <c r="S1708" s="59">
        <f t="shared" si="260"/>
        <v>2.7440491172200039</v>
      </c>
    </row>
    <row r="1709" spans="1:19" x14ac:dyDescent="0.3">
      <c r="A1709" s="60">
        <f>[1]Data!A1708</f>
        <v>2012.08</v>
      </c>
      <c r="B1709" s="59">
        <f>[1]Data!B1708</f>
        <v>1403.45</v>
      </c>
      <c r="C1709" s="59">
        <f>[1]Data!C1708</f>
        <v>29.166666666666664</v>
      </c>
      <c r="D1709" s="59">
        <f>[1]Data!D1708</f>
        <v>86.973333333333329</v>
      </c>
      <c r="E1709" s="59">
        <f>[1]Data!E1708</f>
        <v>230.37899999999999</v>
      </c>
      <c r="F1709" s="59">
        <f t="shared" si="257"/>
        <v>1902.7009640635649</v>
      </c>
      <c r="G1709" s="59">
        <f t="shared" si="258"/>
        <v>117.91246227593082</v>
      </c>
      <c r="H1709" s="59">
        <f t="shared" si="252"/>
        <v>1779.4087922197116</v>
      </c>
      <c r="I1709" s="59">
        <f t="shared" si="253"/>
        <v>78.989568423811434</v>
      </c>
      <c r="J1709" s="59">
        <f t="shared" si="254"/>
        <v>24.088003036740165</v>
      </c>
      <c r="K1709" s="59">
        <f t="shared" si="255"/>
        <v>3.1817139172480133</v>
      </c>
      <c r="L1709" s="59">
        <f t="shared" si="256"/>
        <v>0.37697579734054631</v>
      </c>
      <c r="R1709" s="59">
        <f t="shared" si="259"/>
        <v>16.136555265981912</v>
      </c>
      <c r="S1709" s="59">
        <f t="shared" si="260"/>
        <v>2.7810872116849006</v>
      </c>
    </row>
    <row r="1710" spans="1:19" x14ac:dyDescent="0.3">
      <c r="A1710" s="60">
        <f>[1]Data!A1709</f>
        <v>2012.09</v>
      </c>
      <c r="B1710" s="59">
        <f>[1]Data!B1709</f>
        <v>1443.42</v>
      </c>
      <c r="C1710" s="59">
        <f>[1]Data!C1709</f>
        <v>29.59</v>
      </c>
      <c r="D1710" s="59">
        <f>[1]Data!D1709</f>
        <v>86.5</v>
      </c>
      <c r="E1710" s="59">
        <f>[1]Data!E1709</f>
        <v>231.40700000000001</v>
      </c>
      <c r="F1710" s="59">
        <f t="shared" si="257"/>
        <v>1948.1962751342874</v>
      </c>
      <c r="G1710" s="59">
        <f t="shared" si="258"/>
        <v>116.74978717152031</v>
      </c>
      <c r="H1710" s="59">
        <f t="shared" si="252"/>
        <v>1783.2308041595682</v>
      </c>
      <c r="I1710" s="59">
        <f t="shared" si="253"/>
        <v>79.525832932472412</v>
      </c>
      <c r="J1710" s="59">
        <f t="shared" si="254"/>
        <v>24.497653193881728</v>
      </c>
      <c r="K1710" s="59">
        <f t="shared" si="255"/>
        <v>3.1985773249578902</v>
      </c>
      <c r="L1710" s="59">
        <f t="shared" si="256"/>
        <v>0.39383920505042314</v>
      </c>
      <c r="R1710" s="59">
        <f t="shared" si="259"/>
        <v>16.68693641618497</v>
      </c>
      <c r="S1710" s="59">
        <f t="shared" si="260"/>
        <v>2.8146261627772682</v>
      </c>
    </row>
    <row r="1711" spans="1:19" x14ac:dyDescent="0.3">
      <c r="A1711" s="60">
        <f>[1]Data!A1710</f>
        <v>2012.1</v>
      </c>
      <c r="B1711" s="59">
        <f>[1]Data!B1710</f>
        <v>1437.82</v>
      </c>
      <c r="C1711" s="59">
        <f>[1]Data!C1710</f>
        <v>30.143333333333331</v>
      </c>
      <c r="D1711" s="59">
        <f>[1]Data!D1710</f>
        <v>86.50333333333333</v>
      </c>
      <c r="E1711" s="59">
        <f>[1]Data!E1710</f>
        <v>231.31700000000001</v>
      </c>
      <c r="F1711" s="59">
        <f t="shared" si="257"/>
        <v>1941.3929639412579</v>
      </c>
      <c r="G1711" s="59">
        <f t="shared" si="258"/>
        <v>116.79971254454564</v>
      </c>
      <c r="H1711" s="59">
        <f t="shared" si="252"/>
        <v>1786.9299489523103</v>
      </c>
      <c r="I1711" s="59">
        <f t="shared" si="253"/>
        <v>80.085520835855931</v>
      </c>
      <c r="J1711" s="59">
        <f t="shared" si="254"/>
        <v>24.2414976350139</v>
      </c>
      <c r="K1711" s="59">
        <f t="shared" si="255"/>
        <v>3.1880659429152698</v>
      </c>
      <c r="L1711" s="59">
        <f t="shared" si="256"/>
        <v>0.38332782300780277</v>
      </c>
      <c r="R1711" s="59">
        <f t="shared" si="259"/>
        <v>16.621556009402337</v>
      </c>
      <c r="S1711" s="59">
        <f t="shared" si="260"/>
        <v>2.8107004077526918</v>
      </c>
    </row>
    <row r="1712" spans="1:19" x14ac:dyDescent="0.3">
      <c r="A1712" s="60">
        <f>[1]Data!A1711</f>
        <v>2012.11</v>
      </c>
      <c r="B1712" s="59">
        <f>[1]Data!B1711</f>
        <v>1394.51</v>
      </c>
      <c r="C1712" s="59">
        <f>[1]Data!C1711</f>
        <v>30.696666666666665</v>
      </c>
      <c r="D1712" s="59">
        <f>[1]Data!D1711</f>
        <v>86.506666666666675</v>
      </c>
      <c r="E1712" s="59">
        <f>[1]Data!E1711</f>
        <v>230.221</v>
      </c>
      <c r="F1712" s="59">
        <f t="shared" si="257"/>
        <v>1891.878227094835</v>
      </c>
      <c r="G1712" s="59">
        <f t="shared" si="258"/>
        <v>117.36027648795434</v>
      </c>
      <c r="H1712" s="59">
        <f t="shared" si="252"/>
        <v>1790.0408182435133</v>
      </c>
      <c r="I1712" s="59">
        <f t="shared" si="253"/>
        <v>80.671417684232566</v>
      </c>
      <c r="J1712" s="59">
        <f t="shared" si="254"/>
        <v>23.451654643037312</v>
      </c>
      <c r="K1712" s="59">
        <f t="shared" si="255"/>
        <v>3.1549410528736899</v>
      </c>
      <c r="L1712" s="59">
        <f t="shared" si="256"/>
        <v>0.35020293296622285</v>
      </c>
      <c r="R1712" s="59">
        <f t="shared" si="259"/>
        <v>16.12026048088779</v>
      </c>
      <c r="S1712" s="59">
        <f t="shared" si="260"/>
        <v>2.780076895811936</v>
      </c>
    </row>
    <row r="1713" spans="1:19" x14ac:dyDescent="0.3">
      <c r="A1713" s="60">
        <f>[1]Data!A1712</f>
        <v>2012.12</v>
      </c>
      <c r="B1713" s="59">
        <f>[1]Data!B1712</f>
        <v>1422.29</v>
      </c>
      <c r="C1713" s="59">
        <f>[1]Data!C1712</f>
        <v>31.25</v>
      </c>
      <c r="D1713" s="59">
        <f>[1]Data!D1712</f>
        <v>86.51</v>
      </c>
      <c r="E1713" s="59">
        <f>[1]Data!E1712</f>
        <v>229.601</v>
      </c>
      <c r="F1713" s="59">
        <f t="shared" si="257"/>
        <v>1934.7767661290673</v>
      </c>
      <c r="G1713" s="59">
        <f t="shared" si="258"/>
        <v>117.68172316322664</v>
      </c>
      <c r="H1713" s="59">
        <f t="shared" si="252"/>
        <v>1793.8502975237063</v>
      </c>
      <c r="I1713" s="59">
        <f t="shared" si="253"/>
        <v>81.281713575791002</v>
      </c>
      <c r="J1713" s="59">
        <f t="shared" si="254"/>
        <v>23.80334617730454</v>
      </c>
      <c r="K1713" s="59">
        <f t="shared" si="255"/>
        <v>3.1698261664798468</v>
      </c>
      <c r="L1713" s="59">
        <f t="shared" si="256"/>
        <v>0.36508804657237981</v>
      </c>
      <c r="R1713" s="59">
        <f t="shared" si="259"/>
        <v>16.440758293838861</v>
      </c>
      <c r="S1713" s="59">
        <f t="shared" si="260"/>
        <v>2.7997635134936831</v>
      </c>
    </row>
    <row r="1714" spans="1:19" x14ac:dyDescent="0.3">
      <c r="A1714" s="60">
        <f>[1]Data!A1713</f>
        <v>2013.01</v>
      </c>
      <c r="B1714" s="59">
        <f>[1]Data!B1713</f>
        <v>1480.4</v>
      </c>
      <c r="C1714" s="59">
        <f>[1]Data!C1713</f>
        <v>31.536666666666665</v>
      </c>
      <c r="D1714" s="59">
        <f>[1]Data!D1713</f>
        <v>86.906666666666666</v>
      </c>
      <c r="E1714" s="59">
        <f>[1]Data!E1713</f>
        <v>230.28</v>
      </c>
      <c r="F1714" s="59">
        <f t="shared" si="257"/>
        <v>2007.8873232586416</v>
      </c>
      <c r="G1714" s="59">
        <f t="shared" si="258"/>
        <v>117.8727332522726</v>
      </c>
      <c r="H1714" s="59">
        <f t="shared" si="252"/>
        <v>1797.9844095638209</v>
      </c>
      <c r="I1714" s="59">
        <f t="shared" si="253"/>
        <v>81.878600066949375</v>
      </c>
      <c r="J1714" s="59">
        <f t="shared" si="254"/>
        <v>24.522736363553598</v>
      </c>
      <c r="K1714" s="59">
        <f t="shared" si="255"/>
        <v>3.1996007020500534</v>
      </c>
      <c r="L1714" s="59">
        <f t="shared" si="256"/>
        <v>0.3948625821425864</v>
      </c>
      <c r="R1714" s="59">
        <f t="shared" si="259"/>
        <v>17.034366370052165</v>
      </c>
      <c r="S1714" s="59">
        <f t="shared" si="260"/>
        <v>2.8352328546508048</v>
      </c>
    </row>
    <row r="1715" spans="1:19" x14ac:dyDescent="0.3">
      <c r="A1715" s="60">
        <f>[1]Data!A1714</f>
        <v>2013.02</v>
      </c>
      <c r="B1715" s="59">
        <f>[1]Data!B1714</f>
        <v>1512.31</v>
      </c>
      <c r="C1715" s="59">
        <f>[1]Data!C1714</f>
        <v>31.823333333333331</v>
      </c>
      <c r="D1715" s="59">
        <f>[1]Data!D1714</f>
        <v>87.303333333333342</v>
      </c>
      <c r="E1715" s="59">
        <f>[1]Data!E1714</f>
        <v>232.166</v>
      </c>
      <c r="F1715" s="59">
        <f t="shared" si="257"/>
        <v>2034.504651499358</v>
      </c>
      <c r="G1715" s="59">
        <f t="shared" si="258"/>
        <v>117.44882845320447</v>
      </c>
      <c r="H1715" s="59">
        <f t="shared" si="252"/>
        <v>1803.5899781651656</v>
      </c>
      <c r="I1715" s="59">
        <f t="shared" si="253"/>
        <v>82.46106788445968</v>
      </c>
      <c r="J1715" s="59">
        <f t="shared" si="254"/>
        <v>24.672305412658542</v>
      </c>
      <c r="K1715" s="59">
        <f t="shared" si="255"/>
        <v>3.2056813762220431</v>
      </c>
      <c r="L1715" s="59">
        <f t="shared" si="256"/>
        <v>0.40094325631457606</v>
      </c>
      <c r="R1715" s="59">
        <f t="shared" si="259"/>
        <v>17.322477186819899</v>
      </c>
      <c r="S1715" s="59">
        <f t="shared" si="260"/>
        <v>2.8520049175504214</v>
      </c>
    </row>
    <row r="1716" spans="1:19" x14ac:dyDescent="0.3">
      <c r="A1716" s="60">
        <f>[1]Data!A1715</f>
        <v>2013.03</v>
      </c>
      <c r="B1716" s="59">
        <f>[1]Data!B1715</f>
        <v>1550.83</v>
      </c>
      <c r="C1716" s="59">
        <f>[1]Data!C1715</f>
        <v>32.11</v>
      </c>
      <c r="D1716" s="59">
        <f>[1]Data!D1715</f>
        <v>87.7</v>
      </c>
      <c r="E1716" s="59">
        <f>[1]Data!E1715</f>
        <v>232.773</v>
      </c>
      <c r="F1716" s="59">
        <f t="shared" si="257"/>
        <v>2080.8849632904157</v>
      </c>
      <c r="G1716" s="59">
        <f t="shared" si="258"/>
        <v>117.67480077156715</v>
      </c>
      <c r="H1716" s="59">
        <f t="shared" si="252"/>
        <v>1809.3379844951003</v>
      </c>
      <c r="I1716" s="59">
        <f t="shared" si="253"/>
        <v>83.032067087437497</v>
      </c>
      <c r="J1716" s="59">
        <f t="shared" si="254"/>
        <v>25.061220758229773</v>
      </c>
      <c r="K1716" s="59">
        <f t="shared" si="255"/>
        <v>3.2213216616984526</v>
      </c>
      <c r="L1716" s="59">
        <f t="shared" si="256"/>
        <v>0.41658354179098556</v>
      </c>
      <c r="R1716" s="59">
        <f t="shared" si="259"/>
        <v>17.683352337514251</v>
      </c>
      <c r="S1716" s="59">
        <f t="shared" si="260"/>
        <v>2.8726236510857959</v>
      </c>
    </row>
    <row r="1717" spans="1:19" x14ac:dyDescent="0.3">
      <c r="A1717" s="60">
        <f>[1]Data!A1716</f>
        <v>2013.04</v>
      </c>
      <c r="B1717" s="59">
        <f>[1]Data!B1716</f>
        <v>1570.7</v>
      </c>
      <c r="C1717" s="59">
        <f>[1]Data!C1716</f>
        <v>32.49666666666667</v>
      </c>
      <c r="D1717" s="59">
        <f>[1]Data!D1716</f>
        <v>88.783333333333331</v>
      </c>
      <c r="E1717" s="59">
        <f>[1]Data!E1716</f>
        <v>232.53100000000001</v>
      </c>
      <c r="F1717" s="59">
        <f t="shared" si="257"/>
        <v>2109.7396579380811</v>
      </c>
      <c r="G1717" s="59">
        <f t="shared" si="258"/>
        <v>119.25238383986077</v>
      </c>
      <c r="H1717" s="59">
        <f t="shared" si="252"/>
        <v>1814.9413048252861</v>
      </c>
      <c r="I1717" s="59">
        <f t="shared" si="253"/>
        <v>83.583117726711905</v>
      </c>
      <c r="J1717" s="59">
        <f t="shared" si="254"/>
        <v>25.241217548694525</v>
      </c>
      <c r="K1717" s="59">
        <f t="shared" si="255"/>
        <v>3.2284782753643313</v>
      </c>
      <c r="L1717" s="59">
        <f t="shared" si="256"/>
        <v>0.42374015545686428</v>
      </c>
      <c r="R1717" s="59">
        <f t="shared" si="259"/>
        <v>17.691383517927541</v>
      </c>
      <c r="S1717" s="59">
        <f t="shared" si="260"/>
        <v>2.8730777141540882</v>
      </c>
    </row>
    <row r="1718" spans="1:19" x14ac:dyDescent="0.3">
      <c r="A1718" s="60">
        <f>[1]Data!A1717</f>
        <v>2013.05</v>
      </c>
      <c r="B1718" s="59">
        <f>[1]Data!B1717</f>
        <v>1639.84</v>
      </c>
      <c r="C1718" s="59">
        <f>[1]Data!C1717</f>
        <v>32.88333333333334</v>
      </c>
      <c r="D1718" s="59">
        <f>[1]Data!D1717</f>
        <v>89.866666666666674</v>
      </c>
      <c r="E1718" s="59">
        <f>[1]Data!E1717</f>
        <v>232.94499999999999</v>
      </c>
      <c r="F1718" s="59">
        <f t="shared" si="257"/>
        <v>2198.6928540213353</v>
      </c>
      <c r="G1718" s="59">
        <f t="shared" si="258"/>
        <v>120.49297359176344</v>
      </c>
      <c r="H1718" s="59">
        <f t="shared" si="252"/>
        <v>1819.5499664463587</v>
      </c>
      <c r="I1718" s="59">
        <f t="shared" si="253"/>
        <v>84.113455232890857</v>
      </c>
      <c r="J1718" s="59">
        <f t="shared" si="254"/>
        <v>26.139609268620095</v>
      </c>
      <c r="K1718" s="59">
        <f t="shared" si="255"/>
        <v>3.2634517604416691</v>
      </c>
      <c r="L1718" s="59">
        <f t="shared" si="256"/>
        <v>0.45871364053420205</v>
      </c>
      <c r="R1718" s="59">
        <f t="shared" si="259"/>
        <v>18.247477744807121</v>
      </c>
      <c r="S1718" s="59">
        <f t="shared" si="260"/>
        <v>2.9040268647132104</v>
      </c>
    </row>
    <row r="1719" spans="1:19" x14ac:dyDescent="0.3">
      <c r="A1719" s="60">
        <f>[1]Data!A1718</f>
        <v>2013.06</v>
      </c>
      <c r="B1719" s="59">
        <f>[1]Data!B1718</f>
        <v>1618.77</v>
      </c>
      <c r="C1719" s="59">
        <f>[1]Data!C1718</f>
        <v>33.270000000000003</v>
      </c>
      <c r="D1719" s="59">
        <f>[1]Data!D1718</f>
        <v>90.95</v>
      </c>
      <c r="E1719" s="59">
        <f>[1]Data!E1718</f>
        <v>233.50399999999999</v>
      </c>
      <c r="F1719" s="59">
        <f t="shared" si="257"/>
        <v>2165.2462983075234</v>
      </c>
      <c r="G1719" s="59">
        <f t="shared" si="258"/>
        <v>121.65357081677404</v>
      </c>
      <c r="H1719" s="59">
        <f t="shared" si="252"/>
        <v>1823.8228932173683</v>
      </c>
      <c r="I1719" s="59">
        <f t="shared" si="253"/>
        <v>84.625299572138644</v>
      </c>
      <c r="J1719" s="59">
        <f t="shared" si="254"/>
        <v>25.586276317542179</v>
      </c>
      <c r="K1719" s="59">
        <f t="shared" si="255"/>
        <v>3.2420561263965291</v>
      </c>
      <c r="L1719" s="59">
        <f t="shared" si="256"/>
        <v>0.43731800648906205</v>
      </c>
      <c r="R1719" s="59">
        <f t="shared" si="259"/>
        <v>17.798460692688291</v>
      </c>
      <c r="S1719" s="59">
        <f t="shared" si="260"/>
        <v>2.8791119756197467</v>
      </c>
    </row>
    <row r="1720" spans="1:19" x14ac:dyDescent="0.3">
      <c r="A1720" s="60">
        <f>[1]Data!A1719</f>
        <v>2013.07</v>
      </c>
      <c r="B1720" s="59">
        <f>[1]Data!B1719</f>
        <v>1668.68</v>
      </c>
      <c r="C1720" s="59">
        <f>[1]Data!C1719</f>
        <v>33.646666666666668</v>
      </c>
      <c r="D1720" s="59">
        <f>[1]Data!D1719</f>
        <v>92.09</v>
      </c>
      <c r="E1720" s="59">
        <f>[1]Data!E1719</f>
        <v>233.596</v>
      </c>
      <c r="F1720" s="59">
        <f t="shared" si="257"/>
        <v>2231.1262254490657</v>
      </c>
      <c r="G1720" s="59">
        <f t="shared" si="258"/>
        <v>123.12990753266324</v>
      </c>
      <c r="H1720" s="59">
        <f t="shared" si="252"/>
        <v>1828.0476268219657</v>
      </c>
      <c r="I1720" s="59">
        <f t="shared" si="253"/>
        <v>85.122527578055411</v>
      </c>
      <c r="J1720" s="59">
        <f t="shared" si="254"/>
        <v>26.210760992772141</v>
      </c>
      <c r="K1720" s="59">
        <f t="shared" si="255"/>
        <v>3.2661700513576291</v>
      </c>
      <c r="L1720" s="59">
        <f t="shared" si="256"/>
        <v>0.46143193145016204</v>
      </c>
      <c r="R1720" s="59">
        <f t="shared" si="259"/>
        <v>18.120099902269519</v>
      </c>
      <c r="S1720" s="59">
        <f t="shared" si="260"/>
        <v>2.8970218139699173</v>
      </c>
    </row>
    <row r="1721" spans="1:19" x14ac:dyDescent="0.3">
      <c r="A1721" s="60">
        <f>[1]Data!A1720</f>
        <v>2013.08</v>
      </c>
      <c r="B1721" s="59">
        <f>[1]Data!B1720</f>
        <v>1670.09</v>
      </c>
      <c r="C1721" s="59">
        <f>[1]Data!C1720</f>
        <v>34.023333333333333</v>
      </c>
      <c r="D1721" s="59">
        <f>[1]Data!D1720</f>
        <v>93.23</v>
      </c>
      <c r="E1721" s="59">
        <f>[1]Data!E1720</f>
        <v>233.87700000000001</v>
      </c>
      <c r="F1721" s="59">
        <f t="shared" si="257"/>
        <v>2230.3285482539964</v>
      </c>
      <c r="G1721" s="59">
        <f t="shared" si="258"/>
        <v>124.5043863227252</v>
      </c>
      <c r="H1721" s="59">
        <f t="shared" si="252"/>
        <v>1832.5221632555451</v>
      </c>
      <c r="I1721" s="59">
        <f t="shared" si="253"/>
        <v>85.607093652632841</v>
      </c>
      <c r="J1721" s="59">
        <f t="shared" si="254"/>
        <v>26.05308103676526</v>
      </c>
      <c r="K1721" s="59">
        <f t="shared" si="255"/>
        <v>3.2601360351696798</v>
      </c>
      <c r="L1721" s="59">
        <f t="shared" si="256"/>
        <v>0.45539791526221274</v>
      </c>
      <c r="R1721" s="59">
        <f t="shared" si="259"/>
        <v>17.913654403089133</v>
      </c>
      <c r="S1721" s="59">
        <f t="shared" si="260"/>
        <v>2.8855632378656342</v>
      </c>
    </row>
    <row r="1722" spans="1:19" x14ac:dyDescent="0.3">
      <c r="A1722" s="60">
        <f>[1]Data!A1721</f>
        <v>2013.09</v>
      </c>
      <c r="B1722" s="59">
        <f>[1]Data!B1721</f>
        <v>1687.17</v>
      </c>
      <c r="C1722" s="59">
        <f>[1]Data!C1721</f>
        <v>34.4</v>
      </c>
      <c r="D1722" s="59">
        <f>[1]Data!D1721</f>
        <v>94.37</v>
      </c>
      <c r="E1722" s="59">
        <f>[1]Data!E1721</f>
        <v>234.149</v>
      </c>
      <c r="F1722" s="59">
        <f t="shared" si="257"/>
        <v>2250.5207386749462</v>
      </c>
      <c r="G1722" s="59">
        <f t="shared" si="258"/>
        <v>125.88040452874026</v>
      </c>
      <c r="H1722" s="59">
        <f t="shared" si="252"/>
        <v>1836.9368165336821</v>
      </c>
      <c r="I1722" s="59">
        <f t="shared" si="253"/>
        <v>86.079206808626282</v>
      </c>
      <c r="J1722" s="59">
        <f t="shared" si="254"/>
        <v>26.144766223024885</v>
      </c>
      <c r="K1722" s="59">
        <f t="shared" si="255"/>
        <v>3.2636490260443667</v>
      </c>
      <c r="L1722" s="59">
        <f t="shared" si="256"/>
        <v>0.45891090613689967</v>
      </c>
      <c r="R1722" s="59">
        <f t="shared" si="259"/>
        <v>17.878245205043974</v>
      </c>
      <c r="S1722" s="59">
        <f t="shared" si="260"/>
        <v>2.8835846220344066</v>
      </c>
    </row>
    <row r="1723" spans="1:19" x14ac:dyDescent="0.3">
      <c r="A1723" s="60">
        <f>[1]Data!A1722</f>
        <v>2013.1</v>
      </c>
      <c r="B1723" s="59">
        <f>[1]Data!B1722</f>
        <v>1720.03</v>
      </c>
      <c r="C1723" s="59">
        <f>[1]Data!C1722</f>
        <v>34.596666666666664</v>
      </c>
      <c r="D1723" s="59">
        <f>[1]Data!D1722</f>
        <v>96.313333333333333</v>
      </c>
      <c r="E1723" s="59">
        <f>[1]Data!E1722</f>
        <v>233.54599999999999</v>
      </c>
      <c r="F1723" s="59">
        <f t="shared" si="257"/>
        <v>2300.2766476839679</v>
      </c>
      <c r="G1723" s="59">
        <f t="shared" si="258"/>
        <v>128.80432988219309</v>
      </c>
      <c r="H1723" s="59">
        <f t="shared" si="252"/>
        <v>1841.6433082211524</v>
      </c>
      <c r="I1723" s="59">
        <f t="shared" si="253"/>
        <v>86.509028202347068</v>
      </c>
      <c r="J1723" s="59">
        <f t="shared" si="254"/>
        <v>26.590018353963654</v>
      </c>
      <c r="K1723" s="59">
        <f t="shared" si="255"/>
        <v>3.2805358955128194</v>
      </c>
      <c r="L1723" s="59">
        <f t="shared" si="256"/>
        <v>0.47579777560535241</v>
      </c>
      <c r="R1723" s="59">
        <f t="shared" si="259"/>
        <v>17.858690385547174</v>
      </c>
      <c r="S1723" s="59">
        <f t="shared" si="260"/>
        <v>2.8824902460827309</v>
      </c>
    </row>
    <row r="1724" spans="1:19" x14ac:dyDescent="0.3">
      <c r="A1724" s="60">
        <f>[1]Data!A1723</f>
        <v>2013.11</v>
      </c>
      <c r="B1724" s="59">
        <f>[1]Data!B1723</f>
        <v>1783.54</v>
      </c>
      <c r="C1724" s="59">
        <f>[1]Data!C1723</f>
        <v>34.793333333333337</v>
      </c>
      <c r="D1724" s="59">
        <f>[1]Data!D1723</f>
        <v>98.256666666666661</v>
      </c>
      <c r="E1724" s="59">
        <f>[1]Data!E1723</f>
        <v>233.06899999999999</v>
      </c>
      <c r="F1724" s="59">
        <f t="shared" si="257"/>
        <v>2390.0931281294384</v>
      </c>
      <c r="G1724" s="59">
        <f t="shared" si="258"/>
        <v>131.67217095938685</v>
      </c>
      <c r="H1724" s="59">
        <f t="shared" si="252"/>
        <v>1846.3646474517454</v>
      </c>
      <c r="I1724" s="59">
        <f t="shared" si="253"/>
        <v>86.89877193998764</v>
      </c>
      <c r="J1724" s="59">
        <f t="shared" si="254"/>
        <v>27.504337227918924</v>
      </c>
      <c r="K1724" s="59">
        <f t="shared" si="255"/>
        <v>3.3143437096153172</v>
      </c>
      <c r="L1724" s="59">
        <f t="shared" si="256"/>
        <v>0.50960558970785019</v>
      </c>
      <c r="R1724" s="59">
        <f t="shared" si="259"/>
        <v>18.151847202903959</v>
      </c>
      <c r="S1724" s="59">
        <f t="shared" si="260"/>
        <v>2.8987723297968917</v>
      </c>
    </row>
    <row r="1725" spans="1:19" x14ac:dyDescent="0.3">
      <c r="A1725" s="60">
        <f>[1]Data!A1724</f>
        <v>2013.12</v>
      </c>
      <c r="B1725" s="59">
        <f>[1]Data!B1724</f>
        <v>1807.78</v>
      </c>
      <c r="C1725" s="59">
        <f>[1]Data!C1724</f>
        <v>34.99</v>
      </c>
      <c r="D1725" s="59">
        <f>[1]Data!D1724</f>
        <v>100.2</v>
      </c>
      <c r="E1725" s="59">
        <f>[1]Data!E1724</f>
        <v>233.04900000000001</v>
      </c>
      <c r="F1725" s="59">
        <f t="shared" si="257"/>
        <v>2422.7846631395114</v>
      </c>
      <c r="G1725" s="59">
        <f t="shared" si="258"/>
        <v>134.2879239988157</v>
      </c>
      <c r="H1725" s="59">
        <f t="shared" si="252"/>
        <v>1850.706132390686</v>
      </c>
      <c r="I1725" s="59">
        <f t="shared" si="253"/>
        <v>87.251414173141143</v>
      </c>
      <c r="J1725" s="59">
        <f t="shared" si="254"/>
        <v>27.767855525318513</v>
      </c>
      <c r="K1725" s="59">
        <f t="shared" si="255"/>
        <v>3.3238790756259884</v>
      </c>
      <c r="L1725" s="59">
        <f t="shared" si="256"/>
        <v>0.51914095571852137</v>
      </c>
      <c r="R1725" s="59">
        <f t="shared" si="259"/>
        <v>18.041716566866267</v>
      </c>
      <c r="S1725" s="59">
        <f t="shared" si="260"/>
        <v>2.8926866634816442</v>
      </c>
    </row>
    <row r="1726" spans="1:19" x14ac:dyDescent="0.3">
      <c r="A1726" s="60">
        <f>[1]Data!A1725</f>
        <v>2014.01</v>
      </c>
      <c r="B1726" s="59">
        <f>[1]Data!B1725</f>
        <v>1822.36</v>
      </c>
      <c r="C1726" s="59">
        <f>[1]Data!C1725</f>
        <v>35.403333333333336</v>
      </c>
      <c r="D1726" s="59">
        <f>[1]Data!D1725</f>
        <v>100.41666666666666</v>
      </c>
      <c r="E1726" s="59">
        <f>[1]Data!E1725</f>
        <v>233.916</v>
      </c>
      <c r="F1726" s="59">
        <f t="shared" si="257"/>
        <v>2433.2723863267156</v>
      </c>
      <c r="G1726" s="59">
        <f t="shared" si="258"/>
        <v>134.07949149837262</v>
      </c>
      <c r="H1726" s="59">
        <f t="shared" si="252"/>
        <v>1854.3123500990857</v>
      </c>
      <c r="I1726" s="59">
        <f t="shared" si="253"/>
        <v>87.591813200064152</v>
      </c>
      <c r="J1726" s="59">
        <f t="shared" si="254"/>
        <v>27.779678230532777</v>
      </c>
      <c r="K1726" s="59">
        <f t="shared" si="255"/>
        <v>3.3243047544849187</v>
      </c>
      <c r="L1726" s="59">
        <f t="shared" si="256"/>
        <v>0.51956663457745167</v>
      </c>
      <c r="R1726" s="59">
        <f t="shared" si="259"/>
        <v>18.147983402489626</v>
      </c>
      <c r="S1726" s="59">
        <f t="shared" si="260"/>
        <v>2.8985594472371394</v>
      </c>
    </row>
    <row r="1727" spans="1:19" x14ac:dyDescent="0.3">
      <c r="A1727" s="60">
        <f>[1]Data!A1726</f>
        <v>2014.02</v>
      </c>
      <c r="B1727" s="59">
        <f>[1]Data!B1726</f>
        <v>1817.04</v>
      </c>
      <c r="C1727" s="59">
        <f>[1]Data!C1726</f>
        <v>35.816666666666663</v>
      </c>
      <c r="D1727" s="59">
        <f>[1]Data!D1726</f>
        <v>100.63333333333333</v>
      </c>
      <c r="E1727" s="59">
        <f>[1]Data!E1726</f>
        <v>234.78100000000001</v>
      </c>
      <c r="F1727" s="59">
        <f t="shared" si="257"/>
        <v>2417.2302583258438</v>
      </c>
      <c r="G1727" s="59">
        <f t="shared" si="258"/>
        <v>133.87373878919786</v>
      </c>
      <c r="H1727" s="59">
        <f t="shared" si="252"/>
        <v>1858.1512920354403</v>
      </c>
      <c r="I1727" s="59">
        <f t="shared" si="253"/>
        <v>87.920552527994928</v>
      </c>
      <c r="J1727" s="59">
        <f t="shared" si="254"/>
        <v>27.493346991378033</v>
      </c>
      <c r="K1727" s="59">
        <f t="shared" si="255"/>
        <v>3.3139440478170732</v>
      </c>
      <c r="L1727" s="59">
        <f t="shared" si="256"/>
        <v>0.50920592790960617</v>
      </c>
      <c r="R1727" s="59">
        <f t="shared" si="259"/>
        <v>18.056045048029151</v>
      </c>
      <c r="S1727" s="59">
        <f t="shared" si="260"/>
        <v>2.8934805344184777</v>
      </c>
    </row>
    <row r="1728" spans="1:19" x14ac:dyDescent="0.3">
      <c r="A1728" s="60">
        <f>[1]Data!A1727</f>
        <v>2014.03</v>
      </c>
      <c r="B1728" s="59">
        <f>[1]Data!B1727</f>
        <v>1863.52</v>
      </c>
      <c r="C1728" s="59">
        <f>[1]Data!C1727</f>
        <v>36.229999999999997</v>
      </c>
      <c r="D1728" s="59">
        <f>[1]Data!D1727</f>
        <v>100.85</v>
      </c>
      <c r="E1728" s="59">
        <f>[1]Data!E1727</f>
        <v>236.29300000000001</v>
      </c>
      <c r="F1728" s="59">
        <f t="shared" si="257"/>
        <v>2463.2000467216544</v>
      </c>
      <c r="G1728" s="59">
        <f t="shared" si="258"/>
        <v>133.30349269762539</v>
      </c>
      <c r="H1728" s="59">
        <f t="shared" si="252"/>
        <v>1862.3155952180196</v>
      </c>
      <c r="I1728" s="59">
        <f t="shared" si="253"/>
        <v>88.236580548388233</v>
      </c>
      <c r="J1728" s="59">
        <f t="shared" si="254"/>
        <v>27.915860195543903</v>
      </c>
      <c r="K1728" s="59">
        <f t="shared" si="255"/>
        <v>3.3291949931019547</v>
      </c>
      <c r="L1728" s="59">
        <f t="shared" si="256"/>
        <v>0.52445687319448764</v>
      </c>
      <c r="R1728" s="59">
        <f t="shared" si="259"/>
        <v>18.478135845314824</v>
      </c>
      <c r="S1728" s="59">
        <f t="shared" si="260"/>
        <v>2.916588186954121</v>
      </c>
    </row>
    <row r="1729" spans="1:19" x14ac:dyDescent="0.3">
      <c r="A1729" s="60">
        <f>[1]Data!A1728</f>
        <v>2014.04</v>
      </c>
      <c r="B1729" s="59">
        <f>[1]Data!B1728</f>
        <v>1864.26</v>
      </c>
      <c r="C1729" s="59">
        <f>[1]Data!C1728</f>
        <v>36.61333333333333</v>
      </c>
      <c r="D1729" s="59">
        <f>[1]Data!D1728</f>
        <v>101.60666666666667</v>
      </c>
      <c r="E1729" s="59">
        <f>[1]Data!E1728</f>
        <v>237.072</v>
      </c>
      <c r="F1729" s="59">
        <f t="shared" si="257"/>
        <v>2456.0810822028752</v>
      </c>
      <c r="G1729" s="59">
        <f t="shared" si="258"/>
        <v>133.86234314188658</v>
      </c>
      <c r="H1729" s="59">
        <f t="shared" ref="H1729:H1792" si="261">GEOMEAN(F1610:F1730)</f>
        <v>1866.5662104938401</v>
      </c>
      <c r="I1729" s="59">
        <f t="shared" ref="I1729:I1792" si="262">GEOMEAN(G1610:G1729)</f>
        <v>88.539817056945708</v>
      </c>
      <c r="J1729" s="59">
        <f t="shared" ref="J1729:J1792" si="263">F1729/I1729</f>
        <v>27.739848170492717</v>
      </c>
      <c r="K1729" s="59">
        <f t="shared" ref="K1729:K1792" si="264">LN(J1729)</f>
        <v>3.3228699415657488</v>
      </c>
      <c r="L1729" s="59">
        <f t="shared" ref="L1729:L1792" si="265">K1729-$K$1854</f>
        <v>0.51813182165828175</v>
      </c>
      <c r="R1729" s="59">
        <f t="shared" si="259"/>
        <v>18.34781182337117</v>
      </c>
      <c r="S1729" s="59">
        <f t="shared" si="260"/>
        <v>2.9095103207073585</v>
      </c>
    </row>
    <row r="1730" spans="1:19" x14ac:dyDescent="0.3">
      <c r="A1730" s="60">
        <f>[1]Data!A1729</f>
        <v>2014.05</v>
      </c>
      <c r="B1730" s="59">
        <f>[1]Data!B1729</f>
        <v>1889.77</v>
      </c>
      <c r="C1730" s="59">
        <f>[1]Data!C1729</f>
        <v>36.99666666666667</v>
      </c>
      <c r="D1730" s="59">
        <f>[1]Data!D1729</f>
        <v>102.36333333333334</v>
      </c>
      <c r="E1730" s="59">
        <f>[1]Data!E1729</f>
        <v>237.9</v>
      </c>
      <c r="F1730" s="59">
        <f t="shared" si="257"/>
        <v>2481.0241430853298</v>
      </c>
      <c r="G1730" s="59">
        <f t="shared" si="258"/>
        <v>134.38984710662743</v>
      </c>
      <c r="H1730" s="59">
        <f t="shared" si="261"/>
        <v>1871.773109005846</v>
      </c>
      <c r="I1730" s="59">
        <f t="shared" si="262"/>
        <v>88.832386622979698</v>
      </c>
      <c r="J1730" s="59">
        <f t="shared" si="263"/>
        <v>27.929274867005809</v>
      </c>
      <c r="K1730" s="59">
        <f t="shared" si="264"/>
        <v>3.3296754171068352</v>
      </c>
      <c r="L1730" s="59">
        <f t="shared" si="265"/>
        <v>0.52493729719936821</v>
      </c>
      <c r="R1730" s="59">
        <f t="shared" si="259"/>
        <v>18.461395682047606</v>
      </c>
      <c r="S1730" s="59">
        <f t="shared" si="260"/>
        <v>2.9156818319614599</v>
      </c>
    </row>
    <row r="1731" spans="1:19" x14ac:dyDescent="0.3">
      <c r="A1731" s="60">
        <f>[1]Data!A1730</f>
        <v>2014.06</v>
      </c>
      <c r="B1731" s="59">
        <f>[1]Data!B1730</f>
        <v>1947.09</v>
      </c>
      <c r="C1731" s="59">
        <f>[1]Data!C1730</f>
        <v>37.380000000000003</v>
      </c>
      <c r="D1731" s="59">
        <f>[1]Data!D1730</f>
        <v>103.12</v>
      </c>
      <c r="E1731" s="59">
        <f>[1]Data!E1730</f>
        <v>238.34299999999999</v>
      </c>
      <c r="F1731" s="59">
        <f t="shared" si="257"/>
        <v>2551.5266396747543</v>
      </c>
      <c r="G1731" s="59">
        <f t="shared" si="258"/>
        <v>135.13162056364149</v>
      </c>
      <c r="H1731" s="59">
        <f t="shared" si="261"/>
        <v>1876.8394970010363</v>
      </c>
      <c r="I1731" s="59">
        <f t="shared" si="262"/>
        <v>89.113837808440778</v>
      </c>
      <c r="J1731" s="59">
        <f t="shared" si="263"/>
        <v>28.63221585360872</v>
      </c>
      <c r="K1731" s="59">
        <f t="shared" si="264"/>
        <v>3.3545325123291576</v>
      </c>
      <c r="L1731" s="59">
        <f t="shared" si="265"/>
        <v>0.54979439242169059</v>
      </c>
      <c r="R1731" s="59">
        <f t="shared" si="259"/>
        <v>18.881788207913111</v>
      </c>
      <c r="S1731" s="59">
        <f t="shared" si="260"/>
        <v>2.9381978706344065</v>
      </c>
    </row>
    <row r="1732" spans="1:19" x14ac:dyDescent="0.3">
      <c r="A1732" s="60">
        <f>[1]Data!A1731</f>
        <v>2014.07</v>
      </c>
      <c r="B1732" s="59">
        <f>[1]Data!B1731</f>
        <v>1973.1</v>
      </c>
      <c r="C1732" s="59">
        <f>[1]Data!C1731</f>
        <v>37.75</v>
      </c>
      <c r="D1732" s="59">
        <f>[1]Data!D1731</f>
        <v>104.06666666666666</v>
      </c>
      <c r="E1732" s="59">
        <f>[1]Data!E1731</f>
        <v>238.25</v>
      </c>
      <c r="F1732" s="59">
        <f t="shared" si="257"/>
        <v>2586.6202274921302</v>
      </c>
      <c r="G1732" s="59">
        <f t="shared" si="258"/>
        <v>136.42539405386498</v>
      </c>
      <c r="H1732" s="59">
        <f t="shared" si="261"/>
        <v>1882.2034777545564</v>
      </c>
      <c r="I1732" s="59">
        <f t="shared" si="262"/>
        <v>89.394970003542994</v>
      </c>
      <c r="J1732" s="59">
        <f t="shared" si="263"/>
        <v>28.934740146896573</v>
      </c>
      <c r="K1732" s="59">
        <f t="shared" si="264"/>
        <v>3.3650429544047462</v>
      </c>
      <c r="L1732" s="59">
        <f t="shared" si="265"/>
        <v>0.56030483449727919</v>
      </c>
      <c r="R1732" s="59">
        <f t="shared" si="259"/>
        <v>18.959961563100578</v>
      </c>
      <c r="S1732" s="59">
        <f t="shared" si="260"/>
        <v>2.9423294695621931</v>
      </c>
    </row>
    <row r="1733" spans="1:19" x14ac:dyDescent="0.3">
      <c r="A1733" s="60">
        <f>[1]Data!A1732</f>
        <v>2014.08</v>
      </c>
      <c r="B1733" s="59">
        <f>[1]Data!B1732</f>
        <v>1961.53</v>
      </c>
      <c r="C1733" s="59">
        <f>[1]Data!C1732</f>
        <v>38.120000000000005</v>
      </c>
      <c r="D1733" s="59">
        <f>[1]Data!D1732</f>
        <v>105.01333333333334</v>
      </c>
      <c r="E1733" s="59">
        <f>[1]Data!E1732</f>
        <v>237.852</v>
      </c>
      <c r="F1733" s="59">
        <f t="shared" si="257"/>
        <v>2575.7554612111735</v>
      </c>
      <c r="G1733" s="59">
        <f t="shared" si="258"/>
        <v>137.89677794034384</v>
      </c>
      <c r="H1733" s="59">
        <f t="shared" si="261"/>
        <v>1888.0698282082881</v>
      </c>
      <c r="I1733" s="59">
        <f t="shared" si="262"/>
        <v>89.678315548642018</v>
      </c>
      <c r="J1733" s="59">
        <f t="shared" si="263"/>
        <v>28.722165948958637</v>
      </c>
      <c r="K1733" s="59">
        <f t="shared" si="264"/>
        <v>3.3576691573864679</v>
      </c>
      <c r="L1733" s="59">
        <f t="shared" si="265"/>
        <v>0.55293103747900085</v>
      </c>
      <c r="R1733" s="59">
        <f t="shared" si="259"/>
        <v>18.678866175723716</v>
      </c>
      <c r="S1733" s="59">
        <f t="shared" si="260"/>
        <v>2.9273927337274808</v>
      </c>
    </row>
    <row r="1734" spans="1:19" x14ac:dyDescent="0.3">
      <c r="A1734" s="60">
        <f>[1]Data!A1733</f>
        <v>2014.09</v>
      </c>
      <c r="B1734" s="59">
        <f>[1]Data!B1733</f>
        <v>1993.23</v>
      </c>
      <c r="C1734" s="59">
        <f>[1]Data!C1733</f>
        <v>38.49</v>
      </c>
      <c r="D1734" s="59">
        <f>[1]Data!D1733</f>
        <v>105.96</v>
      </c>
      <c r="E1734" s="59">
        <f>[1]Data!E1733</f>
        <v>238.03100000000001</v>
      </c>
      <c r="F1734" s="59">
        <f t="shared" si="257"/>
        <v>2615.4135904987161</v>
      </c>
      <c r="G1734" s="59">
        <f t="shared" si="258"/>
        <v>139.03524633346078</v>
      </c>
      <c r="H1734" s="59">
        <f t="shared" si="261"/>
        <v>1893.173796048314</v>
      </c>
      <c r="I1734" s="59">
        <f t="shared" si="262"/>
        <v>89.963263347333069</v>
      </c>
      <c r="J1734" s="59">
        <f t="shared" si="263"/>
        <v>29.072017767975389</v>
      </c>
      <c r="K1734" s="59">
        <f t="shared" si="264"/>
        <v>3.3697761228250438</v>
      </c>
      <c r="L1734" s="59">
        <f t="shared" si="265"/>
        <v>0.56503800291757678</v>
      </c>
      <c r="R1734" s="59">
        <f t="shared" si="259"/>
        <v>18.811155152887885</v>
      </c>
      <c r="S1734" s="59">
        <f t="shared" si="260"/>
        <v>2.9344500530641047</v>
      </c>
    </row>
    <row r="1735" spans="1:19" x14ac:dyDescent="0.3">
      <c r="A1735" s="60">
        <f>[1]Data!A1734</f>
        <v>2014.1</v>
      </c>
      <c r="B1735" s="59">
        <f>[1]Data!B1734</f>
        <v>1937.27</v>
      </c>
      <c r="C1735" s="59">
        <f>[1]Data!C1734</f>
        <v>38.806666666666665</v>
      </c>
      <c r="D1735" s="59">
        <f>[1]Data!D1734</f>
        <v>104.74333333333334</v>
      </c>
      <c r="E1735" s="59">
        <f>[1]Data!E1734</f>
        <v>237.43299999999999</v>
      </c>
      <c r="F1735" s="59">
        <f t="shared" si="257"/>
        <v>2548.3880237372223</v>
      </c>
      <c r="G1735" s="59">
        <f t="shared" si="258"/>
        <v>137.78495317275471</v>
      </c>
      <c r="H1735" s="59">
        <f t="shared" si="261"/>
        <v>1899.3112113692478</v>
      </c>
      <c r="I1735" s="59">
        <f t="shared" si="262"/>
        <v>90.242895813306276</v>
      </c>
      <c r="J1735" s="59">
        <f t="shared" si="263"/>
        <v>28.239209311382311</v>
      </c>
      <c r="K1735" s="59">
        <f t="shared" si="264"/>
        <v>3.3407114133443367</v>
      </c>
      <c r="L1735" s="59">
        <f t="shared" si="265"/>
        <v>0.53597329343686972</v>
      </c>
      <c r="R1735" s="59">
        <f t="shared" si="259"/>
        <v>18.495401457531106</v>
      </c>
      <c r="S1735" s="59">
        <f t="shared" si="260"/>
        <v>2.9175221313224866</v>
      </c>
    </row>
    <row r="1736" spans="1:19" x14ac:dyDescent="0.3">
      <c r="A1736" s="60">
        <f>[1]Data!A1735</f>
        <v>2014.11</v>
      </c>
      <c r="B1736" s="59">
        <f>[1]Data!B1735</f>
        <v>2044.57</v>
      </c>
      <c r="C1736" s="59">
        <f>[1]Data!C1735</f>
        <v>39.123333333333335</v>
      </c>
      <c r="D1736" s="59">
        <f>[1]Data!D1735</f>
        <v>103.52666666666667</v>
      </c>
      <c r="E1736" s="59">
        <f>[1]Data!E1735</f>
        <v>236.15100000000001</v>
      </c>
      <c r="F1736" s="59">
        <f t="shared" si="257"/>
        <v>2704.1369176501471</v>
      </c>
      <c r="G1736" s="59">
        <f t="shared" si="258"/>
        <v>136.92379390023049</v>
      </c>
      <c r="H1736" s="59">
        <f t="shared" si="261"/>
        <v>1904.9281420520201</v>
      </c>
      <c r="I1736" s="59">
        <f t="shared" si="262"/>
        <v>90.515690947331962</v>
      </c>
      <c r="J1736" s="59">
        <f t="shared" si="263"/>
        <v>29.874786231523036</v>
      </c>
      <c r="K1736" s="59">
        <f t="shared" si="264"/>
        <v>3.3970148547958834</v>
      </c>
      <c r="L1736" s="59">
        <f t="shared" si="265"/>
        <v>0.59227673488841637</v>
      </c>
      <c r="R1736" s="59">
        <f t="shared" si="259"/>
        <v>19.749211153326033</v>
      </c>
      <c r="S1736" s="59">
        <f t="shared" si="260"/>
        <v>2.9831135489456986</v>
      </c>
    </row>
    <row r="1737" spans="1:19" x14ac:dyDescent="0.3">
      <c r="A1737" s="60">
        <f>[1]Data!A1736</f>
        <v>2014.12</v>
      </c>
      <c r="B1737" s="59">
        <f>[1]Data!B1736</f>
        <v>2054.27</v>
      </c>
      <c r="C1737" s="59">
        <f>[1]Data!C1736</f>
        <v>39.44</v>
      </c>
      <c r="D1737" s="59">
        <f>[1]Data!D1736</f>
        <v>102.31</v>
      </c>
      <c r="E1737" s="59">
        <f>[1]Data!E1736</f>
        <v>234.81200000000001</v>
      </c>
      <c r="F1737" s="59">
        <f t="shared" si="257"/>
        <v>2732.4594042893887</v>
      </c>
      <c r="G1737" s="59">
        <f t="shared" si="258"/>
        <v>136.08626015706182</v>
      </c>
      <c r="H1737" s="59">
        <f t="shared" si="261"/>
        <v>1909.9727845885564</v>
      </c>
      <c r="I1737" s="59">
        <f t="shared" si="262"/>
        <v>90.778524249997574</v>
      </c>
      <c r="J1737" s="59">
        <f t="shared" si="263"/>
        <v>30.100284476583806</v>
      </c>
      <c r="K1737" s="59">
        <f t="shared" si="264"/>
        <v>3.4045346227594648</v>
      </c>
      <c r="L1737" s="59">
        <f t="shared" si="265"/>
        <v>0.59979650285199781</v>
      </c>
      <c r="R1737" s="59">
        <f t="shared" si="259"/>
        <v>20.078877920046917</v>
      </c>
      <c r="S1737" s="59">
        <f t="shared" si="260"/>
        <v>2.9996684127864053</v>
      </c>
    </row>
    <row r="1738" spans="1:19" x14ac:dyDescent="0.3">
      <c r="A1738" s="60">
        <f>[1]Data!A1737</f>
        <v>2015.01</v>
      </c>
      <c r="B1738" s="59">
        <f>[1]Data!B1737</f>
        <v>2028.18</v>
      </c>
      <c r="C1738" s="59">
        <f>[1]Data!C1737</f>
        <v>39.896666666666668</v>
      </c>
      <c r="D1738" s="59">
        <f>[1]Data!D1737</f>
        <v>101.28999999999999</v>
      </c>
      <c r="E1738" s="59">
        <f>[1]Data!E1737</f>
        <v>233.70699999999999</v>
      </c>
      <c r="F1738" s="59">
        <f t="shared" si="257"/>
        <v>2710.5115198089916</v>
      </c>
      <c r="G1738" s="59">
        <f t="shared" si="258"/>
        <v>135.36654135306173</v>
      </c>
      <c r="H1738" s="59">
        <f t="shared" si="261"/>
        <v>1915.6482324926346</v>
      </c>
      <c r="I1738" s="59">
        <f t="shared" si="262"/>
        <v>91.032512047309339</v>
      </c>
      <c r="J1738" s="59">
        <f t="shared" si="263"/>
        <v>29.77520293409399</v>
      </c>
      <c r="K1738" s="59">
        <f t="shared" si="264"/>
        <v>3.3936759308048376</v>
      </c>
      <c r="L1738" s="59">
        <f t="shared" si="265"/>
        <v>0.58893781089737063</v>
      </c>
      <c r="R1738" s="59">
        <f t="shared" si="259"/>
        <v>20.023496890117485</v>
      </c>
      <c r="S1738" s="59">
        <f t="shared" si="260"/>
        <v>2.9969064284701132</v>
      </c>
    </row>
    <row r="1739" spans="1:19" x14ac:dyDescent="0.3">
      <c r="A1739" s="60">
        <f>[1]Data!A1738</f>
        <v>2015.02</v>
      </c>
      <c r="B1739" s="59">
        <f>[1]Data!B1738</f>
        <v>2082.1999999999998</v>
      </c>
      <c r="C1739" s="59">
        <f>[1]Data!C1738</f>
        <v>40.353333333333332</v>
      </c>
      <c r="D1739" s="59">
        <f>[1]Data!D1738</f>
        <v>100.27000000000001</v>
      </c>
      <c r="E1739" s="59">
        <f>[1]Data!E1738</f>
        <v>234.72200000000001</v>
      </c>
      <c r="F1739" s="59">
        <f t="shared" ref="F1739:F1802" si="266">B1739*$E$1848/E1739</f>
        <v>2770.6720733463412</v>
      </c>
      <c r="G1739" s="59">
        <f t="shared" ref="G1739:G1802" si="267">D1739*$E$1848/E1739</f>
        <v>133.42392123448167</v>
      </c>
      <c r="H1739" s="59">
        <f t="shared" si="261"/>
        <v>1921.0777852842343</v>
      </c>
      <c r="I1739" s="59">
        <f t="shared" si="262"/>
        <v>91.273459804166038</v>
      </c>
      <c r="J1739" s="59">
        <f t="shared" si="263"/>
        <v>30.355725303839947</v>
      </c>
      <c r="K1739" s="59">
        <f t="shared" si="264"/>
        <v>3.4129851423453643</v>
      </c>
      <c r="L1739" s="59">
        <f t="shared" si="265"/>
        <v>0.6082470224378973</v>
      </c>
      <c r="R1739" s="59">
        <f t="shared" ref="R1739:R1802" si="268">B1739/D1739</f>
        <v>20.765931983644158</v>
      </c>
      <c r="S1739" s="59">
        <f t="shared" ref="S1739:S1802" si="269">LN(R1739)</f>
        <v>3.0333137585048182</v>
      </c>
    </row>
    <row r="1740" spans="1:19" x14ac:dyDescent="0.3">
      <c r="A1740" s="60">
        <f>[1]Data!A1739</f>
        <v>2015.03</v>
      </c>
      <c r="B1740" s="59">
        <f>[1]Data!B1739</f>
        <v>2079.9899999999998</v>
      </c>
      <c r="C1740" s="59">
        <f>[1]Data!C1739</f>
        <v>40.81</v>
      </c>
      <c r="D1740" s="59">
        <f>[1]Data!D1739</f>
        <v>99.25</v>
      </c>
      <c r="E1740" s="59">
        <f>[1]Data!E1739</f>
        <v>236.119</v>
      </c>
      <c r="F1740" s="59">
        <f t="shared" si="266"/>
        <v>2751.3560394546816</v>
      </c>
      <c r="G1740" s="59">
        <f t="shared" si="267"/>
        <v>131.2852883503657</v>
      </c>
      <c r="H1740" s="59">
        <f t="shared" si="261"/>
        <v>1926.7907669656383</v>
      </c>
      <c r="I1740" s="59">
        <f t="shared" si="262"/>
        <v>91.501581875888547</v>
      </c>
      <c r="J1740" s="59">
        <f t="shared" si="263"/>
        <v>30.068945072300302</v>
      </c>
      <c r="K1740" s="59">
        <f t="shared" si="264"/>
        <v>3.4034929139873076</v>
      </c>
      <c r="L1740" s="59">
        <f t="shared" si="265"/>
        <v>0.59875479407984056</v>
      </c>
      <c r="R1740" s="59">
        <f t="shared" si="268"/>
        <v>20.957078085642316</v>
      </c>
      <c r="S1740" s="59">
        <f t="shared" si="269"/>
        <v>3.042476445424199</v>
      </c>
    </row>
    <row r="1741" spans="1:19" x14ac:dyDescent="0.3">
      <c r="A1741" s="60">
        <f>[1]Data!A1740</f>
        <v>2015.04</v>
      </c>
      <c r="B1741" s="59">
        <f>[1]Data!B1740</f>
        <v>2094.86</v>
      </c>
      <c r="C1741" s="59">
        <f>[1]Data!C1740</f>
        <v>41.120000000000005</v>
      </c>
      <c r="D1741" s="59">
        <f>[1]Data!D1740</f>
        <v>97.803333333333342</v>
      </c>
      <c r="E1741" s="59">
        <f>[1]Data!E1740</f>
        <v>236.59899999999999</v>
      </c>
      <c r="F1741" s="59">
        <f t="shared" si="266"/>
        <v>2765.4039684022337</v>
      </c>
      <c r="G1741" s="59">
        <f t="shared" si="267"/>
        <v>129.10921308486795</v>
      </c>
      <c r="H1741" s="59">
        <f t="shared" si="261"/>
        <v>1933.0889114020026</v>
      </c>
      <c r="I1741" s="59">
        <f t="shared" si="262"/>
        <v>91.709867555188723</v>
      </c>
      <c r="J1741" s="59">
        <f t="shared" si="263"/>
        <v>30.153832320585156</v>
      </c>
      <c r="K1741" s="59">
        <f t="shared" si="264"/>
        <v>3.406312023572716</v>
      </c>
      <c r="L1741" s="59">
        <f t="shared" si="265"/>
        <v>0.60157390366524899</v>
      </c>
      <c r="R1741" s="59">
        <f t="shared" si="268"/>
        <v>21.419106369926041</v>
      </c>
      <c r="S1741" s="59">
        <f t="shared" si="269"/>
        <v>3.0642833447247688</v>
      </c>
    </row>
    <row r="1742" spans="1:19" x14ac:dyDescent="0.3">
      <c r="A1742" s="60">
        <f>[1]Data!A1741</f>
        <v>2015.05</v>
      </c>
      <c r="B1742" s="59">
        <f>[1]Data!B1741</f>
        <v>2111.94</v>
      </c>
      <c r="C1742" s="59">
        <f>[1]Data!C1741</f>
        <v>41.43</v>
      </c>
      <c r="D1742" s="59">
        <f>[1]Data!D1741</f>
        <v>96.356666666666669</v>
      </c>
      <c r="E1742" s="59">
        <f>[1]Data!E1741</f>
        <v>237.80500000000001</v>
      </c>
      <c r="F1742" s="59">
        <f t="shared" si="266"/>
        <v>2773.8123423813631</v>
      </c>
      <c r="G1742" s="59">
        <f t="shared" si="267"/>
        <v>126.55440555637321</v>
      </c>
      <c r="H1742" s="59">
        <f t="shared" si="261"/>
        <v>1939.0493367336198</v>
      </c>
      <c r="I1742" s="59">
        <f t="shared" si="262"/>
        <v>91.889962468031911</v>
      </c>
      <c r="J1742" s="59">
        <f t="shared" si="263"/>
        <v>30.186238712921007</v>
      </c>
      <c r="K1742" s="59">
        <f t="shared" si="264"/>
        <v>3.407386148773317</v>
      </c>
      <c r="L1742" s="59">
        <f t="shared" si="265"/>
        <v>0.60264802886585001</v>
      </c>
      <c r="R1742" s="59">
        <f t="shared" si="268"/>
        <v>21.917943750648632</v>
      </c>
      <c r="S1742" s="59">
        <f t="shared" si="269"/>
        <v>3.0873056506837067</v>
      </c>
    </row>
    <row r="1743" spans="1:19" x14ac:dyDescent="0.3">
      <c r="A1743" s="60">
        <f>[1]Data!A1742</f>
        <v>2015.06</v>
      </c>
      <c r="B1743" s="59">
        <f>[1]Data!B1742</f>
        <v>2099.29</v>
      </c>
      <c r="C1743" s="59">
        <f>[1]Data!C1742</f>
        <v>41.74</v>
      </c>
      <c r="D1743" s="59">
        <f>[1]Data!D1742</f>
        <v>94.91</v>
      </c>
      <c r="E1743" s="59">
        <f>[1]Data!E1742</f>
        <v>238.63800000000001</v>
      </c>
      <c r="F1743" s="59">
        <f t="shared" si="266"/>
        <v>2747.5734974312554</v>
      </c>
      <c r="G1743" s="59">
        <f t="shared" si="267"/>
        <v>124.2192363328556</v>
      </c>
      <c r="H1743" s="59">
        <f t="shared" si="261"/>
        <v>1944.672151483546</v>
      </c>
      <c r="I1743" s="59">
        <f t="shared" si="262"/>
        <v>92.044130056391339</v>
      </c>
      <c r="J1743" s="59">
        <f t="shared" si="263"/>
        <v>29.850610742346518</v>
      </c>
      <c r="K1743" s="59">
        <f t="shared" si="264"/>
        <v>3.3962053000094183</v>
      </c>
      <c r="L1743" s="59">
        <f t="shared" si="265"/>
        <v>0.59146718010195132</v>
      </c>
      <c r="R1743" s="59">
        <f t="shared" si="268"/>
        <v>22.118744073332632</v>
      </c>
      <c r="S1743" s="59">
        <f t="shared" si="269"/>
        <v>3.0964253971639377</v>
      </c>
    </row>
    <row r="1744" spans="1:19" x14ac:dyDescent="0.3">
      <c r="A1744" s="60">
        <f>[1]Data!A1743</f>
        <v>2015.07</v>
      </c>
      <c r="B1744" s="59">
        <f>[1]Data!B1743</f>
        <v>2094.14</v>
      </c>
      <c r="C1744" s="59">
        <f>[1]Data!C1743</f>
        <v>41.99666666666667</v>
      </c>
      <c r="D1744" s="59">
        <f>[1]Data!D1743</f>
        <v>93.493333333333339</v>
      </c>
      <c r="E1744" s="59">
        <f>[1]Data!E1743</f>
        <v>238.654</v>
      </c>
      <c r="F1744" s="59">
        <f t="shared" si="266"/>
        <v>2740.6493688771188</v>
      </c>
      <c r="G1744" s="59">
        <f t="shared" si="267"/>
        <v>122.35688396870225</v>
      </c>
      <c r="H1744" s="59">
        <f t="shared" si="261"/>
        <v>1949.7196031072531</v>
      </c>
      <c r="I1744" s="59">
        <f t="shared" si="262"/>
        <v>92.177612488651178</v>
      </c>
      <c r="J1744" s="59">
        <f t="shared" si="263"/>
        <v>29.732266814944303</v>
      </c>
      <c r="K1744" s="59">
        <f t="shared" si="264"/>
        <v>3.3922328808219842</v>
      </c>
      <c r="L1744" s="59">
        <f t="shared" si="265"/>
        <v>0.58749476091451713</v>
      </c>
      <c r="R1744" s="59">
        <f t="shared" si="268"/>
        <v>22.398816314888759</v>
      </c>
      <c r="S1744" s="59">
        <f t="shared" si="269"/>
        <v>3.1090081143794257</v>
      </c>
    </row>
    <row r="1745" spans="1:19" x14ac:dyDescent="0.3">
      <c r="A1745" s="60">
        <f>[1]Data!A1744</f>
        <v>2015.08</v>
      </c>
      <c r="B1745" s="59">
        <f>[1]Data!B1744</f>
        <v>2039.87</v>
      </c>
      <c r="C1745" s="59">
        <f>[1]Data!C1744</f>
        <v>42.25333333333333</v>
      </c>
      <c r="D1745" s="59">
        <f>[1]Data!D1744</f>
        <v>92.076666666666668</v>
      </c>
      <c r="E1745" s="59">
        <f>[1]Data!E1744</f>
        <v>238.316</v>
      </c>
      <c r="F1745" s="59">
        <f t="shared" si="266"/>
        <v>2673.4112558116112</v>
      </c>
      <c r="G1745" s="59">
        <f t="shared" si="267"/>
        <v>120.67376698724941</v>
      </c>
      <c r="H1745" s="59">
        <f t="shared" si="261"/>
        <v>1954.0868263587081</v>
      </c>
      <c r="I1745" s="59">
        <f t="shared" si="262"/>
        <v>92.291872240074298</v>
      </c>
      <c r="J1745" s="59">
        <f t="shared" si="263"/>
        <v>28.966919739772948</v>
      </c>
      <c r="K1745" s="59">
        <f t="shared" si="264"/>
        <v>3.3661544802660943</v>
      </c>
      <c r="L1745" s="59">
        <f t="shared" si="265"/>
        <v>0.5614163603586273</v>
      </c>
      <c r="R1745" s="59">
        <f t="shared" si="268"/>
        <v>22.154038301415486</v>
      </c>
      <c r="S1745" s="59">
        <f t="shared" si="269"/>
        <v>3.0980197959645785</v>
      </c>
    </row>
    <row r="1746" spans="1:19" x14ac:dyDescent="0.3">
      <c r="A1746" s="60">
        <f>[1]Data!A1745</f>
        <v>2015.09</v>
      </c>
      <c r="B1746" s="59">
        <f>[1]Data!B1745</f>
        <v>1944.41</v>
      </c>
      <c r="C1746" s="59">
        <f>[1]Data!C1745</f>
        <v>42.51</v>
      </c>
      <c r="D1746" s="59">
        <f>[1]Data!D1745</f>
        <v>90.66</v>
      </c>
      <c r="E1746" s="59">
        <f>[1]Data!E1745</f>
        <v>237.94499999999999</v>
      </c>
      <c r="F1746" s="59">
        <f t="shared" si="266"/>
        <v>2552.2766358612284</v>
      </c>
      <c r="G1746" s="59">
        <f t="shared" si="267"/>
        <v>119.00237079997477</v>
      </c>
      <c r="H1746" s="59">
        <f t="shared" si="261"/>
        <v>1959.3018796266024</v>
      </c>
      <c r="I1746" s="59">
        <f t="shared" si="262"/>
        <v>92.392390693418164</v>
      </c>
      <c r="J1746" s="59">
        <f t="shared" si="263"/>
        <v>27.624316425909381</v>
      </c>
      <c r="K1746" s="59">
        <f t="shared" si="264"/>
        <v>3.3186964147682989</v>
      </c>
      <c r="L1746" s="59">
        <f t="shared" si="265"/>
        <v>0.51395829486083189</v>
      </c>
      <c r="R1746" s="59">
        <f t="shared" si="268"/>
        <v>21.447275534965808</v>
      </c>
      <c r="S1746" s="59">
        <f t="shared" si="269"/>
        <v>3.0655976226200687</v>
      </c>
    </row>
    <row r="1747" spans="1:19" x14ac:dyDescent="0.3">
      <c r="A1747" s="60">
        <f>[1]Data!A1746</f>
        <v>2015.1</v>
      </c>
      <c r="B1747" s="59">
        <f>[1]Data!B1746</f>
        <v>2024.81</v>
      </c>
      <c r="C1747" s="59">
        <f>[1]Data!C1746</f>
        <v>42.803333333333335</v>
      </c>
      <c r="D1747" s="59">
        <f>[1]Data!D1746</f>
        <v>89.283333333333331</v>
      </c>
      <c r="E1747" s="59">
        <f>[1]Data!E1746</f>
        <v>237.83799999999999</v>
      </c>
      <c r="F1747" s="59">
        <f t="shared" si="266"/>
        <v>2659.007210454175</v>
      </c>
      <c r="G1747" s="59">
        <f t="shared" si="267"/>
        <v>117.24805147481338</v>
      </c>
      <c r="H1747" s="59">
        <f t="shared" si="261"/>
        <v>1965.4955844160929</v>
      </c>
      <c r="I1747" s="59">
        <f t="shared" si="262"/>
        <v>92.470244328992621</v>
      </c>
      <c r="J1747" s="59">
        <f t="shared" si="263"/>
        <v>28.755273977582476</v>
      </c>
      <c r="K1747" s="59">
        <f t="shared" si="264"/>
        <v>3.3588211931183261</v>
      </c>
      <c r="L1747" s="59">
        <f t="shared" si="265"/>
        <v>0.55408307321085903</v>
      </c>
      <c r="R1747" s="59">
        <f t="shared" si="268"/>
        <v>22.678476759380249</v>
      </c>
      <c r="S1747" s="59">
        <f t="shared" si="269"/>
        <v>3.1214163143192426</v>
      </c>
    </row>
    <row r="1748" spans="1:19" x14ac:dyDescent="0.3">
      <c r="A1748" s="60">
        <f>[1]Data!A1747</f>
        <v>2015.11</v>
      </c>
      <c r="B1748" s="59">
        <f>[1]Data!B1747</f>
        <v>2080.62</v>
      </c>
      <c r="C1748" s="59">
        <f>[1]Data!C1747</f>
        <v>43.096666666666664</v>
      </c>
      <c r="D1748" s="59">
        <f>[1]Data!D1747</f>
        <v>87.906666666666666</v>
      </c>
      <c r="E1748" s="59">
        <f>[1]Data!E1747</f>
        <v>237.33600000000001</v>
      </c>
      <c r="F1748" s="59">
        <f t="shared" si="266"/>
        <v>2738.0768439680451</v>
      </c>
      <c r="G1748" s="59">
        <f t="shared" si="267"/>
        <v>115.68436736665879</v>
      </c>
      <c r="H1748" s="59">
        <f t="shared" si="261"/>
        <v>1970.8149807338248</v>
      </c>
      <c r="I1748" s="59">
        <f t="shared" si="262"/>
        <v>92.518918694335554</v>
      </c>
      <c r="J1748" s="59">
        <f t="shared" si="263"/>
        <v>29.594777831484567</v>
      </c>
      <c r="K1748" s="59">
        <f t="shared" si="264"/>
        <v>3.3875979211533545</v>
      </c>
      <c r="L1748" s="59">
        <f t="shared" si="265"/>
        <v>0.58285980124588743</v>
      </c>
      <c r="R1748" s="59">
        <f t="shared" si="268"/>
        <v>23.668512058243589</v>
      </c>
      <c r="S1748" s="59">
        <f t="shared" si="269"/>
        <v>3.1641455596253514</v>
      </c>
    </row>
    <row r="1749" spans="1:19" x14ac:dyDescent="0.3">
      <c r="A1749" s="60">
        <f>[1]Data!A1748</f>
        <v>2015.12</v>
      </c>
      <c r="B1749" s="59">
        <f>[1]Data!B1748</f>
        <v>2054.08</v>
      </c>
      <c r="C1749" s="59">
        <f>[1]Data!C1748</f>
        <v>43.39</v>
      </c>
      <c r="D1749" s="59">
        <f>[1]Data!D1748</f>
        <v>86.53</v>
      </c>
      <c r="E1749" s="59">
        <f>[1]Data!E1748</f>
        <v>236.52500000000001</v>
      </c>
      <c r="F1749" s="59">
        <f t="shared" si="266"/>
        <v>2712.4190447521401</v>
      </c>
      <c r="G1749" s="59">
        <f t="shared" si="267"/>
        <v>114.26313480604587</v>
      </c>
      <c r="H1749" s="59">
        <f t="shared" si="261"/>
        <v>1974.6189788371091</v>
      </c>
      <c r="I1749" s="59">
        <f t="shared" si="262"/>
        <v>92.542484360675942</v>
      </c>
      <c r="J1749" s="59">
        <f t="shared" si="263"/>
        <v>29.309987337067078</v>
      </c>
      <c r="K1749" s="59">
        <f t="shared" si="264"/>
        <v>3.3779283226881489</v>
      </c>
      <c r="L1749" s="59">
        <f t="shared" si="265"/>
        <v>0.57319020278068189</v>
      </c>
      <c r="R1749" s="59">
        <f t="shared" si="268"/>
        <v>23.738356639315843</v>
      </c>
      <c r="S1749" s="59">
        <f t="shared" si="269"/>
        <v>3.167092163504766</v>
      </c>
    </row>
    <row r="1750" spans="1:19" x14ac:dyDescent="0.3">
      <c r="A1750" s="60">
        <f>[1]Data!A1749</f>
        <v>2016.01</v>
      </c>
      <c r="B1750" s="59">
        <f>[1]Data!B1749</f>
        <v>1918.6</v>
      </c>
      <c r="C1750" s="59">
        <f>[1]Data!C1749</f>
        <v>43.553333333333335</v>
      </c>
      <c r="D1750" s="59">
        <f>[1]Data!D1749</f>
        <v>86.5</v>
      </c>
      <c r="E1750" s="59">
        <f>[1]Data!E1749</f>
        <v>236.916</v>
      </c>
      <c r="F1750" s="59">
        <f t="shared" si="266"/>
        <v>2529.3360313360008</v>
      </c>
      <c r="G1750" s="59">
        <f t="shared" si="267"/>
        <v>114.03500818855629</v>
      </c>
      <c r="H1750" s="59">
        <f t="shared" si="261"/>
        <v>1978.2053124793138</v>
      </c>
      <c r="I1750" s="59">
        <f t="shared" si="262"/>
        <v>92.559984582019695</v>
      </c>
      <c r="J1750" s="59">
        <f t="shared" si="263"/>
        <v>27.326452599986052</v>
      </c>
      <c r="K1750" s="59">
        <f t="shared" si="264"/>
        <v>3.3078551927589328</v>
      </c>
      <c r="L1750" s="59">
        <f t="shared" si="265"/>
        <v>0.50311707285146579</v>
      </c>
      <c r="R1750" s="59">
        <f t="shared" si="268"/>
        <v>22.180346820809248</v>
      </c>
      <c r="S1750" s="59">
        <f t="shared" si="269"/>
        <v>3.0992066184460136</v>
      </c>
    </row>
    <row r="1751" spans="1:19" x14ac:dyDescent="0.3">
      <c r="A1751" s="60">
        <f>[1]Data!A1750</f>
        <v>2016.02</v>
      </c>
      <c r="B1751" s="59">
        <f>[1]Data!B1750</f>
        <v>1904.42</v>
      </c>
      <c r="C1751" s="59">
        <f>[1]Data!C1750</f>
        <v>43.716666666666669</v>
      </c>
      <c r="D1751" s="59">
        <f>[1]Data!D1750</f>
        <v>86.47</v>
      </c>
      <c r="E1751" s="59">
        <f>[1]Data!E1750</f>
        <v>237.11099999999999</v>
      </c>
      <c r="F1751" s="59">
        <f t="shared" si="266"/>
        <v>2508.5774487054587</v>
      </c>
      <c r="G1751" s="59">
        <f t="shared" si="267"/>
        <v>113.90170865122244</v>
      </c>
      <c r="H1751" s="59">
        <f t="shared" si="261"/>
        <v>1982.7685150121433</v>
      </c>
      <c r="I1751" s="59">
        <f t="shared" si="262"/>
        <v>92.567890446251099</v>
      </c>
      <c r="J1751" s="59">
        <f t="shared" si="263"/>
        <v>27.099866234523802</v>
      </c>
      <c r="K1751" s="59">
        <f t="shared" si="264"/>
        <v>3.2995287918780414</v>
      </c>
      <c r="L1751" s="59">
        <f t="shared" si="265"/>
        <v>0.49479067197057436</v>
      </c>
      <c r="R1751" s="59">
        <f t="shared" si="268"/>
        <v>22.024054585405345</v>
      </c>
      <c r="S1751" s="59">
        <f t="shared" si="269"/>
        <v>3.0921352462882585</v>
      </c>
    </row>
    <row r="1752" spans="1:19" x14ac:dyDescent="0.3">
      <c r="A1752" s="60">
        <f>[1]Data!A1751</f>
        <v>2016.03</v>
      </c>
      <c r="B1752" s="59">
        <f>[1]Data!B1751</f>
        <v>2021.95</v>
      </c>
      <c r="C1752" s="59">
        <f>[1]Data!C1751</f>
        <v>43.88</v>
      </c>
      <c r="D1752" s="59">
        <f>[1]Data!D1751</f>
        <v>86.44</v>
      </c>
      <c r="E1752" s="59">
        <f>[1]Data!E1751</f>
        <v>238.13200000000001</v>
      </c>
      <c r="F1752" s="59">
        <f t="shared" si="266"/>
        <v>2651.9732224144595</v>
      </c>
      <c r="G1752" s="59">
        <f t="shared" si="267"/>
        <v>113.37400298993833</v>
      </c>
      <c r="H1752" s="59">
        <f t="shared" si="261"/>
        <v>1987.5664815938119</v>
      </c>
      <c r="I1752" s="59">
        <f t="shared" si="262"/>
        <v>92.566358160619458</v>
      </c>
      <c r="J1752" s="59">
        <f t="shared" si="263"/>
        <v>28.649428097979225</v>
      </c>
      <c r="K1752" s="59">
        <f t="shared" si="264"/>
        <v>3.3551334812853937</v>
      </c>
      <c r="L1752" s="59">
        <f t="shared" si="265"/>
        <v>0.55039536137792666</v>
      </c>
      <c r="R1752" s="59">
        <f t="shared" si="268"/>
        <v>23.391369736233226</v>
      </c>
      <c r="S1752" s="59">
        <f t="shared" si="269"/>
        <v>3.1523671396439026</v>
      </c>
    </row>
    <row r="1753" spans="1:19" x14ac:dyDescent="0.3">
      <c r="A1753" s="60">
        <f>[1]Data!A1752</f>
        <v>2016.04</v>
      </c>
      <c r="B1753" s="59">
        <f>[1]Data!B1752</f>
        <v>2075.54</v>
      </c>
      <c r="C1753" s="59">
        <f>[1]Data!C1752</f>
        <v>44.073333333333338</v>
      </c>
      <c r="D1753" s="59">
        <f>[1]Data!D1752</f>
        <v>86.6</v>
      </c>
      <c r="E1753" s="59">
        <f>[1]Data!E1752</f>
        <v>239.261</v>
      </c>
      <c r="F1753" s="59">
        <f t="shared" si="266"/>
        <v>2709.4159068130616</v>
      </c>
      <c r="G1753" s="59">
        <f t="shared" si="267"/>
        <v>113.04788996117209</v>
      </c>
      <c r="H1753" s="59">
        <f t="shared" si="261"/>
        <v>1992.2626972091466</v>
      </c>
      <c r="I1753" s="59">
        <f t="shared" si="262"/>
        <v>92.562726513421239</v>
      </c>
      <c r="J1753" s="59">
        <f t="shared" si="263"/>
        <v>29.271133304615944</v>
      </c>
      <c r="K1753" s="59">
        <f t="shared" si="264"/>
        <v>3.3766018189366713</v>
      </c>
      <c r="L1753" s="59">
        <f t="shared" si="265"/>
        <v>0.57186369902920431</v>
      </c>
      <c r="R1753" s="59">
        <f t="shared" si="268"/>
        <v>23.966974595842956</v>
      </c>
      <c r="S1753" s="59">
        <f t="shared" si="269"/>
        <v>3.1766768242034589</v>
      </c>
    </row>
    <row r="1754" spans="1:19" x14ac:dyDescent="0.3">
      <c r="A1754" s="60">
        <f>[1]Data!A1753</f>
        <v>2016.05</v>
      </c>
      <c r="B1754" s="59">
        <f>[1]Data!B1753</f>
        <v>2065.5500000000002</v>
      </c>
      <c r="C1754" s="59">
        <f>[1]Data!C1753</f>
        <v>44.266666666666666</v>
      </c>
      <c r="D1754" s="59">
        <f>[1]Data!D1753</f>
        <v>86.759999999999991</v>
      </c>
      <c r="E1754" s="59">
        <f>[1]Data!E1753</f>
        <v>240.22900000000001</v>
      </c>
      <c r="F1754" s="59">
        <f t="shared" si="266"/>
        <v>2685.5099201178873</v>
      </c>
      <c r="G1754" s="59">
        <f t="shared" si="267"/>
        <v>112.80038763013623</v>
      </c>
      <c r="H1754" s="59">
        <f t="shared" si="261"/>
        <v>1997.2983553602644</v>
      </c>
      <c r="I1754" s="59">
        <f t="shared" si="262"/>
        <v>92.554863385325604</v>
      </c>
      <c r="J1754" s="59">
        <f t="shared" si="263"/>
        <v>29.015330171657624</v>
      </c>
      <c r="K1754" s="59">
        <f t="shared" si="264"/>
        <v>3.3678243169215332</v>
      </c>
      <c r="L1754" s="59">
        <f t="shared" si="265"/>
        <v>0.56308619701406615</v>
      </c>
      <c r="R1754" s="59">
        <f t="shared" si="268"/>
        <v>23.807630244352239</v>
      </c>
      <c r="S1754" s="59">
        <f t="shared" si="269"/>
        <v>3.1700061277989056</v>
      </c>
    </row>
    <row r="1755" spans="1:19" x14ac:dyDescent="0.3">
      <c r="A1755" s="60">
        <f>[1]Data!A1754</f>
        <v>2016.06</v>
      </c>
      <c r="B1755" s="59">
        <f>[1]Data!B1754</f>
        <v>2083.89</v>
      </c>
      <c r="C1755" s="59">
        <f>[1]Data!C1754</f>
        <v>44.46</v>
      </c>
      <c r="D1755" s="59">
        <f>[1]Data!D1754</f>
        <v>86.92</v>
      </c>
      <c r="E1755" s="59">
        <f>[1]Data!E1754</f>
        <v>241.018</v>
      </c>
      <c r="F1755" s="59">
        <f t="shared" si="266"/>
        <v>2700.485156627306</v>
      </c>
      <c r="G1755" s="59">
        <f t="shared" si="267"/>
        <v>112.63846451302392</v>
      </c>
      <c r="H1755" s="59">
        <f t="shared" si="261"/>
        <v>2003.3942955800308</v>
      </c>
      <c r="I1755" s="59">
        <f t="shared" si="262"/>
        <v>92.5411083596114</v>
      </c>
      <c r="J1755" s="59">
        <f t="shared" si="263"/>
        <v>29.181465453529238</v>
      </c>
      <c r="K1755" s="59">
        <f t="shared" si="264"/>
        <v>3.373533762996356</v>
      </c>
      <c r="L1755" s="59">
        <f t="shared" si="265"/>
        <v>0.56879564308888897</v>
      </c>
      <c r="R1755" s="59">
        <f t="shared" si="268"/>
        <v>23.974804417855498</v>
      </c>
      <c r="S1755" s="59">
        <f t="shared" si="269"/>
        <v>3.1770034629825461</v>
      </c>
    </row>
    <row r="1756" spans="1:19" x14ac:dyDescent="0.3">
      <c r="A1756" s="60">
        <f>[1]Data!A1755</f>
        <v>2016.07</v>
      </c>
      <c r="B1756" s="59">
        <f>[1]Data!B1755</f>
        <v>2148.9</v>
      </c>
      <c r="C1756" s="59">
        <f>[1]Data!C1755</f>
        <v>44.65</v>
      </c>
      <c r="D1756" s="59">
        <f>[1]Data!D1755</f>
        <v>87.643333333333331</v>
      </c>
      <c r="E1756" s="59">
        <f>[1]Data!E1755</f>
        <v>240.62799999999999</v>
      </c>
      <c r="F1756" s="59">
        <f t="shared" si="266"/>
        <v>2789.2441228784683</v>
      </c>
      <c r="G1756" s="59">
        <f t="shared" si="267"/>
        <v>113.75990153542674</v>
      </c>
      <c r="H1756" s="59">
        <f t="shared" si="261"/>
        <v>2009.6187475078989</v>
      </c>
      <c r="I1756" s="59">
        <f t="shared" si="262"/>
        <v>92.523320333036907</v>
      </c>
      <c r="J1756" s="59">
        <f t="shared" si="263"/>
        <v>30.14639025965138</v>
      </c>
      <c r="K1756" s="59">
        <f t="shared" si="264"/>
        <v>3.4060651899574119</v>
      </c>
      <c r="L1756" s="59">
        <f t="shared" si="265"/>
        <v>0.6013270700499449</v>
      </c>
      <c r="R1756" s="59">
        <f t="shared" si="268"/>
        <v>24.518693188301071</v>
      </c>
      <c r="S1756" s="59">
        <f t="shared" si="269"/>
        <v>3.1994358139014563</v>
      </c>
    </row>
    <row r="1757" spans="1:19" x14ac:dyDescent="0.3">
      <c r="A1757" s="60">
        <f>[1]Data!A1756</f>
        <v>2016.08</v>
      </c>
      <c r="B1757" s="59">
        <f>[1]Data!B1756</f>
        <v>2170.9499999999998</v>
      </c>
      <c r="C1757" s="59">
        <f>[1]Data!C1756</f>
        <v>44.84</v>
      </c>
      <c r="D1757" s="59">
        <f>[1]Data!D1756</f>
        <v>88.366666666666674</v>
      </c>
      <c r="E1757" s="59">
        <f>[1]Data!E1756</f>
        <v>240.84899999999999</v>
      </c>
      <c r="F1757" s="59">
        <f t="shared" si="266"/>
        <v>2815.2790976919146</v>
      </c>
      <c r="G1757" s="59">
        <f t="shared" si="267"/>
        <v>114.59353260064745</v>
      </c>
      <c r="H1757" s="59">
        <f t="shared" si="261"/>
        <v>2015.4012355749103</v>
      </c>
      <c r="I1757" s="59">
        <f t="shared" si="262"/>
        <v>92.498978598149179</v>
      </c>
      <c r="J1757" s="59">
        <f t="shared" si="263"/>
        <v>30.435785782268582</v>
      </c>
      <c r="K1757" s="59">
        <f t="shared" si="264"/>
        <v>3.4156190799884358</v>
      </c>
      <c r="L1757" s="59">
        <f t="shared" si="265"/>
        <v>0.61088096008096882</v>
      </c>
      <c r="R1757" s="59">
        <f t="shared" si="268"/>
        <v>24.567521689928324</v>
      </c>
      <c r="S1757" s="59">
        <f t="shared" si="269"/>
        <v>3.2014253141248528</v>
      </c>
    </row>
    <row r="1758" spans="1:19" x14ac:dyDescent="0.3">
      <c r="A1758" s="60">
        <f>[1]Data!A1757</f>
        <v>2016.09</v>
      </c>
      <c r="B1758" s="59">
        <f>[1]Data!B1757</f>
        <v>2157.69</v>
      </c>
      <c r="C1758" s="59">
        <f>[1]Data!C1757</f>
        <v>45.03</v>
      </c>
      <c r="D1758" s="59">
        <f>[1]Data!D1757</f>
        <v>89.09</v>
      </c>
      <c r="E1758" s="59">
        <f>[1]Data!E1757</f>
        <v>241.428</v>
      </c>
      <c r="F1758" s="59">
        <f t="shared" si="266"/>
        <v>2791.3731343506142</v>
      </c>
      <c r="G1758" s="59">
        <f t="shared" si="267"/>
        <v>115.25447702834799</v>
      </c>
      <c r="H1758" s="59">
        <f t="shared" si="261"/>
        <v>2020.5912168755899</v>
      </c>
      <c r="I1758" s="59">
        <f t="shared" si="262"/>
        <v>92.461831610830629</v>
      </c>
      <c r="J1758" s="59">
        <f t="shared" si="263"/>
        <v>30.189463973625667</v>
      </c>
      <c r="K1758" s="59">
        <f t="shared" si="264"/>
        <v>3.4074929884642597</v>
      </c>
      <c r="L1758" s="59">
        <f t="shared" si="265"/>
        <v>0.60275486855679272</v>
      </c>
      <c r="R1758" s="59">
        <f t="shared" si="268"/>
        <v>24.219216522617579</v>
      </c>
      <c r="S1758" s="59">
        <f t="shared" si="269"/>
        <v>3.1871463892374647</v>
      </c>
    </row>
    <row r="1759" spans="1:19" x14ac:dyDescent="0.3">
      <c r="A1759" s="60">
        <f>[1]Data!A1758</f>
        <v>2016.1</v>
      </c>
      <c r="B1759" s="59">
        <f>[1]Data!B1758</f>
        <v>2143.02</v>
      </c>
      <c r="C1759" s="59">
        <f>[1]Data!C1758</f>
        <v>45.25333333333333</v>
      </c>
      <c r="D1759" s="59">
        <f>[1]Data!D1758</f>
        <v>90.91</v>
      </c>
      <c r="E1759" s="59">
        <f>[1]Data!E1758</f>
        <v>241.72900000000001</v>
      </c>
      <c r="F1759" s="59">
        <f t="shared" si="266"/>
        <v>2768.9425871120134</v>
      </c>
      <c r="G1759" s="59">
        <f t="shared" si="267"/>
        <v>117.46253912439136</v>
      </c>
      <c r="H1759" s="59">
        <f t="shared" si="261"/>
        <v>2025.3303823644949</v>
      </c>
      <c r="I1759" s="59">
        <f t="shared" si="262"/>
        <v>92.425581425933444</v>
      </c>
      <c r="J1759" s="59">
        <f t="shared" si="263"/>
        <v>29.958616915284921</v>
      </c>
      <c r="K1759" s="59">
        <f t="shared" si="264"/>
        <v>3.3998169932070734</v>
      </c>
      <c r="L1759" s="59">
        <f t="shared" si="265"/>
        <v>0.5950788732996064</v>
      </c>
      <c r="R1759" s="59">
        <f t="shared" si="268"/>
        <v>23.572984270157299</v>
      </c>
      <c r="S1759" s="59">
        <f t="shared" si="269"/>
        <v>3.1601013220074132</v>
      </c>
    </row>
    <row r="1760" spans="1:19" x14ac:dyDescent="0.3">
      <c r="A1760" s="60">
        <f>[1]Data!A1759</f>
        <v>2016.11</v>
      </c>
      <c r="B1760" s="59">
        <f>[1]Data!B1759</f>
        <v>2164.9899999999998</v>
      </c>
      <c r="C1760" s="59">
        <f>[1]Data!C1759</f>
        <v>45.476666666666667</v>
      </c>
      <c r="D1760" s="59">
        <f>[1]Data!D1759</f>
        <v>92.73</v>
      </c>
      <c r="E1760" s="59">
        <f>[1]Data!E1759</f>
        <v>241.35300000000001</v>
      </c>
      <c r="F1760" s="59">
        <f t="shared" si="266"/>
        <v>2801.6873901712424</v>
      </c>
      <c r="G1760" s="59">
        <f t="shared" si="267"/>
        <v>120.00077214702117</v>
      </c>
      <c r="H1760" s="59">
        <f t="shared" si="261"/>
        <v>2030.3632607335703</v>
      </c>
      <c r="I1760" s="59">
        <f t="shared" si="262"/>
        <v>92.395233115552614</v>
      </c>
      <c r="J1760" s="59">
        <f t="shared" si="263"/>
        <v>30.322856447229881</v>
      </c>
      <c r="K1760" s="59">
        <f t="shared" si="264"/>
        <v>3.4119017663376732</v>
      </c>
      <c r="L1760" s="59">
        <f t="shared" si="265"/>
        <v>0.60716364643020615</v>
      </c>
      <c r="R1760" s="59">
        <f t="shared" si="268"/>
        <v>23.347244688881695</v>
      </c>
      <c r="S1760" s="59">
        <f t="shared" si="269"/>
        <v>3.1504789766761436</v>
      </c>
    </row>
    <row r="1761" spans="1:19" x14ac:dyDescent="0.3">
      <c r="A1761" s="60">
        <f>[1]Data!A1760</f>
        <v>2016.12</v>
      </c>
      <c r="B1761" s="59">
        <f>[1]Data!B1760</f>
        <v>2246.63</v>
      </c>
      <c r="C1761" s="59">
        <f>[1]Data!C1760</f>
        <v>45.7</v>
      </c>
      <c r="D1761" s="59">
        <f>[1]Data!D1760</f>
        <v>94.55</v>
      </c>
      <c r="E1761" s="59">
        <f>[1]Data!E1760</f>
        <v>241.43199999999999</v>
      </c>
      <c r="F1761" s="59">
        <f t="shared" si="266"/>
        <v>2906.3854052486831</v>
      </c>
      <c r="G1761" s="59">
        <f t="shared" si="267"/>
        <v>122.31597551277378</v>
      </c>
      <c r="H1761" s="59">
        <f t="shared" si="261"/>
        <v>2035.2147138443004</v>
      </c>
      <c r="I1761" s="59">
        <f t="shared" si="262"/>
        <v>92.371438502627655</v>
      </c>
      <c r="J1761" s="59">
        <f t="shared" si="263"/>
        <v>31.464113283956344</v>
      </c>
      <c r="K1761" s="59">
        <f t="shared" si="264"/>
        <v>3.4488476355538795</v>
      </c>
      <c r="L1761" s="59">
        <f t="shared" si="265"/>
        <v>0.6441095156464125</v>
      </c>
      <c r="R1761" s="59">
        <f t="shared" si="268"/>
        <v>23.761290322580646</v>
      </c>
      <c r="S1761" s="59">
        <f t="shared" si="269"/>
        <v>3.1680577995258186</v>
      </c>
    </row>
    <row r="1762" spans="1:19" x14ac:dyDescent="0.3">
      <c r="A1762" s="60">
        <f>[1]Data!A1761</f>
        <v>2017.01</v>
      </c>
      <c r="B1762" s="59">
        <f>[1]Data!B1761</f>
        <v>2275.12</v>
      </c>
      <c r="C1762" s="59">
        <f>[1]Data!C1761</f>
        <v>45.926666666666669</v>
      </c>
      <c r="D1762" s="59">
        <f>[1]Data!D1761</f>
        <v>96.463333333333338</v>
      </c>
      <c r="E1762" s="59">
        <f>[1]Data!E1761</f>
        <v>242.839</v>
      </c>
      <c r="F1762" s="59">
        <f t="shared" si="266"/>
        <v>2926.188873451134</v>
      </c>
      <c r="G1762" s="59">
        <f t="shared" si="267"/>
        <v>124.06815143641124</v>
      </c>
      <c r="H1762" s="59">
        <f t="shared" si="261"/>
        <v>2040.3855465231302</v>
      </c>
      <c r="I1762" s="59">
        <f t="shared" si="262"/>
        <v>92.355797661844122</v>
      </c>
      <c r="J1762" s="59">
        <f t="shared" si="263"/>
        <v>31.683867689229647</v>
      </c>
      <c r="K1762" s="59">
        <f t="shared" si="264"/>
        <v>3.4558076456442435</v>
      </c>
      <c r="L1762" s="59">
        <f t="shared" si="265"/>
        <v>0.65106952573677646</v>
      </c>
      <c r="R1762" s="59">
        <f t="shared" si="268"/>
        <v>23.585334669477174</v>
      </c>
      <c r="S1762" s="59">
        <f t="shared" si="269"/>
        <v>3.1606251065646211</v>
      </c>
    </row>
    <row r="1763" spans="1:19" x14ac:dyDescent="0.3">
      <c r="A1763" s="60">
        <f>[1]Data!A1762</f>
        <v>2017.02</v>
      </c>
      <c r="B1763" s="59">
        <f>[1]Data!B1762</f>
        <v>2329.91</v>
      </c>
      <c r="C1763" s="59">
        <f>[1]Data!C1762</f>
        <v>46.153333333333336</v>
      </c>
      <c r="D1763" s="59">
        <f>[1]Data!D1762</f>
        <v>98.376666666666665</v>
      </c>
      <c r="E1763" s="59">
        <f>[1]Data!E1762</f>
        <v>243.60300000000001</v>
      </c>
      <c r="F1763" s="59">
        <f t="shared" si="266"/>
        <v>2987.2598043538046</v>
      </c>
      <c r="G1763" s="59">
        <f t="shared" si="267"/>
        <v>126.13219481424011</v>
      </c>
      <c r="H1763" s="59">
        <f t="shared" si="261"/>
        <v>2045.6684593741836</v>
      </c>
      <c r="I1763" s="59">
        <f t="shared" si="262"/>
        <v>92.351853271183344</v>
      </c>
      <c r="J1763" s="59">
        <f t="shared" si="263"/>
        <v>32.346506307588335</v>
      </c>
      <c r="K1763" s="59">
        <f t="shared" si="264"/>
        <v>3.4765060184406087</v>
      </c>
      <c r="L1763" s="59">
        <f t="shared" si="265"/>
        <v>0.67176789853314167</v>
      </c>
      <c r="R1763" s="59">
        <f t="shared" si="268"/>
        <v>23.683563175549757</v>
      </c>
      <c r="S1763" s="59">
        <f t="shared" si="269"/>
        <v>3.164781270636484</v>
      </c>
    </row>
    <row r="1764" spans="1:19" x14ac:dyDescent="0.3">
      <c r="A1764" s="60">
        <f>[1]Data!A1763</f>
        <v>2017.03</v>
      </c>
      <c r="B1764" s="59">
        <f>[1]Data!B1763</f>
        <v>2366.8200000000002</v>
      </c>
      <c r="C1764" s="59">
        <f>[1]Data!C1763</f>
        <v>46.38</v>
      </c>
      <c r="D1764" s="59">
        <f>[1]Data!D1763</f>
        <v>100.29</v>
      </c>
      <c r="E1764" s="59">
        <f>[1]Data!E1763</f>
        <v>243.80099999999999</v>
      </c>
      <c r="F1764" s="59">
        <f t="shared" si="266"/>
        <v>3032.1189176418475</v>
      </c>
      <c r="G1764" s="59">
        <f t="shared" si="267"/>
        <v>128.48091796178031</v>
      </c>
      <c r="H1764" s="59">
        <f t="shared" si="261"/>
        <v>2051.4646642981947</v>
      </c>
      <c r="I1764" s="59">
        <f t="shared" si="262"/>
        <v>92.364008378779701</v>
      </c>
      <c r="J1764" s="59">
        <f t="shared" si="263"/>
        <v>32.827926925900563</v>
      </c>
      <c r="K1764" s="59">
        <f t="shared" si="264"/>
        <v>3.4912795837963198</v>
      </c>
      <c r="L1764" s="59">
        <f t="shared" si="265"/>
        <v>0.68654146388885273</v>
      </c>
      <c r="R1764" s="59">
        <f t="shared" si="268"/>
        <v>23.599760693987438</v>
      </c>
      <c r="S1764" s="59">
        <f t="shared" si="269"/>
        <v>3.1612365718948752</v>
      </c>
    </row>
    <row r="1765" spans="1:19" x14ac:dyDescent="0.3">
      <c r="A1765" s="60">
        <f>[1]Data!A1764</f>
        <v>2017.04</v>
      </c>
      <c r="B1765" s="59">
        <f>[1]Data!B1764</f>
        <v>2359.31</v>
      </c>
      <c r="C1765" s="59">
        <f>[1]Data!C1764</f>
        <v>46.660000000000004</v>
      </c>
      <c r="D1765" s="59">
        <f>[1]Data!D1764</f>
        <v>101.53333333333333</v>
      </c>
      <c r="E1765" s="59">
        <f>[1]Data!E1764</f>
        <v>244.524</v>
      </c>
      <c r="F1765" s="59">
        <f t="shared" si="266"/>
        <v>3013.5610857011989</v>
      </c>
      <c r="G1765" s="59">
        <f t="shared" si="267"/>
        <v>129.68914735022599</v>
      </c>
      <c r="H1765" s="59">
        <f t="shared" si="261"/>
        <v>2056.95901197785</v>
      </c>
      <c r="I1765" s="59">
        <f t="shared" si="262"/>
        <v>92.382912346404879</v>
      </c>
      <c r="J1765" s="59">
        <f t="shared" si="263"/>
        <v>32.620329984849981</v>
      </c>
      <c r="K1765" s="59">
        <f t="shared" si="264"/>
        <v>3.4849357131702106</v>
      </c>
      <c r="L1765" s="59">
        <f t="shared" si="265"/>
        <v>0.68019759326274354</v>
      </c>
      <c r="R1765" s="59">
        <f t="shared" si="268"/>
        <v>23.236802363755746</v>
      </c>
      <c r="S1765" s="59">
        <f t="shared" si="269"/>
        <v>3.1457373305960648</v>
      </c>
    </row>
    <row r="1766" spans="1:19" x14ac:dyDescent="0.3">
      <c r="A1766" s="60">
        <f>[1]Data!A1765</f>
        <v>2017.05</v>
      </c>
      <c r="B1766" s="59">
        <f>[1]Data!B1765</f>
        <v>2395.35</v>
      </c>
      <c r="C1766" s="59">
        <f>[1]Data!C1765</f>
        <v>46.94</v>
      </c>
      <c r="D1766" s="59">
        <f>[1]Data!D1765</f>
        <v>102.77666666666667</v>
      </c>
      <c r="E1766" s="59">
        <f>[1]Data!E1765</f>
        <v>244.733</v>
      </c>
      <c r="F1766" s="59">
        <f t="shared" si="266"/>
        <v>3056.9823284967697</v>
      </c>
      <c r="G1766" s="59">
        <f t="shared" si="267"/>
        <v>131.16515489669695</v>
      </c>
      <c r="H1766" s="59">
        <f t="shared" si="261"/>
        <v>2062.2848490226556</v>
      </c>
      <c r="I1766" s="59">
        <f t="shared" si="262"/>
        <v>92.409819486683276</v>
      </c>
      <c r="J1766" s="59">
        <f t="shared" si="263"/>
        <v>33.080708797805805</v>
      </c>
      <c r="K1766" s="59">
        <f t="shared" si="264"/>
        <v>3.498950296703625</v>
      </c>
      <c r="L1766" s="59">
        <f t="shared" si="265"/>
        <v>0.69421217679615799</v>
      </c>
      <c r="R1766" s="59">
        <f t="shared" si="268"/>
        <v>23.306360068757499</v>
      </c>
      <c r="S1766" s="59">
        <f t="shared" si="269"/>
        <v>3.148726287648028</v>
      </c>
    </row>
    <row r="1767" spans="1:19" x14ac:dyDescent="0.3">
      <c r="A1767" s="60">
        <f>[1]Data!A1766</f>
        <v>2017.06</v>
      </c>
      <c r="B1767" s="59">
        <f>[1]Data!B1766</f>
        <v>2433.9899999999998</v>
      </c>
      <c r="C1767" s="59">
        <f>[1]Data!C1766</f>
        <v>47.22</v>
      </c>
      <c r="D1767" s="59">
        <f>[1]Data!D1766</f>
        <v>104.02</v>
      </c>
      <c r="E1767" s="59">
        <f>[1]Data!E1766</f>
        <v>244.95500000000001</v>
      </c>
      <c r="F1767" s="59">
        <f t="shared" si="266"/>
        <v>3103.4800868730986</v>
      </c>
      <c r="G1767" s="59">
        <f t="shared" si="267"/>
        <v>132.63160433549018</v>
      </c>
      <c r="H1767" s="59">
        <f t="shared" si="261"/>
        <v>2067.7755058932676</v>
      </c>
      <c r="I1767" s="59">
        <f t="shared" si="262"/>
        <v>92.441419796764905</v>
      </c>
      <c r="J1767" s="59">
        <f t="shared" si="263"/>
        <v>33.572397456639976</v>
      </c>
      <c r="K1767" s="59">
        <f t="shared" si="264"/>
        <v>3.5137042250829444</v>
      </c>
      <c r="L1767" s="59">
        <f t="shared" si="265"/>
        <v>0.70896610517547742</v>
      </c>
      <c r="R1767" s="59">
        <f t="shared" si="268"/>
        <v>23.399250144203037</v>
      </c>
      <c r="S1767" s="59">
        <f t="shared" si="269"/>
        <v>3.1527039767306717</v>
      </c>
    </row>
    <row r="1768" spans="1:19" x14ac:dyDescent="0.3">
      <c r="A1768" s="60">
        <f>[1]Data!A1767</f>
        <v>2017.07</v>
      </c>
      <c r="B1768" s="59">
        <f>[1]Data!B1767</f>
        <v>2454.1</v>
      </c>
      <c r="C1768" s="59">
        <f>[1]Data!C1767</f>
        <v>47.536666666666669</v>
      </c>
      <c r="D1768" s="59">
        <f>[1]Data!D1767</f>
        <v>105.03999999999999</v>
      </c>
      <c r="E1768" s="59">
        <f>[1]Data!E1767</f>
        <v>244.786</v>
      </c>
      <c r="F1768" s="59">
        <f t="shared" si="266"/>
        <v>3131.2818592566564</v>
      </c>
      <c r="G1768" s="59">
        <f t="shared" si="267"/>
        <v>134.02463082039003</v>
      </c>
      <c r="H1768" s="59">
        <f t="shared" si="261"/>
        <v>2073.1663668397973</v>
      </c>
      <c r="I1768" s="59">
        <f t="shared" si="262"/>
        <v>92.500248459501478</v>
      </c>
      <c r="J1768" s="59">
        <f t="shared" si="263"/>
        <v>33.851604848689639</v>
      </c>
      <c r="K1768" s="59">
        <f t="shared" si="264"/>
        <v>3.5219864088308817</v>
      </c>
      <c r="L1768" s="59">
        <f t="shared" si="265"/>
        <v>0.71724828892341463</v>
      </c>
      <c r="R1768" s="59">
        <f t="shared" si="268"/>
        <v>23.363480578827115</v>
      </c>
      <c r="S1768" s="59">
        <f t="shared" si="269"/>
        <v>3.1511741442423169</v>
      </c>
    </row>
    <row r="1769" spans="1:19" x14ac:dyDescent="0.3">
      <c r="A1769" s="60">
        <f>[1]Data!A1768</f>
        <v>2017.08</v>
      </c>
      <c r="B1769" s="59">
        <f>[1]Data!B1768</f>
        <v>2456.2199999999998</v>
      </c>
      <c r="C1769" s="59">
        <f>[1]Data!C1768</f>
        <v>47.853333333333339</v>
      </c>
      <c r="D1769" s="59">
        <f>[1]Data!D1768</f>
        <v>106.06</v>
      </c>
      <c r="E1769" s="59">
        <f>[1]Data!E1768</f>
        <v>245.51900000000001</v>
      </c>
      <c r="F1769" s="59">
        <f t="shared" si="266"/>
        <v>3124.6302935414365</v>
      </c>
      <c r="G1769" s="59">
        <f t="shared" si="267"/>
        <v>134.9220708784249</v>
      </c>
      <c r="H1769" s="59">
        <f t="shared" si="261"/>
        <v>2079.4667234043714</v>
      </c>
      <c r="I1769" s="59">
        <f t="shared" si="262"/>
        <v>92.582724830647877</v>
      </c>
      <c r="J1769" s="59">
        <f t="shared" si="263"/>
        <v>33.749603927266165</v>
      </c>
      <c r="K1769" s="59">
        <f t="shared" si="264"/>
        <v>3.5189686817612675</v>
      </c>
      <c r="L1769" s="59">
        <f t="shared" si="265"/>
        <v>0.71423056185380052</v>
      </c>
      <c r="R1769" s="59">
        <f t="shared" si="268"/>
        <v>23.158778050160283</v>
      </c>
      <c r="S1769" s="59">
        <f t="shared" si="269"/>
        <v>3.1423738900935407</v>
      </c>
    </row>
    <row r="1770" spans="1:19" x14ac:dyDescent="0.3">
      <c r="A1770" s="60">
        <f>[1]Data!A1769</f>
        <v>2017.09</v>
      </c>
      <c r="B1770" s="59">
        <f>[1]Data!B1769</f>
        <v>2492.84</v>
      </c>
      <c r="C1770" s="59">
        <f>[1]Data!C1769</f>
        <v>48.17</v>
      </c>
      <c r="D1770" s="59">
        <f>[1]Data!D1769</f>
        <v>107.08</v>
      </c>
      <c r="E1770" s="59">
        <f>[1]Data!E1769</f>
        <v>246.81899999999999</v>
      </c>
      <c r="F1770" s="59">
        <f t="shared" si="266"/>
        <v>3154.5128328046058</v>
      </c>
      <c r="G1770" s="59">
        <f t="shared" si="267"/>
        <v>135.50217187493669</v>
      </c>
      <c r="H1770" s="59">
        <f t="shared" si="261"/>
        <v>2085.7861900116072</v>
      </c>
      <c r="I1770" s="59">
        <f t="shared" si="262"/>
        <v>92.691141158351655</v>
      </c>
      <c r="J1770" s="59">
        <f t="shared" si="263"/>
        <v>34.032516952353625</v>
      </c>
      <c r="K1770" s="59">
        <f t="shared" si="264"/>
        <v>3.5273164485268564</v>
      </c>
      <c r="L1770" s="59">
        <f t="shared" si="265"/>
        <v>0.72257832861938942</v>
      </c>
      <c r="R1770" s="59">
        <f t="shared" si="268"/>
        <v>23.280164363093018</v>
      </c>
      <c r="S1770" s="59">
        <f t="shared" si="269"/>
        <v>3.1476016831086322</v>
      </c>
    </row>
    <row r="1771" spans="1:19" x14ac:dyDescent="0.3">
      <c r="A1771" s="60">
        <f>[1]Data!A1770</f>
        <v>2017.1</v>
      </c>
      <c r="B1771" s="59">
        <f>[1]Data!B1770</f>
        <v>2557</v>
      </c>
      <c r="C1771" s="59">
        <f>[1]Data!C1770</f>
        <v>48.423333333333332</v>
      </c>
      <c r="D1771" s="59">
        <f>[1]Data!D1770</f>
        <v>108.01333333333334</v>
      </c>
      <c r="E1771" s="59">
        <f>[1]Data!E1770</f>
        <v>246.66300000000001</v>
      </c>
      <c r="F1771" s="59">
        <f t="shared" si="266"/>
        <v>3237.7491719471504</v>
      </c>
      <c r="G1771" s="59">
        <f t="shared" si="267"/>
        <v>136.76968344124035</v>
      </c>
      <c r="H1771" s="59">
        <f t="shared" si="261"/>
        <v>2091.9227522235346</v>
      </c>
      <c r="I1771" s="59">
        <f t="shared" si="262"/>
        <v>92.850395718931736</v>
      </c>
      <c r="J1771" s="59">
        <f t="shared" si="263"/>
        <v>34.870601755410604</v>
      </c>
      <c r="K1771" s="59">
        <f t="shared" si="264"/>
        <v>3.5516441176482245</v>
      </c>
      <c r="L1771" s="59">
        <f t="shared" si="265"/>
        <v>0.7469059977407575</v>
      </c>
      <c r="R1771" s="59">
        <f t="shared" si="268"/>
        <v>23.673003332921862</v>
      </c>
      <c r="S1771" s="59">
        <f t="shared" si="269"/>
        <v>3.1643352989970057</v>
      </c>
    </row>
    <row r="1772" spans="1:19" x14ac:dyDescent="0.3">
      <c r="A1772" s="60">
        <f>[1]Data!A1771</f>
        <v>2017.11</v>
      </c>
      <c r="B1772" s="59">
        <f>[1]Data!B1771</f>
        <v>2593.61</v>
      </c>
      <c r="C1772" s="59">
        <f>[1]Data!C1771</f>
        <v>48.676666666666662</v>
      </c>
      <c r="D1772" s="59">
        <f>[1]Data!D1771</f>
        <v>108.94666666666666</v>
      </c>
      <c r="E1772" s="59">
        <f>[1]Data!E1771</f>
        <v>246.66900000000001</v>
      </c>
      <c r="F1772" s="59">
        <f t="shared" si="266"/>
        <v>3284.0259559166334</v>
      </c>
      <c r="G1772" s="59">
        <f t="shared" si="267"/>
        <v>137.94814222027628</v>
      </c>
      <c r="H1772" s="59">
        <f t="shared" si="261"/>
        <v>2099.5382368735068</v>
      </c>
      <c r="I1772" s="59">
        <f t="shared" si="262"/>
        <v>93.065519616742733</v>
      </c>
      <c r="J1772" s="59">
        <f t="shared" si="263"/>
        <v>35.287246763793156</v>
      </c>
      <c r="K1772" s="59">
        <f t="shared" si="264"/>
        <v>3.5635216171824271</v>
      </c>
      <c r="L1772" s="59">
        <f t="shared" si="265"/>
        <v>0.75878349727496008</v>
      </c>
      <c r="R1772" s="59">
        <f t="shared" si="268"/>
        <v>23.806235466895121</v>
      </c>
      <c r="S1772" s="59">
        <f t="shared" si="269"/>
        <v>3.1699475407702455</v>
      </c>
    </row>
    <row r="1773" spans="1:19" x14ac:dyDescent="0.3">
      <c r="A1773" s="60">
        <f>[1]Data!A1772</f>
        <v>2017.12</v>
      </c>
      <c r="B1773" s="59">
        <f>[1]Data!B1772</f>
        <v>2664.34</v>
      </c>
      <c r="C1773" s="59">
        <f>[1]Data!C1772</f>
        <v>48.93</v>
      </c>
      <c r="D1773" s="59">
        <f>[1]Data!D1772</f>
        <v>109.88</v>
      </c>
      <c r="E1773" s="59">
        <f>[1]Data!E1772</f>
        <v>246.524</v>
      </c>
      <c r="F1773" s="59">
        <f t="shared" si="266"/>
        <v>3375.5684674920094</v>
      </c>
      <c r="G1773" s="59">
        <f t="shared" si="267"/>
        <v>139.2117609644497</v>
      </c>
      <c r="H1773" s="59">
        <f t="shared" si="261"/>
        <v>2107.6891494080933</v>
      </c>
      <c r="I1773" s="59">
        <f t="shared" si="262"/>
        <v>93.334891440923101</v>
      </c>
      <c r="J1773" s="59">
        <f t="shared" si="263"/>
        <v>36.166201249921592</v>
      </c>
      <c r="K1773" s="59">
        <f t="shared" si="264"/>
        <v>3.5881250155638402</v>
      </c>
      <c r="L1773" s="59">
        <f t="shared" si="265"/>
        <v>0.78338689565637321</v>
      </c>
      <c r="R1773" s="59">
        <f t="shared" si="268"/>
        <v>24.247724790680746</v>
      </c>
      <c r="S1773" s="59">
        <f t="shared" si="269"/>
        <v>3.1883227899171218</v>
      </c>
    </row>
    <row r="1774" spans="1:19" x14ac:dyDescent="0.3">
      <c r="A1774" s="60">
        <f>[1]Data!A1773</f>
        <v>2018.01</v>
      </c>
      <c r="B1774" s="59">
        <f>[1]Data!B1773</f>
        <v>2789.8</v>
      </c>
      <c r="C1774" s="59">
        <f>[1]Data!C1773</f>
        <v>49.286666666666662</v>
      </c>
      <c r="D1774" s="59">
        <f>[1]Data!D1773</f>
        <v>111.73333333333332</v>
      </c>
      <c r="E1774" s="59">
        <f>[1]Data!E1773</f>
        <v>247.86699999999999</v>
      </c>
      <c r="F1774" s="59">
        <f t="shared" si="266"/>
        <v>3515.3683773959424</v>
      </c>
      <c r="G1774" s="59">
        <f t="shared" si="267"/>
        <v>140.79282626031969</v>
      </c>
      <c r="H1774" s="59">
        <f t="shared" si="261"/>
        <v>2116.5705021241456</v>
      </c>
      <c r="I1774" s="59">
        <f t="shared" si="262"/>
        <v>93.64081322213373</v>
      </c>
      <c r="J1774" s="59">
        <f t="shared" si="263"/>
        <v>37.540985137077179</v>
      </c>
      <c r="K1774" s="59">
        <f t="shared" si="264"/>
        <v>3.625433273144278</v>
      </c>
      <c r="L1774" s="59">
        <f t="shared" si="265"/>
        <v>0.82069515323681097</v>
      </c>
      <c r="R1774" s="59">
        <f t="shared" si="268"/>
        <v>24.968377088305495</v>
      </c>
      <c r="S1774" s="59">
        <f t="shared" si="269"/>
        <v>3.2176101077183166</v>
      </c>
    </row>
    <row r="1775" spans="1:19" x14ac:dyDescent="0.3">
      <c r="A1775" s="60">
        <f>[1]Data!A1774</f>
        <v>2018.02</v>
      </c>
      <c r="B1775" s="59">
        <f>[1]Data!B1774</f>
        <v>2705.16</v>
      </c>
      <c r="C1775" s="59">
        <f>[1]Data!C1774</f>
        <v>49.643333333333331</v>
      </c>
      <c r="D1775" s="59">
        <f>[1]Data!D1774</f>
        <v>113.58666666666666</v>
      </c>
      <c r="E1775" s="59">
        <f>[1]Data!E1774</f>
        <v>248.99100000000001</v>
      </c>
      <c r="F1775" s="59">
        <f t="shared" si="266"/>
        <v>3393.3276026844337</v>
      </c>
      <c r="G1775" s="59">
        <f t="shared" si="267"/>
        <v>142.4820606902793</v>
      </c>
      <c r="H1775" s="59">
        <f t="shared" si="261"/>
        <v>2125.7920769815933</v>
      </c>
      <c r="I1775" s="59">
        <f t="shared" si="262"/>
        <v>93.983229916286646</v>
      </c>
      <c r="J1775" s="59">
        <f t="shared" si="263"/>
        <v>36.105671253339139</v>
      </c>
      <c r="K1775" s="59">
        <f t="shared" si="264"/>
        <v>3.5864499514306161</v>
      </c>
      <c r="L1775" s="59">
        <f t="shared" si="265"/>
        <v>0.78171183152314905</v>
      </c>
      <c r="R1775" s="59">
        <f t="shared" si="268"/>
        <v>23.815823453456979</v>
      </c>
      <c r="S1775" s="59">
        <f t="shared" si="269"/>
        <v>3.1703502107475119</v>
      </c>
    </row>
    <row r="1776" spans="1:19" x14ac:dyDescent="0.3">
      <c r="A1776" s="60">
        <f>[1]Data!A1775</f>
        <v>2018.03</v>
      </c>
      <c r="B1776" s="59">
        <f>[1]Data!B1775</f>
        <v>2702.77</v>
      </c>
      <c r="C1776" s="59">
        <f>[1]Data!C1775</f>
        <v>50</v>
      </c>
      <c r="D1776" s="59">
        <f>[1]Data!D1775</f>
        <v>115.44</v>
      </c>
      <c r="E1776" s="59">
        <f>[1]Data!E1775</f>
        <v>249.554</v>
      </c>
      <c r="F1776" s="59">
        <f t="shared" si="266"/>
        <v>3382.6809413593851</v>
      </c>
      <c r="G1776" s="59">
        <f t="shared" si="267"/>
        <v>144.48017695568893</v>
      </c>
      <c r="H1776" s="59">
        <f t="shared" si="261"/>
        <v>2135.3133971765483</v>
      </c>
      <c r="I1776" s="59">
        <f t="shared" si="262"/>
        <v>94.369367922938522</v>
      </c>
      <c r="J1776" s="59">
        <f t="shared" si="263"/>
        <v>35.845116013934337</v>
      </c>
      <c r="K1776" s="59">
        <f t="shared" si="264"/>
        <v>3.579207323844007</v>
      </c>
      <c r="L1776" s="59">
        <f t="shared" si="265"/>
        <v>0.77446920393653995</v>
      </c>
      <c r="R1776" s="59">
        <f t="shared" si="268"/>
        <v>23.412768537768539</v>
      </c>
      <c r="S1776" s="59">
        <f t="shared" si="269"/>
        <v>3.1532815375503889</v>
      </c>
    </row>
    <row r="1777" spans="1:19" x14ac:dyDescent="0.3">
      <c r="A1777" s="60">
        <f>[1]Data!A1776</f>
        <v>2018.04</v>
      </c>
      <c r="B1777" s="59">
        <f>[1]Data!B1776</f>
        <v>2653.63</v>
      </c>
      <c r="C1777" s="59">
        <f>[1]Data!C1776</f>
        <v>50.33</v>
      </c>
      <c r="D1777" s="59">
        <f>[1]Data!D1776</f>
        <v>117.78666666666666</v>
      </c>
      <c r="E1777" s="59">
        <f>[1]Data!E1776</f>
        <v>250.54599999999999</v>
      </c>
      <c r="F1777" s="59">
        <f t="shared" si="266"/>
        <v>3308.0295241592362</v>
      </c>
      <c r="G1777" s="59">
        <f t="shared" si="267"/>
        <v>146.8334963373326</v>
      </c>
      <c r="H1777" s="59">
        <f t="shared" si="261"/>
        <v>2144.5215952772378</v>
      </c>
      <c r="I1777" s="59">
        <f t="shared" si="262"/>
        <v>94.814969581259888</v>
      </c>
      <c r="J1777" s="59">
        <f t="shared" si="263"/>
        <v>34.889316937702901</v>
      </c>
      <c r="K1777" s="59">
        <f t="shared" si="264"/>
        <v>3.552180677411823</v>
      </c>
      <c r="L1777" s="59">
        <f t="shared" si="265"/>
        <v>0.74744255750435595</v>
      </c>
      <c r="R1777" s="59">
        <f t="shared" si="268"/>
        <v>22.529120443740098</v>
      </c>
      <c r="S1777" s="59">
        <f t="shared" si="269"/>
        <v>3.1148087143452186</v>
      </c>
    </row>
    <row r="1778" spans="1:19" x14ac:dyDescent="0.3">
      <c r="A1778" s="60">
        <f>[1]Data!A1777</f>
        <v>2018.05</v>
      </c>
      <c r="B1778" s="59">
        <f>[1]Data!B1777</f>
        <v>2701.49</v>
      </c>
      <c r="C1778" s="59">
        <f>[1]Data!C1777</f>
        <v>50.66</v>
      </c>
      <c r="D1778" s="59">
        <f>[1]Data!D1777</f>
        <v>120.13333333333333</v>
      </c>
      <c r="E1778" s="59">
        <f>[1]Data!E1777</f>
        <v>251.58799999999999</v>
      </c>
      <c r="F1778" s="59">
        <f t="shared" si="266"/>
        <v>3353.7441160945668</v>
      </c>
      <c r="G1778" s="59">
        <f t="shared" si="267"/>
        <v>149.13860862468269</v>
      </c>
      <c r="H1778" s="59">
        <f t="shared" si="261"/>
        <v>2153.8149842991129</v>
      </c>
      <c r="I1778" s="59">
        <f t="shared" si="262"/>
        <v>95.324442423837567</v>
      </c>
      <c r="J1778" s="59">
        <f t="shared" si="263"/>
        <v>35.182415242283163</v>
      </c>
      <c r="K1778" s="59">
        <f t="shared" si="264"/>
        <v>3.5605463907983013</v>
      </c>
      <c r="L1778" s="59">
        <f t="shared" si="265"/>
        <v>0.75580827089083424</v>
      </c>
      <c r="R1778" s="59">
        <f t="shared" si="268"/>
        <v>22.48743063263041</v>
      </c>
      <c r="S1778" s="59">
        <f t="shared" si="269"/>
        <v>3.1129565145639631</v>
      </c>
    </row>
    <row r="1779" spans="1:19" x14ac:dyDescent="0.3">
      <c r="A1779" s="60">
        <f>[1]Data!A1778</f>
        <v>2018.06</v>
      </c>
      <c r="B1779" s="59">
        <f>[1]Data!B1778</f>
        <v>2754.35</v>
      </c>
      <c r="C1779" s="59">
        <f>[1]Data!C1778</f>
        <v>50.99</v>
      </c>
      <c r="D1779" s="59">
        <f>[1]Data!D1778</f>
        <v>122.48</v>
      </c>
      <c r="E1779" s="59">
        <f>[1]Data!E1778</f>
        <v>251.989</v>
      </c>
      <c r="F1779" s="59">
        <f t="shared" si="266"/>
        <v>3413.9253864255979</v>
      </c>
      <c r="G1779" s="59">
        <f t="shared" si="267"/>
        <v>151.80989392394113</v>
      </c>
      <c r="H1779" s="59">
        <f t="shared" si="261"/>
        <v>2164.387727728375</v>
      </c>
      <c r="I1779" s="59">
        <f t="shared" si="262"/>
        <v>95.904289663011411</v>
      </c>
      <c r="J1779" s="59">
        <f t="shared" si="263"/>
        <v>35.597212579556682</v>
      </c>
      <c r="K1779" s="59">
        <f t="shared" si="264"/>
        <v>3.5722673364654511</v>
      </c>
      <c r="L1779" s="59">
        <f t="shared" si="265"/>
        <v>0.76752921655798412</v>
      </c>
      <c r="R1779" s="59">
        <f t="shared" si="268"/>
        <v>22.48816133246244</v>
      </c>
      <c r="S1779" s="59">
        <f t="shared" si="269"/>
        <v>3.112989007736378</v>
      </c>
    </row>
    <row r="1780" spans="1:19" x14ac:dyDescent="0.3">
      <c r="A1780" s="60">
        <f>[1]Data!A1779</f>
        <v>2018.07</v>
      </c>
      <c r="B1780" s="59">
        <f>[1]Data!B1779</f>
        <v>2793.64</v>
      </c>
      <c r="C1780" s="59">
        <f>[1]Data!C1779</f>
        <v>51.44</v>
      </c>
      <c r="D1780" s="59">
        <f>[1]Data!D1779</f>
        <v>125.11666666666667</v>
      </c>
      <c r="E1780" s="59">
        <f>[1]Data!E1779</f>
        <v>252.006</v>
      </c>
      <c r="F1780" s="59">
        <f t="shared" si="266"/>
        <v>3462.3904529257238</v>
      </c>
      <c r="G1780" s="59">
        <f t="shared" si="267"/>
        <v>155.06749336656006</v>
      </c>
      <c r="H1780" s="59">
        <f t="shared" si="261"/>
        <v>2176.6668572862477</v>
      </c>
      <c r="I1780" s="59">
        <f t="shared" si="262"/>
        <v>96.537747483433492</v>
      </c>
      <c r="J1780" s="59">
        <f t="shared" si="263"/>
        <v>35.865664397440938</v>
      </c>
      <c r="K1780" s="59">
        <f t="shared" si="264"/>
        <v>3.5797804143598575</v>
      </c>
      <c r="L1780" s="59">
        <f t="shared" si="265"/>
        <v>0.77504229445239048</v>
      </c>
      <c r="R1780" s="59">
        <f t="shared" si="268"/>
        <v>22.328280271746369</v>
      </c>
      <c r="S1780" s="59">
        <f t="shared" si="269"/>
        <v>3.1058540486340269</v>
      </c>
    </row>
    <row r="1781" spans="1:19" x14ac:dyDescent="0.3">
      <c r="A1781" s="60">
        <f>[1]Data!A1780</f>
        <v>2018.08</v>
      </c>
      <c r="B1781" s="59">
        <f>[1]Data!B1780</f>
        <v>2857.82</v>
      </c>
      <c r="C1781" s="59">
        <f>[1]Data!C1780</f>
        <v>51.89</v>
      </c>
      <c r="D1781" s="59">
        <f>[1]Data!D1780</f>
        <v>127.75333333333333</v>
      </c>
      <c r="E1781" s="59">
        <f>[1]Data!E1780</f>
        <v>252.14599999999999</v>
      </c>
      <c r="F1781" s="59">
        <f t="shared" si="266"/>
        <v>3539.9674642469049</v>
      </c>
      <c r="G1781" s="59">
        <f t="shared" si="267"/>
        <v>158.24742056850661</v>
      </c>
      <c r="H1781" s="59">
        <f t="shared" si="261"/>
        <v>2188.8526628562895</v>
      </c>
      <c r="I1781" s="59">
        <f t="shared" si="262"/>
        <v>97.218668269271333</v>
      </c>
      <c r="J1781" s="59">
        <f t="shared" si="263"/>
        <v>36.41242497214715</v>
      </c>
      <c r="K1781" s="59">
        <f t="shared" si="264"/>
        <v>3.5949100617862699</v>
      </c>
      <c r="L1781" s="59">
        <f t="shared" si="265"/>
        <v>0.79017194187880291</v>
      </c>
      <c r="R1781" s="59">
        <f t="shared" si="268"/>
        <v>22.369827271304079</v>
      </c>
      <c r="S1781" s="59">
        <f t="shared" si="269"/>
        <v>3.1077130540285118</v>
      </c>
    </row>
    <row r="1782" spans="1:19" x14ac:dyDescent="0.3">
      <c r="A1782" s="60">
        <f>[1]Data!A1781</f>
        <v>2018.09</v>
      </c>
      <c r="B1782" s="59">
        <f>[1]Data!B1781</f>
        <v>2901.5</v>
      </c>
      <c r="C1782" s="59">
        <f>[1]Data!C1781</f>
        <v>52.34</v>
      </c>
      <c r="D1782" s="59">
        <f>[1]Data!D1781</f>
        <v>130.38999999999999</v>
      </c>
      <c r="E1782" s="59">
        <f>[1]Data!E1781</f>
        <v>252.43899999999999</v>
      </c>
      <c r="F1782" s="59">
        <f t="shared" si="266"/>
        <v>3589.9021070436816</v>
      </c>
      <c r="G1782" s="59">
        <f t="shared" si="267"/>
        <v>161.32598164308999</v>
      </c>
      <c r="H1782" s="59">
        <f t="shared" si="261"/>
        <v>2201.2466937198556</v>
      </c>
      <c r="I1782" s="59">
        <f t="shared" si="262"/>
        <v>97.950457042649532</v>
      </c>
      <c r="J1782" s="59">
        <f t="shared" si="263"/>
        <v>36.650182300635599</v>
      </c>
      <c r="K1782" s="59">
        <f t="shared" si="264"/>
        <v>3.6014184024167588</v>
      </c>
      <c r="L1782" s="59">
        <f t="shared" si="265"/>
        <v>0.79668028250929179</v>
      </c>
      <c r="R1782" s="59">
        <f t="shared" si="268"/>
        <v>22.252473349183223</v>
      </c>
      <c r="S1782" s="59">
        <f t="shared" si="269"/>
        <v>3.1024531641952824</v>
      </c>
    </row>
    <row r="1783" spans="1:19" x14ac:dyDescent="0.3">
      <c r="A1783" s="60">
        <f>[1]Data!A1782</f>
        <v>2018.1</v>
      </c>
      <c r="B1783" s="59">
        <f>[1]Data!B1782</f>
        <v>2785.46</v>
      </c>
      <c r="C1783" s="59">
        <f>[1]Data!C1782</f>
        <v>52.81</v>
      </c>
      <c r="D1783" s="59">
        <f>[1]Data!D1782</f>
        <v>131.05666666666667</v>
      </c>
      <c r="E1783" s="59">
        <f>[1]Data!E1782</f>
        <v>252.88499999999999</v>
      </c>
      <c r="F1783" s="59">
        <f t="shared" si="266"/>
        <v>3440.2526552385475</v>
      </c>
      <c r="G1783" s="59">
        <f t="shared" si="267"/>
        <v>161.86484296551134</v>
      </c>
      <c r="H1783" s="59">
        <f t="shared" si="261"/>
        <v>2217.3482666941322</v>
      </c>
      <c r="I1783" s="59">
        <f t="shared" si="262"/>
        <v>98.892395622647072</v>
      </c>
      <c r="J1783" s="59">
        <f t="shared" si="263"/>
        <v>34.787838170751165</v>
      </c>
      <c r="K1783" s="59">
        <f t="shared" si="264"/>
        <v>3.5492678478468345</v>
      </c>
      <c r="L1783" s="59">
        <f t="shared" si="265"/>
        <v>0.74452972793936745</v>
      </c>
      <c r="R1783" s="59">
        <f t="shared" si="268"/>
        <v>21.253859653584964</v>
      </c>
      <c r="S1783" s="59">
        <f t="shared" si="269"/>
        <v>3.0565385096344966</v>
      </c>
    </row>
    <row r="1784" spans="1:19" x14ac:dyDescent="0.3">
      <c r="A1784" s="60">
        <f>[1]Data!A1783</f>
        <v>2018.11</v>
      </c>
      <c r="B1784" s="59">
        <f>[1]Data!B1783</f>
        <v>2723.23</v>
      </c>
      <c r="C1784" s="59">
        <f>[1]Data!C1783</f>
        <v>53.28</v>
      </c>
      <c r="D1784" s="59">
        <f>[1]Data!D1783</f>
        <v>131.72333333333333</v>
      </c>
      <c r="E1784" s="59">
        <f>[1]Data!E1783</f>
        <v>252.03800000000001</v>
      </c>
      <c r="F1784" s="59">
        <f t="shared" si="266"/>
        <v>3374.6969598235187</v>
      </c>
      <c r="G1784" s="59">
        <f t="shared" si="267"/>
        <v>163.23495721544631</v>
      </c>
      <c r="H1784" s="59">
        <f t="shared" si="261"/>
        <v>2233.8923044537328</v>
      </c>
      <c r="I1784" s="59">
        <f t="shared" si="262"/>
        <v>100.12080134789575</v>
      </c>
      <c r="J1784" s="59">
        <f t="shared" si="263"/>
        <v>33.70625199150431</v>
      </c>
      <c r="K1784" s="59">
        <f t="shared" si="264"/>
        <v>3.5176833391875242</v>
      </c>
      <c r="L1784" s="59">
        <f t="shared" si="265"/>
        <v>0.71294521928005716</v>
      </c>
      <c r="R1784" s="59">
        <f t="shared" si="268"/>
        <v>20.673861882227904</v>
      </c>
      <c r="S1784" s="59">
        <f t="shared" si="269"/>
        <v>3.0288701913765599</v>
      </c>
    </row>
    <row r="1785" spans="1:19" x14ac:dyDescent="0.3">
      <c r="A1785" s="60">
        <f>[1]Data!A1784</f>
        <v>2018.12</v>
      </c>
      <c r="B1785" s="59">
        <f>[1]Data!B1784</f>
        <v>2567.31</v>
      </c>
      <c r="C1785" s="59">
        <f>[1]Data!C1784</f>
        <v>53.75</v>
      </c>
      <c r="D1785" s="59">
        <f>[1]Data!D1784</f>
        <v>132.38999999999999</v>
      </c>
      <c r="E1785" s="59">
        <f>[1]Data!E1784</f>
        <v>251.233</v>
      </c>
      <c r="F1785" s="59">
        <f t="shared" si="266"/>
        <v>3191.6709465715094</v>
      </c>
      <c r="G1785" s="59">
        <f t="shared" si="267"/>
        <v>164.58679186253397</v>
      </c>
      <c r="H1785" s="59">
        <f t="shared" si="261"/>
        <v>2250.7349052566256</v>
      </c>
      <c r="I1785" s="59">
        <f t="shared" si="262"/>
        <v>101.80986650817579</v>
      </c>
      <c r="J1785" s="59">
        <f t="shared" si="263"/>
        <v>31.349328469212793</v>
      </c>
      <c r="K1785" s="59">
        <f t="shared" si="264"/>
        <v>3.4451928464097255</v>
      </c>
      <c r="L1785" s="59">
        <f t="shared" si="265"/>
        <v>0.64045472650225843</v>
      </c>
      <c r="R1785" s="59">
        <f t="shared" si="268"/>
        <v>19.39202356673465</v>
      </c>
      <c r="S1785" s="59">
        <f t="shared" si="269"/>
        <v>2.964861825167449</v>
      </c>
    </row>
    <row r="1786" spans="1:19" x14ac:dyDescent="0.3">
      <c r="A1786" s="60">
        <f>[1]Data!A1785</f>
        <v>2019.01</v>
      </c>
      <c r="B1786" s="59">
        <f>[1]Data!B1785</f>
        <v>2607.39</v>
      </c>
      <c r="C1786" s="59">
        <f>[1]Data!C1785</f>
        <v>54.146666666666668</v>
      </c>
      <c r="D1786" s="59">
        <f>[1]Data!D1785</f>
        <v>133.05666666666664</v>
      </c>
      <c r="E1786" s="59">
        <f>[1]Data!E1785</f>
        <v>251.71199999999999</v>
      </c>
      <c r="F1786" s="59">
        <f t="shared" si="266"/>
        <v>3235.3297954805489</v>
      </c>
      <c r="G1786" s="59">
        <f t="shared" si="267"/>
        <v>165.10080891389097</v>
      </c>
      <c r="H1786" s="59">
        <f t="shared" si="261"/>
        <v>2268.9959005845035</v>
      </c>
      <c r="I1786" s="59">
        <f t="shared" si="262"/>
        <v>103.70486664106832</v>
      </c>
      <c r="J1786" s="59">
        <f t="shared" si="263"/>
        <v>31.197473178171187</v>
      </c>
      <c r="K1786" s="59">
        <f t="shared" si="264"/>
        <v>3.4403371036566126</v>
      </c>
      <c r="L1786" s="59">
        <f t="shared" si="265"/>
        <v>0.63559898374914559</v>
      </c>
      <c r="R1786" s="59">
        <f t="shared" si="268"/>
        <v>19.596086880276577</v>
      </c>
      <c r="S1786" s="59">
        <f t="shared" si="269"/>
        <v>2.975329897338483</v>
      </c>
    </row>
    <row r="1787" spans="1:19" x14ac:dyDescent="0.3">
      <c r="A1787" s="60">
        <f>[1]Data!A1786</f>
        <v>2019.02</v>
      </c>
      <c r="B1787" s="59">
        <f>[1]Data!B1786</f>
        <v>2754.86</v>
      </c>
      <c r="C1787" s="59">
        <f>[1]Data!C1786</f>
        <v>54.543333333333337</v>
      </c>
      <c r="D1787" s="59">
        <f>[1]Data!D1786</f>
        <v>133.7233333333333</v>
      </c>
      <c r="E1787" s="59">
        <f>[1]Data!E1786</f>
        <v>252.77600000000001</v>
      </c>
      <c r="F1787" s="59">
        <f t="shared" si="266"/>
        <v>3403.9265338481505</v>
      </c>
      <c r="G1787" s="59">
        <f t="shared" si="267"/>
        <v>165.2295951619879</v>
      </c>
      <c r="H1787" s="59">
        <f t="shared" si="261"/>
        <v>2289.0934443432161</v>
      </c>
      <c r="I1787" s="59">
        <f t="shared" si="262"/>
        <v>105.85802431906275</v>
      </c>
      <c r="J1787" s="59">
        <f t="shared" si="263"/>
        <v>32.155583440594938</v>
      </c>
      <c r="K1787" s="59">
        <f t="shared" si="264"/>
        <v>3.4705861040527521</v>
      </c>
      <c r="L1787" s="59">
        <f t="shared" si="265"/>
        <v>0.66584798414528512</v>
      </c>
      <c r="R1787" s="59">
        <f t="shared" si="268"/>
        <v>20.60119151481916</v>
      </c>
      <c r="S1787" s="59">
        <f t="shared" si="269"/>
        <v>3.0253489146480388</v>
      </c>
    </row>
    <row r="1788" spans="1:19" x14ac:dyDescent="0.3">
      <c r="A1788" s="60">
        <f>[1]Data!A1787</f>
        <v>2019.03</v>
      </c>
      <c r="B1788" s="59">
        <f>[1]Data!B1787</f>
        <v>2803.98</v>
      </c>
      <c r="C1788" s="59">
        <f>[1]Data!C1787</f>
        <v>54.94</v>
      </c>
      <c r="D1788" s="59">
        <f>[1]Data!D1787</f>
        <v>134.38999999999999</v>
      </c>
      <c r="E1788" s="59">
        <f>[1]Data!E1787</f>
        <v>254.202</v>
      </c>
      <c r="F1788" s="59">
        <f t="shared" si="266"/>
        <v>3445.1840715651333</v>
      </c>
      <c r="G1788" s="59">
        <f t="shared" si="267"/>
        <v>165.12182233027275</v>
      </c>
      <c r="H1788" s="59">
        <f t="shared" si="261"/>
        <v>2311.1584271312954</v>
      </c>
      <c r="I1788" s="59">
        <f t="shared" si="262"/>
        <v>108.35422880391855</v>
      </c>
      <c r="J1788" s="59">
        <f t="shared" si="263"/>
        <v>31.795566353018433</v>
      </c>
      <c r="K1788" s="59">
        <f t="shared" si="264"/>
        <v>3.4593268572048048</v>
      </c>
      <c r="L1788" s="59">
        <f t="shared" si="265"/>
        <v>0.6545887372973378</v>
      </c>
      <c r="R1788" s="59">
        <f t="shared" si="268"/>
        <v>20.864498846640377</v>
      </c>
      <c r="S1788" s="59">
        <f t="shared" si="269"/>
        <v>3.0380490949024526</v>
      </c>
    </row>
    <row r="1789" spans="1:19" x14ac:dyDescent="0.3">
      <c r="A1789" s="60">
        <f>[1]Data!A1788</f>
        <v>2019.04</v>
      </c>
      <c r="B1789" s="59">
        <f>[1]Data!B1788</f>
        <v>2903.8</v>
      </c>
      <c r="C1789" s="59">
        <f>[1]Data!C1788</f>
        <v>55.319091580592705</v>
      </c>
      <c r="D1789" s="59">
        <f>[1]Data!D1788</f>
        <v>134.68333333333334</v>
      </c>
      <c r="E1789" s="59">
        <f>[1]Data!E1788</f>
        <v>255.548</v>
      </c>
      <c r="F1789" s="59">
        <f t="shared" si="266"/>
        <v>3549.0383865262102</v>
      </c>
      <c r="G1789" s="59">
        <f t="shared" si="267"/>
        <v>164.61062057486916</v>
      </c>
      <c r="H1789" s="59">
        <f t="shared" si="261"/>
        <v>2330.9264837219307</v>
      </c>
      <c r="I1789" s="59">
        <f t="shared" si="262"/>
        <v>110.87999805638938</v>
      </c>
      <c r="J1789" s="59">
        <f t="shared" si="263"/>
        <v>32.007922517470675</v>
      </c>
      <c r="K1789" s="59">
        <f t="shared" si="264"/>
        <v>3.4659834508281433</v>
      </c>
      <c r="L1789" s="59">
        <f t="shared" si="265"/>
        <v>0.66124533092067628</v>
      </c>
      <c r="R1789" s="59">
        <f t="shared" si="268"/>
        <v>21.560202945180052</v>
      </c>
      <c r="S1789" s="59">
        <f t="shared" si="269"/>
        <v>3.0708491590382403</v>
      </c>
    </row>
    <row r="1790" spans="1:19" x14ac:dyDescent="0.3">
      <c r="A1790" s="60">
        <f>[1]Data!A1789</f>
        <v>2019.05</v>
      </c>
      <c r="B1790" s="59">
        <f>[1]Data!B1789</f>
        <v>2854.71</v>
      </c>
      <c r="C1790" s="59">
        <f>[1]Data!C1789</f>
        <v>55.698183161185412</v>
      </c>
      <c r="D1790" s="59">
        <f>[1]Data!D1789</f>
        <v>134.97666666666666</v>
      </c>
      <c r="E1790" s="59">
        <f>[1]Data!E1789</f>
        <v>256.09199999999998</v>
      </c>
      <c r="F1790" s="59">
        <f t="shared" si="266"/>
        <v>3481.6288041797479</v>
      </c>
      <c r="G1790" s="59">
        <f t="shared" si="267"/>
        <v>164.61870051908429</v>
      </c>
      <c r="H1790" s="59">
        <f t="shared" si="261"/>
        <v>2349.9510251284528</v>
      </c>
      <c r="I1790" s="59">
        <f t="shared" si="262"/>
        <v>113.43890529696935</v>
      </c>
      <c r="J1790" s="59">
        <f t="shared" si="263"/>
        <v>30.691664337426953</v>
      </c>
      <c r="K1790" s="59">
        <f t="shared" si="264"/>
        <v>3.4239910977714159</v>
      </c>
      <c r="L1790" s="59">
        <f t="shared" si="265"/>
        <v>0.61925297786394884</v>
      </c>
      <c r="R1790" s="59">
        <f t="shared" si="268"/>
        <v>21.149655496011658</v>
      </c>
      <c r="S1790" s="59">
        <f t="shared" si="269"/>
        <v>3.0516236167549766</v>
      </c>
    </row>
    <row r="1791" spans="1:19" x14ac:dyDescent="0.3">
      <c r="A1791" s="60">
        <f>[1]Data!A1790</f>
        <v>2019.06</v>
      </c>
      <c r="B1791" s="59">
        <f>[1]Data!B1790</f>
        <v>2890.17</v>
      </c>
      <c r="C1791" s="59">
        <f>[1]Data!C1790</f>
        <v>56.077274741778119</v>
      </c>
      <c r="D1791" s="59">
        <f>[1]Data!D1790</f>
        <v>135.27000000000001</v>
      </c>
      <c r="E1791" s="59">
        <f>[1]Data!E1790</f>
        <v>256.14299999999997</v>
      </c>
      <c r="F1791" s="59">
        <f t="shared" si="266"/>
        <v>3524.1742949836616</v>
      </c>
      <c r="G1791" s="59">
        <f t="shared" si="267"/>
        <v>164.94360431477733</v>
      </c>
      <c r="H1791" s="59">
        <f t="shared" si="261"/>
        <v>2369.4627280699401</v>
      </c>
      <c r="I1791" s="59">
        <f t="shared" si="262"/>
        <v>116.03873511682717</v>
      </c>
      <c r="J1791" s="59">
        <f t="shared" si="263"/>
        <v>30.37067140929744</v>
      </c>
      <c r="K1791" s="59">
        <f t="shared" si="264"/>
        <v>3.4134773864621986</v>
      </c>
      <c r="L1791" s="59">
        <f t="shared" si="265"/>
        <v>0.60873926655473154</v>
      </c>
      <c r="R1791" s="59">
        <f t="shared" si="268"/>
        <v>21.365934797072519</v>
      </c>
      <c r="S1791" s="59">
        <f t="shared" si="269"/>
        <v>3.0617978218047512</v>
      </c>
    </row>
    <row r="1792" spans="1:19" x14ac:dyDescent="0.3">
      <c r="A1792" s="60">
        <f>[1]Data!A1791</f>
        <v>2019.07</v>
      </c>
      <c r="B1792" s="59">
        <f>[1]Data!B1791</f>
        <v>2996.1136363636365</v>
      </c>
      <c r="C1792" s="59">
        <f>[1]Data!C1791</f>
        <v>56.458183161185417</v>
      </c>
      <c r="D1792" s="59">
        <f>[1]Data!D1791</f>
        <v>134.48000000000002</v>
      </c>
      <c r="E1792" s="59">
        <f>[1]Data!E1791</f>
        <v>256.57100000000003</v>
      </c>
      <c r="F1792" s="59">
        <f t="shared" si="266"/>
        <v>3647.2639708802913</v>
      </c>
      <c r="G1792" s="59">
        <f t="shared" si="267"/>
        <v>163.70676093556949</v>
      </c>
      <c r="H1792" s="59">
        <f t="shared" si="261"/>
        <v>2388.2397150801744</v>
      </c>
      <c r="I1792" s="59">
        <f t="shared" si="262"/>
        <v>118.48998514167454</v>
      </c>
      <c r="J1792" s="59">
        <f t="shared" si="263"/>
        <v>30.78120033958464</v>
      </c>
      <c r="K1792" s="59">
        <f t="shared" si="264"/>
        <v>3.4269041250377699</v>
      </c>
      <c r="L1792" s="59">
        <f t="shared" si="265"/>
        <v>0.62216600513030285</v>
      </c>
      <c r="R1792" s="59">
        <f t="shared" si="268"/>
        <v>22.279250716564814</v>
      </c>
      <c r="S1792" s="59">
        <f t="shared" si="269"/>
        <v>3.1036557841778092</v>
      </c>
    </row>
    <row r="1793" spans="1:19" x14ac:dyDescent="0.3">
      <c r="A1793" s="60">
        <f>[1]Data!A1792</f>
        <v>2019.08</v>
      </c>
      <c r="B1793" s="59">
        <f>[1]Data!B1792</f>
        <v>2897.4981818181818</v>
      </c>
      <c r="C1793" s="59">
        <f>[1]Data!C1792</f>
        <v>56.839091580592708</v>
      </c>
      <c r="D1793" s="59">
        <f>[1]Data!D1792</f>
        <v>133.69</v>
      </c>
      <c r="E1793" s="59">
        <f>[1]Data!E1792</f>
        <v>256.55799999999999</v>
      </c>
      <c r="F1793" s="59">
        <f t="shared" si="266"/>
        <v>3527.3949832928083</v>
      </c>
      <c r="G1793" s="59">
        <f t="shared" si="267"/>
        <v>162.75331535169434</v>
      </c>
      <c r="H1793" s="59">
        <f t="shared" ref="H1793:H1835" si="270">GEOMEAN(F1674:F1794)</f>
        <v>2406.2553467252169</v>
      </c>
      <c r="I1793" s="59">
        <f t="shared" ref="I1793:I1838" si="271">GEOMEAN(G1674:G1793)</f>
        <v>120.82048163287511</v>
      </c>
      <c r="J1793" s="59">
        <f t="shared" ref="J1793:J1838" si="272">F1793/I1793</f>
        <v>29.195339528699645</v>
      </c>
      <c r="K1793" s="59">
        <f t="shared" ref="K1793:K1838" si="273">LN(J1793)</f>
        <v>3.3740090913544547</v>
      </c>
      <c r="L1793" s="59">
        <f t="shared" ref="L1793:L1839" si="274">K1793-$K$1854</f>
        <v>0.56927097144698768</v>
      </c>
      <c r="R1793" s="59">
        <f t="shared" si="268"/>
        <v>21.673260392087531</v>
      </c>
      <c r="S1793" s="59">
        <f t="shared" si="269"/>
        <v>3.0760792607184828</v>
      </c>
    </row>
    <row r="1794" spans="1:19" x14ac:dyDescent="0.3">
      <c r="A1794" s="60">
        <f>[1]Data!A1793</f>
        <v>2019.09</v>
      </c>
      <c r="B1794" s="59">
        <f>[1]Data!B1793</f>
        <v>2982.1559999999999</v>
      </c>
      <c r="C1794" s="59">
        <f>[1]Data!C1793</f>
        <v>57.22</v>
      </c>
      <c r="D1794" s="59">
        <f>[1]Data!D1793</f>
        <v>132.9</v>
      </c>
      <c r="E1794" s="59">
        <f>[1]Data!E1793</f>
        <v>256.75900000000001</v>
      </c>
      <c r="F1794" s="59">
        <f t="shared" si="266"/>
        <v>3627.6147975027161</v>
      </c>
      <c r="G1794" s="59">
        <f t="shared" si="267"/>
        <v>161.66491846439658</v>
      </c>
      <c r="H1794" s="59">
        <f t="shared" si="270"/>
        <v>2423.6643716603317</v>
      </c>
      <c r="I1794" s="59">
        <f t="shared" si="271"/>
        <v>123.04331007185738</v>
      </c>
      <c r="J1794" s="59">
        <f t="shared" si="272"/>
        <v>29.482422046222478</v>
      </c>
      <c r="K1794" s="59">
        <f t="shared" si="273"/>
        <v>3.3837942229090436</v>
      </c>
      <c r="L1794" s="59">
        <f t="shared" si="274"/>
        <v>0.57905610300157662</v>
      </c>
      <c r="R1794" s="59">
        <f t="shared" si="268"/>
        <v>22.439097065462754</v>
      </c>
      <c r="S1794" s="59">
        <f t="shared" si="269"/>
        <v>3.1108048421204604</v>
      </c>
    </row>
    <row r="1795" spans="1:19" x14ac:dyDescent="0.3">
      <c r="A1795" s="60">
        <f>[1]Data!A1794</f>
        <v>2019.1</v>
      </c>
      <c r="B1795" s="59">
        <f>[1]Data!B1794</f>
        <v>2977.68</v>
      </c>
      <c r="C1795" s="59">
        <f>[1]Data!C1794</f>
        <v>57.56</v>
      </c>
      <c r="D1795" s="59">
        <f>[1]Data!D1794</f>
        <v>135.09</v>
      </c>
      <c r="E1795" s="59">
        <f>[1]Data!E1794</f>
        <v>257.346</v>
      </c>
      <c r="F1795" s="59">
        <f t="shared" si="266"/>
        <v>3613.9079284698419</v>
      </c>
      <c r="G1795" s="59">
        <f t="shared" si="267"/>
        <v>163.95409246695112</v>
      </c>
      <c r="H1795" s="59">
        <f t="shared" si="270"/>
        <v>2441.6322332454361</v>
      </c>
      <c r="I1795" s="59">
        <f t="shared" si="271"/>
        <v>124.58979848131982</v>
      </c>
      <c r="J1795" s="59">
        <f t="shared" si="272"/>
        <v>29.00645135092411</v>
      </c>
      <c r="K1795" s="59">
        <f t="shared" si="273"/>
        <v>3.3675182656225271</v>
      </c>
      <c r="L1795" s="59">
        <f t="shared" si="274"/>
        <v>0.56278014571506008</v>
      </c>
      <c r="R1795" s="59">
        <f t="shared" si="268"/>
        <v>22.042194092827003</v>
      </c>
      <c r="S1795" s="59">
        <f t="shared" si="269"/>
        <v>3.0929585298211357</v>
      </c>
    </row>
    <row r="1796" spans="1:19" x14ac:dyDescent="0.3">
      <c r="A1796" s="60">
        <f>[1]Data!A1795</f>
        <v>2019.11</v>
      </c>
      <c r="B1796" s="59">
        <f>[1]Data!B1795</f>
        <v>3104.9044999999996</v>
      </c>
      <c r="C1796" s="59">
        <f>[1]Data!C1795</f>
        <v>57.900000000000006</v>
      </c>
      <c r="D1796" s="59">
        <f>[1]Data!D1795</f>
        <v>137.28</v>
      </c>
      <c r="E1796" s="59">
        <f>[1]Data!E1795</f>
        <v>257.20800000000003</v>
      </c>
      <c r="F1796" s="59">
        <f t="shared" si="266"/>
        <v>3770.3377511352674</v>
      </c>
      <c r="G1796" s="59">
        <f t="shared" si="267"/>
        <v>166.70141270878042</v>
      </c>
      <c r="H1796" s="59">
        <f t="shared" si="270"/>
        <v>2459.846269034148</v>
      </c>
      <c r="I1796" s="59">
        <f t="shared" si="271"/>
        <v>125.74461916539089</v>
      </c>
      <c r="J1796" s="59">
        <f t="shared" si="272"/>
        <v>29.984088195266409</v>
      </c>
      <c r="K1796" s="59">
        <f t="shared" si="273"/>
        <v>3.4006668474626518</v>
      </c>
      <c r="L1796" s="59">
        <f t="shared" si="274"/>
        <v>0.59592872755518478</v>
      </c>
      <c r="R1796" s="59">
        <f t="shared" si="268"/>
        <v>22.617311334498833</v>
      </c>
      <c r="S1796" s="59">
        <f t="shared" si="269"/>
        <v>3.1187156013111252</v>
      </c>
    </row>
    <row r="1797" spans="1:19" x14ac:dyDescent="0.3">
      <c r="A1797" s="60">
        <f>[1]Data!A1796</f>
        <v>2019.12</v>
      </c>
      <c r="B1797" s="59">
        <f>[1]Data!B1796</f>
        <v>3176.7495238095235</v>
      </c>
      <c r="C1797" s="59">
        <f>[1]Data!C1796</f>
        <v>58.24</v>
      </c>
      <c r="D1797" s="59">
        <f>[1]Data!D1796</f>
        <v>139.47</v>
      </c>
      <c r="E1797" s="59">
        <f>[1]Data!E1796</f>
        <v>256.97399999999999</v>
      </c>
      <c r="F1797" s="59">
        <f t="shared" si="266"/>
        <v>3861.0930766166075</v>
      </c>
      <c r="G1797" s="59">
        <f t="shared" si="267"/>
        <v>169.51498610754396</v>
      </c>
      <c r="H1797" s="59">
        <f t="shared" si="270"/>
        <v>2478.3089282119627</v>
      </c>
      <c r="I1797" s="59">
        <f t="shared" si="271"/>
        <v>126.62019501350336</v>
      </c>
      <c r="J1797" s="59">
        <f t="shared" si="272"/>
        <v>30.493501263403068</v>
      </c>
      <c r="K1797" s="59">
        <f t="shared" si="273"/>
        <v>3.4175135875789717</v>
      </c>
      <c r="L1797" s="59">
        <f t="shared" si="274"/>
        <v>0.6127754676715047</v>
      </c>
      <c r="R1797" s="59">
        <f t="shared" si="268"/>
        <v>22.77729636344392</v>
      </c>
      <c r="S1797" s="59">
        <f t="shared" si="269"/>
        <v>3.1257642663153984</v>
      </c>
    </row>
    <row r="1798" spans="1:19" x14ac:dyDescent="0.3">
      <c r="A1798" s="60">
        <f>[1]Data!A1797</f>
        <v>2020.01</v>
      </c>
      <c r="B1798" s="59">
        <f>[1]Data!B1797</f>
        <v>3278.2028571428577</v>
      </c>
      <c r="C1798" s="59">
        <f>[1]Data!C1797</f>
        <v>58.686867862126704</v>
      </c>
      <c r="D1798" s="59">
        <f>[1]Data!D1797</f>
        <v>131.75666666666666</v>
      </c>
      <c r="E1798" s="59">
        <f>[1]Data!E1797</f>
        <v>257.971</v>
      </c>
      <c r="F1798" s="59">
        <f t="shared" si="266"/>
        <v>3969.0029296980783</v>
      </c>
      <c r="G1798" s="59">
        <f t="shared" si="267"/>
        <v>159.52112141804051</v>
      </c>
      <c r="H1798" s="59">
        <f t="shared" si="270"/>
        <v>2496.6746360291136</v>
      </c>
      <c r="I1798" s="59">
        <f t="shared" si="271"/>
        <v>127.37394526074753</v>
      </c>
      <c r="J1798" s="59">
        <f t="shared" si="272"/>
        <v>31.160241771369506</v>
      </c>
      <c r="K1798" s="59">
        <f t="shared" si="273"/>
        <v>3.4391429800022766</v>
      </c>
      <c r="L1798" s="59">
        <f t="shared" si="274"/>
        <v>0.63440486009480956</v>
      </c>
      <c r="R1798" s="59">
        <f t="shared" si="268"/>
        <v>24.880736133348279</v>
      </c>
      <c r="S1798" s="59">
        <f t="shared" si="269"/>
        <v>3.2140938547865083</v>
      </c>
    </row>
    <row r="1799" spans="1:19" x14ac:dyDescent="0.3">
      <c r="A1799" s="60">
        <f>[1]Data!A1798</f>
        <v>2020.02</v>
      </c>
      <c r="B1799" s="59">
        <f>[1]Data!B1798</f>
        <v>3277.3142105263164</v>
      </c>
      <c r="C1799" s="59">
        <f>[1]Data!C1798</f>
        <v>59.133735724253413</v>
      </c>
      <c r="D1799" s="59">
        <f>[1]Data!D1798</f>
        <v>124.04333333333332</v>
      </c>
      <c r="E1799" s="59">
        <f>[1]Data!E1798</f>
        <v>258.678</v>
      </c>
      <c r="F1799" s="59">
        <f t="shared" si="266"/>
        <v>3957.0821716655669</v>
      </c>
      <c r="G1799" s="59">
        <f t="shared" si="267"/>
        <v>149.77192643621285</v>
      </c>
      <c r="H1799" s="59">
        <f t="shared" si="270"/>
        <v>2511.4787274599453</v>
      </c>
      <c r="I1799" s="59">
        <f t="shared" si="271"/>
        <v>128.00180000329379</v>
      </c>
      <c r="J1799" s="59">
        <f t="shared" si="272"/>
        <v>30.914269733423605</v>
      </c>
      <c r="K1799" s="59">
        <f t="shared" si="273"/>
        <v>3.4312178809758684</v>
      </c>
      <c r="L1799" s="59">
        <f t="shared" si="274"/>
        <v>0.62647976106840142</v>
      </c>
      <c r="R1799" s="59">
        <f t="shared" si="268"/>
        <v>26.420720263292264</v>
      </c>
      <c r="S1799" s="59">
        <f t="shared" si="269"/>
        <v>3.2741485607699747</v>
      </c>
    </row>
    <row r="1800" spans="1:19" x14ac:dyDescent="0.3">
      <c r="A1800" s="60">
        <f>[1]Data!A1799</f>
        <v>2020.03</v>
      </c>
      <c r="B1800" s="59">
        <f>[1]Data!B1799</f>
        <v>2652.3936363636367</v>
      </c>
      <c r="C1800" s="59">
        <f>[1]Data!C1799</f>
        <v>59.580603586380121</v>
      </c>
      <c r="D1800" s="59">
        <f>[1]Data!D1799</f>
        <v>116.33</v>
      </c>
      <c r="E1800" s="59">
        <f>[1]Data!E1799</f>
        <v>258.11500000000001</v>
      </c>
      <c r="F1800" s="59">
        <f t="shared" si="266"/>
        <v>3209.5283467939767</v>
      </c>
      <c r="G1800" s="59">
        <f t="shared" si="267"/>
        <v>140.76509137399995</v>
      </c>
      <c r="H1800" s="59">
        <f t="shared" si="270"/>
        <v>2526.2694359479742</v>
      </c>
      <c r="I1800" s="59">
        <f t="shared" si="271"/>
        <v>128.51065705712233</v>
      </c>
      <c r="J1800" s="59">
        <f t="shared" si="272"/>
        <v>24.974803026393037</v>
      </c>
      <c r="K1800" s="59">
        <f t="shared" si="273"/>
        <v>3.2178674376724063</v>
      </c>
      <c r="L1800" s="59">
        <f t="shared" si="274"/>
        <v>0.41312931776493933</v>
      </c>
      <c r="R1800" s="59">
        <f t="shared" si="268"/>
        <v>22.800598610535861</v>
      </c>
      <c r="S1800" s="59">
        <f t="shared" si="269"/>
        <v>3.1267867904638065</v>
      </c>
    </row>
    <row r="1801" spans="1:19" x14ac:dyDescent="0.3">
      <c r="A1801" s="60">
        <f>[1]Data!A1800</f>
        <v>2020.04</v>
      </c>
      <c r="B1801" s="59">
        <f>[1]Data!B1800</f>
        <v>2761.9752380952382</v>
      </c>
      <c r="C1801" s="59">
        <f>[1]Data!C1800</f>
        <v>59.613735724253416</v>
      </c>
      <c r="D1801" s="59">
        <f>[1]Data!D1800</f>
        <v>110.63</v>
      </c>
      <c r="E1801" s="59">
        <f>[1]Data!E1800</f>
        <v>256.38900000000001</v>
      </c>
      <c r="F1801" s="59">
        <f t="shared" si="266"/>
        <v>3364.6266027979436</v>
      </c>
      <c r="G1801" s="59">
        <f t="shared" si="267"/>
        <v>134.76900007410615</v>
      </c>
      <c r="H1801" s="59">
        <f t="shared" si="270"/>
        <v>2541.5395579791684</v>
      </c>
      <c r="I1801" s="59">
        <f t="shared" si="271"/>
        <v>128.94093202194992</v>
      </c>
      <c r="J1801" s="59">
        <f t="shared" si="272"/>
        <v>26.094325130402929</v>
      </c>
      <c r="K1801" s="59">
        <f t="shared" si="273"/>
        <v>3.2617178627338523</v>
      </c>
      <c r="L1801" s="59">
        <f t="shared" si="274"/>
        <v>0.45697974282638532</v>
      </c>
      <c r="R1801" s="59">
        <f t="shared" si="268"/>
        <v>24.965879400662011</v>
      </c>
      <c r="S1801" s="59">
        <f t="shared" si="269"/>
        <v>3.2175100686741338</v>
      </c>
    </row>
    <row r="1802" spans="1:19" x14ac:dyDescent="0.3">
      <c r="A1802" s="60">
        <f>[1]Data!A1801</f>
        <v>2020.05</v>
      </c>
      <c r="B1802" s="59">
        <f>[1]Data!B1801</f>
        <v>2919.6149999999998</v>
      </c>
      <c r="C1802" s="59">
        <f>[1]Data!C1801</f>
        <v>59.646867862126712</v>
      </c>
      <c r="D1802" s="59">
        <f>[1]Data!D1801</f>
        <v>104.93</v>
      </c>
      <c r="E1802" s="59">
        <f>[1]Data!E1801</f>
        <v>256.39400000000001</v>
      </c>
      <c r="F1802" s="59">
        <f t="shared" si="266"/>
        <v>3556.5933375195982</v>
      </c>
      <c r="G1802" s="59">
        <f t="shared" si="267"/>
        <v>127.82279132897025</v>
      </c>
      <c r="H1802" s="59">
        <f t="shared" si="270"/>
        <v>2559.418277135188</v>
      </c>
      <c r="I1802" s="59">
        <f t="shared" si="271"/>
        <v>129.28182423652984</v>
      </c>
      <c r="J1802" s="59">
        <f t="shared" si="272"/>
        <v>27.510389480678818</v>
      </c>
      <c r="K1802" s="59">
        <f t="shared" si="273"/>
        <v>3.3145637326217523</v>
      </c>
      <c r="L1802" s="59">
        <f t="shared" si="274"/>
        <v>0.50982561271428528</v>
      </c>
      <c r="R1802" s="59">
        <f t="shared" si="268"/>
        <v>27.824406747355376</v>
      </c>
      <c r="S1802" s="59">
        <f t="shared" si="269"/>
        <v>3.3259135760845542</v>
      </c>
    </row>
    <row r="1803" spans="1:19" x14ac:dyDescent="0.3">
      <c r="A1803" s="60">
        <f>[1]Data!A1802</f>
        <v>2020.06</v>
      </c>
      <c r="B1803" s="59">
        <f>[1]Data!B1802</f>
        <v>3104.6609090909087</v>
      </c>
      <c r="C1803" s="59">
        <f>[1]Data!C1802</f>
        <v>59.68</v>
      </c>
      <c r="D1803" s="59">
        <f>[1]Data!D1802</f>
        <v>99.23</v>
      </c>
      <c r="E1803" s="59">
        <f>[1]Data!E1802</f>
        <v>257.79700000000003</v>
      </c>
      <c r="F1803" s="59">
        <f t="shared" ref="F1803:F1851" si="275">B1803*$E$1848/E1803</f>
        <v>3761.428376040767</v>
      </c>
      <c r="G1803" s="59">
        <f t="shared" ref="G1803:G1848" si="276">D1803*$E$1848/E1803</f>
        <v>120.2213538559409</v>
      </c>
      <c r="H1803" s="59">
        <f t="shared" si="270"/>
        <v>2578.7943037265259</v>
      </c>
      <c r="I1803" s="59">
        <f t="shared" si="271"/>
        <v>129.52274792028888</v>
      </c>
      <c r="J1803" s="59">
        <f t="shared" si="272"/>
        <v>29.040677691270353</v>
      </c>
      <c r="K1803" s="59">
        <f t="shared" si="273"/>
        <v>3.3686975261605561</v>
      </c>
      <c r="L1803" s="59">
        <f t="shared" si="274"/>
        <v>0.56395940625308905</v>
      </c>
      <c r="R1803" s="59">
        <f t="shared" ref="R1803:R1836" si="277">B1803/D1803</f>
        <v>31.287523018148832</v>
      </c>
      <c r="S1803" s="59">
        <f t="shared" ref="S1803:S1836" si="278">LN(R1803)</f>
        <v>3.4432193924555472</v>
      </c>
    </row>
    <row r="1804" spans="1:19" x14ac:dyDescent="0.3">
      <c r="A1804" s="60">
        <f>[1]Data!A1803</f>
        <v>2020.07</v>
      </c>
      <c r="B1804" s="59">
        <f>[1]Data!B1803</f>
        <v>3207.6190909090906</v>
      </c>
      <c r="C1804" s="59">
        <f>[1]Data!C1803</f>
        <v>59.403333333333336</v>
      </c>
      <c r="D1804" s="59">
        <f>[1]Data!D1803</f>
        <v>98.893333333333345</v>
      </c>
      <c r="E1804" s="59">
        <f>[1]Data!E1803</f>
        <v>259.101</v>
      </c>
      <c r="F1804" s="59">
        <f t="shared" si="275"/>
        <v>3866.6083338227872</v>
      </c>
      <c r="G1804" s="59">
        <f t="shared" si="276"/>
        <v>119.21047231259882</v>
      </c>
      <c r="H1804" s="59">
        <f t="shared" si="270"/>
        <v>2599.523248602924</v>
      </c>
      <c r="I1804" s="59">
        <f t="shared" si="271"/>
        <v>129.72994943891399</v>
      </c>
      <c r="J1804" s="59">
        <f t="shared" si="272"/>
        <v>29.805055428958283</v>
      </c>
      <c r="K1804" s="59">
        <f t="shared" si="273"/>
        <v>3.3946780243902843</v>
      </c>
      <c r="L1804" s="59">
        <f t="shared" si="274"/>
        <v>0.5899399044828173</v>
      </c>
      <c r="R1804" s="59">
        <f t="shared" si="277"/>
        <v>32.435139789427232</v>
      </c>
      <c r="S1804" s="59">
        <f t="shared" si="278"/>
        <v>3.4792423964885426</v>
      </c>
    </row>
    <row r="1805" spans="1:19" x14ac:dyDescent="0.3">
      <c r="A1805" s="60">
        <f>[1]Data!A1804</f>
        <v>2020.08</v>
      </c>
      <c r="B1805" s="59">
        <f>[1]Data!B1804</f>
        <v>3391.71</v>
      </c>
      <c r="C1805" s="59">
        <f>[1]Data!C1804</f>
        <v>59.126666666666665</v>
      </c>
      <c r="D1805" s="59">
        <f>[1]Data!D1804</f>
        <v>98.556666666666672</v>
      </c>
      <c r="E1805" s="59">
        <f>[1]Data!E1804</f>
        <v>259.91800000000001</v>
      </c>
      <c r="F1805" s="59">
        <f t="shared" si="275"/>
        <v>4075.6683558660807</v>
      </c>
      <c r="G1805" s="59">
        <f t="shared" si="276"/>
        <v>118.4312006607212</v>
      </c>
      <c r="H1805" s="59">
        <f t="shared" si="270"/>
        <v>2620.1011788277383</v>
      </c>
      <c r="I1805" s="59">
        <f t="shared" si="271"/>
        <v>129.90714990810253</v>
      </c>
      <c r="J1805" s="59">
        <f t="shared" si="272"/>
        <v>31.373703131423056</v>
      </c>
      <c r="K1805" s="59">
        <f t="shared" si="273"/>
        <v>3.4459700621410203</v>
      </c>
      <c r="L1805" s="59">
        <f t="shared" si="274"/>
        <v>0.64123194223355329</v>
      </c>
      <c r="R1805" s="59">
        <f t="shared" si="277"/>
        <v>34.413805932289378</v>
      </c>
      <c r="S1805" s="59">
        <f t="shared" si="278"/>
        <v>3.5384578191068763</v>
      </c>
    </row>
    <row r="1806" spans="1:19" x14ac:dyDescent="0.3">
      <c r="A1806" s="60">
        <f>[1]Data!A1805</f>
        <v>2020.09</v>
      </c>
      <c r="B1806" s="59">
        <f>[1]Data!B1805</f>
        <v>3365.5166666666664</v>
      </c>
      <c r="C1806" s="59">
        <f>[1]Data!C1805</f>
        <v>58.85</v>
      </c>
      <c r="D1806" s="59">
        <f>[1]Data!D1805</f>
        <v>98.22</v>
      </c>
      <c r="E1806" s="59">
        <f>[1]Data!E1805</f>
        <v>260.27999999999997</v>
      </c>
      <c r="F1806" s="59">
        <f t="shared" si="275"/>
        <v>4038.5682785205677</v>
      </c>
      <c r="G1806" s="59">
        <f t="shared" si="276"/>
        <v>117.86249054863994</v>
      </c>
      <c r="H1806" s="59">
        <f t="shared" si="270"/>
        <v>2640.5002679338177</v>
      </c>
      <c r="I1806" s="59">
        <f t="shared" si="271"/>
        <v>130.05580418694669</v>
      </c>
      <c r="J1806" s="59">
        <f t="shared" si="272"/>
        <v>31.052580111806396</v>
      </c>
      <c r="K1806" s="59">
        <f t="shared" si="273"/>
        <v>3.4356819003155468</v>
      </c>
      <c r="L1806" s="59">
        <f t="shared" si="274"/>
        <v>0.63094378040807975</v>
      </c>
      <c r="R1806" s="59">
        <f t="shared" si="277"/>
        <v>34.265085182922689</v>
      </c>
      <c r="S1806" s="59">
        <f t="shared" si="278"/>
        <v>3.5341269110385696</v>
      </c>
    </row>
    <row r="1807" spans="1:19" x14ac:dyDescent="0.3">
      <c r="A1807" s="60">
        <f>[1]Data!A1806</f>
        <v>2020.1</v>
      </c>
      <c r="B1807" s="59">
        <f>[1]Data!B1806</f>
        <v>3418.701363636364</v>
      </c>
      <c r="C1807" s="59">
        <f>[1]Data!C1806</f>
        <v>58.659615378670054</v>
      </c>
      <c r="D1807" s="59">
        <f>[1]Data!D1806</f>
        <v>96.856666666666669</v>
      </c>
      <c r="E1807" s="59">
        <f>[1]Data!E1806</f>
        <v>260.38799999999998</v>
      </c>
      <c r="F1807" s="59">
        <f t="shared" si="275"/>
        <v>4100.6875674273506</v>
      </c>
      <c r="G1807" s="59">
        <f t="shared" si="276"/>
        <v>116.17830473498523</v>
      </c>
      <c r="H1807" s="59">
        <f t="shared" si="270"/>
        <v>2660.9721679708755</v>
      </c>
      <c r="I1807" s="59">
        <f t="shared" si="271"/>
        <v>130.16308322830511</v>
      </c>
      <c r="J1807" s="59">
        <f t="shared" si="272"/>
        <v>31.504228892878743</v>
      </c>
      <c r="K1807" s="59">
        <f t="shared" si="273"/>
        <v>3.4501217873883654</v>
      </c>
      <c r="L1807" s="59">
        <f t="shared" si="274"/>
        <v>0.64538366748089837</v>
      </c>
      <c r="R1807" s="59">
        <f t="shared" si="277"/>
        <v>35.296500295657125</v>
      </c>
      <c r="S1807" s="59">
        <f t="shared" si="278"/>
        <v>3.5637838172582943</v>
      </c>
    </row>
    <row r="1808" spans="1:19" x14ac:dyDescent="0.3">
      <c r="A1808" s="60">
        <f>[1]Data!A1807</f>
        <v>2020.11</v>
      </c>
      <c r="B1808" s="59">
        <f>[1]Data!B1807</f>
        <v>3548.9925000000012</v>
      </c>
      <c r="C1808" s="59">
        <f>[1]Data!C1807</f>
        <v>58.469230757340114</v>
      </c>
      <c r="D1808" s="59">
        <f>[1]Data!D1807</f>
        <v>95.493333333333339</v>
      </c>
      <c r="E1808" s="59">
        <f>[1]Data!E1807</f>
        <v>260.22899999999998</v>
      </c>
      <c r="F1808" s="59">
        <f t="shared" si="275"/>
        <v>4259.571091269614</v>
      </c>
      <c r="G1808" s="59">
        <f t="shared" si="276"/>
        <v>114.61299004594672</v>
      </c>
      <c r="H1808" s="59">
        <f t="shared" si="270"/>
        <v>2681.975962781778</v>
      </c>
      <c r="I1808" s="59">
        <f t="shared" si="271"/>
        <v>130.22955787058544</v>
      </c>
      <c r="J1808" s="59">
        <f t="shared" si="272"/>
        <v>32.708174403099243</v>
      </c>
      <c r="K1808" s="59">
        <f t="shared" si="273"/>
        <v>3.4876250284091315</v>
      </c>
      <c r="L1808" s="59">
        <f t="shared" si="274"/>
        <v>0.68288690850166445</v>
      </c>
      <c r="R1808" s="59">
        <f t="shared" si="277"/>
        <v>37.164819533649826</v>
      </c>
      <c r="S1808" s="59">
        <f t="shared" si="278"/>
        <v>3.6153626023508521</v>
      </c>
    </row>
    <row r="1809" spans="1:19" x14ac:dyDescent="0.3">
      <c r="A1809" s="60">
        <f>[1]Data!A1808</f>
        <v>2020.12</v>
      </c>
      <c r="B1809" s="59">
        <f>[1]Data!B1808</f>
        <v>3695.3099999999995</v>
      </c>
      <c r="C1809" s="59">
        <f>[1]Data!C1808</f>
        <v>58.278846136010173</v>
      </c>
      <c r="D1809" s="59">
        <f>[1]Data!D1808</f>
        <v>94.13</v>
      </c>
      <c r="E1809" s="59">
        <f>[1]Data!E1808</f>
        <v>260.47399999999999</v>
      </c>
      <c r="F1809" s="59">
        <f t="shared" si="275"/>
        <v>4431.0125498898151</v>
      </c>
      <c r="G1809" s="59">
        <f t="shared" si="276"/>
        <v>112.8704253015656</v>
      </c>
      <c r="H1809" s="59">
        <f t="shared" si="270"/>
        <v>2702.8956611804865</v>
      </c>
      <c r="I1809" s="59">
        <f t="shared" si="271"/>
        <v>130.25530455024929</v>
      </c>
      <c r="J1809" s="59">
        <f t="shared" si="272"/>
        <v>34.017904800033996</v>
      </c>
      <c r="K1809" s="59">
        <f t="shared" si="273"/>
        <v>3.5268869977705521</v>
      </c>
      <c r="L1809" s="59">
        <f t="shared" si="274"/>
        <v>0.72214887786308513</v>
      </c>
      <c r="R1809" s="59">
        <f t="shared" si="277"/>
        <v>39.257516200998616</v>
      </c>
      <c r="S1809" s="59">
        <f t="shared" si="278"/>
        <v>3.6701429214623253</v>
      </c>
    </row>
    <row r="1810" spans="1:19" x14ac:dyDescent="0.3">
      <c r="A1810" s="60">
        <f>[1]Data!A1809</f>
        <v>2021.01</v>
      </c>
      <c r="B1810" s="59">
        <f>[1]Data!B1809</f>
        <v>3793.7484210526318</v>
      </c>
      <c r="C1810" s="59">
        <f>[1]Data!C1809</f>
        <v>58.063693112307661</v>
      </c>
      <c r="D1810" s="59">
        <f>[1]Data!D1809</f>
        <v>105.48666666666665</v>
      </c>
      <c r="E1810" s="59">
        <f>[1]Data!E1809</f>
        <v>261.58199999999999</v>
      </c>
      <c r="F1810" s="59">
        <f t="shared" si="275"/>
        <v>4529.7804583045108</v>
      </c>
      <c r="G1810" s="59">
        <f t="shared" si="276"/>
        <v>125.95232689303289</v>
      </c>
      <c r="H1810" s="59">
        <f t="shared" si="270"/>
        <v>2723.7556030152541</v>
      </c>
      <c r="I1810" s="59">
        <f t="shared" si="271"/>
        <v>130.38694574524109</v>
      </c>
      <c r="J1810" s="59">
        <f t="shared" si="272"/>
        <v>34.74105810527309</v>
      </c>
      <c r="K1810" s="59">
        <f t="shared" si="273"/>
        <v>3.5479222181865806</v>
      </c>
      <c r="L1810" s="59">
        <f t="shared" si="274"/>
        <v>0.74318409827911358</v>
      </c>
      <c r="R1810" s="59">
        <f t="shared" si="277"/>
        <v>35.964245917834475</v>
      </c>
      <c r="S1810" s="59">
        <f t="shared" si="278"/>
        <v>3.5825252759879946</v>
      </c>
    </row>
    <row r="1811" spans="1:19" x14ac:dyDescent="0.3">
      <c r="A1811" s="60">
        <f>[1]Data!A1810</f>
        <v>2021.02</v>
      </c>
      <c r="B1811" s="59">
        <f>[1]Data!B1810</f>
        <v>3883.4321052631576</v>
      </c>
      <c r="C1811" s="59">
        <f>[1]Data!C1810</f>
        <v>57.848540088605162</v>
      </c>
      <c r="D1811" s="59">
        <f>[1]Data!D1810</f>
        <v>116.84333333333332</v>
      </c>
      <c r="E1811" s="59">
        <f>[1]Data!E1810</f>
        <v>263.01400000000001</v>
      </c>
      <c r="F1811" s="59">
        <f t="shared" si="275"/>
        <v>4611.6180747072494</v>
      </c>
      <c r="G1811" s="59">
        <f t="shared" si="276"/>
        <v>138.75273554512938</v>
      </c>
      <c r="H1811" s="59">
        <f t="shared" si="270"/>
        <v>2744.2147964104956</v>
      </c>
      <c r="I1811" s="59">
        <f t="shared" si="271"/>
        <v>130.61127913611006</v>
      </c>
      <c r="J1811" s="59">
        <f t="shared" si="272"/>
        <v>35.30796195557874</v>
      </c>
      <c r="K1811" s="59">
        <f t="shared" si="273"/>
        <v>3.5641084896559541</v>
      </c>
      <c r="L1811" s="59">
        <f t="shared" si="274"/>
        <v>0.75937036974848704</v>
      </c>
      <c r="R1811" s="59">
        <f t="shared" si="277"/>
        <v>33.236231751317931</v>
      </c>
      <c r="S1811" s="59">
        <f t="shared" si="278"/>
        <v>3.5036405986788313</v>
      </c>
    </row>
    <row r="1812" spans="1:19" x14ac:dyDescent="0.3">
      <c r="A1812" s="60">
        <f>[1]Data!A1811</f>
        <v>2021.03</v>
      </c>
      <c r="B1812" s="59">
        <f>[1]Data!B1811</f>
        <v>3910.5082608695648</v>
      </c>
      <c r="C1812" s="59">
        <f>[1]Data!C1811</f>
        <v>57.633387064902649</v>
      </c>
      <c r="D1812" s="59">
        <f>[1]Data!D1811</f>
        <v>128.19999999999999</v>
      </c>
      <c r="E1812" s="59">
        <f>[1]Data!E1811</f>
        <v>264.87700000000001</v>
      </c>
      <c r="F1812" s="59">
        <f t="shared" si="275"/>
        <v>4611.1095570167017</v>
      </c>
      <c r="G1812" s="59">
        <f t="shared" si="276"/>
        <v>151.16813615376191</v>
      </c>
      <c r="H1812" s="59">
        <f t="shared" si="270"/>
        <v>2766.4618820768242</v>
      </c>
      <c r="I1812" s="59">
        <f t="shared" si="271"/>
        <v>130.92219949044843</v>
      </c>
      <c r="J1812" s="59">
        <f t="shared" si="272"/>
        <v>35.220226783259243</v>
      </c>
      <c r="K1812" s="59">
        <f t="shared" si="273"/>
        <v>3.561620542095008</v>
      </c>
      <c r="L1812" s="59">
        <f t="shared" si="274"/>
        <v>0.75688242218754098</v>
      </c>
      <c r="R1812" s="59">
        <f t="shared" si="277"/>
        <v>30.503184562165096</v>
      </c>
      <c r="S1812" s="59">
        <f t="shared" si="278"/>
        <v>3.4178310900370912</v>
      </c>
    </row>
    <row r="1813" spans="1:19" x14ac:dyDescent="0.3">
      <c r="A1813" s="60">
        <f>[1]Data!A1812</f>
        <v>2021.04</v>
      </c>
      <c r="B1813" s="59">
        <f>[1]Data!B1812</f>
        <v>4141.1761904761906</v>
      </c>
      <c r="C1813" s="59">
        <f>[1]Data!C1812</f>
        <v>57.710605421407152</v>
      </c>
      <c r="D1813" s="59">
        <f>[1]Data!D1812</f>
        <v>138.38666666666666</v>
      </c>
      <c r="E1813" s="59">
        <f>[1]Data!E1812</f>
        <v>267.05399999999997</v>
      </c>
      <c r="F1813" s="59">
        <f t="shared" si="275"/>
        <v>4843.2970182952131</v>
      </c>
      <c r="G1813" s="59">
        <f t="shared" si="276"/>
        <v>161.84960484895689</v>
      </c>
      <c r="H1813" s="59">
        <f t="shared" si="270"/>
        <v>2788.5286922550354</v>
      </c>
      <c r="I1813" s="59">
        <f t="shared" si="271"/>
        <v>131.30414742648676</v>
      </c>
      <c r="J1813" s="59">
        <f t="shared" si="272"/>
        <v>36.886093190672668</v>
      </c>
      <c r="K1813" s="59">
        <f t="shared" si="273"/>
        <v>3.6078346017084519</v>
      </c>
      <c r="L1813" s="59">
        <f t="shared" si="274"/>
        <v>0.80309648180098492</v>
      </c>
      <c r="R1813" s="59">
        <f t="shared" si="277"/>
        <v>29.924676200569834</v>
      </c>
      <c r="S1813" s="59">
        <f t="shared" si="278"/>
        <v>3.3986834310202445</v>
      </c>
    </row>
    <row r="1814" spans="1:19" x14ac:dyDescent="0.3">
      <c r="A1814" s="60">
        <f>[1]Data!A1813</f>
        <v>2021.05</v>
      </c>
      <c r="B1814" s="59">
        <f>[1]Data!B1813</f>
        <v>4167.8495000000012</v>
      </c>
      <c r="C1814" s="59">
        <f>[1]Data!C1813</f>
        <v>57.787823777911655</v>
      </c>
      <c r="D1814" s="59">
        <f>[1]Data!D1813</f>
        <v>148.57333333333332</v>
      </c>
      <c r="E1814" s="59">
        <f>[1]Data!E1813</f>
        <v>269.19499999999999</v>
      </c>
      <c r="F1814" s="59">
        <f t="shared" si="275"/>
        <v>4835.724177767047</v>
      </c>
      <c r="G1814" s="59">
        <f t="shared" si="276"/>
        <v>172.38138281419293</v>
      </c>
      <c r="H1814" s="59">
        <f t="shared" si="270"/>
        <v>2810.9378051290082</v>
      </c>
      <c r="I1814" s="59">
        <f t="shared" si="271"/>
        <v>131.75021808876875</v>
      </c>
      <c r="J1814" s="59">
        <f t="shared" si="272"/>
        <v>36.703728069041247</v>
      </c>
      <c r="K1814" s="59">
        <f t="shared" si="273"/>
        <v>3.6028783321641003</v>
      </c>
      <c r="L1814" s="59">
        <f t="shared" si="274"/>
        <v>0.79814021225663323</v>
      </c>
      <c r="R1814" s="59">
        <f t="shared" si="277"/>
        <v>28.052473525980446</v>
      </c>
      <c r="S1814" s="59">
        <f t="shared" si="278"/>
        <v>3.3340768108252368</v>
      </c>
    </row>
    <row r="1815" spans="1:19" x14ac:dyDescent="0.3">
      <c r="A1815" s="60">
        <f>[1]Data!A1814</f>
        <v>2021.06</v>
      </c>
      <c r="B1815" s="59">
        <f>[1]Data!B1814</f>
        <v>4238.4895454545458</v>
      </c>
      <c r="C1815" s="59">
        <f>[1]Data!C1814</f>
        <v>57.86504213441615</v>
      </c>
      <c r="D1815" s="59">
        <f>[1]Data!D1814</f>
        <v>158.76</v>
      </c>
      <c r="E1815" s="59">
        <f>[1]Data!E1814</f>
        <v>271.69600000000003</v>
      </c>
      <c r="F1815" s="59">
        <f t="shared" si="275"/>
        <v>4872.4159233515002</v>
      </c>
      <c r="G1815" s="59">
        <f t="shared" si="276"/>
        <v>182.50481538189737</v>
      </c>
      <c r="H1815" s="59">
        <f t="shared" si="270"/>
        <v>2834.9819382682294</v>
      </c>
      <c r="I1815" s="59">
        <f t="shared" si="271"/>
        <v>132.24823518714848</v>
      </c>
      <c r="J1815" s="59">
        <f t="shared" si="272"/>
        <v>36.842956100369861</v>
      </c>
      <c r="K1815" s="59">
        <f t="shared" si="273"/>
        <v>3.6066644497631946</v>
      </c>
      <c r="L1815" s="59">
        <f t="shared" si="274"/>
        <v>0.80192632985572754</v>
      </c>
      <c r="O1815" s="59" t="s">
        <v>573</v>
      </c>
      <c r="R1815" s="59">
        <f t="shared" si="277"/>
        <v>26.697465012941208</v>
      </c>
      <c r="S1815" s="59">
        <f t="shared" si="278"/>
        <v>3.2845686175632647</v>
      </c>
    </row>
    <row r="1816" spans="1:19" x14ac:dyDescent="0.3">
      <c r="A1816" s="60">
        <f>[1]Data!A1815</f>
        <v>2021.07</v>
      </c>
      <c r="B1816" s="59">
        <f>[1]Data!B1815</f>
        <v>4363.7128571428575</v>
      </c>
      <c r="C1816" s="59">
        <f>[1]Data!C1815</f>
        <v>58.328189005792169</v>
      </c>
      <c r="D1816" s="59">
        <f>[1]Data!D1815</f>
        <v>164.31666666666666</v>
      </c>
      <c r="E1816" s="59">
        <f>[1]Data!E1815</f>
        <v>273.00299999999999</v>
      </c>
      <c r="F1816" s="59">
        <f t="shared" si="275"/>
        <v>4992.3523334803758</v>
      </c>
      <c r="G1816" s="59">
        <f t="shared" si="276"/>
        <v>187.98823871288349</v>
      </c>
      <c r="H1816" s="59">
        <f t="shared" si="270"/>
        <v>2859.0032675435195</v>
      </c>
      <c r="I1816" s="59">
        <f t="shared" si="271"/>
        <v>132.76827406284505</v>
      </c>
      <c r="J1816" s="59">
        <f t="shared" si="272"/>
        <v>37.601997681443656</v>
      </c>
      <c r="K1816" s="59">
        <f t="shared" si="273"/>
        <v>3.6270571788101389</v>
      </c>
      <c r="L1816" s="59">
        <f t="shared" si="274"/>
        <v>0.82231905890267187</v>
      </c>
      <c r="R1816" s="59">
        <f t="shared" si="277"/>
        <v>26.556726993465002</v>
      </c>
      <c r="S1816" s="59">
        <f t="shared" si="278"/>
        <v>3.2792830863469771</v>
      </c>
    </row>
    <row r="1817" spans="1:19" x14ac:dyDescent="0.3">
      <c r="A1817" s="60">
        <f>[1]Data!A1816</f>
        <v>2021.08</v>
      </c>
      <c r="B1817" s="59">
        <f>[1]Data!B1816</f>
        <v>4454.2063636363628</v>
      </c>
      <c r="C1817" s="59">
        <f>[1]Data!C1816</f>
        <v>58.791335877168187</v>
      </c>
      <c r="D1817" s="59">
        <f>[1]Data!D1816</f>
        <v>169.87333333333333</v>
      </c>
      <c r="E1817" s="59">
        <f>[1]Data!E1816</f>
        <v>273.56700000000001</v>
      </c>
      <c r="F1817" s="59">
        <f t="shared" si="275"/>
        <v>5085.3764597603968</v>
      </c>
      <c r="G1817" s="59">
        <f t="shared" si="276"/>
        <v>193.94472998083344</v>
      </c>
      <c r="H1817" s="59">
        <f t="shared" si="270"/>
        <v>2885.8420042097764</v>
      </c>
      <c r="I1817" s="59">
        <f t="shared" si="271"/>
        <v>133.31458790122073</v>
      </c>
      <c r="J1817" s="59">
        <f t="shared" si="272"/>
        <v>38.145686378510952</v>
      </c>
      <c r="K1817" s="59">
        <f t="shared" si="273"/>
        <v>3.6414126813116434</v>
      </c>
      <c r="L1817" s="59">
        <f t="shared" si="274"/>
        <v>0.8366745614041764</v>
      </c>
      <c r="R1817" s="59">
        <f t="shared" si="277"/>
        <v>26.220750933850887</v>
      </c>
      <c r="S1817" s="59">
        <f t="shared" si="278"/>
        <v>3.2665511176604136</v>
      </c>
    </row>
    <row r="1818" spans="1:19" x14ac:dyDescent="0.3">
      <c r="A1818" s="60">
        <f>[1]Data!A1817</f>
        <v>2021.09</v>
      </c>
      <c r="B1818" s="59">
        <f>[1]Data!B1817</f>
        <v>4445.5433333333331</v>
      </c>
      <c r="C1818" s="59">
        <f>[1]Data!C1817</f>
        <v>59.254482748544206</v>
      </c>
      <c r="D1818" s="59">
        <f>[1]Data!D1817</f>
        <v>175.43</v>
      </c>
      <c r="E1818" s="59">
        <f>[1]Data!E1817</f>
        <v>274.31</v>
      </c>
      <c r="F1818" s="59">
        <f t="shared" si="275"/>
        <v>5061.7383266620482</v>
      </c>
      <c r="G1818" s="59">
        <f t="shared" si="276"/>
        <v>199.74628252706793</v>
      </c>
      <c r="H1818" s="59">
        <f t="shared" si="270"/>
        <v>2913.0852855653047</v>
      </c>
      <c r="I1818" s="59">
        <f t="shared" si="271"/>
        <v>133.8843486378529</v>
      </c>
      <c r="J1818" s="59">
        <f t="shared" si="272"/>
        <v>37.806796523719662</v>
      </c>
      <c r="K1818" s="59">
        <f t="shared" si="273"/>
        <v>3.6324888886778668</v>
      </c>
      <c r="L1818" s="59">
        <f t="shared" si="274"/>
        <v>0.82775076877039977</v>
      </c>
      <c r="R1818" s="59">
        <f t="shared" si="277"/>
        <v>25.340838701096352</v>
      </c>
      <c r="S1818" s="59">
        <f t="shared" si="278"/>
        <v>3.2324172722575168</v>
      </c>
    </row>
    <row r="1819" spans="1:19" x14ac:dyDescent="0.3">
      <c r="A1819" s="60">
        <f>[1]Data!A1818</f>
        <v>2021.1</v>
      </c>
      <c r="B1819" s="59">
        <f>[1]Data!B1818</f>
        <v>4460.7071428571426</v>
      </c>
      <c r="C1819" s="59">
        <f>[1]Data!C1818</f>
        <v>59.635360926493661</v>
      </c>
      <c r="D1819" s="59">
        <f>[1]Data!D1818</f>
        <v>182.91</v>
      </c>
      <c r="E1819" s="59">
        <f>[1]Data!E1818</f>
        <v>276.589</v>
      </c>
      <c r="F1819" s="59">
        <f t="shared" si="275"/>
        <v>5037.1547073197307</v>
      </c>
      <c r="G1819" s="59">
        <f t="shared" si="276"/>
        <v>206.54706485073521</v>
      </c>
      <c r="H1819" s="59">
        <f t="shared" si="270"/>
        <v>2940.8365659493147</v>
      </c>
      <c r="I1819" s="59">
        <f t="shared" si="271"/>
        <v>134.4918780719438</v>
      </c>
      <c r="J1819" s="59">
        <f t="shared" si="272"/>
        <v>37.453226020274649</v>
      </c>
      <c r="K1819" s="59">
        <f t="shared" si="273"/>
        <v>3.6230928483166225</v>
      </c>
      <c r="L1819" s="59">
        <f t="shared" si="274"/>
        <v>0.81835472840915546</v>
      </c>
      <c r="R1819" s="59">
        <f t="shared" si="277"/>
        <v>24.387442692346742</v>
      </c>
      <c r="S1819" s="59">
        <f t="shared" si="278"/>
        <v>3.1940683560683238</v>
      </c>
    </row>
    <row r="1820" spans="1:19" x14ac:dyDescent="0.3">
      <c r="A1820" s="60">
        <f>[1]Data!A1819</f>
        <v>2021.11</v>
      </c>
      <c r="B1820" s="59">
        <f>[1]Data!B1819</f>
        <v>4667.3866666666672</v>
      </c>
      <c r="C1820" s="59">
        <f>[1]Data!C1819</f>
        <v>60.016239104443123</v>
      </c>
      <c r="D1820" s="59">
        <f>[1]Data!D1819</f>
        <v>190.39</v>
      </c>
      <c r="E1820" s="59">
        <f>[1]Data!E1819</f>
        <v>277.94799999999998</v>
      </c>
      <c r="F1820" s="59">
        <f t="shared" si="275"/>
        <v>5244.7731675469286</v>
      </c>
      <c r="G1820" s="59">
        <f t="shared" si="276"/>
        <v>213.94249816512442</v>
      </c>
      <c r="H1820" s="59">
        <f t="shared" si="270"/>
        <v>2968.4079121322911</v>
      </c>
      <c r="I1820" s="59">
        <f t="shared" si="271"/>
        <v>135.14095550363785</v>
      </c>
      <c r="J1820" s="59">
        <f t="shared" si="272"/>
        <v>38.809649880015421</v>
      </c>
      <c r="K1820" s="59">
        <f t="shared" si="273"/>
        <v>3.6586689239542785</v>
      </c>
      <c r="L1820" s="59">
        <f t="shared" si="274"/>
        <v>0.85393080404681143</v>
      </c>
      <c r="R1820" s="59">
        <f t="shared" si="277"/>
        <v>24.514872980023465</v>
      </c>
      <c r="S1820" s="59">
        <f t="shared" si="278"/>
        <v>3.1992799937731702</v>
      </c>
    </row>
    <row r="1821" spans="1:19" x14ac:dyDescent="0.3">
      <c r="A1821" s="60">
        <f>[1]Data!A1820</f>
        <v>2021.12</v>
      </c>
      <c r="B1821" s="59">
        <f>[1]Data!B1820</f>
        <v>4674.7727272727261</v>
      </c>
      <c r="C1821" s="59">
        <f>[1]Data!C1820</f>
        <v>60.397117282392585</v>
      </c>
      <c r="D1821" s="59">
        <f>[1]Data!D1820</f>
        <v>197.87</v>
      </c>
      <c r="E1821" s="59">
        <f>[1]Data!E1820</f>
        <v>278.80200000000002</v>
      </c>
      <c r="F1821" s="59">
        <f t="shared" si="275"/>
        <v>5236.9822148139001</v>
      </c>
      <c r="G1821" s="59">
        <f t="shared" si="276"/>
        <v>221.66674858860407</v>
      </c>
      <c r="H1821" s="59">
        <f t="shared" si="270"/>
        <v>2995.0898012027515</v>
      </c>
      <c r="I1821" s="59">
        <f t="shared" si="271"/>
        <v>135.83064195925627</v>
      </c>
      <c r="J1821" s="59">
        <f t="shared" si="272"/>
        <v>38.555234218688184</v>
      </c>
      <c r="K1821" s="59">
        <f t="shared" si="273"/>
        <v>3.6520918681902996</v>
      </c>
      <c r="L1821" s="59">
        <f t="shared" si="274"/>
        <v>0.84735374828283261</v>
      </c>
      <c r="R1821" s="59">
        <f t="shared" si="277"/>
        <v>23.625474944522797</v>
      </c>
      <c r="S1821" s="59">
        <f t="shared" si="278"/>
        <v>3.1623255766495988</v>
      </c>
    </row>
    <row r="1822" spans="1:19" x14ac:dyDescent="0.3">
      <c r="A1822" s="60">
        <f>[1]Data!A1821</f>
        <v>2022.01</v>
      </c>
      <c r="B1822" s="59">
        <f>[1]Data!B1821</f>
        <v>4573.8154999999997</v>
      </c>
      <c r="C1822" s="59">
        <f>[1]Data!C1821</f>
        <v>60.921402962953294</v>
      </c>
      <c r="D1822" s="59">
        <f>[1]Data!D1821</f>
        <v>197.88333333333333</v>
      </c>
      <c r="E1822" s="59">
        <f>[1]Data!E1821</f>
        <v>281.14800000000002</v>
      </c>
      <c r="F1822" s="59">
        <f t="shared" si="275"/>
        <v>5081.1278854766879</v>
      </c>
      <c r="G1822" s="59">
        <f t="shared" si="276"/>
        <v>219.83189375939597</v>
      </c>
      <c r="H1822" s="59">
        <f t="shared" si="270"/>
        <v>3020.0060194269163</v>
      </c>
      <c r="I1822" s="59">
        <f t="shared" si="271"/>
        <v>136.51247350587261</v>
      </c>
      <c r="J1822" s="59">
        <f t="shared" si="272"/>
        <v>37.22097882328756</v>
      </c>
      <c r="K1822" s="59">
        <f t="shared" si="273"/>
        <v>3.6168725491833977</v>
      </c>
      <c r="L1822" s="59">
        <f t="shared" si="274"/>
        <v>0.81213442927593071</v>
      </c>
      <c r="R1822" s="59">
        <f t="shared" si="277"/>
        <v>23.113697464836182</v>
      </c>
      <c r="S1822" s="59">
        <f t="shared" si="278"/>
        <v>3.1404254056398746</v>
      </c>
    </row>
    <row r="1823" spans="1:19" x14ac:dyDescent="0.3">
      <c r="A1823" s="60">
        <f>[1]Data!A1822</f>
        <v>2022.02</v>
      </c>
      <c r="B1823" s="59">
        <f>[1]Data!B1822</f>
        <v>4435.9805263157887</v>
      </c>
      <c r="C1823" s="59">
        <f>[1]Data!C1822</f>
        <v>61.445688643514018</v>
      </c>
      <c r="D1823" s="59">
        <f>[1]Data!D1822</f>
        <v>197.89666666666665</v>
      </c>
      <c r="E1823" s="59">
        <f>[1]Data!E1822</f>
        <v>283.71600000000001</v>
      </c>
      <c r="F1823" s="59">
        <f t="shared" si="275"/>
        <v>4883.3998426076178</v>
      </c>
      <c r="G1823" s="59">
        <f t="shared" si="276"/>
        <v>217.85680643084396</v>
      </c>
      <c r="H1823" s="59">
        <f t="shared" si="270"/>
        <v>3043.6667449601837</v>
      </c>
      <c r="I1823" s="59">
        <f t="shared" si="271"/>
        <v>137.18552665568734</v>
      </c>
      <c r="J1823" s="59">
        <f t="shared" si="272"/>
        <v>35.597048476288116</v>
      </c>
      <c r="K1823" s="59">
        <f t="shared" si="273"/>
        <v>3.5722627264514943</v>
      </c>
      <c r="L1823" s="59">
        <f t="shared" si="274"/>
        <v>0.76752460654402732</v>
      </c>
      <c r="R1823" s="59">
        <f t="shared" si="277"/>
        <v>22.415640450314754</v>
      </c>
      <c r="S1823" s="59">
        <f t="shared" si="278"/>
        <v>3.1097589495978255</v>
      </c>
    </row>
    <row r="1824" spans="1:19" x14ac:dyDescent="0.3">
      <c r="A1824" s="60">
        <f>[1]Data!A1823</f>
        <v>2022.03</v>
      </c>
      <c r="B1824" s="59">
        <f>[1]Data!B1823</f>
        <v>4391.2652173913057</v>
      </c>
      <c r="C1824" s="59">
        <f>[1]Data!C1823</f>
        <v>61.969974324074734</v>
      </c>
      <c r="D1824" s="59">
        <f>[1]Data!D1823</f>
        <v>197.91</v>
      </c>
      <c r="E1824" s="59">
        <f>[1]Data!E1823</f>
        <v>287.50400000000002</v>
      </c>
      <c r="F1824" s="59">
        <f t="shared" si="275"/>
        <v>4770.4819685230859</v>
      </c>
      <c r="G1824" s="59">
        <f t="shared" si="276"/>
        <v>215.00092562190437</v>
      </c>
      <c r="H1824" s="59">
        <f t="shared" si="270"/>
        <v>3066.8841033575341</v>
      </c>
      <c r="I1824" s="59">
        <f t="shared" si="271"/>
        <v>137.84853337694133</v>
      </c>
      <c r="J1824" s="59">
        <f t="shared" si="272"/>
        <v>34.606693677896395</v>
      </c>
      <c r="K1824" s="59">
        <f t="shared" si="273"/>
        <v>3.5440471222516585</v>
      </c>
      <c r="L1824" s="59">
        <f t="shared" si="274"/>
        <v>0.7393090023441915</v>
      </c>
      <c r="R1824" s="59">
        <f t="shared" si="277"/>
        <v>22.18819270067862</v>
      </c>
      <c r="S1824" s="59">
        <f t="shared" si="278"/>
        <v>3.0995602870605667</v>
      </c>
    </row>
    <row r="1825" spans="1:19" x14ac:dyDescent="0.3">
      <c r="A1825" s="60">
        <f>[1]Data!A1824</f>
        <v>2022.04</v>
      </c>
      <c r="B1825" s="59">
        <f>[1]Data!B1824</f>
        <v>4391.2959999999994</v>
      </c>
      <c r="C1825" s="59">
        <f>[1]Data!C1824</f>
        <v>62.653316216049816</v>
      </c>
      <c r="D1825" s="59">
        <f>[1]Data!D1824</f>
        <v>196.02666666666664</v>
      </c>
      <c r="E1825" s="59">
        <f>[1]Data!E1824</f>
        <v>289.10899999999998</v>
      </c>
      <c r="F1825" s="59">
        <f t="shared" si="275"/>
        <v>4744.0317052461178</v>
      </c>
      <c r="G1825" s="59">
        <f t="shared" si="276"/>
        <v>211.7727253504157</v>
      </c>
      <c r="H1825" s="59">
        <f t="shared" si="270"/>
        <v>3088.0009610801453</v>
      </c>
      <c r="I1825" s="59">
        <f t="shared" si="271"/>
        <v>138.50346126845184</v>
      </c>
      <c r="J1825" s="59">
        <f t="shared" si="272"/>
        <v>34.252080502530426</v>
      </c>
      <c r="K1825" s="59">
        <f t="shared" si="273"/>
        <v>3.5337473074627841</v>
      </c>
      <c r="L1825" s="59">
        <f t="shared" si="274"/>
        <v>0.72900918755531707</v>
      </c>
      <c r="R1825" s="59">
        <f t="shared" si="277"/>
        <v>22.401523602230988</v>
      </c>
      <c r="S1825" s="59">
        <f t="shared" si="278"/>
        <v>3.1091289745046184</v>
      </c>
    </row>
    <row r="1826" spans="1:19" x14ac:dyDescent="0.3">
      <c r="A1826" s="60">
        <f>[1]Data!A1825</f>
        <v>2022.05</v>
      </c>
      <c r="B1826" s="59">
        <f>[1]Data!B1825</f>
        <v>4040.3599999999997</v>
      </c>
      <c r="C1826" s="59">
        <f>[1]Data!C1825</f>
        <v>63.336658108024906</v>
      </c>
      <c r="D1826" s="59">
        <f>[1]Data!D1825</f>
        <v>194.14333333333332</v>
      </c>
      <c r="E1826" s="59">
        <f>[1]Data!E1825</f>
        <v>292.29599999999999</v>
      </c>
      <c r="F1826" s="59">
        <f t="shared" si="275"/>
        <v>4317.3143646166891</v>
      </c>
      <c r="G1826" s="59">
        <f t="shared" si="276"/>
        <v>207.45126716296718</v>
      </c>
      <c r="H1826" s="59">
        <f t="shared" si="270"/>
        <v>3108.8179580705178</v>
      </c>
      <c r="I1826" s="59">
        <f t="shared" si="271"/>
        <v>139.13894799622014</v>
      </c>
      <c r="J1826" s="59">
        <f t="shared" si="272"/>
        <v>31.028798383138369</v>
      </c>
      <c r="K1826" s="59">
        <f t="shared" si="273"/>
        <v>3.4349157533514214</v>
      </c>
      <c r="L1826" s="59">
        <f t="shared" si="274"/>
        <v>0.63017763344395439</v>
      </c>
      <c r="R1826" s="59">
        <f t="shared" si="277"/>
        <v>20.811221949418815</v>
      </c>
      <c r="S1826" s="59">
        <f t="shared" si="278"/>
        <v>3.0354923580193915</v>
      </c>
    </row>
    <row r="1827" spans="1:19" x14ac:dyDescent="0.3">
      <c r="A1827" s="60">
        <f>[1]Data!A1826</f>
        <v>2022.06</v>
      </c>
      <c r="B1827" s="59">
        <f>[1]Data!B1826</f>
        <v>3898.9466666666676</v>
      </c>
      <c r="C1827" s="59">
        <f>[1]Data!C1826</f>
        <v>64.02</v>
      </c>
      <c r="D1827" s="59">
        <f>[1]Data!D1826</f>
        <v>192.26</v>
      </c>
      <c r="E1827" s="59">
        <f>[1]Data!E1826</f>
        <v>296.31099999999998</v>
      </c>
      <c r="F1827" s="59">
        <f t="shared" si="275"/>
        <v>4109.7556631152192</v>
      </c>
      <c r="G1827" s="59">
        <f t="shared" si="276"/>
        <v>202.65515056815306</v>
      </c>
      <c r="H1827" s="59">
        <f t="shared" si="270"/>
        <v>3130.1704434389067</v>
      </c>
      <c r="I1827" s="59">
        <f t="shared" si="271"/>
        <v>139.75113270090506</v>
      </c>
      <c r="J1827" s="59">
        <f t="shared" si="272"/>
        <v>29.407673366847806</v>
      </c>
      <c r="K1827" s="59">
        <f t="shared" si="273"/>
        <v>3.3812556391627298</v>
      </c>
      <c r="L1827" s="59">
        <f t="shared" si="274"/>
        <v>0.57651751925526273</v>
      </c>
      <c r="R1827" s="59">
        <f t="shared" si="277"/>
        <v>20.279551995561572</v>
      </c>
      <c r="S1827" s="59">
        <f t="shared" si="278"/>
        <v>3.0096130875303335</v>
      </c>
    </row>
    <row r="1828" spans="1:19" x14ac:dyDescent="0.3">
      <c r="A1828" s="60">
        <f>[1]Data!A1827</f>
        <v>2022.07</v>
      </c>
      <c r="B1828" s="59">
        <f>[1]Data!B1827</f>
        <v>3911.729499999999</v>
      </c>
      <c r="C1828" s="59">
        <f>[1]Data!C1827</f>
        <v>64.452768447835695</v>
      </c>
      <c r="D1828" s="59">
        <f>[1]Data!D1827</f>
        <v>190.58333333333331</v>
      </c>
      <c r="E1828" s="59">
        <f>[1]Data!E1827</f>
        <v>296.27600000000001</v>
      </c>
      <c r="F1828" s="59">
        <f t="shared" si="275"/>
        <v>4123.7167310008217</v>
      </c>
      <c r="G1828" s="59">
        <f t="shared" si="276"/>
        <v>200.91156106693305</v>
      </c>
      <c r="H1828" s="59">
        <f t="shared" si="270"/>
        <v>3152.525472207537</v>
      </c>
      <c r="I1828" s="59">
        <f t="shared" si="271"/>
        <v>140.36031000287156</v>
      </c>
      <c r="J1828" s="59">
        <f t="shared" si="272"/>
        <v>29.379507147828733</v>
      </c>
      <c r="K1828" s="59">
        <f t="shared" si="273"/>
        <v>3.3802973955141065</v>
      </c>
      <c r="L1828" s="59">
        <f t="shared" si="274"/>
        <v>0.57555927560663944</v>
      </c>
      <c r="R1828" s="59">
        <f t="shared" si="277"/>
        <v>20.52503454306952</v>
      </c>
      <c r="S1828" s="59">
        <f t="shared" si="278"/>
        <v>3.0216453383124482</v>
      </c>
    </row>
    <row r="1829" spans="1:19" x14ac:dyDescent="0.3">
      <c r="A1829" s="60">
        <f>[1]Data!A1828</f>
        <v>2022.08</v>
      </c>
      <c r="B1829" s="59">
        <f>[1]Data!B1828</f>
        <v>4158.5630434782615</v>
      </c>
      <c r="C1829" s="59">
        <f>[1]Data!C1828</f>
        <v>64.885536895671393</v>
      </c>
      <c r="D1829" s="59">
        <f>[1]Data!D1828</f>
        <v>188.90666666666664</v>
      </c>
      <c r="E1829" s="59">
        <f>[1]Data!E1828</f>
        <v>296.17099999999999</v>
      </c>
      <c r="F1829" s="59">
        <f t="shared" si="275"/>
        <v>4385.4810649781793</v>
      </c>
      <c r="G1829" s="59">
        <f t="shared" si="276"/>
        <v>199.2146328078486</v>
      </c>
      <c r="H1829" s="59">
        <f t="shared" si="270"/>
        <v>3172.2816788206947</v>
      </c>
      <c r="I1829" s="59">
        <f t="shared" si="271"/>
        <v>140.97507407513066</v>
      </c>
      <c r="J1829" s="59">
        <f t="shared" si="272"/>
        <v>31.108201884263593</v>
      </c>
      <c r="K1829" s="59">
        <f t="shared" si="273"/>
        <v>3.437471510597661</v>
      </c>
      <c r="L1829" s="59">
        <f t="shared" si="274"/>
        <v>0.63273339069019396</v>
      </c>
      <c r="R1829" s="59">
        <f t="shared" si="277"/>
        <v>22.013850103110506</v>
      </c>
      <c r="S1829" s="59">
        <f t="shared" si="278"/>
        <v>3.0916718054161434</v>
      </c>
    </row>
    <row r="1830" spans="1:19" x14ac:dyDescent="0.3">
      <c r="A1830" s="60">
        <f>[1]Data!A1829</f>
        <v>2022.09</v>
      </c>
      <c r="B1830" s="59">
        <f>[1]Data!B1829</f>
        <v>3850.5204761904752</v>
      </c>
      <c r="C1830" s="59">
        <f>[1]Data!C1829</f>
        <v>65.318305343507092</v>
      </c>
      <c r="D1830" s="59">
        <f>[1]Data!D1829</f>
        <v>187.23</v>
      </c>
      <c r="E1830" s="59">
        <f>[1]Data!E1829</f>
        <v>296.80799999999999</v>
      </c>
      <c r="F1830" s="59">
        <f t="shared" si="275"/>
        <v>4051.9149125681361</v>
      </c>
      <c r="G1830" s="59">
        <f t="shared" si="276"/>
        <v>197.02272297242661</v>
      </c>
      <c r="H1830" s="59">
        <f t="shared" si="270"/>
        <v>3190.5650308331024</v>
      </c>
      <c r="I1830" s="59">
        <f t="shared" si="271"/>
        <v>141.59116875347314</v>
      </c>
      <c r="J1830" s="59">
        <f t="shared" si="272"/>
        <v>28.617003081759965</v>
      </c>
      <c r="K1830" s="59">
        <f t="shared" si="273"/>
        <v>3.3540010545210084</v>
      </c>
      <c r="L1830" s="59">
        <f t="shared" si="274"/>
        <v>0.54926293461354136</v>
      </c>
      <c r="R1830" s="59">
        <f t="shared" si="277"/>
        <v>20.565723848691317</v>
      </c>
      <c r="S1830" s="59">
        <f t="shared" si="278"/>
        <v>3.023625799151513</v>
      </c>
    </row>
    <row r="1831" spans="1:19" x14ac:dyDescent="0.3">
      <c r="A1831" s="60">
        <f>[1]Data!A1830</f>
        <v>2022.1</v>
      </c>
      <c r="B1831" s="59">
        <f>[1]Data!B1830</f>
        <v>3726.0509523809519</v>
      </c>
      <c r="C1831" s="59">
        <f>[1]Data!C1830</f>
        <v>65.852203562338062</v>
      </c>
      <c r="D1831" s="59">
        <f>[1]Data!D1830</f>
        <v>182.40333333333334</v>
      </c>
      <c r="E1831" s="59">
        <f>[1]Data!E1830</f>
        <v>298.012</v>
      </c>
      <c r="F1831" s="59">
        <f t="shared" si="275"/>
        <v>3905.0942447252041</v>
      </c>
      <c r="G1831" s="59">
        <f t="shared" si="276"/>
        <v>191.16813385590737</v>
      </c>
      <c r="H1831" s="59">
        <f t="shared" si="270"/>
        <v>3210.402373290402</v>
      </c>
      <c r="I1831" s="59">
        <f t="shared" si="271"/>
        <v>142.17370495856872</v>
      </c>
      <c r="J1831" s="59">
        <f t="shared" si="272"/>
        <v>27.467063940291911</v>
      </c>
      <c r="K1831" s="59">
        <f t="shared" si="273"/>
        <v>3.3129876119882953</v>
      </c>
      <c r="L1831" s="59">
        <f t="shared" si="274"/>
        <v>0.50824949208082826</v>
      </c>
      <c r="R1831" s="59">
        <f t="shared" si="277"/>
        <v>20.427537612877789</v>
      </c>
      <c r="S1831" s="59">
        <f t="shared" si="278"/>
        <v>3.0168838735614232</v>
      </c>
    </row>
    <row r="1832" spans="1:19" x14ac:dyDescent="0.3">
      <c r="A1832" s="60">
        <f>[1]Data!A1831</f>
        <v>2022.11</v>
      </c>
      <c r="B1832" s="59">
        <f>[1]Data!B1831</f>
        <v>3917.488571428571</v>
      </c>
      <c r="C1832" s="59">
        <f>[1]Data!C1831</f>
        <v>66.386101781169032</v>
      </c>
      <c r="D1832" s="59">
        <f>[1]Data!D1831</f>
        <v>177.57666666666665</v>
      </c>
      <c r="E1832" s="59">
        <f>[1]Data!E1831</f>
        <v>297.71100000000001</v>
      </c>
      <c r="F1832" s="59">
        <f t="shared" si="275"/>
        <v>4109.8818669495868</v>
      </c>
      <c r="G1832" s="59">
        <f t="shared" si="276"/>
        <v>186.29770298488575</v>
      </c>
      <c r="H1832" s="59">
        <f t="shared" si="270"/>
        <v>3231.1001363924738</v>
      </c>
      <c r="I1832" s="59">
        <f t="shared" si="271"/>
        <v>142.72224467305972</v>
      </c>
      <c r="J1832" s="59">
        <f t="shared" si="272"/>
        <v>28.796365110178012</v>
      </c>
      <c r="K1832" s="59">
        <f t="shared" si="273"/>
        <v>3.3602491677244122</v>
      </c>
      <c r="L1832" s="59">
        <f t="shared" si="274"/>
        <v>0.55551104781694516</v>
      </c>
      <c r="R1832" s="59">
        <f t="shared" si="277"/>
        <v>22.060829527688913</v>
      </c>
      <c r="S1832" s="59">
        <f t="shared" si="278"/>
        <v>3.093803616368096</v>
      </c>
    </row>
    <row r="1833" spans="1:19" x14ac:dyDescent="0.3">
      <c r="A1833" s="60">
        <f>[1]Data!A1832</f>
        <v>2022.12</v>
      </c>
      <c r="B1833" s="59">
        <f>[1]Data!B1832</f>
        <v>3912.3809523809532</v>
      </c>
      <c r="C1833" s="59">
        <f>[1]Data!C1832</f>
        <v>66.92</v>
      </c>
      <c r="D1833" s="59">
        <f>[1]Data!D1832</f>
        <v>172.75</v>
      </c>
      <c r="E1833" s="59">
        <f>[1]Data!E1832</f>
        <v>296.79700000000003</v>
      </c>
      <c r="F1833" s="59">
        <f t="shared" si="275"/>
        <v>4117.1634740885102</v>
      </c>
      <c r="G1833" s="59">
        <f t="shared" si="276"/>
        <v>181.79211043238305</v>
      </c>
      <c r="H1833" s="59">
        <f t="shared" si="270"/>
        <v>3251.4443458806536</v>
      </c>
      <c r="I1833" s="59">
        <f t="shared" si="271"/>
        <v>143.24040851081486</v>
      </c>
      <c r="J1833" s="59">
        <f t="shared" si="272"/>
        <v>28.743030803194465</v>
      </c>
      <c r="K1833" s="59">
        <f t="shared" si="273"/>
        <v>3.3583953310126611</v>
      </c>
      <c r="L1833" s="59">
        <f t="shared" si="274"/>
        <v>0.55365721110519406</v>
      </c>
      <c r="R1833" s="59">
        <f t="shared" si="277"/>
        <v>22.647646612914347</v>
      </c>
      <c r="S1833" s="59">
        <f t="shared" si="278"/>
        <v>3.1200559442312379</v>
      </c>
    </row>
    <row r="1834" spans="1:19" x14ac:dyDescent="0.3">
      <c r="A1834" s="60">
        <f>[1]Data!A1833</f>
        <v>2023.01</v>
      </c>
      <c r="B1834" s="60">
        <f>[2]Data!B1833</f>
        <v>3960.6565000000001</v>
      </c>
      <c r="C1834" s="59">
        <f>[1]Data!C1833</f>
        <v>67.349999999999994</v>
      </c>
      <c r="D1834" s="59">
        <f>[1]Data!D1833</f>
        <v>173.55666666666667</v>
      </c>
      <c r="E1834" s="59">
        <f>[1]Data!E1833</f>
        <v>299.17</v>
      </c>
      <c r="F1834" s="59">
        <f t="shared" si="275"/>
        <v>4134.9057925527286</v>
      </c>
      <c r="G1834" s="59">
        <f t="shared" si="276"/>
        <v>181.19230141168345</v>
      </c>
      <c r="H1834" s="59">
        <f t="shared" si="270"/>
        <v>3271.5638483197708</v>
      </c>
      <c r="I1834" s="59">
        <f t="shared" si="271"/>
        <v>143.75455153378061</v>
      </c>
      <c r="J1834" s="59">
        <f t="shared" si="272"/>
        <v>28.763651296154439</v>
      </c>
      <c r="K1834" s="59">
        <f t="shared" si="273"/>
        <v>3.3591124822406915</v>
      </c>
      <c r="L1834" s="59">
        <f t="shared" si="274"/>
        <v>0.55437436233322446</v>
      </c>
      <c r="R1834" s="59">
        <f t="shared" si="277"/>
        <v>22.820537960704478</v>
      </c>
      <c r="S1834" s="59">
        <f t="shared" si="278"/>
        <v>3.1276609182447803</v>
      </c>
    </row>
    <row r="1835" spans="1:19" x14ac:dyDescent="0.3">
      <c r="A1835" s="60">
        <f>[1]Data!A1834</f>
        <v>2023.02</v>
      </c>
      <c r="B1835" s="60">
        <f>[2]Data!B1834</f>
        <v>4079.6847368421049</v>
      </c>
      <c r="C1835" s="59">
        <f>[1]Data!C1834</f>
        <v>67.78</v>
      </c>
      <c r="D1835" s="59">
        <f>[1]Data!D1834</f>
        <v>174.36333333333332</v>
      </c>
      <c r="E1835" s="59">
        <f>[1]Data!E1834</f>
        <v>300.83999999999997</v>
      </c>
      <c r="F1835" s="59">
        <f t="shared" si="275"/>
        <v>4235.5275004233763</v>
      </c>
      <c r="G1835" s="59">
        <f t="shared" si="276"/>
        <v>181.02396166289944</v>
      </c>
      <c r="H1835" s="59">
        <f t="shared" si="270"/>
        <v>3290.6230744285604</v>
      </c>
      <c r="I1835" s="59">
        <f t="shared" si="271"/>
        <v>144.27375400070406</v>
      </c>
      <c r="J1835" s="59">
        <f t="shared" si="272"/>
        <v>29.35757463136855</v>
      </c>
      <c r="K1835" s="59">
        <f t="shared" si="273"/>
        <v>3.3795505924106779</v>
      </c>
      <c r="L1835" s="59">
        <f t="shared" si="274"/>
        <v>0.57481247250321088</v>
      </c>
      <c r="R1835" s="59">
        <f t="shared" si="277"/>
        <v>23.397606932891694</v>
      </c>
      <c r="S1835" s="59">
        <f t="shared" si="278"/>
        <v>3.1526337493088037</v>
      </c>
    </row>
    <row r="1836" spans="1:19" x14ac:dyDescent="0.3">
      <c r="A1836" s="60">
        <f>[1]Data!A1835</f>
        <v>2023.03</v>
      </c>
      <c r="B1836" s="60">
        <f>[2]Data!B1835</f>
        <v>3968.5591304347827</v>
      </c>
      <c r="C1836" s="59">
        <f>[1]Data!C1835</f>
        <v>68.209999999999994</v>
      </c>
      <c r="D1836" s="59">
        <f>[1]Data!D1835</f>
        <v>175.17</v>
      </c>
      <c r="E1836" s="59">
        <f>[1]Data!E1835</f>
        <v>301.67499999999995</v>
      </c>
      <c r="F1836" s="59">
        <f t="shared" si="275"/>
        <v>4108.7528311161241</v>
      </c>
      <c r="G1836" s="59">
        <f t="shared" si="276"/>
        <v>181.35807223004889</v>
      </c>
      <c r="H1836" s="59">
        <f>GEOMEAN(F1717:F1837)</f>
        <v>3310.0582773847955</v>
      </c>
      <c r="I1836" s="59">
        <f t="shared" si="271"/>
        <v>144.79473734174894</v>
      </c>
      <c r="J1836" s="59">
        <f t="shared" si="272"/>
        <v>28.376396176737561</v>
      </c>
      <c r="K1836" s="59">
        <f t="shared" si="273"/>
        <v>3.3455576790575887</v>
      </c>
      <c r="L1836" s="59">
        <f t="shared" si="274"/>
        <v>0.5408195591501217</v>
      </c>
      <c r="R1836" s="59">
        <f t="shared" si="277"/>
        <v>22.655472571985975</v>
      </c>
      <c r="S1836" s="59">
        <f t="shared" si="278"/>
        <v>3.12040143740214</v>
      </c>
    </row>
    <row r="1837" spans="1:19" x14ac:dyDescent="0.3">
      <c r="A1837" s="60">
        <f>[1]Data!A1836</f>
        <v>2023.04</v>
      </c>
      <c r="B1837" s="60">
        <f>[2]Data!B1836</f>
        <v>4121.4673684210529</v>
      </c>
      <c r="C1837" s="59">
        <f>[1]Data!C1836</f>
        <v>68.376666666666665</v>
      </c>
      <c r="D1837" s="59">
        <f>[1]Data!D1836</f>
        <v>177.17</v>
      </c>
      <c r="E1837" s="59">
        <f>[1]Data!E1836</f>
        <v>303.363</v>
      </c>
      <c r="F1837" s="59">
        <f t="shared" si="275"/>
        <v>4243.3195416503795</v>
      </c>
      <c r="G1837" s="59">
        <f t="shared" si="276"/>
        <v>182.40807362796386</v>
      </c>
      <c r="H1837" s="59">
        <f t="shared" ref="H1837:H1838" si="279">GEOMEAN(F1718:F1838)</f>
        <v>3329.3245758668249</v>
      </c>
      <c r="I1837" s="59">
        <f t="shared" si="271"/>
        <v>145.30846632905366</v>
      </c>
      <c r="J1837" s="59">
        <f t="shared" si="272"/>
        <v>29.202149391910211</v>
      </c>
      <c r="K1837" s="59">
        <f t="shared" si="273"/>
        <v>3.374242315877197</v>
      </c>
      <c r="L1837" s="59">
        <f t="shared" si="274"/>
        <v>0.56950419596973001</v>
      </c>
    </row>
    <row r="1838" spans="1:19" x14ac:dyDescent="0.3">
      <c r="A1838" s="60">
        <f>[1]Data!A1837</f>
        <v>2023.05</v>
      </c>
      <c r="B1838" s="60">
        <f>[2]Data!B1837</f>
        <v>4146.1731818181825</v>
      </c>
      <c r="C1838" s="59">
        <f>[1]Data!C1837</f>
        <v>68.543333333333322</v>
      </c>
      <c r="D1838" s="59">
        <f>[1]Data!D1837</f>
        <v>179.17</v>
      </c>
      <c r="E1838" s="59">
        <f>[1]Data!E1837</f>
        <v>304.12700000000001</v>
      </c>
      <c r="F1838" s="59">
        <f t="shared" si="275"/>
        <v>4258.0322109633034</v>
      </c>
      <c r="G1838" s="59">
        <f t="shared" si="276"/>
        <v>184.00380249040694</v>
      </c>
      <c r="H1838" s="59">
        <f t="shared" si="279"/>
        <v>3348.7695352933401</v>
      </c>
      <c r="I1838" s="59">
        <f t="shared" si="271"/>
        <v>145.82202602864604</v>
      </c>
      <c r="J1838" s="59">
        <f t="shared" si="272"/>
        <v>29.20019922180229</v>
      </c>
      <c r="K1838" s="59">
        <f t="shared" si="273"/>
        <v>3.3741755319154239</v>
      </c>
      <c r="L1838" s="59">
        <f t="shared" si="274"/>
        <v>0.56943741200795683</v>
      </c>
    </row>
    <row r="1839" spans="1:19" x14ac:dyDescent="0.3">
      <c r="A1839" s="60">
        <f>[1]Data!A1838</f>
        <v>2023.06</v>
      </c>
      <c r="B1839" s="60">
        <f>Data!B1838</f>
        <v>4345.3728571428574</v>
      </c>
      <c r="C1839" s="60">
        <f>Data!C1838</f>
        <v>68.709999999999994</v>
      </c>
      <c r="D1839" s="60">
        <f>Data!D1838</f>
        <v>181.01</v>
      </c>
      <c r="E1839" s="60">
        <f>Data!E1838</f>
        <v>305.10899999999998</v>
      </c>
      <c r="F1839" s="59">
        <f t="shared" si="275"/>
        <v>4448.243071220918</v>
      </c>
      <c r="G1839" s="59">
        <f t="shared" si="276"/>
        <v>185.2951414740306</v>
      </c>
      <c r="H1839" s="59">
        <f>GEOMEAN(F1720:F1840)</f>
        <v>3369.7252900685598</v>
      </c>
      <c r="I1839" s="59">
        <f>GEOMEAN(G1720:G1839)</f>
        <v>146.33423933544773</v>
      </c>
      <c r="J1839" s="59">
        <f>F1839/I1839</f>
        <v>30.397828228184078</v>
      </c>
      <c r="K1839" s="59">
        <f>LN(J1839)</f>
        <v>3.4143711659978617</v>
      </c>
      <c r="L1839" s="59">
        <f t="shared" si="274"/>
        <v>0.6096330460903947</v>
      </c>
    </row>
    <row r="1840" spans="1:19" x14ac:dyDescent="0.3">
      <c r="A1840" s="60">
        <f>[1]Data!A1839</f>
        <v>2023.07</v>
      </c>
      <c r="B1840" s="60">
        <f>Data!B1839</f>
        <v>4508.0755000000008</v>
      </c>
      <c r="C1840" s="60">
        <f>Data!C1839</f>
        <v>68.911045363540723</v>
      </c>
      <c r="D1840" s="60">
        <f>Data!D1839</f>
        <v>182.09</v>
      </c>
      <c r="E1840" s="60">
        <f>Data!E1839</f>
        <v>305.69099999999997</v>
      </c>
      <c r="F1840" s="59">
        <f t="shared" si="275"/>
        <v>4606.0114202446275</v>
      </c>
      <c r="G1840" s="59">
        <f t="shared" si="276"/>
        <v>186.04582365853102</v>
      </c>
      <c r="H1840" s="59">
        <f t="shared" ref="H1840:H1848" si="280">GEOMEAN(F1721:F1841)</f>
        <v>3389.5333292379673</v>
      </c>
      <c r="I1840" s="59">
        <f t="shared" ref="I1840:I1848" si="281">GEOMEAN(G1721:G1840)</f>
        <v>146.83843849267285</v>
      </c>
      <c r="J1840" s="59">
        <f t="shared" ref="J1840:J1848" si="282">F1840/I1840</f>
        <v>31.367886144297731</v>
      </c>
      <c r="K1840" s="59">
        <f t="shared" ref="K1840:K1848" si="283">LN(J1840)</f>
        <v>3.4457846353066302</v>
      </c>
      <c r="L1840" s="59">
        <f t="shared" ref="L1840:L1848" si="284">K1840-$K$1854</f>
        <v>0.64104651539916313</v>
      </c>
      <c r="S1840" s="59">
        <f>AVERAGE(S10:S1836)</f>
        <v>2.6906492504189621</v>
      </c>
    </row>
    <row r="1841" spans="1:19" x14ac:dyDescent="0.3">
      <c r="A1841" s="60">
        <f>[1]Data!A1840</f>
        <v>2023.08</v>
      </c>
      <c r="B1841" s="60">
        <f>Data!B1840</f>
        <v>4457.358695652174</v>
      </c>
      <c r="C1841" s="60">
        <f>Data!C1840</f>
        <v>69.112090727081437</v>
      </c>
      <c r="D1841" s="60">
        <f>Data!D1840</f>
        <v>183.17</v>
      </c>
      <c r="E1841" s="60">
        <f>Data!E1840</f>
        <v>307.02600000000001</v>
      </c>
      <c r="F1841" s="59">
        <f t="shared" si="275"/>
        <v>4534.3904298998614</v>
      </c>
      <c r="G1841" s="59">
        <f t="shared" si="276"/>
        <v>186.33553002025886</v>
      </c>
      <c r="H1841" s="59">
        <f t="shared" si="280"/>
        <v>3409.0911984120307</v>
      </c>
      <c r="I1841" s="59">
        <f t="shared" si="281"/>
        <v>147.33265530363286</v>
      </c>
      <c r="J1841" s="59">
        <f t="shared" si="282"/>
        <v>30.776547266830224</v>
      </c>
      <c r="K1841" s="59">
        <f t="shared" si="283"/>
        <v>3.4267529475517766</v>
      </c>
      <c r="L1841" s="59">
        <f t="shared" si="284"/>
        <v>0.6220148276443096</v>
      </c>
      <c r="S1841" s="59">
        <f>EXP(S1840)</f>
        <v>14.741243572770989</v>
      </c>
    </row>
    <row r="1842" spans="1:19" x14ac:dyDescent="0.3">
      <c r="A1842" s="60">
        <f>Data!A1841</f>
        <v>2023.09</v>
      </c>
      <c r="B1842" s="60">
        <f>Data!B1841</f>
        <v>4409.0949999999993</v>
      </c>
      <c r="C1842" s="60">
        <f>Data!C1841</f>
        <v>69.313136090622152</v>
      </c>
      <c r="D1842" s="60">
        <f>Data!D1841</f>
        <v>184.25</v>
      </c>
      <c r="E1842" s="60">
        <f>Data!E1841</f>
        <v>307.78899999999999</v>
      </c>
      <c r="F1842" s="59">
        <f t="shared" si="275"/>
        <v>4474.1737344089615</v>
      </c>
      <c r="G1842" s="59">
        <f t="shared" si="276"/>
        <v>186.96955056873378</v>
      </c>
      <c r="H1842" s="59">
        <f t="shared" si="280"/>
        <v>3427.6052543096871</v>
      </c>
      <c r="I1842" s="59">
        <f t="shared" si="281"/>
        <v>147.81918005742412</v>
      </c>
      <c r="J1842" s="59">
        <f t="shared" si="282"/>
        <v>30.267883590416716</v>
      </c>
      <c r="K1842" s="59">
        <f t="shared" si="283"/>
        <v>3.410087202862699</v>
      </c>
      <c r="L1842" s="59">
        <f t="shared" si="284"/>
        <v>0.60534908295523193</v>
      </c>
    </row>
    <row r="1843" spans="1:19" x14ac:dyDescent="0.3">
      <c r="A1843" s="60">
        <f>Data!A1842</f>
        <v>2023.1</v>
      </c>
      <c r="B1843" s="60">
        <f>Data!B1842</f>
        <v>4269.4009090909085</v>
      </c>
      <c r="C1843" s="60">
        <f>Data!C1842</f>
        <v>69.643321374994017</v>
      </c>
      <c r="D1843" s="60">
        <f>Data!D1842</f>
        <v>186.97666666666666</v>
      </c>
      <c r="E1843" s="60">
        <f>Data!E1842</f>
        <v>307.67099999999999</v>
      </c>
      <c r="F1843" s="59">
        <f t="shared" si="275"/>
        <v>4334.0793403934122</v>
      </c>
      <c r="G1843" s="59">
        <f t="shared" si="276"/>
        <v>189.80923211265713</v>
      </c>
      <c r="H1843" s="59">
        <f t="shared" si="280"/>
        <v>3446.8988811852523</v>
      </c>
      <c r="I1843" s="59">
        <f t="shared" si="281"/>
        <v>148.29756252650719</v>
      </c>
      <c r="J1843" s="59">
        <f t="shared" si="282"/>
        <v>29.225560195021579</v>
      </c>
      <c r="K1843" s="59">
        <f t="shared" si="283"/>
        <v>3.3750436755241764</v>
      </c>
      <c r="L1843" s="59">
        <f t="shared" si="284"/>
        <v>0.57030555561670937</v>
      </c>
    </row>
    <row r="1844" spans="1:19" x14ac:dyDescent="0.3">
      <c r="A1844" s="60">
        <f>Data!A1843</f>
        <v>2023.11</v>
      </c>
      <c r="B1844" s="60">
        <f>Data!B1843</f>
        <v>4460.0633333333317</v>
      </c>
      <c r="C1844" s="60">
        <f>Data!C1843</f>
        <v>69.973506659365881</v>
      </c>
      <c r="D1844" s="60">
        <f>Data!D1843</f>
        <v>189.70333333333332</v>
      </c>
      <c r="E1844" s="60">
        <f>Data!E1843</f>
        <v>307.05099999999999</v>
      </c>
      <c r="F1844" s="59">
        <f t="shared" si="275"/>
        <v>4536.7723962034515</v>
      </c>
      <c r="G1844" s="59">
        <f t="shared" si="276"/>
        <v>192.96605940598357</v>
      </c>
      <c r="H1844" s="59">
        <f t="shared" si="280"/>
        <v>3466.6421654527753</v>
      </c>
      <c r="I1844" s="59">
        <f t="shared" si="281"/>
        <v>148.7706420483176</v>
      </c>
      <c r="J1844" s="59">
        <f t="shared" si="282"/>
        <v>30.495078422327456</v>
      </c>
      <c r="K1844" s="59">
        <f t="shared" si="283"/>
        <v>3.4175653073905452</v>
      </c>
      <c r="L1844" s="59">
        <f t="shared" si="284"/>
        <v>0.61282718748307818</v>
      </c>
    </row>
    <row r="1845" spans="1:19" x14ac:dyDescent="0.3">
      <c r="A1845" s="60">
        <f>Data!A1844</f>
        <v>2023.12</v>
      </c>
      <c r="B1845" s="60">
        <f>Data!B1844</f>
        <v>4685.0515000000005</v>
      </c>
      <c r="C1845" s="60">
        <f>Data!C1844</f>
        <v>70.303691943737746</v>
      </c>
      <c r="D1845" s="60">
        <f>Data!D1844</f>
        <v>192.42999999999998</v>
      </c>
      <c r="E1845" s="60">
        <f>Data!E1844</f>
        <v>306.74599999999998</v>
      </c>
      <c r="F1845" s="59">
        <f t="shared" si="275"/>
        <v>4770.3686603835104</v>
      </c>
      <c r="G1845" s="59">
        <f t="shared" si="276"/>
        <v>195.93424774895189</v>
      </c>
      <c r="H1845" s="59">
        <f t="shared" si="280"/>
        <v>3486.7425613262035</v>
      </c>
      <c r="I1845" s="59">
        <f t="shared" si="281"/>
        <v>149.2397509348589</v>
      </c>
      <c r="J1845" s="59">
        <f t="shared" si="282"/>
        <v>31.964464095532499</v>
      </c>
      <c r="K1845" s="59">
        <f t="shared" si="283"/>
        <v>3.4646247887264372</v>
      </c>
      <c r="L1845" s="59">
        <f t="shared" si="284"/>
        <v>0.65988666881897018</v>
      </c>
    </row>
    <row r="1846" spans="1:19" x14ac:dyDescent="0.3">
      <c r="A1846" s="60">
        <f>Data!A1845</f>
        <v>2024.01</v>
      </c>
      <c r="B1846" s="60">
        <f>Data!B1845</f>
        <v>4815.6139130434785</v>
      </c>
      <c r="C1846" s="60">
        <f>Data!C1845</f>
        <v>70.477403206648589</v>
      </c>
      <c r="D1846" s="60">
        <f>Data!D1845</f>
        <v>192.19</v>
      </c>
      <c r="E1846" s="60">
        <f>Data!E1845</f>
        <v>308.41699999999997</v>
      </c>
      <c r="F1846" s="59">
        <f t="shared" si="275"/>
        <v>4876.7426072126236</v>
      </c>
      <c r="G1846" s="59">
        <f t="shared" si="276"/>
        <v>194.62963157024419</v>
      </c>
      <c r="H1846" s="59">
        <f t="shared" si="280"/>
        <v>3507.8138505133716</v>
      </c>
      <c r="I1846" s="59">
        <f t="shared" si="281"/>
        <v>149.70394233578469</v>
      </c>
      <c r="J1846" s="59">
        <f t="shared" si="282"/>
        <v>32.57591303957868</v>
      </c>
      <c r="K1846" s="59">
        <f t="shared" si="283"/>
        <v>3.4835731514616595</v>
      </c>
      <c r="L1846" s="59">
        <f t="shared" si="284"/>
        <v>0.67883503155419245</v>
      </c>
    </row>
    <row r="1847" spans="1:19" x14ac:dyDescent="0.3">
      <c r="A1847" s="60">
        <f>Data!A1846</f>
        <v>2024.02</v>
      </c>
      <c r="B1847" s="60">
        <f>Data!B1846</f>
        <v>5011.9615000000003</v>
      </c>
      <c r="C1847" s="60">
        <f>Data!C1846</f>
        <v>70.651114469559431</v>
      </c>
      <c r="D1847" s="60">
        <f>Data!D1846</f>
        <v>191.95</v>
      </c>
      <c r="E1847" s="60">
        <f>Data!E1846</f>
        <v>310.32600000000002</v>
      </c>
      <c r="F1847" s="59">
        <f t="shared" si="275"/>
        <v>5044.3596708558098</v>
      </c>
      <c r="G1847" s="59">
        <f t="shared" si="276"/>
        <v>193.19079741948786</v>
      </c>
      <c r="H1847" s="59">
        <f t="shared" si="280"/>
        <v>3529.9262715387572</v>
      </c>
      <c r="I1847" s="59">
        <f t="shared" si="281"/>
        <v>150.16221390703689</v>
      </c>
      <c r="J1847" s="59">
        <f t="shared" si="282"/>
        <v>33.59273641222881</v>
      </c>
      <c r="K1847" s="59">
        <f t="shared" si="283"/>
        <v>3.5143098653918057</v>
      </c>
      <c r="L1847" s="59">
        <f t="shared" si="284"/>
        <v>0.70957174548433866</v>
      </c>
    </row>
    <row r="1848" spans="1:19" x14ac:dyDescent="0.3">
      <c r="A1848" s="60">
        <f>Data!A1847</f>
        <v>2024.03</v>
      </c>
      <c r="B1848" s="60">
        <f>Data!B1847</f>
        <v>5170.5724999999993</v>
      </c>
      <c r="C1848" s="60">
        <f>Data!C1847</f>
        <v>70.824825732470273</v>
      </c>
      <c r="D1848" s="60">
        <f>Data!D1847</f>
        <v>191.70999999999998</v>
      </c>
      <c r="E1848" s="60">
        <f>Data!E1847</f>
        <v>312.33199999999999</v>
      </c>
      <c r="F1848" s="59">
        <f t="shared" si="275"/>
        <v>5170.5724999999993</v>
      </c>
      <c r="G1848" s="59">
        <f t="shared" si="276"/>
        <v>191.70999999999998</v>
      </c>
      <c r="H1848" s="59">
        <f t="shared" si="280"/>
        <v>3551.1794744508697</v>
      </c>
      <c r="I1848" s="59">
        <f t="shared" si="281"/>
        <v>150.61758839593628</v>
      </c>
      <c r="J1848" s="59">
        <f t="shared" si="282"/>
        <v>34.329141470568807</v>
      </c>
      <c r="K1848" s="59">
        <f t="shared" si="283"/>
        <v>3.5359945990173292</v>
      </c>
      <c r="L1848" s="59">
        <f t="shared" si="284"/>
        <v>0.73125647910986213</v>
      </c>
    </row>
    <row r="1849" spans="1:19" x14ac:dyDescent="0.3">
      <c r="A1849" s="60">
        <f>Data!A1848</f>
        <v>2024.04</v>
      </c>
      <c r="B1849" s="60">
        <f>Data!B1848</f>
        <v>5112.4927272727282</v>
      </c>
      <c r="C1849" s="60"/>
      <c r="D1849" s="60"/>
      <c r="E1849" s="60">
        <f>Data!E1848</f>
        <v>313.548</v>
      </c>
      <c r="F1849" s="59">
        <f t="shared" si="275"/>
        <v>5092.6654882013145</v>
      </c>
      <c r="H1849" s="64"/>
    </row>
    <row r="1850" spans="1:19" x14ac:dyDescent="0.3">
      <c r="A1850" s="60">
        <f>Data!A1849</f>
        <v>2024.05</v>
      </c>
      <c r="B1850" s="60">
        <f>Data!B1849</f>
        <v>5235.2254545454543</v>
      </c>
      <c r="C1850" s="60"/>
      <c r="D1850" s="60"/>
      <c r="E1850" s="65">
        <v>314.06900000000002</v>
      </c>
      <c r="F1850" s="59">
        <f t="shared" si="275"/>
        <v>5206.2713501462758</v>
      </c>
    </row>
    <row r="1851" spans="1:19" x14ac:dyDescent="0.3">
      <c r="A1851" s="60">
        <f>Data!A1850</f>
        <v>2024.06</v>
      </c>
      <c r="B1851" s="60">
        <f>Data!B1850</f>
        <v>5283.4</v>
      </c>
      <c r="C1851" s="60"/>
      <c r="D1851" s="60"/>
      <c r="E1851" s="60">
        <f>E1850+E1850-E1849</f>
        <v>314.59000000000003</v>
      </c>
      <c r="F1851" s="59">
        <f t="shared" si="275"/>
        <v>5245.4778880447557</v>
      </c>
    </row>
    <row r="1852" spans="1:19" x14ac:dyDescent="0.3">
      <c r="C1852" s="60"/>
      <c r="D1852" s="60"/>
      <c r="E1852" s="60"/>
    </row>
    <row r="1853" spans="1:19" x14ac:dyDescent="0.3">
      <c r="B1853" s="60"/>
      <c r="C1853" s="60"/>
      <c r="D1853" s="60"/>
      <c r="E1853" s="60"/>
    </row>
    <row r="1854" spans="1:19" x14ac:dyDescent="0.3">
      <c r="B1854" s="60" t="str">
        <f>Data!B1851</f>
        <v>June price is June 3 close</v>
      </c>
      <c r="K1854" s="59">
        <f>AVERAGE(K129:K1848)</f>
        <v>2.804738119907467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0FBBA1-F5B1-4405-A701-05C96E2F6347}">
  <dimension ref="C5:N518"/>
  <sheetViews>
    <sheetView topLeftCell="A101" workbookViewId="0">
      <selection activeCell="H124" sqref="H124"/>
    </sheetView>
  </sheetViews>
  <sheetFormatPr defaultColWidth="9.109375" defaultRowHeight="15.6" x14ac:dyDescent="0.3"/>
  <cols>
    <col min="1" max="6" width="9.109375" style="69"/>
    <col min="7" max="7" width="22.33203125" style="69" bestFit="1" customWidth="1"/>
    <col min="8" max="8" width="13.88671875" style="69" bestFit="1" customWidth="1"/>
    <col min="9" max="16384" width="9.109375" style="69"/>
  </cols>
  <sheetData>
    <row r="5" spans="3:12" s="67" customFormat="1" ht="62.4" x14ac:dyDescent="0.3">
      <c r="E5" s="67" t="s">
        <v>9</v>
      </c>
      <c r="F5" s="67" t="s">
        <v>5</v>
      </c>
      <c r="G5" s="67" t="s">
        <v>575</v>
      </c>
      <c r="H5" s="67" t="s">
        <v>576</v>
      </c>
      <c r="I5" s="67" t="s">
        <v>549</v>
      </c>
      <c r="J5" s="67" t="s">
        <v>577</v>
      </c>
      <c r="K5" s="67" t="s">
        <v>578</v>
      </c>
      <c r="L5" s="67" t="s">
        <v>585</v>
      </c>
    </row>
    <row r="6" spans="3:12" x14ac:dyDescent="0.3">
      <c r="C6" s="68">
        <v>1900</v>
      </c>
      <c r="D6" s="68" t="s">
        <v>4</v>
      </c>
      <c r="E6" s="69">
        <f>'q calc'!M8</f>
        <v>0.83706730477412727</v>
      </c>
      <c r="F6" s="69">
        <f>'q calc'!N8</f>
        <v>-0.17785079980900653</v>
      </c>
      <c r="G6" s="69">
        <f t="shared" ref="G6:G69" si="0">F6-$F$506</f>
        <v>2.0194517922780958E-2</v>
      </c>
      <c r="H6" s="69">
        <f>'q calc'!P8</f>
        <v>1.0204856686883161</v>
      </c>
      <c r="I6" s="69">
        <f>'CAPE calculation'!P207</f>
        <v>1.1586768689546079</v>
      </c>
      <c r="J6" s="69">
        <f>LN(I6)</f>
        <v>0.14727872389299757</v>
      </c>
      <c r="K6" s="69">
        <f t="shared" ref="K6:K69" si="1">J6-$J$506</f>
        <v>0.15632999418412805</v>
      </c>
      <c r="L6" s="69">
        <f>EXP(K6)</f>
        <v>1.1692119725864896</v>
      </c>
    </row>
    <row r="7" spans="3:12" x14ac:dyDescent="0.3">
      <c r="C7" s="68"/>
      <c r="D7" s="68" t="s">
        <v>3</v>
      </c>
      <c r="E7" s="69">
        <f>'q calc'!M9</f>
        <v>0.77826207810462777</v>
      </c>
      <c r="F7" s="69">
        <f>'q calc'!N9</f>
        <v>-0.25069195021177798</v>
      </c>
      <c r="G7" s="69">
        <f t="shared" si="0"/>
        <v>-5.2646632479990491E-2</v>
      </c>
      <c r="H7" s="69">
        <f>'q calc'!P9</f>
        <v>0.94879502838026442</v>
      </c>
      <c r="I7" s="69">
        <f>'CAPE calculation'!P208</f>
        <v>1.1118497922121133</v>
      </c>
      <c r="J7" s="69">
        <f t="shared" ref="J7:J70" si="2">LN(I7)</f>
        <v>0.10602510775846692</v>
      </c>
      <c r="K7" s="69">
        <f t="shared" si="1"/>
        <v>0.11507637804959742</v>
      </c>
      <c r="L7" s="69">
        <f t="shared" ref="L7:L70" si="3">EXP(K7)</f>
        <v>1.1219591273493625</v>
      </c>
    </row>
    <row r="8" spans="3:12" x14ac:dyDescent="0.3">
      <c r="C8" s="68"/>
      <c r="D8" s="68" t="s">
        <v>2</v>
      </c>
      <c r="E8" s="69">
        <f>'q calc'!M10</f>
        <v>0.76510045896600898</v>
      </c>
      <c r="F8" s="69">
        <f>'q calc'!N10</f>
        <v>-0.26774813486735882</v>
      </c>
      <c r="G8" s="69">
        <f t="shared" si="0"/>
        <v>-6.9702817135571332E-2</v>
      </c>
      <c r="H8" s="69">
        <f>'q calc'!P10</f>
        <v>0.93274943248720943</v>
      </c>
      <c r="I8" s="69">
        <f>'CAPE calculation'!P209</f>
        <v>1.0732062369172333</v>
      </c>
      <c r="J8" s="69">
        <f t="shared" si="2"/>
        <v>7.0650651066825845E-2</v>
      </c>
      <c r="K8" s="69">
        <f t="shared" si="1"/>
        <v>7.970192135795634E-2</v>
      </c>
      <c r="L8" s="69">
        <f t="shared" si="3"/>
        <v>1.0829642110576041</v>
      </c>
    </row>
    <row r="9" spans="3:12" x14ac:dyDescent="0.3">
      <c r="C9" s="68"/>
      <c r="D9" s="68" t="s">
        <v>1</v>
      </c>
      <c r="E9" s="69">
        <f>'q calc'!M11</f>
        <v>0.90017958772671391</v>
      </c>
      <c r="F9" s="69">
        <f>'q calc'!N11</f>
        <v>-0.10516099364509593</v>
      </c>
      <c r="G9" s="69">
        <f t="shared" si="0"/>
        <v>9.2884324086691561E-2</v>
      </c>
      <c r="H9" s="69">
        <f>'q calc'!P11</f>
        <v>1.0974271283582713</v>
      </c>
      <c r="I9" s="69">
        <f>'CAPE calculation'!P210</f>
        <v>1.2855820675070078</v>
      </c>
      <c r="J9" s="69">
        <f t="shared" si="2"/>
        <v>0.25121158660944426</v>
      </c>
      <c r="K9" s="69">
        <f t="shared" si="1"/>
        <v>0.26026285690057477</v>
      </c>
      <c r="L9" s="69">
        <f t="shared" si="3"/>
        <v>1.2972710384974226</v>
      </c>
    </row>
    <row r="10" spans="3:12" x14ac:dyDescent="0.3">
      <c r="C10" s="68">
        <v>1901</v>
      </c>
      <c r="D10" s="68" t="s">
        <v>4</v>
      </c>
      <c r="E10" s="69">
        <f>'q calc'!M12</f>
        <v>1.017182198500572</v>
      </c>
      <c r="F10" s="69">
        <f>'q calc'!N12</f>
        <v>1.7036253921709058E-2</v>
      </c>
      <c r="G10" s="69">
        <f t="shared" si="0"/>
        <v>0.21508157165349656</v>
      </c>
      <c r="H10" s="69">
        <f>'q calc'!P12</f>
        <v>1.2400673758184895</v>
      </c>
      <c r="I10" s="69">
        <f>'CAPE calculation'!P211</f>
        <v>1.3873610682448829</v>
      </c>
      <c r="J10" s="69">
        <f t="shared" si="2"/>
        <v>0.32740343063033084</v>
      </c>
      <c r="K10" s="69">
        <f t="shared" si="1"/>
        <v>0.33645470092146135</v>
      </c>
      <c r="L10" s="69">
        <f t="shared" si="3"/>
        <v>1.399975450235597</v>
      </c>
    </row>
    <row r="11" spans="3:12" x14ac:dyDescent="0.3">
      <c r="C11" s="68"/>
      <c r="D11" s="68" t="s">
        <v>3</v>
      </c>
      <c r="E11" s="69">
        <f>'q calc'!M13</f>
        <v>1.1436638340881651</v>
      </c>
      <c r="F11" s="69">
        <f>'q calc'!N13</f>
        <v>0.1342369984533128</v>
      </c>
      <c r="G11" s="69">
        <f t="shared" si="0"/>
        <v>0.33228231618510029</v>
      </c>
      <c r="H11" s="69">
        <f>'q calc'!P13</f>
        <v>1.3942636940037105</v>
      </c>
      <c r="I11" s="69">
        <f>'CAPE calculation'!P212</f>
        <v>1.5700169320648369</v>
      </c>
      <c r="J11" s="69">
        <f t="shared" si="2"/>
        <v>0.45108640405673484</v>
      </c>
      <c r="K11" s="69">
        <f t="shared" si="1"/>
        <v>0.46013767434786534</v>
      </c>
      <c r="L11" s="69">
        <f t="shared" si="3"/>
        <v>1.5842920863604735</v>
      </c>
    </row>
    <row r="12" spans="3:12" x14ac:dyDescent="0.3">
      <c r="C12" s="68"/>
      <c r="D12" s="68" t="s">
        <v>2</v>
      </c>
      <c r="E12" s="69">
        <f>'q calc'!M14</f>
        <v>1.06932337686042</v>
      </c>
      <c r="F12" s="69">
        <f>'q calc'!N14</f>
        <v>6.7026090376745437E-2</v>
      </c>
      <c r="G12" s="69">
        <f t="shared" si="0"/>
        <v>0.26507140810853291</v>
      </c>
      <c r="H12" s="69">
        <f>'q calc'!P14</f>
        <v>1.3036337401493769</v>
      </c>
      <c r="I12" s="69">
        <f>'CAPE calculation'!P213</f>
        <v>1.4087862636945099</v>
      </c>
      <c r="J12" s="69">
        <f t="shared" si="2"/>
        <v>0.34272852779351526</v>
      </c>
      <c r="K12" s="69">
        <f t="shared" si="1"/>
        <v>0.35177979808464577</v>
      </c>
      <c r="L12" s="69">
        <f t="shared" si="3"/>
        <v>1.4215954512090443</v>
      </c>
    </row>
    <row r="13" spans="3:12" x14ac:dyDescent="0.3">
      <c r="C13" s="68"/>
      <c r="D13" s="68" t="s">
        <v>1</v>
      </c>
      <c r="E13" s="69">
        <f>'q calc'!M15</f>
        <v>1.0557097468710332</v>
      </c>
      <c r="F13" s="69">
        <f>'q calc'!N15</f>
        <v>5.4213286585302368E-2</v>
      </c>
      <c r="G13" s="69">
        <f t="shared" si="0"/>
        <v>0.25225860431708985</v>
      </c>
      <c r="H13" s="69">
        <f>'q calc'!P15</f>
        <v>1.2870370886928451</v>
      </c>
      <c r="I13" s="69">
        <f>'CAPE calculation'!P214</f>
        <v>1.3547579010782176</v>
      </c>
      <c r="J13" s="69">
        <f t="shared" si="2"/>
        <v>0.30362276757715362</v>
      </c>
      <c r="K13" s="69">
        <f t="shared" si="1"/>
        <v>0.31267403786828413</v>
      </c>
      <c r="L13" s="69">
        <f t="shared" si="3"/>
        <v>1.3670758434367689</v>
      </c>
    </row>
    <row r="14" spans="3:12" x14ac:dyDescent="0.3">
      <c r="C14" s="68">
        <v>1902</v>
      </c>
      <c r="D14" s="68" t="s">
        <v>4</v>
      </c>
      <c r="E14" s="69">
        <f>'q calc'!M16</f>
        <v>1.2036961206002601</v>
      </c>
      <c r="F14" s="69">
        <f>'q calc'!N16</f>
        <v>0.18539692350250417</v>
      </c>
      <c r="G14" s="69">
        <f t="shared" si="0"/>
        <v>0.38344224123429166</v>
      </c>
      <c r="H14" s="69">
        <f>'q calc'!P16</f>
        <v>1.4674502677652013</v>
      </c>
      <c r="I14" s="69">
        <f>'CAPE calculation'!P215</f>
        <v>1.4025918696276376</v>
      </c>
      <c r="J14" s="69">
        <f t="shared" si="2"/>
        <v>0.33832186046023743</v>
      </c>
      <c r="K14" s="69">
        <f t="shared" si="1"/>
        <v>0.34737313075136794</v>
      </c>
      <c r="L14" s="69">
        <f t="shared" si="3"/>
        <v>1.4153447355004962</v>
      </c>
    </row>
    <row r="15" spans="3:12" x14ac:dyDescent="0.3">
      <c r="C15" s="68"/>
      <c r="D15" s="68" t="s">
        <v>3</v>
      </c>
      <c r="E15" s="69">
        <f>'q calc'!M17</f>
        <v>1.2120716017959823</v>
      </c>
      <c r="F15" s="69">
        <f>'q calc'!N17</f>
        <v>0.19233096329154678</v>
      </c>
      <c r="G15" s="69">
        <f t="shared" si="0"/>
        <v>0.39037628102333427</v>
      </c>
      <c r="H15" s="69">
        <f>'q calc'!P17</f>
        <v>1.4776609861624623</v>
      </c>
      <c r="I15" s="69">
        <f>'CAPE calculation'!P216</f>
        <v>1.3774860244836771</v>
      </c>
      <c r="J15" s="69">
        <f t="shared" si="2"/>
        <v>0.32026011642807722</v>
      </c>
      <c r="K15" s="69">
        <f t="shared" si="1"/>
        <v>0.32931138671920773</v>
      </c>
      <c r="L15" s="69">
        <f t="shared" si="3"/>
        <v>1.3900106190520467</v>
      </c>
    </row>
    <row r="16" spans="3:12" x14ac:dyDescent="0.3">
      <c r="C16" s="68"/>
      <c r="D16" s="68" t="s">
        <v>2</v>
      </c>
      <c r="E16" s="69">
        <f>'q calc'!M18</f>
        <v>1.2527040432419938</v>
      </c>
      <c r="F16" s="69">
        <f>'q calc'!N18</f>
        <v>0.22530444948473211</v>
      </c>
      <c r="G16" s="69">
        <f t="shared" si="0"/>
        <v>0.42334976721651962</v>
      </c>
      <c r="H16" s="69">
        <f>'q calc'!P18</f>
        <v>1.5271968167258849</v>
      </c>
      <c r="I16" s="69">
        <f>'CAPE calculation'!P217</f>
        <v>1.435947233740438</v>
      </c>
      <c r="J16" s="69">
        <f t="shared" si="2"/>
        <v>0.36182472464480547</v>
      </c>
      <c r="K16" s="69">
        <f t="shared" si="1"/>
        <v>0.37087599493593598</v>
      </c>
      <c r="L16" s="69">
        <f t="shared" si="3"/>
        <v>1.4490033784885576</v>
      </c>
    </row>
    <row r="17" spans="3:12" x14ac:dyDescent="0.3">
      <c r="C17" s="68"/>
      <c r="D17" s="68" t="s">
        <v>1</v>
      </c>
      <c r="E17" s="69">
        <f>'q calc'!M19</f>
        <v>1.1194703275223257</v>
      </c>
      <c r="F17" s="69">
        <f>'q calc'!N19</f>
        <v>0.11285565158912668</v>
      </c>
      <c r="G17" s="69">
        <f t="shared" si="0"/>
        <v>0.31090096932091416</v>
      </c>
      <c r="H17" s="69">
        <f>'q calc'!P19</f>
        <v>1.3647689011896276</v>
      </c>
      <c r="I17" s="69">
        <f>'CAPE calculation'!P218</f>
        <v>1.2361924325483942</v>
      </c>
      <c r="J17" s="69">
        <f t="shared" si="2"/>
        <v>0.21203603668117846</v>
      </c>
      <c r="K17" s="69">
        <f t="shared" si="1"/>
        <v>0.22108730697230894</v>
      </c>
      <c r="L17" s="69">
        <f t="shared" si="3"/>
        <v>1.2474323353502819</v>
      </c>
    </row>
    <row r="18" spans="3:12" x14ac:dyDescent="0.3">
      <c r="C18" s="68">
        <v>1903</v>
      </c>
      <c r="D18" s="68" t="s">
        <v>4</v>
      </c>
      <c r="E18" s="69">
        <f>'q calc'!M20</f>
        <v>1.1166277135371456</v>
      </c>
      <c r="F18" s="69">
        <f>'q calc'!N20</f>
        <v>0.11031317316085436</v>
      </c>
      <c r="G18" s="69">
        <f t="shared" si="0"/>
        <v>0.30835849089264183</v>
      </c>
      <c r="H18" s="69">
        <f>'q calc'!P20</f>
        <v>1.3613034130300201</v>
      </c>
      <c r="I18" s="69">
        <f>'CAPE calculation'!P219</f>
        <v>1.2539974088522188</v>
      </c>
      <c r="J18" s="69">
        <f t="shared" si="2"/>
        <v>0.22633637590254851</v>
      </c>
      <c r="K18" s="69">
        <f t="shared" si="1"/>
        <v>0.235387646193679</v>
      </c>
      <c r="L18" s="69">
        <f t="shared" si="3"/>
        <v>1.2653992008533732</v>
      </c>
    </row>
    <row r="19" spans="3:12" x14ac:dyDescent="0.3">
      <c r="C19" s="68"/>
      <c r="D19" s="68" t="s">
        <v>3</v>
      </c>
      <c r="E19" s="69">
        <f>'q calc'!M21</f>
        <v>0.97725876090046049</v>
      </c>
      <c r="F19" s="69">
        <f>'q calc'!N21</f>
        <v>-2.3003809498440331E-2</v>
      </c>
      <c r="G19" s="69">
        <f t="shared" si="0"/>
        <v>0.17504150823334716</v>
      </c>
      <c r="H19" s="69">
        <f>'q calc'!P21</f>
        <v>1.1913959061728321</v>
      </c>
      <c r="I19" s="69">
        <f>'CAPE calculation'!P220</f>
        <v>1.1257385746633211</v>
      </c>
      <c r="J19" s="69">
        <f t="shared" si="2"/>
        <v>0.11843933105927508</v>
      </c>
      <c r="K19" s="69">
        <f t="shared" si="1"/>
        <v>0.12749060135040557</v>
      </c>
      <c r="L19" s="69">
        <f t="shared" si="3"/>
        <v>1.135974191567614</v>
      </c>
    </row>
    <row r="20" spans="3:12" x14ac:dyDescent="0.3">
      <c r="C20" s="68"/>
      <c r="D20" s="68" t="s">
        <v>2</v>
      </c>
      <c r="E20" s="69">
        <f>'q calc'!M22</f>
        <v>0.86751431691045944</v>
      </c>
      <c r="F20" s="69">
        <f>'q calc'!N22</f>
        <v>-0.1421232636541255</v>
      </c>
      <c r="G20" s="69">
        <f t="shared" si="0"/>
        <v>5.5922054077661987E-2</v>
      </c>
      <c r="H20" s="69">
        <f>'q calc'!P22</f>
        <v>1.057604236529035</v>
      </c>
      <c r="I20" s="69">
        <f>'CAPE calculation'!P221</f>
        <v>0.99028496721082759</v>
      </c>
      <c r="J20" s="69">
        <f t="shared" si="2"/>
        <v>-9.7625316056148565E-3</v>
      </c>
      <c r="K20" s="69">
        <f t="shared" si="1"/>
        <v>-7.1126131448436859E-4</v>
      </c>
      <c r="L20" s="69">
        <f t="shared" si="3"/>
        <v>0.99928899157188478</v>
      </c>
    </row>
    <row r="21" spans="3:12" x14ac:dyDescent="0.3">
      <c r="C21" s="68"/>
      <c r="D21" s="68" t="s">
        <v>1</v>
      </c>
      <c r="E21" s="69">
        <f>'q calc'!M23</f>
        <v>0.86800296151744005</v>
      </c>
      <c r="F21" s="69">
        <f>'q calc'!N23</f>
        <v>-0.14156015244115569</v>
      </c>
      <c r="G21" s="69">
        <f t="shared" si="0"/>
        <v>5.64851652906318E-2</v>
      </c>
      <c r="H21" s="69">
        <f>'q calc'!P23</f>
        <v>1.0581999530450923</v>
      </c>
      <c r="I21" s="69">
        <f>'CAPE calculation'!P222</f>
        <v>1.0147229955621222</v>
      </c>
      <c r="J21" s="69">
        <f t="shared" si="2"/>
        <v>1.4615664470593598E-2</v>
      </c>
      <c r="K21" s="69">
        <f t="shared" si="1"/>
        <v>2.3666934761724087E-2</v>
      </c>
      <c r="L21" s="69">
        <f t="shared" si="3"/>
        <v>1.0239492191990414</v>
      </c>
    </row>
    <row r="22" spans="3:12" x14ac:dyDescent="0.3">
      <c r="C22" s="68">
        <v>1904</v>
      </c>
      <c r="D22" s="68" t="s">
        <v>4</v>
      </c>
      <c r="E22" s="69">
        <f>'q calc'!M24</f>
        <v>0.9187224293649382</v>
      </c>
      <c r="F22" s="69">
        <f>'q calc'!N24</f>
        <v>-8.4771237759854345E-2</v>
      </c>
      <c r="G22" s="69">
        <f t="shared" si="0"/>
        <v>0.11327407997193314</v>
      </c>
      <c r="H22" s="69">
        <f>'q calc'!P24</f>
        <v>1.1200330813570816</v>
      </c>
      <c r="I22" s="69">
        <f>'CAPE calculation'!P223</f>
        <v>0.95357842607140886</v>
      </c>
      <c r="J22" s="69">
        <f t="shared" si="2"/>
        <v>-4.7533606593698034E-2</v>
      </c>
      <c r="K22" s="69">
        <f t="shared" si="1"/>
        <v>-3.8482336302567546E-2</v>
      </c>
      <c r="L22" s="69">
        <f t="shared" si="3"/>
        <v>0.96224870145962194</v>
      </c>
    </row>
    <row r="23" spans="3:12" x14ac:dyDescent="0.3">
      <c r="C23" s="68"/>
      <c r="D23" s="68" t="s">
        <v>3</v>
      </c>
      <c r="E23" s="69">
        <f>'q calc'!M25</f>
        <v>0.91802988935361707</v>
      </c>
      <c r="F23" s="69">
        <f>'q calc'!N25</f>
        <v>-8.5525329682952927E-2</v>
      </c>
      <c r="G23" s="69">
        <f t="shared" si="0"/>
        <v>0.11251998804883456</v>
      </c>
      <c r="H23" s="69">
        <f>'q calc'!P25</f>
        <v>1.1191887918327916</v>
      </c>
      <c r="I23" s="69">
        <f>'CAPE calculation'!P224</f>
        <v>0.97608762645443481</v>
      </c>
      <c r="J23" s="69">
        <f t="shared" si="2"/>
        <v>-2.4202915395821232E-2</v>
      </c>
      <c r="K23" s="69">
        <f t="shared" si="1"/>
        <v>-1.5151645104690744E-2</v>
      </c>
      <c r="L23" s="69">
        <f t="shared" si="3"/>
        <v>0.98496256352621114</v>
      </c>
    </row>
    <row r="24" spans="3:12" x14ac:dyDescent="0.3">
      <c r="C24" s="68"/>
      <c r="D24" s="68" t="s">
        <v>2</v>
      </c>
      <c r="E24" s="69">
        <f>'q calc'!M26</f>
        <v>1.0267528192037965</v>
      </c>
      <c r="F24" s="69">
        <f>'q calc'!N26</f>
        <v>2.6401219605615447E-2</v>
      </c>
      <c r="G24" s="69">
        <f t="shared" si="0"/>
        <v>0.22444653733740294</v>
      </c>
      <c r="H24" s="69">
        <f>'q calc'!P26</f>
        <v>1.2517351129435557</v>
      </c>
      <c r="I24" s="69">
        <f>'CAPE calculation'!P225</f>
        <v>1.0520980056935718</v>
      </c>
      <c r="J24" s="69">
        <f t="shared" si="2"/>
        <v>5.0786271281949805E-2</v>
      </c>
      <c r="K24" s="69">
        <f t="shared" si="1"/>
        <v>5.9837541573080293E-2</v>
      </c>
      <c r="L24" s="69">
        <f t="shared" si="3"/>
        <v>1.0616640562619915</v>
      </c>
    </row>
    <row r="25" spans="3:12" x14ac:dyDescent="0.3">
      <c r="C25" s="68"/>
      <c r="D25" s="68" t="s">
        <v>1</v>
      </c>
      <c r="E25" s="69">
        <f>'q calc'!M27</f>
        <v>1.1510656661844225</v>
      </c>
      <c r="F25" s="69">
        <f>'q calc'!N27</f>
        <v>0.14068817953237742</v>
      </c>
      <c r="G25" s="69">
        <f t="shared" si="0"/>
        <v>0.33873349726416491</v>
      </c>
      <c r="H25" s="69">
        <f>'q calc'!P27</f>
        <v>1.4032874171060077</v>
      </c>
      <c r="I25" s="69">
        <f>'CAPE calculation'!P226</f>
        <v>1.1350749680118255</v>
      </c>
      <c r="J25" s="69">
        <f t="shared" si="2"/>
        <v>0.1266986998638279</v>
      </c>
      <c r="K25" s="69">
        <f t="shared" si="1"/>
        <v>0.13574997015495838</v>
      </c>
      <c r="L25" s="69">
        <f t="shared" si="3"/>
        <v>1.1453954747366628</v>
      </c>
    </row>
    <row r="26" spans="3:12" x14ac:dyDescent="0.3">
      <c r="C26" s="68">
        <v>1905</v>
      </c>
      <c r="D26" s="68" t="s">
        <v>4</v>
      </c>
      <c r="E26" s="69">
        <f>'q calc'!M28</f>
        <v>1.2485575405016081</v>
      </c>
      <c r="F26" s="69">
        <f>'q calc'!N28</f>
        <v>0.22198891738221943</v>
      </c>
      <c r="G26" s="69">
        <f t="shared" si="0"/>
        <v>0.42003423511400695</v>
      </c>
      <c r="H26" s="69">
        <f>'q calc'!P28</f>
        <v>1.5221417314327348</v>
      </c>
      <c r="I26" s="69">
        <f>'CAPE calculation'!P227</f>
        <v>1.2331564612513348</v>
      </c>
      <c r="J26" s="69">
        <f t="shared" si="2"/>
        <v>0.20957711090168599</v>
      </c>
      <c r="K26" s="69">
        <f t="shared" si="1"/>
        <v>0.21862838119281647</v>
      </c>
      <c r="L26" s="69">
        <f t="shared" si="3"/>
        <v>1.2443687599186317</v>
      </c>
    </row>
    <row r="27" spans="3:12" x14ac:dyDescent="0.3">
      <c r="C27" s="68"/>
      <c r="D27" s="68" t="s">
        <v>3</v>
      </c>
      <c r="E27" s="69">
        <f>'q calc'!M29</f>
        <v>1.1677589765928684</v>
      </c>
      <c r="F27" s="69">
        <f>'q calc'!N29</f>
        <v>0.15508650745498653</v>
      </c>
      <c r="G27" s="69">
        <f t="shared" si="0"/>
        <v>0.353131825186774</v>
      </c>
      <c r="H27" s="69">
        <f>'q calc'!P29</f>
        <v>1.4236385692028888</v>
      </c>
      <c r="I27" s="69">
        <f>'CAPE calculation'!P228</f>
        <v>1.1597510040873356</v>
      </c>
      <c r="J27" s="69">
        <f t="shared" si="2"/>
        <v>0.14820533042846221</v>
      </c>
      <c r="K27" s="69">
        <f t="shared" si="1"/>
        <v>0.15725660071959269</v>
      </c>
      <c r="L27" s="69">
        <f t="shared" si="3"/>
        <v>1.17029587413921</v>
      </c>
    </row>
    <row r="28" spans="3:12" x14ac:dyDescent="0.3">
      <c r="C28" s="68"/>
      <c r="D28" s="68" t="s">
        <v>2</v>
      </c>
      <c r="E28" s="69">
        <f>'q calc'!M30</f>
        <v>1.2338413493614642</v>
      </c>
      <c r="F28" s="69">
        <f>'q calc'!N30</f>
        <v>0.21013235106021264</v>
      </c>
      <c r="G28" s="69">
        <f t="shared" si="0"/>
        <v>0.40817766879200013</v>
      </c>
      <c r="H28" s="69">
        <f>'q calc'!P30</f>
        <v>1.5042009253941484</v>
      </c>
      <c r="I28" s="69">
        <f>'CAPE calculation'!P229</f>
        <v>1.2191003102425053</v>
      </c>
      <c r="J28" s="69">
        <f t="shared" si="2"/>
        <v>0.19811313607380135</v>
      </c>
      <c r="K28" s="69">
        <f t="shared" si="1"/>
        <v>0.20716440636493183</v>
      </c>
      <c r="L28" s="69">
        <f t="shared" si="3"/>
        <v>1.2301848053680977</v>
      </c>
    </row>
    <row r="29" spans="3:12" x14ac:dyDescent="0.3">
      <c r="C29" s="68"/>
      <c r="D29" s="68" t="s">
        <v>1</v>
      </c>
      <c r="E29" s="69">
        <f>'q calc'!M31</f>
        <v>1.2557800964656205</v>
      </c>
      <c r="F29" s="69">
        <f>'q calc'!N31</f>
        <v>0.22775697028545794</v>
      </c>
      <c r="G29" s="69">
        <f t="shared" si="0"/>
        <v>0.4258022880172454</v>
      </c>
      <c r="H29" s="69">
        <f>'q calc'!P31</f>
        <v>1.5309468953789753</v>
      </c>
      <c r="I29" s="69">
        <f>'CAPE calculation'!P230</f>
        <v>1.2076931821946877</v>
      </c>
      <c r="J29" s="69">
        <f t="shared" si="2"/>
        <v>0.18871207900271442</v>
      </c>
      <c r="K29" s="69">
        <f t="shared" si="1"/>
        <v>0.1977633492938449</v>
      </c>
      <c r="L29" s="69">
        <f t="shared" si="3"/>
        <v>1.2186739596407907</v>
      </c>
    </row>
    <row r="30" spans="3:12" x14ac:dyDescent="0.3">
      <c r="C30" s="68">
        <v>1906</v>
      </c>
      <c r="D30" s="68" t="s">
        <v>4</v>
      </c>
      <c r="E30" s="69">
        <f>'q calc'!M32</f>
        <v>1.1937525987451267</v>
      </c>
      <c r="F30" s="69">
        <f>'q calc'!N32</f>
        <v>0.17710178976970184</v>
      </c>
      <c r="G30" s="69">
        <f t="shared" si="0"/>
        <v>0.37514710750148933</v>
      </c>
      <c r="H30" s="69">
        <f>'q calc'!P32</f>
        <v>1.4553279193093733</v>
      </c>
      <c r="I30" s="69">
        <f>'CAPE calculation'!P231</f>
        <v>1.186697586435115</v>
      </c>
      <c r="J30" s="69">
        <f t="shared" si="2"/>
        <v>0.17117431184102563</v>
      </c>
      <c r="K30" s="69">
        <f t="shared" si="1"/>
        <v>0.18022558213215611</v>
      </c>
      <c r="L30" s="69">
        <f t="shared" si="3"/>
        <v>1.1974874644311067</v>
      </c>
    </row>
    <row r="31" spans="3:12" x14ac:dyDescent="0.3">
      <c r="C31" s="68"/>
      <c r="D31" s="68" t="s">
        <v>3</v>
      </c>
      <c r="E31" s="69">
        <f>'q calc'!M33</f>
        <v>1.1345970030256378</v>
      </c>
      <c r="F31" s="69">
        <f>'q calc'!N33</f>
        <v>0.12627752446989229</v>
      </c>
      <c r="G31" s="69">
        <f t="shared" si="0"/>
        <v>0.32432284220167978</v>
      </c>
      <c r="H31" s="69">
        <f>'q calc'!P33</f>
        <v>1.3832101370113923</v>
      </c>
      <c r="I31" s="69">
        <f>'CAPE calculation'!P232</f>
        <v>1.1184898673364387</v>
      </c>
      <c r="J31" s="69">
        <f t="shared" si="2"/>
        <v>0.11197944275318071</v>
      </c>
      <c r="K31" s="69">
        <f t="shared" si="1"/>
        <v>0.12103071304431121</v>
      </c>
      <c r="L31" s="69">
        <f t="shared" si="3"/>
        <v>1.1286595764066045</v>
      </c>
    </row>
    <row r="32" spans="3:12" x14ac:dyDescent="0.3">
      <c r="C32" s="68"/>
      <c r="D32" s="68" t="s">
        <v>2</v>
      </c>
      <c r="E32" s="69">
        <f>'q calc'!M34</f>
        <v>1.196165630250444</v>
      </c>
      <c r="F32" s="69">
        <f>'q calc'!N34</f>
        <v>0.17912113277149888</v>
      </c>
      <c r="G32" s="69">
        <f t="shared" si="0"/>
        <v>0.37716645050328634</v>
      </c>
      <c r="H32" s="69">
        <f>'q calc'!P34</f>
        <v>1.4582696947857601</v>
      </c>
      <c r="I32" s="69">
        <f>'CAPE calculation'!P233</f>
        <v>1.1797627749773596</v>
      </c>
      <c r="J32" s="69">
        <f t="shared" si="2"/>
        <v>0.16531338011191474</v>
      </c>
      <c r="K32" s="69">
        <f t="shared" si="1"/>
        <v>0.17436465040304522</v>
      </c>
      <c r="L32" s="69">
        <f t="shared" si="3"/>
        <v>1.1904895991924977</v>
      </c>
    </row>
    <row r="33" spans="3:12" x14ac:dyDescent="0.3">
      <c r="C33" s="68"/>
      <c r="D33" s="68" t="s">
        <v>1</v>
      </c>
      <c r="E33" s="69">
        <f>'q calc'!M35</f>
        <v>1.1477213179024932</v>
      </c>
      <c r="F33" s="69">
        <f>'q calc'!N35</f>
        <v>0.13777851398740926</v>
      </c>
      <c r="G33" s="69">
        <f t="shared" si="0"/>
        <v>0.33582383171919672</v>
      </c>
      <c r="H33" s="69">
        <f>'q calc'!P35</f>
        <v>1.3992102545249985</v>
      </c>
      <c r="I33" s="69">
        <f>'CAPE calculation'!P234</f>
        <v>1.0816978711659797</v>
      </c>
      <c r="J33" s="69">
        <f t="shared" si="2"/>
        <v>7.853190960740708E-2</v>
      </c>
      <c r="K33" s="69">
        <f t="shared" si="1"/>
        <v>8.7583179898537561E-2</v>
      </c>
      <c r="L33" s="69">
        <f t="shared" si="3"/>
        <v>1.0915330542756598</v>
      </c>
    </row>
    <row r="34" spans="3:12" x14ac:dyDescent="0.3">
      <c r="C34" s="68">
        <v>1907</v>
      </c>
      <c r="D34" s="68" t="s">
        <v>4</v>
      </c>
      <c r="E34" s="69">
        <f>'q calc'!M36</f>
        <v>0.96149032210169449</v>
      </c>
      <c r="F34" s="69">
        <f>'q calc'!N36</f>
        <v>-3.9270779420813681E-2</v>
      </c>
      <c r="G34" s="69">
        <f t="shared" si="0"/>
        <v>0.15877453831097382</v>
      </c>
      <c r="H34" s="69">
        <f>'q calc'!P36</f>
        <v>1.1721722837473074</v>
      </c>
      <c r="I34" s="69">
        <f>'CAPE calculation'!P235</f>
        <v>0.89828270777834995</v>
      </c>
      <c r="J34" s="69">
        <f t="shared" si="2"/>
        <v>-0.10727044087286867</v>
      </c>
      <c r="K34" s="69">
        <f t="shared" si="1"/>
        <v>-9.821917058173818E-2</v>
      </c>
      <c r="L34" s="69">
        <f t="shared" si="3"/>
        <v>0.90645021476043941</v>
      </c>
    </row>
    <row r="35" spans="3:12" x14ac:dyDescent="0.3">
      <c r="C35" s="68"/>
      <c r="D35" s="68" t="s">
        <v>3</v>
      </c>
      <c r="E35" s="69">
        <f>'q calc'!M37</f>
        <v>0.88784302752210986</v>
      </c>
      <c r="F35" s="69">
        <f>'q calc'!N37</f>
        <v>-0.11896032242420267</v>
      </c>
      <c r="G35" s="69">
        <f t="shared" si="0"/>
        <v>7.9084995307584824E-2</v>
      </c>
      <c r="H35" s="69">
        <f>'q calc'!P37</f>
        <v>1.0823873784864182</v>
      </c>
      <c r="I35" s="69">
        <f>'CAPE calculation'!P236</f>
        <v>0.80349616951302671</v>
      </c>
      <c r="J35" s="69">
        <f t="shared" si="2"/>
        <v>-0.2187828610679223</v>
      </c>
      <c r="K35" s="69">
        <f t="shared" si="1"/>
        <v>-0.20973159077679182</v>
      </c>
      <c r="L35" s="69">
        <f t="shared" si="3"/>
        <v>0.81080184345927286</v>
      </c>
    </row>
    <row r="36" spans="3:12" x14ac:dyDescent="0.3">
      <c r="C36" s="68"/>
      <c r="D36" s="68" t="s">
        <v>2</v>
      </c>
      <c r="E36" s="69">
        <f>'q calc'!M38</f>
        <v>0.82995920736924078</v>
      </c>
      <c r="F36" s="69">
        <f>'q calc'!N38</f>
        <v>-0.18637872714718626</v>
      </c>
      <c r="G36" s="69">
        <f t="shared" si="0"/>
        <v>1.1666590584601233E-2</v>
      </c>
      <c r="H36" s="69">
        <f>'q calc'!P38</f>
        <v>1.0118200434847553</v>
      </c>
      <c r="I36" s="69">
        <f>'CAPE calculation'!P237</f>
        <v>0.75266565666169927</v>
      </c>
      <c r="J36" s="69">
        <f t="shared" si="2"/>
        <v>-0.28413416484362225</v>
      </c>
      <c r="K36" s="69">
        <f t="shared" si="1"/>
        <v>-0.27508289455249174</v>
      </c>
      <c r="L36" s="69">
        <f t="shared" si="3"/>
        <v>0.759509161443359</v>
      </c>
    </row>
    <row r="37" spans="3:12" x14ac:dyDescent="0.3">
      <c r="C37" s="68"/>
      <c r="D37" s="68" t="s">
        <v>1</v>
      </c>
      <c r="E37" s="69">
        <f>'q calc'!M39</f>
        <v>0.72021312158317441</v>
      </c>
      <c r="F37" s="69">
        <f>'q calc'!N39</f>
        <v>-0.32820810857319049</v>
      </c>
      <c r="G37" s="69">
        <f t="shared" si="0"/>
        <v>-0.130162790841403</v>
      </c>
      <c r="H37" s="69">
        <f>'q calc'!P39</f>
        <v>0.87802637229419378</v>
      </c>
      <c r="I37" s="69">
        <f>'CAPE calculation'!P238</f>
        <v>0.6912369001563724</v>
      </c>
      <c r="J37" s="69">
        <f t="shared" si="2"/>
        <v>-0.36927267727435403</v>
      </c>
      <c r="K37" s="69">
        <f t="shared" si="1"/>
        <v>-0.36022140698322352</v>
      </c>
      <c r="L37" s="69">
        <f t="shared" si="3"/>
        <v>0.69752187275956101</v>
      </c>
    </row>
    <row r="38" spans="3:12" x14ac:dyDescent="0.3">
      <c r="C38" s="68">
        <v>1908</v>
      </c>
      <c r="D38" s="68" t="s">
        <v>4</v>
      </c>
      <c r="E38" s="69">
        <f>'q calc'!M40</f>
        <v>0.77671019028602062</v>
      </c>
      <c r="F38" s="69">
        <f>'q calc'!N40</f>
        <v>-0.25268798366574996</v>
      </c>
      <c r="G38" s="69">
        <f t="shared" si="0"/>
        <v>-5.464266593396247E-2</v>
      </c>
      <c r="H38" s="69">
        <f>'q calc'!P40</f>
        <v>0.94690309057637678</v>
      </c>
      <c r="I38" s="69">
        <f>'CAPE calculation'!P239</f>
        <v>0.73026335637561013</v>
      </c>
      <c r="J38" s="69">
        <f t="shared" si="2"/>
        <v>-0.31435004774035091</v>
      </c>
      <c r="K38" s="69">
        <f t="shared" si="1"/>
        <v>-0.3052987774492204</v>
      </c>
      <c r="L38" s="69">
        <f t="shared" si="3"/>
        <v>0.73690317144754136</v>
      </c>
    </row>
    <row r="39" spans="3:12" x14ac:dyDescent="0.3">
      <c r="C39" s="68"/>
      <c r="D39" s="68" t="s">
        <v>3</v>
      </c>
      <c r="E39" s="69">
        <f>'q calc'!M41</f>
        <v>0.86454490781517868</v>
      </c>
      <c r="F39" s="69">
        <f>'q calc'!N41</f>
        <v>-0.14555202863170633</v>
      </c>
      <c r="G39" s="69">
        <f t="shared" si="0"/>
        <v>5.2493289100081164E-2</v>
      </c>
      <c r="H39" s="69">
        <f>'q calc'!P41</f>
        <v>1.053984169888128</v>
      </c>
      <c r="I39" s="69">
        <f>'CAPE calculation'!P240</f>
        <v>0.79467815267528874</v>
      </c>
      <c r="J39" s="69">
        <f t="shared" si="2"/>
        <v>-0.2298180856995522</v>
      </c>
      <c r="K39" s="69">
        <f t="shared" si="1"/>
        <v>-0.22076681540842172</v>
      </c>
      <c r="L39" s="69">
        <f t="shared" si="3"/>
        <v>0.80190365006523834</v>
      </c>
    </row>
    <row r="40" spans="3:12" x14ac:dyDescent="0.3">
      <c r="C40" s="68"/>
      <c r="D40" s="68" t="s">
        <v>2</v>
      </c>
      <c r="E40" s="69">
        <f>'q calc'!M42</f>
        <v>0.92535535314334094</v>
      </c>
      <c r="F40" s="69">
        <f>'q calc'!N42</f>
        <v>-7.7577449682038807E-2</v>
      </c>
      <c r="G40" s="69">
        <f t="shared" si="0"/>
        <v>0.12046786804974868</v>
      </c>
      <c r="H40" s="69">
        <f>'q calc'!P42</f>
        <v>1.1281194127891623</v>
      </c>
      <c r="I40" s="69">
        <f>'CAPE calculation'!P241</f>
        <v>0.83396182351818393</v>
      </c>
      <c r="J40" s="69">
        <f t="shared" si="2"/>
        <v>-0.18156765282915766</v>
      </c>
      <c r="K40" s="69">
        <f t="shared" si="1"/>
        <v>-0.17251638253802717</v>
      </c>
      <c r="L40" s="69">
        <f t="shared" si="3"/>
        <v>0.84154450206403597</v>
      </c>
    </row>
    <row r="41" spans="3:12" x14ac:dyDescent="0.3">
      <c r="C41" s="68"/>
      <c r="D41" s="68" t="s">
        <v>1</v>
      </c>
      <c r="E41" s="69">
        <f>'q calc'!M43</f>
        <v>1.0236862659566697</v>
      </c>
      <c r="F41" s="69">
        <f>'q calc'!N43</f>
        <v>2.3410098771409024E-2</v>
      </c>
      <c r="G41" s="69">
        <f t="shared" si="0"/>
        <v>0.2214554165031965</v>
      </c>
      <c r="H41" s="69">
        <f>'q calc'!P43</f>
        <v>1.2479966159038141</v>
      </c>
      <c r="I41" s="69">
        <f>'CAPE calculation'!P242</f>
        <v>0.88738955109721063</v>
      </c>
      <c r="J41" s="69">
        <f t="shared" si="2"/>
        <v>-0.11947121484497546</v>
      </c>
      <c r="K41" s="69">
        <f t="shared" si="1"/>
        <v>-0.11041994455384496</v>
      </c>
      <c r="L41" s="69">
        <f t="shared" si="3"/>
        <v>0.89545801361091637</v>
      </c>
    </row>
    <row r="42" spans="3:12" x14ac:dyDescent="0.3">
      <c r="C42" s="68">
        <v>1909</v>
      </c>
      <c r="D42" s="68" t="s">
        <v>4</v>
      </c>
      <c r="E42" s="69">
        <f>'q calc'!M44</f>
        <v>0.9832995683486736</v>
      </c>
      <c r="F42" s="69">
        <f>'q calc'!N44</f>
        <v>-1.684145617845419E-2</v>
      </c>
      <c r="G42" s="69">
        <f t="shared" si="0"/>
        <v>0.18120386155333329</v>
      </c>
      <c r="H42" s="69">
        <f>'q calc'!P44</f>
        <v>1.1987603766198895</v>
      </c>
      <c r="I42" s="69">
        <f>'CAPE calculation'!P243</f>
        <v>0.87163240006187692</v>
      </c>
      <c r="J42" s="69">
        <f t="shared" si="2"/>
        <v>-0.13738750351643739</v>
      </c>
      <c r="K42" s="69">
        <f t="shared" si="1"/>
        <v>-0.12833623322530691</v>
      </c>
      <c r="L42" s="69">
        <f t="shared" si="3"/>
        <v>0.87955759293453917</v>
      </c>
    </row>
    <row r="43" spans="3:12" x14ac:dyDescent="0.3">
      <c r="C43" s="68"/>
      <c r="D43" s="68" t="s">
        <v>3</v>
      </c>
      <c r="E43" s="69">
        <f>'q calc'!M45</f>
        <v>1.0735015326881745</v>
      </c>
      <c r="F43" s="69">
        <f>'q calc'!N45</f>
        <v>7.092576608432824E-2</v>
      </c>
      <c r="G43" s="69">
        <f t="shared" si="0"/>
        <v>0.26897108381611573</v>
      </c>
      <c r="H43" s="69">
        <f>'q calc'!P45</f>
        <v>1.3087274143610588</v>
      </c>
      <c r="I43" s="69">
        <f>'CAPE calculation'!P244</f>
        <v>0.9142001105863814</v>
      </c>
      <c r="J43" s="69">
        <f t="shared" si="2"/>
        <v>-8.9705792119305239E-2</v>
      </c>
      <c r="K43" s="69">
        <f t="shared" si="1"/>
        <v>-8.0654521828174758E-2</v>
      </c>
      <c r="L43" s="69">
        <f t="shared" si="3"/>
        <v>0.92251234427582651</v>
      </c>
    </row>
    <row r="44" spans="3:12" x14ac:dyDescent="0.3">
      <c r="C44" s="68"/>
      <c r="D44" s="68" t="s">
        <v>2</v>
      </c>
      <c r="E44" s="69">
        <f>'q calc'!M46</f>
        <v>1.1092351155375839</v>
      </c>
      <c r="F44" s="69">
        <f>'q calc'!N46</f>
        <v>0.10367069269470422</v>
      </c>
      <c r="G44" s="69">
        <f t="shared" si="0"/>
        <v>0.30171601042649171</v>
      </c>
      <c r="H44" s="69">
        <f>'q calc'!P46</f>
        <v>1.3522909474016291</v>
      </c>
      <c r="I44" s="69">
        <f>'CAPE calculation'!P245</f>
        <v>0.92667437918583218</v>
      </c>
      <c r="J44" s="69">
        <f t="shared" si="2"/>
        <v>-7.6153038137789994E-2</v>
      </c>
      <c r="K44" s="69">
        <f t="shared" si="1"/>
        <v>-6.7101767846659499E-2</v>
      </c>
      <c r="L44" s="69">
        <f t="shared" si="3"/>
        <v>0.93510003337753145</v>
      </c>
    </row>
    <row r="45" spans="3:12" x14ac:dyDescent="0.3">
      <c r="C45" s="68"/>
      <c r="D45" s="68" t="s">
        <v>1</v>
      </c>
      <c r="E45" s="69">
        <f>'q calc'!M47</f>
        <v>1.1142342440780137</v>
      </c>
      <c r="F45" s="69">
        <f>'q calc'!N47</f>
        <v>0.10816739236134691</v>
      </c>
      <c r="G45" s="69">
        <f t="shared" si="0"/>
        <v>0.30621271009313439</v>
      </c>
      <c r="H45" s="69">
        <f>'q calc'!P47</f>
        <v>1.3583854860394942</v>
      </c>
      <c r="I45" s="69">
        <f>'CAPE calculation'!P246</f>
        <v>0.89593870806353071</v>
      </c>
      <c r="J45" s="69">
        <f t="shared" si="2"/>
        <v>-0.10988327452611114</v>
      </c>
      <c r="K45" s="69">
        <f t="shared" si="1"/>
        <v>-0.10083200423498065</v>
      </c>
      <c r="L45" s="69">
        <f t="shared" si="3"/>
        <v>0.90408490256362417</v>
      </c>
    </row>
    <row r="46" spans="3:12" x14ac:dyDescent="0.3">
      <c r="C46" s="68">
        <v>1910</v>
      </c>
      <c r="D46" s="68" t="s">
        <v>4</v>
      </c>
      <c r="E46" s="69">
        <f>'q calc'!M48</f>
        <v>1.1174232405167301</v>
      </c>
      <c r="F46" s="69">
        <f>'q calc'!N48</f>
        <v>0.11102535657078562</v>
      </c>
      <c r="G46" s="69">
        <f t="shared" si="0"/>
        <v>0.30907067430257312</v>
      </c>
      <c r="H46" s="69">
        <f>'q calc'!P48</f>
        <v>1.3622732560487245</v>
      </c>
      <c r="I46" s="69">
        <f>'CAPE calculation'!P247</f>
        <v>0.85329664805531957</v>
      </c>
      <c r="J46" s="69">
        <f t="shared" si="2"/>
        <v>-0.15864802166093159</v>
      </c>
      <c r="K46" s="69">
        <f t="shared" si="1"/>
        <v>-0.14959675136980111</v>
      </c>
      <c r="L46" s="69">
        <f t="shared" si="3"/>
        <v>0.86105512572658849</v>
      </c>
    </row>
    <row r="47" spans="3:12" x14ac:dyDescent="0.3">
      <c r="C47" s="68"/>
      <c r="D47" s="68" t="s">
        <v>3</v>
      </c>
      <c r="E47" s="69">
        <f>'q calc'!M49</f>
        <v>1.0082009293252803</v>
      </c>
      <c r="F47" s="69">
        <f>'q calc'!N49</f>
        <v>8.1674844327611611E-3</v>
      </c>
      <c r="G47" s="69">
        <f t="shared" si="0"/>
        <v>0.20621280216454865</v>
      </c>
      <c r="H47" s="69">
        <f>'q calc'!P49</f>
        <v>1.2291181290521371</v>
      </c>
      <c r="I47" s="69">
        <f>'CAPE calculation'!P248</f>
        <v>0.79071296207061792</v>
      </c>
      <c r="J47" s="69">
        <f t="shared" si="2"/>
        <v>-0.23482025688087926</v>
      </c>
      <c r="K47" s="69">
        <f t="shared" si="1"/>
        <v>-0.22576898658974878</v>
      </c>
      <c r="L47" s="69">
        <f t="shared" si="3"/>
        <v>0.79790240653238742</v>
      </c>
    </row>
    <row r="48" spans="3:12" x14ac:dyDescent="0.3">
      <c r="C48" s="68"/>
      <c r="D48" s="68" t="s">
        <v>2</v>
      </c>
      <c r="E48" s="69">
        <f>'q calc'!M50</f>
        <v>0.97498594754967105</v>
      </c>
      <c r="F48" s="69">
        <f>'q calc'!N50</f>
        <v>-2.5332220857722989E-2</v>
      </c>
      <c r="G48" s="69">
        <f t="shared" si="0"/>
        <v>0.1727130968740645</v>
      </c>
      <c r="H48" s="69">
        <f>'q calc'!P50</f>
        <v>1.1886250734824908</v>
      </c>
      <c r="I48" s="69">
        <f>'CAPE calculation'!P249</f>
        <v>0.78543456656865918</v>
      </c>
      <c r="J48" s="69">
        <f t="shared" si="2"/>
        <v>-0.24151812638747708</v>
      </c>
      <c r="K48" s="69">
        <f t="shared" si="1"/>
        <v>-0.2324668560963466</v>
      </c>
      <c r="L48" s="69">
        <f t="shared" si="3"/>
        <v>0.79257601797463106</v>
      </c>
    </row>
    <row r="49" spans="3:12" x14ac:dyDescent="0.3">
      <c r="C49" s="68"/>
      <c r="D49" s="68" t="s">
        <v>1</v>
      </c>
      <c r="E49" s="69">
        <f>'q calc'!M51</f>
        <v>0.97825063319813588</v>
      </c>
      <c r="F49" s="69">
        <f>'q calc'!N51</f>
        <v>-2.1989370615427165E-2</v>
      </c>
      <c r="G49" s="69">
        <f t="shared" si="0"/>
        <v>0.17605594711636033</v>
      </c>
      <c r="H49" s="69">
        <f>'q calc'!P51</f>
        <v>1.1926051177370323</v>
      </c>
      <c r="I49" s="69">
        <f>'CAPE calculation'!P250</f>
        <v>0.83405948931137575</v>
      </c>
      <c r="J49" s="69">
        <f t="shared" si="2"/>
        <v>-0.18145054905769833</v>
      </c>
      <c r="K49" s="69">
        <f t="shared" si="1"/>
        <v>-0.17239927876656785</v>
      </c>
      <c r="L49" s="69">
        <f t="shared" si="3"/>
        <v>0.84164305586947707</v>
      </c>
    </row>
    <row r="50" spans="3:12" x14ac:dyDescent="0.3">
      <c r="C50" s="68">
        <v>1911</v>
      </c>
      <c r="D50" s="68" t="s">
        <v>4</v>
      </c>
      <c r="E50" s="69">
        <f>'q calc'!M52</f>
        <v>1.003468165303613</v>
      </c>
      <c r="F50" s="69">
        <f>'q calc'!N52</f>
        <v>3.4621650874852449E-3</v>
      </c>
      <c r="G50" s="69">
        <f t="shared" si="0"/>
        <v>0.20150748281927275</v>
      </c>
      <c r="H50" s="69">
        <f>'q calc'!P52</f>
        <v>1.2233483207824205</v>
      </c>
      <c r="I50" s="69">
        <f>'CAPE calculation'!P251</f>
        <v>0.87245941940969229</v>
      </c>
      <c r="J50" s="69">
        <f t="shared" si="2"/>
        <v>-0.13643913669243493</v>
      </c>
      <c r="K50" s="69">
        <f t="shared" si="1"/>
        <v>-0.12738786640130445</v>
      </c>
      <c r="L50" s="69">
        <f t="shared" si="3"/>
        <v>0.88039213183743348</v>
      </c>
    </row>
    <row r="51" spans="3:12" x14ac:dyDescent="0.3">
      <c r="C51" s="68"/>
      <c r="D51" s="68" t="s">
        <v>3</v>
      </c>
      <c r="E51" s="69">
        <f>'q calc'!M53</f>
        <v>1.038534669511616</v>
      </c>
      <c r="F51" s="69">
        <f>'q calc'!N53</f>
        <v>3.7810747995966953E-2</v>
      </c>
      <c r="G51" s="69">
        <f t="shared" si="0"/>
        <v>0.23585606572775444</v>
      </c>
      <c r="H51" s="69">
        <f>'q calc'!P53</f>
        <v>1.2660986047693477</v>
      </c>
      <c r="I51" s="69">
        <f>'CAPE calculation'!P252</f>
        <v>0.93086058657395432</v>
      </c>
      <c r="J51" s="69">
        <f t="shared" si="2"/>
        <v>-7.1645758810743268E-2</v>
      </c>
      <c r="K51" s="69">
        <f t="shared" si="1"/>
        <v>-6.2594488519612773E-2</v>
      </c>
      <c r="L51" s="69">
        <f t="shared" si="3"/>
        <v>0.9393243032573112</v>
      </c>
    </row>
    <row r="52" spans="3:12" x14ac:dyDescent="0.3">
      <c r="C52" s="68"/>
      <c r="D52" s="68" t="s">
        <v>2</v>
      </c>
      <c r="E52" s="69">
        <f>'q calc'!M54</f>
        <v>0.92880213618641294</v>
      </c>
      <c r="F52" s="69">
        <f>'q calc'!N54</f>
        <v>-7.3859548658795113E-2</v>
      </c>
      <c r="G52" s="69">
        <f t="shared" si="0"/>
        <v>0.12418576907299238</v>
      </c>
      <c r="H52" s="69">
        <f>'q calc'!P54</f>
        <v>1.1323214556577246</v>
      </c>
      <c r="I52" s="69">
        <f>'CAPE calculation'!P253</f>
        <v>0.78976174842732749</v>
      </c>
      <c r="J52" s="69">
        <f t="shared" si="2"/>
        <v>-0.23602396327595671</v>
      </c>
      <c r="K52" s="69">
        <f t="shared" si="1"/>
        <v>-0.22697269298482622</v>
      </c>
      <c r="L52" s="69">
        <f t="shared" si="3"/>
        <v>0.79694254411515786</v>
      </c>
    </row>
    <row r="53" spans="3:12" x14ac:dyDescent="0.3">
      <c r="C53" s="68"/>
      <c r="D53" s="68" t="s">
        <v>1</v>
      </c>
      <c r="E53" s="69">
        <f>'q calc'!M55</f>
        <v>0.97349740682290853</v>
      </c>
      <c r="F53" s="69">
        <f>'q calc'!N55</f>
        <v>-2.6860117940345221E-2</v>
      </c>
      <c r="G53" s="69">
        <f t="shared" si="0"/>
        <v>0.17118519979144226</v>
      </c>
      <c r="H53" s="69">
        <f>'q calc'!P55</f>
        <v>1.186810363398539</v>
      </c>
      <c r="I53" s="69">
        <f>'CAPE calculation'!P254</f>
        <v>0.84640245019427696</v>
      </c>
      <c r="J53" s="69">
        <f t="shared" si="2"/>
        <v>-0.16676032304028252</v>
      </c>
      <c r="K53" s="69">
        <f t="shared" si="1"/>
        <v>-0.15770905274915203</v>
      </c>
      <c r="L53" s="69">
        <f t="shared" si="3"/>
        <v>0.85409824335800899</v>
      </c>
    </row>
    <row r="54" spans="3:12" x14ac:dyDescent="0.3">
      <c r="C54" s="68">
        <v>1912</v>
      </c>
      <c r="D54" s="68" t="s">
        <v>4</v>
      </c>
      <c r="E54" s="69">
        <f>'q calc'!M56</f>
        <v>1.0136380633681852</v>
      </c>
      <c r="F54" s="69">
        <f>'q calc'!N56</f>
        <v>1.3545901971825454E-2</v>
      </c>
      <c r="G54" s="69">
        <f t="shared" si="0"/>
        <v>0.21159121970361294</v>
      </c>
      <c r="H54" s="69">
        <f>'q calc'!P56</f>
        <v>1.2357466490503217</v>
      </c>
      <c r="I54" s="69">
        <f>'CAPE calculation'!P255</f>
        <v>0.82925718235616175</v>
      </c>
      <c r="J54" s="69">
        <f t="shared" si="2"/>
        <v>-0.18722493992487846</v>
      </c>
      <c r="K54" s="69">
        <f t="shared" si="1"/>
        <v>-0.17817366963374798</v>
      </c>
      <c r="L54" s="69">
        <f t="shared" si="3"/>
        <v>0.83679708462545155</v>
      </c>
    </row>
    <row r="55" spans="3:12" x14ac:dyDescent="0.3">
      <c r="C55" s="68"/>
      <c r="D55" s="68" t="s">
        <v>3</v>
      </c>
      <c r="E55" s="69">
        <f>'q calc'!M57</f>
        <v>1.0341036746938441</v>
      </c>
      <c r="F55" s="69">
        <f>'q calc'!N57</f>
        <v>3.3535036721329889E-2</v>
      </c>
      <c r="G55" s="69">
        <f t="shared" si="0"/>
        <v>0.23158035445311737</v>
      </c>
      <c r="H55" s="69">
        <f>'q calc'!P57</f>
        <v>1.2606966894349665</v>
      </c>
      <c r="I55" s="69">
        <f>'CAPE calculation'!P256</f>
        <v>0.83818261356277168</v>
      </c>
      <c r="J55" s="69">
        <f t="shared" si="2"/>
        <v>-0.17651928629425667</v>
      </c>
      <c r="K55" s="69">
        <f t="shared" si="1"/>
        <v>-0.16746801600312619</v>
      </c>
      <c r="L55" s="69">
        <f t="shared" si="3"/>
        <v>0.84580366903813664</v>
      </c>
    </row>
    <row r="56" spans="3:12" x14ac:dyDescent="0.3">
      <c r="C56" s="68"/>
      <c r="D56" s="68" t="s">
        <v>2</v>
      </c>
      <c r="E56" s="69">
        <f>'q calc'!M58</f>
        <v>1.0541789818171166</v>
      </c>
      <c r="F56" s="69">
        <f>'q calc'!N58</f>
        <v>5.2762247673448739E-2</v>
      </c>
      <c r="G56" s="69">
        <f t="shared" si="0"/>
        <v>0.25080756540523624</v>
      </c>
      <c r="H56" s="69">
        <f>'q calc'!P58</f>
        <v>1.2851709020782904</v>
      </c>
      <c r="I56" s="69">
        <f>'CAPE calculation'!P257</f>
        <v>0.8470184622797019</v>
      </c>
      <c r="J56" s="69">
        <f t="shared" si="2"/>
        <v>-0.16603278730707055</v>
      </c>
      <c r="K56" s="69">
        <f t="shared" si="1"/>
        <v>-0.15698151701594007</v>
      </c>
      <c r="L56" s="69">
        <f t="shared" si="3"/>
        <v>0.85471985644517334</v>
      </c>
    </row>
    <row r="57" spans="3:12" x14ac:dyDescent="0.3">
      <c r="C57" s="68"/>
      <c r="D57" s="68" t="s">
        <v>1</v>
      </c>
      <c r="E57" s="69">
        <f>'q calc'!M59</f>
        <v>0.99338736871202682</v>
      </c>
      <c r="F57" s="69">
        <f>'q calc'!N59</f>
        <v>-6.6345915980741453E-3</v>
      </c>
      <c r="G57" s="69">
        <f t="shared" si="0"/>
        <v>0.19141072613371335</v>
      </c>
      <c r="H57" s="69">
        <f>'q calc'!P59</f>
        <v>1.2110586179210101</v>
      </c>
      <c r="I57" s="69">
        <f>'CAPE calculation'!P258</f>
        <v>0.81406215673121807</v>
      </c>
      <c r="J57" s="69">
        <f t="shared" si="2"/>
        <v>-0.20571855627418317</v>
      </c>
      <c r="K57" s="69">
        <f t="shared" si="1"/>
        <v>-0.19666728598305269</v>
      </c>
      <c r="L57" s="69">
        <f t="shared" si="3"/>
        <v>0.82146390040432193</v>
      </c>
    </row>
    <row r="58" spans="3:12" x14ac:dyDescent="0.3">
      <c r="C58" s="68">
        <v>1913</v>
      </c>
      <c r="D58" s="68" t="s">
        <v>4</v>
      </c>
      <c r="E58" s="69">
        <f>'q calc'!M60</f>
        <v>1.0145630538332679</v>
      </c>
      <c r="F58" s="69">
        <f>'q calc'!N60</f>
        <v>1.4458030972612279E-2</v>
      </c>
      <c r="G58" s="69">
        <f t="shared" si="0"/>
        <v>0.21250334870439977</v>
      </c>
      <c r="H58" s="69">
        <f>'q calc'!P60</f>
        <v>1.2368743236207018</v>
      </c>
      <c r="I58" s="69">
        <f>'CAPE calculation'!P259</f>
        <v>0.75668077863633998</v>
      </c>
      <c r="J58" s="69">
        <f t="shared" si="2"/>
        <v>-0.27881380716852583</v>
      </c>
      <c r="K58" s="69">
        <f t="shared" si="1"/>
        <v>-0.26976253687739532</v>
      </c>
      <c r="L58" s="69">
        <f t="shared" si="3"/>
        <v>0.76356079034001634</v>
      </c>
    </row>
    <row r="59" spans="3:12" x14ac:dyDescent="0.3">
      <c r="C59" s="68"/>
      <c r="D59" s="68" t="s">
        <v>3</v>
      </c>
      <c r="E59" s="69">
        <f>'q calc'!M61</f>
        <v>0.92041017885354659</v>
      </c>
      <c r="F59" s="69">
        <f>'q calc'!N61</f>
        <v>-8.2935861719163742E-2</v>
      </c>
      <c r="G59" s="69">
        <f t="shared" si="0"/>
        <v>0.11510945601262375</v>
      </c>
      <c r="H59" s="69">
        <f>'q calc'!P61</f>
        <v>1.1220906508686823</v>
      </c>
      <c r="I59" s="69">
        <f>'CAPE calculation'!P260</f>
        <v>0.69887413913810248</v>
      </c>
      <c r="J59" s="69">
        <f t="shared" si="2"/>
        <v>-0.35828461141844731</v>
      </c>
      <c r="K59" s="69">
        <f t="shared" si="1"/>
        <v>-0.3492333411273168</v>
      </c>
      <c r="L59" s="69">
        <f t="shared" si="3"/>
        <v>0.70522855224389347</v>
      </c>
    </row>
    <row r="60" spans="3:12" x14ac:dyDescent="0.3">
      <c r="C60" s="68"/>
      <c r="D60" s="68" t="s">
        <v>2</v>
      </c>
      <c r="E60" s="69">
        <f>'q calc'!M62</f>
        <v>0.95088160370347241</v>
      </c>
      <c r="F60" s="69">
        <f>'q calc'!N62</f>
        <v>-5.0365720818565239E-2</v>
      </c>
      <c r="G60" s="69">
        <f t="shared" si="0"/>
        <v>0.14767959691322224</v>
      </c>
      <c r="H60" s="69">
        <f>'q calc'!P62</f>
        <v>1.1592389807419332</v>
      </c>
      <c r="I60" s="69">
        <f>'CAPE calculation'!P261</f>
        <v>0.72023055903173416</v>
      </c>
      <c r="J60" s="69">
        <f t="shared" si="2"/>
        <v>-0.32818389735438996</v>
      </c>
      <c r="K60" s="69">
        <f t="shared" si="1"/>
        <v>-0.31913262706325946</v>
      </c>
      <c r="L60" s="69">
        <f t="shared" si="3"/>
        <v>0.7267791523294439</v>
      </c>
    </row>
    <row r="61" spans="3:12" x14ac:dyDescent="0.3">
      <c r="C61" s="68"/>
      <c r="D61" s="68" t="s">
        <v>1</v>
      </c>
      <c r="E61" s="69">
        <f>'q calc'!M63</f>
        <v>0.88166676970577407</v>
      </c>
      <c r="F61" s="69">
        <f>'q calc'!N63</f>
        <v>-0.12594110648930099</v>
      </c>
      <c r="G61" s="69">
        <f t="shared" si="0"/>
        <v>7.2104211242486504E-2</v>
      </c>
      <c r="H61" s="69">
        <f>'q calc'!P63</f>
        <v>1.0748577777580806</v>
      </c>
      <c r="I61" s="69">
        <f>'CAPE calculation'!P262</f>
        <v>0.67962475104491304</v>
      </c>
      <c r="J61" s="69">
        <f t="shared" si="2"/>
        <v>-0.38621446982855195</v>
      </c>
      <c r="K61" s="69">
        <f t="shared" si="1"/>
        <v>-0.37716319953742145</v>
      </c>
      <c r="L61" s="69">
        <f t="shared" si="3"/>
        <v>0.68580414184392835</v>
      </c>
    </row>
    <row r="62" spans="3:12" x14ac:dyDescent="0.3">
      <c r="C62" s="68">
        <v>1914</v>
      </c>
      <c r="D62" s="68" t="s">
        <v>4</v>
      </c>
      <c r="E62" s="69">
        <f>'q calc'!M64</f>
        <v>0.85599899361122156</v>
      </c>
      <c r="F62" s="69">
        <f>'q calc'!N64</f>
        <v>-0.15548607852891136</v>
      </c>
      <c r="G62" s="69">
        <f t="shared" si="0"/>
        <v>4.2559239202876131E-2</v>
      </c>
      <c r="H62" s="69">
        <f>'q calc'!P64</f>
        <v>1.0435656731660139</v>
      </c>
      <c r="I62" s="69">
        <f>'CAPE calculation'!P263</f>
        <v>0.71066422055185174</v>
      </c>
      <c r="J62" s="69">
        <f t="shared" si="2"/>
        <v>-0.3415552243706439</v>
      </c>
      <c r="K62" s="69">
        <f t="shared" si="1"/>
        <v>-0.33250395407951339</v>
      </c>
      <c r="L62" s="69">
        <f t="shared" si="3"/>
        <v>0.7171258332858137</v>
      </c>
    </row>
    <row r="63" spans="3:12" x14ac:dyDescent="0.3">
      <c r="C63" s="68"/>
      <c r="D63" s="68" t="s">
        <v>3</v>
      </c>
      <c r="E63" s="69">
        <f>'q calc'!M65</f>
        <v>0.83305297202541495</v>
      </c>
      <c r="F63" s="69">
        <f>'q calc'!N65</f>
        <v>-0.1826580469699266</v>
      </c>
      <c r="G63" s="69">
        <f t="shared" si="0"/>
        <v>1.5387270761860888E-2</v>
      </c>
      <c r="H63" s="69">
        <f>'q calc'!P65</f>
        <v>1.0155917145032192</v>
      </c>
      <c r="I63" s="69">
        <f>'CAPE calculation'!P264</f>
        <v>0.69551057618546896</v>
      </c>
      <c r="J63" s="69">
        <f t="shared" si="2"/>
        <v>-0.36310906114120467</v>
      </c>
      <c r="K63" s="69">
        <f t="shared" si="1"/>
        <v>-0.35405779085007416</v>
      </c>
      <c r="L63" s="69">
        <f t="shared" si="3"/>
        <v>0.70183440657641705</v>
      </c>
    </row>
    <row r="64" spans="3:12" x14ac:dyDescent="0.3">
      <c r="C64" s="68"/>
      <c r="D64" s="68" t="s">
        <v>2</v>
      </c>
      <c r="E64" s="69">
        <f>'q calc'!M66</f>
        <v>0.78375911461838543</v>
      </c>
      <c r="F64" s="69">
        <f>'q calc'!N66</f>
        <v>-0.24365355760548618</v>
      </c>
      <c r="G64" s="69">
        <f t="shared" si="0"/>
        <v>-4.5608239873698692E-2</v>
      </c>
      <c r="H64" s="69">
        <f>'q calc'!P66</f>
        <v>0.9554965766913166</v>
      </c>
      <c r="I64" s="69">
        <f>'CAPE calculation'!P265</f>
        <v>0.63949684700416021</v>
      </c>
      <c r="J64" s="69">
        <f t="shared" si="2"/>
        <v>-0.44707358838327499</v>
      </c>
      <c r="K64" s="69">
        <f t="shared" si="1"/>
        <v>-0.43802231809214448</v>
      </c>
      <c r="L64" s="69">
        <f t="shared" si="3"/>
        <v>0.64531138057772586</v>
      </c>
    </row>
    <row r="65" spans="3:12" x14ac:dyDescent="0.3">
      <c r="C65" s="68"/>
      <c r="D65" s="68" t="s">
        <v>1</v>
      </c>
      <c r="E65" s="69">
        <f>'q calc'!M67</f>
        <v>0.74705941705133572</v>
      </c>
      <c r="F65" s="69">
        <f>'q calc'!N67</f>
        <v>-0.2916105561138202</v>
      </c>
      <c r="G65" s="69">
        <f t="shared" si="0"/>
        <v>-9.3565238382032706E-2</v>
      </c>
      <c r="H65" s="69">
        <f>'q calc'!P67</f>
        <v>0.91075523367293709</v>
      </c>
      <c r="I65" s="69">
        <f>'CAPE calculation'!P266</f>
        <v>0.61988972654405228</v>
      </c>
      <c r="J65" s="69">
        <f t="shared" si="2"/>
        <v>-0.47821367717485769</v>
      </c>
      <c r="K65" s="69">
        <f t="shared" si="1"/>
        <v>-0.46916240688372718</v>
      </c>
      <c r="L65" s="69">
        <f t="shared" si="3"/>
        <v>0.62552598518048519</v>
      </c>
    </row>
    <row r="66" spans="3:12" x14ac:dyDescent="0.3">
      <c r="C66" s="68">
        <v>1915</v>
      </c>
      <c r="D66" s="68" t="s">
        <v>4</v>
      </c>
      <c r="E66" s="69">
        <f>'q calc'!M68</f>
        <v>0.79513197591347418</v>
      </c>
      <c r="F66" s="69">
        <f>'q calc'!N68</f>
        <v>-0.22924717066718286</v>
      </c>
      <c r="G66" s="69">
        <f t="shared" si="0"/>
        <v>-3.1201852935395374E-2</v>
      </c>
      <c r="H66" s="69">
        <f>'q calc'!P68</f>
        <v>0.96936146174587001</v>
      </c>
      <c r="I66" s="69">
        <f>'CAPE calculation'!P267</f>
        <v>0.65234344238943998</v>
      </c>
      <c r="J66" s="69">
        <f t="shared" si="2"/>
        <v>-0.42718410360964532</v>
      </c>
      <c r="K66" s="69">
        <f t="shared" si="1"/>
        <v>-0.41813283331851481</v>
      </c>
      <c r="L66" s="69">
        <f t="shared" si="3"/>
        <v>0.65827478179328236</v>
      </c>
    </row>
    <row r="67" spans="3:12" x14ac:dyDescent="0.3">
      <c r="C67" s="68"/>
      <c r="D67" s="68" t="s">
        <v>3</v>
      </c>
      <c r="E67" s="69">
        <f>'q calc'!M69</f>
        <v>0.81929886490665849</v>
      </c>
      <c r="F67" s="69">
        <f>'q calc'!N69</f>
        <v>-0.19930634727819546</v>
      </c>
      <c r="G67" s="69">
        <f t="shared" si="0"/>
        <v>-1.2610295464079713E-3</v>
      </c>
      <c r="H67" s="69">
        <f>'q calc'!P69</f>
        <v>0.99882380453917829</v>
      </c>
      <c r="I67" s="69">
        <f>'CAPE calculation'!P268</f>
        <v>0.67949658964860804</v>
      </c>
      <c r="J67" s="69">
        <f t="shared" si="2"/>
        <v>-0.38640306431654586</v>
      </c>
      <c r="K67" s="69">
        <f t="shared" si="1"/>
        <v>-0.37735179402541535</v>
      </c>
      <c r="L67" s="69">
        <f t="shared" si="3"/>
        <v>0.68567481515846651</v>
      </c>
    </row>
    <row r="68" spans="3:12" x14ac:dyDescent="0.3">
      <c r="C68" s="68"/>
      <c r="D68" s="68" t="s">
        <v>2</v>
      </c>
      <c r="E68" s="69">
        <f>'q calc'!M70</f>
        <v>0.85690773666226672</v>
      </c>
      <c r="F68" s="69">
        <f>'q calc'!N70</f>
        <v>-0.15442502468372274</v>
      </c>
      <c r="G68" s="69">
        <f t="shared" si="0"/>
        <v>4.3620293048064751E-2</v>
      </c>
      <c r="H68" s="69">
        <f>'q calc'!P70</f>
        <v>1.0446735401855745</v>
      </c>
      <c r="I68" s="69">
        <f>'CAPE calculation'!P269</f>
        <v>0.7314496465102529</v>
      </c>
      <c r="J68" s="69">
        <f t="shared" si="2"/>
        <v>-0.31272689683076393</v>
      </c>
      <c r="K68" s="69">
        <f t="shared" si="1"/>
        <v>-0.30367562653963343</v>
      </c>
      <c r="L68" s="69">
        <f t="shared" si="3"/>
        <v>0.738100247755483</v>
      </c>
    </row>
    <row r="69" spans="3:12" x14ac:dyDescent="0.3">
      <c r="C69" s="68"/>
      <c r="D69" s="68" t="s">
        <v>1</v>
      </c>
      <c r="E69" s="69">
        <f>'q calc'!M71</f>
        <v>0.91163118419147393</v>
      </c>
      <c r="F69" s="69">
        <f>'q calc'!N71</f>
        <v>-9.2519773999694493E-2</v>
      </c>
      <c r="G69" s="69">
        <f t="shared" si="0"/>
        <v>0.105525543732093</v>
      </c>
      <c r="H69" s="69">
        <f>'q calc'!P71</f>
        <v>1.1113880010494377</v>
      </c>
      <c r="I69" s="69">
        <f>'CAPE calculation'!P270</f>
        <v>0.78405494613340998</v>
      </c>
      <c r="J69" s="69">
        <f t="shared" si="2"/>
        <v>-0.24327617673368354</v>
      </c>
      <c r="K69" s="69">
        <f t="shared" si="1"/>
        <v>-0.23422490644255306</v>
      </c>
      <c r="L69" s="69">
        <f t="shared" si="3"/>
        <v>0.79118385353798903</v>
      </c>
    </row>
    <row r="70" spans="3:12" x14ac:dyDescent="0.3">
      <c r="C70" s="68">
        <v>1916</v>
      </c>
      <c r="D70" s="68" t="s">
        <v>4</v>
      </c>
      <c r="E70" s="69">
        <f>'q calc'!M72</f>
        <v>0.82048296891162498</v>
      </c>
      <c r="F70" s="69">
        <f>'q calc'!N72</f>
        <v>-0.19786212563070482</v>
      </c>
      <c r="G70" s="69">
        <f t="shared" ref="G70:G133" si="4">F70-$F$506</f>
        <v>1.831921010826687E-4</v>
      </c>
      <c r="H70" s="69">
        <f>'q calc'!P72</f>
        <v>1.0002673696628106</v>
      </c>
      <c r="I70" s="69">
        <f>'CAPE calculation'!P271</f>
        <v>0.7410599107645196</v>
      </c>
      <c r="J70" s="69">
        <f t="shared" si="2"/>
        <v>-0.29967380572016555</v>
      </c>
      <c r="K70" s="69">
        <f t="shared" ref="K70:K133" si="5">J70-$J$506</f>
        <v>-0.29062253542903504</v>
      </c>
      <c r="L70" s="69">
        <f t="shared" si="3"/>
        <v>0.74779789196231561</v>
      </c>
    </row>
    <row r="71" spans="3:12" x14ac:dyDescent="0.3">
      <c r="C71" s="68"/>
      <c r="D71" s="68" t="s">
        <v>3</v>
      </c>
      <c r="E71" s="69">
        <f>'q calc'!M73</f>
        <v>0.78353872685440817</v>
      </c>
      <c r="F71" s="69">
        <f>'q calc'!N73</f>
        <v>-0.24393479038664376</v>
      </c>
      <c r="G71" s="69">
        <f t="shared" si="4"/>
        <v>-4.5889472654856267E-2</v>
      </c>
      <c r="H71" s="69">
        <f>'q calc'!P73</f>
        <v>0.95522789751413417</v>
      </c>
      <c r="I71" s="69">
        <f>'CAPE calculation'!P272</f>
        <v>0.73064796455465708</v>
      </c>
      <c r="J71" s="69">
        <f t="shared" ref="J71:J134" si="6">LN(I71)</f>
        <v>-0.31382351586614016</v>
      </c>
      <c r="K71" s="69">
        <f t="shared" si="5"/>
        <v>-0.30477224557500965</v>
      </c>
      <c r="L71" s="69">
        <f t="shared" ref="L71:L134" si="7">EXP(K71)</f>
        <v>0.73729127662142135</v>
      </c>
    </row>
    <row r="72" spans="3:12" x14ac:dyDescent="0.3">
      <c r="C72" s="68"/>
      <c r="D72" s="68" t="s">
        <v>2</v>
      </c>
      <c r="E72" s="69">
        <f>'q calc'!M74</f>
        <v>0.76128975364846763</v>
      </c>
      <c r="F72" s="69">
        <f>'q calc'!N74</f>
        <v>-0.27274123978002651</v>
      </c>
      <c r="G72" s="69">
        <f t="shared" si="4"/>
        <v>-7.4695922048239022E-2</v>
      </c>
      <c r="H72" s="69">
        <f>'q calc'!P74</f>
        <v>0.92810372461883839</v>
      </c>
      <c r="I72" s="69">
        <f>'CAPE calculation'!P273</f>
        <v>0.72921146483740507</v>
      </c>
      <c r="J72" s="69">
        <f t="shared" si="6"/>
        <v>-0.31579151381438425</v>
      </c>
      <c r="K72" s="69">
        <f t="shared" si="5"/>
        <v>-0.30674024352325374</v>
      </c>
      <c r="L72" s="69">
        <f t="shared" si="7"/>
        <v>0.73584171573604396</v>
      </c>
    </row>
    <row r="73" spans="3:12" x14ac:dyDescent="0.3">
      <c r="C73" s="68"/>
      <c r="D73" s="68" t="s">
        <v>1</v>
      </c>
      <c r="E73" s="69">
        <f>'q calc'!M75</f>
        <v>0.72674830608618135</v>
      </c>
      <c r="F73" s="69">
        <f>'q calc'!N75</f>
        <v>-0.31917507035263609</v>
      </c>
      <c r="G73" s="69">
        <f t="shared" si="4"/>
        <v>-0.1211297526208486</v>
      </c>
      <c r="H73" s="69">
        <f>'q calc'!P75</f>
        <v>0.88599354780029249</v>
      </c>
      <c r="I73" s="69">
        <f>'CAPE calculation'!P274</f>
        <v>0.69915441719763438</v>
      </c>
      <c r="J73" s="69">
        <f t="shared" si="6"/>
        <v>-0.3578836495610993</v>
      </c>
      <c r="K73" s="69">
        <f t="shared" si="5"/>
        <v>-0.3488323792699688</v>
      </c>
      <c r="L73" s="69">
        <f t="shared" si="7"/>
        <v>0.70551137869157576</v>
      </c>
    </row>
    <row r="74" spans="3:12" x14ac:dyDescent="0.3">
      <c r="C74" s="68">
        <v>1917</v>
      </c>
      <c r="D74" s="68" t="s">
        <v>4</v>
      </c>
      <c r="E74" s="69">
        <f>'q calc'!M76</f>
        <v>0.63941414893932469</v>
      </c>
      <c r="F74" s="69">
        <f>'q calc'!N76</f>
        <v>-0.44720291413809782</v>
      </c>
      <c r="G74" s="69">
        <f t="shared" si="4"/>
        <v>-0.24915759640631033</v>
      </c>
      <c r="H74" s="69">
        <f>'q calc'!P76</f>
        <v>0.7795227117671143</v>
      </c>
      <c r="I74" s="69">
        <f>'CAPE calculation'!P275</f>
        <v>0.63553018497479097</v>
      </c>
      <c r="J74" s="69">
        <f t="shared" si="6"/>
        <v>-0.45329569148724547</v>
      </c>
      <c r="K74" s="69">
        <f t="shared" si="5"/>
        <v>-0.44424442119611496</v>
      </c>
      <c r="L74" s="69">
        <f t="shared" si="7"/>
        <v>0.64130865224145794</v>
      </c>
    </row>
    <row r="75" spans="3:12" x14ac:dyDescent="0.3">
      <c r="C75" s="68"/>
      <c r="D75" s="68" t="s">
        <v>3</v>
      </c>
      <c r="E75" s="69">
        <f>'q calc'!M77</f>
        <v>0.57554936160736303</v>
      </c>
      <c r="F75" s="69">
        <f>'q calc'!N77</f>
        <v>-0.55243028280878381</v>
      </c>
      <c r="G75" s="69">
        <f t="shared" si="4"/>
        <v>-0.35438496507699635</v>
      </c>
      <c r="H75" s="69">
        <f>'q calc'!P77</f>
        <v>0.70166385879987281</v>
      </c>
      <c r="I75" s="69">
        <f>'CAPE calculation'!P276</f>
        <v>0.56474168986806073</v>
      </c>
      <c r="J75" s="69">
        <f t="shared" si="6"/>
        <v>-0.57138683845134264</v>
      </c>
      <c r="K75" s="69">
        <f t="shared" si="5"/>
        <v>-0.56233556816021213</v>
      </c>
      <c r="L75" s="69">
        <f t="shared" si="7"/>
        <v>0.56987652287234081</v>
      </c>
    </row>
    <row r="76" spans="3:12" x14ac:dyDescent="0.3">
      <c r="C76" s="68"/>
      <c r="D76" s="68" t="s">
        <v>2</v>
      </c>
      <c r="E76" s="69">
        <f>'q calc'!M78</f>
        <v>0.48180583168993996</v>
      </c>
      <c r="F76" s="69">
        <f>'q calc'!N78</f>
        <v>-0.73021408491044248</v>
      </c>
      <c r="G76" s="69">
        <f t="shared" si="4"/>
        <v>-0.53216876717865502</v>
      </c>
      <c r="H76" s="69">
        <f>'q calc'!P78</f>
        <v>0.58737922688631539</v>
      </c>
      <c r="I76" s="69">
        <f>'CAPE calculation'!P277</f>
        <v>0.49173828633901584</v>
      </c>
      <c r="J76" s="69">
        <f t="shared" si="6"/>
        <v>-0.7098086423545511</v>
      </c>
      <c r="K76" s="69">
        <f t="shared" si="5"/>
        <v>-0.70075737206342059</v>
      </c>
      <c r="L76" s="69">
        <f t="shared" si="7"/>
        <v>0.49620934634301805</v>
      </c>
    </row>
    <row r="77" spans="3:12" x14ac:dyDescent="0.3">
      <c r="C77" s="68"/>
      <c r="D77" s="68" t="s">
        <v>1</v>
      </c>
      <c r="E77" s="69">
        <f>'q calc'!M79</f>
        <v>0.37778215129844889</v>
      </c>
      <c r="F77" s="69">
        <f>'q calc'!N79</f>
        <v>-0.97343756881463384</v>
      </c>
      <c r="G77" s="69">
        <f t="shared" si="4"/>
        <v>-0.77539225108284637</v>
      </c>
      <c r="H77" s="69">
        <f>'q calc'!P79</f>
        <v>0.46056185576419878</v>
      </c>
      <c r="I77" s="69">
        <f>'CAPE calculation'!P278</f>
        <v>0.39722531775558839</v>
      </c>
      <c r="J77" s="69">
        <f t="shared" si="6"/>
        <v>-0.92325160826948172</v>
      </c>
      <c r="K77" s="69">
        <f t="shared" si="5"/>
        <v>-0.91420033797835121</v>
      </c>
      <c r="L77" s="69">
        <f t="shared" si="7"/>
        <v>0.40083703211693394</v>
      </c>
    </row>
    <row r="78" spans="3:12" x14ac:dyDescent="0.3">
      <c r="C78" s="68">
        <v>1918</v>
      </c>
      <c r="D78" s="68" t="s">
        <v>4</v>
      </c>
      <c r="E78" s="69">
        <f>'q calc'!M80</f>
        <v>0.396266701707851</v>
      </c>
      <c r="F78" s="69">
        <f>'q calc'!N80</f>
        <v>-0.92566780525846437</v>
      </c>
      <c r="G78" s="69">
        <f t="shared" si="4"/>
        <v>-0.72762248752667691</v>
      </c>
      <c r="H78" s="69">
        <f>'q calc'!P80</f>
        <v>0.4830967447478649</v>
      </c>
      <c r="I78" s="69">
        <f>'CAPE calculation'!P279</f>
        <v>0.41455088548916652</v>
      </c>
      <c r="J78" s="69">
        <f t="shared" si="6"/>
        <v>-0.88055954839718398</v>
      </c>
      <c r="K78" s="69">
        <f t="shared" si="5"/>
        <v>-0.87150827810605347</v>
      </c>
      <c r="L78" s="69">
        <f t="shared" si="7"/>
        <v>0.41832013009595415</v>
      </c>
    </row>
    <row r="79" spans="3:12" x14ac:dyDescent="0.3">
      <c r="C79" s="68"/>
      <c r="D79" s="68" t="s">
        <v>3</v>
      </c>
      <c r="E79" s="69">
        <f>'q calc'!M81</f>
        <v>0.38631369115622227</v>
      </c>
      <c r="F79" s="69">
        <f>'q calc'!N81</f>
        <v>-0.9511055681667262</v>
      </c>
      <c r="G79" s="69">
        <f t="shared" si="4"/>
        <v>-0.75306025043493874</v>
      </c>
      <c r="H79" s="69">
        <f>'q calc'!P81</f>
        <v>0.47096282843036946</v>
      </c>
      <c r="I79" s="69">
        <f>'CAPE calculation'!P280</f>
        <v>0.40300530601233625</v>
      </c>
      <c r="J79" s="69">
        <f t="shared" si="6"/>
        <v>-0.90880555083841608</v>
      </c>
      <c r="K79" s="69">
        <f t="shared" si="5"/>
        <v>-0.89975428054728557</v>
      </c>
      <c r="L79" s="69">
        <f t="shared" si="7"/>
        <v>0.40666957408982773</v>
      </c>
    </row>
    <row r="80" spans="3:12" x14ac:dyDescent="0.3">
      <c r="C80" s="68"/>
      <c r="D80" s="68" t="s">
        <v>2</v>
      </c>
      <c r="E80" s="69">
        <f>'q calc'!M82</f>
        <v>0.37330010352750648</v>
      </c>
      <c r="F80" s="69">
        <f>'q calc'!N82</f>
        <v>-0.98537261573105472</v>
      </c>
      <c r="G80" s="69">
        <f t="shared" si="4"/>
        <v>-0.78732729799926726</v>
      </c>
      <c r="H80" s="69">
        <f>'q calc'!P82</f>
        <v>0.45509770074280853</v>
      </c>
      <c r="I80" s="69">
        <f>'CAPE calculation'!P281</f>
        <v>0.38172012585817133</v>
      </c>
      <c r="J80" s="69">
        <f t="shared" si="6"/>
        <v>-0.96306759371981099</v>
      </c>
      <c r="K80" s="69">
        <f t="shared" si="5"/>
        <v>-0.95401632342868048</v>
      </c>
      <c r="L80" s="69">
        <f t="shared" si="7"/>
        <v>0.38519086148088127</v>
      </c>
    </row>
    <row r="81" spans="3:12" x14ac:dyDescent="0.3">
      <c r="C81" s="68"/>
      <c r="D81" s="68" t="s">
        <v>1</v>
      </c>
      <c r="E81" s="69">
        <f>'q calc'!M83</f>
        <v>0.37420173873644413</v>
      </c>
      <c r="F81" s="69">
        <f>'q calc'!N83</f>
        <v>-0.98296021860979987</v>
      </c>
      <c r="G81" s="69">
        <f t="shared" si="4"/>
        <v>-0.78491490087801241</v>
      </c>
      <c r="H81" s="69">
        <f>'q calc'!P83</f>
        <v>0.45619690244840366</v>
      </c>
      <c r="I81" s="69">
        <f>'CAPE calculation'!P282</f>
        <v>0.38104039416206525</v>
      </c>
      <c r="J81" s="69">
        <f t="shared" si="6"/>
        <v>-0.96484988805256644</v>
      </c>
      <c r="K81" s="69">
        <f t="shared" si="5"/>
        <v>-0.95579861776143593</v>
      </c>
      <c r="L81" s="69">
        <f t="shared" si="7"/>
        <v>0.38450494942159352</v>
      </c>
    </row>
    <row r="82" spans="3:12" x14ac:dyDescent="0.3">
      <c r="C82" s="68">
        <v>1919</v>
      </c>
      <c r="D82" s="68" t="s">
        <v>4</v>
      </c>
      <c r="E82" s="69">
        <f>'q calc'!M84</f>
        <v>0.38422319098924768</v>
      </c>
      <c r="F82" s="69">
        <f>'q calc'!N84</f>
        <v>-0.95653166870663098</v>
      </c>
      <c r="G82" s="69">
        <f t="shared" si="4"/>
        <v>-0.75848635097484352</v>
      </c>
      <c r="H82" s="69">
        <f>'q calc'!P84</f>
        <v>0.4684142574270333</v>
      </c>
      <c r="I82" s="69">
        <f>'CAPE calculation'!P283</f>
        <v>0.39525259492184728</v>
      </c>
      <c r="J82" s="69">
        <f t="shared" si="6"/>
        <v>-0.92823023764694113</v>
      </c>
      <c r="K82" s="69">
        <f t="shared" si="5"/>
        <v>-0.91917896735581062</v>
      </c>
      <c r="L82" s="69">
        <f t="shared" si="7"/>
        <v>0.39884637258311084</v>
      </c>
    </row>
    <row r="83" spans="3:12" x14ac:dyDescent="0.3">
      <c r="C83" s="68"/>
      <c r="D83" s="68" t="s">
        <v>3</v>
      </c>
      <c r="E83" s="69">
        <f>'q calc'!M85</f>
        <v>0.4191124944656745</v>
      </c>
      <c r="F83" s="69">
        <f>'q calc'!N85</f>
        <v>-0.86961591188353338</v>
      </c>
      <c r="G83" s="69">
        <f t="shared" si="4"/>
        <v>-0.67157059415174591</v>
      </c>
      <c r="H83" s="69">
        <f>'q calc'!P85</f>
        <v>0.51094851242080386</v>
      </c>
      <c r="I83" s="69">
        <f>'CAPE calculation'!P284</f>
        <v>0.43726088442403649</v>
      </c>
      <c r="J83" s="69">
        <f t="shared" si="6"/>
        <v>-0.82722527248521804</v>
      </c>
      <c r="K83" s="69">
        <f t="shared" si="5"/>
        <v>-0.81817400219408754</v>
      </c>
      <c r="L83" s="69">
        <f t="shared" si="7"/>
        <v>0.44123661644648698</v>
      </c>
    </row>
    <row r="84" spans="3:12" x14ac:dyDescent="0.3">
      <c r="C84" s="68"/>
      <c r="D84" s="68" t="s">
        <v>2</v>
      </c>
      <c r="E84" s="69">
        <f>'q calc'!M86</f>
        <v>0.39489028540753562</v>
      </c>
      <c r="F84" s="69">
        <f>'q calc'!N86</f>
        <v>-0.92914731112497639</v>
      </c>
      <c r="G84" s="69">
        <f t="shared" si="4"/>
        <v>-0.73110199339318893</v>
      </c>
      <c r="H84" s="69">
        <f>'q calc'!P86</f>
        <v>0.48141872781827061</v>
      </c>
      <c r="I84" s="69">
        <f>'CAPE calculation'!P285</f>
        <v>0.40931135354595227</v>
      </c>
      <c r="J84" s="69">
        <f t="shared" si="6"/>
        <v>-0.89327915693384685</v>
      </c>
      <c r="K84" s="69">
        <f t="shared" si="5"/>
        <v>-0.88422788664271634</v>
      </c>
      <c r="L84" s="69">
        <f t="shared" si="7"/>
        <v>0.41303295845828897</v>
      </c>
    </row>
    <row r="85" spans="3:12" x14ac:dyDescent="0.3">
      <c r="C85" s="68"/>
      <c r="D85" s="68" t="s">
        <v>1</v>
      </c>
      <c r="E85" s="69">
        <f>'q calc'!M87</f>
        <v>0.37704073675450622</v>
      </c>
      <c r="F85" s="69">
        <f>'q calc'!N87</f>
        <v>-0.97540204231991223</v>
      </c>
      <c r="G85" s="69">
        <f t="shared" si="4"/>
        <v>-0.77735672458812477</v>
      </c>
      <c r="H85" s="69">
        <f>'q calc'!P87</f>
        <v>0.45965798230941757</v>
      </c>
      <c r="I85" s="69">
        <f>'CAPE calculation'!P286</f>
        <v>0.38545764598148929</v>
      </c>
      <c r="J85" s="69">
        <f t="shared" si="6"/>
        <v>-0.95332395976695405</v>
      </c>
      <c r="K85" s="69">
        <f t="shared" si="5"/>
        <v>-0.94427268947582355</v>
      </c>
      <c r="L85" s="69">
        <f t="shared" si="7"/>
        <v>0.38896236447110577</v>
      </c>
    </row>
    <row r="86" spans="3:12" x14ac:dyDescent="0.3">
      <c r="C86" s="68">
        <v>1920</v>
      </c>
      <c r="D86" s="68" t="s">
        <v>4</v>
      </c>
      <c r="E86" s="69">
        <f>'q calc'!M88</f>
        <v>0.39621688876426836</v>
      </c>
      <c r="F86" s="69">
        <f>'q calc'!N88</f>
        <v>-0.92579351876028859</v>
      </c>
      <c r="G86" s="69">
        <f t="shared" si="4"/>
        <v>-0.72774820102850113</v>
      </c>
      <c r="H86" s="69">
        <f>'q calc'!P88</f>
        <v>0.4830360167816054</v>
      </c>
      <c r="I86" s="69">
        <f>'CAPE calculation'!P287</f>
        <v>0.36384422887259976</v>
      </c>
      <c r="J86" s="69">
        <f t="shared" si="6"/>
        <v>-1.0110294455966806</v>
      </c>
      <c r="K86" s="69">
        <f t="shared" si="5"/>
        <v>-1.0019781753055501</v>
      </c>
      <c r="L86" s="69">
        <f t="shared" si="7"/>
        <v>0.36715243045989243</v>
      </c>
    </row>
    <row r="87" spans="3:12" x14ac:dyDescent="0.3">
      <c r="C87" s="68"/>
      <c r="D87" s="68" t="s">
        <v>3</v>
      </c>
      <c r="E87" s="69">
        <f>'q calc'!M89</f>
        <v>0.35912644960102358</v>
      </c>
      <c r="F87" s="69">
        <f>'q calc'!N89</f>
        <v>-1.0240807252104303</v>
      </c>
      <c r="G87" s="69">
        <f t="shared" si="4"/>
        <v>-0.82603540747864279</v>
      </c>
      <c r="H87" s="69">
        <f>'q calc'!P89</f>
        <v>0.43781831278627298</v>
      </c>
      <c r="I87" s="69">
        <f>'CAPE calculation'!P288</f>
        <v>0.31772000245608784</v>
      </c>
      <c r="J87" s="69">
        <f t="shared" si="6"/>
        <v>-1.1465847794868524</v>
      </c>
      <c r="K87" s="69">
        <f t="shared" si="5"/>
        <v>-1.1375335091957219</v>
      </c>
      <c r="L87" s="69">
        <f t="shared" si="7"/>
        <v>0.32060882611476377</v>
      </c>
    </row>
    <row r="88" spans="3:12" x14ac:dyDescent="0.3">
      <c r="C88" s="68"/>
      <c r="D88" s="68" t="s">
        <v>2</v>
      </c>
      <c r="E88" s="69">
        <f>'q calc'!M90</f>
        <v>0.35410458479044105</v>
      </c>
      <c r="F88" s="69">
        <f>'q calc'!N90</f>
        <v>-1.0381629722202237</v>
      </c>
      <c r="G88" s="69">
        <f t="shared" si="4"/>
        <v>-0.84011765448843623</v>
      </c>
      <c r="H88" s="69">
        <f>'q calc'!P90</f>
        <v>0.43169605590195653</v>
      </c>
      <c r="I88" s="69">
        <f>'CAPE calculation'!P289</f>
        <v>0.33491379396749754</v>
      </c>
      <c r="J88" s="69">
        <f t="shared" si="6"/>
        <v>-1.0938821117127928</v>
      </c>
      <c r="K88" s="69">
        <f t="shared" si="5"/>
        <v>-1.0848308414216623</v>
      </c>
      <c r="L88" s="69">
        <f t="shared" si="7"/>
        <v>0.33795894971517176</v>
      </c>
    </row>
    <row r="89" spans="3:12" x14ac:dyDescent="0.3">
      <c r="C89" s="68"/>
      <c r="D89" s="68" t="s">
        <v>1</v>
      </c>
      <c r="E89" s="69">
        <f>'q calc'!M91</f>
        <v>0.30406358722501936</v>
      </c>
      <c r="F89" s="69">
        <f>'q calc'!N91</f>
        <v>-1.1905184309452437</v>
      </c>
      <c r="G89" s="69">
        <f t="shared" si="4"/>
        <v>-0.99247311321345622</v>
      </c>
      <c r="H89" s="69">
        <f>'q calc'!P91</f>
        <v>0.37069006442298058</v>
      </c>
      <c r="I89" s="69">
        <f>'CAPE calculation'!P290</f>
        <v>0.30366122406955942</v>
      </c>
      <c r="J89" s="69">
        <f t="shared" si="6"/>
        <v>-1.1918425934832022</v>
      </c>
      <c r="K89" s="69">
        <f t="shared" si="5"/>
        <v>-1.1827913231920717</v>
      </c>
      <c r="L89" s="69">
        <f t="shared" si="7"/>
        <v>0.30642222029747512</v>
      </c>
    </row>
    <row r="90" spans="3:12" x14ac:dyDescent="0.3">
      <c r="C90" s="68">
        <v>1921</v>
      </c>
      <c r="D90" s="68" t="s">
        <v>4</v>
      </c>
      <c r="E90" s="69">
        <f>'q calc'!M92</f>
        <v>0.32091711064788675</v>
      </c>
      <c r="F90" s="69">
        <f>'q calc'!N92</f>
        <v>-1.1365724114779614</v>
      </c>
      <c r="G90" s="69">
        <f t="shared" si="4"/>
        <v>-0.93852709374617393</v>
      </c>
      <c r="H90" s="69">
        <f>'q calc'!P92</f>
        <v>0.39123653544370685</v>
      </c>
      <c r="I90" s="69">
        <f>'CAPE calculation'!P291</f>
        <v>0.33101128728707729</v>
      </c>
      <c r="J90" s="69">
        <f t="shared" si="6"/>
        <v>-1.105602803621297</v>
      </c>
      <c r="K90" s="69">
        <f t="shared" si="5"/>
        <v>-1.0965515333301665</v>
      </c>
      <c r="L90" s="69">
        <f t="shared" si="7"/>
        <v>0.33402096005118298</v>
      </c>
    </row>
    <row r="91" spans="3:12" x14ac:dyDescent="0.3">
      <c r="C91" s="68"/>
      <c r="D91" s="68" t="s">
        <v>3</v>
      </c>
      <c r="E91" s="69">
        <f>'q calc'!M93</f>
        <v>0.3188406820808562</v>
      </c>
      <c r="F91" s="69">
        <f>'q calc'!N93</f>
        <v>-1.1430637301672188</v>
      </c>
      <c r="G91" s="69">
        <f t="shared" si="4"/>
        <v>-0.94501841243543139</v>
      </c>
      <c r="H91" s="69">
        <f>'q calc'!P93</f>
        <v>0.38870511941225466</v>
      </c>
      <c r="I91" s="69">
        <f>'CAPE calculation'!P292</f>
        <v>0.33466545767628086</v>
      </c>
      <c r="J91" s="69">
        <f t="shared" si="6"/>
        <v>-1.0946238799261705</v>
      </c>
      <c r="K91" s="69">
        <f t="shared" si="5"/>
        <v>-1.08557260963504</v>
      </c>
      <c r="L91" s="69">
        <f t="shared" si="7"/>
        <v>0.33770835546176248</v>
      </c>
    </row>
    <row r="92" spans="3:12" x14ac:dyDescent="0.3">
      <c r="C92" s="68"/>
      <c r="D92" s="68" t="s">
        <v>2</v>
      </c>
      <c r="E92" s="69">
        <f>'q calc'!M94</f>
        <v>0.33642455886320444</v>
      </c>
      <c r="F92" s="69">
        <f>'q calc'!N94</f>
        <v>-1.0893813486039479</v>
      </c>
      <c r="G92" s="69">
        <f t="shared" si="4"/>
        <v>-0.8913360308721604</v>
      </c>
      <c r="H92" s="69">
        <f>'q calc'!P94</f>
        <v>0.41014197897423416</v>
      </c>
      <c r="I92" s="69">
        <f>'CAPE calculation'!P293</f>
        <v>0.34819574418624744</v>
      </c>
      <c r="J92" s="69">
        <f t="shared" si="6"/>
        <v>-1.0549904740482803</v>
      </c>
      <c r="K92" s="69">
        <f t="shared" si="5"/>
        <v>-1.0459392037571498</v>
      </c>
      <c r="L92" s="69">
        <f t="shared" si="7"/>
        <v>0.35136166416572534</v>
      </c>
    </row>
    <row r="93" spans="3:12" x14ac:dyDescent="0.3">
      <c r="C93" s="68"/>
      <c r="D93" s="68" t="s">
        <v>1</v>
      </c>
      <c r="E93" s="69">
        <f>'q calc'!M95</f>
        <v>0.38981655752997879</v>
      </c>
      <c r="F93" s="69">
        <f>'q calc'!N95</f>
        <v>-0.94207901582265363</v>
      </c>
      <c r="G93" s="69">
        <f t="shared" si="4"/>
        <v>-0.74403369809086617</v>
      </c>
      <c r="H93" s="69">
        <f>'q calc'!P95</f>
        <v>0.47523324362083413</v>
      </c>
      <c r="I93" s="69">
        <f>'CAPE calculation'!P294</f>
        <v>0.40181504533595996</v>
      </c>
      <c r="J93" s="69">
        <f t="shared" si="6"/>
        <v>-0.91176338246421518</v>
      </c>
      <c r="K93" s="69">
        <f t="shared" si="5"/>
        <v>-0.90271211217308467</v>
      </c>
      <c r="L93" s="69">
        <f t="shared" si="7"/>
        <v>0.40546849113857003</v>
      </c>
    </row>
    <row r="94" spans="3:12" x14ac:dyDescent="0.3">
      <c r="C94" s="68">
        <v>1922</v>
      </c>
      <c r="D94" s="68" t="s">
        <v>4</v>
      </c>
      <c r="E94" s="69">
        <f>'q calc'!M96</f>
        <v>0.3889951304097542</v>
      </c>
      <c r="F94" s="69">
        <f>'q calc'!N96</f>
        <v>-0.94418845366889737</v>
      </c>
      <c r="G94" s="69">
        <f t="shared" si="4"/>
        <v>-0.7461431359371099</v>
      </c>
      <c r="H94" s="69">
        <f>'q calc'!P96</f>
        <v>0.47423182521722401</v>
      </c>
      <c r="I94" s="69">
        <f>'CAPE calculation'!P295</f>
        <v>0.45341519114086126</v>
      </c>
      <c r="J94" s="69">
        <f t="shared" si="6"/>
        <v>-0.79094703652763698</v>
      </c>
      <c r="K94" s="69">
        <f t="shared" si="5"/>
        <v>-0.78189576623650647</v>
      </c>
      <c r="L94" s="69">
        <f t="shared" si="7"/>
        <v>0.45753780388555876</v>
      </c>
    </row>
    <row r="95" spans="3:12" x14ac:dyDescent="0.3">
      <c r="C95" s="68"/>
      <c r="D95" s="68" t="s">
        <v>3</v>
      </c>
      <c r="E95" s="69">
        <f>'q calc'!M97</f>
        <v>0.42736095494242327</v>
      </c>
      <c r="F95" s="69">
        <f>'q calc'!N97</f>
        <v>-0.8501262951077655</v>
      </c>
      <c r="G95" s="69">
        <f t="shared" si="4"/>
        <v>-0.65208097737597803</v>
      </c>
      <c r="H95" s="69">
        <f>'q calc'!P97</f>
        <v>0.5210043772924291</v>
      </c>
      <c r="I95" s="69">
        <f>'CAPE calculation'!P296</f>
        <v>0.50600276724090987</v>
      </c>
      <c r="J95" s="69">
        <f t="shared" si="6"/>
        <v>-0.68121314085407259</v>
      </c>
      <c r="K95" s="69">
        <f t="shared" si="5"/>
        <v>-0.67216187056294208</v>
      </c>
      <c r="L95" s="69">
        <f t="shared" si="7"/>
        <v>0.51060352499635853</v>
      </c>
    </row>
    <row r="96" spans="3:12" x14ac:dyDescent="0.3">
      <c r="C96" s="68"/>
      <c r="D96" s="68" t="s">
        <v>2</v>
      </c>
      <c r="E96" s="69">
        <f>'q calc'!M98</f>
        <v>0.46112491708904502</v>
      </c>
      <c r="F96" s="69">
        <f>'q calc'!N98</f>
        <v>-0.77408630286678815</v>
      </c>
      <c r="G96" s="69">
        <f t="shared" si="4"/>
        <v>-0.57604098513500068</v>
      </c>
      <c r="H96" s="69">
        <f>'q calc'!P98</f>
        <v>0.56216670592747198</v>
      </c>
      <c r="I96" s="69">
        <f>'CAPE calculation'!P297</f>
        <v>0.55567415041723944</v>
      </c>
      <c r="J96" s="69">
        <f t="shared" si="6"/>
        <v>-0.58757321693272668</v>
      </c>
      <c r="K96" s="69">
        <f t="shared" si="5"/>
        <v>-0.57852194664159617</v>
      </c>
      <c r="L96" s="69">
        <f t="shared" si="7"/>
        <v>0.56072653811656858</v>
      </c>
    </row>
    <row r="97" spans="3:12" x14ac:dyDescent="0.3">
      <c r="C97" s="68"/>
      <c r="D97" s="68" t="s">
        <v>1</v>
      </c>
      <c r="E97" s="69">
        <f>'q calc'!M99</f>
        <v>0.44973296480530495</v>
      </c>
      <c r="F97" s="69">
        <f>'q calc'!N99</f>
        <v>-0.79910128389985369</v>
      </c>
      <c r="G97" s="69">
        <f t="shared" si="4"/>
        <v>-0.60105596616806622</v>
      </c>
      <c r="H97" s="69">
        <f>'q calc'!P99</f>
        <v>0.54827854666281783</v>
      </c>
      <c r="I97" s="69">
        <f>'CAPE calculation'!P298</f>
        <v>0.53685201077419864</v>
      </c>
      <c r="J97" s="69">
        <f t="shared" si="6"/>
        <v>-0.62203280760430613</v>
      </c>
      <c r="K97" s="69">
        <f t="shared" si="5"/>
        <v>-0.61298153731317562</v>
      </c>
      <c r="L97" s="69">
        <f t="shared" si="7"/>
        <v>0.54173326086214857</v>
      </c>
    </row>
    <row r="98" spans="3:12" x14ac:dyDescent="0.3">
      <c r="C98" s="68">
        <v>1923</v>
      </c>
      <c r="D98" s="68" t="s">
        <v>4</v>
      </c>
      <c r="E98" s="69">
        <f>'q calc'!M100</f>
        <v>0.52796943298098709</v>
      </c>
      <c r="F98" s="69">
        <f>'q calc'!N100</f>
        <v>-0.6387168890331506</v>
      </c>
      <c r="G98" s="69">
        <f t="shared" si="4"/>
        <v>-0.44067157130136314</v>
      </c>
      <c r="H98" s="69">
        <f>'q calc'!P100</f>
        <v>0.64365820620359615</v>
      </c>
      <c r="I98" s="69">
        <f>'CAPE calculation'!P299</f>
        <v>0.58687219593945406</v>
      </c>
      <c r="J98" s="69">
        <f t="shared" si="6"/>
        <v>-0.53294820698296608</v>
      </c>
      <c r="K98" s="69">
        <f t="shared" si="5"/>
        <v>-0.52389693669183557</v>
      </c>
      <c r="L98" s="69">
        <f t="shared" si="7"/>
        <v>0.59220824740345757</v>
      </c>
    </row>
    <row r="99" spans="3:12" x14ac:dyDescent="0.3">
      <c r="C99" s="68"/>
      <c r="D99" s="68" t="s">
        <v>3</v>
      </c>
      <c r="E99" s="69">
        <f>'q calc'!M101</f>
        <v>0.45654046737497683</v>
      </c>
      <c r="F99" s="69">
        <f>'q calc'!N101</f>
        <v>-0.78407793583336527</v>
      </c>
      <c r="G99" s="69">
        <f t="shared" si="4"/>
        <v>-0.58603261810157781</v>
      </c>
      <c r="H99" s="69">
        <f>'q calc'!P101</f>
        <v>0.55657771062763617</v>
      </c>
      <c r="I99" s="69">
        <f>'CAPE calculation'!P300</f>
        <v>0.51758091312307608</v>
      </c>
      <c r="J99" s="69">
        <f t="shared" si="6"/>
        <v>-0.65858941220358735</v>
      </c>
      <c r="K99" s="69">
        <f t="shared" si="5"/>
        <v>-0.64953814191245685</v>
      </c>
      <c r="L99" s="69">
        <f t="shared" si="7"/>
        <v>0.52228694351320137</v>
      </c>
    </row>
    <row r="100" spans="3:12" x14ac:dyDescent="0.3">
      <c r="C100" s="68"/>
      <c r="D100" s="68" t="s">
        <v>2</v>
      </c>
      <c r="E100" s="69">
        <f>'q calc'!M102</f>
        <v>0.4364178885571694</v>
      </c>
      <c r="F100" s="69">
        <f>'q calc'!N102</f>
        <v>-0.82915503466909035</v>
      </c>
      <c r="G100" s="69">
        <f t="shared" si="4"/>
        <v>-0.63110971693730289</v>
      </c>
      <c r="H100" s="69">
        <f>'q calc'!P102</f>
        <v>0.53204586810612631</v>
      </c>
      <c r="I100" s="69">
        <f>'CAPE calculation'!P301</f>
        <v>0.50298821648265579</v>
      </c>
      <c r="J100" s="69">
        <f t="shared" si="6"/>
        <v>-0.68718853563263538</v>
      </c>
      <c r="K100" s="69">
        <f t="shared" si="5"/>
        <v>-0.67813726534150487</v>
      </c>
      <c r="L100" s="69">
        <f t="shared" si="7"/>
        <v>0.50756156486669757</v>
      </c>
    </row>
    <row r="101" spans="3:12" x14ac:dyDescent="0.3">
      <c r="C101" s="68"/>
      <c r="D101" s="68" t="s">
        <v>1</v>
      </c>
      <c r="E101" s="69">
        <f>'q calc'!M103</f>
        <v>0.44807325989747948</v>
      </c>
      <c r="F101" s="69">
        <f>'q calc'!N103</f>
        <v>-0.80279853337928797</v>
      </c>
      <c r="G101" s="69">
        <f t="shared" si="4"/>
        <v>-0.60475321564750051</v>
      </c>
      <c r="H101" s="69">
        <f>'q calc'!P103</f>
        <v>0.54625516686644104</v>
      </c>
      <c r="I101" s="69">
        <f>'CAPE calculation'!P302</f>
        <v>0.52642903481833048</v>
      </c>
      <c r="J101" s="69">
        <f t="shared" si="6"/>
        <v>-0.64163874316248404</v>
      </c>
      <c r="K101" s="69">
        <f t="shared" si="5"/>
        <v>-0.63258747287135353</v>
      </c>
      <c r="L101" s="69">
        <f t="shared" si="7"/>
        <v>0.53121551548886148</v>
      </c>
    </row>
    <row r="102" spans="3:12" x14ac:dyDescent="0.3">
      <c r="C102" s="68">
        <v>1924</v>
      </c>
      <c r="D102" s="68" t="s">
        <v>4</v>
      </c>
      <c r="E102" s="69">
        <f>'q calc'!M104</f>
        <v>0.44329068714866598</v>
      </c>
      <c r="F102" s="69">
        <f>'q calc'!N104</f>
        <v>-0.81352954546293077</v>
      </c>
      <c r="G102" s="69">
        <f t="shared" si="4"/>
        <v>-0.61548422773114331</v>
      </c>
      <c r="H102" s="69">
        <f>'q calc'!P104</f>
        <v>0.54042463577080779</v>
      </c>
      <c r="I102" s="69">
        <f>'CAPE calculation'!P303</f>
        <v>0.54309773859608923</v>
      </c>
      <c r="J102" s="69">
        <f t="shared" si="6"/>
        <v>-0.61046597783126366</v>
      </c>
      <c r="K102" s="69">
        <f t="shared" si="5"/>
        <v>-0.60141470754013315</v>
      </c>
      <c r="L102" s="69">
        <f t="shared" si="7"/>
        <v>0.54803577707053686</v>
      </c>
    </row>
    <row r="103" spans="3:12" x14ac:dyDescent="0.3">
      <c r="C103" s="68"/>
      <c r="D103" s="68" t="s">
        <v>3</v>
      </c>
      <c r="E103" s="69">
        <f>'q calc'!M105</f>
        <v>0.43892395009260299</v>
      </c>
      <c r="F103" s="69">
        <f>'q calc'!N105</f>
        <v>-0.82342911532698482</v>
      </c>
      <c r="G103" s="69">
        <f t="shared" si="4"/>
        <v>-0.62538379759519735</v>
      </c>
      <c r="H103" s="69">
        <f>'q calc'!P105</f>
        <v>0.53510105837239907</v>
      </c>
      <c r="I103" s="69">
        <f>'CAPE calculation'!P304</f>
        <v>0.54254911500623493</v>
      </c>
      <c r="J103" s="69">
        <f t="shared" si="6"/>
        <v>-0.61147666309182469</v>
      </c>
      <c r="K103" s="69">
        <f t="shared" si="5"/>
        <v>-0.60242539280069418</v>
      </c>
      <c r="L103" s="69">
        <f t="shared" si="7"/>
        <v>0.54748216519919635</v>
      </c>
    </row>
    <row r="104" spans="3:12" x14ac:dyDescent="0.3">
      <c r="C104" s="68"/>
      <c r="D104" s="68" t="s">
        <v>2</v>
      </c>
      <c r="E104" s="69">
        <f>'q calc'!M106</f>
        <v>0.4696029126865246</v>
      </c>
      <c r="F104" s="69">
        <f>'q calc'!N106</f>
        <v>-0.75586780800340436</v>
      </c>
      <c r="G104" s="69">
        <f t="shared" si="4"/>
        <v>-0.5578224902716169</v>
      </c>
      <c r="H104" s="69">
        <f>'q calc'!P106</f>
        <v>0.57250240170376931</v>
      </c>
      <c r="I104" s="69">
        <f>'CAPE calculation'!P305</f>
        <v>0.5779858312196513</v>
      </c>
      <c r="J104" s="69">
        <f t="shared" si="6"/>
        <v>-0.5482059240710303</v>
      </c>
      <c r="K104" s="69">
        <f t="shared" si="5"/>
        <v>-0.5391546537798998</v>
      </c>
      <c r="L104" s="69">
        <f t="shared" si="7"/>
        <v>0.58324108468402069</v>
      </c>
    </row>
    <row r="105" spans="3:12" x14ac:dyDescent="0.3">
      <c r="C105" s="68"/>
      <c r="D105" s="68" t="s">
        <v>1</v>
      </c>
      <c r="E105" s="69">
        <f>'q calc'!M107</f>
        <v>0.51486664257780312</v>
      </c>
      <c r="F105" s="69">
        <f>'q calc'!N107</f>
        <v>-0.66384735830168973</v>
      </c>
      <c r="G105" s="69">
        <f t="shared" si="4"/>
        <v>-0.46580204056990226</v>
      </c>
      <c r="H105" s="69">
        <f>'q calc'!P107</f>
        <v>0.62768432961086018</v>
      </c>
      <c r="I105" s="69">
        <f>'CAPE calculation'!P306</f>
        <v>0.62692107161493849</v>
      </c>
      <c r="J105" s="69">
        <f t="shared" si="6"/>
        <v>-0.46693462886489945</v>
      </c>
      <c r="K105" s="69">
        <f t="shared" si="5"/>
        <v>-0.45788335857376894</v>
      </c>
      <c r="L105" s="69">
        <f t="shared" si="7"/>
        <v>0.63262126175028888</v>
      </c>
    </row>
    <row r="106" spans="3:12" x14ac:dyDescent="0.3">
      <c r="C106" s="68">
        <v>1925</v>
      </c>
      <c r="D106" s="68" t="s">
        <v>4</v>
      </c>
      <c r="E106" s="69">
        <f>'q calc'!M108</f>
        <v>0.5395964030750624</v>
      </c>
      <c r="F106" s="69">
        <f>'q calc'!N108</f>
        <v>-0.61693382058057111</v>
      </c>
      <c r="G106" s="69">
        <f t="shared" si="4"/>
        <v>-0.41888850284878365</v>
      </c>
      <c r="H106" s="69">
        <f>'q calc'!P108</f>
        <v>0.65783288043062638</v>
      </c>
      <c r="I106" s="69">
        <f>'CAPE calculation'!P307</f>
        <v>0.64139620407642639</v>
      </c>
      <c r="J106" s="69">
        <f t="shared" si="6"/>
        <v>-0.44410790992515009</v>
      </c>
      <c r="K106" s="69">
        <f t="shared" si="5"/>
        <v>-0.43505663963401958</v>
      </c>
      <c r="L106" s="69">
        <f t="shared" si="7"/>
        <v>0.64722800728238605</v>
      </c>
    </row>
    <row r="107" spans="3:12" x14ac:dyDescent="0.3">
      <c r="C107" s="68"/>
      <c r="D107" s="68" t="s">
        <v>3</v>
      </c>
      <c r="E107" s="69">
        <f>'q calc'!M109</f>
        <v>0.55680160018844382</v>
      </c>
      <c r="F107" s="69">
        <f>'q calc'!N109</f>
        <v>-0.58554629606439768</v>
      </c>
      <c r="G107" s="69">
        <f t="shared" si="4"/>
        <v>-0.38750097833261021</v>
      </c>
      <c r="H107" s="69">
        <f>'q calc'!P109</f>
        <v>0.67880808395491288</v>
      </c>
      <c r="I107" s="69">
        <f>'CAPE calculation'!P308</f>
        <v>0.66042349568927117</v>
      </c>
      <c r="J107" s="69">
        <f t="shared" si="6"/>
        <v>-0.41487398960225036</v>
      </c>
      <c r="K107" s="69">
        <f t="shared" si="5"/>
        <v>-0.40582271931111985</v>
      </c>
      <c r="L107" s="69">
        <f t="shared" si="7"/>
        <v>0.66642830182153945</v>
      </c>
    </row>
    <row r="108" spans="3:12" x14ac:dyDescent="0.3">
      <c r="C108" s="68"/>
      <c r="D108" s="68" t="s">
        <v>2</v>
      </c>
      <c r="E108" s="69">
        <f>'q calc'!M110</f>
        <v>0.58911262840267398</v>
      </c>
      <c r="F108" s="69">
        <f>'q calc'!N110</f>
        <v>-0.52913789391176957</v>
      </c>
      <c r="G108" s="69">
        <f t="shared" si="4"/>
        <v>-0.33109257617998211</v>
      </c>
      <c r="H108" s="69">
        <f>'q calc'!P110</f>
        <v>0.71819911146864801</v>
      </c>
      <c r="I108" s="69">
        <f>'CAPE calculation'!P309</f>
        <v>0.69854193422635247</v>
      </c>
      <c r="J108" s="69">
        <f t="shared" si="6"/>
        <v>-0.35876006740373351</v>
      </c>
      <c r="K108" s="69">
        <f t="shared" si="5"/>
        <v>-0.349708797112603</v>
      </c>
      <c r="L108" s="69">
        <f t="shared" si="7"/>
        <v>0.70489332680651973</v>
      </c>
    </row>
    <row r="109" spans="3:12" x14ac:dyDescent="0.3">
      <c r="C109" s="68"/>
      <c r="D109" s="68" t="s">
        <v>1</v>
      </c>
      <c r="E109" s="69">
        <f>'q calc'!M111</f>
        <v>0.63315505287491458</v>
      </c>
      <c r="F109" s="69">
        <f>'q calc'!N111</f>
        <v>-0.45703993758366007</v>
      </c>
      <c r="G109" s="69">
        <f t="shared" si="4"/>
        <v>-0.25899461985187255</v>
      </c>
      <c r="H109" s="69">
        <f>'q calc'!P111</f>
        <v>0.77189212125635787</v>
      </c>
      <c r="I109" s="69">
        <f>'CAPE calculation'!P310</f>
        <v>0.75130223056705725</v>
      </c>
      <c r="J109" s="69">
        <f t="shared" si="6"/>
        <v>-0.28594727066818804</v>
      </c>
      <c r="K109" s="69">
        <f t="shared" si="5"/>
        <v>-0.27689600037705753</v>
      </c>
      <c r="L109" s="69">
        <f t="shared" si="7"/>
        <v>0.75813333859204879</v>
      </c>
    </row>
    <row r="110" spans="3:12" x14ac:dyDescent="0.3">
      <c r="C110" s="68">
        <v>1926</v>
      </c>
      <c r="D110" s="68" t="s">
        <v>4</v>
      </c>
      <c r="E110" s="69">
        <f>'q calc'!M112</f>
        <v>0.58232420487074521</v>
      </c>
      <c r="F110" s="69">
        <f>'q calc'!N112</f>
        <v>-0.54072793330463254</v>
      </c>
      <c r="G110" s="69">
        <f t="shared" si="4"/>
        <v>-0.34268261557284507</v>
      </c>
      <c r="H110" s="69">
        <f>'q calc'!P112</f>
        <v>0.70992320714433665</v>
      </c>
      <c r="I110" s="69">
        <f>'CAPE calculation'!P311</f>
        <v>0.72155900771188197</v>
      </c>
      <c r="J110" s="69">
        <f t="shared" si="6"/>
        <v>-0.32634111934195031</v>
      </c>
      <c r="K110" s="69">
        <f t="shared" si="5"/>
        <v>-0.31728984905081981</v>
      </c>
      <c r="L110" s="69">
        <f t="shared" si="7"/>
        <v>0.72811967973912362</v>
      </c>
    </row>
    <row r="111" spans="3:12" x14ac:dyDescent="0.3">
      <c r="C111" s="68"/>
      <c r="D111" s="68" t="s">
        <v>3</v>
      </c>
      <c r="E111" s="69">
        <f>'q calc'!M113</f>
        <v>0.59464071729187962</v>
      </c>
      <c r="F111" s="69">
        <f>'q calc'!N113</f>
        <v>-0.51979789230341633</v>
      </c>
      <c r="G111" s="69">
        <f t="shared" si="4"/>
        <v>-0.32175257457162887</v>
      </c>
      <c r="H111" s="69">
        <f>'q calc'!P113</f>
        <v>0.72493851635818873</v>
      </c>
      <c r="I111" s="69">
        <f>'CAPE calculation'!P312</f>
        <v>0.75209015068712648</v>
      </c>
      <c r="J111" s="69">
        <f t="shared" si="6"/>
        <v>-0.28489908098459704</v>
      </c>
      <c r="K111" s="69">
        <f t="shared" si="5"/>
        <v>-0.27584781069346653</v>
      </c>
      <c r="L111" s="69">
        <f t="shared" si="7"/>
        <v>0.75892842276306349</v>
      </c>
    </row>
    <row r="112" spans="3:12" x14ac:dyDescent="0.3">
      <c r="C112" s="68"/>
      <c r="D112" s="68" t="s">
        <v>2</v>
      </c>
      <c r="E112" s="69">
        <f>'q calc'!M114</f>
        <v>0.65135499418252363</v>
      </c>
      <c r="F112" s="69">
        <f>'q calc'!N114</f>
        <v>-0.42870047943489858</v>
      </c>
      <c r="G112" s="69">
        <f t="shared" si="4"/>
        <v>-0.23065516170311109</v>
      </c>
      <c r="H112" s="69">
        <f>'q calc'!P114</f>
        <v>0.79408003753197343</v>
      </c>
      <c r="I112" s="69">
        <f>'CAPE calculation'!P313</f>
        <v>0.84770288971045815</v>
      </c>
      <c r="J112" s="69">
        <f t="shared" si="6"/>
        <v>-0.16522507049018745</v>
      </c>
      <c r="K112" s="69">
        <f t="shared" si="5"/>
        <v>-0.15617380019905697</v>
      </c>
      <c r="L112" s="69">
        <f t="shared" si="7"/>
        <v>0.85541050693440668</v>
      </c>
    </row>
    <row r="113" spans="3:14" x14ac:dyDescent="0.3">
      <c r="C113" s="68"/>
      <c r="D113" s="68" t="s">
        <v>1</v>
      </c>
      <c r="E113" s="69">
        <f>'q calc'!M115</f>
        <v>0.65695541846836936</v>
      </c>
      <c r="F113" s="69">
        <f>'q calc'!N115</f>
        <v>-0.42013911901239109</v>
      </c>
      <c r="G113" s="69">
        <f t="shared" si="4"/>
        <v>-0.2220938012806036</v>
      </c>
      <c r="H113" s="69">
        <f>'q calc'!P115</f>
        <v>0.80090762796548309</v>
      </c>
      <c r="I113" s="69">
        <f>'CAPE calculation'!P314</f>
        <v>0.86176277691631065</v>
      </c>
      <c r="J113" s="69">
        <f t="shared" si="6"/>
        <v>-0.14877524698627426</v>
      </c>
      <c r="K113" s="69">
        <f t="shared" si="5"/>
        <v>-0.13972397669514378</v>
      </c>
      <c r="L113" s="69">
        <f t="shared" si="7"/>
        <v>0.86959823165280037</v>
      </c>
    </row>
    <row r="114" spans="3:14" x14ac:dyDescent="0.3">
      <c r="C114" s="68">
        <v>1927</v>
      </c>
      <c r="D114" s="68" t="s">
        <v>4</v>
      </c>
      <c r="E114" s="69">
        <f>'q calc'!M116</f>
        <v>0.66301808066327927</v>
      </c>
      <c r="F114" s="69">
        <f>'q calc'!N116</f>
        <v>-0.41095301818278285</v>
      </c>
      <c r="G114" s="69">
        <f t="shared" si="4"/>
        <v>-0.21290770045099536</v>
      </c>
      <c r="H114" s="69">
        <f>'q calc'!P116</f>
        <v>0.8082987419759311</v>
      </c>
      <c r="I114" s="69">
        <f>'CAPE calculation'!P315</f>
        <v>0.91976747708364059</v>
      </c>
      <c r="J114" s="69">
        <f t="shared" si="6"/>
        <v>-8.3634383184159555E-2</v>
      </c>
      <c r="K114" s="69">
        <f t="shared" si="5"/>
        <v>-7.4583112893029074E-2</v>
      </c>
      <c r="L114" s="69">
        <f t="shared" si="7"/>
        <v>0.92813033125630828</v>
      </c>
    </row>
    <row r="115" spans="3:14" x14ac:dyDescent="0.3">
      <c r="C115" s="68"/>
      <c r="D115" s="68" t="s">
        <v>3</v>
      </c>
      <c r="E115" s="69">
        <f>'q calc'!M117</f>
        <v>0.71079971387818253</v>
      </c>
      <c r="F115" s="69">
        <f>'q calc'!N117</f>
        <v>-0.34136458523663665</v>
      </c>
      <c r="G115" s="69">
        <f t="shared" si="4"/>
        <v>-0.14331926750484916</v>
      </c>
      <c r="H115" s="69">
        <f>'q calc'!P117</f>
        <v>0.86655029671260531</v>
      </c>
      <c r="I115" s="69">
        <f>'CAPE calculation'!P316</f>
        <v>0.98261861235760661</v>
      </c>
      <c r="J115" s="69">
        <f t="shared" si="6"/>
        <v>-1.7534217479492617E-2</v>
      </c>
      <c r="K115" s="69">
        <f t="shared" si="5"/>
        <v>-8.4829471883621291E-3</v>
      </c>
      <c r="L115" s="69">
        <f t="shared" si="7"/>
        <v>0.99155293148416612</v>
      </c>
    </row>
    <row r="116" spans="3:14" x14ac:dyDescent="0.3">
      <c r="C116" s="68"/>
      <c r="D116" s="68" t="s">
        <v>2</v>
      </c>
      <c r="E116" s="69">
        <f>'q calc'!M118</f>
        <v>0.80755183088122351</v>
      </c>
      <c r="F116" s="69">
        <f>'q calc'!N118</f>
        <v>-0.21374803909540074</v>
      </c>
      <c r="G116" s="69">
        <f t="shared" si="4"/>
        <v>-1.5702721363613253E-2</v>
      </c>
      <c r="H116" s="69">
        <f>'q calc'!P118</f>
        <v>0.98450275794689135</v>
      </c>
      <c r="I116" s="69">
        <f>'CAPE calculation'!P317</f>
        <v>1.1501144284012259</v>
      </c>
      <c r="J116" s="69">
        <f t="shared" si="6"/>
        <v>0.13986144038265552</v>
      </c>
      <c r="K116" s="69">
        <f t="shared" si="5"/>
        <v>0.148912710673786</v>
      </c>
      <c r="L116" s="69">
        <f t="shared" si="7"/>
        <v>1.1605716792676053</v>
      </c>
    </row>
    <row r="117" spans="3:14" x14ac:dyDescent="0.3">
      <c r="C117" s="68"/>
      <c r="D117" s="68" t="s">
        <v>1</v>
      </c>
      <c r="E117" s="69">
        <f>'q calc'!M119</f>
        <v>0.8312018642020379</v>
      </c>
      <c r="F117" s="69">
        <f>'q calc'!N119</f>
        <v>-0.18488259641566201</v>
      </c>
      <c r="G117" s="69">
        <f t="shared" si="4"/>
        <v>1.3162721316125475E-2</v>
      </c>
      <c r="H117" s="69">
        <f>'q calc'!P119</f>
        <v>1.0133349915441701</v>
      </c>
      <c r="I117" s="69">
        <f>'CAPE calculation'!P318</f>
        <v>1.197149882606148</v>
      </c>
      <c r="J117" s="69">
        <f t="shared" si="6"/>
        <v>0.17994363394688057</v>
      </c>
      <c r="K117" s="69">
        <f t="shared" si="5"/>
        <v>0.18899490423801105</v>
      </c>
      <c r="L117" s="69">
        <f t="shared" si="7"/>
        <v>1.2080347966094196</v>
      </c>
    </row>
    <row r="118" spans="3:14" x14ac:dyDescent="0.3">
      <c r="C118" s="68">
        <v>1928</v>
      </c>
      <c r="D118" s="68" t="s">
        <v>4</v>
      </c>
      <c r="E118" s="69">
        <f>'q calc'!M120</f>
        <v>0.86725306021517012</v>
      </c>
      <c r="F118" s="69">
        <f>'q calc'!N120</f>
        <v>-0.14242446449604743</v>
      </c>
      <c r="G118" s="69">
        <f t="shared" si="4"/>
        <v>5.5620853235740064E-2</v>
      </c>
      <c r="H118" s="69">
        <f>'q calc'!P120</f>
        <v>1.0572857332117138</v>
      </c>
      <c r="I118" s="69">
        <f>'CAPE calculation'!P319</f>
        <v>1.2744002069171185</v>
      </c>
      <c r="J118" s="69">
        <f t="shared" si="6"/>
        <v>0.2424756419780314</v>
      </c>
      <c r="K118" s="69">
        <f t="shared" si="5"/>
        <v>0.25152691226916191</v>
      </c>
      <c r="L118" s="69">
        <f t="shared" si="7"/>
        <v>1.2859875084401711</v>
      </c>
    </row>
    <row r="119" spans="3:14" x14ac:dyDescent="0.3">
      <c r="C119" s="68"/>
      <c r="D119" s="68" t="s">
        <v>3</v>
      </c>
      <c r="E119" s="69">
        <f>'q calc'!M121</f>
        <v>0.90190315408559751</v>
      </c>
      <c r="F119" s="69">
        <f>'q calc'!N121</f>
        <v>-0.10324813265992312</v>
      </c>
      <c r="G119" s="69">
        <f t="shared" si="4"/>
        <v>9.4797185071864368E-2</v>
      </c>
      <c r="H119" s="69">
        <f>'q calc'!P121</f>
        <v>1.0995283629402963</v>
      </c>
      <c r="I119" s="69">
        <f>'CAPE calculation'!P320</f>
        <v>1.3320281020518285</v>
      </c>
      <c r="J119" s="69">
        <f t="shared" si="6"/>
        <v>0.28670266953215329</v>
      </c>
      <c r="K119" s="69">
        <f t="shared" si="5"/>
        <v>0.2957539398232838</v>
      </c>
      <c r="L119" s="69">
        <f t="shared" si="7"/>
        <v>1.3441393769652181</v>
      </c>
    </row>
    <row r="120" spans="3:14" x14ac:dyDescent="0.3">
      <c r="C120" s="68"/>
      <c r="D120" s="68" t="s">
        <v>2</v>
      </c>
      <c r="E120" s="69">
        <f>'q calc'!M122</f>
        <v>1.0017023084661247</v>
      </c>
      <c r="F120" s="69">
        <f>'q calc'!N122</f>
        <v>1.7008611813184782E-3</v>
      </c>
      <c r="G120" s="69">
        <f t="shared" si="4"/>
        <v>0.19974617891310598</v>
      </c>
      <c r="H120" s="69">
        <f>'q calc'!P122</f>
        <v>1.2211955290232221</v>
      </c>
      <c r="I120" s="69">
        <f>'CAPE calculation'!P321</f>
        <v>1.4631685768105103</v>
      </c>
      <c r="J120" s="69">
        <f t="shared" si="6"/>
        <v>0.38060434220133171</v>
      </c>
      <c r="K120" s="69">
        <f t="shared" si="5"/>
        <v>0.38965561249246222</v>
      </c>
      <c r="L120" s="69">
        <f t="shared" si="7"/>
        <v>1.4764722277252982</v>
      </c>
    </row>
    <row r="121" spans="3:14" x14ac:dyDescent="0.3">
      <c r="C121" s="68"/>
      <c r="D121" s="68" t="s">
        <v>1</v>
      </c>
      <c r="E121" s="69">
        <f>'q calc'!M123</f>
        <v>1.0930479886817617</v>
      </c>
      <c r="F121" s="69">
        <f>'q calc'!N123</f>
        <v>8.8970113703376472E-2</v>
      </c>
      <c r="G121" s="69">
        <f t="shared" si="4"/>
        <v>0.28701543143516395</v>
      </c>
      <c r="H121" s="69">
        <f>'q calc'!P123</f>
        <v>1.3325568939039074</v>
      </c>
      <c r="I121" s="69">
        <f>'CAPE calculation'!P322</f>
        <v>1.6091360347799333</v>
      </c>
      <c r="J121" s="69">
        <f t="shared" si="6"/>
        <v>0.47569741060169918</v>
      </c>
      <c r="K121" s="69">
        <f t="shared" si="5"/>
        <v>0.48474868089282969</v>
      </c>
      <c r="L121" s="69">
        <f t="shared" si="7"/>
        <v>1.623766873919319</v>
      </c>
    </row>
    <row r="122" spans="3:14" x14ac:dyDescent="0.3">
      <c r="C122" s="68">
        <v>1929</v>
      </c>
      <c r="D122" s="68" t="s">
        <v>4</v>
      </c>
      <c r="E122" s="69">
        <f>'q calc'!M124</f>
        <v>1.831243482945395</v>
      </c>
      <c r="F122" s="69">
        <f>'q calc'!N124</f>
        <v>0.60499523497575836</v>
      </c>
      <c r="G122" s="69">
        <f t="shared" si="4"/>
        <v>0.80304055270754582</v>
      </c>
      <c r="H122" s="69">
        <f>'q calc'!P124</f>
        <v>2.2325059401632159</v>
      </c>
      <c r="I122" s="69">
        <f>'CAPE calculation'!P323</f>
        <v>1.7635065803409375</v>
      </c>
      <c r="J122" s="69">
        <f t="shared" si="6"/>
        <v>0.5673042020966691</v>
      </c>
      <c r="K122" s="69">
        <f t="shared" si="5"/>
        <v>0.57635547238779961</v>
      </c>
      <c r="L122" s="69">
        <f t="shared" si="7"/>
        <v>1.7795410115764203</v>
      </c>
      <c r="N122" s="69">
        <f>LN(H122)</f>
        <v>0.80312469453237512</v>
      </c>
    </row>
    <row r="123" spans="3:14" x14ac:dyDescent="0.3">
      <c r="C123" s="68"/>
      <c r="D123" s="68" t="s">
        <v>3</v>
      </c>
      <c r="E123" s="69">
        <f>'q calc'!M125</f>
        <v>1.8740817462459176</v>
      </c>
      <c r="F123" s="69">
        <f>'q calc'!N125</f>
        <v>0.62811880412734689</v>
      </c>
      <c r="G123" s="69">
        <f t="shared" si="4"/>
        <v>0.82616412185913435</v>
      </c>
      <c r="H123" s="69">
        <f>'q calc'!P125</f>
        <v>2.2847309327299441</v>
      </c>
      <c r="I123" s="69">
        <f>'CAPE calculation'!P324</f>
        <v>1.7842215088564084</v>
      </c>
      <c r="J123" s="69">
        <f t="shared" si="6"/>
        <v>0.5789821906072663</v>
      </c>
      <c r="K123" s="69">
        <f t="shared" si="5"/>
        <v>0.58803346089839681</v>
      </c>
      <c r="L123" s="69">
        <f t="shared" si="7"/>
        <v>1.8004442876152473</v>
      </c>
      <c r="N123" s="69">
        <f>EXP(0.695)</f>
        <v>2.0037090739411751</v>
      </c>
    </row>
    <row r="124" spans="3:14" x14ac:dyDescent="0.3">
      <c r="C124" s="68"/>
      <c r="D124" s="68" t="s">
        <v>2</v>
      </c>
      <c r="E124" s="69">
        <f>'q calc'!M126</f>
        <v>2.2324833182379167</v>
      </c>
      <c r="F124" s="69">
        <f>'q calc'!N126</f>
        <v>0.80311456150674387</v>
      </c>
      <c r="G124" s="69">
        <f t="shared" si="4"/>
        <v>1.0011598792385314</v>
      </c>
      <c r="H124" s="69">
        <f>'q calc'!P126</f>
        <v>2.7216655325730126</v>
      </c>
      <c r="I124" s="69">
        <f>'CAPE calculation'!P325</f>
        <v>2.0848255096200656</v>
      </c>
      <c r="J124" s="69">
        <f t="shared" si="6"/>
        <v>0.73468516331706935</v>
      </c>
      <c r="K124" s="69">
        <f t="shared" si="5"/>
        <v>0.74373643360819985</v>
      </c>
      <c r="L124" s="69">
        <f t="shared" si="7"/>
        <v>2.1037814872413798</v>
      </c>
    </row>
    <row r="125" spans="3:14" x14ac:dyDescent="0.3">
      <c r="C125" s="68"/>
      <c r="D125" s="68" t="s">
        <v>1</v>
      </c>
      <c r="E125" s="69">
        <f>'q calc'!M127</f>
        <v>1.5191286457437203</v>
      </c>
      <c r="F125" s="69">
        <f>'q calc'!N127</f>
        <v>0.41813691110307272</v>
      </c>
      <c r="G125" s="69">
        <f t="shared" si="4"/>
        <v>0.61618222883486018</v>
      </c>
      <c r="H125" s="69">
        <f>'q calc'!P127</f>
        <v>1.852000434174971</v>
      </c>
      <c r="I125" s="69">
        <f>'CAPE calculation'!P326</f>
        <v>1.4123369586401016</v>
      </c>
      <c r="J125" s="69">
        <f t="shared" si="6"/>
        <v>0.34524574986475853</v>
      </c>
      <c r="K125" s="69">
        <f t="shared" si="5"/>
        <v>0.35429702015588904</v>
      </c>
      <c r="L125" s="69">
        <f t="shared" si="7"/>
        <v>1.4251784303403474</v>
      </c>
    </row>
    <row r="126" spans="3:14" x14ac:dyDescent="0.3">
      <c r="C126" s="68">
        <v>1930</v>
      </c>
      <c r="D126" s="68" t="s">
        <v>4</v>
      </c>
      <c r="E126" s="69">
        <f>'q calc'!M128</f>
        <v>1.1618073836208818</v>
      </c>
      <c r="F126" s="69">
        <f>'q calc'!N128</f>
        <v>0.14997688188479844</v>
      </c>
      <c r="G126" s="69">
        <f t="shared" si="4"/>
        <v>0.34802219961658593</v>
      </c>
      <c r="H126" s="69">
        <f>'q calc'!P128</f>
        <v>1.4163828619268564</v>
      </c>
      <c r="I126" s="69">
        <f>'CAPE calculation'!P327</f>
        <v>1.5824677592803564</v>
      </c>
      <c r="J126" s="69">
        <f t="shared" si="6"/>
        <v>0.4589855015461009</v>
      </c>
      <c r="K126" s="69">
        <f t="shared" si="5"/>
        <v>0.46803677183723141</v>
      </c>
      <c r="L126" s="69">
        <f t="shared" si="7"/>
        <v>1.5968561209408181</v>
      </c>
    </row>
    <row r="127" spans="3:14" x14ac:dyDescent="0.3">
      <c r="C127" s="68"/>
      <c r="D127" s="68" t="s">
        <v>3</v>
      </c>
      <c r="E127" s="69">
        <f>'q calc'!M129</f>
        <v>1.0735463247139465</v>
      </c>
      <c r="F127" s="69">
        <f>'q calc'!N129</f>
        <v>7.096749037624292E-2</v>
      </c>
      <c r="G127" s="69">
        <f t="shared" si="4"/>
        <v>0.26901280810803041</v>
      </c>
      <c r="H127" s="69">
        <f>'q calc'!P129</f>
        <v>1.3087820212249408</v>
      </c>
      <c r="I127" s="69">
        <f>'CAPE calculation'!P328</f>
        <v>1.4087783625209265</v>
      </c>
      <c r="J127" s="69">
        <f t="shared" si="6"/>
        <v>0.34272291928075221</v>
      </c>
      <c r="K127" s="69">
        <f t="shared" si="5"/>
        <v>0.35177418957188272</v>
      </c>
      <c r="L127" s="69">
        <f t="shared" si="7"/>
        <v>1.4215874781951707</v>
      </c>
    </row>
    <row r="128" spans="3:14" x14ac:dyDescent="0.3">
      <c r="C128" s="68"/>
      <c r="D128" s="68" t="s">
        <v>2</v>
      </c>
      <c r="E128" s="69">
        <f>'q calc'!M130</f>
        <v>1.0664286594903747</v>
      </c>
      <c r="F128" s="69">
        <f>'q calc'!N130</f>
        <v>6.4315364512209774E-2</v>
      </c>
      <c r="G128" s="69">
        <f t="shared" si="4"/>
        <v>0.26236068224399728</v>
      </c>
      <c r="H128" s="69">
        <f>'q calc'!P130</f>
        <v>1.3001047317002516</v>
      </c>
      <c r="I128" s="69">
        <f>'CAPE calculation'!P329</f>
        <v>1.3581117522937949</v>
      </c>
      <c r="J128" s="69">
        <f t="shared" si="6"/>
        <v>0.30609531757236391</v>
      </c>
      <c r="K128" s="69">
        <f t="shared" si="5"/>
        <v>0.31514658786349442</v>
      </c>
      <c r="L128" s="69">
        <f t="shared" si="7"/>
        <v>1.3704601890646098</v>
      </c>
    </row>
    <row r="129" spans="3:12" x14ac:dyDescent="0.3">
      <c r="C129" s="68"/>
      <c r="D129" s="68" t="s">
        <v>1</v>
      </c>
      <c r="E129" s="69">
        <f>'q calc'!M131</f>
        <v>0.81952989411663613</v>
      </c>
      <c r="F129" s="69">
        <f>'q calc'!N131</f>
        <v>-0.1990244029807989</v>
      </c>
      <c r="G129" s="69">
        <f t="shared" si="4"/>
        <v>-9.7908524901141325E-4</v>
      </c>
      <c r="H129" s="69">
        <f>'q calc'!P131</f>
        <v>0.99910545691824737</v>
      </c>
      <c r="I129" s="69">
        <f>'CAPE calculation'!P330</f>
        <v>1.0342639105586389</v>
      </c>
      <c r="J129" s="69">
        <f t="shared" si="6"/>
        <v>3.3689976168513054E-2</v>
      </c>
      <c r="K129" s="69">
        <f t="shared" si="5"/>
        <v>4.2741246459643542E-2</v>
      </c>
      <c r="L129" s="69">
        <f t="shared" si="7"/>
        <v>1.0436678071689867</v>
      </c>
    </row>
    <row r="130" spans="3:12" x14ac:dyDescent="0.3">
      <c r="C130" s="68">
        <v>1931</v>
      </c>
      <c r="D130" s="68" t="s">
        <v>4</v>
      </c>
      <c r="E130" s="69">
        <f>'q calc'!M132</f>
        <v>0.96763874820389129</v>
      </c>
      <c r="F130" s="69">
        <f>'q calc'!N132</f>
        <v>-3.2896455364017203E-2</v>
      </c>
      <c r="G130" s="69">
        <f t="shared" si="4"/>
        <v>0.16514886236777029</v>
      </c>
      <c r="H130" s="69">
        <f>'q calc'!P132</f>
        <v>1.1796679542704489</v>
      </c>
      <c r="I130" s="69">
        <f>'CAPE calculation'!P331</f>
        <v>1.1942048554638547</v>
      </c>
      <c r="J130" s="69">
        <f t="shared" si="6"/>
        <v>0.17748057099408096</v>
      </c>
      <c r="K130" s="69">
        <f t="shared" si="5"/>
        <v>0.18653184128521144</v>
      </c>
      <c r="L130" s="69">
        <f t="shared" si="7"/>
        <v>1.2050629922292491</v>
      </c>
    </row>
    <row r="131" spans="3:12" x14ac:dyDescent="0.3">
      <c r="C131" s="68"/>
      <c r="D131" s="68" t="s">
        <v>3</v>
      </c>
      <c r="E131" s="69">
        <f>'q calc'!M133</f>
        <v>0.78660678707806153</v>
      </c>
      <c r="F131" s="69">
        <f>'q calc'!N133</f>
        <v>-0.24002679064883042</v>
      </c>
      <c r="G131" s="69">
        <f t="shared" si="4"/>
        <v>-4.1981472917042933E-2</v>
      </c>
      <c r="H131" s="69">
        <f>'q calc'!P133</f>
        <v>0.95896823173941581</v>
      </c>
      <c r="I131" s="69">
        <f>'CAPE calculation'!P332</f>
        <v>0.96437001952672285</v>
      </c>
      <c r="J131" s="69">
        <f t="shared" si="6"/>
        <v>-3.6280220335107527E-2</v>
      </c>
      <c r="K131" s="69">
        <f t="shared" si="5"/>
        <v>-2.7228950043977039E-2</v>
      </c>
      <c r="L131" s="69">
        <f t="shared" si="7"/>
        <v>0.9731384159342219</v>
      </c>
    </row>
    <row r="132" spans="3:12" x14ac:dyDescent="0.3">
      <c r="C132" s="68"/>
      <c r="D132" s="68" t="s">
        <v>2</v>
      </c>
      <c r="E132" s="69">
        <f>'q calc'!M134</f>
        <v>0.68983086498208912</v>
      </c>
      <c r="F132" s="69">
        <f>'q calc'!N134</f>
        <v>-0.37130883465280101</v>
      </c>
      <c r="G132" s="69">
        <f t="shared" si="4"/>
        <v>-0.17326351692101352</v>
      </c>
      <c r="H132" s="69">
        <f>'q calc'!P134</f>
        <v>0.84098674923522754</v>
      </c>
      <c r="I132" s="69">
        <f>'CAPE calculation'!P333</f>
        <v>0.81525000368951572</v>
      </c>
      <c r="J132" s="69">
        <f t="shared" si="6"/>
        <v>-0.20426045978708363</v>
      </c>
      <c r="K132" s="69">
        <f t="shared" si="5"/>
        <v>-0.19520918949595314</v>
      </c>
      <c r="L132" s="69">
        <f t="shared" si="7"/>
        <v>0.82266254769111469</v>
      </c>
    </row>
    <row r="133" spans="3:12" x14ac:dyDescent="0.3">
      <c r="C133" s="68"/>
      <c r="D133" s="68" t="s">
        <v>1</v>
      </c>
      <c r="E133" s="69">
        <f>'q calc'!M135</f>
        <v>0.50643349735298282</v>
      </c>
      <c r="F133" s="69">
        <f>'q calc'!N135</f>
        <v>-0.68036226232843433</v>
      </c>
      <c r="G133" s="69">
        <f t="shared" si="4"/>
        <v>-0.48231694459664687</v>
      </c>
      <c r="H133" s="69">
        <f>'q calc'!P135</f>
        <v>0.61740331183031427</v>
      </c>
      <c r="I133" s="69">
        <f>'CAPE calculation'!P334</f>
        <v>0.58535465454083668</v>
      </c>
      <c r="J133" s="69">
        <f t="shared" si="6"/>
        <v>-0.53553736836544852</v>
      </c>
      <c r="K133" s="69">
        <f t="shared" si="5"/>
        <v>-0.52648609807431801</v>
      </c>
      <c r="L133" s="69">
        <f t="shared" si="7"/>
        <v>0.59067690797682348</v>
      </c>
    </row>
    <row r="134" spans="3:12" x14ac:dyDescent="0.3">
      <c r="C134" s="68">
        <v>1932</v>
      </c>
      <c r="D134" s="68" t="s">
        <v>4</v>
      </c>
      <c r="E134" s="69">
        <f>'q calc'!M136</f>
        <v>0.54687625376780469</v>
      </c>
      <c r="F134" s="69">
        <f>'q calc'!N136</f>
        <v>-0.60353272926890045</v>
      </c>
      <c r="G134" s="69">
        <f t="shared" ref="G134:G197" si="8">F134-$F$506</f>
        <v>-0.40548741153711299</v>
      </c>
      <c r="H134" s="69">
        <f>'q calc'!P136</f>
        <v>0.66670789353860926</v>
      </c>
      <c r="I134" s="69">
        <f>'CAPE calculation'!P335</f>
        <v>0.58767576797442866</v>
      </c>
      <c r="J134" s="69">
        <f t="shared" si="6"/>
        <v>-0.5315798981781521</v>
      </c>
      <c r="K134" s="69">
        <f t="shared" ref="K134:K197" si="9">J134-$J$506</f>
        <v>-0.52252862788702159</v>
      </c>
      <c r="L134" s="69">
        <f t="shared" si="7"/>
        <v>0.5930191258021742</v>
      </c>
    </row>
    <row r="135" spans="3:12" x14ac:dyDescent="0.3">
      <c r="C135" s="68"/>
      <c r="D135" s="68" t="s">
        <v>3</v>
      </c>
      <c r="E135" s="69">
        <f>'q calc'!M137</f>
        <v>0.32293093861428185</v>
      </c>
      <c r="F135" s="69">
        <f>'q calc'!N137</f>
        <v>-1.1303167909602823</v>
      </c>
      <c r="G135" s="69">
        <f t="shared" si="8"/>
        <v>-0.9322714732284948</v>
      </c>
      <c r="H135" s="69">
        <f>'q calc'!P137</f>
        <v>0.39369163381774319</v>
      </c>
      <c r="I135" s="69">
        <f>'CAPE calculation'!P336</f>
        <v>0.34639940264312669</v>
      </c>
      <c r="J135" s="69">
        <f t="shared" ref="J135:J198" si="10">LN(I135)</f>
        <v>-1.0601628267666872</v>
      </c>
      <c r="K135" s="69">
        <f t="shared" si="9"/>
        <v>-1.0511115564755567</v>
      </c>
      <c r="L135" s="69">
        <f t="shared" ref="L135:L198" si="11">EXP(K135)</f>
        <v>0.34954898964416853</v>
      </c>
    </row>
    <row r="136" spans="3:12" x14ac:dyDescent="0.3">
      <c r="C136" s="68"/>
      <c r="D136" s="68" t="s">
        <v>2</v>
      </c>
      <c r="E136" s="69">
        <f>'q calc'!M138</f>
        <v>0.57210319133051213</v>
      </c>
      <c r="F136" s="69">
        <f>'q calc'!N138</f>
        <v>-0.55843589944928818</v>
      </c>
      <c r="G136" s="69">
        <f t="shared" si="8"/>
        <v>-0.36039058171750071</v>
      </c>
      <c r="H136" s="69">
        <f>'q calc'!P138</f>
        <v>0.69746256296699471</v>
      </c>
      <c r="I136" s="69">
        <f>'CAPE calculation'!P337</f>
        <v>0.60794029294206975</v>
      </c>
      <c r="J136" s="69">
        <f t="shared" si="10"/>
        <v>-0.49767860423605281</v>
      </c>
      <c r="K136" s="69">
        <f t="shared" si="9"/>
        <v>-0.4886273339449223</v>
      </c>
      <c r="L136" s="69">
        <f t="shared" si="11"/>
        <v>0.61346790306336252</v>
      </c>
    </row>
    <row r="137" spans="3:12" x14ac:dyDescent="0.3">
      <c r="C137" s="68"/>
      <c r="D137" s="68" t="s">
        <v>1</v>
      </c>
      <c r="E137" s="69">
        <f>'q calc'!M139</f>
        <v>0.48351821574322146</v>
      </c>
      <c r="F137" s="69">
        <f>'q calc'!N139</f>
        <v>-0.72666629004516181</v>
      </c>
      <c r="G137" s="69">
        <f t="shared" si="8"/>
        <v>-0.52862097231337435</v>
      </c>
      <c r="H137" s="69">
        <f>'q calc'!P139</f>
        <v>0.5894668288935826</v>
      </c>
      <c r="I137" s="69">
        <f>'CAPE calculation'!P338</f>
        <v>0.51589090355234768</v>
      </c>
      <c r="J137" s="69">
        <f t="shared" si="10"/>
        <v>-0.66185996307859318</v>
      </c>
      <c r="K137" s="69">
        <f t="shared" si="9"/>
        <v>-0.65280869278746267</v>
      </c>
      <c r="L137" s="69">
        <f t="shared" si="11"/>
        <v>0.52058156777228037</v>
      </c>
    </row>
    <row r="138" spans="3:12" x14ac:dyDescent="0.3">
      <c r="C138" s="68">
        <v>1933</v>
      </c>
      <c r="D138" s="68" t="s">
        <v>4</v>
      </c>
      <c r="E138" s="69">
        <f>'q calc'!M140</f>
        <v>0.41483931899435805</v>
      </c>
      <c r="F138" s="69">
        <f>'q calc'!N140</f>
        <v>-0.87986401687231153</v>
      </c>
      <c r="G138" s="69">
        <f t="shared" si="8"/>
        <v>-0.68181869914052406</v>
      </c>
      <c r="H138" s="69">
        <f>'q calc'!P140</f>
        <v>0.50573899784127363</v>
      </c>
      <c r="I138" s="69">
        <f>'CAPE calculation'!P339</f>
        <v>0.49363274502804233</v>
      </c>
      <c r="J138" s="69">
        <f t="shared" si="10"/>
        <v>-0.70596346939348953</v>
      </c>
      <c r="K138" s="69">
        <f t="shared" si="9"/>
        <v>-0.69691219910235902</v>
      </c>
      <c r="L138" s="69">
        <f t="shared" si="11"/>
        <v>0.49812103012658987</v>
      </c>
    </row>
    <row r="139" spans="3:12" x14ac:dyDescent="0.3">
      <c r="C139" s="68"/>
      <c r="D139" s="68" t="s">
        <v>3</v>
      </c>
      <c r="E139" s="69">
        <f>'q calc'!M141</f>
        <v>0.69902591305565165</v>
      </c>
      <c r="F139" s="69">
        <f>'q calc'!N141</f>
        <v>-0.35806746582508764</v>
      </c>
      <c r="G139" s="69">
        <f t="shared" si="8"/>
        <v>-0.16002214809330015</v>
      </c>
      <c r="H139" s="69">
        <f>'q calc'!P141</f>
        <v>0.85219661817701187</v>
      </c>
      <c r="I139" s="69">
        <f>'CAPE calculation'!P340</f>
        <v>0.82412326949323167</v>
      </c>
      <c r="J139" s="69">
        <f t="shared" si="10"/>
        <v>-0.19343516136191186</v>
      </c>
      <c r="K139" s="69">
        <f t="shared" si="9"/>
        <v>-0.18438389107078137</v>
      </c>
      <c r="L139" s="69">
        <f t="shared" si="11"/>
        <v>0.83161649239444468</v>
      </c>
    </row>
    <row r="140" spans="3:12" x14ac:dyDescent="0.3">
      <c r="C140" s="68"/>
      <c r="D140" s="68" t="s">
        <v>2</v>
      </c>
      <c r="E140" s="69">
        <f>'q calc'!M142</f>
        <v>0.71927683941198339</v>
      </c>
      <c r="F140" s="69">
        <f>'q calc'!N142</f>
        <v>-0.32950896141495195</v>
      </c>
      <c r="G140" s="69">
        <f t="shared" si="8"/>
        <v>-0.13146364368316446</v>
      </c>
      <c r="H140" s="69">
        <f>'q calc'!P142</f>
        <v>0.87688493177668769</v>
      </c>
      <c r="I140" s="69">
        <f>'CAPE calculation'!P341</f>
        <v>0.81663055427013354</v>
      </c>
      <c r="J140" s="69">
        <f t="shared" si="10"/>
        <v>-0.20256848435023539</v>
      </c>
      <c r="K140" s="69">
        <f t="shared" si="9"/>
        <v>-0.19351721405910491</v>
      </c>
      <c r="L140" s="69">
        <f t="shared" si="11"/>
        <v>0.82405565073033904</v>
      </c>
    </row>
    <row r="141" spans="3:12" x14ac:dyDescent="0.3">
      <c r="C141" s="68"/>
      <c r="D141" s="68" t="s">
        <v>1</v>
      </c>
      <c r="E141" s="69">
        <f>'q calc'!M143</f>
        <v>0.68499287490928851</v>
      </c>
      <c r="F141" s="69">
        <f>'q calc'!N143</f>
        <v>-0.37834684236628824</v>
      </c>
      <c r="G141" s="69">
        <f t="shared" si="8"/>
        <v>-0.18030152463450075</v>
      </c>
      <c r="H141" s="69">
        <f>'q calc'!P143</f>
        <v>0.83508865775991703</v>
      </c>
      <c r="I141" s="69">
        <f>'CAPE calculation'!P342</f>
        <v>0.77943736510585326</v>
      </c>
      <c r="J141" s="69">
        <f t="shared" si="10"/>
        <v>-0.24918294636720711</v>
      </c>
      <c r="K141" s="69">
        <f t="shared" si="9"/>
        <v>-0.24013167607607663</v>
      </c>
      <c r="L141" s="69">
        <f t="shared" si="11"/>
        <v>0.78652428781568484</v>
      </c>
    </row>
    <row r="142" spans="3:12" x14ac:dyDescent="0.3">
      <c r="C142" s="68">
        <v>1934</v>
      </c>
      <c r="D142" s="68" t="s">
        <v>4</v>
      </c>
      <c r="E142" s="69">
        <f>'q calc'!M144</f>
        <v>0.74344530410649245</v>
      </c>
      <c r="F142" s="69">
        <f>'q calc'!N144</f>
        <v>-0.29646008121302286</v>
      </c>
      <c r="G142" s="69">
        <f t="shared" si="8"/>
        <v>-9.8414763481235373E-2</v>
      </c>
      <c r="H142" s="69">
        <f>'q calc'!P144</f>
        <v>0.90634919553932647</v>
      </c>
      <c r="I142" s="69">
        <f>'CAPE calculation'!P343</f>
        <v>0.84409567219930148</v>
      </c>
      <c r="J142" s="69">
        <f t="shared" si="10"/>
        <v>-0.16948943512407411</v>
      </c>
      <c r="K142" s="69">
        <f t="shared" si="9"/>
        <v>-0.16043816483294362</v>
      </c>
      <c r="L142" s="69">
        <f t="shared" si="11"/>
        <v>0.85177049131419913</v>
      </c>
    </row>
    <row r="143" spans="3:12" x14ac:dyDescent="0.3">
      <c r="C143" s="68"/>
      <c r="D143" s="68" t="s">
        <v>3</v>
      </c>
      <c r="E143" s="69">
        <f>'q calc'!M145</f>
        <v>0.68854657777477835</v>
      </c>
      <c r="F143" s="69">
        <f>'q calc'!N145</f>
        <v>-0.37317231201265655</v>
      </c>
      <c r="G143" s="69">
        <f t="shared" si="8"/>
        <v>-0.17512699428086906</v>
      </c>
      <c r="H143" s="69">
        <f>'q calc'!P145</f>
        <v>0.839421048744878</v>
      </c>
      <c r="I143" s="69">
        <f>'CAPE calculation'!P344</f>
        <v>0.78494960890976517</v>
      </c>
      <c r="J143" s="69">
        <f t="shared" si="10"/>
        <v>-0.24213575573179022</v>
      </c>
      <c r="K143" s="69">
        <f t="shared" si="9"/>
        <v>-0.23308448544065974</v>
      </c>
      <c r="L143" s="69">
        <f t="shared" si="11"/>
        <v>0.79208665090761776</v>
      </c>
    </row>
    <row r="144" spans="3:12" x14ac:dyDescent="0.3">
      <c r="C144" s="68"/>
      <c r="D144" s="68" t="s">
        <v>2</v>
      </c>
      <c r="E144" s="69">
        <f>'q calc'!M146</f>
        <v>0.61554855244428919</v>
      </c>
      <c r="F144" s="69">
        <f>'q calc'!N146</f>
        <v>-0.48524145353730341</v>
      </c>
      <c r="G144" s="69">
        <f t="shared" si="8"/>
        <v>-0.28719613580551595</v>
      </c>
      <c r="H144" s="69">
        <f>'q calc'!P146</f>
        <v>0.75042768074753152</v>
      </c>
      <c r="I144" s="69">
        <f>'CAPE calculation'!P345</f>
        <v>0.69885611353334198</v>
      </c>
      <c r="J144" s="69">
        <f t="shared" si="10"/>
        <v>-0.35831040409872594</v>
      </c>
      <c r="K144" s="69">
        <f t="shared" si="9"/>
        <v>-0.34925913380759543</v>
      </c>
      <c r="L144" s="69">
        <f t="shared" si="11"/>
        <v>0.70521036274390103</v>
      </c>
    </row>
    <row r="145" spans="3:12" x14ac:dyDescent="0.3">
      <c r="C145" s="68"/>
      <c r="D145" s="68" t="s">
        <v>1</v>
      </c>
      <c r="E145" s="69">
        <f>'q calc'!M147</f>
        <v>0.64233702335285514</v>
      </c>
      <c r="F145" s="69">
        <f>'q calc'!N147</f>
        <v>-0.44264215454113803</v>
      </c>
      <c r="G145" s="69">
        <f t="shared" si="8"/>
        <v>-0.24459683680935054</v>
      </c>
      <c r="H145" s="69">
        <f>'q calc'!P147</f>
        <v>0.78308604703701656</v>
      </c>
      <c r="I145" s="69">
        <f>'CAPE calculation'!P346</f>
        <v>0.74720670987278237</v>
      </c>
      <c r="J145" s="69">
        <f t="shared" si="10"/>
        <v>-0.29141341208536398</v>
      </c>
      <c r="K145" s="69">
        <f t="shared" si="9"/>
        <v>-0.28236214179423347</v>
      </c>
      <c r="L145" s="69">
        <f t="shared" si="11"/>
        <v>0.75400057996190351</v>
      </c>
    </row>
    <row r="146" spans="3:12" x14ac:dyDescent="0.3">
      <c r="C146" s="68">
        <v>1935</v>
      </c>
      <c r="D146" s="68" t="s">
        <v>4</v>
      </c>
      <c r="E146" s="69">
        <f>'q calc'!M148</f>
        <v>0.57270807354565645</v>
      </c>
      <c r="F146" s="69">
        <f>'q calc'!N148</f>
        <v>-0.55737916234337093</v>
      </c>
      <c r="G146" s="69">
        <f t="shared" si="8"/>
        <v>-0.35933384461158346</v>
      </c>
      <c r="H146" s="69">
        <f>'q calc'!P148</f>
        <v>0.69819998710036923</v>
      </c>
      <c r="I146" s="69">
        <f>'CAPE calculation'!P347</f>
        <v>0.66683532691283809</v>
      </c>
      <c r="J146" s="69">
        <f t="shared" si="10"/>
        <v>-0.40521214973557429</v>
      </c>
      <c r="K146" s="69">
        <f t="shared" si="9"/>
        <v>-0.39616087944444378</v>
      </c>
      <c r="L146" s="69">
        <f t="shared" si="11"/>
        <v>0.67289843170301555</v>
      </c>
    </row>
    <row r="147" spans="3:12" x14ac:dyDescent="0.3">
      <c r="C147" s="68"/>
      <c r="D147" s="68" t="s">
        <v>3</v>
      </c>
      <c r="E147" s="69">
        <f>'q calc'!M149</f>
        <v>0.68659399034434898</v>
      </c>
      <c r="F147" s="69">
        <f>'q calc'!N149</f>
        <v>-0.37601215077234051</v>
      </c>
      <c r="G147" s="69">
        <f t="shared" si="8"/>
        <v>-0.17796683304055302</v>
      </c>
      <c r="H147" s="69">
        <f>'q calc'!P149</f>
        <v>0.83704060994593121</v>
      </c>
      <c r="I147" s="69">
        <f>'CAPE calculation'!P348</f>
        <v>0.8039370050668363</v>
      </c>
      <c r="J147" s="69">
        <f t="shared" si="10"/>
        <v>-0.21823436477976171</v>
      </c>
      <c r="K147" s="69">
        <f t="shared" si="9"/>
        <v>-0.20918309448863123</v>
      </c>
      <c r="L147" s="69">
        <f t="shared" si="11"/>
        <v>0.81124668724727478</v>
      </c>
    </row>
    <row r="148" spans="3:12" x14ac:dyDescent="0.3">
      <c r="C148" s="68"/>
      <c r="D148" s="68" t="s">
        <v>2</v>
      </c>
      <c r="E148" s="69">
        <f>'q calc'!M150</f>
        <v>0.78476546875347208</v>
      </c>
      <c r="F148" s="69">
        <f>'q calc'!N150</f>
        <v>-0.24237037175830106</v>
      </c>
      <c r="G148" s="69">
        <f t="shared" si="8"/>
        <v>-4.4325054026513572E-2</v>
      </c>
      <c r="H148" s="69">
        <f>'q calc'!P150</f>
        <v>0.95672344335618809</v>
      </c>
      <c r="I148" s="69">
        <f>'CAPE calculation'!P349</f>
        <v>0.92531709745022284</v>
      </c>
      <c r="J148" s="69">
        <f t="shared" si="10"/>
        <v>-7.7618792160672759E-2</v>
      </c>
      <c r="K148" s="69">
        <f t="shared" si="9"/>
        <v>-6.8567521869542264E-2</v>
      </c>
      <c r="L148" s="69">
        <f t="shared" si="11"/>
        <v>0.93373041075195928</v>
      </c>
    </row>
    <row r="149" spans="3:12" x14ac:dyDescent="0.3">
      <c r="C149" s="68"/>
      <c r="D149" s="68" t="s">
        <v>1</v>
      </c>
      <c r="E149" s="69">
        <f>'q calc'!M151</f>
        <v>0.87817161727382287</v>
      </c>
      <c r="F149" s="69">
        <f>'q calc'!N151</f>
        <v>-0.12991324058219089</v>
      </c>
      <c r="G149" s="69">
        <f t="shared" si="8"/>
        <v>6.8132077149596598E-2</v>
      </c>
      <c r="H149" s="69">
        <f>'q calc'!P151</f>
        <v>1.0705967667899725</v>
      </c>
      <c r="I149" s="69">
        <f>'CAPE calculation'!P350</f>
        <v>1.0373226339577608</v>
      </c>
      <c r="J149" s="69">
        <f t="shared" si="10"/>
        <v>3.664300328677144E-2</v>
      </c>
      <c r="K149" s="69">
        <f t="shared" si="9"/>
        <v>4.5694273577901928E-2</v>
      </c>
      <c r="L149" s="69">
        <f t="shared" si="11"/>
        <v>1.0467543415729317</v>
      </c>
    </row>
    <row r="150" spans="3:12" x14ac:dyDescent="0.3">
      <c r="C150" s="68">
        <v>1936</v>
      </c>
      <c r="D150" s="68" t="s">
        <v>4</v>
      </c>
      <c r="E150" s="69">
        <f>'q calc'!M152</f>
        <v>1.0139403272725784</v>
      </c>
      <c r="F150" s="69">
        <f>'q calc'!N152</f>
        <v>1.3844054593719275E-2</v>
      </c>
      <c r="G150" s="69">
        <f t="shared" si="8"/>
        <v>0.21188937232550675</v>
      </c>
      <c r="H150" s="69">
        <f>'q calc'!P152</f>
        <v>1.2361151450850323</v>
      </c>
      <c r="I150" s="69">
        <f>'CAPE calculation'!P351</f>
        <v>1.1969877070915298</v>
      </c>
      <c r="J150" s="69">
        <f t="shared" si="10"/>
        <v>0.17980815675829787</v>
      </c>
      <c r="K150" s="69">
        <f t="shared" si="9"/>
        <v>0.18885942704942835</v>
      </c>
      <c r="L150" s="69">
        <f t="shared" si="11"/>
        <v>1.207871146537141</v>
      </c>
    </row>
    <row r="151" spans="3:12" x14ac:dyDescent="0.3">
      <c r="C151" s="68"/>
      <c r="D151" s="68" t="s">
        <v>3</v>
      </c>
      <c r="E151" s="69">
        <f>'q calc'!M153</f>
        <v>0.98325537311033417</v>
      </c>
      <c r="F151" s="69">
        <f>'q calc'!N153</f>
        <v>-1.688640304204304E-2</v>
      </c>
      <c r="G151" s="69">
        <f t="shared" si="8"/>
        <v>0.18115891468974446</v>
      </c>
      <c r="H151" s="69">
        <f>'q calc'!P153</f>
        <v>1.1987064973116279</v>
      </c>
      <c r="I151" s="69">
        <f>'CAPE calculation'!P352</f>
        <v>1.1783521359736984</v>
      </c>
      <c r="J151" s="69">
        <f t="shared" si="10"/>
        <v>0.16411696753220853</v>
      </c>
      <c r="K151" s="69">
        <f t="shared" si="9"/>
        <v>0.17316823782333901</v>
      </c>
      <c r="L151" s="69">
        <f t="shared" si="11"/>
        <v>1.1890661341555491</v>
      </c>
    </row>
    <row r="152" spans="3:12" x14ac:dyDescent="0.3">
      <c r="C152" s="68"/>
      <c r="D152" s="68" t="s">
        <v>2</v>
      </c>
      <c r="E152" s="69">
        <f>'q calc'!M154</f>
        <v>1.05421210239767</v>
      </c>
      <c r="F152" s="69">
        <f>'q calc'!N154</f>
        <v>5.2793665545402553E-2</v>
      </c>
      <c r="G152" s="69">
        <f t="shared" si="8"/>
        <v>0.25083898327719006</v>
      </c>
      <c r="H152" s="69">
        <f>'q calc'!P154</f>
        <v>1.2852112800474222</v>
      </c>
      <c r="I152" s="69">
        <f>'CAPE calculation'!P353</f>
        <v>1.2715112939454347</v>
      </c>
      <c r="J152" s="69">
        <f t="shared" si="10"/>
        <v>0.24020618822001089</v>
      </c>
      <c r="K152" s="69">
        <f t="shared" si="9"/>
        <v>0.24925745851114137</v>
      </c>
      <c r="L152" s="69">
        <f t="shared" si="11"/>
        <v>1.2830723284406766</v>
      </c>
    </row>
    <row r="153" spans="3:12" x14ac:dyDescent="0.3">
      <c r="C153" s="68"/>
      <c r="D153" s="68" t="s">
        <v>1</v>
      </c>
      <c r="E153" s="69">
        <f>'q calc'!M155</f>
        <v>1.0999984362105524</v>
      </c>
      <c r="F153" s="69">
        <f>'q calc'!N155</f>
        <v>9.5308758176543787E-2</v>
      </c>
      <c r="G153" s="69">
        <f t="shared" si="8"/>
        <v>0.29335407590833129</v>
      </c>
      <c r="H153" s="69">
        <f>'q calc'!P155</f>
        <v>1.3410303249573579</v>
      </c>
      <c r="I153" s="69">
        <f>'CAPE calculation'!P354</f>
        <v>1.3511952582398403</v>
      </c>
      <c r="J153" s="69">
        <f t="shared" si="10"/>
        <v>0.3009895772097364</v>
      </c>
      <c r="K153" s="69">
        <f t="shared" si="9"/>
        <v>0.31004084750086691</v>
      </c>
      <c r="L153" s="69">
        <f t="shared" si="11"/>
        <v>1.3634808077781746</v>
      </c>
    </row>
    <row r="154" spans="3:12" x14ac:dyDescent="0.3">
      <c r="C154" s="68">
        <v>1937</v>
      </c>
      <c r="D154" s="68" t="s">
        <v>4</v>
      </c>
      <c r="E154" s="69">
        <f>'q calc'!M156</f>
        <v>1.1141583622310467</v>
      </c>
      <c r="F154" s="69">
        <f>'q calc'!N156</f>
        <v>0.10809928780312719</v>
      </c>
      <c r="G154" s="69">
        <f t="shared" si="8"/>
        <v>0.30614460553491468</v>
      </c>
      <c r="H154" s="69">
        <f>'q calc'!P156</f>
        <v>1.3582929769462566</v>
      </c>
      <c r="I154" s="69">
        <f>'CAPE calculation'!P355</f>
        <v>1.4095187935550177</v>
      </c>
      <c r="J154" s="69">
        <f t="shared" si="10"/>
        <v>0.34324836497375211</v>
      </c>
      <c r="K154" s="69">
        <f t="shared" si="9"/>
        <v>0.35229963526488262</v>
      </c>
      <c r="L154" s="69">
        <f t="shared" si="11"/>
        <v>1.4223346414924887</v>
      </c>
    </row>
    <row r="155" spans="3:12" x14ac:dyDescent="0.3">
      <c r="C155" s="68"/>
      <c r="D155" s="68" t="s">
        <v>3</v>
      </c>
      <c r="E155" s="69">
        <f>'q calc'!M157</f>
        <v>0.94067972131464306</v>
      </c>
      <c r="F155" s="69">
        <f>'q calc'!N157</f>
        <v>-6.1152557253018436E-2</v>
      </c>
      <c r="G155" s="69">
        <f t="shared" si="8"/>
        <v>0.13689276047876905</v>
      </c>
      <c r="H155" s="69">
        <f>'q calc'!P157</f>
        <v>1.1468016597379151</v>
      </c>
      <c r="I155" s="69">
        <f>'CAPE calculation'!P356</f>
        <v>1.1968231139019936</v>
      </c>
      <c r="J155" s="69">
        <f t="shared" si="10"/>
        <v>0.1796706411381393</v>
      </c>
      <c r="K155" s="69">
        <f t="shared" si="9"/>
        <v>0.18872191142926978</v>
      </c>
      <c r="L155" s="69">
        <f t="shared" si="11"/>
        <v>1.2077050568075811</v>
      </c>
    </row>
    <row r="156" spans="3:12" x14ac:dyDescent="0.3">
      <c r="C156" s="68"/>
      <c r="D156" s="68" t="s">
        <v>2</v>
      </c>
      <c r="E156" s="69">
        <f>'q calc'!M158</f>
        <v>0.84449534870325549</v>
      </c>
      <c r="F156" s="69">
        <f>'q calc'!N158</f>
        <v>-0.16901605050166377</v>
      </c>
      <c r="G156" s="69">
        <f t="shared" si="8"/>
        <v>2.9029267230123723E-2</v>
      </c>
      <c r="H156" s="69">
        <f>'q calc'!P158</f>
        <v>1.0295413471658168</v>
      </c>
      <c r="I156" s="69">
        <f>'CAPE calculation'!P357</f>
        <v>1.0787682152639542</v>
      </c>
      <c r="J156" s="69">
        <f t="shared" si="10"/>
        <v>7.5819848801520318E-2</v>
      </c>
      <c r="K156" s="69">
        <f t="shared" si="9"/>
        <v>8.4871119092650799E-2</v>
      </c>
      <c r="L156" s="69">
        <f t="shared" si="11"/>
        <v>1.0885767608965597</v>
      </c>
    </row>
    <row r="157" spans="3:12" x14ac:dyDescent="0.3">
      <c r="C157" s="68"/>
      <c r="D157" s="68" t="s">
        <v>1</v>
      </c>
      <c r="E157" s="69">
        <f>'q calc'!M159</f>
        <v>0.63311924667219299</v>
      </c>
      <c r="F157" s="69">
        <f>'q calc'!N159</f>
        <v>-0.4570964912114861</v>
      </c>
      <c r="G157" s="69">
        <f t="shared" si="8"/>
        <v>-0.25905117347969864</v>
      </c>
      <c r="H157" s="69">
        <f>'q calc'!P159</f>
        <v>0.77184846919096339</v>
      </c>
      <c r="I157" s="69">
        <f>'CAPE calculation'!P358</f>
        <v>0.83432664106170518</v>
      </c>
      <c r="J157" s="69">
        <f t="shared" si="10"/>
        <v>-0.18113029735127475</v>
      </c>
      <c r="K157" s="69">
        <f t="shared" si="9"/>
        <v>-0.17207902706014427</v>
      </c>
      <c r="L157" s="69">
        <f t="shared" si="11"/>
        <v>0.84191263665886873</v>
      </c>
    </row>
    <row r="158" spans="3:12" x14ac:dyDescent="0.3">
      <c r="C158" s="68">
        <v>1938</v>
      </c>
      <c r="D158" s="68" t="s">
        <v>4</v>
      </c>
      <c r="E158" s="69">
        <f>'q calc'!M160</f>
        <v>0.59805649577463815</v>
      </c>
      <c r="F158" s="69">
        <f>'q calc'!N160</f>
        <v>-0.51407005495441493</v>
      </c>
      <c r="G158" s="69">
        <f t="shared" si="8"/>
        <v>-0.31602473722262747</v>
      </c>
      <c r="H158" s="69">
        <f>'q calc'!P160</f>
        <v>0.7291027609406594</v>
      </c>
      <c r="I158" s="69">
        <f>'CAPE calculation'!P359</f>
        <v>0.79573467406210063</v>
      </c>
      <c r="J158" s="69">
        <f t="shared" si="10"/>
        <v>-0.22848947274514761</v>
      </c>
      <c r="K158" s="69">
        <f t="shared" si="9"/>
        <v>-0.21943820245401713</v>
      </c>
      <c r="L158" s="69">
        <f t="shared" si="11"/>
        <v>0.80296977772157851</v>
      </c>
    </row>
    <row r="159" spans="3:12" x14ac:dyDescent="0.3">
      <c r="C159" s="68"/>
      <c r="D159" s="68" t="s">
        <v>3</v>
      </c>
      <c r="E159" s="69">
        <f>'q calc'!M161</f>
        <v>0.59287384727420023</v>
      </c>
      <c r="F159" s="69">
        <f>'q calc'!N161</f>
        <v>-0.52277363908448893</v>
      </c>
      <c r="G159" s="69">
        <f t="shared" si="8"/>
        <v>-0.32472832135270147</v>
      </c>
      <c r="H159" s="69">
        <f>'q calc'!P161</f>
        <v>0.72278448941054274</v>
      </c>
      <c r="I159" s="69">
        <f>'CAPE calculation'!P360</f>
        <v>0.79174105140139983</v>
      </c>
      <c r="J159" s="69">
        <f t="shared" si="10"/>
        <v>-0.2335208959305119</v>
      </c>
      <c r="K159" s="69">
        <f t="shared" si="9"/>
        <v>-0.22446962563938141</v>
      </c>
      <c r="L159" s="69">
        <f t="shared" si="11"/>
        <v>0.79893984361829662</v>
      </c>
    </row>
    <row r="160" spans="3:12" x14ac:dyDescent="0.3">
      <c r="C160" s="68"/>
      <c r="D160" s="68" t="s">
        <v>2</v>
      </c>
      <c r="E160" s="69">
        <f>'q calc'!M162</f>
        <v>0.68301131031296547</v>
      </c>
      <c r="F160" s="69">
        <f>'q calc'!N162</f>
        <v>-0.38124385979301828</v>
      </c>
      <c r="G160" s="69">
        <f t="shared" si="8"/>
        <v>-0.18319854206123079</v>
      </c>
      <c r="H160" s="69">
        <f>'q calc'!P162</f>
        <v>0.83267289231239017</v>
      </c>
      <c r="I160" s="69">
        <f>'CAPE calculation'!P361</f>
        <v>0.92170259780686281</v>
      </c>
      <c r="J160" s="69">
        <f t="shared" si="10"/>
        <v>-8.1532669491467327E-2</v>
      </c>
      <c r="K160" s="69">
        <f t="shared" si="9"/>
        <v>-7.2481399200336832E-2</v>
      </c>
      <c r="L160" s="69">
        <f t="shared" si="11"/>
        <v>0.93008304678780329</v>
      </c>
    </row>
    <row r="161" spans="3:12" x14ac:dyDescent="0.3">
      <c r="C161" s="68"/>
      <c r="D161" s="68" t="s">
        <v>1</v>
      </c>
      <c r="E161" s="69">
        <f>'q calc'!M163</f>
        <v>0.73842365830669554</v>
      </c>
      <c r="F161" s="69">
        <f>'q calc'!N163</f>
        <v>-0.30323755634644967</v>
      </c>
      <c r="G161" s="69">
        <f t="shared" si="8"/>
        <v>-0.10519223861466218</v>
      </c>
      <c r="H161" s="69">
        <f>'q calc'!P163</f>
        <v>0.90022720565548497</v>
      </c>
      <c r="I161" s="69">
        <f>'CAPE calculation'!P362</f>
        <v>1.0166407118063814</v>
      </c>
      <c r="J161" s="69">
        <f t="shared" si="10"/>
        <v>1.6503772254558218E-2</v>
      </c>
      <c r="K161" s="69">
        <f t="shared" si="9"/>
        <v>2.5555042545688706E-2</v>
      </c>
      <c r="L161" s="69">
        <f t="shared" si="11"/>
        <v>1.0258843720038389</v>
      </c>
    </row>
    <row r="162" spans="3:12" x14ac:dyDescent="0.3">
      <c r="C162" s="68">
        <v>1939</v>
      </c>
      <c r="D162" s="68" t="s">
        <v>4</v>
      </c>
      <c r="E162" s="69">
        <f>'q calc'!M164</f>
        <v>0.72335437201582276</v>
      </c>
      <c r="F162" s="69">
        <f>'q calc'!N164</f>
        <v>-0.32385603580256284</v>
      </c>
      <c r="G162" s="69">
        <f t="shared" si="8"/>
        <v>-0.12581071807077535</v>
      </c>
      <c r="H162" s="69">
        <f>'q calc'!P164</f>
        <v>0.88185593418246222</v>
      </c>
      <c r="I162" s="69">
        <f>'CAPE calculation'!P363</f>
        <v>1.012901840408944</v>
      </c>
      <c r="J162" s="69">
        <f t="shared" si="10"/>
        <v>1.2819320678994391E-2</v>
      </c>
      <c r="K162" s="69">
        <f t="shared" si="9"/>
        <v>2.1870590970124879E-2</v>
      </c>
      <c r="L162" s="69">
        <f t="shared" si="11"/>
        <v>1.0221115054532284</v>
      </c>
    </row>
    <row r="163" spans="3:12" x14ac:dyDescent="0.3">
      <c r="C163" s="68"/>
      <c r="D163" s="68" t="s">
        <v>3</v>
      </c>
      <c r="E163" s="69">
        <f>'q calc'!M165</f>
        <v>0.66360214907410964</v>
      </c>
      <c r="F163" s="69">
        <f>'q calc'!N165</f>
        <v>-0.41007248216278891</v>
      </c>
      <c r="G163" s="69">
        <f t="shared" si="8"/>
        <v>-0.21202716443100142</v>
      </c>
      <c r="H163" s="69">
        <f>'q calc'!P165</f>
        <v>0.80901079157981193</v>
      </c>
      <c r="I163" s="69">
        <f>'CAPE calculation'!P364</f>
        <v>0.95249491599434621</v>
      </c>
      <c r="J163" s="69">
        <f t="shared" si="10"/>
        <v>-4.8670509534269865E-2</v>
      </c>
      <c r="K163" s="69">
        <f t="shared" si="9"/>
        <v>-3.9619239243139377E-2</v>
      </c>
      <c r="L163" s="69">
        <f t="shared" si="11"/>
        <v>0.96115533972222689</v>
      </c>
    </row>
    <row r="164" spans="3:12" x14ac:dyDescent="0.3">
      <c r="C164" s="68"/>
      <c r="D164" s="68" t="s">
        <v>2</v>
      </c>
      <c r="E164" s="69">
        <f>'q calc'!M166</f>
        <v>0.73730569868407025</v>
      </c>
      <c r="F164" s="69">
        <f>'q calc'!N166</f>
        <v>-0.3047526848911199</v>
      </c>
      <c r="G164" s="69">
        <f t="shared" si="8"/>
        <v>-0.10670736715933241</v>
      </c>
      <c r="H164" s="69">
        <f>'q calc'!P166</f>
        <v>0.89886427848516726</v>
      </c>
      <c r="I164" s="69">
        <f>'CAPE calculation'!P365</f>
        <v>1.0530383019738194</v>
      </c>
      <c r="J164" s="69">
        <f t="shared" si="10"/>
        <v>5.1679606634493301E-2</v>
      </c>
      <c r="K164" s="69">
        <f t="shared" si="9"/>
        <v>6.0730876925623789E-2</v>
      </c>
      <c r="L164" s="69">
        <f t="shared" si="11"/>
        <v>1.0626129020516168</v>
      </c>
    </row>
    <row r="165" spans="3:12" x14ac:dyDescent="0.3">
      <c r="C165" s="68"/>
      <c r="D165" s="68" t="s">
        <v>1</v>
      </c>
      <c r="E165" s="69">
        <f>'q calc'!M167</f>
        <v>0.71028848857692506</v>
      </c>
      <c r="F165" s="69">
        <f>'q calc'!N167</f>
        <v>-0.34208406953384995</v>
      </c>
      <c r="G165" s="69">
        <f t="shared" si="8"/>
        <v>-0.14403875180206246</v>
      </c>
      <c r="H165" s="69">
        <f>'q calc'!P167</f>
        <v>0.86592705161579098</v>
      </c>
      <c r="I165" s="69">
        <f>'CAPE calculation'!P366</f>
        <v>1.0375156085387569</v>
      </c>
      <c r="J165" s="69">
        <f t="shared" si="10"/>
        <v>3.6829017384256292E-2</v>
      </c>
      <c r="K165" s="69">
        <f t="shared" si="9"/>
        <v>4.588028767538678E-2</v>
      </c>
      <c r="L165" s="69">
        <f t="shared" si="11"/>
        <v>1.0469490707476921</v>
      </c>
    </row>
    <row r="166" spans="3:12" x14ac:dyDescent="0.3">
      <c r="C166" s="68">
        <v>1940</v>
      </c>
      <c r="D166" s="68" t="s">
        <v>4</v>
      </c>
      <c r="E166" s="69">
        <f>'q calc'!M168</f>
        <v>0.67971343923798933</v>
      </c>
      <c r="F166" s="69">
        <f>'q calc'!N168</f>
        <v>-0.38608398251665837</v>
      </c>
      <c r="G166" s="69">
        <f t="shared" si="8"/>
        <v>-0.18803866478487088</v>
      </c>
      <c r="H166" s="69">
        <f>'q calc'!P168</f>
        <v>0.82865239103369903</v>
      </c>
      <c r="I166" s="69">
        <f>'CAPE calculation'!P367</f>
        <v>1.0255006231749304</v>
      </c>
      <c r="J166" s="69">
        <f t="shared" si="10"/>
        <v>2.5180906209226635E-2</v>
      </c>
      <c r="K166" s="69">
        <f t="shared" si="9"/>
        <v>3.423217650035712E-2</v>
      </c>
      <c r="L166" s="69">
        <f t="shared" si="11"/>
        <v>1.0348248408487108</v>
      </c>
    </row>
    <row r="167" spans="3:12" x14ac:dyDescent="0.3">
      <c r="C167" s="68"/>
      <c r="D167" s="68" t="s">
        <v>3</v>
      </c>
      <c r="E167" s="69">
        <f>'q calc'!M169</f>
        <v>0.52883808287320666</v>
      </c>
      <c r="F167" s="69">
        <f>'q calc'!N169</f>
        <v>-0.63707297550147757</v>
      </c>
      <c r="G167" s="69">
        <f t="shared" si="8"/>
        <v>-0.43902765776969011</v>
      </c>
      <c r="H167" s="69">
        <f>'q calc'!P169</f>
        <v>0.64471719484293488</v>
      </c>
      <c r="I167" s="69">
        <f>'CAPE calculation'!P368</f>
        <v>0.81213148880817987</v>
      </c>
      <c r="J167" s="69">
        <f t="shared" si="10"/>
        <v>-0.20809301990025686</v>
      </c>
      <c r="K167" s="69">
        <f t="shared" si="9"/>
        <v>-0.19904174960912638</v>
      </c>
      <c r="L167" s="69">
        <f t="shared" si="11"/>
        <v>0.81951567815945947</v>
      </c>
    </row>
    <row r="168" spans="3:12" x14ac:dyDescent="0.3">
      <c r="C168" s="68"/>
      <c r="D168" s="68" t="s">
        <v>2</v>
      </c>
      <c r="E168" s="69">
        <f>'q calc'!M170</f>
        <v>0.56858419702883367</v>
      </c>
      <c r="F168" s="69">
        <f>'q calc'!N170</f>
        <v>-0.56460587292523523</v>
      </c>
      <c r="G168" s="69">
        <f t="shared" si="8"/>
        <v>-0.36656055519344777</v>
      </c>
      <c r="H168" s="69">
        <f>'q calc'!P170</f>
        <v>0.69317248589364899</v>
      </c>
      <c r="I168" s="69">
        <f>'CAPE calculation'!P369</f>
        <v>0.89766998757730165</v>
      </c>
      <c r="J168" s="69">
        <f t="shared" si="10"/>
        <v>-0.10795277535350989</v>
      </c>
      <c r="K168" s="69">
        <f t="shared" si="9"/>
        <v>-9.8901505062379408E-2</v>
      </c>
      <c r="L168" s="69">
        <f t="shared" si="11"/>
        <v>0.90583192348863928</v>
      </c>
    </row>
    <row r="169" spans="3:12" x14ac:dyDescent="0.3">
      <c r="C169" s="68"/>
      <c r="D169" s="68" t="s">
        <v>1</v>
      </c>
      <c r="E169" s="69">
        <f>'q calc'!M171</f>
        <v>0.55114297669205592</v>
      </c>
      <c r="F169" s="69">
        <f>'q calc'!N171</f>
        <v>-0.59576101766034495</v>
      </c>
      <c r="G169" s="69">
        <f t="shared" si="8"/>
        <v>-0.39771569992855749</v>
      </c>
      <c r="H169" s="69">
        <f>'q calc'!P171</f>
        <v>0.67190954168760386</v>
      </c>
      <c r="I169" s="69">
        <f>'CAPE calculation'!P370</f>
        <v>0.87878293623319648</v>
      </c>
      <c r="J169" s="69">
        <f t="shared" si="10"/>
        <v>-0.12921735578218518</v>
      </c>
      <c r="K169" s="69">
        <f t="shared" si="9"/>
        <v>-0.1201660854910547</v>
      </c>
      <c r="L169" s="69">
        <f t="shared" si="11"/>
        <v>0.88677314433280152</v>
      </c>
    </row>
    <row r="170" spans="3:12" x14ac:dyDescent="0.3">
      <c r="C170" s="68">
        <v>1941</v>
      </c>
      <c r="D170" s="68" t="s">
        <v>4</v>
      </c>
      <c r="E170" s="69">
        <f>'q calc'!M172</f>
        <v>0.51304217000955421</v>
      </c>
      <c r="F170" s="69">
        <f>'q calc'!N172</f>
        <v>-0.66739723444215926</v>
      </c>
      <c r="G170" s="69">
        <f t="shared" si="8"/>
        <v>-0.4693519167103718</v>
      </c>
      <c r="H170" s="69">
        <f>'q calc'!P172</f>
        <v>0.62546007822964611</v>
      </c>
      <c r="I170" s="69">
        <f>'CAPE calculation'!P371</f>
        <v>0.81925038670837269</v>
      </c>
      <c r="J170" s="69">
        <f t="shared" si="10"/>
        <v>-0.19936551937601574</v>
      </c>
      <c r="K170" s="69">
        <f t="shared" si="9"/>
        <v>-0.19031424908488526</v>
      </c>
      <c r="L170" s="69">
        <f t="shared" si="11"/>
        <v>0.82669930362014199</v>
      </c>
    </row>
    <row r="171" spans="3:12" x14ac:dyDescent="0.3">
      <c r="C171" s="68"/>
      <c r="D171" s="68" t="s">
        <v>3</v>
      </c>
      <c r="E171" s="69">
        <f>'q calc'!M173</f>
        <v>0.48140408596453277</v>
      </c>
      <c r="F171" s="69">
        <f>'q calc'!N173</f>
        <v>-0.73104826599878092</v>
      </c>
      <c r="G171" s="69">
        <f t="shared" si="8"/>
        <v>-0.53300294826699346</v>
      </c>
      <c r="H171" s="69">
        <f>'q calc'!P173</f>
        <v>0.58688945055304265</v>
      </c>
      <c r="I171" s="69">
        <f>'CAPE calculation'!P372</f>
        <v>0.76985939694114491</v>
      </c>
      <c r="J171" s="69">
        <f t="shared" si="10"/>
        <v>-0.26154738218320489</v>
      </c>
      <c r="K171" s="69">
        <f t="shared" si="9"/>
        <v>-0.25249611189207438</v>
      </c>
      <c r="L171" s="69">
        <f t="shared" si="11"/>
        <v>0.77685923334598361</v>
      </c>
    </row>
    <row r="172" spans="3:12" x14ac:dyDescent="0.3">
      <c r="C172" s="68"/>
      <c r="D172" s="68" t="s">
        <v>2</v>
      </c>
      <c r="E172" s="69">
        <f>'q calc'!M174</f>
        <v>0.48407060061172602</v>
      </c>
      <c r="F172" s="69">
        <f>'q calc'!N174</f>
        <v>-0.72552451387086636</v>
      </c>
      <c r="G172" s="69">
        <f t="shared" si="8"/>
        <v>-0.5274791961390789</v>
      </c>
      <c r="H172" s="69">
        <f>'q calc'!P174</f>
        <v>0.59014025245067792</v>
      </c>
      <c r="I172" s="69">
        <f>'CAPE calculation'!P373</f>
        <v>0.77710611381176975</v>
      </c>
      <c r="J172" s="69">
        <f t="shared" si="10"/>
        <v>-0.25217836932681731</v>
      </c>
      <c r="K172" s="69">
        <f t="shared" si="9"/>
        <v>-0.24312709903568683</v>
      </c>
      <c r="L172" s="69">
        <f t="shared" si="11"/>
        <v>0.78417183995279671</v>
      </c>
    </row>
    <row r="173" spans="3:12" x14ac:dyDescent="0.3">
      <c r="C173" s="68"/>
      <c r="D173" s="68" t="s">
        <v>1</v>
      </c>
      <c r="E173" s="69">
        <f>'q calc'!M175</f>
        <v>0.39757010222960426</v>
      </c>
      <c r="F173" s="69">
        <f>'q calc'!N175</f>
        <v>-0.92238400262663578</v>
      </c>
      <c r="G173" s="69">
        <f t="shared" si="8"/>
        <v>-0.72433868489484832</v>
      </c>
      <c r="H173" s="69">
        <f>'q calc'!P175</f>
        <v>0.48468574666613834</v>
      </c>
      <c r="I173" s="69">
        <f>'CAPE calculation'!P374</f>
        <v>0.63863484241152013</v>
      </c>
      <c r="J173" s="69">
        <f t="shared" si="10"/>
        <v>-0.44842243957047684</v>
      </c>
      <c r="K173" s="69">
        <f t="shared" si="9"/>
        <v>-0.43937116927934633</v>
      </c>
      <c r="L173" s="69">
        <f t="shared" si="11"/>
        <v>0.64444153833167439</v>
      </c>
    </row>
    <row r="174" spans="3:12" x14ac:dyDescent="0.3">
      <c r="C174" s="68">
        <v>1942</v>
      </c>
      <c r="D174" s="68" t="s">
        <v>4</v>
      </c>
      <c r="E174" s="69">
        <f>'q calc'!M176</f>
        <v>0.38838927181824606</v>
      </c>
      <c r="F174" s="69">
        <f>'q calc'!N176</f>
        <v>-0.94574716442367157</v>
      </c>
      <c r="G174" s="69">
        <f t="shared" si="8"/>
        <v>-0.74770184669188411</v>
      </c>
      <c r="H174" s="69">
        <f>'q calc'!P176</f>
        <v>0.47349321076369144</v>
      </c>
      <c r="I174" s="69">
        <f>'CAPE calculation'!P375</f>
        <v>0.57034321338003025</v>
      </c>
      <c r="J174" s="69">
        <f t="shared" si="10"/>
        <v>-0.56151697062341777</v>
      </c>
      <c r="K174" s="69">
        <f t="shared" si="9"/>
        <v>-0.55246570033228726</v>
      </c>
      <c r="L174" s="69">
        <f t="shared" si="11"/>
        <v>0.57552897743530151</v>
      </c>
    </row>
    <row r="175" spans="3:12" x14ac:dyDescent="0.3">
      <c r="C175" s="68"/>
      <c r="D175" s="68" t="s">
        <v>3</v>
      </c>
      <c r="E175" s="69">
        <f>'q calc'!M177</f>
        <v>0.38550573644274239</v>
      </c>
      <c r="F175" s="69">
        <f>'q calc'!N177</f>
        <v>-0.9531992055635462</v>
      </c>
      <c r="G175" s="69">
        <f t="shared" si="8"/>
        <v>-0.75515388783175874</v>
      </c>
      <c r="H175" s="69">
        <f>'q calc'!P177</f>
        <v>0.46997783451010416</v>
      </c>
      <c r="I175" s="69">
        <f>'CAPE calculation'!P376</f>
        <v>0.5633945421812212</v>
      </c>
      <c r="J175" s="69">
        <f t="shared" si="10"/>
        <v>-0.57377511087606414</v>
      </c>
      <c r="K175" s="69">
        <f t="shared" si="9"/>
        <v>-0.56472384058493363</v>
      </c>
      <c r="L175" s="69">
        <f t="shared" si="11"/>
        <v>0.56851712643792673</v>
      </c>
    </row>
    <row r="176" spans="3:12" x14ac:dyDescent="0.3">
      <c r="C176" s="68"/>
      <c r="D176" s="68" t="s">
        <v>2</v>
      </c>
      <c r="E176" s="69">
        <f>'q calc'!M178</f>
        <v>0.39179196035745684</v>
      </c>
      <c r="F176" s="69">
        <f>'q calc'!N178</f>
        <v>-0.93702429344369786</v>
      </c>
      <c r="G176" s="69">
        <f t="shared" si="8"/>
        <v>-0.7389789757119104</v>
      </c>
      <c r="H176" s="69">
        <f>'q calc'!P178</f>
        <v>0.47764149713143045</v>
      </c>
      <c r="I176" s="69">
        <f>'CAPE calculation'!P377</f>
        <v>0.57282044589601633</v>
      </c>
      <c r="J176" s="69">
        <f t="shared" si="10"/>
        <v>-0.55718296932187361</v>
      </c>
      <c r="K176" s="69">
        <f t="shared" si="9"/>
        <v>-0.5481316990307431</v>
      </c>
      <c r="L176" s="69">
        <f t="shared" si="11"/>
        <v>0.57802873383346343</v>
      </c>
    </row>
    <row r="177" spans="3:12" x14ac:dyDescent="0.3">
      <c r="C177" s="68"/>
      <c r="D177" s="68" t="s">
        <v>1</v>
      </c>
      <c r="E177" s="69">
        <f>'q calc'!M179</f>
        <v>0.41936015969338092</v>
      </c>
      <c r="F177" s="69">
        <f>'q calc'!N179</f>
        <v>-0.86902515860450724</v>
      </c>
      <c r="G177" s="69">
        <f t="shared" si="8"/>
        <v>-0.67097984087271978</v>
      </c>
      <c r="H177" s="69">
        <f>'q calc'!P179</f>
        <v>0.51125044610530612</v>
      </c>
      <c r="I177" s="69">
        <f>'CAPE calculation'!P378</f>
        <v>0.60408965380666413</v>
      </c>
      <c r="J177" s="69">
        <f t="shared" si="10"/>
        <v>-0.50403265860773538</v>
      </c>
      <c r="K177" s="69">
        <f t="shared" si="9"/>
        <v>-0.49498138831660488</v>
      </c>
      <c r="L177" s="69">
        <f t="shared" si="11"/>
        <v>0.60958225254261955</v>
      </c>
    </row>
    <row r="178" spans="3:12" x14ac:dyDescent="0.3">
      <c r="C178" s="68">
        <v>1943</v>
      </c>
      <c r="D178" s="68" t="s">
        <v>4</v>
      </c>
      <c r="E178" s="69">
        <f>'q calc'!M180</f>
        <v>0.48498989590803881</v>
      </c>
      <c r="F178" s="69">
        <f>'q calc'!N180</f>
        <v>-0.72362722144096892</v>
      </c>
      <c r="G178" s="69">
        <f t="shared" si="8"/>
        <v>-0.52558190370918145</v>
      </c>
      <c r="H178" s="69">
        <f>'q calc'!P180</f>
        <v>0.59126098392570903</v>
      </c>
      <c r="I178" s="69">
        <f>'CAPE calculation'!P379</f>
        <v>0.67914317534037172</v>
      </c>
      <c r="J178" s="69">
        <f t="shared" si="10"/>
        <v>-0.38692331158931781</v>
      </c>
      <c r="K178" s="69">
        <f t="shared" si="9"/>
        <v>-0.3778720412981873</v>
      </c>
      <c r="L178" s="69">
        <f t="shared" si="11"/>
        <v>0.68531818748120388</v>
      </c>
    </row>
    <row r="179" spans="3:12" x14ac:dyDescent="0.3">
      <c r="C179" s="68"/>
      <c r="D179" s="68" t="s">
        <v>3</v>
      </c>
      <c r="E179" s="69">
        <f>'q calc'!M181</f>
        <v>0.52520720205054627</v>
      </c>
      <c r="F179" s="69">
        <f>'q calc'!N181</f>
        <v>-0.64396242367998868</v>
      </c>
      <c r="G179" s="69">
        <f t="shared" si="8"/>
        <v>-0.44591710594820122</v>
      </c>
      <c r="H179" s="69">
        <f>'q calc'!P181</f>
        <v>0.64029071465059251</v>
      </c>
      <c r="I179" s="69">
        <f>'CAPE calculation'!P380</f>
        <v>0.71831843043572341</v>
      </c>
      <c r="J179" s="69">
        <f t="shared" si="10"/>
        <v>-0.33084231182080254</v>
      </c>
      <c r="K179" s="69">
        <f t="shared" si="9"/>
        <v>-0.32179104152967203</v>
      </c>
      <c r="L179" s="69">
        <f t="shared" si="11"/>
        <v>0.72484963797778701</v>
      </c>
    </row>
    <row r="180" spans="3:12" x14ac:dyDescent="0.3">
      <c r="C180" s="68"/>
      <c r="D180" s="68" t="s">
        <v>2</v>
      </c>
      <c r="E180" s="69">
        <f>'q calc'!M182</f>
        <v>0.51565822546822393</v>
      </c>
      <c r="F180" s="69">
        <f>'q calc'!N182</f>
        <v>-0.6623110866974764</v>
      </c>
      <c r="G180" s="69">
        <f t="shared" si="8"/>
        <v>-0.46426576896568894</v>
      </c>
      <c r="H180" s="69">
        <f>'q calc'!P182</f>
        <v>0.62864936431075358</v>
      </c>
      <c r="I180" s="69">
        <f>'CAPE calculation'!P381</f>
        <v>0.70433615908832881</v>
      </c>
      <c r="J180" s="69">
        <f t="shared" si="10"/>
        <v>-0.35049953808531109</v>
      </c>
      <c r="K180" s="69">
        <f t="shared" si="9"/>
        <v>-0.34144826779418058</v>
      </c>
      <c r="L180" s="69">
        <f t="shared" si="11"/>
        <v>0.71074023482893789</v>
      </c>
    </row>
    <row r="181" spans="3:12" x14ac:dyDescent="0.3">
      <c r="C181" s="68"/>
      <c r="D181" s="68" t="s">
        <v>1</v>
      </c>
      <c r="E181" s="69">
        <f>'q calc'!M183</f>
        <v>0.48923629693539633</v>
      </c>
      <c r="F181" s="69">
        <f>'q calc'!N183</f>
        <v>-0.71490968140601696</v>
      </c>
      <c r="G181" s="69">
        <f t="shared" si="8"/>
        <v>-0.5168643636742295</v>
      </c>
      <c r="H181" s="69">
        <f>'q calc'!P183</f>
        <v>0.5964378572394875</v>
      </c>
      <c r="I181" s="69">
        <f>'CAPE calculation'!P382</f>
        <v>0.66539611377409713</v>
      </c>
      <c r="J181" s="69">
        <f t="shared" si="10"/>
        <v>-0.4073727558504982</v>
      </c>
      <c r="K181" s="69">
        <f t="shared" si="9"/>
        <v>-0.39832148555936769</v>
      </c>
      <c r="L181" s="69">
        <f t="shared" si="11"/>
        <v>0.67144613272475262</v>
      </c>
    </row>
    <row r="182" spans="3:12" x14ac:dyDescent="0.3">
      <c r="C182" s="68">
        <v>1944</v>
      </c>
      <c r="D182" s="68" t="s">
        <v>4</v>
      </c>
      <c r="E182" s="69">
        <f>'q calc'!M184</f>
        <v>0.5119926941772257</v>
      </c>
      <c r="F182" s="69">
        <f>'q calc'!N184</f>
        <v>-0.66944492322954108</v>
      </c>
      <c r="G182" s="69">
        <f t="shared" si="8"/>
        <v>-0.47139960549775362</v>
      </c>
      <c r="H182" s="69">
        <f>'q calc'!P184</f>
        <v>0.62418064103216175</v>
      </c>
      <c r="I182" s="69">
        <f>'CAPE calculation'!P383</f>
        <v>0.69327787279203079</v>
      </c>
      <c r="J182" s="69">
        <f t="shared" si="10"/>
        <v>-0.36632438931968719</v>
      </c>
      <c r="K182" s="69">
        <f t="shared" si="9"/>
        <v>-0.35727311902855668</v>
      </c>
      <c r="L182" s="69">
        <f t="shared" si="11"/>
        <v>0.69958140264685931</v>
      </c>
    </row>
    <row r="183" spans="3:12" x14ac:dyDescent="0.3">
      <c r="C183" s="68"/>
      <c r="D183" s="68" t="s">
        <v>3</v>
      </c>
      <c r="E183" s="69">
        <f>'q calc'!M185</f>
        <v>0.52983278914600485</v>
      </c>
      <c r="F183" s="69">
        <f>'q calc'!N185</f>
        <v>-0.63519381439144584</v>
      </c>
      <c r="G183" s="69">
        <f t="shared" si="8"/>
        <v>-0.43714849665965838</v>
      </c>
      <c r="H183" s="69">
        <f>'q calc'!P185</f>
        <v>0.64592986136348296</v>
      </c>
      <c r="I183" s="69">
        <f>'CAPE calculation'!P384</f>
        <v>0.71017065769651355</v>
      </c>
      <c r="J183" s="69">
        <f t="shared" si="10"/>
        <v>-0.3422499748764864</v>
      </c>
      <c r="K183" s="69">
        <f t="shared" si="9"/>
        <v>-0.33319870458535589</v>
      </c>
      <c r="L183" s="69">
        <f t="shared" si="11"/>
        <v>0.71662778278083894</v>
      </c>
    </row>
    <row r="184" spans="3:12" x14ac:dyDescent="0.3">
      <c r="C184" s="68"/>
      <c r="D184" s="68" t="s">
        <v>2</v>
      </c>
      <c r="E184" s="69">
        <f>'q calc'!M186</f>
        <v>0.52080621044184194</v>
      </c>
      <c r="F184" s="69">
        <f>'q calc'!N186</f>
        <v>-0.65237726334735313</v>
      </c>
      <c r="G184" s="69">
        <f t="shared" si="8"/>
        <v>-0.45433194561556567</v>
      </c>
      <c r="H184" s="69">
        <f>'q calc'!P186</f>
        <v>0.63492537683476147</v>
      </c>
      <c r="I184" s="69">
        <f>'CAPE calculation'!P385</f>
        <v>0.69567605250571396</v>
      </c>
      <c r="J184" s="69">
        <f t="shared" si="10"/>
        <v>-0.36287116880151032</v>
      </c>
      <c r="K184" s="69">
        <f t="shared" si="9"/>
        <v>-0.35381989851037982</v>
      </c>
      <c r="L184" s="69">
        <f t="shared" si="11"/>
        <v>0.70200138746642526</v>
      </c>
    </row>
    <row r="185" spans="3:12" x14ac:dyDescent="0.3">
      <c r="C185" s="68"/>
      <c r="D185" s="68" t="s">
        <v>1</v>
      </c>
      <c r="E185" s="69">
        <f>'q calc'!M187</f>
        <v>0.53527689311046411</v>
      </c>
      <c r="F185" s="69">
        <f>'q calc'!N187</f>
        <v>-0.62497110875685158</v>
      </c>
      <c r="G185" s="69">
        <f t="shared" si="8"/>
        <v>-0.42692579102506412</v>
      </c>
      <c r="H185" s="69">
        <f>'q calc'!P187</f>
        <v>0.65256687853389916</v>
      </c>
      <c r="I185" s="69">
        <f>'CAPE calculation'!P386</f>
        <v>0.71271681296191791</v>
      </c>
      <c r="J185" s="69">
        <f t="shared" si="10"/>
        <v>-0.33867111423492968</v>
      </c>
      <c r="K185" s="69">
        <f t="shared" si="9"/>
        <v>-0.32961984394379917</v>
      </c>
      <c r="L185" s="69">
        <f t="shared" si="11"/>
        <v>0.71919708859865583</v>
      </c>
    </row>
    <row r="186" spans="3:12" x14ac:dyDescent="0.3">
      <c r="C186" s="68">
        <v>1945</v>
      </c>
      <c r="D186" s="68" t="s">
        <v>4</v>
      </c>
      <c r="E186" s="69">
        <f>'q calc'!M188</f>
        <v>0.53551494575968905</v>
      </c>
      <c r="F186" s="69">
        <f>'q calc'!N188</f>
        <v>-0.62452647956842233</v>
      </c>
      <c r="G186" s="69">
        <f t="shared" si="8"/>
        <v>-0.42648116183663487</v>
      </c>
      <c r="H186" s="69">
        <f>'q calc'!P188</f>
        <v>0.65285709332970088</v>
      </c>
      <c r="I186" s="69">
        <f>'CAPE calculation'!P387</f>
        <v>0.75559787444704285</v>
      </c>
      <c r="J186" s="69">
        <f t="shared" si="10"/>
        <v>-0.28024595642511979</v>
      </c>
      <c r="K186" s="69">
        <f t="shared" si="9"/>
        <v>-0.27119468613398928</v>
      </c>
      <c r="L186" s="69">
        <f t="shared" si="11"/>
        <v>0.76246803999933455</v>
      </c>
    </row>
    <row r="187" spans="3:12" x14ac:dyDescent="0.3">
      <c r="C187" s="68"/>
      <c r="D187" s="68" t="s">
        <v>3</v>
      </c>
      <c r="E187" s="69">
        <f>'q calc'!M189</f>
        <v>0.56429682312614293</v>
      </c>
      <c r="F187" s="69">
        <f>'q calc'!N189</f>
        <v>-0.57217488378340209</v>
      </c>
      <c r="G187" s="69">
        <f t="shared" si="8"/>
        <v>-0.37412956605161463</v>
      </c>
      <c r="H187" s="69">
        <f>'q calc'!P189</f>
        <v>0.68794566171947491</v>
      </c>
      <c r="I187" s="69">
        <f>'CAPE calculation'!P388</f>
        <v>0.80562280937394604</v>
      </c>
      <c r="J187" s="69">
        <f t="shared" si="10"/>
        <v>-0.2161396244558316</v>
      </c>
      <c r="K187" s="69">
        <f t="shared" si="9"/>
        <v>-0.20708835416470112</v>
      </c>
      <c r="L187" s="69">
        <f t="shared" si="11"/>
        <v>0.81294781948881933</v>
      </c>
    </row>
    <row r="188" spans="3:12" x14ac:dyDescent="0.3">
      <c r="C188" s="68"/>
      <c r="D188" s="68" t="s">
        <v>2</v>
      </c>
      <c r="E188" s="69">
        <f>'q calc'!M190</f>
        <v>0.57662599514312685</v>
      </c>
      <c r="F188" s="69">
        <f>'q calc'!N190</f>
        <v>-0.55056141129922176</v>
      </c>
      <c r="G188" s="69">
        <f t="shared" si="8"/>
        <v>-0.3525160935674343</v>
      </c>
      <c r="H188" s="69">
        <f>'q calc'!P190</f>
        <v>0.70297640450248222</v>
      </c>
      <c r="I188" s="69">
        <f>'CAPE calculation'!P389</f>
        <v>0.84634709267757813</v>
      </c>
      <c r="J188" s="69">
        <f t="shared" si="10"/>
        <v>-0.16682572848310384</v>
      </c>
      <c r="K188" s="69">
        <f t="shared" si="9"/>
        <v>-0.15777445819197336</v>
      </c>
      <c r="L188" s="69">
        <f t="shared" si="11"/>
        <v>0.85404238251101094</v>
      </c>
    </row>
    <row r="189" spans="3:12" x14ac:dyDescent="0.3">
      <c r="C189" s="68"/>
      <c r="D189" s="68" t="s">
        <v>1</v>
      </c>
      <c r="E189" s="69">
        <f>'q calc'!M191</f>
        <v>0.61455981188648023</v>
      </c>
      <c r="F189" s="69">
        <f>'q calc'!N191</f>
        <v>-0.48684902047922568</v>
      </c>
      <c r="G189" s="69">
        <f t="shared" si="8"/>
        <v>-0.28880370274743816</v>
      </c>
      <c r="H189" s="69">
        <f>'q calc'!P191</f>
        <v>0.74922228715069616</v>
      </c>
      <c r="I189" s="69">
        <f>'CAPE calculation'!P390</f>
        <v>0.92159849837846797</v>
      </c>
      <c r="J189" s="69">
        <f t="shared" si="10"/>
        <v>-8.1645618405479195E-2</v>
      </c>
      <c r="K189" s="69">
        <f t="shared" si="9"/>
        <v>-7.25943481143487E-2</v>
      </c>
      <c r="L189" s="69">
        <f t="shared" si="11"/>
        <v>0.92997800085025173</v>
      </c>
    </row>
    <row r="190" spans="3:12" x14ac:dyDescent="0.3">
      <c r="C190" s="68">
        <v>1946</v>
      </c>
      <c r="D190" s="68" t="s">
        <v>4</v>
      </c>
      <c r="E190" s="69">
        <f>'q calc'!M192</f>
        <v>0.60604886136602731</v>
      </c>
      <c r="F190" s="69">
        <f>'q calc'!N192</f>
        <v>-0.50079466684631446</v>
      </c>
      <c r="G190" s="69">
        <f t="shared" si="8"/>
        <v>-0.302749349114527</v>
      </c>
      <c r="H190" s="69">
        <f>'q calc'!P192</f>
        <v>0.73884641536177098</v>
      </c>
      <c r="I190" s="69">
        <f>'CAPE calculation'!P391</f>
        <v>0.92979073565643811</v>
      </c>
      <c r="J190" s="69">
        <f t="shared" si="10"/>
        <v>-7.2795733577788901E-2</v>
      </c>
      <c r="K190" s="69">
        <f t="shared" si="9"/>
        <v>-6.374446328665842E-2</v>
      </c>
      <c r="L190" s="69">
        <f t="shared" si="11"/>
        <v>0.93824472487341615</v>
      </c>
    </row>
    <row r="191" spans="3:12" x14ac:dyDescent="0.3">
      <c r="C191" s="68"/>
      <c r="D191" s="68" t="s">
        <v>3</v>
      </c>
      <c r="E191" s="69">
        <f>'q calc'!M193</f>
        <v>0.63046269693391244</v>
      </c>
      <c r="F191" s="69">
        <f>'q calc'!N193</f>
        <v>0</v>
      </c>
      <c r="G191" s="69">
        <f t="shared" si="8"/>
        <v>0.19804531773178749</v>
      </c>
      <c r="H191" s="69">
        <f>'q calc'!P193</f>
        <v>0</v>
      </c>
      <c r="I191" s="69">
        <f>'CAPE calculation'!P392</f>
        <v>0.97136669274833154</v>
      </c>
      <c r="J191" s="69">
        <f t="shared" si="10"/>
        <v>-2.9051237543520323E-2</v>
      </c>
      <c r="K191" s="69">
        <f t="shared" si="9"/>
        <v>-1.9999967252389835E-2</v>
      </c>
      <c r="L191" s="69">
        <f t="shared" si="11"/>
        <v>0.98019870540591991</v>
      </c>
    </row>
    <row r="192" spans="3:12" x14ac:dyDescent="0.3">
      <c r="C192" s="68"/>
      <c r="D192" s="68" t="s">
        <v>2</v>
      </c>
      <c r="E192" s="69">
        <f>'q calc'!M194</f>
        <v>0.50273559512572086</v>
      </c>
      <c r="F192" s="69">
        <f>'q calc'!N194</f>
        <v>0</v>
      </c>
      <c r="G192" s="69">
        <f t="shared" si="8"/>
        <v>0.19804531773178749</v>
      </c>
      <c r="H192" s="69">
        <f>'q calc'!P194</f>
        <v>0</v>
      </c>
      <c r="I192" s="69">
        <f>'CAPE calculation'!P393</f>
        <v>0.73075665330787376</v>
      </c>
      <c r="J192" s="69">
        <f t="shared" si="10"/>
        <v>-0.31367477026606666</v>
      </c>
      <c r="K192" s="69">
        <f t="shared" si="9"/>
        <v>-0.30462349997493615</v>
      </c>
      <c r="L192" s="69">
        <f t="shared" si="11"/>
        <v>0.73740095361157398</v>
      </c>
    </row>
    <row r="193" spans="3:12" x14ac:dyDescent="0.3">
      <c r="C193" s="68"/>
      <c r="D193" s="68" t="s">
        <v>1</v>
      </c>
      <c r="E193" s="69">
        <f>'q calc'!M195</f>
        <v>0.49507320866901283</v>
      </c>
      <c r="F193" s="69">
        <f>'q calc'!N195</f>
        <v>-0.70304963104799045</v>
      </c>
      <c r="G193" s="69">
        <f t="shared" si="8"/>
        <v>-0.50500431331620299</v>
      </c>
      <c r="H193" s="69">
        <f>'q calc'!P195</f>
        <v>0.60355375430007285</v>
      </c>
      <c r="I193" s="69">
        <f>'CAPE calculation'!P394</f>
        <v>0.70229330222871278</v>
      </c>
      <c r="J193" s="69">
        <f t="shared" si="10"/>
        <v>-0.35340415277177634</v>
      </c>
      <c r="K193" s="69">
        <f t="shared" si="9"/>
        <v>-0.34435288248064583</v>
      </c>
      <c r="L193" s="69">
        <f t="shared" si="11"/>
        <v>0.70867880358564528</v>
      </c>
    </row>
    <row r="194" spans="3:12" x14ac:dyDescent="0.3">
      <c r="C194" s="68">
        <v>1947</v>
      </c>
      <c r="D194" s="68" t="s">
        <v>4</v>
      </c>
      <c r="E194" s="69">
        <f>'q calc'!M196</f>
        <v>0.46368411442647006</v>
      </c>
      <c r="F194" s="69">
        <f>'q calc'!N196</f>
        <v>0</v>
      </c>
      <c r="G194" s="69">
        <f t="shared" si="8"/>
        <v>0.19804531773178749</v>
      </c>
      <c r="H194" s="69">
        <f>'q calc'!P196</f>
        <v>0</v>
      </c>
      <c r="I194" s="69">
        <f>'CAPE calculation'!P395</f>
        <v>0.69640257879329592</v>
      </c>
      <c r="J194" s="69">
        <f t="shared" si="10"/>
        <v>-0.36182736806035859</v>
      </c>
      <c r="K194" s="69">
        <f t="shared" si="9"/>
        <v>-0.35277609776922808</v>
      </c>
      <c r="L194" s="69">
        <f t="shared" si="11"/>
        <v>0.70273451959031596</v>
      </c>
    </row>
    <row r="195" spans="3:12" x14ac:dyDescent="0.3">
      <c r="C195" s="68"/>
      <c r="D195" s="68" t="s">
        <v>3</v>
      </c>
      <c r="E195" s="69">
        <f>'q calc'!M197</f>
        <v>0.43683869580634432</v>
      </c>
      <c r="F195" s="69">
        <f>'q calc'!N197</f>
        <v>0</v>
      </c>
      <c r="G195" s="69">
        <f t="shared" si="8"/>
        <v>0.19804531773178749</v>
      </c>
      <c r="H195" s="69">
        <f>'q calc'!P197</f>
        <v>0</v>
      </c>
      <c r="I195" s="69">
        <f>'CAPE calculation'!P396</f>
        <v>0.68266794574700562</v>
      </c>
      <c r="J195" s="69">
        <f t="shared" si="10"/>
        <v>-0.38174670783976333</v>
      </c>
      <c r="K195" s="69">
        <f t="shared" si="9"/>
        <v>-0.37269543754863282</v>
      </c>
      <c r="L195" s="69">
        <f t="shared" si="11"/>
        <v>0.6888750063583885</v>
      </c>
    </row>
    <row r="196" spans="3:12" x14ac:dyDescent="0.3">
      <c r="C196" s="68"/>
      <c r="D196" s="68" t="s">
        <v>2</v>
      </c>
      <c r="E196" s="69">
        <f>'q calc'!M198</f>
        <v>0.42725795659598342</v>
      </c>
      <c r="F196" s="69">
        <f>'q calc'!N198</f>
        <v>0</v>
      </c>
      <c r="G196" s="69">
        <f t="shared" si="8"/>
        <v>0.19804531773178749</v>
      </c>
      <c r="H196" s="69">
        <f>'q calc'!P198</f>
        <v>0</v>
      </c>
      <c r="I196" s="69">
        <f>'CAPE calculation'!P397</f>
        <v>0.66616927063990694</v>
      </c>
      <c r="J196" s="69">
        <f t="shared" si="10"/>
        <v>-0.40621148061497919</v>
      </c>
      <c r="K196" s="69">
        <f t="shared" si="9"/>
        <v>-0.39716021032384868</v>
      </c>
      <c r="L196" s="69">
        <f t="shared" si="11"/>
        <v>0.67222631940873101</v>
      </c>
    </row>
    <row r="197" spans="3:12" x14ac:dyDescent="0.3">
      <c r="C197" s="68"/>
      <c r="D197" s="68" t="s">
        <v>1</v>
      </c>
      <c r="E197" s="69">
        <f>'q calc'!M199</f>
        <v>0.4115023017117812</v>
      </c>
      <c r="F197" s="69">
        <f>'q calc'!N199</f>
        <v>-0.8879406654133869</v>
      </c>
      <c r="G197" s="69">
        <f t="shared" si="8"/>
        <v>-0.68989534768159944</v>
      </c>
      <c r="H197" s="69">
        <f>'q calc'!P199</f>
        <v>0.50167077262973736</v>
      </c>
      <c r="I197" s="69">
        <f>'CAPE calculation'!P398</f>
        <v>0.65598290993174235</v>
      </c>
      <c r="J197" s="69">
        <f t="shared" si="10"/>
        <v>-0.4216205423107251</v>
      </c>
      <c r="K197" s="69">
        <f t="shared" si="9"/>
        <v>-0.41256927201959459</v>
      </c>
      <c r="L197" s="69">
        <f t="shared" si="11"/>
        <v>0.6619473406734292</v>
      </c>
    </row>
    <row r="198" spans="3:12" x14ac:dyDescent="0.3">
      <c r="C198" s="68">
        <v>1948</v>
      </c>
      <c r="D198" s="68" t="s">
        <v>4</v>
      </c>
      <c r="E198" s="69">
        <f>'q calc'!M200</f>
        <v>0.3775681597514372</v>
      </c>
      <c r="F198" s="69">
        <f>'q calc'!N200</f>
        <v>-0.97400417095831793</v>
      </c>
      <c r="G198" s="69">
        <f t="shared" ref="G198:G261" si="12">F198-$F$506</f>
        <v>-0.77595885322653047</v>
      </c>
      <c r="H198" s="69">
        <f>'q calc'!P200</f>
        <v>0.46030097434438894</v>
      </c>
      <c r="I198" s="69">
        <f>'CAPE calculation'!P399</f>
        <v>0.62436177614946597</v>
      </c>
      <c r="J198" s="69">
        <f t="shared" si="10"/>
        <v>-0.47102530914379914</v>
      </c>
      <c r="K198" s="69">
        <f t="shared" ref="K198:K261" si="13">J198-$J$506</f>
        <v>-0.46197403885266863</v>
      </c>
      <c r="L198" s="69">
        <f t="shared" si="11"/>
        <v>0.63003869625701503</v>
      </c>
    </row>
    <row r="199" spans="3:12" x14ac:dyDescent="0.3">
      <c r="C199" s="68"/>
      <c r="D199" s="68" t="s">
        <v>3</v>
      </c>
      <c r="E199" s="69">
        <f>'q calc'!M201</f>
        <v>0.43469299812369055</v>
      </c>
      <c r="F199" s="69">
        <f>'q calc'!N201</f>
        <v>-0.83311524849302898</v>
      </c>
      <c r="G199" s="69">
        <f t="shared" si="12"/>
        <v>-0.63506993076124152</v>
      </c>
      <c r="H199" s="69">
        <f>'q calc'!P201</f>
        <v>0.52994301931800214</v>
      </c>
      <c r="I199" s="69">
        <f>'CAPE calculation'!P400</f>
        <v>0.70867238979151181</v>
      </c>
      <c r="J199" s="69">
        <f t="shared" ref="J199:J262" si="14">LN(I199)</f>
        <v>-0.3443619328757257</v>
      </c>
      <c r="K199" s="69">
        <f t="shared" si="13"/>
        <v>-0.33531066258459519</v>
      </c>
      <c r="L199" s="69">
        <f t="shared" ref="L199:L262" si="15">EXP(K199)</f>
        <v>0.71511589208930337</v>
      </c>
    </row>
    <row r="200" spans="3:12" x14ac:dyDescent="0.3">
      <c r="C200" s="68"/>
      <c r="D200" s="68" t="s">
        <v>2</v>
      </c>
      <c r="E200" s="69">
        <f>'q calc'!M202</f>
        <v>0.3988460427902048</v>
      </c>
      <c r="F200" s="69">
        <f>'q calc'!N202</f>
        <v>-0.91917979422315865</v>
      </c>
      <c r="G200" s="69">
        <f t="shared" si="12"/>
        <v>-0.72113447649137119</v>
      </c>
      <c r="H200" s="69">
        <f>'q calc'!P202</f>
        <v>0.48624127159079461</v>
      </c>
      <c r="I200" s="69">
        <f>'CAPE calculation'!P401</f>
        <v>0.64434862976071705</v>
      </c>
      <c r="J200" s="69">
        <f t="shared" si="14"/>
        <v>-0.43951534879501691</v>
      </c>
      <c r="K200" s="69">
        <f t="shared" si="13"/>
        <v>-0.4304640785038864</v>
      </c>
      <c r="L200" s="69">
        <f t="shared" si="15"/>
        <v>0.65020727747473828</v>
      </c>
    </row>
    <row r="201" spans="3:12" x14ac:dyDescent="0.3">
      <c r="C201" s="68"/>
      <c r="D201" s="68" t="s">
        <v>1</v>
      </c>
      <c r="E201" s="69">
        <f>'q calc'!M203</f>
        <v>0.37660523057471318</v>
      </c>
      <c r="F201" s="69">
        <f>'q calc'!N203</f>
        <v>-0.97655777391577658</v>
      </c>
      <c r="G201" s="69">
        <f t="shared" si="12"/>
        <v>-0.77851245618398912</v>
      </c>
      <c r="H201" s="69">
        <f>'q calc'!P203</f>
        <v>0.45912704792389175</v>
      </c>
      <c r="I201" s="69">
        <f>'CAPE calculation'!P402</f>
        <v>0.62034081665315211</v>
      </c>
      <c r="J201" s="69">
        <f t="shared" si="14"/>
        <v>-0.47748624769577347</v>
      </c>
      <c r="K201" s="69">
        <f t="shared" si="13"/>
        <v>-0.46843497740464296</v>
      </c>
      <c r="L201" s="69">
        <f t="shared" si="15"/>
        <v>0.62598117676185394</v>
      </c>
    </row>
    <row r="202" spans="3:12" x14ac:dyDescent="0.3">
      <c r="C202" s="68">
        <v>1949</v>
      </c>
      <c r="D202" s="68" t="s">
        <v>4</v>
      </c>
      <c r="E202" s="69">
        <f>'q calc'!M204</f>
        <v>0.36983904351201735</v>
      </c>
      <c r="F202" s="69">
        <f>'q calc'!N204</f>
        <v>-0.99468738552653302</v>
      </c>
      <c r="G202" s="69">
        <f t="shared" si="12"/>
        <v>-0.79664206779474556</v>
      </c>
      <c r="H202" s="69">
        <f>'q calc'!P204</f>
        <v>0.45087825252862951</v>
      </c>
      <c r="I202" s="69">
        <f>'CAPE calculation'!P403</f>
        <v>0.60599922615414359</v>
      </c>
      <c r="J202" s="69">
        <f t="shared" si="14"/>
        <v>-0.50087656988699836</v>
      </c>
      <c r="K202" s="69">
        <f t="shared" si="13"/>
        <v>-0.49182529959586785</v>
      </c>
      <c r="L202" s="69">
        <f t="shared" si="15"/>
        <v>0.61150918740342108</v>
      </c>
    </row>
    <row r="203" spans="3:12" x14ac:dyDescent="0.3">
      <c r="C203" s="68"/>
      <c r="D203" s="68" t="s">
        <v>3</v>
      </c>
      <c r="E203" s="69">
        <f>'q calc'!M205</f>
        <v>0.34378676557784776</v>
      </c>
      <c r="F203" s="69">
        <f>'q calc'!N205</f>
        <v>-1.0677336813122866</v>
      </c>
      <c r="G203" s="69">
        <f t="shared" si="12"/>
        <v>-0.86968836358049917</v>
      </c>
      <c r="H203" s="69">
        <f>'q calc'!P205</f>
        <v>0.41911739397296194</v>
      </c>
      <c r="I203" s="69">
        <f>'CAPE calculation'!P404</f>
        <v>0.55669895090070953</v>
      </c>
      <c r="J203" s="69">
        <f t="shared" si="14"/>
        <v>-0.58573066829111031</v>
      </c>
      <c r="K203" s="69">
        <f t="shared" si="13"/>
        <v>-0.5766793979999798</v>
      </c>
      <c r="L203" s="69">
        <f t="shared" si="15"/>
        <v>0.56176065645179241</v>
      </c>
    </row>
    <row r="204" spans="3:12" x14ac:dyDescent="0.3">
      <c r="C204" s="68"/>
      <c r="D204" s="68" t="s">
        <v>2</v>
      </c>
      <c r="E204" s="69">
        <f>'q calc'!M206</f>
        <v>0.37820639747649776</v>
      </c>
      <c r="F204" s="69">
        <f>'q calc'!N206</f>
        <v>-0.97231520730989573</v>
      </c>
      <c r="G204" s="69">
        <f t="shared" si="12"/>
        <v>-0.77426988957810827</v>
      </c>
      <c r="H204" s="69">
        <f>'q calc'!P206</f>
        <v>0.46107906285402944</v>
      </c>
      <c r="I204" s="69">
        <f>'CAPE calculation'!P405</f>
        <v>0.60858982351598712</v>
      </c>
      <c r="J204" s="69">
        <f t="shared" si="14"/>
        <v>-0.4966107627961231</v>
      </c>
      <c r="K204" s="69">
        <f t="shared" si="13"/>
        <v>-0.48755949250499259</v>
      </c>
      <c r="L204" s="69">
        <f t="shared" si="15"/>
        <v>0.61412333940107966</v>
      </c>
    </row>
    <row r="205" spans="3:12" x14ac:dyDescent="0.3">
      <c r="C205" s="68"/>
      <c r="D205" s="68" t="s">
        <v>1</v>
      </c>
      <c r="E205" s="69">
        <f>'q calc'!M207</f>
        <v>0.40070458500521838</v>
      </c>
      <c r="F205" s="69">
        <f>'q calc'!N207</f>
        <v>-0.9145308189168122</v>
      </c>
      <c r="G205" s="69">
        <f t="shared" si="12"/>
        <v>-0.71648550118502474</v>
      </c>
      <c r="H205" s="69">
        <f>'q calc'!P207</f>
        <v>0.48850705796693955</v>
      </c>
      <c r="I205" s="69">
        <f>'CAPE calculation'!P406</f>
        <v>0.65050149254370038</v>
      </c>
      <c r="J205" s="69">
        <f t="shared" si="14"/>
        <v>-0.43001168657609806</v>
      </c>
      <c r="K205" s="69">
        <f t="shared" si="13"/>
        <v>-0.42096041628496755</v>
      </c>
      <c r="L205" s="69">
        <f t="shared" si="15"/>
        <v>0.65641608428214138</v>
      </c>
    </row>
    <row r="206" spans="3:12" x14ac:dyDescent="0.3">
      <c r="C206" s="68">
        <v>1950</v>
      </c>
      <c r="D206" s="68" t="s">
        <v>4</v>
      </c>
      <c r="E206" s="69">
        <f>'q calc'!M208</f>
        <v>0.41408432066166478</v>
      </c>
      <c r="F206" s="69">
        <f>'q calc'!N208</f>
        <v>-0.88168565279956312</v>
      </c>
      <c r="G206" s="69">
        <f t="shared" si="12"/>
        <v>-0.68364033506777566</v>
      </c>
      <c r="H206" s="69">
        <f>'q calc'!P208</f>
        <v>0.50481856411509329</v>
      </c>
      <c r="I206" s="69">
        <f>'CAPE calculation'!P407</f>
        <v>0.67598711596015915</v>
      </c>
      <c r="J206" s="69">
        <f t="shared" si="14"/>
        <v>-0.39158126235133622</v>
      </c>
      <c r="K206" s="69">
        <f t="shared" si="13"/>
        <v>-0.38252999206020571</v>
      </c>
      <c r="L206" s="69">
        <f t="shared" si="15"/>
        <v>0.68213343208268817</v>
      </c>
    </row>
    <row r="207" spans="3:12" x14ac:dyDescent="0.3">
      <c r="C207" s="68"/>
      <c r="D207" s="68" t="s">
        <v>3</v>
      </c>
      <c r="E207" s="69">
        <f>'q calc'!M209</f>
        <v>0.43879609386682855</v>
      </c>
      <c r="F207" s="69">
        <f>'q calc'!N209</f>
        <v>-0.82372045247385461</v>
      </c>
      <c r="G207" s="69">
        <f t="shared" si="12"/>
        <v>-0.62567513474206715</v>
      </c>
      <c r="H207" s="69">
        <f>'q calc'!P209</f>
        <v>0.53494518626353604</v>
      </c>
      <c r="I207" s="69">
        <f>'CAPE calculation'!P408</f>
        <v>0.71747823932957999</v>
      </c>
      <c r="J207" s="69">
        <f t="shared" si="14"/>
        <v>-0.33201266026879361</v>
      </c>
      <c r="K207" s="69">
        <f t="shared" si="13"/>
        <v>-0.3229613899776631</v>
      </c>
      <c r="L207" s="69">
        <f t="shared" si="15"/>
        <v>0.72400180755423682</v>
      </c>
    </row>
    <row r="208" spans="3:12" x14ac:dyDescent="0.3">
      <c r="C208" s="68"/>
      <c r="D208" s="68" t="s">
        <v>2</v>
      </c>
      <c r="E208" s="69">
        <f>'q calc'!M210</f>
        <v>0.43846093685392967</v>
      </c>
      <c r="F208" s="69">
        <f>'q calc'!N210</f>
        <v>-0.82448455470950244</v>
      </c>
      <c r="G208" s="69">
        <f t="shared" si="12"/>
        <v>-0.62643923697771497</v>
      </c>
      <c r="H208" s="69">
        <f>'q calc'!P210</f>
        <v>0.53453658957546446</v>
      </c>
      <c r="I208" s="69">
        <f>'CAPE calculation'!P409</f>
        <v>0.70608422732205389</v>
      </c>
      <c r="J208" s="69">
        <f t="shared" si="14"/>
        <v>-0.34802074644894754</v>
      </c>
      <c r="K208" s="69">
        <f t="shared" si="13"/>
        <v>-0.33896947615781703</v>
      </c>
      <c r="L208" s="69">
        <f t="shared" si="15"/>
        <v>0.712504197122941</v>
      </c>
    </row>
    <row r="209" spans="3:12" x14ac:dyDescent="0.3">
      <c r="C209" s="68"/>
      <c r="D209" s="68" t="s">
        <v>1</v>
      </c>
      <c r="E209" s="69">
        <f>'q calc'!M211</f>
        <v>0.44558318801701269</v>
      </c>
      <c r="F209" s="69">
        <f>'q calc'!N211</f>
        <v>-0.80837131994748246</v>
      </c>
      <c r="G209" s="69">
        <f t="shared" si="12"/>
        <v>-0.610326002215695</v>
      </c>
      <c r="H209" s="69">
        <f>'q calc'!P211</f>
        <v>0.54321946991169523</v>
      </c>
      <c r="I209" s="69">
        <f>'CAPE calculation'!P410</f>
        <v>0.70618200061632974</v>
      </c>
      <c r="J209" s="69">
        <f t="shared" si="14"/>
        <v>-0.34788228347008726</v>
      </c>
      <c r="K209" s="69">
        <f t="shared" si="13"/>
        <v>-0.33883101317895675</v>
      </c>
      <c r="L209" s="69">
        <f t="shared" si="15"/>
        <v>0.71260285940690427</v>
      </c>
    </row>
    <row r="210" spans="3:12" x14ac:dyDescent="0.3">
      <c r="C210" s="68">
        <v>1951</v>
      </c>
      <c r="D210" s="68" t="s">
        <v>4</v>
      </c>
      <c r="E210" s="69">
        <f>'q calc'!M212</f>
        <v>0.47242492396455305</v>
      </c>
      <c r="F210" s="69">
        <f>'q calc'!N212</f>
        <v>-0.74987643575317564</v>
      </c>
      <c r="G210" s="69">
        <f t="shared" si="12"/>
        <v>-0.55183111802138818</v>
      </c>
      <c r="H210" s="69">
        <f>'q calc'!P212</f>
        <v>0.57594277268669991</v>
      </c>
      <c r="I210" s="69">
        <f>'CAPE calculation'!P411</f>
        <v>0.74213203125521798</v>
      </c>
      <c r="J210" s="69">
        <f t="shared" si="14"/>
        <v>-0.29822811194708748</v>
      </c>
      <c r="K210" s="69">
        <f t="shared" si="13"/>
        <v>-0.28917684165595697</v>
      </c>
      <c r="L210" s="69">
        <f t="shared" si="15"/>
        <v>0.74887976055516214</v>
      </c>
    </row>
    <row r="211" spans="3:12" x14ac:dyDescent="0.3">
      <c r="C211" s="68"/>
      <c r="D211" s="68" t="s">
        <v>3</v>
      </c>
      <c r="E211" s="69">
        <f>'q calc'!M213</f>
        <v>0.45853906900615948</v>
      </c>
      <c r="F211" s="69">
        <f>'q calc'!N213</f>
        <v>-0.77970978043347006</v>
      </c>
      <c r="G211" s="69">
        <f t="shared" si="12"/>
        <v>-0.58166446270168259</v>
      </c>
      <c r="H211" s="69">
        <f>'q calc'!P213</f>
        <v>0.55901424626868523</v>
      </c>
      <c r="I211" s="69">
        <f>'CAPE calculation'!P412</f>
        <v>0.73000900800690693</v>
      </c>
      <c r="J211" s="69">
        <f t="shared" si="14"/>
        <v>-0.3146984051803452</v>
      </c>
      <c r="K211" s="69">
        <f t="shared" si="13"/>
        <v>-0.30564713488921469</v>
      </c>
      <c r="L211" s="69">
        <f t="shared" si="15"/>
        <v>0.73664651045269125</v>
      </c>
    </row>
    <row r="212" spans="3:12" x14ac:dyDescent="0.3">
      <c r="C212" s="68"/>
      <c r="D212" s="68" t="s">
        <v>2</v>
      </c>
      <c r="E212" s="69">
        <f>'q calc'!M214</f>
        <v>0.48704478379955773</v>
      </c>
      <c r="F212" s="69">
        <f>'q calc'!N214</f>
        <v>-0.71939920160682036</v>
      </c>
      <c r="G212" s="69">
        <f t="shared" si="12"/>
        <v>-0.5213538838750329</v>
      </c>
      <c r="H212" s="69">
        <f>'q calc'!P214</f>
        <v>0.5937661392843</v>
      </c>
      <c r="I212" s="69">
        <f>'CAPE calculation'!P413</f>
        <v>0.78443866836736476</v>
      </c>
      <c r="J212" s="69">
        <f t="shared" si="14"/>
        <v>-0.24278688912924246</v>
      </c>
      <c r="K212" s="69">
        <f t="shared" si="13"/>
        <v>-0.23373561883811197</v>
      </c>
      <c r="L212" s="69">
        <f t="shared" si="15"/>
        <v>0.79157106471144789</v>
      </c>
    </row>
    <row r="213" spans="3:12" x14ac:dyDescent="0.3">
      <c r="C213" s="68"/>
      <c r="D213" s="68" t="s">
        <v>1</v>
      </c>
      <c r="E213" s="69">
        <f>'q calc'!M215</f>
        <v>0.47368381501647022</v>
      </c>
      <c r="F213" s="69">
        <f>'q calc'!N215</f>
        <v>-0.74721523679579915</v>
      </c>
      <c r="G213" s="69">
        <f t="shared" si="12"/>
        <v>-0.54916991906401169</v>
      </c>
      <c r="H213" s="69">
        <f>'q calc'!P215</f>
        <v>0.5774775122107435</v>
      </c>
      <c r="I213" s="69">
        <f>'CAPE calculation'!P414</f>
        <v>0.76632319214483702</v>
      </c>
      <c r="J213" s="69">
        <f t="shared" si="14"/>
        <v>-0.26615127636544456</v>
      </c>
      <c r="K213" s="69">
        <f t="shared" si="13"/>
        <v>-0.25710000607431405</v>
      </c>
      <c r="L213" s="69">
        <f t="shared" si="15"/>
        <v>0.77329087611357306</v>
      </c>
    </row>
    <row r="214" spans="3:12" x14ac:dyDescent="0.3">
      <c r="C214" s="68">
        <v>1952</v>
      </c>
      <c r="D214" s="68" t="s">
        <v>4</v>
      </c>
      <c r="E214" s="69">
        <f>'q calc'!M216</f>
        <v>0.47277175875769167</v>
      </c>
      <c r="F214" s="69">
        <f>'q calc'!N216</f>
        <v>-0.74914254657424495</v>
      </c>
      <c r="G214" s="69">
        <f t="shared" si="12"/>
        <v>-0.55109722884245749</v>
      </c>
      <c r="H214" s="69">
        <f>'q calc'!P216</f>
        <v>0.57636560599267395</v>
      </c>
      <c r="I214" s="69">
        <f>'CAPE calculation'!P415</f>
        <v>0.77958364409743686</v>
      </c>
      <c r="J214" s="69">
        <f t="shared" si="14"/>
        <v>-0.24899529143356694</v>
      </c>
      <c r="K214" s="69">
        <f t="shared" si="13"/>
        <v>-0.23994402114243646</v>
      </c>
      <c r="L214" s="69">
        <f t="shared" si="15"/>
        <v>0.78667189682806793</v>
      </c>
    </row>
    <row r="215" spans="3:12" x14ac:dyDescent="0.3">
      <c r="C215" s="68"/>
      <c r="D215" s="68" t="s">
        <v>3</v>
      </c>
      <c r="E215" s="69">
        <f>'q calc'!M217</f>
        <v>0.49360124647719272</v>
      </c>
      <c r="F215" s="69">
        <f>'q calc'!N217</f>
        <v>-0.70602728111620439</v>
      </c>
      <c r="G215" s="69">
        <f t="shared" si="12"/>
        <v>-0.50798196338441692</v>
      </c>
      <c r="H215" s="69">
        <f>'q calc'!P217</f>
        <v>0.60175925544312747</v>
      </c>
      <c r="I215" s="69">
        <f>'CAPE calculation'!P416</f>
        <v>0.78490425475148851</v>
      </c>
      <c r="J215" s="69">
        <f t="shared" si="14"/>
        <v>-0.24219353710792865</v>
      </c>
      <c r="K215" s="69">
        <f t="shared" si="13"/>
        <v>-0.23314226681679817</v>
      </c>
      <c r="L215" s="69">
        <f t="shared" si="15"/>
        <v>0.7920408843731469</v>
      </c>
    </row>
    <row r="216" spans="3:12" x14ac:dyDescent="0.3">
      <c r="C216" s="68"/>
      <c r="D216" s="68" t="s">
        <v>2</v>
      </c>
      <c r="E216" s="69">
        <f>'q calc'!M218</f>
        <v>0.49016043629945594</v>
      </c>
      <c r="F216" s="69">
        <f>'q calc'!N218</f>
        <v>-0.71302252044873138</v>
      </c>
      <c r="G216" s="69">
        <f t="shared" si="12"/>
        <v>-0.51497720271694392</v>
      </c>
      <c r="H216" s="69">
        <f>'q calc'!P218</f>
        <v>0.59756449421540903</v>
      </c>
      <c r="I216" s="69">
        <f>'CAPE calculation'!P417</f>
        <v>0.78352874639514614</v>
      </c>
      <c r="J216" s="69">
        <f t="shared" si="14"/>
        <v>-0.24394752813971762</v>
      </c>
      <c r="K216" s="69">
        <f t="shared" si="13"/>
        <v>-0.23489625784858714</v>
      </c>
      <c r="L216" s="69">
        <f t="shared" si="15"/>
        <v>0.79065286940390078</v>
      </c>
    </row>
    <row r="217" spans="3:12" x14ac:dyDescent="0.3">
      <c r="C217" s="68"/>
      <c r="D217" s="68" t="s">
        <v>1</v>
      </c>
      <c r="E217" s="69">
        <f>'q calc'!M219</f>
        <v>0.44078337799684614</v>
      </c>
      <c r="F217" s="69">
        <f>'q calc'!N219</f>
        <v>-0.81920173057301249</v>
      </c>
      <c r="G217" s="69">
        <f t="shared" si="12"/>
        <v>-0.62115641284122503</v>
      </c>
      <c r="H217" s="69">
        <f>'q calc'!P219</f>
        <v>0.53736792451018389</v>
      </c>
      <c r="I217" s="69">
        <f>'CAPE calculation'!P418</f>
        <v>0.81503610973868523</v>
      </c>
      <c r="J217" s="69">
        <f t="shared" si="14"/>
        <v>-0.20452286029494049</v>
      </c>
      <c r="K217" s="69">
        <f t="shared" si="13"/>
        <v>-0.19547159000381001</v>
      </c>
      <c r="L217" s="69">
        <f t="shared" si="15"/>
        <v>0.82244670894014316</v>
      </c>
    </row>
    <row r="218" spans="3:12" x14ac:dyDescent="0.3">
      <c r="C218" s="69">
        <f>C214+1</f>
        <v>1953</v>
      </c>
      <c r="D218" s="68" t="s">
        <v>4</v>
      </c>
      <c r="E218" s="69">
        <f>'q calc'!M220</f>
        <v>0.42059627477582046</v>
      </c>
      <c r="F218" s="69">
        <f>'q calc'!N220</f>
        <v>-0.86608187268138515</v>
      </c>
      <c r="G218" s="69">
        <f t="shared" si="12"/>
        <v>-0.66803655494959768</v>
      </c>
      <c r="H218" s="69">
        <f>'q calc'!P220</f>
        <v>0.51275741898464877</v>
      </c>
      <c r="I218" s="69">
        <f>'CAPE calculation'!P419</f>
        <v>0.80876414025173915</v>
      </c>
      <c r="J218" s="69">
        <f t="shared" si="14"/>
        <v>-0.21224794923735016</v>
      </c>
      <c r="K218" s="69">
        <f t="shared" si="13"/>
        <v>-0.20319667894621968</v>
      </c>
      <c r="L218" s="69">
        <f t="shared" si="15"/>
        <v>0.81611771246811482</v>
      </c>
    </row>
    <row r="219" spans="3:12" x14ac:dyDescent="0.3">
      <c r="D219" s="68" t="s">
        <v>3</v>
      </c>
      <c r="E219" s="69">
        <f>'q calc'!M221</f>
        <v>0.37729267646022074</v>
      </c>
      <c r="F219" s="69">
        <f>'q calc'!N221</f>
        <v>-0.97473406258928164</v>
      </c>
      <c r="G219" s="69">
        <f t="shared" si="12"/>
        <v>-0.77668874485749417</v>
      </c>
      <c r="H219" s="69">
        <f>'q calc'!P221</f>
        <v>0.45996512709644827</v>
      </c>
      <c r="I219" s="69">
        <f>'CAPE calculation'!P420</f>
        <v>0.73237816344784268</v>
      </c>
      <c r="J219" s="69">
        <f t="shared" si="14"/>
        <v>-0.31145828168928125</v>
      </c>
      <c r="K219" s="69">
        <f t="shared" si="13"/>
        <v>-0.30240701139815074</v>
      </c>
      <c r="L219" s="69">
        <f t="shared" si="15"/>
        <v>0.73903720710046306</v>
      </c>
    </row>
    <row r="220" spans="3:12" x14ac:dyDescent="0.3">
      <c r="D220" s="68" t="s">
        <v>2</v>
      </c>
      <c r="E220" s="69">
        <f>'q calc'!M222</f>
        <v>0.35473950281100991</v>
      </c>
      <c r="F220" s="69">
        <f>'q calc'!N222</f>
        <v>-1.0363715537645393</v>
      </c>
      <c r="G220" s="69">
        <f t="shared" si="12"/>
        <v>-0.8383262360327518</v>
      </c>
      <c r="H220" s="69">
        <f>'q calc'!P222</f>
        <v>0.43247009729275876</v>
      </c>
      <c r="I220" s="69">
        <f>'CAPE calculation'!P421</f>
        <v>0.70168470521736992</v>
      </c>
      <c r="J220" s="69">
        <f t="shared" si="14"/>
        <v>-0.35427111371594305</v>
      </c>
      <c r="K220" s="69">
        <f t="shared" si="13"/>
        <v>-0.34521984342481254</v>
      </c>
      <c r="L220" s="69">
        <f t="shared" si="15"/>
        <v>0.70806467299306308</v>
      </c>
    </row>
    <row r="221" spans="3:12" x14ac:dyDescent="0.3">
      <c r="D221" s="68" t="s">
        <v>1</v>
      </c>
      <c r="E221" s="69">
        <f>'q calc'!M223</f>
        <v>0.41172212225346577</v>
      </c>
      <c r="F221" s="69">
        <f>'q calc'!N223</f>
        <v>-0.88740661773328944</v>
      </c>
      <c r="G221" s="69">
        <f t="shared" si="12"/>
        <v>-0.68936130000150198</v>
      </c>
      <c r="H221" s="69">
        <f>'q calc'!P223</f>
        <v>0.50193876029475903</v>
      </c>
      <c r="I221" s="69">
        <f>'CAPE calculation'!P422</f>
        <v>0.73937154498203272</v>
      </c>
      <c r="J221" s="69">
        <f t="shared" si="14"/>
        <v>-0.30195471715030037</v>
      </c>
      <c r="K221" s="69">
        <f t="shared" si="13"/>
        <v>-0.29290344685916986</v>
      </c>
      <c r="L221" s="69">
        <f t="shared" si="15"/>
        <v>0.74609417495554553</v>
      </c>
    </row>
    <row r="222" spans="3:12" x14ac:dyDescent="0.3">
      <c r="C222" s="69">
        <f>C218+1</f>
        <v>1954</v>
      </c>
      <c r="D222" s="68" t="s">
        <v>4</v>
      </c>
      <c r="E222" s="69">
        <f>'q calc'!M224</f>
        <v>0.45602972593122593</v>
      </c>
      <c r="F222" s="69">
        <f>'q calc'!N224</f>
        <v>-0.78519728314675452</v>
      </c>
      <c r="G222" s="69">
        <f t="shared" si="12"/>
        <v>-0.58715196541496706</v>
      </c>
      <c r="H222" s="69">
        <f>'q calc'!P224</f>
        <v>0.55595505541128698</v>
      </c>
      <c r="I222" s="69">
        <f>'CAPE calculation'!P423</f>
        <v>0.78010314975593564</v>
      </c>
      <c r="J222" s="69">
        <f t="shared" si="14"/>
        <v>-0.24832912476503038</v>
      </c>
      <c r="K222" s="69">
        <f t="shared" si="13"/>
        <v>-0.2392778544738999</v>
      </c>
      <c r="L222" s="69">
        <f t="shared" si="15"/>
        <v>0.78719612601742872</v>
      </c>
    </row>
    <row r="223" spans="3:12" x14ac:dyDescent="0.3">
      <c r="D223" s="68" t="s">
        <v>3</v>
      </c>
      <c r="E223" s="69">
        <f>'q calc'!M225</f>
        <v>0.5206196756139696</v>
      </c>
      <c r="F223" s="69">
        <f>'q calc'!N225</f>
        <v>-0.65273549302526823</v>
      </c>
      <c r="G223" s="69">
        <f t="shared" si="12"/>
        <v>-0.45469017529348077</v>
      </c>
      <c r="H223" s="69">
        <f>'q calc'!P225</f>
        <v>0.63469796845616488</v>
      </c>
      <c r="I223" s="69">
        <f>'CAPE calculation'!P424</f>
        <v>0.837464858512041</v>
      </c>
      <c r="J223" s="69">
        <f t="shared" si="14"/>
        <v>-0.17737597614888306</v>
      </c>
      <c r="K223" s="69">
        <f t="shared" si="13"/>
        <v>-0.16832470585775258</v>
      </c>
      <c r="L223" s="69">
        <f t="shared" si="15"/>
        <v>0.84507938790231329</v>
      </c>
    </row>
    <row r="224" spans="3:12" x14ac:dyDescent="0.3">
      <c r="D224" s="68" t="s">
        <v>2</v>
      </c>
      <c r="E224" s="69">
        <f>'q calc'!M226</f>
        <v>0.61112480810014358</v>
      </c>
      <c r="F224" s="69">
        <f>'q calc'!N226</f>
        <v>-0.49245407209418701</v>
      </c>
      <c r="G224" s="69">
        <f t="shared" si="12"/>
        <v>-0.29440875436239955</v>
      </c>
      <c r="H224" s="69">
        <f>'q calc'!P226</f>
        <v>0.74503460461208293</v>
      </c>
      <c r="I224" s="69">
        <f>'CAPE calculation'!P425</f>
        <v>0.89823100974354897</v>
      </c>
      <c r="J224" s="69">
        <f t="shared" si="14"/>
        <v>-0.10732799460520151</v>
      </c>
      <c r="K224" s="69">
        <f t="shared" si="13"/>
        <v>-9.8276724314071029E-2</v>
      </c>
      <c r="L224" s="69">
        <f t="shared" si="15"/>
        <v>0.90639804666865464</v>
      </c>
    </row>
    <row r="225" spans="3:12" x14ac:dyDescent="0.3">
      <c r="D225" s="68" t="s">
        <v>1</v>
      </c>
      <c r="E225" s="69">
        <f>'q calc'!M227</f>
        <v>0.62374025852052251</v>
      </c>
      <c r="F225" s="69">
        <f>'q calc'!N227</f>
        <v>-0.47202124964073339</v>
      </c>
      <c r="G225" s="69">
        <f t="shared" si="12"/>
        <v>-0.27397593190894587</v>
      </c>
      <c r="H225" s="69">
        <f>'q calc'!P227</f>
        <v>0.76041435518246103</v>
      </c>
      <c r="I225" s="69">
        <f>'CAPE calculation'!P426</f>
        <v>0.98576748588755769</v>
      </c>
      <c r="J225" s="69">
        <f t="shared" si="14"/>
        <v>-1.4334767718215975E-2</v>
      </c>
      <c r="K225" s="69">
        <f t="shared" si="13"/>
        <v>-5.2834974270854866E-3</v>
      </c>
      <c r="L225" s="69">
        <f t="shared" si="15"/>
        <v>0.99473043569610509</v>
      </c>
    </row>
    <row r="226" spans="3:12" x14ac:dyDescent="0.3">
      <c r="C226" s="69">
        <f>C222+1</f>
        <v>1955</v>
      </c>
      <c r="D226" s="68" t="s">
        <v>4</v>
      </c>
      <c r="E226" s="69">
        <f>'q calc'!M228</f>
        <v>0.64985248264393691</v>
      </c>
      <c r="F226" s="69">
        <f>'q calc'!N228</f>
        <v>-0.43100989162801095</v>
      </c>
      <c r="G226" s="69">
        <f t="shared" si="12"/>
        <v>-0.23296457389622346</v>
      </c>
      <c r="H226" s="69">
        <f>'q calc'!P228</f>
        <v>0.79224829534897145</v>
      </c>
      <c r="I226" s="69">
        <f>'CAPE calculation'!P427</f>
        <v>1.0108133282878951</v>
      </c>
      <c r="J226" s="69">
        <f t="shared" si="14"/>
        <v>1.0755282325356025E-2</v>
      </c>
      <c r="K226" s="69">
        <f t="shared" si="13"/>
        <v>1.9806552616486513E-2</v>
      </c>
      <c r="L226" s="69">
        <f t="shared" si="15"/>
        <v>1.020004003834571</v>
      </c>
    </row>
    <row r="227" spans="3:12" x14ac:dyDescent="0.3">
      <c r="D227" s="68" t="s">
        <v>3</v>
      </c>
      <c r="E227" s="69">
        <f>'q calc'!M229</f>
        <v>0.76112208085121624</v>
      </c>
      <c r="F227" s="69">
        <f>'q calc'!N229</f>
        <v>-0.2729615123687304</v>
      </c>
      <c r="G227" s="69">
        <f t="shared" si="12"/>
        <v>-7.4916194636942907E-2</v>
      </c>
      <c r="H227" s="69">
        <f>'q calc'!P229</f>
        <v>0.92789931132298031</v>
      </c>
      <c r="I227" s="69">
        <f>'CAPE calculation'!P428</f>
        <v>1.0809873143944961</v>
      </c>
      <c r="J227" s="69">
        <f t="shared" si="14"/>
        <v>7.7874803522993849E-2</v>
      </c>
      <c r="K227" s="69">
        <f t="shared" si="13"/>
        <v>8.6926073814124344E-2</v>
      </c>
      <c r="L227" s="69">
        <f t="shared" si="15"/>
        <v>1.0908160368684077</v>
      </c>
    </row>
    <row r="228" spans="3:12" x14ac:dyDescent="0.3">
      <c r="D228" s="68" t="s">
        <v>2</v>
      </c>
      <c r="E228" s="69">
        <f>'q calc'!M230</f>
        <v>0.8249946364292674</v>
      </c>
      <c r="F228" s="69">
        <f>'q calc'!N230</f>
        <v>-0.19237839396644729</v>
      </c>
      <c r="G228" s="69">
        <f t="shared" si="12"/>
        <v>5.6669237653401983E-3</v>
      </c>
      <c r="H228" s="69">
        <f>'q calc'!P230</f>
        <v>1.0057676347160287</v>
      </c>
      <c r="I228" s="69">
        <f>'CAPE calculation'!P429</f>
        <v>1.1714787697518538</v>
      </c>
      <c r="J228" s="69">
        <f t="shared" si="14"/>
        <v>0.15826685652395597</v>
      </c>
      <c r="K228" s="69">
        <f t="shared" si="13"/>
        <v>0.16731812681508645</v>
      </c>
      <c r="L228" s="69">
        <f t="shared" si="15"/>
        <v>1.1821302728348662</v>
      </c>
    </row>
    <row r="229" spans="3:12" x14ac:dyDescent="0.3">
      <c r="D229" s="68" t="s">
        <v>1</v>
      </c>
      <c r="E229" s="69">
        <f>'q calc'!M231</f>
        <v>0.81494261696468473</v>
      </c>
      <c r="F229" s="69">
        <f>'q calc'!N231</f>
        <v>-0.20463757685236711</v>
      </c>
      <c r="G229" s="69">
        <f t="shared" si="12"/>
        <v>-6.5922591205796188E-3</v>
      </c>
      <c r="H229" s="69">
        <f>'q calc'!P231</f>
        <v>0.99351301463174457</v>
      </c>
      <c r="I229" s="69">
        <f>'CAPE calculation'!P430</f>
        <v>1.1761889887480375</v>
      </c>
      <c r="J229" s="69">
        <f t="shared" si="14"/>
        <v>0.16227954128253425</v>
      </c>
      <c r="K229" s="69">
        <f t="shared" si="13"/>
        <v>0.17133081157366473</v>
      </c>
      <c r="L229" s="69">
        <f t="shared" si="15"/>
        <v>1.186883318823271</v>
      </c>
    </row>
    <row r="230" spans="3:12" x14ac:dyDescent="0.3">
      <c r="C230" s="69">
        <f>C226+1</f>
        <v>1956</v>
      </c>
      <c r="D230" s="68" t="s">
        <v>4</v>
      </c>
      <c r="E230" s="69">
        <f>'q calc'!M232</f>
        <v>0.87799822940882621</v>
      </c>
      <c r="F230" s="69">
        <f>'q calc'!N232</f>
        <v>-0.13011070196770272</v>
      </c>
      <c r="G230" s="69">
        <f t="shared" si="12"/>
        <v>6.7934615764084771E-2</v>
      </c>
      <c r="H230" s="69">
        <f>'q calc'!P232</f>
        <v>1.0703853861395225</v>
      </c>
      <c r="I230" s="69">
        <f>'CAPE calculation'!P431</f>
        <v>1.2008770353101699</v>
      </c>
      <c r="J230" s="69">
        <f t="shared" si="14"/>
        <v>0.18305215260230501</v>
      </c>
      <c r="K230" s="69">
        <f t="shared" si="13"/>
        <v>0.19210342289343549</v>
      </c>
      <c r="L230" s="69">
        <f t="shared" si="15"/>
        <v>1.2117958379160716</v>
      </c>
    </row>
    <row r="231" spans="3:12" x14ac:dyDescent="0.3">
      <c r="D231" s="68" t="s">
        <v>3</v>
      </c>
      <c r="E231" s="69">
        <f>'q calc'!M233</f>
        <v>0.80457515157546577</v>
      </c>
      <c r="F231" s="69">
        <f>'q calc'!N233</f>
        <v>-0.21744090289702153</v>
      </c>
      <c r="G231" s="69">
        <f t="shared" si="12"/>
        <v>-1.9395585165234042E-2</v>
      </c>
      <c r="H231" s="69">
        <f>'q calc'!P233</f>
        <v>0.9808738280454582</v>
      </c>
      <c r="I231" s="69">
        <f>'CAPE calculation'!P432</f>
        <v>1.1225963511228181</v>
      </c>
      <c r="J231" s="69">
        <f t="shared" si="14"/>
        <v>0.11564417314015032</v>
      </c>
      <c r="K231" s="69">
        <f t="shared" si="13"/>
        <v>0.12469544343128081</v>
      </c>
      <c r="L231" s="69">
        <f t="shared" si="15"/>
        <v>1.1328033978092007</v>
      </c>
    </row>
    <row r="232" spans="3:12" x14ac:dyDescent="0.3">
      <c r="D232" s="68" t="s">
        <v>2</v>
      </c>
      <c r="E232" s="69">
        <f>'q calc'!M234</f>
        <v>0.74083375374729821</v>
      </c>
      <c r="F232" s="69">
        <f>'q calc'!N234</f>
        <v>-0.29997903277443155</v>
      </c>
      <c r="G232" s="69">
        <f t="shared" si="12"/>
        <v>-0.10193371504264406</v>
      </c>
      <c r="H232" s="69">
        <f>'q calc'!P234</f>
        <v>0.90316540171603921</v>
      </c>
      <c r="I232" s="69">
        <f>'CAPE calculation'!P433</f>
        <v>1.0979922916903742</v>
      </c>
      <c r="J232" s="69">
        <f t="shared" si="14"/>
        <v>9.3483322744275718E-2</v>
      </c>
      <c r="K232" s="69">
        <f t="shared" si="13"/>
        <v>0.10253459303540621</v>
      </c>
      <c r="L232" s="69">
        <f t="shared" si="15"/>
        <v>1.1079756294870473</v>
      </c>
    </row>
    <row r="233" spans="3:12" x14ac:dyDescent="0.3">
      <c r="D233" s="68" t="s">
        <v>1</v>
      </c>
      <c r="E233" s="69">
        <f>'q calc'!M235</f>
        <v>0.83521475631322151</v>
      </c>
      <c r="F233" s="69">
        <f>'q calc'!N235</f>
        <v>-0.18006639401029323</v>
      </c>
      <c r="G233" s="69">
        <f t="shared" si="12"/>
        <v>1.7978923721494261E-2</v>
      </c>
      <c r="H233" s="69">
        <f>'q calc'!P235</f>
        <v>1.0182271894189399</v>
      </c>
      <c r="I233" s="69">
        <f>'CAPE calculation'!P434</f>
        <v>1.0548921297230875</v>
      </c>
      <c r="J233" s="69">
        <f t="shared" si="14"/>
        <v>5.3438514992504946E-2</v>
      </c>
      <c r="K233" s="69">
        <f t="shared" si="13"/>
        <v>6.2489785283635434E-2</v>
      </c>
      <c r="L233" s="69">
        <f t="shared" si="15"/>
        <v>1.0644835854644246</v>
      </c>
    </row>
    <row r="234" spans="3:12" x14ac:dyDescent="0.3">
      <c r="C234" s="69">
        <f>C230+1</f>
        <v>1957</v>
      </c>
      <c r="D234" s="68" t="s">
        <v>4</v>
      </c>
      <c r="E234" s="69">
        <f>'q calc'!M236</f>
        <v>0.73569868820619644</v>
      </c>
      <c r="F234" s="69">
        <f>'q calc'!N236</f>
        <v>-0.30693463510083424</v>
      </c>
      <c r="G234" s="69">
        <f t="shared" si="12"/>
        <v>-0.10888931736904675</v>
      </c>
      <c r="H234" s="69">
        <f>'q calc'!P236</f>
        <v>0.8969051395333183</v>
      </c>
      <c r="I234" s="69">
        <f>'CAPE calculation'!P435</f>
        <v>0.9733805654843426</v>
      </c>
      <c r="J234" s="69">
        <f t="shared" si="14"/>
        <v>-2.6980147382732654E-2</v>
      </c>
      <c r="K234" s="69">
        <f t="shared" si="13"/>
        <v>-1.7928877091602166E-2</v>
      </c>
      <c r="L234" s="69">
        <f t="shared" si="15"/>
        <v>0.98223088899161104</v>
      </c>
    </row>
    <row r="235" spans="3:12" x14ac:dyDescent="0.3">
      <c r="D235" s="68" t="s">
        <v>3</v>
      </c>
      <c r="E235" s="69">
        <f>'q calc'!M237</f>
        <v>0.8161603466129761</v>
      </c>
      <c r="F235" s="69">
        <f>'q calc'!N237</f>
        <v>-0.20314444012007885</v>
      </c>
      <c r="G235" s="69">
        <f t="shared" si="12"/>
        <v>-5.099122388291355E-3</v>
      </c>
      <c r="H235" s="69">
        <f>'q calc'!P237</f>
        <v>0.99499757345674078</v>
      </c>
      <c r="I235" s="69">
        <f>'CAPE calculation'!P436</f>
        <v>1.0229677348196193</v>
      </c>
      <c r="J235" s="69">
        <f t="shared" si="14"/>
        <v>2.2707946706332558E-2</v>
      </c>
      <c r="K235" s="69">
        <f t="shared" si="13"/>
        <v>3.1759216997463049E-2</v>
      </c>
      <c r="L235" s="69">
        <f t="shared" si="15"/>
        <v>1.0322689225684689</v>
      </c>
    </row>
    <row r="236" spans="3:12" x14ac:dyDescent="0.3">
      <c r="D236" s="68" t="s">
        <v>2</v>
      </c>
      <c r="E236" s="69">
        <f>'q calc'!M238</f>
        <v>0.6673085988283749</v>
      </c>
      <c r="F236" s="69">
        <f>'q calc'!N238</f>
        <v>-0.40450267315473848</v>
      </c>
      <c r="G236" s="69">
        <f t="shared" si="12"/>
        <v>-0.20645735542295099</v>
      </c>
      <c r="H236" s="69">
        <f>'q calc'!P238</f>
        <v>0.81352939938394975</v>
      </c>
      <c r="I236" s="69">
        <f>'CAPE calculation'!P437</f>
        <v>0.92552044936619626</v>
      </c>
      <c r="J236" s="69">
        <f t="shared" si="14"/>
        <v>-7.7399051733273869E-2</v>
      </c>
      <c r="K236" s="69">
        <f t="shared" si="13"/>
        <v>-6.8347781442143374E-2</v>
      </c>
      <c r="L236" s="69">
        <f t="shared" si="15"/>
        <v>0.93393561161613037</v>
      </c>
    </row>
    <row r="237" spans="3:12" x14ac:dyDescent="0.3">
      <c r="D237" s="68" t="s">
        <v>1</v>
      </c>
      <c r="E237" s="69">
        <f>'q calc'!M239</f>
        <v>0.66737409238102041</v>
      </c>
      <c r="F237" s="69">
        <f>'q calc'!N239</f>
        <v>-0.40440453214619848</v>
      </c>
      <c r="G237" s="69">
        <f t="shared" si="12"/>
        <v>-0.20635921441441099</v>
      </c>
      <c r="H237" s="69">
        <f>'q calc'!P239</f>
        <v>0.81360924389762868</v>
      </c>
      <c r="I237" s="69">
        <f>'CAPE calculation'!P438</f>
        <v>0.83399432841421173</v>
      </c>
      <c r="J237" s="69">
        <f t="shared" si="14"/>
        <v>-0.1815286771090894</v>
      </c>
      <c r="K237" s="69">
        <f t="shared" si="13"/>
        <v>-0.17247740681795892</v>
      </c>
      <c r="L237" s="69">
        <f t="shared" si="15"/>
        <v>0.84157730250617968</v>
      </c>
    </row>
    <row r="238" spans="3:12" x14ac:dyDescent="0.3">
      <c r="C238" s="69">
        <f>C234+1</f>
        <v>1958</v>
      </c>
      <c r="D238" s="68" t="s">
        <v>4</v>
      </c>
      <c r="E238" s="69">
        <f>'q calc'!M240</f>
        <v>0.73212170615899264</v>
      </c>
      <c r="F238" s="69">
        <f>'q calc'!N240</f>
        <v>-0.31180851359683392</v>
      </c>
      <c r="G238" s="69">
        <f t="shared" si="12"/>
        <v>-0.11376319586504643</v>
      </c>
      <c r="H238" s="69">
        <f>'q calc'!P240</f>
        <v>0.89254436842744911</v>
      </c>
      <c r="I238" s="69">
        <f>'CAPE calculation'!P439</f>
        <v>0.84901438506420901</v>
      </c>
      <c r="J238" s="69">
        <f t="shared" si="14"/>
        <v>-0.16367914927580335</v>
      </c>
      <c r="K238" s="69">
        <f t="shared" si="13"/>
        <v>-0.15462787898467287</v>
      </c>
      <c r="L238" s="69">
        <f t="shared" si="15"/>
        <v>0.85673392687199512</v>
      </c>
    </row>
    <row r="239" spans="3:12" x14ac:dyDescent="0.3">
      <c r="D239" s="68" t="s">
        <v>3</v>
      </c>
      <c r="E239" s="69">
        <f>'q calc'!M241</f>
        <v>0.80839010027420555</v>
      </c>
      <c r="F239" s="69">
        <f>'q calc'!N241</f>
        <v>-0.21271053960112649</v>
      </c>
      <c r="G239" s="69">
        <f t="shared" si="12"/>
        <v>-1.4665221869338996E-2</v>
      </c>
      <c r="H239" s="69">
        <f>'q calc'!P241</f>
        <v>0.98552470910560852</v>
      </c>
      <c r="I239" s="69">
        <f>'CAPE calculation'!P440</f>
        <v>0.89202730139813857</v>
      </c>
      <c r="J239" s="69">
        <f t="shared" si="14"/>
        <v>-0.11425853992192493</v>
      </c>
      <c r="K239" s="69">
        <f t="shared" si="13"/>
        <v>-0.10520726963079444</v>
      </c>
      <c r="L239" s="69">
        <f t="shared" si="15"/>
        <v>0.90013793199282366</v>
      </c>
    </row>
    <row r="240" spans="3:12" x14ac:dyDescent="0.3">
      <c r="D240" s="68" t="s">
        <v>2</v>
      </c>
      <c r="E240" s="69">
        <f>'q calc'!M242</f>
        <v>0.97528919033452399</v>
      </c>
      <c r="F240" s="69">
        <f>'q calc'!N242</f>
        <v>-2.5021246491690019E-2</v>
      </c>
      <c r="G240" s="69">
        <f t="shared" si="12"/>
        <v>0.17302407124009747</v>
      </c>
      <c r="H240" s="69">
        <f>'q calc'!P242</f>
        <v>1.1889947628901532</v>
      </c>
      <c r="I240" s="69">
        <f>'CAPE calculation'!P441</f>
        <v>0.97100414538173596</v>
      </c>
      <c r="J240" s="69">
        <f t="shared" si="14"/>
        <v>-2.9424541511731524E-2</v>
      </c>
      <c r="K240" s="69">
        <f t="shared" si="13"/>
        <v>-2.0373271220601036E-2</v>
      </c>
      <c r="L240" s="69">
        <f t="shared" si="15"/>
        <v>0.97983286162927163</v>
      </c>
    </row>
    <row r="241" spans="3:12" x14ac:dyDescent="0.3">
      <c r="D241" s="68" t="s">
        <v>1</v>
      </c>
      <c r="E241" s="69">
        <f>'q calc'!M243</f>
        <v>1.053614350060625</v>
      </c>
      <c r="F241" s="69">
        <f>'q calc'!N243</f>
        <v>5.2226491381351242E-2</v>
      </c>
      <c r="G241" s="69">
        <f t="shared" si="12"/>
        <v>0.25027180911313873</v>
      </c>
      <c r="H241" s="69">
        <f>'q calc'!P243</f>
        <v>1.2844825480925359</v>
      </c>
      <c r="I241" s="69">
        <f>'CAPE calculation'!P442</f>
        <v>1.0585360913824571</v>
      </c>
      <c r="J241" s="69">
        <f t="shared" si="14"/>
        <v>5.6886907735600095E-2</v>
      </c>
      <c r="K241" s="69">
        <f t="shared" si="13"/>
        <v>6.5938178026730576E-2</v>
      </c>
      <c r="L241" s="69">
        <f t="shared" si="15"/>
        <v>1.0681606793237548</v>
      </c>
    </row>
    <row r="242" spans="3:12" x14ac:dyDescent="0.3">
      <c r="C242" s="69">
        <f>C238+1</f>
        <v>1959</v>
      </c>
      <c r="D242" s="68" t="s">
        <v>4</v>
      </c>
      <c r="E242" s="69">
        <f>'q calc'!M244</f>
        <v>1.079850746507802</v>
      </c>
      <c r="F242" s="69">
        <f>'q calc'!N244</f>
        <v>7.6822833907988233E-2</v>
      </c>
      <c r="G242" s="69">
        <f t="shared" si="12"/>
        <v>0.27486815163977574</v>
      </c>
      <c r="H242" s="69">
        <f>'q calc'!P244</f>
        <v>1.3164678692485139</v>
      </c>
      <c r="I242" s="69">
        <f>'CAPE calculation'!P443</f>
        <v>1.1096057512060837</v>
      </c>
      <c r="J242" s="69">
        <f t="shared" si="14"/>
        <v>0.10400477313959072</v>
      </c>
      <c r="K242" s="69">
        <f t="shared" si="13"/>
        <v>0.1130560434307212</v>
      </c>
      <c r="L242" s="69">
        <f t="shared" si="15"/>
        <v>1.1196946827215932</v>
      </c>
    </row>
    <row r="243" spans="3:12" x14ac:dyDescent="0.3">
      <c r="D243" s="68" t="s">
        <v>3</v>
      </c>
      <c r="E243" s="69">
        <f>'q calc'!M245</f>
        <v>1.152693664998333</v>
      </c>
      <c r="F243" s="69">
        <f>'q calc'!N245</f>
        <v>0.14210152081579455</v>
      </c>
      <c r="G243" s="69">
        <f t="shared" si="12"/>
        <v>0.34014683854758204</v>
      </c>
      <c r="H243" s="69">
        <f>'q calc'!P245</f>
        <v>1.4052721433625011</v>
      </c>
      <c r="I243" s="69">
        <f>'CAPE calculation'!P444</f>
        <v>1.1239423940308488</v>
      </c>
      <c r="J243" s="69">
        <f t="shared" si="14"/>
        <v>0.11684249929589488</v>
      </c>
      <c r="K243" s="69">
        <f t="shared" si="13"/>
        <v>0.12589376958702536</v>
      </c>
      <c r="L243" s="69">
        <f t="shared" si="15"/>
        <v>1.1341616794197626</v>
      </c>
    </row>
    <row r="244" spans="3:12" x14ac:dyDescent="0.3">
      <c r="D244" s="68" t="s">
        <v>2</v>
      </c>
      <c r="E244" s="69">
        <f>'q calc'!M246</f>
        <v>1.08371075538475</v>
      </c>
      <c r="F244" s="69">
        <f>'q calc'!N246</f>
        <v>8.0391036585899356E-2</v>
      </c>
      <c r="G244" s="69">
        <f t="shared" si="12"/>
        <v>0.27843635431768687</v>
      </c>
      <c r="H244" s="69">
        <f>'q calc'!P246</f>
        <v>1.3211736840826007</v>
      </c>
      <c r="I244" s="69">
        <f>'CAPE calculation'!P445</f>
        <v>1.1041205262750995</v>
      </c>
      <c r="J244" s="69">
        <f t="shared" si="14"/>
        <v>9.9049114246669789E-2</v>
      </c>
      <c r="K244" s="69">
        <f t="shared" si="13"/>
        <v>0.10810038453780027</v>
      </c>
      <c r="L244" s="69">
        <f t="shared" si="15"/>
        <v>1.114159584167824</v>
      </c>
    </row>
    <row r="245" spans="3:12" x14ac:dyDescent="0.3">
      <c r="D245" s="68" t="s">
        <v>1</v>
      </c>
      <c r="E245" s="69">
        <f>'q calc'!M247</f>
        <v>1.2260113166585711</v>
      </c>
      <c r="F245" s="69">
        <f>'q calc'!N247</f>
        <v>0.20376606802490213</v>
      </c>
      <c r="G245" s="69">
        <f t="shared" si="12"/>
        <v>0.40181138575668962</v>
      </c>
      <c r="H245" s="69">
        <f>'q calc'!P247</f>
        <v>1.4946551742782099</v>
      </c>
      <c r="I245" s="69">
        <f>'CAPE calculation'!P446</f>
        <v>1.1346516338998773</v>
      </c>
      <c r="J245" s="69">
        <f t="shared" si="14"/>
        <v>0.12632567333587472</v>
      </c>
      <c r="K245" s="69">
        <f t="shared" si="13"/>
        <v>0.1353769436270052</v>
      </c>
      <c r="L245" s="69">
        <f t="shared" si="15"/>
        <v>1.144968291519878</v>
      </c>
    </row>
    <row r="246" spans="3:12" x14ac:dyDescent="0.3">
      <c r="C246" s="69">
        <f>C242+1</f>
        <v>1960</v>
      </c>
      <c r="D246" s="68" t="s">
        <v>4</v>
      </c>
      <c r="E246" s="69">
        <f>'q calc'!M248</f>
        <v>1.059121932915333</v>
      </c>
      <c r="F246" s="69">
        <f>'q calc'!N248</f>
        <v>5.7440199665741223E-2</v>
      </c>
      <c r="G246" s="69">
        <f t="shared" si="12"/>
        <v>0.25548551739752873</v>
      </c>
      <c r="H246" s="69">
        <f>'q calc'!P248</f>
        <v>1.2911969536609862</v>
      </c>
      <c r="I246" s="69">
        <f>'CAPE calculation'!P447</f>
        <v>1.0532485900802184</v>
      </c>
      <c r="J246" s="69">
        <f t="shared" si="14"/>
        <v>5.1879283238749831E-2</v>
      </c>
      <c r="K246" s="69">
        <f t="shared" si="13"/>
        <v>6.0930553529880319E-2</v>
      </c>
      <c r="L246" s="69">
        <f t="shared" si="15"/>
        <v>1.0628251021725326</v>
      </c>
    </row>
    <row r="247" spans="3:12" x14ac:dyDescent="0.3">
      <c r="D247" s="68" t="s">
        <v>3</v>
      </c>
      <c r="E247" s="69">
        <f>'q calc'!M249</f>
        <v>1.1064580966970761</v>
      </c>
      <c r="F247" s="69">
        <f>'q calc'!N249</f>
        <v>0.10116400965818934</v>
      </c>
      <c r="G247" s="69">
        <f t="shared" si="12"/>
        <v>0.29920932738997685</v>
      </c>
      <c r="H247" s="69">
        <f>'q calc'!P249</f>
        <v>1.3489054276085937</v>
      </c>
      <c r="I247" s="69">
        <f>'CAPE calculation'!P448</f>
        <v>1.08694412767728</v>
      </c>
      <c r="J247" s="69">
        <f t="shared" si="14"/>
        <v>8.3370206337139235E-2</v>
      </c>
      <c r="K247" s="69">
        <f t="shared" si="13"/>
        <v>9.2421476628269716E-2</v>
      </c>
      <c r="L247" s="69">
        <f t="shared" si="15"/>
        <v>1.0968270116235841</v>
      </c>
    </row>
    <row r="248" spans="3:12" x14ac:dyDescent="0.3">
      <c r="D248" s="68" t="s">
        <v>2</v>
      </c>
      <c r="E248" s="69">
        <f>'q calc'!M250</f>
        <v>0.93363134769353751</v>
      </c>
      <c r="F248" s="69">
        <f>'q calc'!N250</f>
        <v>-6.8673621352480341E-2</v>
      </c>
      <c r="G248" s="69">
        <f t="shared" si="12"/>
        <v>0.12937169637930715</v>
      </c>
      <c r="H248" s="69">
        <f>'q calc'!P250</f>
        <v>1.1382088450062013</v>
      </c>
      <c r="I248" s="69">
        <f>'CAPE calculation'!P449</f>
        <v>1.0402565152928955</v>
      </c>
      <c r="J248" s="69">
        <f t="shared" si="14"/>
        <v>3.9467332060430391E-2</v>
      </c>
      <c r="K248" s="69">
        <f t="shared" si="13"/>
        <v>4.8518602351560879E-2</v>
      </c>
      <c r="L248" s="69">
        <f t="shared" si="15"/>
        <v>1.0497148988042868</v>
      </c>
    </row>
    <row r="249" spans="3:12" x14ac:dyDescent="0.3">
      <c r="D249" s="68" t="s">
        <v>1</v>
      </c>
      <c r="E249" s="69">
        <f>'q calc'!M251</f>
        <v>1.2219458161750301</v>
      </c>
      <c r="F249" s="69">
        <f>'q calc'!N251</f>
        <v>0.20044451948404474</v>
      </c>
      <c r="G249" s="69">
        <f t="shared" si="12"/>
        <v>0.3984898372158322</v>
      </c>
      <c r="H249" s="69">
        <f>'q calc'!P251</f>
        <v>1.4896988404734646</v>
      </c>
      <c r="I249" s="69">
        <f>'CAPE calculation'!P450</f>
        <v>1.0715881839483643</v>
      </c>
      <c r="J249" s="69">
        <f t="shared" si="14"/>
        <v>6.914183207691188E-2</v>
      </c>
      <c r="K249" s="69">
        <f t="shared" si="13"/>
        <v>7.8193102368042361E-2</v>
      </c>
      <c r="L249" s="69">
        <f t="shared" si="15"/>
        <v>1.0813314461736485</v>
      </c>
    </row>
    <row r="250" spans="3:12" x14ac:dyDescent="0.3">
      <c r="C250" s="69">
        <f>C246+1</f>
        <v>1961</v>
      </c>
      <c r="D250" s="68" t="s">
        <v>4</v>
      </c>
      <c r="E250" s="69">
        <f>'q calc'!M252</f>
        <v>1.5800003031369021</v>
      </c>
      <c r="F250" s="69">
        <f>'q calc'!N252</f>
        <v>0.45742503889765584</v>
      </c>
      <c r="G250" s="69">
        <f t="shared" si="12"/>
        <v>0.65547035662944331</v>
      </c>
      <c r="H250" s="69">
        <f>'q calc'!P252</f>
        <v>1.9262103019415888</v>
      </c>
      <c r="I250" s="69">
        <f>'CAPE calculation'!P451</f>
        <v>1.2110430984730254</v>
      </c>
      <c r="J250" s="69">
        <f t="shared" si="14"/>
        <v>0.19148205309789521</v>
      </c>
      <c r="K250" s="69">
        <f t="shared" si="13"/>
        <v>0.20053332338902569</v>
      </c>
      <c r="L250" s="69">
        <f t="shared" si="15"/>
        <v>1.2220543345535382</v>
      </c>
    </row>
    <row r="251" spans="3:12" x14ac:dyDescent="0.3">
      <c r="D251" s="68" t="s">
        <v>3</v>
      </c>
      <c r="E251" s="69">
        <f>'q calc'!M253</f>
        <v>1.5449603876283291</v>
      </c>
      <c r="F251" s="69">
        <f>'q calc'!N253</f>
        <v>0.43499827094550692</v>
      </c>
      <c r="G251" s="69">
        <f t="shared" si="12"/>
        <v>0.63304358867729438</v>
      </c>
      <c r="H251" s="69">
        <f>'q calc'!P253</f>
        <v>1.8834924327755043</v>
      </c>
      <c r="I251" s="69">
        <f>'CAPE calculation'!P452</f>
        <v>1.2406259189039603</v>
      </c>
      <c r="J251" s="69">
        <f t="shared" si="14"/>
        <v>0.21561602557139908</v>
      </c>
      <c r="K251" s="69">
        <f t="shared" si="13"/>
        <v>0.22466729586252956</v>
      </c>
      <c r="L251" s="69">
        <f t="shared" si="15"/>
        <v>1.2519061325461331</v>
      </c>
    </row>
    <row r="252" spans="3:12" x14ac:dyDescent="0.3">
      <c r="D252" s="68" t="s">
        <v>2</v>
      </c>
      <c r="E252" s="69">
        <f>'q calc'!M254</f>
        <v>1.6212280791971758</v>
      </c>
      <c r="F252" s="69">
        <f>'q calc'!N254</f>
        <v>0.48318393563015405</v>
      </c>
      <c r="G252" s="69">
        <f t="shared" si="12"/>
        <v>0.68122925336194151</v>
      </c>
      <c r="H252" s="69">
        <f>'q calc'!P254</f>
        <v>1.9764719169651899</v>
      </c>
      <c r="I252" s="69">
        <f>'CAPE calculation'!P453</f>
        <v>1.2624559021331063</v>
      </c>
      <c r="J252" s="69">
        <f t="shared" si="14"/>
        <v>0.23305895255386586</v>
      </c>
      <c r="K252" s="69">
        <f t="shared" si="13"/>
        <v>0.24211022284499634</v>
      </c>
      <c r="L252" s="69">
        <f t="shared" si="15"/>
        <v>1.273934601774062</v>
      </c>
    </row>
    <row r="253" spans="3:12" x14ac:dyDescent="0.3">
      <c r="D253" s="68" t="s">
        <v>1</v>
      </c>
      <c r="E253" s="69">
        <f>'q calc'!M255</f>
        <v>1.7448176444093699</v>
      </c>
      <c r="F253" s="69">
        <f>'q calc'!N255</f>
        <v>0.55665004842256527</v>
      </c>
      <c r="G253" s="69">
        <f t="shared" si="12"/>
        <v>0.75469536615435273</v>
      </c>
      <c r="H253" s="69">
        <f>'q calc'!P255</f>
        <v>2.127142453705956</v>
      </c>
      <c r="I253" s="69">
        <f>'CAPE calculation'!P454</f>
        <v>1.342691656650717</v>
      </c>
      <c r="J253" s="69">
        <f t="shared" si="14"/>
        <v>0.2946762982176207</v>
      </c>
      <c r="K253" s="69">
        <f t="shared" si="13"/>
        <v>0.30372756850875121</v>
      </c>
      <c r="L253" s="69">
        <f t="shared" si="15"/>
        <v>1.354899888408412</v>
      </c>
    </row>
    <row r="254" spans="3:12" x14ac:dyDescent="0.3">
      <c r="C254" s="69">
        <f>C250+1</f>
        <v>1962</v>
      </c>
      <c r="D254" s="68" t="s">
        <v>4</v>
      </c>
      <c r="E254" s="69">
        <f>'q calc'!M256</f>
        <v>1.6621403565425013</v>
      </c>
      <c r="F254" s="69">
        <f>'q calc'!N256</f>
        <v>0.50810614325410652</v>
      </c>
      <c r="G254" s="69">
        <f t="shared" si="12"/>
        <v>0.70615146098589399</v>
      </c>
      <c r="H254" s="69">
        <f>'q calc'!P256</f>
        <v>2.0263489011290523</v>
      </c>
      <c r="I254" s="69">
        <f>'CAPE calculation'!P455</f>
        <v>1.3051482322410441</v>
      </c>
      <c r="J254" s="69">
        <f t="shared" si="14"/>
        <v>0.26631662224820868</v>
      </c>
      <c r="K254" s="69">
        <f t="shared" si="13"/>
        <v>0.27536789253933919</v>
      </c>
      <c r="L254" s="69">
        <f t="shared" si="15"/>
        <v>1.317015105784513</v>
      </c>
    </row>
    <row r="255" spans="3:12" x14ac:dyDescent="0.3">
      <c r="D255" s="68" t="s">
        <v>3</v>
      </c>
      <c r="E255" s="69">
        <f>'q calc'!M257</f>
        <v>1.2711295923304911</v>
      </c>
      <c r="F255" s="69">
        <f>'q calc'!N257</f>
        <v>0.23990594793057696</v>
      </c>
      <c r="G255" s="69">
        <f t="shared" si="12"/>
        <v>0.43795126566236442</v>
      </c>
      <c r="H255" s="69">
        <f>'q calc'!P257</f>
        <v>1.5496597760067974</v>
      </c>
      <c r="I255" s="69">
        <f>'CAPE calculation'!P456</f>
        <v>1.0232947515754056</v>
      </c>
      <c r="J255" s="69">
        <f t="shared" si="14"/>
        <v>2.302757017667861E-2</v>
      </c>
      <c r="K255" s="69">
        <f t="shared" si="13"/>
        <v>3.2078840467809094E-2</v>
      </c>
      <c r="L255" s="69">
        <f t="shared" si="15"/>
        <v>1.0325989126773132</v>
      </c>
    </row>
    <row r="256" spans="3:12" x14ac:dyDescent="0.3">
      <c r="D256" s="68" t="s">
        <v>2</v>
      </c>
      <c r="E256" s="69">
        <f>'q calc'!M258</f>
        <v>1.3086343707365911</v>
      </c>
      <c r="F256" s="69">
        <f>'q calc'!N258</f>
        <v>0.26898412838183738</v>
      </c>
      <c r="G256" s="69">
        <f t="shared" si="12"/>
        <v>0.46702944611362485</v>
      </c>
      <c r="H256" s="69">
        <f>'q calc'!P258</f>
        <v>1.5953826093470431</v>
      </c>
      <c r="I256" s="69">
        <f>'CAPE calculation'!P457</f>
        <v>1.0526833288687398</v>
      </c>
      <c r="J256" s="69">
        <f t="shared" si="14"/>
        <v>5.1342455604420946E-2</v>
      </c>
      <c r="K256" s="69">
        <f t="shared" si="13"/>
        <v>6.0393725895551434E-2</v>
      </c>
      <c r="L256" s="69">
        <f t="shared" si="15"/>
        <v>1.0622547014043737</v>
      </c>
    </row>
    <row r="257" spans="3:12" x14ac:dyDescent="0.3">
      <c r="D257" s="68" t="s">
        <v>1</v>
      </c>
      <c r="E257" s="69">
        <f>'q calc'!M259</f>
        <v>1.5722051428961652</v>
      </c>
      <c r="F257" s="69">
        <f>'q calc'!N259</f>
        <v>0.45247918351843858</v>
      </c>
      <c r="G257" s="69">
        <f t="shared" si="12"/>
        <v>0.65052450125022609</v>
      </c>
      <c r="H257" s="69">
        <f>'q calc'!P259</f>
        <v>1.9167070645490503</v>
      </c>
      <c r="I257" s="69">
        <f>'CAPE calculation'!P458</f>
        <v>1.1287509608681698</v>
      </c>
      <c r="J257" s="69">
        <f t="shared" si="14"/>
        <v>0.12111167701617738</v>
      </c>
      <c r="K257" s="69">
        <f t="shared" si="13"/>
        <v>0.13016294730730787</v>
      </c>
      <c r="L257" s="69">
        <f t="shared" si="15"/>
        <v>1.1390139674629776</v>
      </c>
    </row>
    <row r="258" spans="3:12" x14ac:dyDescent="0.3">
      <c r="C258" s="69">
        <f>C254+1</f>
        <v>1963</v>
      </c>
      <c r="D258" s="68" t="s">
        <v>4</v>
      </c>
      <c r="E258" s="69">
        <f>'q calc'!M260</f>
        <v>1.6218798548852729</v>
      </c>
      <c r="F258" s="69">
        <f>'q calc'!N260</f>
        <v>0.48358588074583919</v>
      </c>
      <c r="G258" s="69">
        <f t="shared" si="12"/>
        <v>0.68163119847762665</v>
      </c>
      <c r="H258" s="69">
        <f>'q calc'!P260</f>
        <v>1.9772665098791755</v>
      </c>
      <c r="I258" s="69">
        <f>'CAPE calculation'!P459</f>
        <v>1.1710153074307701</v>
      </c>
      <c r="J258" s="69">
        <f t="shared" si="14"/>
        <v>0.15787115663156734</v>
      </c>
      <c r="K258" s="69">
        <f t="shared" si="13"/>
        <v>0.16692242692269782</v>
      </c>
      <c r="L258" s="69">
        <f t="shared" si="15"/>
        <v>1.1816625965489465</v>
      </c>
    </row>
    <row r="259" spans="3:12" x14ac:dyDescent="0.3">
      <c r="D259" s="68" t="s">
        <v>3</v>
      </c>
      <c r="E259" s="69">
        <f>'q calc'!M261</f>
        <v>1.6581695406970391</v>
      </c>
      <c r="F259" s="69">
        <f>'q calc'!N261</f>
        <v>0.50571430763550407</v>
      </c>
      <c r="G259" s="69">
        <f t="shared" si="12"/>
        <v>0.70375962536729153</v>
      </c>
      <c r="H259" s="69">
        <f>'q calc'!P261</f>
        <v>2.0215079992802005</v>
      </c>
      <c r="I259" s="69">
        <f>'CAPE calculation'!P460</f>
        <v>1.2370903398027768</v>
      </c>
      <c r="J259" s="69">
        <f t="shared" si="14"/>
        <v>0.21276212211214368</v>
      </c>
      <c r="K259" s="69">
        <f t="shared" si="13"/>
        <v>0.22181339240327416</v>
      </c>
      <c r="L259" s="69">
        <f t="shared" si="15"/>
        <v>1.2483384066978902</v>
      </c>
    </row>
    <row r="260" spans="3:12" x14ac:dyDescent="0.3">
      <c r="D260" s="68" t="s">
        <v>2</v>
      </c>
      <c r="E260" s="69">
        <f>'q calc'!M262</f>
        <v>1.6783472028284381</v>
      </c>
      <c r="F260" s="69">
        <f>'q calc'!N262</f>
        <v>0.51780950131838255</v>
      </c>
      <c r="G260" s="69">
        <f t="shared" si="12"/>
        <v>0.71585481905017001</v>
      </c>
      <c r="H260" s="69">
        <f>'q calc'!P262</f>
        <v>2.0461069949825639</v>
      </c>
      <c r="I260" s="69">
        <f>'CAPE calculation'!P461</f>
        <v>1.2716186747060925</v>
      </c>
      <c r="J260" s="69">
        <f t="shared" si="14"/>
        <v>0.24029063593762284</v>
      </c>
      <c r="K260" s="69">
        <f t="shared" si="13"/>
        <v>0.24934190622875332</v>
      </c>
      <c r="L260" s="69">
        <f t="shared" si="15"/>
        <v>1.2831806855455352</v>
      </c>
    </row>
    <row r="261" spans="3:12" x14ac:dyDescent="0.3">
      <c r="D261" s="68" t="s">
        <v>1</v>
      </c>
      <c r="E261" s="69">
        <f>'q calc'!M263</f>
        <v>1.5910183840934651</v>
      </c>
      <c r="F261" s="69">
        <f>'q calc'!N263</f>
        <v>0.46437430434449412</v>
      </c>
      <c r="G261" s="69">
        <f t="shared" si="12"/>
        <v>0.66241962207628158</v>
      </c>
      <c r="H261" s="69">
        <f>'q calc'!P263</f>
        <v>1.9396426671152043</v>
      </c>
      <c r="I261" s="69">
        <f>'CAPE calculation'!P462</f>
        <v>1.2758559246302814</v>
      </c>
      <c r="J261" s="69">
        <f t="shared" si="14"/>
        <v>0.24361726681583429</v>
      </c>
      <c r="K261" s="69">
        <f t="shared" si="13"/>
        <v>0.2526685371069648</v>
      </c>
      <c r="L261" s="69">
        <f t="shared" si="15"/>
        <v>1.2874564620583371</v>
      </c>
    </row>
    <row r="262" spans="3:12" x14ac:dyDescent="0.3">
      <c r="C262" s="69">
        <f>C258+1</f>
        <v>1964</v>
      </c>
      <c r="D262" s="68" t="s">
        <v>4</v>
      </c>
      <c r="E262" s="69">
        <f>'q calc'!M264</f>
        <v>1.6373991729908659</v>
      </c>
      <c r="F262" s="69">
        <f>'q calc'!N264</f>
        <v>0.49310911288549292</v>
      </c>
      <c r="G262" s="69">
        <f t="shared" ref="G262:G325" si="16">F262-$F$506</f>
        <v>0.69115443061728044</v>
      </c>
      <c r="H262" s="69">
        <f>'q calc'!P264</f>
        <v>1.9961864242328322</v>
      </c>
      <c r="I262" s="69">
        <f>'CAPE calculation'!P463</f>
        <v>1.3437603830951337</v>
      </c>
      <c r="J262" s="69">
        <f t="shared" si="14"/>
        <v>0.29547193981850123</v>
      </c>
      <c r="K262" s="69">
        <f t="shared" ref="K262:K325" si="17">J262-$J$506</f>
        <v>0.30452321010963174</v>
      </c>
      <c r="L262" s="69">
        <f t="shared" si="15"/>
        <v>1.3559783320950969</v>
      </c>
    </row>
    <row r="263" spans="3:12" x14ac:dyDescent="0.3">
      <c r="D263" s="68" t="s">
        <v>3</v>
      </c>
      <c r="E263" s="69">
        <f>'q calc'!M265</f>
        <v>1.6297884153622471</v>
      </c>
      <c r="F263" s="69">
        <f>'q calc'!N265</f>
        <v>0.4884501998668459</v>
      </c>
      <c r="G263" s="69">
        <f t="shared" si="16"/>
        <v>0.68649551759863336</v>
      </c>
      <c r="H263" s="69">
        <f>'q calc'!P265</f>
        <v>1.9869079957915714</v>
      </c>
      <c r="I263" s="69">
        <f>'CAPE calculation'!P464</f>
        <v>1.3517244243348663</v>
      </c>
      <c r="J263" s="69">
        <f t="shared" ref="J263:J326" si="18">LN(I263)</f>
        <v>0.30138112869030614</v>
      </c>
      <c r="K263" s="69">
        <f t="shared" si="17"/>
        <v>0.31043239898143665</v>
      </c>
      <c r="L263" s="69">
        <f t="shared" ref="L263:L326" si="19">EXP(K263)</f>
        <v>1.3640147852401994</v>
      </c>
    </row>
    <row r="264" spans="3:12" x14ac:dyDescent="0.3">
      <c r="D264" s="68" t="s">
        <v>2</v>
      </c>
      <c r="E264" s="69">
        <f>'q calc'!M266</f>
        <v>1.6395023897182202</v>
      </c>
      <c r="F264" s="69">
        <f>'q calc'!N266</f>
        <v>0.49439277489114691</v>
      </c>
      <c r="G264" s="69">
        <f t="shared" si="16"/>
        <v>0.69243809262293443</v>
      </c>
      <c r="H264" s="69">
        <f>'q calc'!P266</f>
        <v>1.9987504982519337</v>
      </c>
      <c r="I264" s="69">
        <f>'CAPE calculation'!P465</f>
        <v>1.387507925351839</v>
      </c>
      <c r="J264" s="69">
        <f t="shared" si="18"/>
        <v>0.32750927858742868</v>
      </c>
      <c r="K264" s="69">
        <f t="shared" si="17"/>
        <v>0.33656054887855918</v>
      </c>
      <c r="L264" s="69">
        <f t="shared" si="19"/>
        <v>1.4001236426197838</v>
      </c>
    </row>
    <row r="265" spans="3:12" x14ac:dyDescent="0.3">
      <c r="D265" s="68" t="s">
        <v>1</v>
      </c>
      <c r="E265" s="69">
        <f>'q calc'!M267</f>
        <v>1.6720512562468328</v>
      </c>
      <c r="F265" s="69">
        <f>'q calc'!N267</f>
        <v>0.51405116984265464</v>
      </c>
      <c r="G265" s="69">
        <f t="shared" si="16"/>
        <v>0.71209648757444211</v>
      </c>
      <c r="H265" s="69">
        <f>'q calc'!P267</f>
        <v>2.0384314792615323</v>
      </c>
      <c r="I265" s="69">
        <f>'CAPE calculation'!P466</f>
        <v>1.3798697705287146</v>
      </c>
      <c r="J265" s="69">
        <f t="shared" si="18"/>
        <v>0.32198912553397108</v>
      </c>
      <c r="K265" s="69">
        <f t="shared" si="17"/>
        <v>0.33104039582510159</v>
      </c>
      <c r="L265" s="69">
        <f t="shared" si="19"/>
        <v>1.3924160389669002</v>
      </c>
    </row>
    <row r="266" spans="3:12" x14ac:dyDescent="0.3">
      <c r="C266" s="69">
        <f>C262+1</f>
        <v>1965</v>
      </c>
      <c r="D266" s="68" t="s">
        <v>4</v>
      </c>
      <c r="E266" s="69">
        <f>'q calc'!M268</f>
        <v>1.6654107563393459</v>
      </c>
      <c r="F266" s="69">
        <f>'q calc'!N268</f>
        <v>0.51007179351095333</v>
      </c>
      <c r="G266" s="69">
        <f t="shared" si="16"/>
        <v>0.70811711124274079</v>
      </c>
      <c r="H266" s="69">
        <f>'q calc'!P268</f>
        <v>2.0303359116173687</v>
      </c>
      <c r="I266" s="69">
        <f>'CAPE calculation'!P467</f>
        <v>1.4113648406095398</v>
      </c>
      <c r="J266" s="69">
        <f t="shared" si="18"/>
        <v>0.34455720827072339</v>
      </c>
      <c r="K266" s="69">
        <f t="shared" si="17"/>
        <v>0.3536084785618539</v>
      </c>
      <c r="L266" s="69">
        <f t="shared" si="19"/>
        <v>1.4241974734656966</v>
      </c>
    </row>
    <row r="267" spans="3:12" x14ac:dyDescent="0.3">
      <c r="D267" s="68" t="s">
        <v>3</v>
      </c>
      <c r="E267" s="69">
        <f>'q calc'!M269</f>
        <v>1.5675373899278819</v>
      </c>
      <c r="F267" s="69">
        <f>'q calc'!N269</f>
        <v>0.44950584646398423</v>
      </c>
      <c r="G267" s="69">
        <f t="shared" si="16"/>
        <v>0.64755116419577174</v>
      </c>
      <c r="H267" s="69">
        <f>'q calc'!P269</f>
        <v>1.9110165125684113</v>
      </c>
      <c r="I267" s="69">
        <f>'CAPE calculation'!P468</f>
        <v>1.3602867033251482</v>
      </c>
      <c r="J267" s="69">
        <f t="shared" si="18"/>
        <v>0.30769548879887892</v>
      </c>
      <c r="K267" s="69">
        <f t="shared" si="17"/>
        <v>0.31674675909000943</v>
      </c>
      <c r="L267" s="69">
        <f t="shared" si="19"/>
        <v>1.3726549155269943</v>
      </c>
    </row>
    <row r="268" spans="3:12" x14ac:dyDescent="0.3">
      <c r="D268" s="68" t="s">
        <v>2</v>
      </c>
      <c r="E268" s="69">
        <f>'q calc'!M270</f>
        <v>1.6514159841409901</v>
      </c>
      <c r="F268" s="69">
        <f>'q calc'!N270</f>
        <v>0.50163309209991602</v>
      </c>
      <c r="G268" s="69">
        <f t="shared" si="16"/>
        <v>0.69967840983170349</v>
      </c>
      <c r="H268" s="69">
        <f>'q calc'!P270</f>
        <v>2.0132746019908585</v>
      </c>
      <c r="I268" s="69">
        <f>'CAPE calculation'!P469</f>
        <v>1.4219128451755896</v>
      </c>
      <c r="J268" s="69">
        <f t="shared" si="18"/>
        <v>0.35200303919019627</v>
      </c>
      <c r="K268" s="69">
        <f t="shared" si="17"/>
        <v>0.36105430948132677</v>
      </c>
      <c r="L268" s="69">
        <f t="shared" si="19"/>
        <v>1.4348413842539127</v>
      </c>
    </row>
    <row r="269" spans="3:12" x14ac:dyDescent="0.3">
      <c r="D269" s="68" t="s">
        <v>1</v>
      </c>
      <c r="E269" s="69">
        <f>'q calc'!M271</f>
        <v>1.6494574548796359</v>
      </c>
      <c r="F269" s="69">
        <f>'q calc'!N271</f>
        <v>0.5004464186164469</v>
      </c>
      <c r="G269" s="69">
        <f t="shared" si="16"/>
        <v>0.69849173634823436</v>
      </c>
      <c r="H269" s="69">
        <f>'q calc'!P271</f>
        <v>2.010886919385745</v>
      </c>
      <c r="I269" s="69">
        <f>'CAPE calculation'!P470</f>
        <v>1.4429978535039294</v>
      </c>
      <c r="J269" s="69">
        <f t="shared" si="18"/>
        <v>0.36672279226736298</v>
      </c>
      <c r="K269" s="69">
        <f t="shared" si="17"/>
        <v>0.37577406255849349</v>
      </c>
      <c r="L269" s="69">
        <f t="shared" si="19"/>
        <v>1.4561181050033509</v>
      </c>
    </row>
    <row r="270" spans="3:12" x14ac:dyDescent="0.3">
      <c r="C270" s="69">
        <f>C266+1</f>
        <v>1966</v>
      </c>
      <c r="D270" s="68" t="s">
        <v>4</v>
      </c>
      <c r="E270" s="69">
        <f>'q calc'!M272</f>
        <v>1.570966222733186</v>
      </c>
      <c r="F270" s="69">
        <f>'q calc'!N272</f>
        <v>0.45169085855423963</v>
      </c>
      <c r="G270" s="69">
        <f t="shared" si="16"/>
        <v>0.64973617628602709</v>
      </c>
      <c r="H270" s="69">
        <f>'q calc'!P272</f>
        <v>1.9151966719393299</v>
      </c>
      <c r="I270" s="69">
        <f>'CAPE calculation'!P471</f>
        <v>1.3785260488686151</v>
      </c>
      <c r="J270" s="69">
        <f t="shared" si="18"/>
        <v>0.32101484783463535</v>
      </c>
      <c r="K270" s="69">
        <f t="shared" si="17"/>
        <v>0.33006611812576586</v>
      </c>
      <c r="L270" s="69">
        <f t="shared" si="19"/>
        <v>1.3910600997098841</v>
      </c>
    </row>
    <row r="271" spans="3:12" x14ac:dyDescent="0.3">
      <c r="D271" s="68" t="s">
        <v>3</v>
      </c>
      <c r="E271" s="69">
        <f>'q calc'!M273</f>
        <v>1.44239692731455</v>
      </c>
      <c r="F271" s="69">
        <f>'q calc'!N273</f>
        <v>0.36630626264579275</v>
      </c>
      <c r="G271" s="69">
        <f t="shared" si="16"/>
        <v>0.56435158037758026</v>
      </c>
      <c r="H271" s="69">
        <f>'q calc'!P273</f>
        <v>1.7584552454617113</v>
      </c>
      <c r="I271" s="69">
        <f>'CAPE calculation'!P472</f>
        <v>1.3151152211145081</v>
      </c>
      <c r="J271" s="69">
        <f t="shared" si="18"/>
        <v>0.27392428241066341</v>
      </c>
      <c r="K271" s="69">
        <f t="shared" si="17"/>
        <v>0.28297555270179392</v>
      </c>
      <c r="L271" s="69">
        <f t="shared" si="19"/>
        <v>1.3270727180780979</v>
      </c>
    </row>
    <row r="272" spans="3:12" x14ac:dyDescent="0.3">
      <c r="D272" s="68" t="s">
        <v>2</v>
      </c>
      <c r="E272" s="69">
        <f>'q calc'!M274</f>
        <v>1.2805082479040701</v>
      </c>
      <c r="F272" s="69">
        <f>'q calc'!N274</f>
        <v>0.24725706779567577</v>
      </c>
      <c r="G272" s="69">
        <f t="shared" si="16"/>
        <v>0.44530238552746326</v>
      </c>
      <c r="H272" s="69">
        <f>'q calc'!P274</f>
        <v>1.5610934845626272</v>
      </c>
      <c r="I272" s="69">
        <f>'CAPE calculation'!P473</f>
        <v>1.1701241699910814</v>
      </c>
      <c r="J272" s="69">
        <f t="shared" si="18"/>
        <v>0.15710987137597146</v>
      </c>
      <c r="K272" s="69">
        <f t="shared" si="17"/>
        <v>0.16616114166710194</v>
      </c>
      <c r="L272" s="69">
        <f t="shared" si="19"/>
        <v>1.1807633565696032</v>
      </c>
    </row>
    <row r="273" spans="3:12" x14ac:dyDescent="0.3">
      <c r="D273" s="68" t="s">
        <v>1</v>
      </c>
      <c r="E273" s="69">
        <f>'q calc'!M275</f>
        <v>1.3042843028324071</v>
      </c>
      <c r="F273" s="69">
        <f>'q calc'!N275</f>
        <v>0.2656544633852444</v>
      </c>
      <c r="G273" s="69">
        <f t="shared" si="16"/>
        <v>0.46369978111703192</v>
      </c>
      <c r="H273" s="69">
        <f>'q calc'!P275</f>
        <v>1.59007935364858</v>
      </c>
      <c r="I273" s="69">
        <f>'CAPE calculation'!P474</f>
        <v>1.2064883366802057</v>
      </c>
      <c r="J273" s="69">
        <f t="shared" si="18"/>
        <v>0.18771393896635616</v>
      </c>
      <c r="K273" s="69">
        <f t="shared" si="17"/>
        <v>0.19676520925748664</v>
      </c>
      <c r="L273" s="69">
        <f t="shared" si="19"/>
        <v>1.217458159240874</v>
      </c>
    </row>
    <row r="274" spans="3:12" x14ac:dyDescent="0.3">
      <c r="C274" s="69">
        <f>C270+1</f>
        <v>1967</v>
      </c>
      <c r="D274" s="68" t="s">
        <v>4</v>
      </c>
      <c r="E274" s="69">
        <f>'q calc'!M276</f>
        <v>1.4401041176813378</v>
      </c>
      <c r="F274" s="69">
        <f>'q calc'!N276</f>
        <v>0.36471541491947851</v>
      </c>
      <c r="G274" s="69">
        <f t="shared" si="16"/>
        <v>0.56276073265126603</v>
      </c>
      <c r="H274" s="69">
        <f>'q calc'!P276</f>
        <v>1.7556600348993361</v>
      </c>
      <c r="I274" s="69">
        <f>'CAPE calculation'!P475</f>
        <v>1.3124704662794466</v>
      </c>
      <c r="J274" s="69">
        <f t="shared" si="18"/>
        <v>0.27191121334814422</v>
      </c>
      <c r="K274" s="69">
        <f t="shared" si="17"/>
        <v>0.28096248363927473</v>
      </c>
      <c r="L274" s="69">
        <f t="shared" si="19"/>
        <v>1.3244039161881458</v>
      </c>
    </row>
    <row r="275" spans="3:12" x14ac:dyDescent="0.3">
      <c r="D275" s="68" t="s">
        <v>3</v>
      </c>
      <c r="E275" s="69">
        <f>'q calc'!M277</f>
        <v>1.44069261083199</v>
      </c>
      <c r="F275" s="69">
        <f>'q calc'!N277</f>
        <v>0.36512397769866628</v>
      </c>
      <c r="G275" s="69">
        <f t="shared" si="16"/>
        <v>0.5631692954304538</v>
      </c>
      <c r="H275" s="69">
        <f>'q calc'!P277</f>
        <v>1.7563774787929591</v>
      </c>
      <c r="I275" s="69">
        <f>'CAPE calculation'!P476</f>
        <v>1.3205143109266333</v>
      </c>
      <c r="J275" s="69">
        <f t="shared" si="18"/>
        <v>0.27802129020229444</v>
      </c>
      <c r="K275" s="69">
        <f t="shared" si="17"/>
        <v>0.28707256049342494</v>
      </c>
      <c r="L275" s="69">
        <f t="shared" si="19"/>
        <v>1.3325208983417653</v>
      </c>
    </row>
    <row r="276" spans="3:12" x14ac:dyDescent="0.3">
      <c r="D276" s="68" t="s">
        <v>2</v>
      </c>
      <c r="E276" s="69">
        <f>'q calc'!M278</f>
        <v>1.468361289258814</v>
      </c>
      <c r="F276" s="69">
        <f>'q calc'!N278</f>
        <v>0.38414700976159127</v>
      </c>
      <c r="G276" s="69">
        <f t="shared" si="16"/>
        <v>0.58219232749337879</v>
      </c>
      <c r="H276" s="69">
        <f>'q calc'!P278</f>
        <v>1.7901089238572705</v>
      </c>
      <c r="I276" s="69">
        <f>'CAPE calculation'!P477</f>
        <v>1.3624800246124886</v>
      </c>
      <c r="J276" s="69">
        <f t="shared" si="18"/>
        <v>0.30930658661292026</v>
      </c>
      <c r="K276" s="69">
        <f t="shared" si="17"/>
        <v>0.31835785690405077</v>
      </c>
      <c r="L276" s="69">
        <f t="shared" si="19"/>
        <v>1.3748681792742901</v>
      </c>
    </row>
    <row r="277" spans="3:12" x14ac:dyDescent="0.3">
      <c r="D277" s="68" t="s">
        <v>1</v>
      </c>
      <c r="E277" s="69">
        <f>'q calc'!M279</f>
        <v>1.4878673915263518</v>
      </c>
      <c r="F277" s="69">
        <f>'q calc'!N279</f>
        <v>0.39734381384172013</v>
      </c>
      <c r="G277" s="69">
        <f t="shared" si="16"/>
        <v>0.59538913157350759</v>
      </c>
      <c r="H277" s="69">
        <f>'q calc'!P279</f>
        <v>1.8138892073571287</v>
      </c>
      <c r="I277" s="69">
        <f>'CAPE calculation'!P478</f>
        <v>1.3341478589059639</v>
      </c>
      <c r="J277" s="69">
        <f t="shared" si="18"/>
        <v>0.28829278011136333</v>
      </c>
      <c r="K277" s="69">
        <f t="shared" si="17"/>
        <v>0.29734405040249384</v>
      </c>
      <c r="L277" s="69">
        <f t="shared" si="19"/>
        <v>1.3462784074052263</v>
      </c>
    </row>
    <row r="278" spans="3:12" x14ac:dyDescent="0.3">
      <c r="C278" s="69">
        <f>C274+1</f>
        <v>1968</v>
      </c>
      <c r="D278" s="68" t="s">
        <v>4</v>
      </c>
      <c r="E278" s="69">
        <f>'q calc'!M280</f>
        <v>1.3373499675316021</v>
      </c>
      <c r="F278" s="69">
        <f>'q calc'!N280</f>
        <v>0.29069001968792441</v>
      </c>
      <c r="G278" s="69">
        <f t="shared" si="16"/>
        <v>0.48873533741971187</v>
      </c>
      <c r="H278" s="69">
        <f>'q calc'!P280</f>
        <v>1.6303903737526164</v>
      </c>
      <c r="I278" s="69">
        <f>'CAPE calculation'!P479</f>
        <v>1.2221614142112671</v>
      </c>
      <c r="J278" s="69">
        <f t="shared" si="18"/>
        <v>0.20062094221551566</v>
      </c>
      <c r="K278" s="69">
        <f t="shared" si="17"/>
        <v>0.20967221250664614</v>
      </c>
      <c r="L278" s="69">
        <f t="shared" si="19"/>
        <v>1.2332737419866715</v>
      </c>
    </row>
    <row r="279" spans="3:12" x14ac:dyDescent="0.3">
      <c r="D279" s="68" t="s">
        <v>3</v>
      </c>
      <c r="E279" s="69">
        <f>'q calc'!M281</f>
        <v>1.4348285731118671</v>
      </c>
      <c r="F279" s="69">
        <f>'q calc'!N281</f>
        <v>0.36104538082943577</v>
      </c>
      <c r="G279" s="69">
        <f t="shared" si="16"/>
        <v>0.55909069856122329</v>
      </c>
      <c r="H279" s="69">
        <f>'q calc'!P281</f>
        <v>1.7492285118939976</v>
      </c>
      <c r="I279" s="69">
        <f>'CAPE calculation'!P480</f>
        <v>1.3481197249021548</v>
      </c>
      <c r="J279" s="69">
        <f t="shared" si="18"/>
        <v>0.2987108252391395</v>
      </c>
      <c r="K279" s="69">
        <f t="shared" si="17"/>
        <v>0.30776209553027001</v>
      </c>
      <c r="L279" s="69">
        <f t="shared" si="19"/>
        <v>1.3603773105937049</v>
      </c>
    </row>
    <row r="280" spans="3:12" x14ac:dyDescent="0.3">
      <c r="D280" s="68" t="s">
        <v>2</v>
      </c>
      <c r="E280" s="69">
        <f>'q calc'!M282</f>
        <v>1.394977362685657</v>
      </c>
      <c r="F280" s="69">
        <f>'q calc'!N282</f>
        <v>0.33287818767618332</v>
      </c>
      <c r="G280" s="69">
        <f t="shared" si="16"/>
        <v>0.53092350540797084</v>
      </c>
      <c r="H280" s="69">
        <f>'q calc'!P282</f>
        <v>1.7006450958557815</v>
      </c>
      <c r="I280" s="69">
        <f>'CAPE calculation'!P481</f>
        <v>1.3275340384454861</v>
      </c>
      <c r="J280" s="69">
        <f t="shared" si="18"/>
        <v>0.28332311481878053</v>
      </c>
      <c r="K280" s="69">
        <f t="shared" si="17"/>
        <v>0.29237438510991104</v>
      </c>
      <c r="L280" s="69">
        <f t="shared" si="19"/>
        <v>1.3396044517286063</v>
      </c>
    </row>
    <row r="281" spans="3:12" x14ac:dyDescent="0.3">
      <c r="D281" s="68" t="s">
        <v>1</v>
      </c>
      <c r="E281" s="69">
        <f>'q calc'!M283</f>
        <v>1.5463042052741529</v>
      </c>
      <c r="F281" s="69">
        <f>'q calc'!N283</f>
        <v>0.43586770006752984</v>
      </c>
      <c r="G281" s="69">
        <f t="shared" si="16"/>
        <v>0.6339130177993173</v>
      </c>
      <c r="H281" s="69">
        <f>'q calc'!P283</f>
        <v>1.8851307080265769</v>
      </c>
      <c r="I281" s="69">
        <f>'CAPE calculation'!P482</f>
        <v>1.363380827996389</v>
      </c>
      <c r="J281" s="69">
        <f t="shared" si="18"/>
        <v>0.30996751794096644</v>
      </c>
      <c r="K281" s="69">
        <f t="shared" si="17"/>
        <v>0.31901878823209695</v>
      </c>
      <c r="L281" s="69">
        <f t="shared" si="19"/>
        <v>1.3757771730840593</v>
      </c>
    </row>
    <row r="282" spans="3:12" x14ac:dyDescent="0.3">
      <c r="C282" s="69">
        <f>C278+1</f>
        <v>1969</v>
      </c>
      <c r="D282" s="68" t="s">
        <v>4</v>
      </c>
      <c r="E282" s="69">
        <f>'q calc'!M284</f>
        <v>1.4305243887723551</v>
      </c>
      <c r="F282" s="69">
        <f>'q calc'!N284</f>
        <v>0.35804108248702393</v>
      </c>
      <c r="G282" s="69">
        <f t="shared" si="16"/>
        <v>0.55608640021881139</v>
      </c>
      <c r="H282" s="69">
        <f>'q calc'!P284</f>
        <v>1.7439811937765497</v>
      </c>
      <c r="I282" s="69">
        <f>'CAPE calculation'!P483</f>
        <v>1.2366083905452137</v>
      </c>
      <c r="J282" s="69">
        <f t="shared" si="18"/>
        <v>0.21237246329254003</v>
      </c>
      <c r="K282" s="69">
        <f t="shared" si="17"/>
        <v>0.22142373358367051</v>
      </c>
      <c r="L282" s="69">
        <f t="shared" si="19"/>
        <v>1.2478520753856666</v>
      </c>
    </row>
    <row r="283" spans="3:12" x14ac:dyDescent="0.3">
      <c r="D283" s="68" t="s">
        <v>3</v>
      </c>
      <c r="E283" s="69">
        <f>'q calc'!M285</f>
        <v>1.3425533979462199</v>
      </c>
      <c r="F283" s="69">
        <f>'q calc'!N285</f>
        <v>0.29457332161637334</v>
      </c>
      <c r="G283" s="69">
        <f t="shared" si="16"/>
        <v>0.49261863934816086</v>
      </c>
      <c r="H283" s="69">
        <f>'q calc'!P285</f>
        <v>1.63673398093432</v>
      </c>
      <c r="I283" s="69">
        <f>'CAPE calculation'!P484</f>
        <v>1.20738497435064</v>
      </c>
      <c r="J283" s="69">
        <f t="shared" si="18"/>
        <v>0.18845684267018778</v>
      </c>
      <c r="K283" s="69">
        <f t="shared" si="17"/>
        <v>0.19750811296131826</v>
      </c>
      <c r="L283" s="69">
        <f t="shared" si="19"/>
        <v>1.2183629494610235</v>
      </c>
    </row>
    <row r="284" spans="3:12" x14ac:dyDescent="0.3">
      <c r="D284" s="68" t="s">
        <v>2</v>
      </c>
      <c r="E284" s="69">
        <f>'q calc'!M286</f>
        <v>1.2555212392521329</v>
      </c>
      <c r="F284" s="69">
        <f>'q calc'!N286</f>
        <v>0.22755081643946365</v>
      </c>
      <c r="G284" s="69">
        <f t="shared" si="16"/>
        <v>0.42559613417125114</v>
      </c>
      <c r="H284" s="69">
        <f>'q calc'!P286</f>
        <v>1.5306313173184132</v>
      </c>
      <c r="I284" s="69">
        <f>'CAPE calculation'!P485</f>
        <v>1.1268304568276752</v>
      </c>
      <c r="J284" s="69">
        <f t="shared" si="18"/>
        <v>0.11940878614332012</v>
      </c>
      <c r="K284" s="69">
        <f t="shared" si="17"/>
        <v>0.1284600564344506</v>
      </c>
      <c r="L284" s="69">
        <f t="shared" si="19"/>
        <v>1.1370760015143062</v>
      </c>
    </row>
    <row r="285" spans="3:12" x14ac:dyDescent="0.3">
      <c r="D285" s="68" t="s">
        <v>1</v>
      </c>
      <c r="E285" s="69">
        <f>'q calc'!M287</f>
        <v>1.1482862822605688</v>
      </c>
      <c r="F285" s="69">
        <f>'q calc'!N287</f>
        <v>0.13827064160008604</v>
      </c>
      <c r="G285" s="69">
        <f t="shared" si="16"/>
        <v>0.33631595933187353</v>
      </c>
      <c r="H285" s="69">
        <f>'q calc'!P287</f>
        <v>1.3998990139920662</v>
      </c>
      <c r="I285" s="69">
        <f>'CAPE calculation'!P486</f>
        <v>1.0612122664114694</v>
      </c>
      <c r="J285" s="69">
        <f t="shared" si="18"/>
        <v>5.9411902215273572E-2</v>
      </c>
      <c r="K285" s="69">
        <f t="shared" si="17"/>
        <v>6.846317250640406E-2</v>
      </c>
      <c r="L285" s="69">
        <f t="shared" si="19"/>
        <v>1.0708611870912754</v>
      </c>
    </row>
    <row r="286" spans="3:12" x14ac:dyDescent="0.3">
      <c r="C286" s="69">
        <f>C282+1</f>
        <v>1970</v>
      </c>
      <c r="D286" s="68" t="s">
        <v>4</v>
      </c>
      <c r="E286" s="69">
        <f>'q calc'!M288</f>
        <v>1.079239971497155</v>
      </c>
      <c r="F286" s="69">
        <f>'q calc'!N288</f>
        <v>7.6257063306645834E-2</v>
      </c>
      <c r="G286" s="69">
        <f t="shared" si="16"/>
        <v>0.2743023810384333</v>
      </c>
      <c r="H286" s="69">
        <f>'q calc'!P288</f>
        <v>1.3157232610890464</v>
      </c>
      <c r="I286" s="69">
        <f>'CAPE calculation'!P487</f>
        <v>1.0124827756157331</v>
      </c>
      <c r="J286" s="69">
        <f t="shared" si="18"/>
        <v>1.2405508116308327E-2</v>
      </c>
      <c r="K286" s="69">
        <f t="shared" si="17"/>
        <v>2.1456778407438815E-2</v>
      </c>
      <c r="L286" s="69">
        <f t="shared" si="19"/>
        <v>1.0216886303733506</v>
      </c>
    </row>
    <row r="287" spans="3:12" x14ac:dyDescent="0.3">
      <c r="D287" s="68" t="s">
        <v>3</v>
      </c>
      <c r="E287" s="69">
        <f>'q calc'!M289</f>
        <v>0.84316625073683538</v>
      </c>
      <c r="F287" s="69">
        <f>'q calc'!N289</f>
        <v>-0.17059112721329514</v>
      </c>
      <c r="G287" s="69">
        <f t="shared" si="16"/>
        <v>2.745419051849235E-2</v>
      </c>
      <c r="H287" s="69">
        <f>'q calc'!P289</f>
        <v>1.0279210169733952</v>
      </c>
      <c r="I287" s="69">
        <f>'CAPE calculation'!P488</f>
        <v>0.8446447220723915</v>
      </c>
      <c r="J287" s="69">
        <f t="shared" si="18"/>
        <v>-0.16883918728929939</v>
      </c>
      <c r="K287" s="69">
        <f t="shared" si="17"/>
        <v>-0.15978791699816891</v>
      </c>
      <c r="L287" s="69">
        <f t="shared" si="19"/>
        <v>0.85232453334469471</v>
      </c>
    </row>
    <row r="288" spans="3:12" x14ac:dyDescent="0.3">
      <c r="D288" s="68" t="s">
        <v>2</v>
      </c>
      <c r="E288" s="69">
        <f>'q calc'!M290</f>
        <v>0.96097454289598683</v>
      </c>
      <c r="F288" s="69">
        <f>'q calc'!N290</f>
        <v>-3.9807360585415119E-2</v>
      </c>
      <c r="G288" s="69">
        <f t="shared" si="16"/>
        <v>0.15823795714637237</v>
      </c>
      <c r="H288" s="69">
        <f>'q calc'!P290</f>
        <v>1.1715434868935417</v>
      </c>
      <c r="I288" s="69">
        <f>'CAPE calculation'!P489</f>
        <v>0.90815389052746232</v>
      </c>
      <c r="J288" s="69">
        <f t="shared" si="18"/>
        <v>-9.6341431781697767E-2</v>
      </c>
      <c r="K288" s="69">
        <f t="shared" si="17"/>
        <v>-8.7290161490567286E-2</v>
      </c>
      <c r="L288" s="69">
        <f t="shared" si="19"/>
        <v>0.91641114982619631</v>
      </c>
    </row>
    <row r="289" spans="3:12" x14ac:dyDescent="0.3">
      <c r="D289" s="68" t="s">
        <v>1</v>
      </c>
      <c r="E289" s="69">
        <f>'q calc'!M291</f>
        <v>1.0231468192175341</v>
      </c>
      <c r="F289" s="69">
        <f>'q calc'!N291</f>
        <v>2.2882994968433767E-2</v>
      </c>
      <c r="G289" s="69">
        <f t="shared" si="16"/>
        <v>0.22092831270022126</v>
      </c>
      <c r="H289" s="69">
        <f>'q calc'!P291</f>
        <v>1.2473389654817169</v>
      </c>
      <c r="I289" s="69">
        <f>'CAPE calculation'!P490</f>
        <v>0.97097633729891808</v>
      </c>
      <c r="J289" s="69">
        <f t="shared" si="18"/>
        <v>-2.9453180401841684E-2</v>
      </c>
      <c r="K289" s="69">
        <f t="shared" si="17"/>
        <v>-2.0401910110711196E-2</v>
      </c>
      <c r="L289" s="69">
        <f t="shared" si="19"/>
        <v>0.97980480070543996</v>
      </c>
    </row>
    <row r="290" spans="3:12" x14ac:dyDescent="0.3">
      <c r="C290" s="69">
        <f>C286+1</f>
        <v>1971</v>
      </c>
      <c r="D290" s="68" t="s">
        <v>4</v>
      </c>
      <c r="E290" s="69">
        <f>'q calc'!M292</f>
        <v>1.0771773762787848</v>
      </c>
      <c r="F290" s="69">
        <f>'q calc'!N292</f>
        <v>7.4344079394228046E-2</v>
      </c>
      <c r="G290" s="69">
        <f t="shared" si="16"/>
        <v>0.27238939712601551</v>
      </c>
      <c r="H290" s="69">
        <f>'q calc'!P292</f>
        <v>1.3132087095725231</v>
      </c>
      <c r="I290" s="69">
        <f>'CAPE calculation'!P491</f>
        <v>1.0630498459304474</v>
      </c>
      <c r="J290" s="69">
        <f t="shared" si="18"/>
        <v>6.1141990010612809E-2</v>
      </c>
      <c r="K290" s="69">
        <f t="shared" si="17"/>
        <v>7.0193260301743304E-2</v>
      </c>
      <c r="L290" s="69">
        <f t="shared" si="19"/>
        <v>1.0727154745390841</v>
      </c>
    </row>
    <row r="291" spans="3:12" x14ac:dyDescent="0.3">
      <c r="D291" s="68" t="s">
        <v>3</v>
      </c>
      <c r="E291" s="69">
        <f>'q calc'!M293</f>
        <v>1.048546195440937</v>
      </c>
      <c r="F291" s="69">
        <f>'q calc'!N293</f>
        <v>4.7404628988176795E-2</v>
      </c>
      <c r="G291" s="69">
        <f t="shared" si="16"/>
        <v>0.24544994671996428</v>
      </c>
      <c r="H291" s="69">
        <f>'q calc'!P293</f>
        <v>1.278303858366405</v>
      </c>
      <c r="I291" s="69">
        <f>'CAPE calculation'!P492</f>
        <v>1.0421362662865954</v>
      </c>
      <c r="J291" s="69">
        <f t="shared" si="18"/>
        <v>4.1272708568548408E-2</v>
      </c>
      <c r="K291" s="69">
        <f t="shared" si="17"/>
        <v>5.0323978859678896E-2</v>
      </c>
      <c r="L291" s="69">
        <f t="shared" si="19"/>
        <v>1.0516117411649168</v>
      </c>
    </row>
    <row r="292" spans="3:12" x14ac:dyDescent="0.3">
      <c r="D292" s="68" t="s">
        <v>2</v>
      </c>
      <c r="E292" s="69">
        <f>'q calc'!M294</f>
        <v>0.99604111363465653</v>
      </c>
      <c r="F292" s="69">
        <f>'q calc'!N294</f>
        <v>-3.966743499827812E-3</v>
      </c>
      <c r="G292" s="69">
        <f t="shared" si="16"/>
        <v>0.19407857423195968</v>
      </c>
      <c r="H292" s="69">
        <f>'q calc'!P294</f>
        <v>1.2142938519893491</v>
      </c>
      <c r="I292" s="69">
        <f>'CAPE calculation'!P493</f>
        <v>1.0268892946835027</v>
      </c>
      <c r="J292" s="69">
        <f t="shared" si="18"/>
        <v>2.6534130280736694E-2</v>
      </c>
      <c r="K292" s="69">
        <f t="shared" si="17"/>
        <v>3.5585400571867182E-2</v>
      </c>
      <c r="L292" s="69">
        <f t="shared" si="19"/>
        <v>1.036226138654265</v>
      </c>
    </row>
    <row r="293" spans="3:12" x14ac:dyDescent="0.3">
      <c r="D293" s="68" t="s">
        <v>1</v>
      </c>
      <c r="E293" s="69">
        <f>'q calc'!M295</f>
        <v>1.0333957283235768</v>
      </c>
      <c r="F293" s="69">
        <f>'q calc'!N295</f>
        <v>3.285020324867903E-2</v>
      </c>
      <c r="G293" s="69">
        <f t="shared" si="16"/>
        <v>0.23089552098046651</v>
      </c>
      <c r="H293" s="69">
        <f>'q calc'!P295</f>
        <v>1.259833617707117</v>
      </c>
      <c r="I293" s="69">
        <f>'CAPE calculation'!P494</f>
        <v>1.0102513170518901</v>
      </c>
      <c r="J293" s="69">
        <f t="shared" si="18"/>
        <v>1.0199128664673249E-2</v>
      </c>
      <c r="K293" s="69">
        <f t="shared" si="17"/>
        <v>1.9250398955803737E-2</v>
      </c>
      <c r="L293" s="69">
        <f t="shared" si="19"/>
        <v>1.019436882591823</v>
      </c>
    </row>
    <row r="294" spans="3:12" x14ac:dyDescent="0.3">
      <c r="C294" s="69">
        <f>C290+1</f>
        <v>1972</v>
      </c>
      <c r="D294" s="68" t="s">
        <v>4</v>
      </c>
      <c r="E294" s="69">
        <f>'q calc'!M296</f>
        <v>1.042938725951994</v>
      </c>
      <c r="F294" s="69">
        <f>'q calc'!N296</f>
        <v>4.2042426404122472E-2</v>
      </c>
      <c r="G294" s="69">
        <f t="shared" si="16"/>
        <v>0.24008774413590997</v>
      </c>
      <c r="H294" s="69">
        <f>'q calc'!P296</f>
        <v>1.2714676789834132</v>
      </c>
      <c r="I294" s="69">
        <f>'CAPE calculation'!P495</f>
        <v>1.0826874511508897</v>
      </c>
      <c r="J294" s="69">
        <f t="shared" si="18"/>
        <v>7.9446330938637663E-2</v>
      </c>
      <c r="K294" s="69">
        <f t="shared" si="17"/>
        <v>8.8497601229768158E-2</v>
      </c>
      <c r="L294" s="69">
        <f t="shared" si="19"/>
        <v>1.0925316318749803</v>
      </c>
    </row>
    <row r="295" spans="3:12" x14ac:dyDescent="0.3">
      <c r="D295" s="68" t="s">
        <v>3</v>
      </c>
      <c r="E295" s="69">
        <f>'q calc'!M297</f>
        <v>1.0179746912924481</v>
      </c>
      <c r="F295" s="69">
        <f>'q calc'!N297</f>
        <v>1.7815056613439448E-2</v>
      </c>
      <c r="G295" s="69">
        <f t="shared" si="16"/>
        <v>0.21586037434522692</v>
      </c>
      <c r="H295" s="69">
        <f>'q calc'!P297</f>
        <v>1.2410335197976363</v>
      </c>
      <c r="I295" s="69">
        <f>'CAPE calculation'!P496</f>
        <v>1.0718994337982903</v>
      </c>
      <c r="J295" s="69">
        <f t="shared" si="18"/>
        <v>6.9432246492686131E-2</v>
      </c>
      <c r="K295" s="69">
        <f t="shared" si="17"/>
        <v>7.8483516783816626E-2</v>
      </c>
      <c r="L295" s="69">
        <f t="shared" si="19"/>
        <v>1.0816455260182971</v>
      </c>
    </row>
    <row r="296" spans="3:12" x14ac:dyDescent="0.3">
      <c r="D296" s="68" t="s">
        <v>2</v>
      </c>
      <c r="E296" s="69">
        <f>'q calc'!M298</f>
        <v>1.0117019896904831</v>
      </c>
      <c r="F296" s="69">
        <f>'q calc'!N298</f>
        <v>1.163405090809704E-2</v>
      </c>
      <c r="G296" s="69">
        <f t="shared" si="16"/>
        <v>0.20967936863988454</v>
      </c>
      <c r="H296" s="69">
        <f>'q calc'!P298</f>
        <v>1.2333863425010738</v>
      </c>
      <c r="I296" s="69">
        <f>'CAPE calculation'!P497</f>
        <v>1.0694589582260852</v>
      </c>
      <c r="J296" s="69">
        <f t="shared" si="18"/>
        <v>6.7152874073826321E-2</v>
      </c>
      <c r="K296" s="69">
        <f t="shared" si="17"/>
        <v>7.6204144364956816E-2</v>
      </c>
      <c r="L296" s="69">
        <f t="shared" si="19"/>
        <v>1.0791828607711678</v>
      </c>
    </row>
    <row r="297" spans="3:12" x14ac:dyDescent="0.3">
      <c r="D297" s="68" t="s">
        <v>1</v>
      </c>
      <c r="E297" s="69">
        <f>'q calc'!M299</f>
        <v>1.0946554151346881</v>
      </c>
      <c r="F297" s="69">
        <f>'q calc'!N299</f>
        <v>9.043962436865853E-2</v>
      </c>
      <c r="G297" s="69">
        <f t="shared" si="16"/>
        <v>0.28848494210044601</v>
      </c>
      <c r="H297" s="69">
        <f>'q calc'!P299</f>
        <v>1.3345165399793502</v>
      </c>
      <c r="I297" s="69">
        <f>'CAPE calculation'!P498</f>
        <v>1.1314585290632424</v>
      </c>
      <c r="J297" s="69">
        <f t="shared" si="18"/>
        <v>0.12350753412790409</v>
      </c>
      <c r="K297" s="69">
        <f t="shared" si="17"/>
        <v>0.13255880441903459</v>
      </c>
      <c r="L297" s="69">
        <f t="shared" si="19"/>
        <v>1.1417461538344285</v>
      </c>
    </row>
    <row r="298" spans="3:12" x14ac:dyDescent="0.3">
      <c r="C298" s="69">
        <f>C294+1</f>
        <v>1973</v>
      </c>
      <c r="D298" s="68" t="s">
        <v>4</v>
      </c>
      <c r="E298" s="69">
        <f>'q calc'!M300</f>
        <v>0.99802841854489666</v>
      </c>
      <c r="F298" s="69">
        <f>'q calc'!N300</f>
        <v>-1.9735275802038811E-3</v>
      </c>
      <c r="G298" s="69">
        <f t="shared" si="16"/>
        <v>0.1960717901515836</v>
      </c>
      <c r="H298" s="69">
        <f>'q calc'!P300</f>
        <v>1.2167166155695861</v>
      </c>
      <c r="I298" s="69">
        <f>'CAPE calculation'!P499</f>
        <v>1.0558250480957947</v>
      </c>
      <c r="J298" s="69">
        <f t="shared" si="18"/>
        <v>5.4322497406881894E-2</v>
      </c>
      <c r="K298" s="69">
        <f t="shared" si="17"/>
        <v>6.3373767698012382E-2</v>
      </c>
      <c r="L298" s="69">
        <f t="shared" si="19"/>
        <v>1.0654249862639411</v>
      </c>
    </row>
    <row r="299" spans="3:12" x14ac:dyDescent="0.3">
      <c r="D299" s="68" t="s">
        <v>3</v>
      </c>
      <c r="E299" s="69">
        <f>'q calc'!M301</f>
        <v>0.90153447904714024</v>
      </c>
      <c r="F299" s="69">
        <f>'q calc'!N301</f>
        <v>-0.103656990761606</v>
      </c>
      <c r="G299" s="69">
        <f t="shared" si="16"/>
        <v>9.4388326970181485E-2</v>
      </c>
      <c r="H299" s="69">
        <f>'q calc'!P301</f>
        <v>1.099078903749855</v>
      </c>
      <c r="I299" s="69">
        <f>'CAPE calculation'!P500</f>
        <v>0.95811950548131286</v>
      </c>
      <c r="J299" s="69">
        <f t="shared" si="18"/>
        <v>-4.2782764029970333E-2</v>
      </c>
      <c r="K299" s="69">
        <f t="shared" si="17"/>
        <v>-3.3731493738839845E-2</v>
      </c>
      <c r="L299" s="69">
        <f t="shared" si="19"/>
        <v>0.96683106998426172</v>
      </c>
    </row>
    <row r="300" spans="3:12" x14ac:dyDescent="0.3">
      <c r="D300" s="68" t="s">
        <v>2</v>
      </c>
      <c r="E300" s="69">
        <f>'q calc'!M302</f>
        <v>0.90962689344271663</v>
      </c>
      <c r="F300" s="69">
        <f>'q calc'!N302</f>
        <v>-9.4720770752983574E-2</v>
      </c>
      <c r="G300" s="69">
        <f t="shared" si="16"/>
        <v>0.10332454697880392</v>
      </c>
      <c r="H300" s="69">
        <f>'q calc'!P302</f>
        <v>1.1089445296901743</v>
      </c>
      <c r="I300" s="69">
        <f>'CAPE calculation'!P501</f>
        <v>0.9376249141659958</v>
      </c>
      <c r="J300" s="69">
        <f t="shared" si="18"/>
        <v>-6.4405288236406136E-2</v>
      </c>
      <c r="K300" s="69">
        <f t="shared" si="17"/>
        <v>-5.5354017945275648E-2</v>
      </c>
      <c r="L300" s="69">
        <f t="shared" si="19"/>
        <v>0.94615013453005226</v>
      </c>
    </row>
    <row r="301" spans="3:12" x14ac:dyDescent="0.3">
      <c r="D301" s="68" t="s">
        <v>1</v>
      </c>
      <c r="E301" s="69">
        <f>'q calc'!M303</f>
        <v>0.7453497054464191</v>
      </c>
      <c r="F301" s="69">
        <f>'q calc'!N303</f>
        <v>-0.29390176745405105</v>
      </c>
      <c r="G301" s="69">
        <f t="shared" si="16"/>
        <v>-9.5856449722263565E-2</v>
      </c>
      <c r="H301" s="69">
        <f>'q calc'!P303</f>
        <v>0.90867088970148269</v>
      </c>
      <c r="I301" s="69">
        <f>'CAPE calculation'!P502</f>
        <v>0.81727661239479987</v>
      </c>
      <c r="J301" s="69">
        <f t="shared" si="18"/>
        <v>-0.20177767056164703</v>
      </c>
      <c r="K301" s="69">
        <f t="shared" si="17"/>
        <v>-0.19272640027051655</v>
      </c>
      <c r="L301" s="69">
        <f t="shared" si="19"/>
        <v>0.82470758304605718</v>
      </c>
    </row>
    <row r="302" spans="3:12" x14ac:dyDescent="0.3">
      <c r="C302" s="69">
        <f>C298+1</f>
        <v>1974</v>
      </c>
      <c r="D302" s="68" t="s">
        <v>4</v>
      </c>
      <c r="E302" s="69">
        <f>'q calc'!M304</f>
        <v>0.68976032498223161</v>
      </c>
      <c r="F302" s="69">
        <f>'q calc'!N304</f>
        <v>-0.37141109683080292</v>
      </c>
      <c r="G302" s="69">
        <f t="shared" si="16"/>
        <v>-0.17336577909901543</v>
      </c>
      <c r="H302" s="69">
        <f>'q calc'!P304</f>
        <v>0.84090075249576179</v>
      </c>
      <c r="I302" s="69">
        <f>'CAPE calculation'!P503</f>
        <v>0.80653665562168952</v>
      </c>
      <c r="J302" s="69">
        <f t="shared" si="18"/>
        <v>-0.21500593220582417</v>
      </c>
      <c r="K302" s="69">
        <f t="shared" si="17"/>
        <v>-0.20595466191469369</v>
      </c>
      <c r="L302" s="69">
        <f t="shared" si="19"/>
        <v>0.81386997475280498</v>
      </c>
    </row>
    <row r="303" spans="3:12" x14ac:dyDescent="0.3">
      <c r="D303" s="68" t="s">
        <v>3</v>
      </c>
      <c r="E303" s="69">
        <f>'q calc'!M305</f>
        <v>0.60560755246045084</v>
      </c>
      <c r="F303" s="69">
        <f>'q calc'!N305</f>
        <v>-0.50152310589892823</v>
      </c>
      <c r="G303" s="69">
        <f t="shared" si="16"/>
        <v>-0.30347778816714077</v>
      </c>
      <c r="H303" s="69">
        <f>'q calc'!P305</f>
        <v>0.73830840675596732</v>
      </c>
      <c r="I303" s="69">
        <f>'CAPE calculation'!P504</f>
        <v>0.72051608796896915</v>
      </c>
      <c r="J303" s="69">
        <f t="shared" si="18"/>
        <v>-0.3277875348966775</v>
      </c>
      <c r="K303" s="69">
        <f t="shared" si="17"/>
        <v>-0.31873626460554699</v>
      </c>
      <c r="L303" s="69">
        <f t="shared" si="19"/>
        <v>0.7270672773976834</v>
      </c>
    </row>
    <row r="304" spans="3:12" x14ac:dyDescent="0.3">
      <c r="D304" s="68" t="s">
        <v>2</v>
      </c>
      <c r="E304" s="69">
        <f>'q calc'!M306</f>
        <v>0.43015497348269038</v>
      </c>
      <c r="F304" s="69">
        <f>'q calc'!N306</f>
        <v>-0.8436097317761343</v>
      </c>
      <c r="G304" s="69">
        <f t="shared" si="16"/>
        <v>-0.64556441404434683</v>
      </c>
      <c r="H304" s="69">
        <f>'q calc'!P306</f>
        <v>0.52441062176301134</v>
      </c>
      <c r="I304" s="69">
        <f>'CAPE calculation'!P505</f>
        <v>0.5262672483856361</v>
      </c>
      <c r="J304" s="69">
        <f t="shared" si="18"/>
        <v>-0.64194611849295591</v>
      </c>
      <c r="K304" s="69">
        <f t="shared" si="17"/>
        <v>-0.6328948482018254</v>
      </c>
      <c r="L304" s="69">
        <f t="shared" si="19"/>
        <v>0.53105225803617839</v>
      </c>
    </row>
    <row r="305" spans="3:12" x14ac:dyDescent="0.3">
      <c r="D305" s="68" t="s">
        <v>1</v>
      </c>
      <c r="E305" s="69">
        <f>'q calc'!M307</f>
        <v>0.3913887074258669</v>
      </c>
      <c r="F305" s="69">
        <f>'q calc'!N307</f>
        <v>-0.93805407618429371</v>
      </c>
      <c r="G305" s="69">
        <f t="shared" si="16"/>
        <v>-0.74000875845250624</v>
      </c>
      <c r="H305" s="69">
        <f>'q calc'!P307</f>
        <v>0.47714988333263908</v>
      </c>
      <c r="I305" s="69">
        <f>'CAPE calculation'!P506</f>
        <v>0.50288736905960296</v>
      </c>
      <c r="J305" s="69">
        <f t="shared" si="18"/>
        <v>-0.68738905232642988</v>
      </c>
      <c r="K305" s="69">
        <f t="shared" si="17"/>
        <v>-0.67833778203529937</v>
      </c>
      <c r="L305" s="69">
        <f t="shared" si="19"/>
        <v>0.5074598005028812</v>
      </c>
    </row>
    <row r="306" spans="3:12" x14ac:dyDescent="0.3">
      <c r="C306" s="69">
        <f>C302+1</f>
        <v>1975</v>
      </c>
      <c r="D306" s="68" t="s">
        <v>4</v>
      </c>
      <c r="E306" s="69">
        <f>'q calc'!M308</f>
        <v>0.50105027540225389</v>
      </c>
      <c r="F306" s="69">
        <f>'q calc'!N308</f>
        <v>-0.69104883282770802</v>
      </c>
      <c r="G306" s="69">
        <f t="shared" si="16"/>
        <v>-0.49300351509592055</v>
      </c>
      <c r="H306" s="69">
        <f>'q calc'!P308</f>
        <v>0.61084051715328458</v>
      </c>
      <c r="I306" s="69">
        <f>'CAPE calculation'!P507</f>
        <v>0.61710884291610779</v>
      </c>
      <c r="J306" s="69">
        <f t="shared" si="18"/>
        <v>-0.48270986396341303</v>
      </c>
      <c r="K306" s="69">
        <f t="shared" si="17"/>
        <v>-0.47365859367228252</v>
      </c>
      <c r="L306" s="69">
        <f t="shared" si="19"/>
        <v>0.6227198167660799</v>
      </c>
    </row>
    <row r="307" spans="3:12" x14ac:dyDescent="0.3">
      <c r="D307" s="68" t="s">
        <v>3</v>
      </c>
      <c r="E307" s="69">
        <f>'q calc'!M309</f>
        <v>0.55130036147630979</v>
      </c>
      <c r="F307" s="69">
        <f>'q calc'!N309</f>
        <v>-0.59547549770684871</v>
      </c>
      <c r="G307" s="69">
        <f t="shared" si="16"/>
        <v>-0.39743017997506125</v>
      </c>
      <c r="H307" s="69">
        <f>'q calc'!P309</f>
        <v>0.67210141265889212</v>
      </c>
      <c r="I307" s="69">
        <f>'CAPE calculation'!P508</f>
        <v>0.6691229280633717</v>
      </c>
      <c r="J307" s="69">
        <f t="shared" si="18"/>
        <v>-0.40178748676003373</v>
      </c>
      <c r="K307" s="69">
        <f t="shared" si="17"/>
        <v>-0.39273621646890322</v>
      </c>
      <c r="L307" s="69">
        <f t="shared" si="19"/>
        <v>0.67520683253966962</v>
      </c>
    </row>
    <row r="308" spans="3:12" x14ac:dyDescent="0.3">
      <c r="D308" s="68" t="s">
        <v>2</v>
      </c>
      <c r="E308" s="69">
        <f>'q calc'!M310</f>
        <v>0.4873916332534225</v>
      </c>
      <c r="F308" s="69">
        <f>'q calc'!N310</f>
        <v>-0.71868730401669889</v>
      </c>
      <c r="G308" s="69">
        <f t="shared" si="16"/>
        <v>-0.52064198628491143</v>
      </c>
      <c r="H308" s="69">
        <f>'q calc'!P310</f>
        <v>0.59418899046346152</v>
      </c>
      <c r="I308" s="69">
        <f>'CAPE calculation'!P509</f>
        <v>0.60313671191493623</v>
      </c>
      <c r="J308" s="69">
        <f t="shared" si="18"/>
        <v>-0.50561138835836228</v>
      </c>
      <c r="K308" s="69">
        <f t="shared" si="17"/>
        <v>-0.49656011806723177</v>
      </c>
      <c r="L308" s="69">
        <f t="shared" si="19"/>
        <v>0.60862064616310085</v>
      </c>
    </row>
    <row r="309" spans="3:12" x14ac:dyDescent="0.3">
      <c r="D309" s="68" t="s">
        <v>1</v>
      </c>
      <c r="E309" s="69">
        <f>'q calc'!M311</f>
        <v>0.51025658620192704</v>
      </c>
      <c r="F309" s="69">
        <f>'q calc'!N311</f>
        <v>-0.67284156958141217</v>
      </c>
      <c r="G309" s="69">
        <f t="shared" si="16"/>
        <v>-0.47479625184962471</v>
      </c>
      <c r="H309" s="69">
        <f>'q calc'!P311</f>
        <v>0.62206411671209427</v>
      </c>
      <c r="I309" s="69">
        <f>'CAPE calculation'!P510</f>
        <v>0.62348547924007658</v>
      </c>
      <c r="J309" s="69">
        <f t="shared" si="18"/>
        <v>-0.47242980324298228</v>
      </c>
      <c r="K309" s="69">
        <f t="shared" si="17"/>
        <v>-0.46337853295185177</v>
      </c>
      <c r="L309" s="69">
        <f t="shared" si="19"/>
        <v>0.62915443174336938</v>
      </c>
    </row>
    <row r="310" spans="3:12" x14ac:dyDescent="0.3">
      <c r="C310" s="69">
        <f>C306+1</f>
        <v>1976</v>
      </c>
      <c r="D310" s="68" t="s">
        <v>4</v>
      </c>
      <c r="E310" s="69">
        <f>'q calc'!M312</f>
        <v>0.5639173032849234</v>
      </c>
      <c r="F310" s="69">
        <f>'q calc'!N312</f>
        <v>-0.57284766361597173</v>
      </c>
      <c r="G310" s="69">
        <f t="shared" si="16"/>
        <v>-0.37480234588418426</v>
      </c>
      <c r="H310" s="69">
        <f>'q calc'!P312</f>
        <v>0.68748298141080855</v>
      </c>
      <c r="I310" s="69">
        <f>'CAPE calculation'!P511</f>
        <v>0.70717108096753978</v>
      </c>
      <c r="J310" s="69">
        <f t="shared" si="18"/>
        <v>-0.34648266079184697</v>
      </c>
      <c r="K310" s="69">
        <f t="shared" si="17"/>
        <v>-0.33743139050071647</v>
      </c>
      <c r="L310" s="69">
        <f t="shared" si="19"/>
        <v>0.71360093282967685</v>
      </c>
    </row>
    <row r="311" spans="3:12" x14ac:dyDescent="0.3">
      <c r="D311" s="68" t="s">
        <v>3</v>
      </c>
      <c r="E311" s="69">
        <f>'q calc'!M313</f>
        <v>0.55459079173331371</v>
      </c>
      <c r="F311" s="69">
        <f>'q calc'!N313</f>
        <v>-0.58952474937624655</v>
      </c>
      <c r="G311" s="69">
        <f t="shared" si="16"/>
        <v>-0.39147943164445909</v>
      </c>
      <c r="H311" s="69">
        <f>'q calc'!P313</f>
        <v>0.67611284268601168</v>
      </c>
      <c r="I311" s="69">
        <f>'CAPE calculation'!P512</f>
        <v>0.70156720673391693</v>
      </c>
      <c r="J311" s="69">
        <f t="shared" si="18"/>
        <v>-0.35443857970366327</v>
      </c>
      <c r="K311" s="69">
        <f t="shared" si="17"/>
        <v>-0.34538730941253276</v>
      </c>
      <c r="L311" s="69">
        <f t="shared" si="19"/>
        <v>0.70794610617146247</v>
      </c>
    </row>
    <row r="312" spans="3:12" x14ac:dyDescent="0.3">
      <c r="D312" s="68" t="s">
        <v>2</v>
      </c>
      <c r="E312" s="69">
        <f>'q calc'!M314</f>
        <v>0.54644808313367921</v>
      </c>
      <c r="F312" s="69">
        <f>'q calc'!N314</f>
        <v>-0.60431597471869669</v>
      </c>
      <c r="G312" s="69">
        <f t="shared" si="16"/>
        <v>-0.40627065698690923</v>
      </c>
      <c r="H312" s="69">
        <f>'q calc'!P314</f>
        <v>0.66618590206506079</v>
      </c>
      <c r="I312" s="69">
        <f>'CAPE calculation'!P513</f>
        <v>0.71735680143405678</v>
      </c>
      <c r="J312" s="69">
        <f t="shared" si="18"/>
        <v>-0.33218193114992367</v>
      </c>
      <c r="K312" s="69">
        <f t="shared" si="17"/>
        <v>-0.32313066085879316</v>
      </c>
      <c r="L312" s="69">
        <f t="shared" si="19"/>
        <v>0.72387926550202564</v>
      </c>
    </row>
    <row r="313" spans="3:12" x14ac:dyDescent="0.3">
      <c r="D313" s="68" t="s">
        <v>1</v>
      </c>
      <c r="E313" s="69">
        <f>'q calc'!M315</f>
        <v>0.53995600457706716</v>
      </c>
      <c r="F313" s="69">
        <f>'q calc'!N315</f>
        <v>-0.61626761574835376</v>
      </c>
      <c r="G313" s="69">
        <f t="shared" si="16"/>
        <v>-0.4182222980165663</v>
      </c>
      <c r="H313" s="69">
        <f>'q calc'!P315</f>
        <v>0.6582712778893991</v>
      </c>
      <c r="I313" s="69">
        <f>'CAPE calculation'!P514</f>
        <v>0.70453588988442895</v>
      </c>
      <c r="J313" s="69">
        <f t="shared" si="18"/>
        <v>-0.35021600517317214</v>
      </c>
      <c r="K313" s="69">
        <f t="shared" si="17"/>
        <v>-0.34116473488204163</v>
      </c>
      <c r="L313" s="69">
        <f t="shared" si="19"/>
        <v>0.71094178164872146</v>
      </c>
    </row>
    <row r="314" spans="3:12" x14ac:dyDescent="0.3">
      <c r="C314" s="69">
        <f>C310+1</f>
        <v>1977</v>
      </c>
      <c r="D314" s="68" t="s">
        <v>4</v>
      </c>
      <c r="E314" s="69">
        <f>'q calc'!M316</f>
        <v>0.48786493160155286</v>
      </c>
      <c r="F314" s="69">
        <f>'q calc'!N316</f>
        <v>-0.71771669094452095</v>
      </c>
      <c r="G314" s="69">
        <f t="shared" si="16"/>
        <v>-0.51967137321273349</v>
      </c>
      <c r="H314" s="69">
        <f>'q calc'!P316</f>
        <v>0.59476599804520092</v>
      </c>
      <c r="I314" s="69">
        <f>'CAPE calculation'!P515</f>
        <v>0.66183165015545864</v>
      </c>
      <c r="J314" s="69">
        <f t="shared" si="18"/>
        <v>-0.41274406028722316</v>
      </c>
      <c r="K314" s="69">
        <f t="shared" si="17"/>
        <v>-0.40369278999609265</v>
      </c>
      <c r="L314" s="69">
        <f t="shared" si="19"/>
        <v>0.66784925973071307</v>
      </c>
    </row>
    <row r="315" spans="3:12" x14ac:dyDescent="0.3">
      <c r="D315" s="68" t="s">
        <v>3</v>
      </c>
      <c r="E315" s="69">
        <f>'q calc'!M317</f>
        <v>0.48692547511969325</v>
      </c>
      <c r="F315" s="69">
        <f>'q calc'!N317</f>
        <v>-0.71964419611125963</v>
      </c>
      <c r="G315" s="69">
        <f t="shared" si="16"/>
        <v>-0.52159887837947216</v>
      </c>
      <c r="H315" s="69">
        <f>'q calc'!P317</f>
        <v>0.59362068766140486</v>
      </c>
      <c r="I315" s="69">
        <f>'CAPE calculation'!P516</f>
        <v>0.63942611039622321</v>
      </c>
      <c r="J315" s="69">
        <f t="shared" si="18"/>
        <v>-0.44718420741251336</v>
      </c>
      <c r="K315" s="69">
        <f t="shared" si="17"/>
        <v>-0.43813293712138285</v>
      </c>
      <c r="L315" s="69">
        <f t="shared" si="19"/>
        <v>0.64524000080730315</v>
      </c>
    </row>
    <row r="316" spans="3:12" x14ac:dyDescent="0.3">
      <c r="D316" s="68" t="s">
        <v>2</v>
      </c>
      <c r="E316" s="69">
        <f>'q calc'!M318</f>
        <v>0.45531743742157921</v>
      </c>
      <c r="F316" s="69">
        <f>'q calc'!N318</f>
        <v>-0.78676043862323242</v>
      </c>
      <c r="G316" s="69">
        <f t="shared" si="16"/>
        <v>-0.58871512089144495</v>
      </c>
      <c r="H316" s="69">
        <f>'q calc'!P318</f>
        <v>0.55508669009356382</v>
      </c>
      <c r="I316" s="69">
        <f>'CAPE calculation'!P517</f>
        <v>0.6112792805856988</v>
      </c>
      <c r="J316" s="69">
        <f t="shared" si="18"/>
        <v>-0.49220133654166842</v>
      </c>
      <c r="K316" s="69">
        <f t="shared" si="17"/>
        <v>-0.48315006625053791</v>
      </c>
      <c r="L316" s="69">
        <f t="shared" si="19"/>
        <v>0.61683724997435396</v>
      </c>
    </row>
    <row r="317" spans="3:12" x14ac:dyDescent="0.3">
      <c r="D317" s="68" t="s">
        <v>1</v>
      </c>
      <c r="E317" s="69">
        <f>'q calc'!M319</f>
        <v>0.42888453659332126</v>
      </c>
      <c r="F317" s="69">
        <f>'q calc'!N319</f>
        <v>-0.84656754175037596</v>
      </c>
      <c r="G317" s="69">
        <f t="shared" si="16"/>
        <v>-0.6485222240185885</v>
      </c>
      <c r="H317" s="69">
        <f>'q calc'!P319</f>
        <v>0.52286180647518443</v>
      </c>
      <c r="I317" s="69">
        <f>'CAPE calculation'!P518</f>
        <v>0.58768829264628097</v>
      </c>
      <c r="J317" s="69">
        <f t="shared" si="18"/>
        <v>-0.53155858619104546</v>
      </c>
      <c r="K317" s="69">
        <f t="shared" si="17"/>
        <v>-0.52250731589991495</v>
      </c>
      <c r="L317" s="69">
        <f t="shared" si="19"/>
        <v>0.59303176435281313</v>
      </c>
    </row>
    <row r="318" spans="3:12" x14ac:dyDescent="0.3">
      <c r="C318" s="69">
        <f>C314+1</f>
        <v>1978</v>
      </c>
      <c r="D318" s="68" t="s">
        <v>4</v>
      </c>
      <c r="E318" s="69">
        <f>'q calc'!M320</f>
        <v>0.39644802794018802</v>
      </c>
      <c r="F318" s="69">
        <f>'q calc'!N320</f>
        <v>-0.92521032357251165</v>
      </c>
      <c r="G318" s="69">
        <f t="shared" si="16"/>
        <v>-0.72716500584072419</v>
      </c>
      <c r="H318" s="69">
        <f>'q calc'!P320</f>
        <v>0.48331780322237677</v>
      </c>
      <c r="I318" s="69">
        <f>'CAPE calculation'!P519</f>
        <v>0.54369669661272146</v>
      </c>
      <c r="J318" s="69">
        <f t="shared" si="18"/>
        <v>-0.60936373060240456</v>
      </c>
      <c r="K318" s="69">
        <f t="shared" si="17"/>
        <v>-0.60031246031127405</v>
      </c>
      <c r="L318" s="69">
        <f t="shared" si="19"/>
        <v>0.54864018102722845</v>
      </c>
    </row>
    <row r="319" spans="3:12" x14ac:dyDescent="0.3">
      <c r="D319" s="68" t="s">
        <v>3</v>
      </c>
      <c r="E319" s="69">
        <f>'q calc'!M321</f>
        <v>0.40840397570938236</v>
      </c>
      <c r="F319" s="69">
        <f>'q calc'!N321</f>
        <v>-0.89549845789723126</v>
      </c>
      <c r="G319" s="69">
        <f t="shared" si="16"/>
        <v>-0.6974531401654438</v>
      </c>
      <c r="H319" s="69">
        <f>'q calc'!P321</f>
        <v>0.49789354078190451</v>
      </c>
      <c r="I319" s="69">
        <f>'CAPE calculation'!P520</f>
        <v>0.58022334058903524</v>
      </c>
      <c r="J319" s="69">
        <f t="shared" si="18"/>
        <v>-0.54434217958099484</v>
      </c>
      <c r="K319" s="69">
        <f t="shared" si="17"/>
        <v>-0.53529090928986434</v>
      </c>
      <c r="L319" s="69">
        <f t="shared" si="19"/>
        <v>0.58549893828717281</v>
      </c>
    </row>
    <row r="320" spans="3:12" x14ac:dyDescent="0.3">
      <c r="D320" s="68" t="s">
        <v>2</v>
      </c>
      <c r="E320" s="69">
        <f>'q calc'!M322</f>
        <v>0.41998367878765919</v>
      </c>
      <c r="F320" s="69">
        <f>'q calc'!N322</f>
        <v>-0.86753942848917642</v>
      </c>
      <c r="G320" s="69">
        <f t="shared" si="16"/>
        <v>-0.66949411075738896</v>
      </c>
      <c r="H320" s="69">
        <f>'q calc'!P322</f>
        <v>0.51201059083469103</v>
      </c>
      <c r="I320" s="69">
        <f>'CAPE calculation'!P521</f>
        <v>0.60409359441843513</v>
      </c>
      <c r="J320" s="69">
        <f t="shared" si="18"/>
        <v>-0.50402613540560226</v>
      </c>
      <c r="K320" s="69">
        <f t="shared" si="17"/>
        <v>-0.49497486511447175</v>
      </c>
      <c r="L320" s="69">
        <f t="shared" si="19"/>
        <v>0.60958622898383918</v>
      </c>
    </row>
    <row r="321" spans="3:12" x14ac:dyDescent="0.3">
      <c r="D321" s="68" t="s">
        <v>1</v>
      </c>
      <c r="E321" s="69">
        <f>'q calc'!M323</f>
        <v>0.38767297486398156</v>
      </c>
      <c r="F321" s="69">
        <f>'q calc'!N323</f>
        <v>-0.94759314304390063</v>
      </c>
      <c r="G321" s="69">
        <f t="shared" si="16"/>
        <v>-0.74954782531211317</v>
      </c>
      <c r="H321" s="69">
        <f>'q calc'!P323</f>
        <v>0.47261995867012263</v>
      </c>
      <c r="I321" s="69">
        <f>'CAPE calculation'!P522</f>
        <v>0.54749726136113974</v>
      </c>
      <c r="J321" s="69">
        <f t="shared" si="18"/>
        <v>-0.60239781938410164</v>
      </c>
      <c r="K321" s="69">
        <f t="shared" si="17"/>
        <v>-0.59334654909297113</v>
      </c>
      <c r="L321" s="69">
        <f t="shared" si="19"/>
        <v>0.55247530186678573</v>
      </c>
    </row>
    <row r="322" spans="3:12" x14ac:dyDescent="0.3">
      <c r="C322" s="69">
        <f>C318+1</f>
        <v>1979</v>
      </c>
      <c r="D322" s="68" t="s">
        <v>4</v>
      </c>
      <c r="E322" s="69">
        <f>'q calc'!M324</f>
        <v>0.39556314057868575</v>
      </c>
      <c r="F322" s="69">
        <f>'q calc'!N324</f>
        <v>-0.92744485703585722</v>
      </c>
      <c r="G322" s="69">
        <f t="shared" si="16"/>
        <v>-0.72939953930406976</v>
      </c>
      <c r="H322" s="69">
        <f>'q calc'!P324</f>
        <v>0.48223901915607026</v>
      </c>
      <c r="I322" s="69">
        <f>'CAPE calculation'!P523</f>
        <v>0.55101548797640254</v>
      </c>
      <c r="J322" s="69">
        <f t="shared" si="18"/>
        <v>-0.59599236137417355</v>
      </c>
      <c r="K322" s="69">
        <f t="shared" si="17"/>
        <v>-0.58694109108304304</v>
      </c>
      <c r="L322" s="69">
        <f t="shared" si="19"/>
        <v>0.55602551745411255</v>
      </c>
    </row>
    <row r="323" spans="3:12" x14ac:dyDescent="0.3">
      <c r="D323" s="68" t="s">
        <v>3</v>
      </c>
      <c r="E323" s="69">
        <f>'q calc'!M325</f>
        <v>0.38384892582016916</v>
      </c>
      <c r="F323" s="69">
        <f>'q calc'!N325</f>
        <v>-0.95750622614859393</v>
      </c>
      <c r="G323" s="69">
        <f t="shared" si="16"/>
        <v>-0.75946090841680647</v>
      </c>
      <c r="H323" s="69">
        <f>'q calc'!P325</f>
        <v>0.46795798319537291</v>
      </c>
      <c r="I323" s="69">
        <f>'CAPE calculation'!P524</f>
        <v>0.53798624517563232</v>
      </c>
      <c r="J323" s="69">
        <f t="shared" si="18"/>
        <v>-0.61992228573522745</v>
      </c>
      <c r="K323" s="69">
        <f t="shared" si="17"/>
        <v>-0.61087101544409694</v>
      </c>
      <c r="L323" s="69">
        <f t="shared" si="19"/>
        <v>0.5428778081275758</v>
      </c>
    </row>
    <row r="324" spans="3:12" x14ac:dyDescent="0.3">
      <c r="D324" s="68" t="s">
        <v>2</v>
      </c>
      <c r="E324" s="69">
        <f>'q calc'!M326</f>
        <v>0.39000348126010437</v>
      </c>
      <c r="F324" s="69">
        <f>'q calc'!N326</f>
        <v>-0.94159961359032429</v>
      </c>
      <c r="G324" s="69">
        <f t="shared" si="16"/>
        <v>-0.74355429585853683</v>
      </c>
      <c r="H324" s="69">
        <f>'q calc'!P326</f>
        <v>0.47546112611802754</v>
      </c>
      <c r="I324" s="69">
        <f>'CAPE calculation'!P525</f>
        <v>0.55391617977567575</v>
      </c>
      <c r="J324" s="69">
        <f t="shared" si="18"/>
        <v>-0.59074190372576607</v>
      </c>
      <c r="K324" s="69">
        <f t="shared" si="17"/>
        <v>-0.58169063343463556</v>
      </c>
      <c r="L324" s="69">
        <f t="shared" si="19"/>
        <v>0.55895258337850062</v>
      </c>
    </row>
    <row r="325" spans="3:12" x14ac:dyDescent="0.3">
      <c r="D325" s="68" t="s">
        <v>1</v>
      </c>
      <c r="E325" s="69">
        <f>'q calc'!M327</f>
        <v>0.3899987909775004</v>
      </c>
      <c r="F325" s="69">
        <f>'q calc'!N327</f>
        <v>-0.94161163992094143</v>
      </c>
      <c r="G325" s="69">
        <f t="shared" si="16"/>
        <v>-0.74356632218915397</v>
      </c>
      <c r="H325" s="69">
        <f>'q calc'!P327</f>
        <v>0.47545540809971271</v>
      </c>
      <c r="I325" s="69">
        <f>'CAPE calculation'!P526</f>
        <v>0.5317515055508284</v>
      </c>
      <c r="J325" s="69">
        <f t="shared" si="18"/>
        <v>-0.63157899359253411</v>
      </c>
      <c r="K325" s="69">
        <f t="shared" si="17"/>
        <v>-0.6225277233014036</v>
      </c>
      <c r="L325" s="69">
        <f t="shared" si="19"/>
        <v>0.5365863800248839</v>
      </c>
    </row>
    <row r="326" spans="3:12" x14ac:dyDescent="0.3">
      <c r="C326" s="69">
        <f>C322+1</f>
        <v>1980</v>
      </c>
      <c r="D326" s="68" t="s">
        <v>4</v>
      </c>
      <c r="E326" s="69">
        <f>'q calc'!M328</f>
        <v>0.36110450004953742</v>
      </c>
      <c r="F326" s="69">
        <f>'q calc'!N328</f>
        <v>-1.0185878887172857</v>
      </c>
      <c r="G326" s="69">
        <f t="shared" ref="G326:G389" si="20">F326-$F$506</f>
        <v>-0.82054257098549821</v>
      </c>
      <c r="H326" s="69">
        <f>'q calc'!P328</f>
        <v>0.44022979406518353</v>
      </c>
      <c r="I326" s="69">
        <f>'CAPE calculation'!P527</f>
        <v>0.49145818822625109</v>
      </c>
      <c r="J326" s="69">
        <f t="shared" si="18"/>
        <v>-0.71037841274650892</v>
      </c>
      <c r="K326" s="69">
        <f t="shared" ref="K326:K389" si="21">J326-$J$506</f>
        <v>-0.70132714245537842</v>
      </c>
      <c r="L326" s="69">
        <f t="shared" si="19"/>
        <v>0.49592670147824319</v>
      </c>
    </row>
    <row r="327" spans="3:12" x14ac:dyDescent="0.3">
      <c r="D327" s="68" t="s">
        <v>3</v>
      </c>
      <c r="E327" s="69">
        <f>'q calc'!M329</f>
        <v>0.38946385014372892</v>
      </c>
      <c r="F327" s="69">
        <f>'q calc'!N329</f>
        <v>-0.94298422890605993</v>
      </c>
      <c r="G327" s="69">
        <f t="shared" si="20"/>
        <v>-0.74493891117427247</v>
      </c>
      <c r="H327" s="69">
        <f>'q calc'!P329</f>
        <v>0.47480325091791087</v>
      </c>
      <c r="I327" s="69">
        <f>'CAPE calculation'!P528</f>
        <v>0.5178185239608486</v>
      </c>
      <c r="J327" s="69">
        <f t="shared" ref="J327:J390" si="22">LN(I327)</f>
        <v>-0.65813043794991588</v>
      </c>
      <c r="K327" s="69">
        <f t="shared" si="21"/>
        <v>-0.64907916765878537</v>
      </c>
      <c r="L327" s="69">
        <f t="shared" ref="L327:L390" si="23">EXP(K327)</f>
        <v>0.52252671479351576</v>
      </c>
    </row>
    <row r="328" spans="3:12" x14ac:dyDescent="0.3">
      <c r="D328" s="68" t="s">
        <v>2</v>
      </c>
      <c r="E328" s="69">
        <f>'q calc'!M330</f>
        <v>0.41855463834204004</v>
      </c>
      <c r="F328" s="69">
        <f>'q calc'!N330</f>
        <v>-0.87094784000690584</v>
      </c>
      <c r="G328" s="69">
        <f t="shared" si="20"/>
        <v>-0.67290252227511838</v>
      </c>
      <c r="H328" s="69">
        <f>'q calc'!P330</f>
        <v>0.5102684187460037</v>
      </c>
      <c r="I328" s="69">
        <f>'CAPE calculation'!P529</f>
        <v>0.55931804653729245</v>
      </c>
      <c r="J328" s="69">
        <f t="shared" si="22"/>
        <v>-0.58103701138282415</v>
      </c>
      <c r="K328" s="69">
        <f t="shared" si="21"/>
        <v>-0.57198574109169364</v>
      </c>
      <c r="L328" s="69">
        <f t="shared" si="23"/>
        <v>0.56440356584067553</v>
      </c>
    </row>
    <row r="329" spans="3:12" x14ac:dyDescent="0.3">
      <c r="D329" s="68" t="s">
        <v>1</v>
      </c>
      <c r="E329" s="69">
        <f>'q calc'!M331</f>
        <v>0.44638922498358041</v>
      </c>
      <c r="F329" s="69">
        <f>'q calc'!N331</f>
        <v>-0.80656400578793708</v>
      </c>
      <c r="G329" s="69">
        <f t="shared" si="20"/>
        <v>-0.60851868805614961</v>
      </c>
      <c r="H329" s="69">
        <f>'q calc'!P331</f>
        <v>0.54420212586794159</v>
      </c>
      <c r="I329" s="69">
        <f>'CAPE calculation'!P530</f>
        <v>0.57064365438913944</v>
      </c>
      <c r="J329" s="69">
        <f t="shared" si="22"/>
        <v>-0.56099033701432044</v>
      </c>
      <c r="K329" s="69">
        <f t="shared" si="21"/>
        <v>-0.55193906672318993</v>
      </c>
      <c r="L329" s="69">
        <f t="shared" si="23"/>
        <v>0.57583215016129485</v>
      </c>
    </row>
    <row r="330" spans="3:12" x14ac:dyDescent="0.3">
      <c r="C330" s="69">
        <f>C326+1</f>
        <v>1981</v>
      </c>
      <c r="D330" s="68" t="s">
        <v>4</v>
      </c>
      <c r="E330" s="69">
        <f>'q calc'!M332</f>
        <v>0.4341267728313255</v>
      </c>
      <c r="F330" s="69">
        <f>'q calc'!N332</f>
        <v>-0.83441868423760945</v>
      </c>
      <c r="G330" s="69">
        <f t="shared" si="20"/>
        <v>-0.63637336650582199</v>
      </c>
      <c r="H330" s="69">
        <f>'q calc'!P332</f>
        <v>0.52925272262045842</v>
      </c>
      <c r="I330" s="69">
        <f>'CAPE calculation'!P531</f>
        <v>0.55175222509507937</v>
      </c>
      <c r="J330" s="69">
        <f t="shared" si="22"/>
        <v>-0.59465620105762895</v>
      </c>
      <c r="K330" s="69">
        <f t="shared" si="21"/>
        <v>-0.58560493076649844</v>
      </c>
      <c r="L330" s="69">
        <f t="shared" si="23"/>
        <v>0.55676895324961861</v>
      </c>
    </row>
    <row r="331" spans="3:12" x14ac:dyDescent="0.3">
      <c r="D331" s="68" t="s">
        <v>3</v>
      </c>
      <c r="E331" s="69">
        <f>'q calc'!M333</f>
        <v>0.4125256206451422</v>
      </c>
      <c r="F331" s="69">
        <f>'q calc'!N333</f>
        <v>-0.88545696448129807</v>
      </c>
      <c r="G331" s="69">
        <f t="shared" si="20"/>
        <v>-0.68741164674951061</v>
      </c>
      <c r="H331" s="69">
        <f>'q calc'!P333</f>
        <v>0.50291832142304982</v>
      </c>
      <c r="I331" s="69">
        <f>'CAPE calculation'!P532</f>
        <v>0.53221046451980214</v>
      </c>
      <c r="J331" s="69">
        <f t="shared" si="22"/>
        <v>-0.63071625787386798</v>
      </c>
      <c r="K331" s="69">
        <f t="shared" si="21"/>
        <v>-0.62166498758273747</v>
      </c>
      <c r="L331" s="69">
        <f t="shared" si="23"/>
        <v>0.53704951201260898</v>
      </c>
    </row>
    <row r="332" spans="3:12" x14ac:dyDescent="0.3">
      <c r="D332" s="68" t="s">
        <v>2</v>
      </c>
      <c r="E332" s="69">
        <f>'q calc'!M334</f>
        <v>0.356891106903583</v>
      </c>
      <c r="F332" s="69">
        <f>'q calc'!N334</f>
        <v>-1.0303245664104164</v>
      </c>
      <c r="G332" s="69">
        <f t="shared" si="20"/>
        <v>-0.8322792486786289</v>
      </c>
      <c r="H332" s="69">
        <f>'q calc'!P334</f>
        <v>0.43509316132672493</v>
      </c>
      <c r="I332" s="69">
        <f>'CAPE calculation'!P533</f>
        <v>0.46011117947762015</v>
      </c>
      <c r="J332" s="69">
        <f t="shared" si="22"/>
        <v>-0.77628712418584511</v>
      </c>
      <c r="K332" s="69">
        <f t="shared" si="21"/>
        <v>-0.7672358538947146</v>
      </c>
      <c r="L332" s="69">
        <f t="shared" si="23"/>
        <v>0.4642946745381174</v>
      </c>
    </row>
    <row r="333" spans="3:12" x14ac:dyDescent="0.3">
      <c r="D333" s="68" t="s">
        <v>1</v>
      </c>
      <c r="E333" s="69">
        <f>'q calc'!M335</f>
        <v>0.37423920196116278</v>
      </c>
      <c r="F333" s="69">
        <f>'q calc'!N335</f>
        <v>-0.98286010857382289</v>
      </c>
      <c r="G333" s="69">
        <f t="shared" si="20"/>
        <v>-0.78481479084203543</v>
      </c>
      <c r="H333" s="69">
        <f>'q calc'!P335</f>
        <v>0.45624257462280376</v>
      </c>
      <c r="I333" s="69">
        <f>'CAPE calculation'!P534</f>
        <v>0.47528494732296805</v>
      </c>
      <c r="J333" s="69">
        <f t="shared" si="22"/>
        <v>-0.74384076570804947</v>
      </c>
      <c r="K333" s="69">
        <f t="shared" si="21"/>
        <v>-0.73478949541691896</v>
      </c>
      <c r="L333" s="69">
        <f t="shared" si="23"/>
        <v>0.47960640769633217</v>
      </c>
    </row>
    <row r="334" spans="3:12" x14ac:dyDescent="0.3">
      <c r="C334" s="69">
        <f>C330+1</f>
        <v>1982</v>
      </c>
      <c r="D334" s="68" t="s">
        <v>4</v>
      </c>
      <c r="E334" s="69">
        <f>'q calc'!M336</f>
        <v>0.31815269264801388</v>
      </c>
      <c r="F334" s="69">
        <f>'q calc'!N336</f>
        <v>-1.1452238458847617</v>
      </c>
      <c r="G334" s="69">
        <f t="shared" si="20"/>
        <v>-0.94717852815297421</v>
      </c>
      <c r="H334" s="69">
        <f>'q calc'!P336</f>
        <v>0.38786637759015707</v>
      </c>
      <c r="I334" s="69">
        <f>'CAPE calculation'!P535</f>
        <v>0.42179346544065949</v>
      </c>
      <c r="J334" s="69">
        <f t="shared" si="22"/>
        <v>-0.86323950313745812</v>
      </c>
      <c r="K334" s="69">
        <f t="shared" si="21"/>
        <v>-0.85418823284632761</v>
      </c>
      <c r="L334" s="69">
        <f t="shared" si="23"/>
        <v>0.42562856216929018</v>
      </c>
    </row>
    <row r="335" spans="3:12" x14ac:dyDescent="0.3">
      <c r="D335" s="68" t="s">
        <v>3</v>
      </c>
      <c r="E335" s="69">
        <f>'q calc'!M337</f>
        <v>0.310633167879726</v>
      </c>
      <c r="F335" s="69">
        <f>'q calc'!N337</f>
        <v>-1.1691425874919175</v>
      </c>
      <c r="G335" s="69">
        <f t="shared" si="20"/>
        <v>-0.97109726976013</v>
      </c>
      <c r="H335" s="69">
        <f>'q calc'!P337</f>
        <v>0.37869917297277544</v>
      </c>
      <c r="I335" s="69">
        <f>'CAPE calculation'!P536</f>
        <v>0.40630339039264263</v>
      </c>
      <c r="J335" s="69">
        <f t="shared" si="22"/>
        <v>-0.90065513146840415</v>
      </c>
      <c r="K335" s="69">
        <f t="shared" si="21"/>
        <v>-0.89160386117727364</v>
      </c>
      <c r="L335" s="69">
        <f t="shared" si="23"/>
        <v>0.40999764583042775</v>
      </c>
    </row>
    <row r="336" spans="3:12" x14ac:dyDescent="0.3">
      <c r="D336" s="68" t="s">
        <v>2</v>
      </c>
      <c r="E336" s="69">
        <f>'q calc'!M338</f>
        <v>0.331578870348608</v>
      </c>
      <c r="F336" s="69">
        <f>'q calc'!N338</f>
        <v>-1.1038895780509563</v>
      </c>
      <c r="G336" s="69">
        <f t="shared" si="20"/>
        <v>-0.90584426031916887</v>
      </c>
      <c r="H336" s="69">
        <f>'q calc'!P338</f>
        <v>0.40423450217294205</v>
      </c>
      <c r="I336" s="69">
        <f>'CAPE calculation'!P537</f>
        <v>0.44948617851018441</v>
      </c>
      <c r="J336" s="69">
        <f t="shared" si="22"/>
        <v>-0.79965017413011852</v>
      </c>
      <c r="K336" s="69">
        <f t="shared" si="21"/>
        <v>-0.79059890383898801</v>
      </c>
      <c r="L336" s="69">
        <f t="shared" si="23"/>
        <v>0.45357306726975355</v>
      </c>
    </row>
    <row r="337" spans="3:12" x14ac:dyDescent="0.3">
      <c r="D337" s="68" t="s">
        <v>1</v>
      </c>
      <c r="E337" s="69">
        <f>'q calc'!M339</f>
        <v>0.38530530243572714</v>
      </c>
      <c r="F337" s="69">
        <f>'q calc'!N339</f>
        <v>-0.95371926560789733</v>
      </c>
      <c r="G337" s="69">
        <f t="shared" si="20"/>
        <v>-0.75567394787610986</v>
      </c>
      <c r="H337" s="69">
        <f>'q calc'!P339</f>
        <v>0.46973348136130683</v>
      </c>
      <c r="I337" s="69">
        <f>'CAPE calculation'!P538</f>
        <v>0.51504638317338358</v>
      </c>
      <c r="J337" s="69">
        <f t="shared" si="22"/>
        <v>-0.66349831795961967</v>
      </c>
      <c r="K337" s="69">
        <f t="shared" si="21"/>
        <v>-0.65444704766848916</v>
      </c>
      <c r="L337" s="69">
        <f t="shared" si="23"/>
        <v>0.51972936871261599</v>
      </c>
    </row>
    <row r="338" spans="3:12" x14ac:dyDescent="0.3">
      <c r="C338" s="69">
        <f>C334+1</f>
        <v>1983</v>
      </c>
      <c r="D338" s="68" t="s">
        <v>4</v>
      </c>
      <c r="E338" s="69">
        <f>'q calc'!M340</f>
        <v>0.41563331591536079</v>
      </c>
      <c r="F338" s="69">
        <f>'q calc'!N340</f>
        <v>-0.87795185955477073</v>
      </c>
      <c r="G338" s="69">
        <f t="shared" si="20"/>
        <v>-0.67990654182298327</v>
      </c>
      <c r="H338" s="69">
        <f>'q calc'!P340</f>
        <v>0.50670697553463795</v>
      </c>
      <c r="I338" s="69">
        <f>'CAPE calculation'!P539</f>
        <v>0.56227030269266176</v>
      </c>
      <c r="J338" s="69">
        <f t="shared" si="22"/>
        <v>-0.57577257907004276</v>
      </c>
      <c r="K338" s="69">
        <f t="shared" si="21"/>
        <v>-0.56672130877891225</v>
      </c>
      <c r="L338" s="69">
        <f t="shared" si="23"/>
        <v>0.56738266496268897</v>
      </c>
    </row>
    <row r="339" spans="3:12" x14ac:dyDescent="0.3">
      <c r="D339" s="68" t="s">
        <v>3</v>
      </c>
      <c r="E339" s="69">
        <f>'q calc'!M341</f>
        <v>0.46053656160518164</v>
      </c>
      <c r="F339" s="69">
        <f>'q calc'!N341</f>
        <v>-0.77536303098743586</v>
      </c>
      <c r="G339" s="69">
        <f t="shared" si="20"/>
        <v>-0.5773177132556484</v>
      </c>
      <c r="H339" s="69">
        <f>'q calc'!P341</f>
        <v>0.56144942986621338</v>
      </c>
      <c r="I339" s="69">
        <f>'CAPE calculation'!P540</f>
        <v>0.60974549965284341</v>
      </c>
      <c r="J339" s="69">
        <f t="shared" si="22"/>
        <v>-0.49471362255648771</v>
      </c>
      <c r="K339" s="69">
        <f t="shared" si="21"/>
        <v>-0.4856623522653572</v>
      </c>
      <c r="L339" s="69">
        <f t="shared" si="23"/>
        <v>0.6152895233578406</v>
      </c>
    </row>
    <row r="340" spans="3:12" x14ac:dyDescent="0.3">
      <c r="D340" s="68" t="s">
        <v>2</v>
      </c>
      <c r="E340" s="69">
        <f>'q calc'!M342</f>
        <v>0.45312513618170497</v>
      </c>
      <c r="F340" s="69">
        <f>'q calc'!N342</f>
        <v>-0.79158695283430791</v>
      </c>
      <c r="G340" s="69">
        <f t="shared" si="20"/>
        <v>-0.59354163510252045</v>
      </c>
      <c r="H340" s="69">
        <f>'q calc'!P342</f>
        <v>0.5524140113448186</v>
      </c>
      <c r="I340" s="69">
        <f>'CAPE calculation'!P541</f>
        <v>0.6092340763185109</v>
      </c>
      <c r="J340" s="69">
        <f t="shared" si="22"/>
        <v>-0.49555272334934936</v>
      </c>
      <c r="K340" s="69">
        <f t="shared" si="21"/>
        <v>-0.48650145305821885</v>
      </c>
      <c r="L340" s="69">
        <f t="shared" si="23"/>
        <v>0.61477344998002192</v>
      </c>
    </row>
    <row r="341" spans="3:12" x14ac:dyDescent="0.3">
      <c r="D341" s="68" t="s">
        <v>1</v>
      </c>
      <c r="E341" s="69">
        <f>'q calc'!M343</f>
        <v>0.42934851206544211</v>
      </c>
      <c r="F341" s="69">
        <f>'q calc'!N343</f>
        <v>-0.84548630742119812</v>
      </c>
      <c r="G341" s="69">
        <f t="shared" si="20"/>
        <v>-0.64744098968941066</v>
      </c>
      <c r="H341" s="69">
        <f>'q calc'!P343</f>
        <v>0.52342744835036192</v>
      </c>
      <c r="I341" s="69">
        <f>'CAPE calculation'!P542</f>
        <v>0.59916377554173894</v>
      </c>
      <c r="J341" s="69">
        <f t="shared" si="22"/>
        <v>-0.51222030330995949</v>
      </c>
      <c r="K341" s="69">
        <f t="shared" si="21"/>
        <v>-0.50316903301882898</v>
      </c>
      <c r="L341" s="69">
        <f t="shared" si="23"/>
        <v>0.60461158643443147</v>
      </c>
    </row>
    <row r="342" spans="3:12" x14ac:dyDescent="0.3">
      <c r="C342" s="69">
        <f>C338+1</f>
        <v>1984</v>
      </c>
      <c r="D342" s="68" t="s">
        <v>4</v>
      </c>
      <c r="E342" s="69">
        <f>'q calc'!M344</f>
        <v>0.40721683436423967</v>
      </c>
      <c r="F342" s="69">
        <f>'q calc'!N344</f>
        <v>-0.8984094728414328</v>
      </c>
      <c r="G342" s="69">
        <f t="shared" si="20"/>
        <v>-0.70036415510964534</v>
      </c>
      <c r="H342" s="69">
        <f>'q calc'!P344</f>
        <v>0.4964462727754777</v>
      </c>
      <c r="I342" s="69">
        <f>'CAPE calculation'!P543</f>
        <v>0.56909795048859457</v>
      </c>
      <c r="J342" s="69">
        <f t="shared" si="22"/>
        <v>-0.56370271469988353</v>
      </c>
      <c r="K342" s="69">
        <f t="shared" si="21"/>
        <v>-0.55465144440875302</v>
      </c>
      <c r="L342" s="69">
        <f t="shared" si="23"/>
        <v>0.57427239216921444</v>
      </c>
    </row>
    <row r="343" spans="3:12" x14ac:dyDescent="0.3">
      <c r="D343" s="68" t="s">
        <v>3</v>
      </c>
      <c r="E343" s="69">
        <f>'q calc'!M345</f>
        <v>0.38828596878660254</v>
      </c>
      <c r="F343" s="69">
        <f>'q calc'!N345</f>
        <v>-0.94601317787910821</v>
      </c>
      <c r="G343" s="69">
        <f t="shared" si="20"/>
        <v>-0.74796786014732075</v>
      </c>
      <c r="H343" s="69">
        <f>'q calc'!P345</f>
        <v>0.47336727195002254</v>
      </c>
      <c r="I343" s="69">
        <f>'CAPE calculation'!P544</f>
        <v>0.54965799040419849</v>
      </c>
      <c r="J343" s="69">
        <f t="shared" si="22"/>
        <v>-0.59845902980431276</v>
      </c>
      <c r="K343" s="69">
        <f t="shared" si="21"/>
        <v>-0.58940775951318225</v>
      </c>
      <c r="L343" s="69">
        <f t="shared" si="23"/>
        <v>0.55465567702948226</v>
      </c>
    </row>
    <row r="344" spans="3:12" x14ac:dyDescent="0.3">
      <c r="D344" s="68" t="s">
        <v>2</v>
      </c>
      <c r="E344" s="69">
        <f>'q calc'!M346</f>
        <v>0.39965583555155587</v>
      </c>
      <c r="F344" s="69">
        <f>'q calc'!N346</f>
        <v>-0.91715151336137402</v>
      </c>
      <c r="G344" s="69">
        <f t="shared" si="20"/>
        <v>-0.71910619562958655</v>
      </c>
      <c r="H344" s="69">
        <f>'q calc'!P346</f>
        <v>0.4872285063123673</v>
      </c>
      <c r="I344" s="69">
        <f>'CAPE calculation'!P545</f>
        <v>0.59091627314913098</v>
      </c>
      <c r="J344" s="69">
        <f t="shared" si="22"/>
        <v>-0.52608094141057737</v>
      </c>
      <c r="K344" s="69">
        <f t="shared" si="21"/>
        <v>-0.51702967111944687</v>
      </c>
      <c r="L344" s="69">
        <f t="shared" si="23"/>
        <v>0.5962890948064824</v>
      </c>
    </row>
    <row r="345" spans="3:12" x14ac:dyDescent="0.3">
      <c r="D345" s="68" t="s">
        <v>1</v>
      </c>
      <c r="E345" s="69">
        <f>'q calc'!M347</f>
        <v>0.39519553688534659</v>
      </c>
      <c r="F345" s="69">
        <f>'q calc'!N347</f>
        <v>-0.92837460647850345</v>
      </c>
      <c r="G345" s="69">
        <f t="shared" si="20"/>
        <v>-0.73032928874671599</v>
      </c>
      <c r="H345" s="69">
        <f>'q calc'!P347</f>
        <v>0.48179086606411464</v>
      </c>
      <c r="I345" s="69">
        <f>'CAPE calculation'!P546</f>
        <v>0.58499072574851907</v>
      </c>
      <c r="J345" s="69">
        <f t="shared" si="22"/>
        <v>-0.5361592852972823</v>
      </c>
      <c r="K345" s="69">
        <f t="shared" si="21"/>
        <v>-0.52710801500615179</v>
      </c>
      <c r="L345" s="69">
        <f t="shared" si="23"/>
        <v>0.59030967021403757</v>
      </c>
    </row>
    <row r="346" spans="3:12" x14ac:dyDescent="0.3">
      <c r="C346" s="69">
        <f>C342+1</f>
        <v>1985</v>
      </c>
      <c r="D346" s="68" t="s">
        <v>4</v>
      </c>
      <c r="E346" s="69">
        <f>'q calc'!M348</f>
        <v>0.42304644863994895</v>
      </c>
      <c r="F346" s="69">
        <f>'q calc'!N348</f>
        <v>-0.86027329830482502</v>
      </c>
      <c r="G346" s="69">
        <f t="shared" si="20"/>
        <v>-0.66222798057303756</v>
      </c>
      <c r="H346" s="69">
        <f>'q calc'!P348</f>
        <v>0.51574447546132296</v>
      </c>
      <c r="I346" s="69">
        <f>'CAPE calculation'!P547</f>
        <v>0.63222129109504022</v>
      </c>
      <c r="J346" s="69">
        <f t="shared" si="22"/>
        <v>-0.45851580198371078</v>
      </c>
      <c r="K346" s="69">
        <f t="shared" si="21"/>
        <v>-0.44946453169258027</v>
      </c>
      <c r="L346" s="69">
        <f t="shared" si="23"/>
        <v>0.63796967271758664</v>
      </c>
    </row>
    <row r="347" spans="3:12" x14ac:dyDescent="0.3">
      <c r="D347" s="68" t="s">
        <v>3</v>
      </c>
      <c r="E347" s="69">
        <f>'q calc'!M349</f>
        <v>0.43683238061072271</v>
      </c>
      <c r="F347" s="69">
        <f>'q calc'!N349</f>
        <v>-0.82820572586423602</v>
      </c>
      <c r="G347" s="69">
        <f t="shared" si="20"/>
        <v>-0.63016040813244856</v>
      </c>
      <c r="H347" s="69">
        <f>'q calc'!P349</f>
        <v>0.53255118374565014</v>
      </c>
      <c r="I347" s="69">
        <f>'CAPE calculation'!P548</f>
        <v>0.6587848173052544</v>
      </c>
      <c r="J347" s="69">
        <f t="shared" si="22"/>
        <v>-0.41735832692895292</v>
      </c>
      <c r="K347" s="69">
        <f t="shared" si="21"/>
        <v>-0.40830705663782241</v>
      </c>
      <c r="L347" s="69">
        <f t="shared" si="23"/>
        <v>0.66477472398880022</v>
      </c>
    </row>
    <row r="348" spans="3:12" x14ac:dyDescent="0.3">
      <c r="D348" s="68" t="s">
        <v>2</v>
      </c>
      <c r="E348" s="69">
        <f>'q calc'!M350</f>
        <v>0.41488515872303267</v>
      </c>
      <c r="F348" s="69">
        <f>'q calc'!N350</f>
        <v>-0.87975352301573073</v>
      </c>
      <c r="G348" s="69">
        <f t="shared" si="20"/>
        <v>-0.68170820528394327</v>
      </c>
      <c r="H348" s="69">
        <f>'q calc'!P350</f>
        <v>0.50579488198093869</v>
      </c>
      <c r="I348" s="69">
        <f>'CAPE calculation'!P549</f>
        <v>0.6380972421968516</v>
      </c>
      <c r="J348" s="69">
        <f t="shared" si="22"/>
        <v>-0.4492645900152295</v>
      </c>
      <c r="K348" s="69">
        <f t="shared" si="21"/>
        <v>-0.44021331972409899</v>
      </c>
      <c r="L348" s="69">
        <f t="shared" si="23"/>
        <v>0.64389905006398107</v>
      </c>
    </row>
    <row r="349" spans="3:12" x14ac:dyDescent="0.3">
      <c r="D349" s="68" t="s">
        <v>1</v>
      </c>
      <c r="E349" s="69">
        <f>'q calc'!M351</f>
        <v>0.45395875365195998</v>
      </c>
      <c r="F349" s="69">
        <f>'q calc'!N351</f>
        <v>-0.78974893605486229</v>
      </c>
      <c r="G349" s="69">
        <f t="shared" si="20"/>
        <v>-0.59170361832307483</v>
      </c>
      <c r="H349" s="69">
        <f>'q calc'!P351</f>
        <v>0.55343029125052223</v>
      </c>
      <c r="I349" s="69">
        <f>'CAPE calculation'!P550</f>
        <v>0.7128277277898446</v>
      </c>
      <c r="J349" s="69">
        <f t="shared" si="22"/>
        <v>-0.33851550376471312</v>
      </c>
      <c r="K349" s="69">
        <f t="shared" si="21"/>
        <v>-0.32946423347358261</v>
      </c>
      <c r="L349" s="69">
        <f t="shared" si="23"/>
        <v>0.71930901190378427</v>
      </c>
    </row>
    <row r="350" spans="3:12" x14ac:dyDescent="0.3">
      <c r="C350" s="69">
        <f>C346+1</f>
        <v>1986</v>
      </c>
      <c r="D350" s="68" t="s">
        <v>4</v>
      </c>
      <c r="E350" s="69">
        <f>'q calc'!M352</f>
        <v>0.49586602359598758</v>
      </c>
      <c r="F350" s="69">
        <f>'q calc'!N352</f>
        <v>-0.70144950246225746</v>
      </c>
      <c r="G350" s="69">
        <f t="shared" si="20"/>
        <v>-0.50340418473046999</v>
      </c>
      <c r="H350" s="69">
        <f>'q calc'!P352</f>
        <v>0.6045202910006291</v>
      </c>
      <c r="I350" s="69">
        <f>'CAPE calculation'!P551</f>
        <v>0.80499338023318456</v>
      </c>
      <c r="J350" s="69">
        <f t="shared" si="22"/>
        <v>-0.21692122491019952</v>
      </c>
      <c r="K350" s="69">
        <f t="shared" si="21"/>
        <v>-0.20786995461906904</v>
      </c>
      <c r="L350" s="69">
        <f t="shared" si="23"/>
        <v>0.8123126673536627</v>
      </c>
    </row>
    <row r="351" spans="3:12" x14ac:dyDescent="0.3">
      <c r="D351" s="68" t="s">
        <v>3</v>
      </c>
      <c r="E351" s="69">
        <f>'q calc'!M353</f>
        <v>0.51529262715631674</v>
      </c>
      <c r="F351" s="69">
        <f>'q calc'!N353</f>
        <v>-0.66302033161696405</v>
      </c>
      <c r="G351" s="69">
        <f t="shared" si="20"/>
        <v>-0.46497501388517659</v>
      </c>
      <c r="H351" s="69">
        <f>'q calc'!P353</f>
        <v>0.62820365601983119</v>
      </c>
      <c r="I351" s="69">
        <f>'CAPE calculation'!P552</f>
        <v>0.84834296110189655</v>
      </c>
      <c r="J351" s="69">
        <f t="shared" si="22"/>
        <v>-0.16447028969045976</v>
      </c>
      <c r="K351" s="69">
        <f t="shared" si="21"/>
        <v>-0.15541901939932928</v>
      </c>
      <c r="L351" s="69">
        <f t="shared" si="23"/>
        <v>0.85605639808338174</v>
      </c>
    </row>
    <row r="352" spans="3:12" x14ac:dyDescent="0.3">
      <c r="D352" s="68" t="s">
        <v>2</v>
      </c>
      <c r="E352" s="69">
        <f>'q calc'!M354</f>
        <v>0.47414226926272518</v>
      </c>
      <c r="F352" s="69">
        <f>'q calc'!N354</f>
        <v>-0.74624785619800449</v>
      </c>
      <c r="G352" s="69">
        <f t="shared" si="20"/>
        <v>-0.54820253846621703</v>
      </c>
      <c r="H352" s="69">
        <f>'q calc'!P354</f>
        <v>0.57803642304788183</v>
      </c>
      <c r="I352" s="69">
        <f>'CAPE calculation'!P553</f>
        <v>0.82301076582190003</v>
      </c>
      <c r="J352" s="69">
        <f t="shared" si="22"/>
        <v>-0.19478599719755116</v>
      </c>
      <c r="K352" s="69">
        <f t="shared" si="21"/>
        <v>-0.18573472690642068</v>
      </c>
      <c r="L352" s="69">
        <f t="shared" si="23"/>
        <v>0.83049387344267345</v>
      </c>
    </row>
    <row r="353" spans="3:12" x14ac:dyDescent="0.3">
      <c r="D353" s="68" t="s">
        <v>1</v>
      </c>
      <c r="E353" s="69">
        <f>'q calc'!M355</f>
        <v>0.50954026435211763</v>
      </c>
      <c r="F353" s="69">
        <f>'q calc'!N355</f>
        <v>-0.67424640225417165</v>
      </c>
      <c r="G353" s="69">
        <f t="shared" si="20"/>
        <v>-0.47620108452238419</v>
      </c>
      <c r="H353" s="69">
        <f>'q calc'!P355</f>
        <v>0.62119083426786359</v>
      </c>
      <c r="I353" s="69">
        <f>'CAPE calculation'!P554</f>
        <v>0.86147406522846126</v>
      </c>
      <c r="J353" s="69">
        <f t="shared" si="22"/>
        <v>-0.14911032767105278</v>
      </c>
      <c r="K353" s="69">
        <f t="shared" si="21"/>
        <v>-0.1400590573799223</v>
      </c>
      <c r="L353" s="69">
        <f t="shared" si="23"/>
        <v>0.86930689489524204</v>
      </c>
    </row>
    <row r="354" spans="3:12" x14ac:dyDescent="0.3">
      <c r="C354" s="69">
        <f>C350+1</f>
        <v>1987</v>
      </c>
      <c r="D354" s="68" t="s">
        <v>4</v>
      </c>
      <c r="E354" s="69">
        <f>'q calc'!M356</f>
        <v>0.58765741823158413</v>
      </c>
      <c r="F354" s="69">
        <f>'q calc'!N356</f>
        <v>-0.53161112292882096</v>
      </c>
      <c r="G354" s="69">
        <f t="shared" si="20"/>
        <v>-0.33356580519703349</v>
      </c>
      <c r="H354" s="69">
        <f>'q calc'!P356</f>
        <v>0.71642503533873947</v>
      </c>
      <c r="I354" s="69">
        <f>'CAPE calculation'!P555</f>
        <v>1.0051764729214916</v>
      </c>
      <c r="J354" s="69">
        <f t="shared" si="22"/>
        <v>5.1631210428087172E-3</v>
      </c>
      <c r="K354" s="69">
        <f t="shared" si="21"/>
        <v>1.4214391333939206E-2</v>
      </c>
      <c r="L354" s="69">
        <f t="shared" si="23"/>
        <v>1.0143158961673457</v>
      </c>
    </row>
    <row r="355" spans="3:12" x14ac:dyDescent="0.3">
      <c r="D355" s="68" t="s">
        <v>3</v>
      </c>
      <c r="E355" s="69">
        <f>'q calc'!M357</f>
        <v>0.59632432315872896</v>
      </c>
      <c r="F355" s="69">
        <f>'q calc'!N357</f>
        <v>-0.51697059354791175</v>
      </c>
      <c r="G355" s="69">
        <f t="shared" si="20"/>
        <v>-0.31892527581612429</v>
      </c>
      <c r="H355" s="69">
        <f>'q calc'!P357</f>
        <v>0.72699103429675871</v>
      </c>
      <c r="I355" s="69">
        <f>'CAPE calculation'!P556</f>
        <v>1.0300944987368119</v>
      </c>
      <c r="J355" s="69">
        <f t="shared" si="22"/>
        <v>2.96505443795251E-2</v>
      </c>
      <c r="K355" s="69">
        <f t="shared" si="21"/>
        <v>3.8701814670655588E-2</v>
      </c>
      <c r="L355" s="69">
        <f t="shared" si="23"/>
        <v>1.0394604855667853</v>
      </c>
    </row>
    <row r="356" spans="3:12" x14ac:dyDescent="0.3">
      <c r="D356" s="68" t="s">
        <v>2</v>
      </c>
      <c r="E356" s="69">
        <f>'q calc'!M358</f>
        <v>0.6194874861402766</v>
      </c>
      <c r="F356" s="69">
        <f>'q calc'!N358</f>
        <v>-0.47886277805194666</v>
      </c>
      <c r="G356" s="69">
        <f t="shared" si="20"/>
        <v>-0.2808174603201592</v>
      </c>
      <c r="H356" s="69">
        <f>'q calc'!P358</f>
        <v>0.75522971442360887</v>
      </c>
      <c r="I356" s="69">
        <f>'CAPE calculation'!P557</f>
        <v>1.0818855544570583</v>
      </c>
      <c r="J356" s="69">
        <f t="shared" si="22"/>
        <v>7.8705402609180533E-2</v>
      </c>
      <c r="K356" s="69">
        <f t="shared" si="21"/>
        <v>8.7756672900311028E-2</v>
      </c>
      <c r="L356" s="69">
        <f t="shared" si="23"/>
        <v>1.0917224440502062</v>
      </c>
    </row>
    <row r="357" spans="3:12" x14ac:dyDescent="0.3">
      <c r="D357" s="68" t="s">
        <v>1</v>
      </c>
      <c r="E357" s="69">
        <f>'q calc'!M359</f>
        <v>0.5065245856917715</v>
      </c>
      <c r="F357" s="69">
        <f>'q calc'!N359</f>
        <v>-0.68018241611256647</v>
      </c>
      <c r="G357" s="69">
        <f t="shared" si="20"/>
        <v>-0.48213709838077901</v>
      </c>
      <c r="H357" s="69">
        <f>'q calc'!P359</f>
        <v>0.61751435946506039</v>
      </c>
      <c r="I357" s="69">
        <f>'CAPE calculation'!P558</f>
        <v>0.81886436096415594</v>
      </c>
      <c r="J357" s="69">
        <f t="shared" si="22"/>
        <v>-0.1998368242731981</v>
      </c>
      <c r="K357" s="69">
        <f t="shared" si="21"/>
        <v>-0.19078555398206762</v>
      </c>
      <c r="L357" s="69">
        <f t="shared" si="23"/>
        <v>0.82630976799208367</v>
      </c>
    </row>
    <row r="358" spans="3:12" x14ac:dyDescent="0.3">
      <c r="C358" s="69">
        <f>C354+1</f>
        <v>1988</v>
      </c>
      <c r="D358" s="68" t="s">
        <v>4</v>
      </c>
      <c r="E358" s="69">
        <f>'q calc'!M360</f>
        <v>0.52984601886201288</v>
      </c>
      <c r="F358" s="69">
        <f>'q calc'!N360</f>
        <v>-0.63516884509714888</v>
      </c>
      <c r="G358" s="69">
        <f t="shared" si="20"/>
        <v>-0.43712352736536142</v>
      </c>
      <c r="H358" s="69">
        <f>'q calc'!P360</f>
        <v>0.64594598997764574</v>
      </c>
      <c r="I358" s="69">
        <f>'CAPE calculation'!P559</f>
        <v>0.89648194940905968</v>
      </c>
      <c r="J358" s="69">
        <f t="shared" si="22"/>
        <v>-0.10927712065269148</v>
      </c>
      <c r="K358" s="69">
        <f t="shared" si="21"/>
        <v>-0.10022585036156098</v>
      </c>
      <c r="L358" s="69">
        <f t="shared" si="23"/>
        <v>0.90463308325335312</v>
      </c>
    </row>
    <row r="359" spans="3:12" x14ac:dyDescent="0.3">
      <c r="D359" s="68" t="s">
        <v>3</v>
      </c>
      <c r="E359" s="69">
        <f>'q calc'!M361</f>
        <v>0.5433126467775794</v>
      </c>
      <c r="F359" s="69">
        <f>'q calc'!N361</f>
        <v>-0.61007034798974769</v>
      </c>
      <c r="G359" s="69">
        <f t="shared" si="20"/>
        <v>-0.41202503025796022</v>
      </c>
      <c r="H359" s="69">
        <f>'q calc'!P361</f>
        <v>0.66236342823501726</v>
      </c>
      <c r="I359" s="69">
        <f>'CAPE calculation'!P560</f>
        <v>0.90134320433355719</v>
      </c>
      <c r="J359" s="69">
        <f t="shared" si="22"/>
        <v>-0.10386917899385706</v>
      </c>
      <c r="K359" s="69">
        <f t="shared" si="21"/>
        <v>-9.4817908702726578E-2</v>
      </c>
      <c r="L359" s="69">
        <f t="shared" si="23"/>
        <v>0.90953853844263777</v>
      </c>
    </row>
    <row r="360" spans="3:12" x14ac:dyDescent="0.3">
      <c r="D360" s="68" t="s">
        <v>2</v>
      </c>
      <c r="E360" s="69">
        <f>'q calc'!M362</f>
        <v>0.53073894707711444</v>
      </c>
      <c r="F360" s="69">
        <f>'q calc'!N362</f>
        <v>-0.63348500371761529</v>
      </c>
      <c r="G360" s="69">
        <f t="shared" si="20"/>
        <v>-0.43543968598582783</v>
      </c>
      <c r="H360" s="69">
        <f>'q calc'!P362</f>
        <v>0.64703457681108378</v>
      </c>
      <c r="I360" s="69">
        <f>'CAPE calculation'!P561</f>
        <v>0.87718722157031803</v>
      </c>
      <c r="J360" s="69">
        <f t="shared" si="22"/>
        <v>-0.13103482983780707</v>
      </c>
      <c r="K360" s="69">
        <f t="shared" si="21"/>
        <v>-0.12198355954667658</v>
      </c>
      <c r="L360" s="69">
        <f t="shared" si="23"/>
        <v>0.88516292086268711</v>
      </c>
    </row>
    <row r="361" spans="3:12" x14ac:dyDescent="0.3">
      <c r="D361" s="68" t="s">
        <v>1</v>
      </c>
      <c r="E361" s="69">
        <f>'q calc'!M363</f>
        <v>0.53851243267545812</v>
      </c>
      <c r="F361" s="69">
        <f>'q calc'!N363</f>
        <v>-0.61894469504690086</v>
      </c>
      <c r="G361" s="69">
        <f t="shared" si="20"/>
        <v>-0.4208993773151134</v>
      </c>
      <c r="H361" s="69">
        <f>'q calc'!P363</f>
        <v>0.65651139020902827</v>
      </c>
      <c r="I361" s="69">
        <f>'CAPE calculation'!P562</f>
        <v>0.89789775368574731</v>
      </c>
      <c r="J361" s="69">
        <f t="shared" si="22"/>
        <v>-0.10769907720062696</v>
      </c>
      <c r="K361" s="69">
        <f t="shared" si="21"/>
        <v>-9.8647806909496483E-2</v>
      </c>
      <c r="L361" s="69">
        <f t="shared" si="23"/>
        <v>0.90606176052783416</v>
      </c>
    </row>
    <row r="362" spans="3:12" x14ac:dyDescent="0.3">
      <c r="C362" s="69">
        <f>C358+1</f>
        <v>1989</v>
      </c>
      <c r="D362" s="68" t="s">
        <v>4</v>
      </c>
      <c r="E362" s="69">
        <f>'q calc'!M364</f>
        <v>0.5360807326897159</v>
      </c>
      <c r="F362" s="69">
        <f>'q calc'!N364</f>
        <v>-0.62347050856372377</v>
      </c>
      <c r="G362" s="69">
        <f t="shared" si="20"/>
        <v>-0.42542519083193631</v>
      </c>
      <c r="H362" s="69">
        <f>'q calc'!P364</f>
        <v>0.65354685561085868</v>
      </c>
      <c r="I362" s="69">
        <f>'CAPE calculation'!P563</f>
        <v>0.93483520767869488</v>
      </c>
      <c r="J362" s="69">
        <f t="shared" si="22"/>
        <v>-6.7385013699021279E-2</v>
      </c>
      <c r="K362" s="69">
        <f t="shared" si="21"/>
        <v>-5.8333743407890791E-2</v>
      </c>
      <c r="L362" s="69">
        <f t="shared" si="23"/>
        <v>0.94333506303570436</v>
      </c>
    </row>
    <row r="363" spans="3:12" x14ac:dyDescent="0.3">
      <c r="D363" s="68" t="s">
        <v>3</v>
      </c>
      <c r="E363" s="69">
        <f>'q calc'!M365</f>
        <v>0.56488796357940474</v>
      </c>
      <c r="F363" s="69">
        <f>'q calc'!N365</f>
        <v>-0.57112786204838584</v>
      </c>
      <c r="G363" s="69">
        <f t="shared" si="20"/>
        <v>-0.37308254431659837</v>
      </c>
      <c r="H363" s="69">
        <f>'q calc'!P365</f>
        <v>0.68866633299321245</v>
      </c>
      <c r="I363" s="69">
        <f>'CAPE calculation'!P564</f>
        <v>1.0174589549919446</v>
      </c>
      <c r="J363" s="69">
        <f t="shared" si="22"/>
        <v>1.7308298446714752E-2</v>
      </c>
      <c r="K363" s="69">
        <f t="shared" si="21"/>
        <v>2.635956873784524E-2</v>
      </c>
      <c r="L363" s="69">
        <f t="shared" si="23"/>
        <v>1.0267100549484816</v>
      </c>
    </row>
    <row r="364" spans="3:12" x14ac:dyDescent="0.3">
      <c r="D364" s="68" t="s">
        <v>2</v>
      </c>
      <c r="E364" s="69">
        <f>'q calc'!M366</f>
        <v>0.60361680357518477</v>
      </c>
      <c r="F364" s="69">
        <f>'q calc'!N366</f>
        <v>-0.5048157135508482</v>
      </c>
      <c r="G364" s="69">
        <f t="shared" si="20"/>
        <v>-0.30677039581906074</v>
      </c>
      <c r="H364" s="69">
        <f>'q calc'!P366</f>
        <v>0.7358814445561721</v>
      </c>
      <c r="I364" s="69">
        <f>'CAPE calculation'!P565</f>
        <v>1.0839345671766016</v>
      </c>
      <c r="J364" s="69">
        <f t="shared" si="22"/>
        <v>8.0597538812363673E-2</v>
      </c>
      <c r="K364" s="69">
        <f t="shared" si="21"/>
        <v>8.9648809103494154E-2</v>
      </c>
      <c r="L364" s="69">
        <f t="shared" si="23"/>
        <v>1.0937900871247017</v>
      </c>
    </row>
    <row r="365" spans="3:12" x14ac:dyDescent="0.3">
      <c r="D365" s="68" t="s">
        <v>1</v>
      </c>
      <c r="E365" s="69">
        <f>'q calc'!M367</f>
        <v>0.62921851216481461</v>
      </c>
      <c r="F365" s="69">
        <f>'q calc'!N367</f>
        <v>-0.46327668648127907</v>
      </c>
      <c r="G365" s="69">
        <f t="shared" si="20"/>
        <v>-0.2652313687494916</v>
      </c>
      <c r="H365" s="69">
        <f>'q calc'!P367</f>
        <v>0.76709300491773902</v>
      </c>
      <c r="I365" s="69">
        <f>'CAPE calculation'!P566</f>
        <v>1.0800336469991827</v>
      </c>
      <c r="J365" s="69">
        <f t="shared" si="22"/>
        <v>7.6992195279705813E-2</v>
      </c>
      <c r="K365" s="69">
        <f t="shared" si="21"/>
        <v>8.6043465570836308E-2</v>
      </c>
      <c r="L365" s="69">
        <f t="shared" si="23"/>
        <v>1.0898536983887659</v>
      </c>
    </row>
    <row r="366" spans="3:12" x14ac:dyDescent="0.3">
      <c r="C366" s="69">
        <f>C362+1</f>
        <v>1990</v>
      </c>
      <c r="D366" s="68" t="s">
        <v>4</v>
      </c>
      <c r="E366" s="69">
        <f>'q calc'!M368</f>
        <v>0.61432580425093963</v>
      </c>
      <c r="F366" s="69">
        <f>'q calc'!N368</f>
        <v>-0.48722986575122834</v>
      </c>
      <c r="G366" s="69">
        <f t="shared" si="20"/>
        <v>-0.28918454801944082</v>
      </c>
      <c r="H366" s="69">
        <f>'q calc'!P368</f>
        <v>0.74893700371282834</v>
      </c>
      <c r="I366" s="69">
        <f>'CAPE calculation'!P567</f>
        <v>1.0301842519345388</v>
      </c>
      <c r="J366" s="69">
        <f t="shared" si="22"/>
        <v>2.9737671616802474E-2</v>
      </c>
      <c r="K366" s="69">
        <f t="shared" si="21"/>
        <v>3.8788941907932958E-2</v>
      </c>
      <c r="L366" s="69">
        <f t="shared" si="23"/>
        <v>1.0395510548326194</v>
      </c>
    </row>
    <row r="367" spans="3:12" x14ac:dyDescent="0.3">
      <c r="D367" s="68" t="s">
        <v>3</v>
      </c>
      <c r="E367" s="69">
        <f>'q calc'!M369</f>
        <v>0.63406484205231228</v>
      </c>
      <c r="F367" s="69">
        <f>'q calc'!N369</f>
        <v>-0.45560405524413333</v>
      </c>
      <c r="G367" s="69">
        <f t="shared" si="20"/>
        <v>-0.25755873751234581</v>
      </c>
      <c r="H367" s="69">
        <f>'q calc'!P369</f>
        <v>0.77300126362969745</v>
      </c>
      <c r="I367" s="69">
        <f>'CAPE calculation'!P568</f>
        <v>1.0896926511563094</v>
      </c>
      <c r="J367" s="69">
        <f t="shared" si="22"/>
        <v>8.5895685063408098E-2</v>
      </c>
      <c r="K367" s="69">
        <f t="shared" si="21"/>
        <v>9.4946955354538592E-2</v>
      </c>
      <c r="L367" s="69">
        <f t="shared" si="23"/>
        <v>1.0996005256590509</v>
      </c>
    </row>
    <row r="368" spans="3:12" x14ac:dyDescent="0.3">
      <c r="D368" s="68" t="s">
        <v>2</v>
      </c>
      <c r="E368" s="69">
        <f>'q calc'!M370</f>
        <v>0.55857538659561756</v>
      </c>
      <c r="F368" s="69">
        <f>'q calc'!N370</f>
        <v>-0.58236568910633535</v>
      </c>
      <c r="G368" s="69">
        <f t="shared" si="20"/>
        <v>-0.38432037137454789</v>
      </c>
      <c r="H368" s="69">
        <f>'q calc'!P370</f>
        <v>0.68097054281277436</v>
      </c>
      <c r="I368" s="69">
        <f>'CAPE calculation'!P569</f>
        <v>0.93532874616101613</v>
      </c>
      <c r="J368" s="69">
        <f t="shared" si="22"/>
        <v>-6.6857211318096063E-2</v>
      </c>
      <c r="K368" s="69">
        <f t="shared" si="21"/>
        <v>-5.7805941026965575E-2</v>
      </c>
      <c r="L368" s="69">
        <f t="shared" si="23"/>
        <v>0.943833088946054</v>
      </c>
    </row>
    <row r="369" spans="3:12" x14ac:dyDescent="0.3">
      <c r="D369" s="68" t="s">
        <v>1</v>
      </c>
      <c r="E369" s="69">
        <f>'q calc'!M371</f>
        <v>0.61608884644393724</v>
      </c>
      <c r="F369" s="69">
        <f>'q calc'!N371</f>
        <v>-0.48436409460878471</v>
      </c>
      <c r="G369" s="69">
        <f t="shared" si="20"/>
        <v>-0.28631877687699725</v>
      </c>
      <c r="H369" s="69">
        <f>'q calc'!P371</f>
        <v>0.75108636408204299</v>
      </c>
      <c r="I369" s="69">
        <f>'CAPE calculation'!P570</f>
        <v>0.96861082733565607</v>
      </c>
      <c r="J369" s="69">
        <f t="shared" si="22"/>
        <v>-3.1892370740098194E-2</v>
      </c>
      <c r="K369" s="69">
        <f t="shared" si="21"/>
        <v>-2.2841100448967706E-2</v>
      </c>
      <c r="L369" s="69">
        <f t="shared" si="23"/>
        <v>0.97741778268132595</v>
      </c>
    </row>
    <row r="370" spans="3:12" x14ac:dyDescent="0.3">
      <c r="C370" s="69">
        <f>C366+1</f>
        <v>1991</v>
      </c>
      <c r="D370" s="68" t="s">
        <v>4</v>
      </c>
      <c r="E370" s="69">
        <f>'q calc'!M372</f>
        <v>0.6882382032948462</v>
      </c>
      <c r="F370" s="69">
        <f>'q calc'!N372</f>
        <v>-0.37362027525183383</v>
      </c>
      <c r="G370" s="69">
        <f t="shared" si="20"/>
        <v>-0.17557495752004634</v>
      </c>
      <c r="H370" s="69">
        <f>'q calc'!P372</f>
        <v>0.83904510318403103</v>
      </c>
      <c r="I370" s="69">
        <f>'CAPE calculation'!P571</f>
        <v>1.0889371526818732</v>
      </c>
      <c r="J370" s="69">
        <f t="shared" si="22"/>
        <v>8.5202131249548396E-2</v>
      </c>
      <c r="K370" s="69">
        <f t="shared" si="21"/>
        <v>9.4253401540678877E-2</v>
      </c>
      <c r="L370" s="69">
        <f t="shared" si="23"/>
        <v>1.0988381579228428</v>
      </c>
    </row>
    <row r="371" spans="3:12" x14ac:dyDescent="0.3">
      <c r="D371" s="68" t="s">
        <v>3</v>
      </c>
      <c r="E371" s="69">
        <f>'q calc'!M373</f>
        <v>0.6812013342944474</v>
      </c>
      <c r="F371" s="69">
        <f>'q calc'!N373</f>
        <v>-0.38389737145440739</v>
      </c>
      <c r="G371" s="69">
        <f t="shared" si="20"/>
        <v>-0.1858520537226199</v>
      </c>
      <c r="H371" s="69">
        <f>'q calc'!P373</f>
        <v>0.83046631396793347</v>
      </c>
      <c r="I371" s="69">
        <f>'CAPE calculation'!P572</f>
        <v>1.1017222082445608</v>
      </c>
      <c r="J371" s="69">
        <f t="shared" si="22"/>
        <v>9.6874599320426746E-2</v>
      </c>
      <c r="K371" s="69">
        <f t="shared" si="21"/>
        <v>0.10592586961155723</v>
      </c>
      <c r="L371" s="69">
        <f t="shared" si="23"/>
        <v>1.1117394597737762</v>
      </c>
    </row>
    <row r="372" spans="3:12" x14ac:dyDescent="0.3">
      <c r="D372" s="68" t="s">
        <v>2</v>
      </c>
      <c r="E372" s="69">
        <f>'q calc'!M374</f>
        <v>0.72204474810128327</v>
      </c>
      <c r="F372" s="69">
        <f>'q calc'!N374</f>
        <v>-0.32566816403024973</v>
      </c>
      <c r="G372" s="69">
        <f t="shared" si="20"/>
        <v>-0.12762284629846224</v>
      </c>
      <c r="H372" s="69">
        <f>'q calc'!P374</f>
        <v>0.88025934520026605</v>
      </c>
      <c r="I372" s="69">
        <f>'CAPE calculation'!P573</f>
        <v>1.1235155740438461</v>
      </c>
      <c r="J372" s="69">
        <f t="shared" si="22"/>
        <v>0.11646267462446866</v>
      </c>
      <c r="K372" s="69">
        <f t="shared" si="21"/>
        <v>0.12551394491559914</v>
      </c>
      <c r="L372" s="69">
        <f t="shared" si="23"/>
        <v>1.1337309786331031</v>
      </c>
    </row>
    <row r="373" spans="3:12" x14ac:dyDescent="0.3">
      <c r="D373" s="68" t="s">
        <v>1</v>
      </c>
      <c r="E373" s="69">
        <f>'q calc'!M375</f>
        <v>0.8211744701907453</v>
      </c>
      <c r="F373" s="69">
        <f>'q calc'!N375</f>
        <v>-0.19701968273909212</v>
      </c>
      <c r="G373" s="69">
        <f t="shared" si="20"/>
        <v>1.0256349926953678E-3</v>
      </c>
      <c r="H373" s="69">
        <f>'q calc'!P375</f>
        <v>1.0011103928476814</v>
      </c>
      <c r="I373" s="69">
        <f>'CAPE calculation'!P574</f>
        <v>1.1302258745136875</v>
      </c>
      <c r="J373" s="69">
        <f t="shared" si="22"/>
        <v>0.12241750169928076</v>
      </c>
      <c r="K373" s="69">
        <f t="shared" si="21"/>
        <v>0.13146877199041124</v>
      </c>
      <c r="L373" s="69">
        <f t="shared" si="23"/>
        <v>1.1405022915497665</v>
      </c>
    </row>
    <row r="374" spans="3:12" x14ac:dyDescent="0.3">
      <c r="C374" s="69">
        <f>C370+1</f>
        <v>1992</v>
      </c>
      <c r="D374" s="68" t="s">
        <v>4</v>
      </c>
      <c r="E374" s="69">
        <f>'q calc'!M376</f>
        <v>0.83806204309411714</v>
      </c>
      <c r="F374" s="69">
        <f>'q calc'!N376</f>
        <v>-0.17666314413551348</v>
      </c>
      <c r="G374" s="69">
        <f t="shared" si="20"/>
        <v>2.1382173596274007E-2</v>
      </c>
      <c r="H374" s="69">
        <f>'q calc'!P376</f>
        <v>1.0216983742782431</v>
      </c>
      <c r="I374" s="69">
        <f>'CAPE calculation'!P575</f>
        <v>1.1823191204228174</v>
      </c>
      <c r="J374" s="69">
        <f t="shared" si="22"/>
        <v>0.16747786598217648</v>
      </c>
      <c r="K374" s="69">
        <f t="shared" si="21"/>
        <v>0.17652913627330696</v>
      </c>
      <c r="L374" s="69">
        <f t="shared" si="23"/>
        <v>1.1930691878431221</v>
      </c>
    </row>
    <row r="375" spans="3:12" x14ac:dyDescent="0.3">
      <c r="D375" s="68" t="s">
        <v>3</v>
      </c>
      <c r="E375" s="69">
        <f>'q calc'!M377</f>
        <v>0.83672569847413303</v>
      </c>
      <c r="F375" s="69">
        <f>'q calc'!N377</f>
        <v>-0.17825898206819188</v>
      </c>
      <c r="G375" s="69">
        <f t="shared" si="20"/>
        <v>1.9786335663595611E-2</v>
      </c>
      <c r="H375" s="69">
        <f>'q calc'!P377</f>
        <v>1.020069209544004</v>
      </c>
      <c r="I375" s="69">
        <f>'CAPE calculation'!P576</f>
        <v>1.1839547025627812</v>
      </c>
      <c r="J375" s="69">
        <f t="shared" si="22"/>
        <v>0.16886027775933515</v>
      </c>
      <c r="K375" s="69">
        <f t="shared" si="21"/>
        <v>0.17791154805046563</v>
      </c>
      <c r="L375" s="69">
        <f t="shared" si="23"/>
        <v>1.1947196412796526</v>
      </c>
    </row>
    <row r="376" spans="3:12" x14ac:dyDescent="0.3">
      <c r="D376" s="68" t="s">
        <v>2</v>
      </c>
      <c r="E376" s="69">
        <f>'q calc'!M378</f>
        <v>0.86490758017010616</v>
      </c>
      <c r="F376" s="69">
        <f>'q calc'!N378</f>
        <v>-0.14513262149243739</v>
      </c>
      <c r="G376" s="69">
        <f t="shared" si="20"/>
        <v>5.2912696239350104E-2</v>
      </c>
      <c r="H376" s="69">
        <f>'q calc'!P378</f>
        <v>1.0544263110857619</v>
      </c>
      <c r="I376" s="69">
        <f>'CAPE calculation'!P577</f>
        <v>1.2075542949977078</v>
      </c>
      <c r="J376" s="69">
        <f t="shared" si="22"/>
        <v>0.18859707033511869</v>
      </c>
      <c r="K376" s="69">
        <f t="shared" si="21"/>
        <v>0.19764834062624917</v>
      </c>
      <c r="L376" s="69">
        <f t="shared" si="23"/>
        <v>1.2185338096318463</v>
      </c>
    </row>
    <row r="377" spans="3:12" x14ac:dyDescent="0.3">
      <c r="D377" s="68" t="s">
        <v>1</v>
      </c>
      <c r="E377" s="69">
        <f>'q calc'!M379</f>
        <v>0.96050255472816348</v>
      </c>
      <c r="F377" s="69">
        <f>'q calc'!N379</f>
        <v>-4.0298636987199876E-2</v>
      </c>
      <c r="G377" s="69">
        <f t="shared" si="20"/>
        <v>0.15774668074458761</v>
      </c>
      <c r="H377" s="69">
        <f>'q calc'!P379</f>
        <v>1.1709680765790937</v>
      </c>
      <c r="I377" s="69">
        <f>'CAPE calculation'!P578</f>
        <v>1.2517850105250357</v>
      </c>
      <c r="J377" s="69">
        <f t="shared" si="22"/>
        <v>0.22457054109984478</v>
      </c>
      <c r="K377" s="69">
        <f t="shared" si="21"/>
        <v>0.23362181139097526</v>
      </c>
      <c r="L377" s="69">
        <f t="shared" si="23"/>
        <v>1.2631666866109799</v>
      </c>
    </row>
    <row r="378" spans="3:12" x14ac:dyDescent="0.3">
      <c r="C378" s="69">
        <f>C374+1</f>
        <v>1993</v>
      </c>
      <c r="D378" s="68" t="s">
        <v>4</v>
      </c>
      <c r="E378" s="69">
        <f>'q calc'!M380</f>
        <v>0.97778138468397624</v>
      </c>
      <c r="F378" s="69">
        <f>'q calc'!N380</f>
        <v>-2.2469166977523165E-2</v>
      </c>
      <c r="G378" s="69">
        <f t="shared" si="20"/>
        <v>0.17557615075426433</v>
      </c>
      <c r="H378" s="69">
        <f>'q calc'!P380</f>
        <v>1.1920330473897351</v>
      </c>
      <c r="I378" s="69">
        <f>'CAPE calculation'!P579</f>
        <v>1.275964216615294</v>
      </c>
      <c r="J378" s="69">
        <f t="shared" si="22"/>
        <v>0.24370214112443253</v>
      </c>
      <c r="K378" s="69">
        <f t="shared" si="21"/>
        <v>0.25275341141556301</v>
      </c>
      <c r="L378" s="69">
        <f t="shared" si="23"/>
        <v>1.2875657386727275</v>
      </c>
    </row>
    <row r="379" spans="3:12" x14ac:dyDescent="0.3">
      <c r="D379" s="68" t="s">
        <v>3</v>
      </c>
      <c r="E379" s="69">
        <f>'q calc'!M381</f>
        <v>0.97414094245539706</v>
      </c>
      <c r="F379" s="69">
        <f>'q calc'!N381</f>
        <v>-2.6199281028660235E-2</v>
      </c>
      <c r="G379" s="69">
        <f t="shared" si="20"/>
        <v>0.17184603670312726</v>
      </c>
      <c r="H379" s="69">
        <f>'q calc'!P381</f>
        <v>1.1875949106941974</v>
      </c>
      <c r="I379" s="69">
        <f>'CAPE calculation'!P580</f>
        <v>1.2608643787323779</v>
      </c>
      <c r="J379" s="69">
        <f t="shared" si="22"/>
        <v>0.23179750062971563</v>
      </c>
      <c r="K379" s="69">
        <f t="shared" si="21"/>
        <v>0.24084877092084611</v>
      </c>
      <c r="L379" s="69">
        <f t="shared" si="23"/>
        <v>1.2723286076745493</v>
      </c>
    </row>
    <row r="380" spans="3:12" x14ac:dyDescent="0.3">
      <c r="D380" s="68" t="s">
        <v>2</v>
      </c>
      <c r="E380" s="69">
        <f>'q calc'!M382</f>
        <v>0.98396380084623014</v>
      </c>
      <c r="F380" s="69">
        <f>'q calc'!N382</f>
        <v>-1.6166170364465989E-2</v>
      </c>
      <c r="G380" s="69">
        <f t="shared" si="20"/>
        <v>0.1818791473673215</v>
      </c>
      <c r="H380" s="69">
        <f>'q calc'!P382</f>
        <v>1.199570155882044</v>
      </c>
      <c r="I380" s="69">
        <f>'CAPE calculation'!P581</f>
        <v>1.2841270581770912</v>
      </c>
      <c r="J380" s="69">
        <f t="shared" si="22"/>
        <v>0.25007915533863162</v>
      </c>
      <c r="K380" s="69">
        <f t="shared" si="21"/>
        <v>0.25913042562976213</v>
      </c>
      <c r="L380" s="69">
        <f t="shared" si="23"/>
        <v>1.2958027997033761</v>
      </c>
    </row>
    <row r="381" spans="3:12" x14ac:dyDescent="0.3">
      <c r="D381" s="68" t="s">
        <v>1</v>
      </c>
      <c r="E381" s="69">
        <f>'q calc'!M383</f>
        <v>0.98319918830406228</v>
      </c>
      <c r="F381" s="69">
        <f>'q calc'!N383</f>
        <v>-1.694354629608983E-2</v>
      </c>
      <c r="G381" s="69">
        <f t="shared" si="20"/>
        <v>0.18110177143569767</v>
      </c>
      <c r="H381" s="69">
        <f>'q calc'!P383</f>
        <v>1.1986380012787863</v>
      </c>
      <c r="I381" s="69">
        <f>'CAPE calculation'!P582</f>
        <v>1.2942356286261927</v>
      </c>
      <c r="J381" s="69">
        <f t="shared" si="22"/>
        <v>0.25792027272137424</v>
      </c>
      <c r="K381" s="69">
        <f t="shared" si="21"/>
        <v>0.26697154301250475</v>
      </c>
      <c r="L381" s="69">
        <f t="shared" si="23"/>
        <v>1.3060032808828157</v>
      </c>
    </row>
    <row r="382" spans="3:12" x14ac:dyDescent="0.3">
      <c r="C382" s="69">
        <f>C378+1</f>
        <v>1994</v>
      </c>
      <c r="D382" s="68" t="s">
        <v>4</v>
      </c>
      <c r="E382" s="69">
        <f>'q calc'!M384</f>
        <v>0.94360221893537988</v>
      </c>
      <c r="F382" s="69">
        <f>'q calc'!N384</f>
        <v>-5.8050579887817068E-2</v>
      </c>
      <c r="G382" s="69">
        <f t="shared" si="20"/>
        <v>0.13999473784397043</v>
      </c>
      <c r="H382" s="69">
        <f>'q calc'!P384</f>
        <v>1.1503645356521073</v>
      </c>
      <c r="I382" s="69">
        <f>'CAPE calculation'!P583</f>
        <v>1.2743723171171173</v>
      </c>
      <c r="J382" s="69">
        <f t="shared" si="22"/>
        <v>0.24245375709051054</v>
      </c>
      <c r="K382" s="69">
        <f t="shared" si="21"/>
        <v>0.25150502738164104</v>
      </c>
      <c r="L382" s="69">
        <f t="shared" si="23"/>
        <v>1.285959365056154</v>
      </c>
    </row>
    <row r="383" spans="3:12" x14ac:dyDescent="0.3">
      <c r="D383" s="68" t="s">
        <v>3</v>
      </c>
      <c r="E383" s="69">
        <f>'q calc'!M385</f>
        <v>0.90943127125498535</v>
      </c>
      <c r="F383" s="69">
        <f>'q calc'!N385</f>
        <v>-9.4935851493425885E-2</v>
      </c>
      <c r="G383" s="69">
        <f t="shared" si="20"/>
        <v>0.10310946623836161</v>
      </c>
      <c r="H383" s="69">
        <f>'q calc'!P385</f>
        <v>1.1087060427275146</v>
      </c>
      <c r="I383" s="69">
        <f>'CAPE calculation'!P584</f>
        <v>1.2407241966463092</v>
      </c>
      <c r="J383" s="69">
        <f t="shared" si="22"/>
        <v>0.2156952386915342</v>
      </c>
      <c r="K383" s="69">
        <f t="shared" si="21"/>
        <v>0.22474650898266468</v>
      </c>
      <c r="L383" s="69">
        <f t="shared" si="23"/>
        <v>1.2520053038647914</v>
      </c>
    </row>
    <row r="384" spans="3:12" x14ac:dyDescent="0.3">
      <c r="D384" s="68" t="s">
        <v>2</v>
      </c>
      <c r="E384" s="69">
        <f>'q calc'!M386</f>
        <v>0.93230551755483393</v>
      </c>
      <c r="F384" s="69">
        <f>'q calc'!N386</f>
        <v>-7.0094709478795175E-2</v>
      </c>
      <c r="G384" s="69">
        <f t="shared" si="20"/>
        <v>0.12795060825299231</v>
      </c>
      <c r="H384" s="69">
        <f>'q calc'!P386</f>
        <v>1.1365924986885929</v>
      </c>
      <c r="I384" s="69">
        <f>'CAPE calculation'!P585</f>
        <v>1.2578536899664121</v>
      </c>
      <c r="J384" s="69">
        <f t="shared" si="22"/>
        <v>0.22940684783115375</v>
      </c>
      <c r="K384" s="69">
        <f t="shared" si="21"/>
        <v>0.23845811812228423</v>
      </c>
      <c r="L384" s="69">
        <f t="shared" si="23"/>
        <v>1.2692905446517888</v>
      </c>
    </row>
    <row r="385" spans="3:12" x14ac:dyDescent="0.3">
      <c r="D385" s="68" t="s">
        <v>1</v>
      </c>
      <c r="E385" s="69">
        <f>'q calc'!M387</f>
        <v>0.905414257588394</v>
      </c>
      <c r="F385" s="69">
        <f>'q calc'!N387</f>
        <v>-9.9362696823070917E-2</v>
      </c>
      <c r="G385" s="69">
        <f t="shared" si="20"/>
        <v>9.8682620908716573E-2</v>
      </c>
      <c r="H385" s="69">
        <f>'q calc'!P387</f>
        <v>1.103808820181249</v>
      </c>
      <c r="I385" s="69">
        <f>'CAPE calculation'!P586</f>
        <v>1.2168977153563203</v>
      </c>
      <c r="J385" s="69">
        <f t="shared" si="22"/>
        <v>0.1963047639295841</v>
      </c>
      <c r="K385" s="69">
        <f t="shared" si="21"/>
        <v>0.20535603422071458</v>
      </c>
      <c r="L385" s="69">
        <f t="shared" si="23"/>
        <v>1.227962183703087</v>
      </c>
    </row>
    <row r="386" spans="3:12" x14ac:dyDescent="0.3">
      <c r="C386" s="69">
        <f>C382+1</f>
        <v>1995</v>
      </c>
      <c r="D386" s="68" t="s">
        <v>4</v>
      </c>
      <c r="E386" s="69">
        <f>'q calc'!M388</f>
        <v>0.94871137941096051</v>
      </c>
      <c r="F386" s="69">
        <f>'q calc'!N388</f>
        <v>-5.2650657914059033E-2</v>
      </c>
      <c r="G386" s="69">
        <f t="shared" si="20"/>
        <v>0.14539465981772845</v>
      </c>
      <c r="H386" s="69">
        <f>'q calc'!P388</f>
        <v>1.1565932164459005</v>
      </c>
      <c r="I386" s="69">
        <f>'CAPE calculation'!P587</f>
        <v>1.2935943917363379</v>
      </c>
      <c r="J386" s="69">
        <f t="shared" si="22"/>
        <v>0.25742469387892092</v>
      </c>
      <c r="K386" s="69">
        <f t="shared" si="21"/>
        <v>0.26647596417005143</v>
      </c>
      <c r="L386" s="69">
        <f t="shared" si="23"/>
        <v>1.3053562136382968</v>
      </c>
    </row>
    <row r="387" spans="3:12" x14ac:dyDescent="0.3">
      <c r="D387" s="68" t="s">
        <v>3</v>
      </c>
      <c r="E387" s="69">
        <f>'q calc'!M389</f>
        <v>0.99264062879131632</v>
      </c>
      <c r="F387" s="69">
        <f>'q calc'!N389</f>
        <v>-7.3865849806840451E-3</v>
      </c>
      <c r="G387" s="69">
        <f t="shared" si="20"/>
        <v>0.19065873275110345</v>
      </c>
      <c r="H387" s="69">
        <f>'q calc'!P389</f>
        <v>1.2101482521917835</v>
      </c>
      <c r="I387" s="69">
        <f>'CAPE calculation'!P588</f>
        <v>1.3903856601097726</v>
      </c>
      <c r="J387" s="69">
        <f t="shared" si="22"/>
        <v>0.32958116197593018</v>
      </c>
      <c r="K387" s="69">
        <f t="shared" si="21"/>
        <v>0.33863243226706069</v>
      </c>
      <c r="L387" s="69">
        <f t="shared" si="23"/>
        <v>1.4030275427692189</v>
      </c>
    </row>
    <row r="388" spans="3:12" x14ac:dyDescent="0.3">
      <c r="D388" s="68" t="s">
        <v>2</v>
      </c>
      <c r="E388" s="69">
        <f>'q calc'!M390</f>
        <v>1.0375723761111439</v>
      </c>
      <c r="F388" s="69">
        <f>'q calc'!N390</f>
        <v>3.6883730796719888E-2</v>
      </c>
      <c r="G388" s="69">
        <f t="shared" si="20"/>
        <v>0.23492904852850738</v>
      </c>
      <c r="H388" s="69">
        <f>'q calc'!P390</f>
        <v>1.2649254534365284</v>
      </c>
      <c r="I388" s="69">
        <f>'CAPE calculation'!P589</f>
        <v>1.4676684607388761</v>
      </c>
      <c r="J388" s="69">
        <f t="shared" si="22"/>
        <v>0.38367506050235894</v>
      </c>
      <c r="K388" s="69">
        <f t="shared" si="21"/>
        <v>0.39272633079348945</v>
      </c>
      <c r="L388" s="69">
        <f t="shared" si="23"/>
        <v>1.4810130262043788</v>
      </c>
    </row>
    <row r="389" spans="3:12" x14ac:dyDescent="0.3">
      <c r="D389" s="68" t="s">
        <v>1</v>
      </c>
      <c r="E389" s="69">
        <f>'q calc'!M391</f>
        <v>1.0763246498313079</v>
      </c>
      <c r="F389" s="69">
        <f>'q calc'!N391</f>
        <v>7.3552135405594216E-2</v>
      </c>
      <c r="G389" s="69">
        <f t="shared" si="20"/>
        <v>0.27159745313738171</v>
      </c>
      <c r="H389" s="69">
        <f>'q calc'!P391</f>
        <v>1.3121691335264889</v>
      </c>
      <c r="I389" s="69">
        <f>'CAPE calculation'!P590</f>
        <v>1.5361476678278971</v>
      </c>
      <c r="J389" s="69">
        <f t="shared" si="22"/>
        <v>0.42927776801331502</v>
      </c>
      <c r="K389" s="69">
        <f t="shared" si="21"/>
        <v>0.43832903830444553</v>
      </c>
      <c r="L389" s="69">
        <f t="shared" si="23"/>
        <v>1.5501148706849297</v>
      </c>
    </row>
    <row r="390" spans="3:12" x14ac:dyDescent="0.3">
      <c r="C390" s="69">
        <f>C386+1</f>
        <v>1996</v>
      </c>
      <c r="D390" s="68" t="s">
        <v>4</v>
      </c>
      <c r="E390" s="69">
        <f>'q calc'!M392</f>
        <v>1.1016554865912791</v>
      </c>
      <c r="F390" s="69">
        <f>'q calc'!N392</f>
        <v>9.681403625540301E-2</v>
      </c>
      <c r="G390" s="69">
        <f t="shared" ref="G390:G453" si="24">F390-$F$506</f>
        <v>0.29485935398719049</v>
      </c>
      <c r="H390" s="69">
        <f>'q calc'!P392</f>
        <v>1.3430504685660996</v>
      </c>
      <c r="I390" s="69">
        <f>'CAPE calculation'!P591</f>
        <v>1.574752734490827</v>
      </c>
      <c r="J390" s="69">
        <f t="shared" si="22"/>
        <v>0.45409826597867436</v>
      </c>
      <c r="K390" s="69">
        <f t="shared" ref="K390:K453" si="25">J390-$J$506</f>
        <v>0.46314953626980487</v>
      </c>
      <c r="L390" s="69">
        <f t="shared" si="23"/>
        <v>1.5890709483923595</v>
      </c>
    </row>
    <row r="391" spans="3:12" x14ac:dyDescent="0.3">
      <c r="D391" s="68" t="s">
        <v>3</v>
      </c>
      <c r="E391" s="69">
        <f>'q calc'!M393</f>
        <v>1.132165369183588</v>
      </c>
      <c r="F391" s="69">
        <f>'q calc'!N393</f>
        <v>0.12413205496271848</v>
      </c>
      <c r="G391" s="69">
        <f t="shared" si="24"/>
        <v>0.32217737269450597</v>
      </c>
      <c r="H391" s="69">
        <f>'q calc'!P393</f>
        <v>1.3802456830503347</v>
      </c>
      <c r="I391" s="69">
        <f>'CAPE calculation'!P592</f>
        <v>1.5965119705392343</v>
      </c>
      <c r="J391" s="69">
        <f t="shared" ref="J391:J454" si="26">LN(I391)</f>
        <v>0.46782123113346197</v>
      </c>
      <c r="K391" s="69">
        <f t="shared" si="25"/>
        <v>0.47687250142459248</v>
      </c>
      <c r="L391" s="69">
        <f t="shared" ref="L391:L454" si="27">EXP(K391)</f>
        <v>1.6110280271809325</v>
      </c>
    </row>
    <row r="392" spans="3:12" x14ac:dyDescent="0.3">
      <c r="D392" s="68" t="s">
        <v>2</v>
      </c>
      <c r="E392" s="69">
        <f>'q calc'!M394</f>
        <v>1.130775232318191</v>
      </c>
      <c r="F392" s="69">
        <f>'q calc'!N394</f>
        <v>0.12290344380134695</v>
      </c>
      <c r="G392" s="69">
        <f t="shared" si="24"/>
        <v>0.32094876153313445</v>
      </c>
      <c r="H392" s="69">
        <f>'q calc'!P394</f>
        <v>1.3785509391025519</v>
      </c>
      <c r="I392" s="69">
        <f>'CAPE calculation'!P593</f>
        <v>1.5798978203439149</v>
      </c>
      <c r="J392" s="69">
        <f t="shared" si="26"/>
        <v>0.45736017427922931</v>
      </c>
      <c r="K392" s="69">
        <f t="shared" si="25"/>
        <v>0.46641144457035982</v>
      </c>
      <c r="L392" s="69">
        <f t="shared" si="27"/>
        <v>1.5942628152023386</v>
      </c>
    </row>
    <row r="393" spans="3:12" x14ac:dyDescent="0.3">
      <c r="D393" s="68" t="s">
        <v>1</v>
      </c>
      <c r="E393" s="69">
        <f>'q calc'!M395</f>
        <v>1.117056539421428</v>
      </c>
      <c r="F393" s="69">
        <f>'q calc'!N395</f>
        <v>0.11069713601413839</v>
      </c>
      <c r="G393" s="69">
        <f t="shared" si="24"/>
        <v>0.3087424537459259</v>
      </c>
      <c r="H393" s="69">
        <f>'q calc'!P395</f>
        <v>1.3618262033322777</v>
      </c>
      <c r="I393" s="69">
        <f>'CAPE calculation'!P594</f>
        <v>1.7058379761046663</v>
      </c>
      <c r="J393" s="69">
        <f t="shared" si="26"/>
        <v>0.53405647158427838</v>
      </c>
      <c r="K393" s="69">
        <f t="shared" si="25"/>
        <v>0.54310774187540889</v>
      </c>
      <c r="L393" s="69">
        <f t="shared" si="27"/>
        <v>1.7213480638081313</v>
      </c>
    </row>
    <row r="394" spans="3:12" x14ac:dyDescent="0.3">
      <c r="C394" s="69">
        <f>C390+1</f>
        <v>1997</v>
      </c>
      <c r="D394" s="68" t="s">
        <v>4</v>
      </c>
      <c r="E394" s="69">
        <f>'q calc'!M396</f>
        <v>1.0846203476006759</v>
      </c>
      <c r="F394" s="69">
        <f>'q calc'!N396</f>
        <v>8.1230015714158554E-2</v>
      </c>
      <c r="G394" s="69">
        <f t="shared" si="24"/>
        <v>0.27927533344594602</v>
      </c>
      <c r="H394" s="69">
        <f>'q calc'!P396</f>
        <v>1.3222825863362291</v>
      </c>
      <c r="I394" s="69">
        <f>'CAPE calculation'!P595</f>
        <v>1.7742818216837002</v>
      </c>
      <c r="J394" s="69">
        <f t="shared" si="26"/>
        <v>0.57339573354953721</v>
      </c>
      <c r="K394" s="69">
        <f t="shared" si="25"/>
        <v>0.58244700384066772</v>
      </c>
      <c r="L394" s="69">
        <f t="shared" si="27"/>
        <v>1.7904142252592254</v>
      </c>
    </row>
    <row r="395" spans="3:12" x14ac:dyDescent="0.3">
      <c r="D395" s="68" t="s">
        <v>3</v>
      </c>
      <c r="E395" s="69">
        <f>'q calc'!M397</f>
        <v>1.1940436853363501</v>
      </c>
      <c r="F395" s="69">
        <f>'q calc'!N397</f>
        <v>0.17734560168498614</v>
      </c>
      <c r="G395" s="69">
        <f t="shared" si="24"/>
        <v>0.37539091941677361</v>
      </c>
      <c r="H395" s="69">
        <f>'q calc'!P397</f>
        <v>1.4556827888557009</v>
      </c>
      <c r="I395" s="69">
        <f>'CAPE calculation'!P596</f>
        <v>1.9266135481734925</v>
      </c>
      <c r="J395" s="69">
        <f t="shared" si="26"/>
        <v>0.65576382348394624</v>
      </c>
      <c r="K395" s="69">
        <f t="shared" si="25"/>
        <v>0.66481509377507675</v>
      </c>
      <c r="L395" s="69">
        <f t="shared" si="27"/>
        <v>1.9441310061744517</v>
      </c>
    </row>
    <row r="396" spans="3:12" x14ac:dyDescent="0.3">
      <c r="D396" s="68" t="s">
        <v>2</v>
      </c>
      <c r="E396" s="69">
        <f>'q calc'!M398</f>
        <v>1.235220534672514</v>
      </c>
      <c r="F396" s="69">
        <f>'q calc'!N398</f>
        <v>0.21124952472314301</v>
      </c>
      <c r="G396" s="69">
        <f t="shared" si="24"/>
        <v>0.40929484245493053</v>
      </c>
      <c r="H396" s="69">
        <f>'q calc'!P398</f>
        <v>1.505882318080692</v>
      </c>
      <c r="I396" s="69">
        <f>'CAPE calculation'!P597</f>
        <v>2.0165894552602297</v>
      </c>
      <c r="J396" s="69">
        <f t="shared" si="26"/>
        <v>0.70140769599386799</v>
      </c>
      <c r="K396" s="69">
        <f t="shared" si="25"/>
        <v>0.71045896628499849</v>
      </c>
      <c r="L396" s="69">
        <f t="shared" si="27"/>
        <v>2.0349250063214108</v>
      </c>
    </row>
    <row r="397" spans="3:12" x14ac:dyDescent="0.3">
      <c r="D397" s="68" t="s">
        <v>1</v>
      </c>
      <c r="E397" s="69">
        <f>'q calc'!M399</f>
        <v>1.207053805695121</v>
      </c>
      <c r="F397" s="69">
        <f>'q calc'!N399</f>
        <v>0.18818251916251988</v>
      </c>
      <c r="G397" s="69">
        <f t="shared" si="24"/>
        <v>0.3862278368943074</v>
      </c>
      <c r="H397" s="69">
        <f>'q calc'!P399</f>
        <v>1.4715436895243972</v>
      </c>
      <c r="I397" s="69">
        <f>'CAPE calculation'!P598</f>
        <v>2.0429631270536719</v>
      </c>
      <c r="J397" s="69">
        <f t="shared" si="26"/>
        <v>0.71440126724073139</v>
      </c>
      <c r="K397" s="69">
        <f t="shared" si="25"/>
        <v>0.72345253753186189</v>
      </c>
      <c r="L397" s="69">
        <f t="shared" si="27"/>
        <v>2.0615384769517346</v>
      </c>
    </row>
    <row r="398" spans="3:12" x14ac:dyDescent="0.3">
      <c r="C398" s="69">
        <f>C394+1</f>
        <v>1998</v>
      </c>
      <c r="D398" s="68" t="s">
        <v>4</v>
      </c>
      <c r="E398" s="69">
        <f>'q calc'!M400</f>
        <v>1.323285878587743</v>
      </c>
      <c r="F398" s="69">
        <f>'q calc'!N400</f>
        <v>0.28011794537874168</v>
      </c>
      <c r="G398" s="69">
        <f t="shared" si="24"/>
        <v>0.47816326311052915</v>
      </c>
      <c r="H398" s="69">
        <f>'q calc'!P400</f>
        <v>1.6132445586807465</v>
      </c>
      <c r="I398" s="69">
        <f>'CAPE calculation'!P599</f>
        <v>2.2482080680163725</v>
      </c>
      <c r="J398" s="69">
        <f t="shared" si="26"/>
        <v>0.8101334846950996</v>
      </c>
      <c r="K398" s="69">
        <f t="shared" si="25"/>
        <v>0.81918475498623011</v>
      </c>
      <c r="L398" s="69">
        <f t="shared" si="27"/>
        <v>2.2686495781709288</v>
      </c>
    </row>
    <row r="399" spans="3:12" x14ac:dyDescent="0.3">
      <c r="D399" s="68" t="s">
        <v>3</v>
      </c>
      <c r="E399" s="69">
        <f>'q calc'!M401</f>
        <v>1.320867237288474</v>
      </c>
      <c r="F399" s="69">
        <f>'q calc'!N401</f>
        <v>0.27828851881542643</v>
      </c>
      <c r="G399" s="69">
        <f t="shared" si="24"/>
        <v>0.47633383654721395</v>
      </c>
      <c r="H399" s="69">
        <f>'q calc'!P401</f>
        <v>1.6102959441911771</v>
      </c>
      <c r="I399" s="69">
        <f>'CAPE calculation'!P600</f>
        <v>2.2846512058817452</v>
      </c>
      <c r="J399" s="69">
        <f t="shared" si="26"/>
        <v>0.82621336756637564</v>
      </c>
      <c r="K399" s="69">
        <f t="shared" si="25"/>
        <v>0.83526463785750615</v>
      </c>
      <c r="L399" s="69">
        <f t="shared" si="27"/>
        <v>2.3054240700525677</v>
      </c>
    </row>
    <row r="400" spans="3:12" x14ac:dyDescent="0.3">
      <c r="D400" s="68" t="s">
        <v>2</v>
      </c>
      <c r="E400" s="69">
        <f>'q calc'!M402</f>
        <v>1.2291371084242382</v>
      </c>
      <c r="F400" s="69">
        <f>'q calc'!N402</f>
        <v>0.20631238532501492</v>
      </c>
      <c r="G400" s="69">
        <f t="shared" si="24"/>
        <v>0.40435770305680241</v>
      </c>
      <c r="H400" s="69">
        <f>'q calc'!P402</f>
        <v>1.4984658901931363</v>
      </c>
      <c r="I400" s="69">
        <f>'CAPE calculation'!P601</f>
        <v>2.0843873813320899</v>
      </c>
      <c r="J400" s="69">
        <f t="shared" si="26"/>
        <v>0.73447499017357776</v>
      </c>
      <c r="K400" s="69">
        <f t="shared" si="25"/>
        <v>0.74352626046470827</v>
      </c>
      <c r="L400" s="69">
        <f t="shared" si="27"/>
        <v>2.103339375334639</v>
      </c>
    </row>
    <row r="401" spans="3:12" x14ac:dyDescent="0.3">
      <c r="D401" s="68" t="s">
        <v>1</v>
      </c>
      <c r="E401" s="69">
        <f>'q calc'!M403</f>
        <v>1.3734310544648702</v>
      </c>
      <c r="F401" s="69">
        <f>'q calc'!N403</f>
        <v>0.31731202832558608</v>
      </c>
      <c r="G401" s="69">
        <f t="shared" si="24"/>
        <v>0.5153573460573736</v>
      </c>
      <c r="H401" s="69">
        <f>'q calc'!P403</f>
        <v>1.6743775560450045</v>
      </c>
      <c r="I401" s="69">
        <f>'CAPE calculation'!P602</f>
        <v>2.4155870620218183</v>
      </c>
      <c r="J401" s="69">
        <f t="shared" si="26"/>
        <v>0.88194234742708932</v>
      </c>
      <c r="K401" s="69">
        <f t="shared" si="25"/>
        <v>0.89099361771821983</v>
      </c>
      <c r="L401" s="69">
        <f t="shared" si="27"/>
        <v>2.4375504417285287</v>
      </c>
    </row>
    <row r="402" spans="3:12" x14ac:dyDescent="0.3">
      <c r="C402" s="69">
        <f>C398+1</f>
        <v>1999</v>
      </c>
      <c r="D402" s="68" t="s">
        <v>4</v>
      </c>
      <c r="E402" s="69">
        <f>'q calc'!M404</f>
        <v>1.400881409155051</v>
      </c>
      <c r="F402" s="69">
        <f>'q calc'!N404</f>
        <v>0.33710161648804005</v>
      </c>
      <c r="G402" s="69">
        <f t="shared" si="24"/>
        <v>0.53514693421982751</v>
      </c>
      <c r="H402" s="69">
        <f>'q calc'!P404</f>
        <v>1.7078428382295709</v>
      </c>
      <c r="I402" s="69">
        <f>'CAPE calculation'!P603</f>
        <v>2.5752682000184213</v>
      </c>
      <c r="J402" s="69">
        <f t="shared" si="26"/>
        <v>0.94595368403886759</v>
      </c>
      <c r="K402" s="69">
        <f t="shared" si="25"/>
        <v>0.9550049543299981</v>
      </c>
      <c r="L402" s="69">
        <f t="shared" si="27"/>
        <v>2.5986834576230384</v>
      </c>
    </row>
    <row r="403" spans="3:12" x14ac:dyDescent="0.3">
      <c r="D403" s="68" t="s">
        <v>3</v>
      </c>
      <c r="E403" s="69">
        <f>'q calc'!M405</f>
        <v>1.4749764099372249</v>
      </c>
      <c r="F403" s="69">
        <f>'q calc'!N405</f>
        <v>0.38864199640099117</v>
      </c>
      <c r="G403" s="69">
        <f t="shared" si="24"/>
        <v>0.58668731413277864</v>
      </c>
      <c r="H403" s="69">
        <f>'q calc'!P405</f>
        <v>1.7981735511703436</v>
      </c>
      <c r="I403" s="69">
        <f>'CAPE calculation'!P604</f>
        <v>2.6268948903136069</v>
      </c>
      <c r="J403" s="69">
        <f t="shared" si="26"/>
        <v>0.96580249860243716</v>
      </c>
      <c r="K403" s="69">
        <f t="shared" si="25"/>
        <v>0.97485376889356767</v>
      </c>
      <c r="L403" s="69">
        <f t="shared" si="27"/>
        <v>2.6507795562122913</v>
      </c>
    </row>
    <row r="404" spans="3:12" x14ac:dyDescent="0.3">
      <c r="D404" s="68" t="s">
        <v>2</v>
      </c>
      <c r="E404" s="69">
        <f>'q calc'!M406</f>
        <v>1.4152710892286819</v>
      </c>
      <c r="F404" s="69">
        <f>'q calc'!N406</f>
        <v>0.34732109523938676</v>
      </c>
      <c r="G404" s="69">
        <f t="shared" si="24"/>
        <v>0.54536641297117427</v>
      </c>
      <c r="H404" s="69">
        <f>'q calc'!P406</f>
        <v>1.7253855880280624</v>
      </c>
      <c r="I404" s="69">
        <f>'CAPE calculation'!P605</f>
        <v>2.5735678748031559</v>
      </c>
      <c r="J404" s="69">
        <f t="shared" si="26"/>
        <v>0.94529321427352009</v>
      </c>
      <c r="K404" s="69">
        <f t="shared" si="25"/>
        <v>0.9543444845646506</v>
      </c>
      <c r="L404" s="69">
        <f t="shared" si="27"/>
        <v>2.5969676724440589</v>
      </c>
    </row>
    <row r="405" spans="3:12" x14ac:dyDescent="0.3">
      <c r="D405" s="68" t="s">
        <v>1</v>
      </c>
      <c r="E405" s="69">
        <f>'q calc'!M407</f>
        <v>1.5711777970913459</v>
      </c>
      <c r="F405" s="69">
        <f>'q calc'!N407</f>
        <v>0.4518255273390851</v>
      </c>
      <c r="G405" s="69">
        <f t="shared" si="24"/>
        <v>0.64987084507087256</v>
      </c>
      <c r="H405" s="69">
        <f>'q calc'!P407</f>
        <v>1.9154546065153581</v>
      </c>
      <c r="I405" s="69">
        <f>'CAPE calculation'!P606</f>
        <v>2.7541501339298353</v>
      </c>
      <c r="J405" s="69">
        <f t="shared" si="26"/>
        <v>1.0131089136825411</v>
      </c>
      <c r="K405" s="69">
        <f t="shared" si="25"/>
        <v>1.0221601839736716</v>
      </c>
      <c r="L405" s="69">
        <f t="shared" si="27"/>
        <v>2.7791918499217063</v>
      </c>
    </row>
    <row r="406" spans="3:12" x14ac:dyDescent="0.3">
      <c r="C406" s="69">
        <f>C402+1</f>
        <v>2000</v>
      </c>
      <c r="D406" s="68" t="s">
        <v>4</v>
      </c>
      <c r="E406" s="69">
        <f>'q calc'!M408</f>
        <v>1.659134615473663</v>
      </c>
      <c r="F406" s="69">
        <f>'q calc'!N408</f>
        <v>0.50629615045631093</v>
      </c>
      <c r="G406" s="69">
        <f t="shared" si="24"/>
        <v>0.7043414681880984</v>
      </c>
      <c r="H406" s="69">
        <f>'q calc'!P408</f>
        <v>2.0226845414448991</v>
      </c>
      <c r="I406" s="69">
        <f>'CAPE calculation'!P607</f>
        <v>2.6968448273810215</v>
      </c>
      <c r="J406" s="69">
        <f t="shared" si="26"/>
        <v>0.99208250723393743</v>
      </c>
      <c r="K406" s="69">
        <f t="shared" si="25"/>
        <v>1.0011337775250679</v>
      </c>
      <c r="L406" s="69">
        <f t="shared" si="27"/>
        <v>2.7213655030731125</v>
      </c>
    </row>
    <row r="407" spans="3:12" x14ac:dyDescent="0.3">
      <c r="D407" s="68" t="s">
        <v>3</v>
      </c>
      <c r="E407" s="69">
        <f>'q calc'!M409</f>
        <v>1.559414827280339</v>
      </c>
      <c r="F407" s="69">
        <f>'q calc'!N409</f>
        <v>0.44431064017209032</v>
      </c>
      <c r="G407" s="69">
        <f t="shared" si="24"/>
        <v>0.64235595790387778</v>
      </c>
      <c r="H407" s="69">
        <f>'q calc'!P409</f>
        <v>1.9011141322848124</v>
      </c>
      <c r="I407" s="69">
        <f>'CAPE calculation'!P608</f>
        <v>2.6745527599938796</v>
      </c>
      <c r="J407" s="69">
        <f t="shared" si="26"/>
        <v>0.98378217384408906</v>
      </c>
      <c r="K407" s="69">
        <f t="shared" si="25"/>
        <v>0.99283344413521957</v>
      </c>
      <c r="L407" s="69">
        <f t="shared" si="27"/>
        <v>2.6988707482531025</v>
      </c>
    </row>
    <row r="408" spans="3:12" x14ac:dyDescent="0.3">
      <c r="D408" s="68" t="s">
        <v>2</v>
      </c>
      <c r="E408" s="69">
        <f>'q calc'!M410</f>
        <v>1.4777260678312951</v>
      </c>
      <c r="F408" s="69">
        <f>'q calc'!N410</f>
        <v>0.39050446558615654</v>
      </c>
      <c r="G408" s="69">
        <f t="shared" si="24"/>
        <v>0.58854978331794405</v>
      </c>
      <c r="H408" s="69">
        <f>'q calc'!P410</f>
        <v>1.8015257146806023</v>
      </c>
      <c r="I408" s="69">
        <f>'CAPE calculation'!P609</f>
        <v>2.6241932043973684</v>
      </c>
      <c r="J408" s="69">
        <f t="shared" si="26"/>
        <v>0.96477349809591428</v>
      </c>
      <c r="K408" s="69">
        <f t="shared" si="25"/>
        <v>0.97382476838704479</v>
      </c>
      <c r="L408" s="69">
        <f t="shared" si="27"/>
        <v>2.6480533056034528</v>
      </c>
    </row>
    <row r="409" spans="3:12" x14ac:dyDescent="0.3">
      <c r="D409" s="68" t="s">
        <v>1</v>
      </c>
      <c r="E409" s="69">
        <f>'q calc'!M411</f>
        <v>1.2735882740666959</v>
      </c>
      <c r="F409" s="69">
        <f>'q calc'!N411</f>
        <v>0.2418383291456038</v>
      </c>
      <c r="G409" s="69">
        <f t="shared" si="24"/>
        <v>0.43988364687739129</v>
      </c>
      <c r="H409" s="69">
        <f>'q calc'!P411</f>
        <v>1.5526572046022673</v>
      </c>
      <c r="I409" s="69">
        <f>'CAPE calculation'!P610</f>
        <v>2.339289141142026</v>
      </c>
      <c r="J409" s="69">
        <f t="shared" si="26"/>
        <v>0.8498470973806046</v>
      </c>
      <c r="K409" s="69">
        <f t="shared" si="25"/>
        <v>0.85889836767173511</v>
      </c>
      <c r="L409" s="69">
        <f t="shared" si="27"/>
        <v>2.3605587929208709</v>
      </c>
    </row>
    <row r="410" spans="3:12" x14ac:dyDescent="0.3">
      <c r="C410" s="69">
        <f>C406+1</f>
        <v>2001</v>
      </c>
      <c r="D410" s="68" t="s">
        <v>4</v>
      </c>
      <c r="E410" s="69">
        <f>'q calc'!M412</f>
        <v>1.1772398156428978</v>
      </c>
      <c r="F410" s="69">
        <f>'q calc'!N412</f>
        <v>0.16317255913183931</v>
      </c>
      <c r="G410" s="69">
        <f t="shared" si="24"/>
        <v>0.36121787686362683</v>
      </c>
      <c r="H410" s="69">
        <f>'q calc'!P412</f>
        <v>1.4351968517000246</v>
      </c>
      <c r="I410" s="69">
        <f>'CAPE calculation'!P611</f>
        <v>2.030816020641621</v>
      </c>
      <c r="J410" s="69">
        <f t="shared" si="26"/>
        <v>0.70843769289277114</v>
      </c>
      <c r="K410" s="69">
        <f t="shared" si="25"/>
        <v>0.71748896318390165</v>
      </c>
      <c r="L410" s="69">
        <f t="shared" si="27"/>
        <v>2.0492809247128037</v>
      </c>
    </row>
    <row r="411" spans="3:12" x14ac:dyDescent="0.3">
      <c r="D411" s="68" t="s">
        <v>3</v>
      </c>
      <c r="E411" s="69">
        <f>'q calc'!M413</f>
        <v>1.240041735376469</v>
      </c>
      <c r="F411" s="69">
        <f>'q calc'!N413</f>
        <v>0.21514503661221102</v>
      </c>
      <c r="G411" s="69">
        <f t="shared" si="24"/>
        <v>0.41319035434399853</v>
      </c>
      <c r="H411" s="69">
        <f>'q calc'!P413</f>
        <v>1.5117599412971232</v>
      </c>
      <c r="I411" s="69">
        <f>'CAPE calculation'!P612</f>
        <v>2.0779499066821585</v>
      </c>
      <c r="J411" s="69">
        <f t="shared" si="26"/>
        <v>0.73138178588125191</v>
      </c>
      <c r="K411" s="69">
        <f t="shared" si="25"/>
        <v>0.74043305617238242</v>
      </c>
      <c r="L411" s="69">
        <f t="shared" si="27"/>
        <v>2.0968433688676136</v>
      </c>
    </row>
    <row r="412" spans="3:12" x14ac:dyDescent="0.3">
      <c r="D412" s="68" t="s">
        <v>2</v>
      </c>
      <c r="E412" s="69">
        <f>'q calc'!M414</f>
        <v>1.089858323593156</v>
      </c>
      <c r="F412" s="69">
        <f>'q calc'!N414</f>
        <v>8.6047709438231201E-2</v>
      </c>
      <c r="G412" s="69">
        <f t="shared" si="24"/>
        <v>0.28409302717001872</v>
      </c>
      <c r="H412" s="69">
        <f>'q calc'!P414</f>
        <v>1.3286683087300835</v>
      </c>
      <c r="I412" s="69">
        <f>'CAPE calculation'!P613</f>
        <v>1.7379203347878747</v>
      </c>
      <c r="J412" s="69">
        <f t="shared" si="26"/>
        <v>0.55268918850142823</v>
      </c>
      <c r="K412" s="69">
        <f t="shared" si="25"/>
        <v>0.56174045879255874</v>
      </c>
      <c r="L412" s="69">
        <f t="shared" si="27"/>
        <v>1.7537221267468908</v>
      </c>
    </row>
    <row r="413" spans="3:12" x14ac:dyDescent="0.3">
      <c r="D413" s="68" t="s">
        <v>1</v>
      </c>
      <c r="E413" s="69">
        <f>'q calc'!M415</f>
        <v>1.235107158827808</v>
      </c>
      <c r="F413" s="69">
        <f>'q calc'!N415</f>
        <v>0.2111577345974168</v>
      </c>
      <c r="G413" s="69">
        <f t="shared" si="24"/>
        <v>0.40920305232920429</v>
      </c>
      <c r="H413" s="69">
        <f>'q calc'!P415</f>
        <v>1.5057440992970432</v>
      </c>
      <c r="I413" s="69">
        <f>'CAPE calculation'!P614</f>
        <v>1.9127798824972582</v>
      </c>
      <c r="J413" s="69">
        <f t="shared" si="26"/>
        <v>0.6485576198007621</v>
      </c>
      <c r="K413" s="69">
        <f t="shared" si="25"/>
        <v>0.65760889009189261</v>
      </c>
      <c r="L413" s="69">
        <f t="shared" si="27"/>
        <v>1.9301715598725633</v>
      </c>
    </row>
    <row r="414" spans="3:12" x14ac:dyDescent="0.3">
      <c r="C414" s="69">
        <f>C410+1</f>
        <v>2002</v>
      </c>
      <c r="D414" s="68" t="s">
        <v>4</v>
      </c>
      <c r="E414" s="69">
        <f>'q calc'!M416</f>
        <v>1.2282901198332381</v>
      </c>
      <c r="F414" s="69">
        <f>'q calc'!N416</f>
        <v>0.20562305575724607</v>
      </c>
      <c r="G414" s="69">
        <f t="shared" si="24"/>
        <v>0.40366837348903356</v>
      </c>
      <c r="H414" s="69">
        <f>'q calc'!P416</f>
        <v>1.4974333092838972</v>
      </c>
      <c r="I414" s="69">
        <f>'CAPE calculation'!P615</f>
        <v>1.8965095919942352</v>
      </c>
      <c r="J414" s="69">
        <f t="shared" si="26"/>
        <v>0.64001513986892489</v>
      </c>
      <c r="K414" s="69">
        <f t="shared" si="25"/>
        <v>0.6490664101600554</v>
      </c>
      <c r="L414" s="69">
        <f t="shared" si="27"/>
        <v>1.9137533340813138</v>
      </c>
    </row>
    <row r="415" spans="3:12" x14ac:dyDescent="0.3">
      <c r="D415" s="68" t="s">
        <v>3</v>
      </c>
      <c r="E415" s="69">
        <f>'q calc'!M417</f>
        <v>1.1064189379324509</v>
      </c>
      <c r="F415" s="69">
        <f>'q calc'!N417</f>
        <v>0.10112861793599565</v>
      </c>
      <c r="G415" s="69">
        <f t="shared" si="24"/>
        <v>0.29917393566778316</v>
      </c>
      <c r="H415" s="69">
        <f>'q calc'!P417</f>
        <v>1.3488576883672261</v>
      </c>
      <c r="I415" s="69">
        <f>'CAPE calculation'!P616</f>
        <v>1.6487639515480845</v>
      </c>
      <c r="J415" s="69">
        <f t="shared" si="26"/>
        <v>0.50002588690779914</v>
      </c>
      <c r="K415" s="69">
        <f t="shared" si="25"/>
        <v>0.50907715719892965</v>
      </c>
      <c r="L415" s="69">
        <f t="shared" si="27"/>
        <v>1.6637551018501886</v>
      </c>
    </row>
    <row r="416" spans="3:12" x14ac:dyDescent="0.3">
      <c r="D416" s="68" t="s">
        <v>2</v>
      </c>
      <c r="E416" s="69">
        <f>'q calc'!M418</f>
        <v>0.95689106925097045</v>
      </c>
      <c r="F416" s="69">
        <f>'q calc'!N418</f>
        <v>-4.4065719241862034E-2</v>
      </c>
      <c r="G416" s="69">
        <f t="shared" si="24"/>
        <v>0.15397959848992546</v>
      </c>
      <c r="H416" s="69">
        <f>'q calc'!P418</f>
        <v>1.1665652416443975</v>
      </c>
      <c r="I416" s="69">
        <f>'CAPE calculation'!P617</f>
        <v>1.3939793894178607</v>
      </c>
      <c r="J416" s="69">
        <f t="shared" si="26"/>
        <v>0.33216252701946075</v>
      </c>
      <c r="K416" s="69">
        <f t="shared" si="25"/>
        <v>0.34121379731059126</v>
      </c>
      <c r="L416" s="69">
        <f t="shared" si="27"/>
        <v>1.4066539475468016</v>
      </c>
    </row>
    <row r="417" spans="3:12" x14ac:dyDescent="0.3">
      <c r="D417" s="68" t="s">
        <v>1</v>
      </c>
      <c r="E417" s="69">
        <f>'q calc'!M419</f>
        <v>0.96886893346056824</v>
      </c>
      <c r="F417" s="69">
        <f>'q calc'!N419</f>
        <v>-3.162593582639054E-2</v>
      </c>
      <c r="G417" s="69">
        <f t="shared" si="24"/>
        <v>0.16641938190539696</v>
      </c>
      <c r="H417" s="69">
        <f>'q calc'!P419</f>
        <v>1.1811676979793604</v>
      </c>
      <c r="I417" s="69">
        <f>'CAPE calculation'!P618</f>
        <v>1.438984794445239</v>
      </c>
      <c r="J417" s="69">
        <f t="shared" si="26"/>
        <v>0.36393786109835219</v>
      </c>
      <c r="K417" s="69">
        <f t="shared" si="25"/>
        <v>0.3729891313894827</v>
      </c>
      <c r="L417" s="69">
        <f t="shared" si="27"/>
        <v>1.4520685577794119</v>
      </c>
    </row>
    <row r="418" spans="3:12" x14ac:dyDescent="0.3">
      <c r="C418" s="69">
        <f>C414+1</f>
        <v>2003</v>
      </c>
      <c r="D418" s="68" t="s">
        <v>4</v>
      </c>
      <c r="E418" s="69">
        <f>'q calc'!M420</f>
        <v>0.92697416242869846</v>
      </c>
      <c r="F418" s="69">
        <f>'q calc'!N420</f>
        <v>-7.5829586049921377E-2</v>
      </c>
      <c r="G418" s="69">
        <f t="shared" si="24"/>
        <v>0.12221573168186611</v>
      </c>
      <c r="H418" s="69">
        <f>'q calc'!P420</f>
        <v>1.1300929359056728</v>
      </c>
      <c r="I418" s="69">
        <f>'CAPE calculation'!P619</f>
        <v>1.3252984315784608</v>
      </c>
      <c r="J418" s="69">
        <f t="shared" si="26"/>
        <v>0.28163766545737667</v>
      </c>
      <c r="K418" s="69">
        <f t="shared" si="25"/>
        <v>0.29068893574850718</v>
      </c>
      <c r="L418" s="69">
        <f t="shared" si="27"/>
        <v>1.3373485179260431</v>
      </c>
    </row>
    <row r="419" spans="3:12" x14ac:dyDescent="0.3">
      <c r="D419" s="68" t="s">
        <v>3</v>
      </c>
      <c r="E419" s="69">
        <f>'q calc'!M421</f>
        <v>1.0262023424467119</v>
      </c>
      <c r="F419" s="69">
        <f>'q calc'!N421</f>
        <v>2.5864942164626665E-2</v>
      </c>
      <c r="G419" s="69">
        <f t="shared" si="24"/>
        <v>0.22391025989641417</v>
      </c>
      <c r="H419" s="69">
        <f>'q calc'!P421</f>
        <v>1.2510640156036561</v>
      </c>
      <c r="I419" s="69">
        <f>'CAPE calculation'!P620</f>
        <v>1.5396868875847094</v>
      </c>
      <c r="J419" s="69">
        <f t="shared" si="26"/>
        <v>0.43157907600308659</v>
      </c>
      <c r="K419" s="69">
        <f t="shared" si="25"/>
        <v>0.4406303462942171</v>
      </c>
      <c r="L419" s="69">
        <f t="shared" si="27"/>
        <v>1.5536862702909415</v>
      </c>
    </row>
    <row r="420" spans="3:12" x14ac:dyDescent="0.3">
      <c r="D420" s="68" t="s">
        <v>2</v>
      </c>
      <c r="E420" s="69">
        <f>'q calc'!M422</f>
        <v>1.066212077220893</v>
      </c>
      <c r="F420" s="69">
        <f>'q calc'!N422</f>
        <v>6.4112252692672553E-2</v>
      </c>
      <c r="G420" s="69">
        <f t="shared" si="24"/>
        <v>0.26215757042446003</v>
      </c>
      <c r="H420" s="69">
        <f>'q calc'!P422</f>
        <v>1.2998406918783192</v>
      </c>
      <c r="I420" s="69">
        <f>'CAPE calculation'!P621</f>
        <v>1.561077772588445</v>
      </c>
      <c r="J420" s="69">
        <f t="shared" si="26"/>
        <v>0.44537646257820551</v>
      </c>
      <c r="K420" s="69">
        <f t="shared" si="25"/>
        <v>0.45442773286933602</v>
      </c>
      <c r="L420" s="69">
        <f t="shared" si="27"/>
        <v>1.5752716488556777</v>
      </c>
    </row>
    <row r="421" spans="3:12" x14ac:dyDescent="0.3">
      <c r="D421" s="68" t="s">
        <v>1</v>
      </c>
      <c r="E421" s="69">
        <f>'q calc'!M423</f>
        <v>1.1152102384224281</v>
      </c>
      <c r="F421" s="69">
        <f>'q calc'!N423</f>
        <v>0.10904294177683932</v>
      </c>
      <c r="G421" s="69">
        <f t="shared" si="24"/>
        <v>0.30708825950862684</v>
      </c>
      <c r="H421" s="69">
        <f>'q calc'!P423</f>
        <v>1.3595753404699744</v>
      </c>
      <c r="I421" s="69">
        <f>'CAPE calculation'!P622</f>
        <v>1.6416626209464771</v>
      </c>
      <c r="J421" s="69">
        <f t="shared" si="26"/>
        <v>0.49570952155482084</v>
      </c>
      <c r="K421" s="69">
        <f t="shared" si="25"/>
        <v>0.50476079184595135</v>
      </c>
      <c r="L421" s="69">
        <f t="shared" si="27"/>
        <v>1.6565892034162402</v>
      </c>
    </row>
    <row r="422" spans="3:12" x14ac:dyDescent="0.3">
      <c r="C422" s="69">
        <f>C418+1</f>
        <v>2004</v>
      </c>
      <c r="D422" s="68" t="s">
        <v>4</v>
      </c>
      <c r="E422" s="69">
        <f>'q calc'!M424</f>
        <v>1.10196373969832</v>
      </c>
      <c r="F422" s="69">
        <f>'q calc'!N424</f>
        <v>9.7093806104362343E-2</v>
      </c>
      <c r="G422" s="69">
        <f t="shared" si="24"/>
        <v>0.29513912383614982</v>
      </c>
      <c r="H422" s="69">
        <f>'q calc'!P424</f>
        <v>1.3434262661588017</v>
      </c>
      <c r="I422" s="69">
        <f>'CAPE calculation'!P623</f>
        <v>1.655054882736571</v>
      </c>
      <c r="J422" s="69">
        <f t="shared" si="26"/>
        <v>0.50383417005354991</v>
      </c>
      <c r="K422" s="69">
        <f t="shared" si="25"/>
        <v>0.51288544034468042</v>
      </c>
      <c r="L422" s="69">
        <f t="shared" si="27"/>
        <v>1.6701032324303153</v>
      </c>
    </row>
    <row r="423" spans="3:12" x14ac:dyDescent="0.3">
      <c r="D423" s="68" t="s">
        <v>3</v>
      </c>
      <c r="E423" s="69">
        <f>'q calc'!M425</f>
        <v>1.084959203143224</v>
      </c>
      <c r="F423" s="69">
        <f>'q calc'!N425</f>
        <v>8.1542385495840183E-2</v>
      </c>
      <c r="G423" s="69">
        <f t="shared" si="24"/>
        <v>0.27958770322762766</v>
      </c>
      <c r="H423" s="69">
        <f>'q calc'!P425</f>
        <v>1.3226956919765447</v>
      </c>
      <c r="I423" s="69">
        <f>'CAPE calculation'!P624</f>
        <v>1.6247203207704257</v>
      </c>
      <c r="J423" s="69">
        <f t="shared" si="26"/>
        <v>0.4853356906739017</v>
      </c>
      <c r="K423" s="69">
        <f t="shared" si="25"/>
        <v>0.49438696096503221</v>
      </c>
      <c r="L423" s="69">
        <f t="shared" si="27"/>
        <v>1.6394928578001704</v>
      </c>
    </row>
    <row r="424" spans="3:12" x14ac:dyDescent="0.3">
      <c r="D424" s="68" t="s">
        <v>2</v>
      </c>
      <c r="E424" s="69">
        <f>'q calc'!M426</f>
        <v>1.0275301054628969</v>
      </c>
      <c r="F424" s="69">
        <f>'q calc'!N426</f>
        <v>2.7157966679605131E-2</v>
      </c>
      <c r="G424" s="69">
        <f t="shared" si="24"/>
        <v>0.22520328441139262</v>
      </c>
      <c r="H424" s="69">
        <f>'q calc'!P426</f>
        <v>1.2526827183312663</v>
      </c>
      <c r="I424" s="69">
        <f>'CAPE calculation'!P625</f>
        <v>1.5805248597266213</v>
      </c>
      <c r="J424" s="69">
        <f t="shared" si="26"/>
        <v>0.45775698157648614</v>
      </c>
      <c r="K424" s="69">
        <f t="shared" si="25"/>
        <v>0.46680825186761665</v>
      </c>
      <c r="L424" s="69">
        <f t="shared" si="27"/>
        <v>1.5948955558509068</v>
      </c>
    </row>
    <row r="425" spans="3:12" x14ac:dyDescent="0.3">
      <c r="D425" s="68" t="s">
        <v>1</v>
      </c>
      <c r="E425" s="69">
        <f>'q calc'!M427</f>
        <v>1.0780896620387681</v>
      </c>
      <c r="F425" s="69">
        <f>'q calc'!N427</f>
        <v>7.5190643460998574E-2</v>
      </c>
      <c r="G425" s="69">
        <f t="shared" si="24"/>
        <v>0.27323596119278604</v>
      </c>
      <c r="H425" s="69">
        <f>'q calc'!P427</f>
        <v>1.3143208955801495</v>
      </c>
      <c r="I425" s="69">
        <f>'CAPE calculation'!P626</f>
        <v>1.6738344217108441</v>
      </c>
      <c r="J425" s="69">
        <f t="shared" si="26"/>
        <v>0.51511705541345076</v>
      </c>
      <c r="K425" s="69">
        <f t="shared" si="25"/>
        <v>0.52416832570458127</v>
      </c>
      <c r="L425" s="69">
        <f t="shared" si="27"/>
        <v>1.6890535216754827</v>
      </c>
    </row>
    <row r="426" spans="3:12" x14ac:dyDescent="0.3">
      <c r="C426" s="69">
        <f>C422+1</f>
        <v>2005</v>
      </c>
      <c r="D426" s="68" t="s">
        <v>4</v>
      </c>
      <c r="E426" s="69">
        <f>'q calc'!M428</f>
        <v>1.0533537858960871</v>
      </c>
      <c r="F426" s="69">
        <f>'q calc'!N428</f>
        <v>5.1979155732159832E-2</v>
      </c>
      <c r="G426" s="69">
        <f t="shared" si="24"/>
        <v>0.25002447346394729</v>
      </c>
      <c r="H426" s="69">
        <f>'q calc'!P428</f>
        <v>1.2841648890534503</v>
      </c>
      <c r="I426" s="69">
        <f>'CAPE calculation'!P627</f>
        <v>1.6261868650826294</v>
      </c>
      <c r="J426" s="69">
        <f t="shared" si="26"/>
        <v>0.48623792769750551</v>
      </c>
      <c r="K426" s="69">
        <f t="shared" si="25"/>
        <v>0.49528919798863602</v>
      </c>
      <c r="L426" s="69">
        <f t="shared" si="27"/>
        <v>1.64097273645668</v>
      </c>
    </row>
    <row r="427" spans="3:12" x14ac:dyDescent="0.3">
      <c r="D427" s="68" t="s">
        <v>3</v>
      </c>
      <c r="E427" s="69">
        <f>'q calc'!M429</f>
        <v>1.0521529917439121</v>
      </c>
      <c r="F427" s="69">
        <f>'q calc'!N429</f>
        <v>5.0838533156051087E-2</v>
      </c>
      <c r="G427" s="69">
        <f t="shared" si="24"/>
        <v>0.24888385088783857</v>
      </c>
      <c r="H427" s="69">
        <f>'q calc'!P429</f>
        <v>1.282700976634042</v>
      </c>
      <c r="I427" s="69">
        <f>'CAPE calculation'!P628</f>
        <v>1.6113109550433014</v>
      </c>
      <c r="J427" s="69">
        <f t="shared" si="26"/>
        <v>0.47704810545921245</v>
      </c>
      <c r="K427" s="69">
        <f t="shared" si="25"/>
        <v>0.48609937575034295</v>
      </c>
      <c r="L427" s="69">
        <f t="shared" si="27"/>
        <v>1.6259615693339649</v>
      </c>
    </row>
    <row r="428" spans="3:12" x14ac:dyDescent="0.3">
      <c r="D428" s="68" t="s">
        <v>2</v>
      </c>
      <c r="E428" s="69">
        <f>'q calc'!M430</f>
        <v>1.0481111941284369</v>
      </c>
      <c r="F428" s="69">
        <f>'q calc'!N430</f>
        <v>4.6989681538101499E-2</v>
      </c>
      <c r="G428" s="69">
        <f t="shared" si="24"/>
        <v>0.24503499926988898</v>
      </c>
      <c r="H428" s="69">
        <f>'q calc'!P430</f>
        <v>1.2777735394747995</v>
      </c>
      <c r="I428" s="69">
        <f>'CAPE calculation'!P629</f>
        <v>1.5925293820796116</v>
      </c>
      <c r="J428" s="69">
        <f t="shared" si="26"/>
        <v>0.46532355857944729</v>
      </c>
      <c r="K428" s="69">
        <f t="shared" si="25"/>
        <v>0.4743748288705778</v>
      </c>
      <c r="L428" s="69">
        <f t="shared" si="27"/>
        <v>1.6070092276056229</v>
      </c>
    </row>
    <row r="429" spans="3:12" x14ac:dyDescent="0.3">
      <c r="D429" s="68" t="s">
        <v>1</v>
      </c>
      <c r="E429" s="69">
        <f>'q calc'!M431</f>
        <v>1.00528103294188</v>
      </c>
      <c r="F429" s="69">
        <f>'q calc'!N431</f>
        <v>5.2671371885643159E-3</v>
      </c>
      <c r="G429" s="69">
        <f t="shared" si="24"/>
        <v>0.2033124549203518</v>
      </c>
      <c r="H429" s="69">
        <f>'q calc'!P431</f>
        <v>1.2255584243589537</v>
      </c>
      <c r="I429" s="69">
        <f>'CAPE calculation'!P630</f>
        <v>1.6380526009868961</v>
      </c>
      <c r="J429" s="69">
        <f t="shared" si="26"/>
        <v>0.49350809784988142</v>
      </c>
      <c r="K429" s="69">
        <f t="shared" si="25"/>
        <v>0.50255936814101188</v>
      </c>
      <c r="L429" s="69">
        <f t="shared" si="27"/>
        <v>1.6529463598667469</v>
      </c>
    </row>
    <row r="430" spans="3:12" x14ac:dyDescent="0.3">
      <c r="C430" s="69">
        <f>C426+1</f>
        <v>2006</v>
      </c>
      <c r="D430" s="68" t="s">
        <v>4</v>
      </c>
      <c r="E430" s="69">
        <f>'q calc'!M432</f>
        <v>1.0392596364822759</v>
      </c>
      <c r="F430" s="69">
        <f>'q calc'!N432</f>
        <v>3.8508571642886791E-2</v>
      </c>
      <c r="G430" s="69">
        <f t="shared" si="24"/>
        <v>0.23655388937467428</v>
      </c>
      <c r="H430" s="69">
        <f>'q calc'!P432</f>
        <v>1.2669824266551284</v>
      </c>
      <c r="I430" s="69">
        <f>'CAPE calculation'!P631</f>
        <v>1.6335437450992842</v>
      </c>
      <c r="J430" s="69">
        <f t="shared" si="26"/>
        <v>0.49075173168160685</v>
      </c>
      <c r="K430" s="69">
        <f t="shared" si="25"/>
        <v>0.49980300197273736</v>
      </c>
      <c r="L430" s="69">
        <f t="shared" si="27"/>
        <v>1.6483965078521647</v>
      </c>
    </row>
    <row r="431" spans="3:12" x14ac:dyDescent="0.3">
      <c r="D431" s="68" t="s">
        <v>3</v>
      </c>
      <c r="E431" s="69">
        <f>'q calc'!M433</f>
        <v>0.98298060504716045</v>
      </c>
      <c r="F431" s="69">
        <f>'q calc'!N433</f>
        <v>-1.7165889398731291E-2</v>
      </c>
      <c r="G431" s="69">
        <f t="shared" si="24"/>
        <v>0.1808794283330562</v>
      </c>
      <c r="H431" s="69">
        <f>'q calc'!P433</f>
        <v>1.1983715220126492</v>
      </c>
      <c r="I431" s="69">
        <f>'CAPE calculation'!P632</f>
        <v>1.5387263142445728</v>
      </c>
      <c r="J431" s="69">
        <f t="shared" si="26"/>
        <v>0.43095500554318766</v>
      </c>
      <c r="K431" s="69">
        <f t="shared" si="25"/>
        <v>0.44000627583431817</v>
      </c>
      <c r="L431" s="69">
        <f t="shared" si="27"/>
        <v>1.5527169630751616</v>
      </c>
    </row>
    <row r="432" spans="3:12" x14ac:dyDescent="0.3">
      <c r="D432" s="68" t="s">
        <v>2</v>
      </c>
      <c r="E432" s="69">
        <f>'q calc'!M434</f>
        <v>0.98254338118274953</v>
      </c>
      <c r="F432" s="69">
        <f>'q calc'!N434</f>
        <v>-1.7610782337902382E-2</v>
      </c>
      <c r="G432" s="69">
        <f t="shared" si="24"/>
        <v>0.1804345353938851</v>
      </c>
      <c r="H432" s="69">
        <f>'q calc'!P434</f>
        <v>1.1978384935630908</v>
      </c>
      <c r="I432" s="69">
        <f>'CAPE calculation'!P633</f>
        <v>1.597258438240595</v>
      </c>
      <c r="J432" s="69">
        <f t="shared" si="26"/>
        <v>0.46828868346685532</v>
      </c>
      <c r="K432" s="69">
        <f t="shared" si="25"/>
        <v>0.47733995375798582</v>
      </c>
      <c r="L432" s="69">
        <f t="shared" si="27"/>
        <v>1.6117812820330533</v>
      </c>
    </row>
    <row r="433" spans="3:12" x14ac:dyDescent="0.3">
      <c r="D433" s="68" t="s">
        <v>1</v>
      </c>
      <c r="E433" s="69">
        <f>'q calc'!M435</f>
        <v>1.0003476340700481</v>
      </c>
      <c r="F433" s="69">
        <f>'q calc'!N435</f>
        <v>3.4757365932493531E-4</v>
      </c>
      <c r="G433" s="69">
        <f t="shared" si="24"/>
        <v>0.19839289139111244</v>
      </c>
      <c r="H433" s="69">
        <f>'q calc'!P435</f>
        <v>1.2195440180884973</v>
      </c>
      <c r="I433" s="69">
        <f>'CAPE calculation'!P634</f>
        <v>1.7041501250538253</v>
      </c>
      <c r="J433" s="69">
        <f t="shared" si="26"/>
        <v>0.53306652608381899</v>
      </c>
      <c r="K433" s="69">
        <f t="shared" si="25"/>
        <v>0.5421177963749495</v>
      </c>
      <c r="L433" s="69">
        <f t="shared" si="27"/>
        <v>1.719644866213131</v>
      </c>
    </row>
    <row r="434" spans="3:12" x14ac:dyDescent="0.3">
      <c r="C434" s="69">
        <f>C430+1</f>
        <v>2007</v>
      </c>
      <c r="D434" s="68" t="s">
        <v>4</v>
      </c>
      <c r="E434" s="69">
        <f>'q calc'!M436</f>
        <v>1.0157510958202192</v>
      </c>
      <c r="F434" s="69">
        <f>'q calc'!N436</f>
        <v>1.5628334713784789E-2</v>
      </c>
      <c r="G434" s="69">
        <f t="shared" si="24"/>
        <v>0.21367365244557229</v>
      </c>
      <c r="H434" s="69">
        <f>'q calc'!P436</f>
        <v>1.2383226896177595</v>
      </c>
      <c r="I434" s="69">
        <f>'CAPE calculation'!P635</f>
        <v>1.6433313424093543</v>
      </c>
      <c r="J434" s="69">
        <f t="shared" si="26"/>
        <v>0.49672548787014925</v>
      </c>
      <c r="K434" s="69">
        <f t="shared" si="25"/>
        <v>0.50577675816127976</v>
      </c>
      <c r="L434" s="69">
        <f t="shared" si="27"/>
        <v>1.6582730974902353</v>
      </c>
    </row>
    <row r="435" spans="3:12" x14ac:dyDescent="0.3">
      <c r="D435" s="68" t="s">
        <v>3</v>
      </c>
      <c r="E435" s="69">
        <f>'q calc'!M437</f>
        <v>1.0185200725952199</v>
      </c>
      <c r="F435" s="69">
        <f>'q calc'!N437</f>
        <v>1.8350664487793857E-2</v>
      </c>
      <c r="G435" s="69">
        <f t="shared" si="24"/>
        <v>0.21639598221958134</v>
      </c>
      <c r="H435" s="69">
        <f>'q calc'!P437</f>
        <v>1.2416984051662023</v>
      </c>
      <c r="I435" s="69">
        <f>'CAPE calculation'!P636</f>
        <v>1.7225351757810274</v>
      </c>
      <c r="J435" s="69">
        <f t="shared" si="26"/>
        <v>0.54379714505044507</v>
      </c>
      <c r="K435" s="69">
        <f t="shared" si="25"/>
        <v>0.55284841534157558</v>
      </c>
      <c r="L435" s="69">
        <f t="shared" si="27"/>
        <v>1.7381970803832894</v>
      </c>
    </row>
    <row r="436" spans="3:12" x14ac:dyDescent="0.3">
      <c r="D436" s="68" t="s">
        <v>2</v>
      </c>
      <c r="E436" s="69">
        <f>'q calc'!M438</f>
        <v>1.0133877146777059</v>
      </c>
      <c r="F436" s="69">
        <f>'q calc'!N438</f>
        <v>1.3298891110430797E-2</v>
      </c>
      <c r="G436" s="69">
        <f t="shared" si="24"/>
        <v>0.21134420884221827</v>
      </c>
      <c r="H436" s="69">
        <f>'q calc'!P438</f>
        <v>1.2354414439021193</v>
      </c>
      <c r="I436" s="69">
        <f>'CAPE calculation'!P637</f>
        <v>1.6838631990702193</v>
      </c>
      <c r="J436" s="69">
        <f t="shared" si="26"/>
        <v>0.52109067681381571</v>
      </c>
      <c r="K436" s="69">
        <f t="shared" si="25"/>
        <v>0.53014194710494622</v>
      </c>
      <c r="L436" s="69">
        <f t="shared" si="27"/>
        <v>1.6991734842579456</v>
      </c>
    </row>
    <row r="437" spans="3:12" x14ac:dyDescent="0.3">
      <c r="D437" s="68" t="s">
        <v>1</v>
      </c>
      <c r="E437" s="69">
        <f>'q calc'!M439</f>
        <v>0.97974316572414732</v>
      </c>
      <c r="F437" s="69">
        <f>'q calc'!N439</f>
        <v>-2.0464817457067439E-2</v>
      </c>
      <c r="G437" s="69">
        <f t="shared" si="24"/>
        <v>0.17758050027472005</v>
      </c>
      <c r="H437" s="69">
        <f>'q calc'!P439</f>
        <v>1.1944246943041241</v>
      </c>
      <c r="I437" s="69">
        <f>'CAPE calculation'!P638</f>
        <v>1.6391068729501612</v>
      </c>
      <c r="J437" s="69">
        <f t="shared" si="26"/>
        <v>0.49415150382876011</v>
      </c>
      <c r="K437" s="69">
        <f t="shared" si="25"/>
        <v>0.50320277411989056</v>
      </c>
      <c r="L437" s="69">
        <f t="shared" si="27"/>
        <v>1.6540102176469784</v>
      </c>
    </row>
    <row r="438" spans="3:12" x14ac:dyDescent="0.3">
      <c r="C438" s="69">
        <f>C434+1</f>
        <v>2008</v>
      </c>
      <c r="D438" s="68" t="s">
        <v>4</v>
      </c>
      <c r="E438" s="69">
        <f>'q calc'!M440</f>
        <v>0.98103270421882338</v>
      </c>
      <c r="F438" s="69">
        <f>'q calc'!N440</f>
        <v>-1.9149482338593683E-2</v>
      </c>
      <c r="G438" s="69">
        <f t="shared" si="24"/>
        <v>0.17889583539319381</v>
      </c>
      <c r="H438" s="69">
        <f>'q calc'!P440</f>
        <v>1.1959967967450311</v>
      </c>
      <c r="I438" s="69">
        <f>'CAPE calculation'!P639</f>
        <v>1.4288669771399143</v>
      </c>
      <c r="J438" s="69">
        <f t="shared" si="26"/>
        <v>0.35688180653912921</v>
      </c>
      <c r="K438" s="69">
        <f t="shared" si="25"/>
        <v>0.36593307683025972</v>
      </c>
      <c r="L438" s="69">
        <f t="shared" si="27"/>
        <v>1.4418587456680321</v>
      </c>
    </row>
    <row r="439" spans="3:12" x14ac:dyDescent="0.3">
      <c r="D439" s="68" t="s">
        <v>3</v>
      </c>
      <c r="E439" s="69">
        <f>'q calc'!M441</f>
        <v>0.9772114405569593</v>
      </c>
      <c r="F439" s="69">
        <f>'q calc'!N441</f>
        <v>-2.3052232179405382E-2</v>
      </c>
      <c r="G439" s="69">
        <f t="shared" si="24"/>
        <v>0.1749930855523821</v>
      </c>
      <c r="H439" s="69">
        <f>'q calc'!P441</f>
        <v>1.1913382169857083</v>
      </c>
      <c r="I439" s="69">
        <f>'CAPE calculation'!P640</f>
        <v>1.4186325250461411</v>
      </c>
      <c r="J439" s="69">
        <f t="shared" si="26"/>
        <v>0.34969339708973113</v>
      </c>
      <c r="K439" s="69">
        <f t="shared" si="25"/>
        <v>0.35874466738086164</v>
      </c>
      <c r="L439" s="69">
        <f t="shared" si="27"/>
        <v>1.4315312382830796</v>
      </c>
    </row>
    <row r="440" spans="3:12" x14ac:dyDescent="0.3">
      <c r="D440" s="68" t="s">
        <v>2</v>
      </c>
      <c r="E440" s="69">
        <f>'q calc'!M442</f>
        <v>0.94508271652558085</v>
      </c>
      <c r="F440" s="69">
        <f>'q calc'!N442</f>
        <v>-5.648282460408343E-2</v>
      </c>
      <c r="G440" s="69">
        <f t="shared" si="24"/>
        <v>0.14156249312770405</v>
      </c>
      <c r="H440" s="69">
        <f>'q calc'!P442</f>
        <v>1.1521694401857223</v>
      </c>
      <c r="I440" s="69">
        <f>'CAPE calculation'!P641</f>
        <v>1.2898008367906639</v>
      </c>
      <c r="J440" s="69">
        <f t="shared" si="26"/>
        <v>0.25448781636944812</v>
      </c>
      <c r="K440" s="69">
        <f t="shared" si="25"/>
        <v>0.26353908666057863</v>
      </c>
      <c r="L440" s="69">
        <f t="shared" si="27"/>
        <v>1.3015281663371121</v>
      </c>
    </row>
    <row r="441" spans="3:12" x14ac:dyDescent="0.3">
      <c r="D441" s="68" t="s">
        <v>1</v>
      </c>
      <c r="E441" s="69">
        <f>'q calc'!M443</f>
        <v>0.83718554429043646</v>
      </c>
      <c r="F441" s="69">
        <f>'q calc'!N443</f>
        <v>-0.17770955529319543</v>
      </c>
      <c r="G441" s="69">
        <f t="shared" si="24"/>
        <v>2.0335762438592059E-2</v>
      </c>
      <c r="H441" s="69">
        <f>'q calc'!P443</f>
        <v>1.0206298168723127</v>
      </c>
      <c r="I441" s="69">
        <f>'CAPE calculation'!P642</f>
        <v>0.98572957436475417</v>
      </c>
      <c r="J441" s="69">
        <f t="shared" si="26"/>
        <v>-1.437322734726898E-2</v>
      </c>
      <c r="K441" s="69">
        <f t="shared" si="25"/>
        <v>-5.3219570561384918E-3</v>
      </c>
      <c r="L441" s="69">
        <f t="shared" si="27"/>
        <v>0.99469217946820532</v>
      </c>
    </row>
    <row r="442" spans="3:12" x14ac:dyDescent="0.3">
      <c r="C442" s="69">
        <f>C438+1</f>
        <v>2009</v>
      </c>
      <c r="D442" s="68" t="s">
        <v>4</v>
      </c>
      <c r="E442" s="69">
        <f>'q calc'!M444</f>
        <v>0.79450477531628649</v>
      </c>
      <c r="F442" s="69">
        <f>'q calc'!N444</f>
        <v>-0.23003628255610822</v>
      </c>
      <c r="G442" s="69">
        <f t="shared" si="24"/>
        <v>-3.1990964824320733E-2</v>
      </c>
      <c r="H442" s="69">
        <f>'q calc'!P444</f>
        <v>0.96859682882188369</v>
      </c>
      <c r="I442" s="69">
        <f>'CAPE calculation'!P643</f>
        <v>0.87631232498719291</v>
      </c>
      <c r="J442" s="69">
        <f t="shared" si="26"/>
        <v>-0.13203271621587076</v>
      </c>
      <c r="K442" s="69">
        <f t="shared" si="25"/>
        <v>-0.12298144592474028</v>
      </c>
      <c r="L442" s="69">
        <f t="shared" si="27"/>
        <v>0.88428006940757187</v>
      </c>
    </row>
    <row r="443" spans="3:12" x14ac:dyDescent="0.3">
      <c r="D443" s="68" t="s">
        <v>3</v>
      </c>
      <c r="E443" s="69">
        <f>'q calc'!M445</f>
        <v>0.9567504101931299</v>
      </c>
      <c r="F443" s="69">
        <f>'q calc'!N445</f>
        <v>-4.4212725940457144E-2</v>
      </c>
      <c r="G443" s="69">
        <f t="shared" si="24"/>
        <v>0.15383259179133035</v>
      </c>
      <c r="H443" s="69">
        <f>'q calc'!P445</f>
        <v>1.1663937613442128</v>
      </c>
      <c r="I443" s="69">
        <f>'CAPE calculation'!P644</f>
        <v>1.1101484509701811</v>
      </c>
      <c r="J443" s="69">
        <f t="shared" si="26"/>
        <v>0.10449374599467381</v>
      </c>
      <c r="K443" s="69">
        <f t="shared" si="25"/>
        <v>0.1135450162858043</v>
      </c>
      <c r="L443" s="69">
        <f t="shared" si="27"/>
        <v>1.120242316905639</v>
      </c>
    </row>
    <row r="444" spans="3:12" x14ac:dyDescent="0.3">
      <c r="D444" s="68" t="s">
        <v>2</v>
      </c>
      <c r="E444" s="69">
        <f>'q calc'!M446</f>
        <v>1.0470924185662889</v>
      </c>
      <c r="F444" s="69">
        <f>'q calc'!N446</f>
        <v>4.6017197874685306E-2</v>
      </c>
      <c r="G444" s="69">
        <f t="shared" si="24"/>
        <v>0.2440625156064728</v>
      </c>
      <c r="H444" s="69">
        <f>'q calc'!P446</f>
        <v>1.276531529597156</v>
      </c>
      <c r="I444" s="69">
        <f>'CAPE calculation'!P645</f>
        <v>1.3027759907407581</v>
      </c>
      <c r="J444" s="69">
        <f t="shared" si="26"/>
        <v>0.26449736528233198</v>
      </c>
      <c r="K444" s="69">
        <f t="shared" si="25"/>
        <v>0.27354863557346248</v>
      </c>
      <c r="L444" s="69">
        <f t="shared" si="27"/>
        <v>1.3146212950178378</v>
      </c>
    </row>
    <row r="445" spans="3:12" x14ac:dyDescent="0.3">
      <c r="D445" s="68" t="s">
        <v>1</v>
      </c>
      <c r="E445" s="69">
        <f>'q calc'!M447</f>
        <v>1.10515230019008</v>
      </c>
      <c r="F445" s="69">
        <f>'q calc'!N447</f>
        <v>9.9983153698595603E-2</v>
      </c>
      <c r="G445" s="69">
        <f t="shared" si="24"/>
        <v>0.29802847143038308</v>
      </c>
      <c r="H445" s="69">
        <f>'q calc'!P447</f>
        <v>1.347313504696287</v>
      </c>
      <c r="I445" s="69">
        <f>'CAPE calculation'!P646</f>
        <v>1.4021969965569074</v>
      </c>
      <c r="J445" s="69">
        <f t="shared" si="26"/>
        <v>0.33804028983786388</v>
      </c>
      <c r="K445" s="69">
        <f t="shared" si="25"/>
        <v>0.34709156012899439</v>
      </c>
      <c r="L445" s="69">
        <f t="shared" si="27"/>
        <v>1.4149462721028743</v>
      </c>
    </row>
    <row r="446" spans="3:12" x14ac:dyDescent="0.3">
      <c r="C446" s="69">
        <f>C442+1</f>
        <v>2010</v>
      </c>
      <c r="D446" s="68" t="s">
        <v>4</v>
      </c>
      <c r="E446" s="69">
        <f>'q calc'!M448</f>
        <v>1.125762459489857</v>
      </c>
      <c r="F446" s="69">
        <f>'q calc'!N448</f>
        <v>0.11846054786190986</v>
      </c>
      <c r="G446" s="69">
        <f t="shared" si="24"/>
        <v>0.31650586559369737</v>
      </c>
      <c r="H446" s="69">
        <f>'q calc'!P448</f>
        <v>1.3724397664375467</v>
      </c>
      <c r="I446" s="69">
        <f>'CAPE calculation'!P647</f>
        <v>1.4473464796637288</v>
      </c>
      <c r="J446" s="69">
        <f t="shared" si="26"/>
        <v>0.36973186588611856</v>
      </c>
      <c r="K446" s="69">
        <f t="shared" si="25"/>
        <v>0.37878313617724907</v>
      </c>
      <c r="L446" s="69">
        <f t="shared" si="27"/>
        <v>1.4605062704242484</v>
      </c>
    </row>
    <row r="447" spans="3:12" x14ac:dyDescent="0.3">
      <c r="D447" s="68" t="s">
        <v>3</v>
      </c>
      <c r="E447" s="69">
        <f>'q calc'!M449</f>
        <v>1.0049266784269661</v>
      </c>
      <c r="F447" s="69">
        <f>'q calc'!N449</f>
        <v>4.9145820604746763E-3</v>
      </c>
      <c r="G447" s="69">
        <f t="shared" si="24"/>
        <v>0.20295989979226217</v>
      </c>
      <c r="H447" s="69">
        <f>'q calc'!P449</f>
        <v>1.2251264236081871</v>
      </c>
      <c r="I447" s="69">
        <f>'CAPE calculation'!P648</f>
        <v>1.3592193052323209</v>
      </c>
      <c r="J447" s="69">
        <f t="shared" si="26"/>
        <v>0.30691049465341225</v>
      </c>
      <c r="K447" s="69">
        <f t="shared" si="25"/>
        <v>0.31596176494454276</v>
      </c>
      <c r="L447" s="69">
        <f t="shared" si="27"/>
        <v>1.3715778122697457</v>
      </c>
    </row>
    <row r="448" spans="3:12" x14ac:dyDescent="0.3">
      <c r="D448" s="68" t="s">
        <v>2</v>
      </c>
      <c r="E448" s="69">
        <f>'q calc'!M450</f>
        <v>1.074142042913405</v>
      </c>
      <c r="F448" s="69">
        <f>'q calc'!N450</f>
        <v>7.1522243313136016E-2</v>
      </c>
      <c r="G448" s="69">
        <f t="shared" si="24"/>
        <v>0.26956756104492352</v>
      </c>
      <c r="H448" s="69">
        <f>'q calc'!P450</f>
        <v>1.3095082733215846</v>
      </c>
      <c r="I448" s="69">
        <f>'CAPE calculation'!P649</f>
        <v>1.4030532525897279</v>
      </c>
      <c r="J448" s="69">
        <f t="shared" si="26"/>
        <v>0.33865075662931871</v>
      </c>
      <c r="K448" s="69">
        <f t="shared" si="25"/>
        <v>0.34770202692044921</v>
      </c>
      <c r="L448" s="69">
        <f t="shared" si="27"/>
        <v>1.4158103135211486</v>
      </c>
    </row>
    <row r="449" spans="3:12" x14ac:dyDescent="0.3">
      <c r="D449" s="68" t="s">
        <v>1</v>
      </c>
      <c r="E449" s="69">
        <f>'q calc'!M451</f>
        <v>1.283422671420708</v>
      </c>
      <c r="F449" s="69">
        <f>'q calc'!N451</f>
        <v>0.24953047130269274</v>
      </c>
      <c r="G449" s="69">
        <f t="shared" si="24"/>
        <v>0.44757578903448025</v>
      </c>
      <c r="H449" s="69">
        <f>'q calc'!P451</f>
        <v>1.5646465171733319</v>
      </c>
      <c r="I449" s="69">
        <f>'CAPE calculation'!P650</f>
        <v>1.5410484635536121</v>
      </c>
      <c r="J449" s="69">
        <f t="shared" si="26"/>
        <v>0.43246300526176379</v>
      </c>
      <c r="K449" s="69">
        <f t="shared" si="25"/>
        <v>0.4415142755528943</v>
      </c>
      <c r="L449" s="69">
        <f t="shared" si="27"/>
        <v>1.555060226194509</v>
      </c>
    </row>
    <row r="450" spans="3:12" x14ac:dyDescent="0.3">
      <c r="C450" s="69">
        <f>C446+1</f>
        <v>2011</v>
      </c>
      <c r="D450" s="68" t="s">
        <v>4</v>
      </c>
      <c r="E450" s="69">
        <f>'q calc'!M452</f>
        <v>1.3039381140764279</v>
      </c>
      <c r="F450" s="69">
        <f>'q calc'!N452</f>
        <v>0.2653890038479228</v>
      </c>
      <c r="G450" s="69">
        <f t="shared" si="24"/>
        <v>0.46343432157971032</v>
      </c>
      <c r="H450" s="69">
        <f>'q calc'!P452</f>
        <v>1.5896573079395635</v>
      </c>
      <c r="I450" s="69">
        <f>'CAPE calculation'!P651</f>
        <v>1.5762420613285195</v>
      </c>
      <c r="J450" s="69">
        <f t="shared" si="26"/>
        <v>0.45504357185513861</v>
      </c>
      <c r="K450" s="69">
        <f t="shared" si="25"/>
        <v>0.46409484214626912</v>
      </c>
      <c r="L450" s="69">
        <f t="shared" si="27"/>
        <v>1.5905738167212109</v>
      </c>
    </row>
    <row r="451" spans="3:12" x14ac:dyDescent="0.3">
      <c r="D451" s="68" t="s">
        <v>3</v>
      </c>
      <c r="E451" s="69">
        <f>'q calc'!M453</f>
        <v>1.3035985579525209</v>
      </c>
      <c r="F451" s="69">
        <f>'q calc'!N453</f>
        <v>0.26512856177669997</v>
      </c>
      <c r="G451" s="69">
        <f t="shared" si="24"/>
        <v>0.46317387950848743</v>
      </c>
      <c r="H451" s="69">
        <f>'q calc'!P453</f>
        <v>1.5892433482063542</v>
      </c>
      <c r="I451" s="69">
        <f>'CAPE calculation'!P652</f>
        <v>1.520760316047759</v>
      </c>
      <c r="J451" s="69">
        <f t="shared" si="26"/>
        <v>0.41921041772206058</v>
      </c>
      <c r="K451" s="69">
        <f t="shared" si="25"/>
        <v>0.42826168801319109</v>
      </c>
      <c r="L451" s="69">
        <f t="shared" si="27"/>
        <v>1.5345876116105601</v>
      </c>
    </row>
    <row r="452" spans="3:12" x14ac:dyDescent="0.3">
      <c r="D452" s="68" t="s">
        <v>2</v>
      </c>
      <c r="E452" s="69">
        <f>'q calc'!M454</f>
        <v>1.214898673584506</v>
      </c>
      <c r="F452" s="69">
        <f>'q calc'!N454</f>
        <v>0.19466067708810905</v>
      </c>
      <c r="G452" s="69">
        <f t="shared" si="24"/>
        <v>0.39270599481989654</v>
      </c>
      <c r="H452" s="69">
        <f>'q calc'!P454</f>
        <v>1.4811075265160125</v>
      </c>
      <c r="I452" s="69">
        <f>'CAPE calculation'!P653</f>
        <v>1.3531431866620041</v>
      </c>
      <c r="J452" s="69">
        <f t="shared" si="26"/>
        <v>0.30243017260763594</v>
      </c>
      <c r="K452" s="69">
        <f t="shared" si="25"/>
        <v>0.31148144289876645</v>
      </c>
      <c r="L452" s="69">
        <f t="shared" si="27"/>
        <v>1.365446447460781</v>
      </c>
    </row>
    <row r="453" spans="3:12" x14ac:dyDescent="0.3">
      <c r="D453" s="68" t="s">
        <v>1</v>
      </c>
      <c r="E453" s="69">
        <f>'q calc'!M455</f>
        <v>1.2841602936335352</v>
      </c>
      <c r="F453" s="69">
        <f>'q calc'!N455</f>
        <v>0.25010503675444939</v>
      </c>
      <c r="G453" s="69">
        <f t="shared" si="24"/>
        <v>0.44815035448623686</v>
      </c>
      <c r="H453" s="69">
        <f>'q calc'!P455</f>
        <v>1.5655457673206057</v>
      </c>
      <c r="I453" s="69">
        <f>'CAPE calculation'!P654</f>
        <v>1.406439975160841</v>
      </c>
      <c r="J453" s="69">
        <f t="shared" si="26"/>
        <v>0.34106167129400428</v>
      </c>
      <c r="K453" s="69">
        <f t="shared" si="25"/>
        <v>0.35011294158513478</v>
      </c>
      <c r="L453" s="69">
        <f t="shared" si="27"/>
        <v>1.4192278293826215</v>
      </c>
    </row>
    <row r="454" spans="3:12" x14ac:dyDescent="0.3">
      <c r="C454" s="69">
        <f>C450+1</f>
        <v>2012</v>
      </c>
      <c r="D454" s="68" t="s">
        <v>4</v>
      </c>
      <c r="E454" s="69">
        <f>'q calc'!M456</f>
        <v>1.3581254868092909</v>
      </c>
      <c r="F454" s="69">
        <f>'q calc'!N456</f>
        <v>0.30610543047067662</v>
      </c>
      <c r="G454" s="69">
        <f t="shared" ref="G454:G502" si="28">F454-$F$506</f>
        <v>0.50415074820246408</v>
      </c>
      <c r="H454" s="69">
        <f>'q calc'!P456</f>
        <v>1.6557182291849346</v>
      </c>
      <c r="I454" s="69">
        <f>'CAPE calculation'!P655</f>
        <v>1.5069791320933801</v>
      </c>
      <c r="J454" s="69">
        <f t="shared" si="26"/>
        <v>0.41010707223154919</v>
      </c>
      <c r="K454" s="69">
        <f t="shared" ref="K454:K502" si="29">J454-$J$506</f>
        <v>0.41915834252267969</v>
      </c>
      <c r="L454" s="69">
        <f t="shared" si="27"/>
        <v>1.5206811242130736</v>
      </c>
    </row>
    <row r="455" spans="3:12" x14ac:dyDescent="0.3">
      <c r="D455" s="68" t="s">
        <v>3</v>
      </c>
      <c r="E455" s="69">
        <f>'q calc'!M457</f>
        <v>1.3391117187022781</v>
      </c>
      <c r="F455" s="69">
        <f>'q calc'!N457</f>
        <v>0.29200649765895642</v>
      </c>
      <c r="G455" s="69">
        <f t="shared" si="28"/>
        <v>0.49005181539074394</v>
      </c>
      <c r="H455" s="69">
        <f>'q calc'!P457</f>
        <v>1.632538160210427</v>
      </c>
      <c r="I455" s="69">
        <f>'CAPE calculation'!P656</f>
        <v>1.4006042134576457</v>
      </c>
      <c r="J455" s="69">
        <f t="shared" ref="J455:J502" si="30">LN(I455)</f>
        <v>0.33690372455807799</v>
      </c>
      <c r="K455" s="69">
        <f t="shared" si="29"/>
        <v>0.3459549948492085</v>
      </c>
      <c r="L455" s="69">
        <f t="shared" ref="L455:L502" si="31">EXP(K455)</f>
        <v>1.4133390068511993</v>
      </c>
    </row>
    <row r="456" spans="3:12" x14ac:dyDescent="0.3">
      <c r="D456" s="68" t="s">
        <v>2</v>
      </c>
      <c r="E456" s="69">
        <f>'q calc'!M458</f>
        <v>1.3843312951996127</v>
      </c>
      <c r="F456" s="69">
        <f>'q calc'!N458</f>
        <v>0.32521720369404811</v>
      </c>
      <c r="G456" s="69">
        <f t="shared" si="28"/>
        <v>0.52326252142583562</v>
      </c>
      <c r="H456" s="69">
        <f>'q calc'!P458</f>
        <v>1.6876662598226044</v>
      </c>
      <c r="I456" s="69">
        <f>'CAPE calculation'!P657</f>
        <v>1.4826621249249825</v>
      </c>
      <c r="J456" s="69">
        <f t="shared" si="30"/>
        <v>0.39383920505042314</v>
      </c>
      <c r="K456" s="69">
        <f t="shared" si="29"/>
        <v>0.40289047534155364</v>
      </c>
      <c r="L456" s="69">
        <f t="shared" si="31"/>
        <v>1.496143018136602</v>
      </c>
    </row>
    <row r="457" spans="3:12" x14ac:dyDescent="0.3">
      <c r="D457" s="68" t="s">
        <v>1</v>
      </c>
      <c r="E457" s="69">
        <f>'q calc'!M459</f>
        <v>1.3673126824938191</v>
      </c>
      <c r="F457" s="69">
        <f>'q calc'!N459</f>
        <v>0.31284726786496997</v>
      </c>
      <c r="G457" s="69">
        <f t="shared" si="28"/>
        <v>0.51089258559675743</v>
      </c>
      <c r="H457" s="69">
        <f>'q calc'!P459</f>
        <v>1.6669185251205476</v>
      </c>
      <c r="I457" s="69">
        <f>'CAPE calculation'!P658</f>
        <v>1.4406408460538391</v>
      </c>
      <c r="J457" s="69">
        <f t="shared" si="30"/>
        <v>0.36508804657237981</v>
      </c>
      <c r="K457" s="69">
        <f t="shared" si="29"/>
        <v>0.37413931686351032</v>
      </c>
      <c r="L457" s="69">
        <f t="shared" si="31"/>
        <v>1.4537396668002931</v>
      </c>
    </row>
    <row r="458" spans="3:12" x14ac:dyDescent="0.3">
      <c r="C458" s="69">
        <f>C454+1</f>
        <v>2013</v>
      </c>
      <c r="D458" s="68" t="s">
        <v>4</v>
      </c>
      <c r="E458" s="69">
        <f>'q calc'!M460</f>
        <v>1.4955274266666589</v>
      </c>
      <c r="F458" s="69">
        <f>'q calc'!N460</f>
        <v>0.40247893838252757</v>
      </c>
      <c r="G458" s="69">
        <f t="shared" si="28"/>
        <v>0.60052425611431504</v>
      </c>
      <c r="H458" s="69">
        <f>'q calc'!P460</f>
        <v>1.8232277110088053</v>
      </c>
      <c r="I458" s="69">
        <f>'CAPE calculation'!P659</f>
        <v>1.5167707097711323</v>
      </c>
      <c r="J458" s="69">
        <f t="shared" si="30"/>
        <v>0.4165835417909855</v>
      </c>
      <c r="K458" s="69">
        <f t="shared" si="29"/>
        <v>0.42563481208211601</v>
      </c>
      <c r="L458" s="69">
        <f t="shared" si="31"/>
        <v>1.5305617304097499</v>
      </c>
    </row>
    <row r="459" spans="3:12" x14ac:dyDescent="0.3">
      <c r="D459" s="68" t="s">
        <v>3</v>
      </c>
      <c r="E459" s="69">
        <f>'q calc'!M461</f>
        <v>1.5035635799250782</v>
      </c>
      <c r="F459" s="69">
        <f>'q calc'!N461</f>
        <v>0.40783801049718421</v>
      </c>
      <c r="G459" s="69">
        <f t="shared" si="28"/>
        <v>0.60588332822897173</v>
      </c>
      <c r="H459" s="69">
        <f>'q calc'!P461</f>
        <v>1.8330247478597579</v>
      </c>
      <c r="I459" s="69">
        <f>'CAPE calculation'!P660</f>
        <v>1.54854844721858</v>
      </c>
      <c r="J459" s="69">
        <f t="shared" si="30"/>
        <v>0.43731800648906211</v>
      </c>
      <c r="K459" s="69">
        <f t="shared" si="29"/>
        <v>0.44636927678019261</v>
      </c>
      <c r="L459" s="69">
        <f t="shared" si="31"/>
        <v>1.5626284023877519</v>
      </c>
    </row>
    <row r="460" spans="3:12" x14ac:dyDescent="0.3">
      <c r="D460" s="68" t="s">
        <v>2</v>
      </c>
      <c r="E460" s="69">
        <f>'q calc'!M462</f>
        <v>1.484625020431352</v>
      </c>
      <c r="F460" s="69">
        <f>'q calc'!N462</f>
        <v>0.39516222887422869</v>
      </c>
      <c r="G460" s="69">
        <f t="shared" si="28"/>
        <v>0.59320754660601616</v>
      </c>
      <c r="H460" s="69">
        <f>'q calc'!P462</f>
        <v>1.8099363672257016</v>
      </c>
      <c r="I460" s="69">
        <f>'CAPE calculation'!P661</f>
        <v>1.5823497188529969</v>
      </c>
      <c r="J460" s="69">
        <f t="shared" si="30"/>
        <v>0.45891090613689967</v>
      </c>
      <c r="K460" s="69">
        <f t="shared" si="29"/>
        <v>0.46796217642803017</v>
      </c>
      <c r="L460" s="69">
        <f t="shared" si="31"/>
        <v>1.5967370072477636</v>
      </c>
    </row>
    <row r="461" spans="3:12" x14ac:dyDescent="0.3">
      <c r="D461" s="68" t="s">
        <v>1</v>
      </c>
      <c r="E461" s="69">
        <f>'q calc'!M463</f>
        <v>1.547847573040489</v>
      </c>
      <c r="F461" s="69">
        <f>'q calc'!N463</f>
        <v>0.43686530329123147</v>
      </c>
      <c r="G461" s="69">
        <f t="shared" si="28"/>
        <v>0.63491062102301898</v>
      </c>
      <c r="H461" s="69">
        <f>'q calc'!P463</f>
        <v>1.8870122588625478</v>
      </c>
      <c r="I461" s="69">
        <f>'CAPE calculation'!P662</f>
        <v>1.6805833339195493</v>
      </c>
      <c r="J461" s="69">
        <f t="shared" si="30"/>
        <v>0.51914095571852137</v>
      </c>
      <c r="K461" s="69">
        <f t="shared" si="29"/>
        <v>0.52819222600965188</v>
      </c>
      <c r="L461" s="69">
        <f t="shared" si="31"/>
        <v>1.6958637974027202</v>
      </c>
    </row>
    <row r="462" spans="3:12" x14ac:dyDescent="0.3">
      <c r="C462" s="69">
        <f>C458+1</f>
        <v>2014</v>
      </c>
      <c r="D462" s="68" t="s">
        <v>4</v>
      </c>
      <c r="E462" s="69">
        <f>'q calc'!M464</f>
        <v>1.5948184765079469</v>
      </c>
      <c r="F462" s="69">
        <f>'q calc'!N464</f>
        <v>0.46675992192819699</v>
      </c>
      <c r="G462" s="69">
        <f t="shared" si="28"/>
        <v>0.6648052396599845</v>
      </c>
      <c r="H462" s="69">
        <f>'q calc'!P464</f>
        <v>1.944275436578965</v>
      </c>
      <c r="I462" s="69">
        <f>'CAPE calculation'!P663</f>
        <v>1.6895409641512491</v>
      </c>
      <c r="J462" s="69">
        <f t="shared" si="30"/>
        <v>0.52445687319448775</v>
      </c>
      <c r="K462" s="69">
        <f t="shared" si="29"/>
        <v>0.53350814348561826</v>
      </c>
      <c r="L462" s="69">
        <f t="shared" si="31"/>
        <v>1.7049028736055236</v>
      </c>
    </row>
    <row r="463" spans="3:12" x14ac:dyDescent="0.3">
      <c r="D463" s="68" t="s">
        <v>3</v>
      </c>
      <c r="E463" s="69">
        <f>'q calc'!M465</f>
        <v>1.5920782142354029</v>
      </c>
      <c r="F463" s="69">
        <f>'q calc'!N465</f>
        <v>0.46504021576022575</v>
      </c>
      <c r="G463" s="69">
        <f t="shared" si="28"/>
        <v>0.66308553349201327</v>
      </c>
      <c r="H463" s="69">
        <f>'q calc'!P465</f>
        <v>1.9409347274607978</v>
      </c>
      <c r="I463" s="69">
        <f>'CAPE calculation'!P664</f>
        <v>1.732896684545465</v>
      </c>
      <c r="J463" s="69">
        <f t="shared" si="30"/>
        <v>0.54979439242169059</v>
      </c>
      <c r="K463" s="69">
        <f t="shared" si="29"/>
        <v>0.5588456627128211</v>
      </c>
      <c r="L463" s="69">
        <f t="shared" si="31"/>
        <v>1.7486527996835035</v>
      </c>
    </row>
    <row r="464" spans="3:12" x14ac:dyDescent="0.3">
      <c r="D464" s="68" t="s">
        <v>2</v>
      </c>
      <c r="E464" s="69">
        <f>'q calc'!M466</f>
        <v>1.5896727890832631</v>
      </c>
      <c r="F464" s="69">
        <f>'q calc'!N466</f>
        <v>0.46352820202445483</v>
      </c>
      <c r="G464" s="69">
        <f t="shared" si="28"/>
        <v>0.66157351975624235</v>
      </c>
      <c r="H464" s="69">
        <f>'q calc'!P466</f>
        <v>1.9380022250432969</v>
      </c>
      <c r="I464" s="69">
        <f>'CAPE calculation'!P665</f>
        <v>1.759514648141415</v>
      </c>
      <c r="J464" s="69">
        <f t="shared" si="30"/>
        <v>0.56503800291757678</v>
      </c>
      <c r="K464" s="69">
        <f t="shared" si="29"/>
        <v>0.57408927320870728</v>
      </c>
      <c r="L464" s="69">
        <f t="shared" si="31"/>
        <v>1.7755127833045932</v>
      </c>
    </row>
    <row r="465" spans="3:12" x14ac:dyDescent="0.3">
      <c r="D465" s="68" t="s">
        <v>1</v>
      </c>
      <c r="E465" s="69">
        <f>'q calc'!M467</f>
        <v>1.6541310818425401</v>
      </c>
      <c r="F465" s="69">
        <f>'q calc'!N467</f>
        <v>0.50327584487755983</v>
      </c>
      <c r="G465" s="69">
        <f t="shared" si="28"/>
        <v>0.70132116260934729</v>
      </c>
      <c r="H465" s="69">
        <f>'q calc'!P467</f>
        <v>2.0165846324719414</v>
      </c>
      <c r="I465" s="69">
        <f>'CAPE calculation'!P666</f>
        <v>1.8217480421367114</v>
      </c>
      <c r="J465" s="69">
        <f t="shared" si="30"/>
        <v>0.59979650285199781</v>
      </c>
      <c r="K465" s="69">
        <f t="shared" si="29"/>
        <v>0.60884777314312832</v>
      </c>
      <c r="L465" s="69">
        <f t="shared" si="31"/>
        <v>1.8383120255295997</v>
      </c>
    </row>
    <row r="466" spans="3:12" x14ac:dyDescent="0.3">
      <c r="C466" s="69">
        <f>C462+1</f>
        <v>2015</v>
      </c>
      <c r="D466" s="68" t="s">
        <v>4</v>
      </c>
      <c r="E466" s="69">
        <f>'q calc'!M468</f>
        <v>1.6283947336376321</v>
      </c>
      <c r="F466" s="69">
        <f>'q calc'!N468</f>
        <v>0.48759470356974993</v>
      </c>
      <c r="G466" s="69">
        <f t="shared" si="28"/>
        <v>0.68564002130153745</v>
      </c>
      <c r="H466" s="69">
        <f>'q calc'!P468</f>
        <v>1.985208930234273</v>
      </c>
      <c r="I466" s="69">
        <f>'CAPE calculation'!P667</f>
        <v>1.8198512993188953</v>
      </c>
      <c r="J466" s="69">
        <f t="shared" si="30"/>
        <v>0.59875479407984067</v>
      </c>
      <c r="K466" s="69">
        <f t="shared" si="29"/>
        <v>0.60780606437097118</v>
      </c>
      <c r="L466" s="69">
        <f t="shared" si="31"/>
        <v>1.8363980368491242</v>
      </c>
    </row>
    <row r="467" spans="3:12" x14ac:dyDescent="0.3">
      <c r="D467" s="68" t="s">
        <v>3</v>
      </c>
      <c r="E467" s="69">
        <f>'q calc'!M469</f>
        <v>1.590270626549132</v>
      </c>
      <c r="F467" s="69">
        <f>'q calc'!N469</f>
        <v>0.46390420712566099</v>
      </c>
      <c r="G467" s="69">
        <f t="shared" si="28"/>
        <v>0.66194952485744851</v>
      </c>
      <c r="H467" s="69">
        <f>'q calc'!P469</f>
        <v>1.9387310607804529</v>
      </c>
      <c r="I467" s="69">
        <f>'CAPE calculation'!P668</f>
        <v>1.8066371339034832</v>
      </c>
      <c r="J467" s="69">
        <f t="shared" si="30"/>
        <v>0.59146718010195143</v>
      </c>
      <c r="K467" s="69">
        <f t="shared" si="29"/>
        <v>0.60051845039308194</v>
      </c>
      <c r="L467" s="69">
        <f t="shared" si="31"/>
        <v>1.8230637235255334</v>
      </c>
    </row>
    <row r="468" spans="3:12" x14ac:dyDescent="0.3">
      <c r="D468" s="68" t="s">
        <v>2</v>
      </c>
      <c r="E468" s="69">
        <f>'q calc'!M470</f>
        <v>1.5273564857078941</v>
      </c>
      <c r="F468" s="69">
        <f>'q calc'!N470</f>
        <v>0.42353845393963407</v>
      </c>
      <c r="G468" s="69">
        <f t="shared" si="28"/>
        <v>0.62158377167142154</v>
      </c>
      <c r="H468" s="69">
        <f>'q calc'!P470</f>
        <v>1.8620311601629678</v>
      </c>
      <c r="I468" s="69">
        <f>'CAPE calculation'!P669</f>
        <v>1.6718959717279371</v>
      </c>
      <c r="J468" s="69">
        <f t="shared" si="30"/>
        <v>0.51395829486083189</v>
      </c>
      <c r="K468" s="69">
        <f t="shared" si="29"/>
        <v>0.5230095651519624</v>
      </c>
      <c r="L468" s="69">
        <f t="shared" si="31"/>
        <v>1.6870974466134858</v>
      </c>
    </row>
    <row r="469" spans="3:12" x14ac:dyDescent="0.3">
      <c r="D469" s="68" t="s">
        <v>1</v>
      </c>
      <c r="E469" s="69">
        <f>'q calc'!M471</f>
        <v>1.6042624255098099</v>
      </c>
      <c r="F469" s="69">
        <f>'q calc'!N471</f>
        <v>0.4726641029884846</v>
      </c>
      <c r="G469" s="69">
        <f t="shared" si="28"/>
        <v>0.67070942072027206</v>
      </c>
      <c r="H469" s="69">
        <f>'q calc'!P471</f>
        <v>1.9557887456728196</v>
      </c>
      <c r="I469" s="69">
        <f>'CAPE calculation'!P670</f>
        <v>1.7739171896495582</v>
      </c>
      <c r="J469" s="69">
        <f t="shared" si="30"/>
        <v>0.57319020278068189</v>
      </c>
      <c r="K469" s="69">
        <f t="shared" si="29"/>
        <v>0.5822414730718124</v>
      </c>
      <c r="L469" s="69">
        <f t="shared" si="31"/>
        <v>1.7900462778604895</v>
      </c>
    </row>
    <row r="470" spans="3:12" x14ac:dyDescent="0.3">
      <c r="C470" s="69">
        <f>C466+1</f>
        <v>2016</v>
      </c>
      <c r="D470" s="68" t="s">
        <v>4</v>
      </c>
      <c r="E470" s="69">
        <f>'q calc'!M472</f>
        <v>1.6523231381315791</v>
      </c>
      <c r="F470" s="69">
        <f>'q calc'!N472</f>
        <v>0.50218226016665102</v>
      </c>
      <c r="G470" s="69">
        <f t="shared" si="28"/>
        <v>0.70022757789843848</v>
      </c>
      <c r="H470" s="69">
        <f>'q calc'!P472</f>
        <v>2.0143805317547017</v>
      </c>
      <c r="I470" s="69">
        <f>'CAPE calculation'!P671</f>
        <v>1.7339384146496151</v>
      </c>
      <c r="J470" s="69">
        <f t="shared" si="30"/>
        <v>0.55039536137792666</v>
      </c>
      <c r="K470" s="69">
        <f t="shared" si="29"/>
        <v>0.55944663166905717</v>
      </c>
      <c r="L470" s="69">
        <f t="shared" si="31"/>
        <v>1.7497040015695609</v>
      </c>
    </row>
    <row r="471" spans="3:12" x14ac:dyDescent="0.3">
      <c r="D471" s="68" t="s">
        <v>3</v>
      </c>
      <c r="E471" s="69">
        <f>'q calc'!M473</f>
        <v>1.6399274061913089</v>
      </c>
      <c r="F471" s="69">
        <f>'q calc'!N473</f>
        <v>0.49465197633890984</v>
      </c>
      <c r="G471" s="69">
        <f t="shared" si="28"/>
        <v>0.69269729407069736</v>
      </c>
      <c r="H471" s="69">
        <f>'q calc'!P473</f>
        <v>1.9992686444240155</v>
      </c>
      <c r="I471" s="69">
        <f>'CAPE calculation'!P672</f>
        <v>1.766138708689057</v>
      </c>
      <c r="J471" s="69">
        <f t="shared" si="30"/>
        <v>0.56879564308888897</v>
      </c>
      <c r="K471" s="69">
        <f t="shared" si="29"/>
        <v>0.57784691338001948</v>
      </c>
      <c r="L471" s="69">
        <f t="shared" si="31"/>
        <v>1.7821970721749048</v>
      </c>
    </row>
    <row r="472" spans="3:12" x14ac:dyDescent="0.3">
      <c r="D472" s="68" t="s">
        <v>2</v>
      </c>
      <c r="E472" s="69">
        <f>'q calc'!M474</f>
        <v>1.6187522318595171</v>
      </c>
      <c r="F472" s="69">
        <f>'q calc'!N474</f>
        <v>0.48165562521967437</v>
      </c>
      <c r="G472" s="69">
        <f t="shared" si="28"/>
        <v>0.67970094295146188</v>
      </c>
      <c r="H472" s="69">
        <f>'q calc'!P474</f>
        <v>1.9734535614380646</v>
      </c>
      <c r="I472" s="69">
        <f>'CAPE calculation'!P673</f>
        <v>1.8271454188379568</v>
      </c>
      <c r="J472" s="69">
        <f t="shared" si="30"/>
        <v>0.60275486855679272</v>
      </c>
      <c r="K472" s="69">
        <f t="shared" si="29"/>
        <v>0.61180613884792323</v>
      </c>
      <c r="L472" s="69">
        <f t="shared" si="31"/>
        <v>1.8437584771061717</v>
      </c>
    </row>
    <row r="473" spans="3:12" x14ac:dyDescent="0.3">
      <c r="D473" s="68" t="s">
        <v>1</v>
      </c>
      <c r="E473" s="69">
        <f>'q calc'!M475</f>
        <v>1.6196611251304258</v>
      </c>
      <c r="F473" s="69">
        <f>'q calc'!N475</f>
        <v>0.48221694534442711</v>
      </c>
      <c r="G473" s="69">
        <f t="shared" si="28"/>
        <v>0.68026226307621462</v>
      </c>
      <c r="H473" s="69">
        <f>'q calc'!P475</f>
        <v>1.9745616115936968</v>
      </c>
      <c r="I473" s="69">
        <f>'CAPE calculation'!P674</f>
        <v>1.9042905331079651</v>
      </c>
      <c r="J473" s="69">
        <f t="shared" si="30"/>
        <v>0.6441095156464125</v>
      </c>
      <c r="K473" s="69">
        <f t="shared" si="29"/>
        <v>0.65316078593754301</v>
      </c>
      <c r="L473" s="69">
        <f t="shared" si="31"/>
        <v>1.9216050222887184</v>
      </c>
    </row>
    <row r="474" spans="3:12" x14ac:dyDescent="0.3">
      <c r="C474" s="69">
        <f>C470+1</f>
        <v>2017</v>
      </c>
      <c r="D474" s="68" t="s">
        <v>4</v>
      </c>
      <c r="E474" s="69">
        <f>'q calc'!M476</f>
        <v>1.6732777989767731</v>
      </c>
      <c r="F474" s="69">
        <f>'q calc'!N476</f>
        <v>0.51478445662231265</v>
      </c>
      <c r="G474" s="69">
        <f t="shared" si="28"/>
        <v>0.71282977435410011</v>
      </c>
      <c r="H474" s="69">
        <f>'q calc'!P476</f>
        <v>2.0399267822924823</v>
      </c>
      <c r="I474" s="69">
        <f>'CAPE calculation'!P675</f>
        <v>1.9868321062277816</v>
      </c>
      <c r="J474" s="69">
        <f t="shared" si="30"/>
        <v>0.68654146388885273</v>
      </c>
      <c r="K474" s="69">
        <f t="shared" si="29"/>
        <v>0.69559273417998324</v>
      </c>
      <c r="L474" s="69">
        <f t="shared" si="31"/>
        <v>2.0048970928509671</v>
      </c>
    </row>
    <row r="475" spans="3:12" x14ac:dyDescent="0.3">
      <c r="D475" s="68" t="s">
        <v>3</v>
      </c>
      <c r="E475" s="69">
        <f>'q calc'!M477</f>
        <v>1.598248201787672</v>
      </c>
      <c r="F475" s="69">
        <f>'q calc'!N477</f>
        <v>0.46890815555076854</v>
      </c>
      <c r="G475" s="69">
        <f t="shared" si="28"/>
        <v>0.66695347328255605</v>
      </c>
      <c r="H475" s="69">
        <f>'q calc'!P477</f>
        <v>1.9484566839834874</v>
      </c>
      <c r="I475" s="69">
        <f>'CAPE calculation'!P676</f>
        <v>2.0318894123425482</v>
      </c>
      <c r="J475" s="69">
        <f t="shared" si="30"/>
        <v>0.70896610517547742</v>
      </c>
      <c r="K475" s="69">
        <f t="shared" si="29"/>
        <v>0.71801737546660793</v>
      </c>
      <c r="L475" s="69">
        <f t="shared" si="31"/>
        <v>2.0503640760741764</v>
      </c>
    </row>
    <row r="476" spans="3:12" x14ac:dyDescent="0.3">
      <c r="D476" s="68" t="s">
        <v>2</v>
      </c>
      <c r="E476" s="69">
        <f>'q calc'!M478</f>
        <v>1.615797123345279</v>
      </c>
      <c r="F476" s="69">
        <f>'q calc'!N478</f>
        <v>0.47982840973342927</v>
      </c>
      <c r="G476" s="69">
        <f t="shared" si="28"/>
        <v>0.67787372746521679</v>
      </c>
      <c r="H476" s="69">
        <f>'q calc'!P478</f>
        <v>1.9698509289245267</v>
      </c>
      <c r="I476" s="69">
        <f>'CAPE calculation'!P677</f>
        <v>2.0597370491686173</v>
      </c>
      <c r="J476" s="69">
        <f t="shared" si="30"/>
        <v>0.72257832861938953</v>
      </c>
      <c r="K476" s="69">
        <f t="shared" si="29"/>
        <v>0.73162959891052004</v>
      </c>
      <c r="L476" s="69">
        <f t="shared" si="31"/>
        <v>2.0784649135532716</v>
      </c>
    </row>
    <row r="477" spans="3:12" x14ac:dyDescent="0.3">
      <c r="D477" s="68" t="s">
        <v>1</v>
      </c>
      <c r="E477" s="69">
        <f>'q calc'!M479</f>
        <v>1.6443587125488981</v>
      </c>
      <c r="F477" s="69">
        <f>'q calc'!N479</f>
        <v>0.49735046781400699</v>
      </c>
      <c r="G477" s="69">
        <f t="shared" si="28"/>
        <v>0.69539578554579451</v>
      </c>
      <c r="H477" s="69">
        <f>'q calc'!P479</f>
        <v>2.0046709395628843</v>
      </c>
      <c r="I477" s="69">
        <f>'CAPE calculation'!P678</f>
        <v>2.1888732104781949</v>
      </c>
      <c r="J477" s="69">
        <f t="shared" si="30"/>
        <v>0.78338689565637321</v>
      </c>
      <c r="K477" s="69">
        <f t="shared" si="29"/>
        <v>0.79243816594750371</v>
      </c>
      <c r="L477" s="69">
        <f t="shared" si="31"/>
        <v>2.2087752269310155</v>
      </c>
    </row>
    <row r="478" spans="3:12" x14ac:dyDescent="0.3">
      <c r="C478" s="69">
        <f>C474+1</f>
        <v>2018</v>
      </c>
      <c r="D478" s="68" t="s">
        <v>4</v>
      </c>
      <c r="E478" s="69">
        <f>'q calc'!M480</f>
        <v>1.6319466373615048</v>
      </c>
      <c r="F478" s="69">
        <f>'q calc'!N480</f>
        <v>0.48977355831217761</v>
      </c>
      <c r="G478" s="69">
        <f t="shared" si="28"/>
        <v>0.68781887604396508</v>
      </c>
      <c r="H478" s="69">
        <f>'q calc'!P480</f>
        <v>1.9895391278493271</v>
      </c>
      <c r="I478" s="69">
        <f>'CAPE calculation'!P679</f>
        <v>2.1694402911490163</v>
      </c>
      <c r="J478" s="69">
        <f t="shared" si="30"/>
        <v>0.77446920393654006</v>
      </c>
      <c r="K478" s="69">
        <f t="shared" si="29"/>
        <v>0.78352047422767057</v>
      </c>
      <c r="L478" s="69">
        <f t="shared" si="31"/>
        <v>2.1891656165635602</v>
      </c>
    </row>
    <row r="479" spans="3:12" x14ac:dyDescent="0.3">
      <c r="D479" s="68" t="s">
        <v>3</v>
      </c>
      <c r="E479" s="69">
        <f>'q calc'!M481</f>
        <v>1.6779968903360301</v>
      </c>
      <c r="F479" s="69">
        <f>'q calc'!N481</f>
        <v>0.51760075484665247</v>
      </c>
      <c r="G479" s="69">
        <f t="shared" si="28"/>
        <v>0.71564607257843993</v>
      </c>
      <c r="H479" s="69">
        <f>'q calc'!P481</f>
        <v>2.0456799219431248</v>
      </c>
      <c r="I479" s="69">
        <f>'CAPE calculation'!P680</f>
        <v>2.1544365260992935</v>
      </c>
      <c r="J479" s="69">
        <f t="shared" si="30"/>
        <v>0.76752921655798412</v>
      </c>
      <c r="K479" s="69">
        <f t="shared" si="29"/>
        <v>0.77658048684911463</v>
      </c>
      <c r="L479" s="69">
        <f t="shared" si="31"/>
        <v>2.1740254319270638</v>
      </c>
    </row>
    <row r="480" spans="3:12" x14ac:dyDescent="0.3">
      <c r="D480" s="68" t="s">
        <v>2</v>
      </c>
      <c r="E480" s="69">
        <f>'q calc'!M482</f>
        <v>1.7632423534432888</v>
      </c>
      <c r="F480" s="69">
        <f>'q calc'!N482</f>
        <v>0.56715436047022849</v>
      </c>
      <c r="G480" s="69">
        <f t="shared" si="28"/>
        <v>0.76519967820201595</v>
      </c>
      <c r="H480" s="69">
        <f>'q calc'!P482</f>
        <v>2.1496043888593541</v>
      </c>
      <c r="I480" s="69">
        <f>'CAPE calculation'!P681</f>
        <v>2.2181650111007238</v>
      </c>
      <c r="J480" s="69">
        <f t="shared" si="30"/>
        <v>0.7966802825092919</v>
      </c>
      <c r="K480" s="69">
        <f t="shared" si="29"/>
        <v>0.80573155280042241</v>
      </c>
      <c r="L480" s="69">
        <f t="shared" si="31"/>
        <v>2.23833335905924</v>
      </c>
    </row>
    <row r="481" spans="3:12" x14ac:dyDescent="0.3">
      <c r="D481" s="68" t="s">
        <v>1</v>
      </c>
      <c r="E481" s="69">
        <f>'q calc'!M483</f>
        <v>1.5913546364885309</v>
      </c>
      <c r="F481" s="69">
        <f>'q calc'!N483</f>
        <v>0.46458562614375681</v>
      </c>
      <c r="G481" s="69">
        <f t="shared" si="28"/>
        <v>0.66263094387554433</v>
      </c>
      <c r="H481" s="69">
        <f>'q calc'!P483</f>
        <v>1.9400525992058137</v>
      </c>
      <c r="I481" s="69">
        <f>'CAPE calculation'!P682</f>
        <v>1.8973434555250681</v>
      </c>
      <c r="J481" s="69">
        <f t="shared" si="30"/>
        <v>0.64045472650225843</v>
      </c>
      <c r="K481" s="69">
        <f t="shared" si="29"/>
        <v>0.64950599679338894</v>
      </c>
      <c r="L481" s="69">
        <f t="shared" si="31"/>
        <v>1.9145947793969804</v>
      </c>
    </row>
    <row r="482" spans="3:12" x14ac:dyDescent="0.3">
      <c r="C482" s="69">
        <f>C478+1</f>
        <v>2019</v>
      </c>
      <c r="D482" s="68" t="s">
        <v>4</v>
      </c>
      <c r="E482" s="69">
        <f>'q calc'!M484</f>
        <v>1.7154974629079549</v>
      </c>
      <c r="F482" s="69">
        <f>'q calc'!N484</f>
        <v>0.53970310439248437</v>
      </c>
      <c r="G482" s="69">
        <f t="shared" si="28"/>
        <v>0.73774842212427183</v>
      </c>
      <c r="H482" s="69">
        <f>'q calc'!P484</f>
        <v>2.0913976278659261</v>
      </c>
      <c r="I482" s="69">
        <f>'CAPE calculation'!P683</f>
        <v>1.9243509408457653</v>
      </c>
      <c r="J482" s="69">
        <f t="shared" si="30"/>
        <v>0.6545887372973378</v>
      </c>
      <c r="K482" s="69">
        <f t="shared" si="29"/>
        <v>0.66364000758846831</v>
      </c>
      <c r="L482" s="69">
        <f t="shared" si="31"/>
        <v>1.9418478264133614</v>
      </c>
    </row>
    <row r="483" spans="3:12" x14ac:dyDescent="0.3">
      <c r="D483" s="68" t="s">
        <v>3</v>
      </c>
      <c r="E483" s="69">
        <f>'q calc'!M485</f>
        <v>1.6745362239416191</v>
      </c>
      <c r="F483" s="69">
        <f>'q calc'!N485</f>
        <v>0.51553624570946111</v>
      </c>
      <c r="G483" s="69">
        <f t="shared" si="28"/>
        <v>0.71358156344124857</v>
      </c>
      <c r="H483" s="69">
        <f>'q calc'!P485</f>
        <v>2.0414609536003572</v>
      </c>
      <c r="I483" s="69">
        <f>'CAPE calculation'!P684</f>
        <v>1.8381125673847578</v>
      </c>
      <c r="J483" s="69">
        <f t="shared" si="30"/>
        <v>0.60873926655473154</v>
      </c>
      <c r="K483" s="69">
        <f t="shared" si="29"/>
        <v>0.61779053684586205</v>
      </c>
      <c r="L483" s="69">
        <f t="shared" si="31"/>
        <v>1.8548253428818073</v>
      </c>
    </row>
    <row r="484" spans="3:12" x14ac:dyDescent="0.3">
      <c r="D484" s="68" t="s">
        <v>2</v>
      </c>
      <c r="E484" s="69">
        <f>'q calc'!M486</f>
        <v>1.679373556849064</v>
      </c>
      <c r="F484" s="69">
        <f>'q calc'!N486</f>
        <v>0.51842084104914088</v>
      </c>
      <c r="G484" s="69">
        <f t="shared" si="28"/>
        <v>0.71646615878092834</v>
      </c>
      <c r="H484" s="69">
        <f>'q calc'!P486</f>
        <v>2.0473582439121012</v>
      </c>
      <c r="I484" s="69">
        <f>'CAPE calculation'!P685</f>
        <v>1.7843533898138666</v>
      </c>
      <c r="J484" s="69">
        <f t="shared" si="30"/>
        <v>0.57905610300157662</v>
      </c>
      <c r="K484" s="69">
        <f t="shared" si="29"/>
        <v>0.58810737329270713</v>
      </c>
      <c r="L484" s="69">
        <f t="shared" si="31"/>
        <v>1.8005773676814398</v>
      </c>
    </row>
    <row r="485" spans="3:12" x14ac:dyDescent="0.3">
      <c r="D485" s="68" t="s">
        <v>1</v>
      </c>
      <c r="E485" s="69">
        <f>'q calc'!M487</f>
        <v>1.7448669958575029</v>
      </c>
      <c r="F485" s="69">
        <f>'q calc'!N487</f>
        <v>0.55667833261052124</v>
      </c>
      <c r="G485" s="69">
        <f t="shared" si="28"/>
        <v>0.75472365034230871</v>
      </c>
      <c r="H485" s="69">
        <f>'q calc'!P487</f>
        <v>2.1272026190537856</v>
      </c>
      <c r="I485" s="69">
        <f>'CAPE calculation'!P686</f>
        <v>1.8455465518179259</v>
      </c>
      <c r="J485" s="69">
        <f t="shared" si="30"/>
        <v>0.6127754676715047</v>
      </c>
      <c r="K485" s="69">
        <f t="shared" si="29"/>
        <v>0.62182673796263521</v>
      </c>
      <c r="L485" s="69">
        <f t="shared" si="31"/>
        <v>1.8623269197546795</v>
      </c>
    </row>
    <row r="486" spans="3:12" x14ac:dyDescent="0.3">
      <c r="C486" s="69">
        <f>C482+1</f>
        <v>2020</v>
      </c>
      <c r="D486" s="68" t="s">
        <v>4</v>
      </c>
      <c r="E486" s="69">
        <f>'q calc'!M488</f>
        <v>1.5036541756864941</v>
      </c>
      <c r="F486" s="69">
        <f>'q calc'!N488</f>
        <v>0.40789826270956508</v>
      </c>
      <c r="G486" s="69">
        <f t="shared" si="28"/>
        <v>0.60594358044135255</v>
      </c>
      <c r="H486" s="69">
        <f>'q calc'!P488</f>
        <v>1.8331351949834735</v>
      </c>
      <c r="I486" s="69">
        <f>'CAPE calculation'!P687</f>
        <v>1.5115404823325196</v>
      </c>
      <c r="J486" s="69">
        <f t="shared" si="30"/>
        <v>0.41312931776493933</v>
      </c>
      <c r="K486" s="69">
        <f t="shared" si="29"/>
        <v>0.42218058805606984</v>
      </c>
      <c r="L486" s="69">
        <f t="shared" si="31"/>
        <v>1.525283947876563</v>
      </c>
    </row>
    <row r="487" spans="3:12" x14ac:dyDescent="0.3">
      <c r="D487" s="68" t="s">
        <v>3</v>
      </c>
      <c r="E487" s="69">
        <f>'q calc'!M489</f>
        <v>1.7723449927087922</v>
      </c>
      <c r="F487" s="69">
        <f>'q calc'!N489</f>
        <v>0.57230352437794441</v>
      </c>
      <c r="G487" s="69">
        <f t="shared" si="28"/>
        <v>0.77034884210973187</v>
      </c>
      <c r="H487" s="69">
        <f>'q calc'!P489</f>
        <v>2.1607016003556176</v>
      </c>
      <c r="I487" s="69">
        <f>'CAPE calculation'!P688</f>
        <v>1.757617864626887</v>
      </c>
      <c r="J487" s="69">
        <f t="shared" si="30"/>
        <v>0.56395940625308905</v>
      </c>
      <c r="K487" s="69">
        <f t="shared" si="29"/>
        <v>0.57301067654421955</v>
      </c>
      <c r="L487" s="69">
        <f t="shared" si="31"/>
        <v>1.7735987535573765</v>
      </c>
    </row>
    <row r="488" spans="3:12" x14ac:dyDescent="0.3">
      <c r="D488" s="68" t="s">
        <v>2</v>
      </c>
      <c r="E488" s="69">
        <f>'q calc'!M490</f>
        <v>1.8474916282717981</v>
      </c>
      <c r="F488" s="69">
        <f>'q calc'!N490</f>
        <v>0.61382884244797642</v>
      </c>
      <c r="G488" s="69">
        <f t="shared" si="28"/>
        <v>0.81187416017976388</v>
      </c>
      <c r="H488" s="69">
        <f>'q calc'!P490</f>
        <v>2.2523143825116287</v>
      </c>
      <c r="I488" s="69">
        <f>'CAPE calculation'!P689</f>
        <v>1.8793834678202026</v>
      </c>
      <c r="J488" s="69">
        <f t="shared" si="30"/>
        <v>0.63094378040807975</v>
      </c>
      <c r="K488" s="69">
        <f t="shared" si="29"/>
        <v>0.63999505069921026</v>
      </c>
      <c r="L488" s="69">
        <f t="shared" si="31"/>
        <v>1.8964714930738653</v>
      </c>
    </row>
    <row r="489" spans="3:12" x14ac:dyDescent="0.3">
      <c r="D489" s="68" t="s">
        <v>1</v>
      </c>
      <c r="E489" s="69">
        <f>'q calc'!M491</f>
        <v>1.95994828326156</v>
      </c>
      <c r="F489" s="69">
        <f>'q calc'!N491</f>
        <v>0.67291808680326604</v>
      </c>
      <c r="G489" s="69">
        <f t="shared" si="28"/>
        <v>0.8709634045350535</v>
      </c>
      <c r="H489" s="69">
        <f>'q calc'!P491</f>
        <v>2.3894125634000165</v>
      </c>
      <c r="I489" s="69">
        <f>'CAPE calculation'!P690</f>
        <v>2.0588526834444201</v>
      </c>
      <c r="J489" s="69">
        <f t="shared" si="30"/>
        <v>0.72214887786308513</v>
      </c>
      <c r="K489" s="69">
        <f t="shared" si="29"/>
        <v>0.73120014815421563</v>
      </c>
      <c r="L489" s="69">
        <f t="shared" si="31"/>
        <v>2.0775725068602742</v>
      </c>
    </row>
    <row r="490" spans="3:12" x14ac:dyDescent="0.3">
      <c r="C490" s="69">
        <f>C486+1</f>
        <v>2021</v>
      </c>
      <c r="D490" s="68" t="s">
        <v>4</v>
      </c>
      <c r="E490" s="69">
        <f>'q calc'!M492</f>
        <v>2.0034245781658337</v>
      </c>
      <c r="F490" s="69">
        <f>'q calc'!N492</f>
        <v>0.69485800534720377</v>
      </c>
      <c r="G490" s="69">
        <f t="shared" si="28"/>
        <v>0.89290332307899123</v>
      </c>
      <c r="H490" s="69">
        <f>'q calc'!P492</f>
        <v>2.442415393189731</v>
      </c>
      <c r="I490" s="69">
        <f>'CAPE calculation'!P691</f>
        <v>2.1316203584696329</v>
      </c>
      <c r="J490" s="69">
        <f t="shared" si="30"/>
        <v>0.75688242218754109</v>
      </c>
      <c r="K490" s="69">
        <f t="shared" si="29"/>
        <v>0.7659336924786716</v>
      </c>
      <c r="L490" s="69">
        <f t="shared" si="31"/>
        <v>2.1510018115580749</v>
      </c>
    </row>
    <row r="491" spans="3:12" x14ac:dyDescent="0.3">
      <c r="D491" s="68" t="s">
        <v>3</v>
      </c>
      <c r="E491" s="69">
        <f>'q calc'!M493</f>
        <v>2.05345881083064</v>
      </c>
      <c r="F491" s="69">
        <f>'q calc'!N493</f>
        <v>0.71952559618099565</v>
      </c>
      <c r="G491" s="69">
        <f t="shared" si="28"/>
        <v>0.91757091391278311</v>
      </c>
      <c r="H491" s="69">
        <f>'q calc'!P493</f>
        <v>2.5034131374416453</v>
      </c>
      <c r="I491" s="69">
        <f>'CAPE calculation'!P692</f>
        <v>2.2298321862901926</v>
      </c>
      <c r="J491" s="69">
        <f t="shared" si="30"/>
        <v>0.80192632985572754</v>
      </c>
      <c r="K491" s="69">
        <f t="shared" si="29"/>
        <v>0.81097760014685805</v>
      </c>
      <c r="L491" s="69">
        <f t="shared" si="31"/>
        <v>2.2501066163696222</v>
      </c>
    </row>
    <row r="492" spans="3:12" x14ac:dyDescent="0.3">
      <c r="D492" s="68" t="s">
        <v>2</v>
      </c>
      <c r="E492" s="69">
        <f>'q calc'!M494</f>
        <v>1.943696136544723</v>
      </c>
      <c r="F492" s="69">
        <f>'q calc'!N494</f>
        <v>0.66459138545905416</v>
      </c>
      <c r="G492" s="69">
        <f t="shared" si="28"/>
        <v>0.86263670319084162</v>
      </c>
      <c r="H492" s="69">
        <f>'q calc'!P494</f>
        <v>2.369599242875656</v>
      </c>
      <c r="I492" s="69">
        <f>'CAPE calculation'!P693</f>
        <v>2.2881663327842454</v>
      </c>
      <c r="J492" s="69">
        <f t="shared" si="30"/>
        <v>0.82775076877039966</v>
      </c>
      <c r="K492" s="69">
        <f t="shared" si="29"/>
        <v>0.83680203906153017</v>
      </c>
      <c r="L492" s="69">
        <f t="shared" si="31"/>
        <v>2.3089711577434371</v>
      </c>
    </row>
    <row r="493" spans="3:12" x14ac:dyDescent="0.3">
      <c r="D493" s="68" t="s">
        <v>1</v>
      </c>
      <c r="E493" s="69">
        <f>'q calc'!M495</f>
        <v>1.9901407490464249</v>
      </c>
      <c r="F493" s="69">
        <f>'q calc'!N495</f>
        <v>0.68820536439931501</v>
      </c>
      <c r="G493" s="69">
        <f t="shared" si="28"/>
        <v>0.88625068213110247</v>
      </c>
      <c r="H493" s="69">
        <f>'q calc'!P495</f>
        <v>2.4262208086391861</v>
      </c>
      <c r="I493" s="69">
        <f>'CAPE calculation'!P694</f>
        <v>2.3334637420672353</v>
      </c>
      <c r="J493" s="69">
        <f t="shared" si="30"/>
        <v>0.84735374828283261</v>
      </c>
      <c r="K493" s="69">
        <f t="shared" si="29"/>
        <v>0.85640501857396312</v>
      </c>
      <c r="L493" s="69">
        <f t="shared" si="31"/>
        <v>2.3546804272385691</v>
      </c>
    </row>
    <row r="494" spans="3:12" x14ac:dyDescent="0.3">
      <c r="C494" s="69">
        <f>C490+1</f>
        <v>2022</v>
      </c>
      <c r="D494" s="68" t="s">
        <v>4</v>
      </c>
      <c r="E494" s="69">
        <f>'q calc'!M496</f>
        <v>1.9504968442127428</v>
      </c>
      <c r="F494" s="69">
        <f>'q calc'!N496</f>
        <v>0.66808413202568151</v>
      </c>
      <c r="G494" s="69">
        <f t="shared" si="28"/>
        <v>0.86612944975746897</v>
      </c>
      <c r="H494" s="69">
        <f>'q calc'!P496</f>
        <v>2.3778901230385432</v>
      </c>
      <c r="I494" s="69">
        <f>'CAPE calculation'!P695</f>
        <v>2.0944877282331866</v>
      </c>
      <c r="J494" s="69">
        <f t="shared" si="30"/>
        <v>0.7393090023441915</v>
      </c>
      <c r="K494" s="69">
        <f t="shared" si="29"/>
        <v>0.74836027263532201</v>
      </c>
      <c r="L494" s="69">
        <f t="shared" si="31"/>
        <v>2.1135315581946403</v>
      </c>
    </row>
    <row r="495" spans="3:12" x14ac:dyDescent="0.3">
      <c r="D495" s="68" t="s">
        <v>3</v>
      </c>
      <c r="E495" s="69">
        <f>'q calc'!M497</f>
        <v>1.7090129692061493</v>
      </c>
      <c r="F495" s="69">
        <f>'q calc'!N497</f>
        <v>0.53591599287361735</v>
      </c>
      <c r="G495" s="69">
        <f t="shared" si="28"/>
        <v>0.73396131060540482</v>
      </c>
      <c r="H495" s="69">
        <f>'q calc'!P497</f>
        <v>2.0834922505400515</v>
      </c>
      <c r="I495" s="69">
        <f>'CAPE calculation'!P696</f>
        <v>1.7798294039887808</v>
      </c>
      <c r="J495" s="69">
        <f t="shared" si="30"/>
        <v>0.57651751925526273</v>
      </c>
      <c r="K495" s="69">
        <f t="shared" si="29"/>
        <v>0.58556878954639324</v>
      </c>
      <c r="L495" s="69">
        <f t="shared" si="31"/>
        <v>1.7960122481625922</v>
      </c>
    </row>
    <row r="496" spans="3:12" x14ac:dyDescent="0.3">
      <c r="D496" s="68" t="s">
        <v>2</v>
      </c>
      <c r="E496" s="69">
        <f>'q calc'!M498</f>
        <v>1.660183951779993</v>
      </c>
      <c r="F496" s="69">
        <f>'q calc'!N498</f>
        <v>0.50692841055429505</v>
      </c>
      <c r="G496" s="69">
        <f t="shared" si="28"/>
        <v>0.70497372828608251</v>
      </c>
      <c r="H496" s="69">
        <f>'q calc'!P498</f>
        <v>2.0239638085434186</v>
      </c>
      <c r="I496" s="69">
        <f>'CAPE calculation'!P697</f>
        <v>1.7319759677544824</v>
      </c>
      <c r="J496" s="69">
        <f t="shared" si="30"/>
        <v>0.54926293461354125</v>
      </c>
      <c r="K496" s="69">
        <f t="shared" si="29"/>
        <v>0.55831420490467176</v>
      </c>
      <c r="L496" s="69">
        <f t="shared" si="31"/>
        <v>1.7477237114068473</v>
      </c>
    </row>
    <row r="497" spans="3:13" x14ac:dyDescent="0.3">
      <c r="D497" s="68" t="s">
        <v>1</v>
      </c>
      <c r="E497" s="69">
        <f>'q calc'!M499</f>
        <v>1.666870535139332</v>
      </c>
      <c r="F497" s="69">
        <f>'q calc'!N499</f>
        <v>0.51094793736897615</v>
      </c>
      <c r="G497" s="69">
        <f t="shared" si="28"/>
        <v>0.70899325510076361</v>
      </c>
      <c r="H497" s="69">
        <f>'q calc'!P499</f>
        <v>2.0321155574550982</v>
      </c>
      <c r="I497" s="69">
        <f>'CAPE calculation'!P698</f>
        <v>1.7396034954928614</v>
      </c>
      <c r="J497" s="69">
        <f t="shared" si="30"/>
        <v>0.55365721110519406</v>
      </c>
      <c r="K497" s="69">
        <f t="shared" si="29"/>
        <v>0.56270848139632457</v>
      </c>
      <c r="L497" s="69">
        <f t="shared" si="31"/>
        <v>1.7554205913497385</v>
      </c>
    </row>
    <row r="498" spans="3:13" x14ac:dyDescent="0.3">
      <c r="C498" s="69">
        <v>2023</v>
      </c>
      <c r="D498" s="68" t="s">
        <v>4</v>
      </c>
      <c r="E498" s="69">
        <f>'q calc'!M500</f>
        <v>1.7618410123090729</v>
      </c>
      <c r="F498" s="69">
        <f>'q calc'!N500</f>
        <v>0.56635929206325109</v>
      </c>
      <c r="G498" s="69">
        <f t="shared" si="28"/>
        <v>0.76440460979503855</v>
      </c>
      <c r="H498" s="69">
        <f>'q calc'!P500</f>
        <v>2.1478959855610116</v>
      </c>
      <c r="I498" s="69">
        <f>'CAPE calculation'!P699</f>
        <v>1.7174138077692462</v>
      </c>
      <c r="J498" s="69">
        <f t="shared" si="30"/>
        <v>0.5408195591501217</v>
      </c>
      <c r="K498" s="69">
        <f t="shared" si="29"/>
        <v>0.54987082944125221</v>
      </c>
      <c r="L498" s="69">
        <f t="shared" si="31"/>
        <v>1.7330291470656956</v>
      </c>
    </row>
    <row r="499" spans="3:13" x14ac:dyDescent="0.3">
      <c r="D499" s="69" t="s">
        <v>3</v>
      </c>
      <c r="E499" s="69">
        <f>'q calc'!M501</f>
        <v>1.8452113609224738</v>
      </c>
      <c r="F499" s="69">
        <f>'q calc'!N501</f>
        <v>0.61259382969670473</v>
      </c>
      <c r="G499" s="69">
        <f t="shared" si="28"/>
        <v>0.81063914742849219</v>
      </c>
      <c r="H499" s="69">
        <f>'q calc'!P501</f>
        <v>2.2495344625010256</v>
      </c>
      <c r="I499" s="69">
        <f>'CAPE calculation'!P700</f>
        <v>1.8397561691811419</v>
      </c>
      <c r="J499" s="69">
        <f t="shared" si="30"/>
        <v>0.6096330460903947</v>
      </c>
      <c r="K499" s="69">
        <f t="shared" si="29"/>
        <v>0.61868431638152521</v>
      </c>
      <c r="L499" s="69">
        <f t="shared" si="31"/>
        <v>1.8564838888923365</v>
      </c>
    </row>
    <row r="500" spans="3:13" x14ac:dyDescent="0.3">
      <c r="D500" s="69" t="s">
        <v>2</v>
      </c>
      <c r="E500" s="69">
        <f>'q calc'!M502</f>
        <v>1.8103794201404531</v>
      </c>
      <c r="F500" s="69">
        <f>'q calc'!N502</f>
        <v>0.59353644769660319</v>
      </c>
      <c r="G500" s="70">
        <f t="shared" si="28"/>
        <v>0.79158176542839065</v>
      </c>
      <c r="H500" s="69">
        <f>'q calc'!P502</f>
        <v>2.2070701395273264</v>
      </c>
      <c r="I500" s="69">
        <f>'CAPE calculation'!P701</f>
        <v>1.8318915794088091</v>
      </c>
      <c r="J500" s="69">
        <f t="shared" si="30"/>
        <v>0.60534908295523193</v>
      </c>
      <c r="K500" s="69">
        <f t="shared" si="29"/>
        <v>0.61440035324636244</v>
      </c>
      <c r="L500" s="69">
        <f t="shared" si="31"/>
        <v>1.8485477914628701</v>
      </c>
    </row>
    <row r="501" spans="3:13" x14ac:dyDescent="0.3">
      <c r="D501" s="69" t="s">
        <v>1</v>
      </c>
      <c r="E501" s="69">
        <f>'q calc'!M503</f>
        <v>1.9851601402124748</v>
      </c>
      <c r="F501" s="69">
        <f>'q calc'!N503</f>
        <v>0.68569958605509973</v>
      </c>
      <c r="G501" s="70">
        <f t="shared" si="28"/>
        <v>0.88374490378688719</v>
      </c>
      <c r="H501" s="69">
        <f>'q calc'!P503</f>
        <v>2.4201488477497808</v>
      </c>
      <c r="I501" s="69">
        <f>'CAPE calculation'!P702</f>
        <v>1.9345730745264513</v>
      </c>
      <c r="J501" s="69">
        <f t="shared" si="30"/>
        <v>0.65988666881897018</v>
      </c>
      <c r="K501" s="69">
        <f t="shared" si="29"/>
        <v>0.66893793911010069</v>
      </c>
      <c r="L501" s="69">
        <f t="shared" si="31"/>
        <v>1.9521629033818184</v>
      </c>
    </row>
    <row r="502" spans="3:13" x14ac:dyDescent="0.3">
      <c r="C502" s="69">
        <v>2024</v>
      </c>
      <c r="D502" s="68" t="s">
        <v>4</v>
      </c>
      <c r="E502" s="69">
        <f>'q calc'!L504</f>
        <v>2.118659321483944</v>
      </c>
      <c r="F502" s="69">
        <f>'q calc'!N504</f>
        <v>0.75078349311108528</v>
      </c>
      <c r="G502" s="70">
        <f t="shared" si="28"/>
        <v>0.94882881084287274</v>
      </c>
      <c r="H502" s="69">
        <f>'q calc'!P504</f>
        <v>2.5829003977053953</v>
      </c>
      <c r="I502" s="69">
        <f>'CAPE calculation'!P703</f>
        <v>2.0776895418013246</v>
      </c>
      <c r="J502" s="69">
        <f t="shared" si="30"/>
        <v>0.73125647910986225</v>
      </c>
      <c r="K502" s="69">
        <f t="shared" si="29"/>
        <v>0.74030774940099275</v>
      </c>
      <c r="L502" s="69">
        <f t="shared" si="31"/>
        <v>2.0965806366563573</v>
      </c>
    </row>
    <row r="505" spans="3:13" x14ac:dyDescent="0.3">
      <c r="F505" s="69" t="s">
        <v>579</v>
      </c>
      <c r="J505" s="69" t="s">
        <v>579</v>
      </c>
    </row>
    <row r="506" spans="3:13" x14ac:dyDescent="0.3">
      <c r="F506" s="70">
        <f>AVERAGE(F6:F501)</f>
        <v>-0.19804531773178749</v>
      </c>
      <c r="J506" s="69">
        <f>AVERAGE(J6:J499)</f>
        <v>-9.0512702911304879E-3</v>
      </c>
    </row>
    <row r="508" spans="3:13" x14ac:dyDescent="0.3">
      <c r="H508" s="69" t="s">
        <v>587</v>
      </c>
    </row>
    <row r="509" spans="3:13" x14ac:dyDescent="0.3">
      <c r="G509" s="78" t="s">
        <v>581</v>
      </c>
      <c r="H509" s="77" t="s">
        <v>580</v>
      </c>
      <c r="J509" s="69" t="s">
        <v>549</v>
      </c>
    </row>
    <row r="510" spans="3:13" x14ac:dyDescent="0.3">
      <c r="E510" s="69" t="s">
        <v>584</v>
      </c>
      <c r="G510" s="71">
        <f>Data!B1847</f>
        <v>5170.5724999999993</v>
      </c>
      <c r="H510" s="71">
        <f>H502</f>
        <v>2.5829003977053953</v>
      </c>
      <c r="J510" s="71">
        <v>2.1</v>
      </c>
      <c r="L510" s="71"/>
      <c r="M510" s="72"/>
    </row>
    <row r="511" spans="3:13" x14ac:dyDescent="0.3">
      <c r="E511" s="69" t="s">
        <v>586</v>
      </c>
      <c r="G511" s="66">
        <v>5431.6</v>
      </c>
      <c r="H511" s="71">
        <f>(258.29*G511/G510)/100</f>
        <v>2.7132932842543074</v>
      </c>
      <c r="J511" s="71">
        <v>2.2000000000000002</v>
      </c>
      <c r="L511" s="71"/>
    </row>
    <row r="512" spans="3:13" x14ac:dyDescent="0.3">
      <c r="G512" s="73"/>
      <c r="H512" s="72"/>
      <c r="L512" s="71"/>
    </row>
    <row r="513" spans="7:8" x14ac:dyDescent="0.3">
      <c r="H513" s="72"/>
    </row>
    <row r="516" spans="7:8" x14ac:dyDescent="0.3">
      <c r="G516" s="74"/>
    </row>
    <row r="517" spans="7:8" x14ac:dyDescent="0.3">
      <c r="G517" s="75" t="s">
        <v>582</v>
      </c>
    </row>
    <row r="518" spans="7:8" x14ac:dyDescent="0.3">
      <c r="G518" s="76" t="s">
        <v>583</v>
      </c>
    </row>
  </sheetData>
  <phoneticPr fontId="21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95F88BDB13C994DA9D60C8F531334A3" ma:contentTypeVersion="20" ma:contentTypeDescription="Create a new document." ma:contentTypeScope="" ma:versionID="8319cba00554574f294aad2d5a7c1ed9">
  <xsd:schema xmlns:xsd="http://www.w3.org/2001/XMLSchema" xmlns:xs="http://www.w3.org/2001/XMLSchema" xmlns:p="http://schemas.microsoft.com/office/2006/metadata/properties" xmlns:ns2="3bae39a6-36ec-4a4c-bc05-a0fcce1fbab1" xmlns:ns3="9ef17fc8-70f2-442d-b9ca-b6bfc20289b2" targetNamespace="http://schemas.microsoft.com/office/2006/metadata/properties" ma:root="true" ma:fieldsID="46028057e65c1ce3e56a1aa19a2444b2" ns2:_="" ns3:_="">
    <xsd:import namespace="3bae39a6-36ec-4a4c-bc05-a0fcce1fbab1"/>
    <xsd:import namespace="9ef17fc8-70f2-442d-b9ca-b6bfc20289b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2:LastSharedByUser" minOccurs="0"/>
                <xsd:element ref="ns2:LastSharedByTime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DateTake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bae39a6-36ec-4a4c-bc05-a0fcce1fbab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0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1" nillable="true" ma:displayName="Last Shared By Time" ma:description="" ma:internalName="LastSharedByTime" ma:readOnly="true">
      <xsd:simpleType>
        <xsd:restriction base="dms:DateTime"/>
      </xsd:simpleType>
    </xsd:element>
    <xsd:element name="TaxCatchAll" ma:index="25" nillable="true" ma:displayName="Taxonomy Catch All Column" ma:hidden="true" ma:list="{59f7faaf-dad1-4908-8dc5-7a88c58f4e2d}" ma:internalName="TaxCatchAll" ma:showField="CatchAllData" ma:web="3bae39a6-36ec-4a4c-bc05-a0fcce1fbab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ef17fc8-70f2-442d-b9ca-b6bfc20289b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2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5f2c8a63-107a-4be5-be7f-87bbab57846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10E645F-604E-408B-A40F-AA1B415E075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bae39a6-36ec-4a4c-bc05-a0fcce1fbab1"/>
    <ds:schemaRef ds:uri="9ef17fc8-70f2-442d-b9ca-b6bfc20289b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8469D1B-3D3F-45A2-A952-F15E3BB8624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5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q calc</vt:lpstr>
      <vt:lpstr>Sheet1 (2)</vt:lpstr>
      <vt:lpstr>Data</vt:lpstr>
      <vt:lpstr>CAPE calculation</vt:lpstr>
      <vt:lpstr>Q &amp; CAPE for Chart</vt:lpstr>
      <vt:lpstr>Chart</vt:lpstr>
      <vt:lpstr>Print_Area</vt:lpstr>
      <vt:lpstr>Print_Area_MI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 SG</dc:creator>
  <cp:lastModifiedBy>Vanessa</cp:lastModifiedBy>
  <dcterms:created xsi:type="dcterms:W3CDTF">2024-06-17T10:40:04Z</dcterms:created>
  <dcterms:modified xsi:type="dcterms:W3CDTF">2024-06-17T15:56:28Z</dcterms:modified>
</cp:coreProperties>
</file>